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10" windowWidth="25440" windowHeight="11700" activeTab="1"/>
  </bookViews>
  <sheets>
    <sheet name="BP-20 Substation Detail" sheetId="4" r:id="rId1"/>
    <sheet name="BP-20 Line Detail" sheetId="5" r:id="rId2"/>
    <sheet name="T4.2 - O&amp;M by Category" sheetId="12" r:id="rId3"/>
    <sheet name="Celilo Sylmar Line Info" sheetId="1" r:id="rId4"/>
    <sheet name="Celilo Sylmar NO1- Crook" sheetId="2" r:id="rId5"/>
    <sheet name="Celilo Sylmar NO 1" sheetId="3" r:id="rId6"/>
    <sheet name="Celilo Sylmar NO1 - Deschutes" sheetId="7" r:id="rId7"/>
    <sheet name="Celilo Sylmar NO1 Jefferson Cty" sheetId="8" r:id="rId8"/>
    <sheet name="Celilo Sylmar NO1 - Wasco" sheetId="9" r:id="rId9"/>
    <sheet name="McNary Sub" sheetId="10" r:id="rId10"/>
    <sheet name="Alvey Sub" sheetId="11" r:id="rId11"/>
  </sheets>
  <externalReferences>
    <externalReference r:id="rId12"/>
    <externalReference r:id="rId13"/>
    <externalReference r:id="rId14"/>
  </externalReferences>
  <definedNames>
    <definedName name="_xlnm._FilterDatabase" localSheetId="1" hidden="1">'BP-20 Line Detail'!$A$1:$D$792</definedName>
    <definedName name="_xlnm._FilterDatabase" localSheetId="0" hidden="1">'BP-20 Substation Detail'!$A$1:$AJ$883</definedName>
    <definedName name="Pal_Workbook_GUID" hidden="1">"3Q7P4CPSBSQEMBK86UY7VR31"</definedName>
    <definedName name="_xlnm.Print_Area" localSheetId="2">'T4.2 - O&amp;M by Category'!$B$2:$K$51</definedName>
  </definedNames>
  <calcPr calcId="145621"/>
</workbook>
</file>

<file path=xl/calcChain.xml><?xml version="1.0" encoding="utf-8"?>
<calcChain xmlns="http://schemas.openxmlformats.org/spreadsheetml/2006/main">
  <c r="C802" i="5" l="1"/>
  <c r="C804" i="5" s="1"/>
  <c r="C801" i="5"/>
  <c r="C893" i="4"/>
  <c r="C891" i="4"/>
  <c r="C890" i="4"/>
  <c r="C887" i="4"/>
  <c r="J49" i="12" l="1"/>
  <c r="I49" i="12"/>
  <c r="I50" i="12" s="1"/>
  <c r="H49" i="12"/>
  <c r="G49" i="12"/>
  <c r="F49" i="12"/>
  <c r="E49" i="12"/>
  <c r="E50" i="12" s="1"/>
  <c r="D49" i="12"/>
  <c r="K49" i="12" s="1"/>
  <c r="K48" i="12"/>
  <c r="K47" i="12"/>
  <c r="K46" i="12"/>
  <c r="K45" i="12"/>
  <c r="K44" i="12"/>
  <c r="K43" i="12"/>
  <c r="K42" i="12"/>
  <c r="K41" i="12"/>
  <c r="K40" i="12"/>
  <c r="K39" i="12"/>
  <c r="K38" i="12"/>
  <c r="K37" i="12"/>
  <c r="K36" i="12"/>
  <c r="K35" i="12"/>
  <c r="K34" i="12"/>
  <c r="J32" i="12"/>
  <c r="I32" i="12"/>
  <c r="H32" i="12"/>
  <c r="H50" i="12" s="1"/>
  <c r="G32" i="12"/>
  <c r="K32" i="12" s="1"/>
  <c r="F32" i="12"/>
  <c r="E32" i="12"/>
  <c r="D32" i="12"/>
  <c r="D50" i="12" s="1"/>
  <c r="K31" i="12"/>
  <c r="K30" i="12"/>
  <c r="K29" i="12"/>
  <c r="K28" i="12"/>
  <c r="K27" i="12"/>
  <c r="K26" i="12"/>
  <c r="K25" i="12"/>
  <c r="K24" i="12"/>
  <c r="K23" i="12"/>
  <c r="K22" i="12"/>
  <c r="J20" i="12"/>
  <c r="J50" i="12" s="1"/>
  <c r="I20" i="12"/>
  <c r="H20" i="12"/>
  <c r="G20" i="12"/>
  <c r="G50" i="12" s="1"/>
  <c r="F20" i="12"/>
  <c r="K20" i="12" s="1"/>
  <c r="N20" i="12" s="1"/>
  <c r="E20" i="12"/>
  <c r="D20" i="12"/>
  <c r="K19" i="12"/>
  <c r="K18" i="12"/>
  <c r="K17" i="12"/>
  <c r="K16" i="12"/>
  <c r="K15" i="12"/>
  <c r="K14" i="12"/>
  <c r="K13" i="12"/>
  <c r="K12" i="12"/>
  <c r="K11" i="12"/>
  <c r="K10" i="12"/>
  <c r="K9" i="12"/>
  <c r="K8" i="12"/>
  <c r="K7" i="12"/>
  <c r="K6" i="12"/>
  <c r="K50" i="12" l="1"/>
  <c r="N50" i="12" s="1"/>
  <c r="F50" i="12"/>
  <c r="AJ790" i="5"/>
  <c r="AC790" i="5"/>
  <c r="P790" i="5"/>
  <c r="G790" i="5"/>
  <c r="AD790" i="5" s="1"/>
  <c r="D790" i="5"/>
  <c r="C790" i="5"/>
  <c r="B790" i="5"/>
  <c r="AJ789" i="5"/>
  <c r="X789" i="5"/>
  <c r="W789" i="5"/>
  <c r="T789" i="5"/>
  <c r="S789" i="5"/>
  <c r="P789" i="5"/>
  <c r="G789" i="5"/>
  <c r="E789" i="5"/>
  <c r="D789" i="5"/>
  <c r="C789" i="5"/>
  <c r="B789" i="5"/>
  <c r="AJ788" i="5"/>
  <c r="AF788" i="5"/>
  <c r="AE788" i="5"/>
  <c r="AB788" i="5"/>
  <c r="AA788" i="5"/>
  <c r="X788" i="5"/>
  <c r="W788" i="5"/>
  <c r="V788" i="5"/>
  <c r="T788" i="5"/>
  <c r="S788" i="5"/>
  <c r="R788" i="5"/>
  <c r="P788" i="5"/>
  <c r="G788" i="5"/>
  <c r="AG788" i="5" s="1"/>
  <c r="E788" i="5"/>
  <c r="D788" i="5"/>
  <c r="C788" i="5"/>
  <c r="B788" i="5"/>
  <c r="AJ787" i="5"/>
  <c r="AF787" i="5"/>
  <c r="AE787" i="5"/>
  <c r="AD787" i="5"/>
  <c r="AB787" i="5"/>
  <c r="AA787" i="5"/>
  <c r="P787" i="5"/>
  <c r="G787" i="5"/>
  <c r="AG787" i="5" s="1"/>
  <c r="D787" i="5"/>
  <c r="C787" i="5"/>
  <c r="B787" i="5"/>
  <c r="AJ786" i="5"/>
  <c r="X786" i="5"/>
  <c r="U786" i="5"/>
  <c r="P786" i="5"/>
  <c r="G786" i="5"/>
  <c r="D786" i="5"/>
  <c r="C786" i="5"/>
  <c r="B786" i="5"/>
  <c r="AF785" i="5"/>
  <c r="AE785" i="5"/>
  <c r="AB785" i="5"/>
  <c r="AA785" i="5"/>
  <c r="X785" i="5"/>
  <c r="W785" i="5"/>
  <c r="V785" i="5"/>
  <c r="T785" i="5"/>
  <c r="S785" i="5"/>
  <c r="R785" i="5"/>
  <c r="P785" i="5"/>
  <c r="G785" i="5"/>
  <c r="AG785" i="5" s="1"/>
  <c r="E785" i="5"/>
  <c r="D785" i="5"/>
  <c r="C785" i="5"/>
  <c r="B785" i="5"/>
  <c r="X784" i="5"/>
  <c r="U784" i="5"/>
  <c r="P784" i="5"/>
  <c r="G784" i="5"/>
  <c r="D784" i="5"/>
  <c r="C784" i="5"/>
  <c r="B784" i="5"/>
  <c r="AF783" i="5"/>
  <c r="AE783" i="5"/>
  <c r="AB783" i="5"/>
  <c r="AA783" i="5"/>
  <c r="X783" i="5"/>
  <c r="W783" i="5"/>
  <c r="V783" i="5"/>
  <c r="T783" i="5"/>
  <c r="S783" i="5"/>
  <c r="R783" i="5"/>
  <c r="P783" i="5"/>
  <c r="G783" i="5"/>
  <c r="AG783" i="5" s="1"/>
  <c r="E783" i="5"/>
  <c r="D783" i="5"/>
  <c r="C783" i="5"/>
  <c r="B783" i="5"/>
  <c r="AC782" i="5"/>
  <c r="P782" i="5"/>
  <c r="G782" i="5"/>
  <c r="AD782" i="5" s="1"/>
  <c r="D782" i="5"/>
  <c r="C782" i="5"/>
  <c r="B782" i="5"/>
  <c r="AF781" i="5"/>
  <c r="AE781" i="5"/>
  <c r="AB781" i="5"/>
  <c r="AA781" i="5"/>
  <c r="X781" i="5"/>
  <c r="W781" i="5"/>
  <c r="V781" i="5"/>
  <c r="T781" i="5"/>
  <c r="S781" i="5"/>
  <c r="R781" i="5"/>
  <c r="P781" i="5"/>
  <c r="G781" i="5"/>
  <c r="AG781" i="5" s="1"/>
  <c r="E781" i="5"/>
  <c r="D781" i="5"/>
  <c r="C781" i="5"/>
  <c r="B781" i="5"/>
  <c r="AD780" i="5"/>
  <c r="AC780" i="5"/>
  <c r="P780" i="5"/>
  <c r="G780" i="5"/>
  <c r="D780" i="5"/>
  <c r="C780" i="5"/>
  <c r="B780" i="5"/>
  <c r="AJ779" i="5"/>
  <c r="X779" i="5"/>
  <c r="W779" i="5"/>
  <c r="T779" i="5"/>
  <c r="S779" i="5"/>
  <c r="P779" i="5"/>
  <c r="G779" i="5"/>
  <c r="E779" i="5"/>
  <c r="D779" i="5"/>
  <c r="C779" i="5"/>
  <c r="B779" i="5"/>
  <c r="AJ778" i="5"/>
  <c r="X778" i="5"/>
  <c r="W778" i="5"/>
  <c r="V778" i="5"/>
  <c r="T778" i="5"/>
  <c r="S778" i="5"/>
  <c r="R778" i="5"/>
  <c r="P778" i="5"/>
  <c r="G778" i="5"/>
  <c r="E778" i="5"/>
  <c r="D778" i="5"/>
  <c r="C778" i="5"/>
  <c r="B778" i="5"/>
  <c r="AJ777" i="5"/>
  <c r="AF777" i="5"/>
  <c r="AE777" i="5"/>
  <c r="AD777" i="5"/>
  <c r="AB777" i="5"/>
  <c r="AA777" i="5"/>
  <c r="W777" i="5"/>
  <c r="S777" i="5"/>
  <c r="R777" i="5"/>
  <c r="P777" i="5"/>
  <c r="G777" i="5"/>
  <c r="AG777" i="5" s="1"/>
  <c r="D777" i="5"/>
  <c r="E777" i="5" s="1"/>
  <c r="C777" i="5"/>
  <c r="U777" i="5" s="1"/>
  <c r="B777" i="5"/>
  <c r="AJ776" i="5"/>
  <c r="AD776" i="5"/>
  <c r="AC776" i="5"/>
  <c r="P776" i="5"/>
  <c r="G776" i="5"/>
  <c r="AE776" i="5" s="1"/>
  <c r="D776" i="5"/>
  <c r="C776" i="5"/>
  <c r="B776" i="5"/>
  <c r="AJ775" i="5"/>
  <c r="X775" i="5"/>
  <c r="U775" i="5"/>
  <c r="T775" i="5"/>
  <c r="S775" i="5"/>
  <c r="P775" i="5"/>
  <c r="G775" i="5"/>
  <c r="E775" i="5"/>
  <c r="D775" i="5"/>
  <c r="C775" i="5"/>
  <c r="B775" i="5"/>
  <c r="AJ774" i="5"/>
  <c r="AG774" i="5"/>
  <c r="AE774" i="5"/>
  <c r="AC774" i="5"/>
  <c r="AB774" i="5"/>
  <c r="X774" i="5"/>
  <c r="W774" i="5"/>
  <c r="V774" i="5"/>
  <c r="T774" i="5"/>
  <c r="S774" i="5"/>
  <c r="R774" i="5"/>
  <c r="P774" i="5"/>
  <c r="G774" i="5"/>
  <c r="D774" i="5"/>
  <c r="E774" i="5" s="1"/>
  <c r="C774" i="5"/>
  <c r="B774" i="5"/>
  <c r="AJ773" i="5"/>
  <c r="AF773" i="5"/>
  <c r="AE773" i="5"/>
  <c r="AD773" i="5"/>
  <c r="AB773" i="5"/>
  <c r="AA773" i="5"/>
  <c r="W773" i="5"/>
  <c r="P773" i="5"/>
  <c r="G773" i="5"/>
  <c r="AG773" i="5" s="1"/>
  <c r="D773" i="5"/>
  <c r="C773" i="5"/>
  <c r="B773" i="5"/>
  <c r="AJ772" i="5"/>
  <c r="AG772" i="5"/>
  <c r="AC772" i="5"/>
  <c r="AA772" i="5"/>
  <c r="W772" i="5"/>
  <c r="V772" i="5"/>
  <c r="S772" i="5"/>
  <c r="R772" i="5"/>
  <c r="P772" i="5"/>
  <c r="G772" i="5"/>
  <c r="D772" i="5"/>
  <c r="E772" i="5" s="1"/>
  <c r="C772" i="5"/>
  <c r="B772" i="5"/>
  <c r="AJ771" i="5"/>
  <c r="AE771" i="5"/>
  <c r="AD771" i="5"/>
  <c r="AA771" i="5"/>
  <c r="P771" i="5"/>
  <c r="G771" i="5"/>
  <c r="AG771" i="5" s="1"/>
  <c r="D771" i="5"/>
  <c r="C771" i="5"/>
  <c r="B771" i="5"/>
  <c r="AJ770" i="5"/>
  <c r="AG770" i="5"/>
  <c r="X770" i="5"/>
  <c r="U770" i="5"/>
  <c r="P770" i="5"/>
  <c r="G770" i="5"/>
  <c r="D770" i="5"/>
  <c r="C770" i="5"/>
  <c r="B770" i="5"/>
  <c r="AJ769" i="5"/>
  <c r="X769" i="5"/>
  <c r="W769" i="5"/>
  <c r="V769" i="5"/>
  <c r="T769" i="5"/>
  <c r="S769" i="5"/>
  <c r="R769" i="5"/>
  <c r="P769" i="5"/>
  <c r="G769" i="5"/>
  <c r="E769" i="5"/>
  <c r="D769" i="5"/>
  <c r="C769" i="5"/>
  <c r="B769" i="5"/>
  <c r="AJ768" i="5"/>
  <c r="AF768" i="5"/>
  <c r="AE768" i="5"/>
  <c r="AB768" i="5"/>
  <c r="AA768" i="5"/>
  <c r="W768" i="5"/>
  <c r="V768" i="5"/>
  <c r="S768" i="5"/>
  <c r="R768" i="5"/>
  <c r="P768" i="5"/>
  <c r="G768" i="5"/>
  <c r="D768" i="5"/>
  <c r="E768" i="5" s="1"/>
  <c r="C768" i="5"/>
  <c r="B768" i="5"/>
  <c r="AJ767" i="5"/>
  <c r="AE767" i="5"/>
  <c r="AD767" i="5"/>
  <c r="AA767" i="5"/>
  <c r="P767" i="5"/>
  <c r="G767" i="5"/>
  <c r="AG767" i="5" s="1"/>
  <c r="D767" i="5"/>
  <c r="C767" i="5"/>
  <c r="B767" i="5"/>
  <c r="AJ766" i="5"/>
  <c r="AG766" i="5"/>
  <c r="X766" i="5"/>
  <c r="U766" i="5"/>
  <c r="P766" i="5"/>
  <c r="G766" i="5"/>
  <c r="D766" i="5"/>
  <c r="C766" i="5"/>
  <c r="B766" i="5"/>
  <c r="AJ765" i="5"/>
  <c r="X765" i="5"/>
  <c r="W765" i="5"/>
  <c r="V765" i="5"/>
  <c r="T765" i="5"/>
  <c r="S765" i="5"/>
  <c r="R765" i="5"/>
  <c r="P765" i="5"/>
  <c r="G765" i="5"/>
  <c r="E765" i="5"/>
  <c r="D765" i="5"/>
  <c r="C765" i="5"/>
  <c r="B765" i="5"/>
  <c r="AJ764" i="5"/>
  <c r="AF764" i="5"/>
  <c r="AE764" i="5"/>
  <c r="AD764" i="5"/>
  <c r="AB764" i="5"/>
  <c r="AA764" i="5"/>
  <c r="W764" i="5"/>
  <c r="V764" i="5"/>
  <c r="S764" i="5"/>
  <c r="R764" i="5"/>
  <c r="P764" i="5"/>
  <c r="G764" i="5"/>
  <c r="AG764" i="5" s="1"/>
  <c r="E764" i="5"/>
  <c r="D764" i="5"/>
  <c r="C764" i="5"/>
  <c r="B764" i="5"/>
  <c r="AJ763" i="5"/>
  <c r="AE763" i="5"/>
  <c r="AD763" i="5"/>
  <c r="AA763" i="5"/>
  <c r="U763" i="5"/>
  <c r="P763" i="5"/>
  <c r="G763" i="5"/>
  <c r="AG763" i="5" s="1"/>
  <c r="D763" i="5"/>
  <c r="C763" i="5"/>
  <c r="B763" i="5"/>
  <c r="AJ762" i="5"/>
  <c r="W762" i="5"/>
  <c r="P762" i="5"/>
  <c r="G762" i="5"/>
  <c r="D762" i="5"/>
  <c r="C762" i="5"/>
  <c r="B762" i="5"/>
  <c r="AJ761" i="5"/>
  <c r="X761" i="5"/>
  <c r="U761" i="5"/>
  <c r="P761" i="5"/>
  <c r="G761" i="5"/>
  <c r="D761" i="5"/>
  <c r="C761" i="5"/>
  <c r="B761" i="5"/>
  <c r="AJ760" i="5"/>
  <c r="AG760" i="5"/>
  <c r="AB760" i="5"/>
  <c r="X760" i="5"/>
  <c r="W760" i="5"/>
  <c r="T760" i="5"/>
  <c r="S760" i="5"/>
  <c r="P760" i="5"/>
  <c r="G760" i="5"/>
  <c r="E760" i="5"/>
  <c r="D760" i="5"/>
  <c r="C760" i="5"/>
  <c r="V760" i="5" s="1"/>
  <c r="B760" i="5"/>
  <c r="AJ759" i="5"/>
  <c r="AF759" i="5"/>
  <c r="AE759" i="5"/>
  <c r="AB759" i="5"/>
  <c r="AA759" i="5"/>
  <c r="W759" i="5"/>
  <c r="V759" i="5"/>
  <c r="S759" i="5"/>
  <c r="R759" i="5"/>
  <c r="P759" i="5"/>
  <c r="G759" i="5"/>
  <c r="E759" i="5"/>
  <c r="D759" i="5"/>
  <c r="C759" i="5"/>
  <c r="B759" i="5"/>
  <c r="AJ758" i="5"/>
  <c r="AE758" i="5"/>
  <c r="AD758" i="5"/>
  <c r="AA758" i="5"/>
  <c r="V758" i="5"/>
  <c r="U758" i="5"/>
  <c r="P758" i="5"/>
  <c r="G758" i="5"/>
  <c r="AG758" i="5" s="1"/>
  <c r="D758" i="5"/>
  <c r="C758" i="5"/>
  <c r="B758" i="5"/>
  <c r="AJ757" i="5"/>
  <c r="AC757" i="5"/>
  <c r="P757" i="5"/>
  <c r="G757" i="5"/>
  <c r="D757" i="5"/>
  <c r="C757" i="5"/>
  <c r="B757" i="5"/>
  <c r="AJ756" i="5"/>
  <c r="AF756" i="5"/>
  <c r="AC756" i="5"/>
  <c r="X756" i="5"/>
  <c r="W756" i="5"/>
  <c r="V756" i="5"/>
  <c r="T756" i="5"/>
  <c r="S756" i="5"/>
  <c r="R756" i="5"/>
  <c r="P756" i="5"/>
  <c r="G756" i="5"/>
  <c r="E756" i="5"/>
  <c r="D756" i="5"/>
  <c r="C756" i="5"/>
  <c r="B756" i="5"/>
  <c r="AJ755" i="5"/>
  <c r="AF755" i="5"/>
  <c r="AE755" i="5"/>
  <c r="AB755" i="5"/>
  <c r="AA755" i="5"/>
  <c r="W755" i="5"/>
  <c r="V755" i="5"/>
  <c r="S755" i="5"/>
  <c r="R755" i="5"/>
  <c r="P755" i="5"/>
  <c r="G755" i="5"/>
  <c r="E755" i="5"/>
  <c r="D755" i="5"/>
  <c r="C755" i="5"/>
  <c r="B755" i="5"/>
  <c r="AJ754" i="5"/>
  <c r="AE754" i="5"/>
  <c r="AD754" i="5"/>
  <c r="AA754" i="5"/>
  <c r="V754" i="5"/>
  <c r="U754" i="5"/>
  <c r="P754" i="5"/>
  <c r="G754" i="5"/>
  <c r="AG754" i="5" s="1"/>
  <c r="D754" i="5"/>
  <c r="C754" i="5"/>
  <c r="B754" i="5"/>
  <c r="AJ753" i="5"/>
  <c r="AC753" i="5"/>
  <c r="P753" i="5"/>
  <c r="G753" i="5"/>
  <c r="D753" i="5"/>
  <c r="C753" i="5"/>
  <c r="B753" i="5"/>
  <c r="AJ752" i="5"/>
  <c r="AF752" i="5"/>
  <c r="AC752" i="5"/>
  <c r="X752" i="5"/>
  <c r="W752" i="5"/>
  <c r="V752" i="5"/>
  <c r="T752" i="5"/>
  <c r="S752" i="5"/>
  <c r="R752" i="5"/>
  <c r="P752" i="5"/>
  <c r="G752" i="5"/>
  <c r="E752" i="5"/>
  <c r="D752" i="5"/>
  <c r="C752" i="5"/>
  <c r="B752" i="5"/>
  <c r="AJ751" i="5"/>
  <c r="AF751" i="5"/>
  <c r="AE751" i="5"/>
  <c r="AD751" i="5"/>
  <c r="AB751" i="5"/>
  <c r="AA751" i="5"/>
  <c r="W751" i="5"/>
  <c r="V751" i="5"/>
  <c r="S751" i="5"/>
  <c r="R751" i="5"/>
  <c r="P751" i="5"/>
  <c r="G751" i="5"/>
  <c r="AG751" i="5" s="1"/>
  <c r="D751" i="5"/>
  <c r="E751" i="5" s="1"/>
  <c r="C751" i="5"/>
  <c r="B751" i="5"/>
  <c r="AJ750" i="5"/>
  <c r="AE750" i="5"/>
  <c r="AD750" i="5"/>
  <c r="AA750" i="5"/>
  <c r="V750" i="5"/>
  <c r="U750" i="5"/>
  <c r="P750" i="5"/>
  <c r="G750" i="5"/>
  <c r="AG750" i="5" s="1"/>
  <c r="D750" i="5"/>
  <c r="C750" i="5"/>
  <c r="B750" i="5"/>
  <c r="AJ749" i="5"/>
  <c r="AD749" i="5"/>
  <c r="AC749" i="5"/>
  <c r="P749" i="5"/>
  <c r="G749" i="5"/>
  <c r="D749" i="5"/>
  <c r="C749" i="5"/>
  <c r="B749" i="5"/>
  <c r="AJ748" i="5"/>
  <c r="AG748" i="5"/>
  <c r="AF748" i="5"/>
  <c r="AC748" i="5"/>
  <c r="X748" i="5"/>
  <c r="W748" i="5"/>
  <c r="V748" i="5"/>
  <c r="T748" i="5"/>
  <c r="S748" i="5"/>
  <c r="R748" i="5"/>
  <c r="P748" i="5"/>
  <c r="G748" i="5"/>
  <c r="D748" i="5"/>
  <c r="E748" i="5" s="1"/>
  <c r="C748" i="5"/>
  <c r="B748" i="5"/>
  <c r="AJ747" i="5"/>
  <c r="AF747" i="5"/>
  <c r="AE747" i="5"/>
  <c r="AD747" i="5"/>
  <c r="AB747" i="5"/>
  <c r="AA747" i="5"/>
  <c r="W747" i="5"/>
  <c r="P747" i="5"/>
  <c r="G747" i="5"/>
  <c r="AG747" i="5" s="1"/>
  <c r="D747" i="5"/>
  <c r="C747" i="5"/>
  <c r="B747" i="5"/>
  <c r="AJ746" i="5"/>
  <c r="AD746" i="5"/>
  <c r="AC746" i="5"/>
  <c r="U746" i="5"/>
  <c r="P746" i="5"/>
  <c r="G746" i="5"/>
  <c r="D746" i="5"/>
  <c r="C746" i="5"/>
  <c r="B746" i="5"/>
  <c r="AJ745" i="5"/>
  <c r="AG745" i="5"/>
  <c r="AF745" i="5"/>
  <c r="X745" i="5"/>
  <c r="W745" i="5"/>
  <c r="V745" i="5"/>
  <c r="T745" i="5"/>
  <c r="S745" i="5"/>
  <c r="R745" i="5"/>
  <c r="P745" i="5"/>
  <c r="G745" i="5"/>
  <c r="E745" i="5"/>
  <c r="D745" i="5"/>
  <c r="C745" i="5"/>
  <c r="B745" i="5"/>
  <c r="AJ744" i="5"/>
  <c r="AF744" i="5"/>
  <c r="AE744" i="5"/>
  <c r="AD744" i="5"/>
  <c r="AB744" i="5"/>
  <c r="AA744" i="5"/>
  <c r="W744" i="5"/>
  <c r="V744" i="5"/>
  <c r="S744" i="5"/>
  <c r="R744" i="5"/>
  <c r="P744" i="5"/>
  <c r="G744" i="5"/>
  <c r="AG744" i="5" s="1"/>
  <c r="D744" i="5"/>
  <c r="E744" i="5" s="1"/>
  <c r="C744" i="5"/>
  <c r="X744" i="5" s="1"/>
  <c r="B744" i="5"/>
  <c r="AJ743" i="5"/>
  <c r="AE743" i="5"/>
  <c r="AD743" i="5"/>
  <c r="AA743" i="5"/>
  <c r="P743" i="5"/>
  <c r="G743" i="5"/>
  <c r="AF743" i="5" s="1"/>
  <c r="D743" i="5"/>
  <c r="C743" i="5"/>
  <c r="B743" i="5"/>
  <c r="AJ742" i="5"/>
  <c r="X742" i="5"/>
  <c r="U742" i="5"/>
  <c r="P742" i="5"/>
  <c r="G742" i="5"/>
  <c r="D742" i="5"/>
  <c r="C742" i="5"/>
  <c r="B742" i="5"/>
  <c r="AJ741" i="5"/>
  <c r="AG741" i="5"/>
  <c r="X741" i="5"/>
  <c r="W741" i="5"/>
  <c r="V741" i="5"/>
  <c r="T741" i="5"/>
  <c r="S741" i="5"/>
  <c r="R741" i="5"/>
  <c r="P741" i="5"/>
  <c r="G741" i="5"/>
  <c r="E741" i="5"/>
  <c r="D741" i="5"/>
  <c r="C741" i="5"/>
  <c r="B741" i="5"/>
  <c r="AJ740" i="5"/>
  <c r="AF740" i="5"/>
  <c r="AE740" i="5"/>
  <c r="AD740" i="5"/>
  <c r="AB740" i="5"/>
  <c r="AA740" i="5"/>
  <c r="W740" i="5"/>
  <c r="V740" i="5"/>
  <c r="S740" i="5"/>
  <c r="R740" i="5"/>
  <c r="P740" i="5"/>
  <c r="G740" i="5"/>
  <c r="AG740" i="5" s="1"/>
  <c r="E740" i="5"/>
  <c r="D740" i="5"/>
  <c r="C740" i="5"/>
  <c r="X740" i="5" s="1"/>
  <c r="B740" i="5"/>
  <c r="AJ739" i="5"/>
  <c r="AE739" i="5"/>
  <c r="AD739" i="5"/>
  <c r="AA739" i="5"/>
  <c r="P739" i="5"/>
  <c r="G739" i="5"/>
  <c r="AF739" i="5" s="1"/>
  <c r="D739" i="5"/>
  <c r="C739" i="5"/>
  <c r="B739" i="5"/>
  <c r="AJ738" i="5"/>
  <c r="AG738" i="5"/>
  <c r="X738" i="5"/>
  <c r="P738" i="5"/>
  <c r="G738" i="5"/>
  <c r="D738" i="5"/>
  <c r="C738" i="5"/>
  <c r="B738" i="5"/>
  <c r="AJ737" i="5"/>
  <c r="X737" i="5"/>
  <c r="W737" i="5"/>
  <c r="V737" i="5"/>
  <c r="T737" i="5"/>
  <c r="S737" i="5"/>
  <c r="R737" i="5"/>
  <c r="P737" i="5"/>
  <c r="G737" i="5"/>
  <c r="E737" i="5"/>
  <c r="D737" i="5"/>
  <c r="C737" i="5"/>
  <c r="B737" i="5"/>
  <c r="AJ736" i="5"/>
  <c r="AF736" i="5"/>
  <c r="AE736" i="5"/>
  <c r="AD736" i="5"/>
  <c r="AB736" i="5"/>
  <c r="AA736" i="5"/>
  <c r="W736" i="5"/>
  <c r="V736" i="5"/>
  <c r="S736" i="5"/>
  <c r="R736" i="5"/>
  <c r="P736" i="5"/>
  <c r="G736" i="5"/>
  <c r="AG736" i="5" s="1"/>
  <c r="D736" i="5"/>
  <c r="E736" i="5" s="1"/>
  <c r="C736" i="5"/>
  <c r="X736" i="5" s="1"/>
  <c r="B736" i="5"/>
  <c r="AJ735" i="5"/>
  <c r="AE735" i="5"/>
  <c r="AD735" i="5"/>
  <c r="AA735" i="5"/>
  <c r="V735" i="5"/>
  <c r="U735" i="5"/>
  <c r="P735" i="5"/>
  <c r="G735" i="5"/>
  <c r="AF735" i="5" s="1"/>
  <c r="D735" i="5"/>
  <c r="C735" i="5"/>
  <c r="B735" i="5"/>
  <c r="AJ734" i="5"/>
  <c r="AD734" i="5"/>
  <c r="AC734" i="5"/>
  <c r="P734" i="5"/>
  <c r="G734" i="5"/>
  <c r="D734" i="5"/>
  <c r="C734" i="5"/>
  <c r="B734" i="5"/>
  <c r="AJ733" i="5"/>
  <c r="AG733" i="5"/>
  <c r="AF733" i="5"/>
  <c r="AC733" i="5"/>
  <c r="X733" i="5"/>
  <c r="W733" i="5"/>
  <c r="V733" i="5"/>
  <c r="T733" i="5"/>
  <c r="S733" i="5"/>
  <c r="R733" i="5"/>
  <c r="P733" i="5"/>
  <c r="G733" i="5"/>
  <c r="E733" i="5"/>
  <c r="D733" i="5"/>
  <c r="C733" i="5"/>
  <c r="B733" i="5"/>
  <c r="AJ732" i="5"/>
  <c r="AF732" i="5"/>
  <c r="AE732" i="5"/>
  <c r="AD732" i="5"/>
  <c r="AB732" i="5"/>
  <c r="AA732" i="5"/>
  <c r="W732" i="5"/>
  <c r="V732" i="5"/>
  <c r="S732" i="5"/>
  <c r="R732" i="5"/>
  <c r="P732" i="5"/>
  <c r="G732" i="5"/>
  <c r="AG732" i="5" s="1"/>
  <c r="D732" i="5"/>
  <c r="E732" i="5" s="1"/>
  <c r="C732" i="5"/>
  <c r="X732" i="5" s="1"/>
  <c r="B732" i="5"/>
  <c r="AJ731" i="5"/>
  <c r="AE731" i="5"/>
  <c r="AD731" i="5"/>
  <c r="AA731" i="5"/>
  <c r="V731" i="5"/>
  <c r="P731" i="5"/>
  <c r="G731" i="5"/>
  <c r="AF731" i="5" s="1"/>
  <c r="D731" i="5"/>
  <c r="C731" i="5"/>
  <c r="B731" i="5"/>
  <c r="AJ730" i="5"/>
  <c r="AD730" i="5"/>
  <c r="AC730" i="5"/>
  <c r="P730" i="5"/>
  <c r="G730" i="5"/>
  <c r="D730" i="5"/>
  <c r="C730" i="5"/>
  <c r="B730" i="5"/>
  <c r="AJ729" i="5"/>
  <c r="AG729" i="5"/>
  <c r="AF729" i="5"/>
  <c r="X729" i="5"/>
  <c r="W729" i="5"/>
  <c r="V729" i="5"/>
  <c r="T729" i="5"/>
  <c r="S729" i="5"/>
  <c r="R729" i="5"/>
  <c r="P729" i="5"/>
  <c r="G729" i="5"/>
  <c r="E729" i="5"/>
  <c r="D729" i="5"/>
  <c r="C729" i="5"/>
  <c r="B729" i="5"/>
  <c r="AJ728" i="5"/>
  <c r="AF728" i="5"/>
  <c r="AE728" i="5"/>
  <c r="AD728" i="5"/>
  <c r="AB728" i="5"/>
  <c r="AA728" i="5"/>
  <c r="W728" i="5"/>
  <c r="V728" i="5"/>
  <c r="S728" i="5"/>
  <c r="R728" i="5"/>
  <c r="P728" i="5"/>
  <c r="G728" i="5"/>
  <c r="AG728" i="5" s="1"/>
  <c r="E728" i="5"/>
  <c r="D728" i="5"/>
  <c r="C728" i="5"/>
  <c r="X728" i="5" s="1"/>
  <c r="B728" i="5"/>
  <c r="AJ727" i="5"/>
  <c r="AE727" i="5"/>
  <c r="AD727" i="5"/>
  <c r="AA727" i="5"/>
  <c r="P727" i="5"/>
  <c r="G727" i="5"/>
  <c r="AF727" i="5" s="1"/>
  <c r="D727" i="5"/>
  <c r="C727" i="5"/>
  <c r="B727" i="5"/>
  <c r="AJ726" i="5"/>
  <c r="X726" i="5"/>
  <c r="U726" i="5"/>
  <c r="P726" i="5"/>
  <c r="G726" i="5"/>
  <c r="D726" i="5"/>
  <c r="C726" i="5"/>
  <c r="B726" i="5"/>
  <c r="AJ725" i="5"/>
  <c r="X725" i="5"/>
  <c r="W725" i="5"/>
  <c r="V725" i="5"/>
  <c r="T725" i="5"/>
  <c r="S725" i="5"/>
  <c r="R725" i="5"/>
  <c r="P725" i="5"/>
  <c r="G725" i="5"/>
  <c r="E725" i="5"/>
  <c r="D725" i="5"/>
  <c r="C725" i="5"/>
  <c r="B725" i="5"/>
  <c r="AJ724" i="5"/>
  <c r="AF724" i="5"/>
  <c r="AE724" i="5"/>
  <c r="AD724" i="5"/>
  <c r="AB724" i="5"/>
  <c r="AA724" i="5"/>
  <c r="W724" i="5"/>
  <c r="V724" i="5"/>
  <c r="S724" i="5"/>
  <c r="R724" i="5"/>
  <c r="P724" i="5"/>
  <c r="G724" i="5"/>
  <c r="AG724" i="5" s="1"/>
  <c r="E724" i="5"/>
  <c r="D724" i="5"/>
  <c r="C724" i="5"/>
  <c r="X724" i="5" s="1"/>
  <c r="B724" i="5"/>
  <c r="AJ723" i="5"/>
  <c r="AE723" i="5"/>
  <c r="AD723" i="5"/>
  <c r="AA723" i="5"/>
  <c r="P723" i="5"/>
  <c r="G723" i="5"/>
  <c r="AF723" i="5" s="1"/>
  <c r="D723" i="5"/>
  <c r="C723" i="5"/>
  <c r="B723" i="5"/>
  <c r="AJ722" i="5"/>
  <c r="P722" i="5"/>
  <c r="G722" i="5"/>
  <c r="D722" i="5"/>
  <c r="C722" i="5"/>
  <c r="B722" i="5"/>
  <c r="AJ721" i="5"/>
  <c r="X721" i="5"/>
  <c r="W721" i="5"/>
  <c r="V721" i="5"/>
  <c r="T721" i="5"/>
  <c r="S721" i="5"/>
  <c r="R721" i="5"/>
  <c r="P721" i="5"/>
  <c r="G721" i="5"/>
  <c r="E721" i="5"/>
  <c r="D721" i="5"/>
  <c r="C721" i="5"/>
  <c r="B721" i="5"/>
  <c r="AJ720" i="5"/>
  <c r="AF720" i="5"/>
  <c r="AE720" i="5"/>
  <c r="AD720" i="5"/>
  <c r="AB720" i="5"/>
  <c r="AA720" i="5"/>
  <c r="W720" i="5"/>
  <c r="U720" i="5"/>
  <c r="S720" i="5"/>
  <c r="R720" i="5"/>
  <c r="P720" i="5"/>
  <c r="G720" i="5"/>
  <c r="AG720" i="5" s="1"/>
  <c r="D720" i="5"/>
  <c r="E720" i="5" s="1"/>
  <c r="C720" i="5"/>
  <c r="B720" i="5"/>
  <c r="AJ719" i="5"/>
  <c r="AE719" i="5"/>
  <c r="AD719" i="5"/>
  <c r="AC719" i="5"/>
  <c r="P719" i="5"/>
  <c r="G719" i="5"/>
  <c r="D719" i="5"/>
  <c r="C719" i="5"/>
  <c r="B719" i="5"/>
  <c r="AJ718" i="5"/>
  <c r="AG718" i="5"/>
  <c r="AF718" i="5"/>
  <c r="U718" i="5"/>
  <c r="T718" i="5"/>
  <c r="P718" i="5"/>
  <c r="G718" i="5"/>
  <c r="E718" i="5"/>
  <c r="D718" i="5"/>
  <c r="C718" i="5"/>
  <c r="B718" i="5"/>
  <c r="AJ717" i="5"/>
  <c r="AE717" i="5"/>
  <c r="AC717" i="5"/>
  <c r="X717" i="5"/>
  <c r="W717" i="5"/>
  <c r="V717" i="5"/>
  <c r="T717" i="5"/>
  <c r="S717" i="5"/>
  <c r="R717" i="5"/>
  <c r="P717" i="5"/>
  <c r="G717" i="5"/>
  <c r="D717" i="5"/>
  <c r="E717" i="5" s="1"/>
  <c r="C717" i="5"/>
  <c r="B717" i="5"/>
  <c r="AJ716" i="5"/>
  <c r="AF716" i="5"/>
  <c r="AE716" i="5"/>
  <c r="AD716" i="5"/>
  <c r="AB716" i="5"/>
  <c r="AA716" i="5"/>
  <c r="P716" i="5"/>
  <c r="G716" i="5"/>
  <c r="AG716" i="5" s="1"/>
  <c r="D716" i="5"/>
  <c r="C716" i="5"/>
  <c r="B716" i="5"/>
  <c r="AJ715" i="5"/>
  <c r="AG715" i="5"/>
  <c r="AC715" i="5"/>
  <c r="V715" i="5"/>
  <c r="U715" i="5"/>
  <c r="P715" i="5"/>
  <c r="G715" i="5"/>
  <c r="D715" i="5"/>
  <c r="C715" i="5"/>
  <c r="B715" i="5"/>
  <c r="AJ714" i="5"/>
  <c r="AF714" i="5"/>
  <c r="AD714" i="5"/>
  <c r="X714" i="5"/>
  <c r="U714" i="5"/>
  <c r="T714" i="5"/>
  <c r="S714" i="5"/>
  <c r="P714" i="5"/>
  <c r="G714" i="5"/>
  <c r="E714" i="5"/>
  <c r="D714" i="5"/>
  <c r="C714" i="5"/>
  <c r="B714" i="5"/>
  <c r="AJ713" i="5"/>
  <c r="AF713" i="5"/>
  <c r="AE713" i="5"/>
  <c r="AD713" i="5"/>
  <c r="AB713" i="5"/>
  <c r="AA713" i="5"/>
  <c r="V713" i="5"/>
  <c r="U713" i="5"/>
  <c r="P713" i="5"/>
  <c r="G713" i="5"/>
  <c r="AG713" i="5" s="1"/>
  <c r="D713" i="5"/>
  <c r="C713" i="5"/>
  <c r="B713" i="5"/>
  <c r="AJ712" i="5"/>
  <c r="AD712" i="5"/>
  <c r="AC712" i="5"/>
  <c r="P712" i="5"/>
  <c r="G712" i="5"/>
  <c r="D712" i="5"/>
  <c r="C712" i="5"/>
  <c r="B712" i="5"/>
  <c r="AJ711" i="5"/>
  <c r="AF711" i="5"/>
  <c r="X711" i="5"/>
  <c r="W711" i="5"/>
  <c r="T711" i="5"/>
  <c r="S711" i="5"/>
  <c r="P711" i="5"/>
  <c r="G711" i="5"/>
  <c r="E711" i="5"/>
  <c r="D711" i="5"/>
  <c r="C711" i="5"/>
  <c r="V711" i="5" s="1"/>
  <c r="B711" i="5"/>
  <c r="AJ710" i="5"/>
  <c r="AF710" i="5"/>
  <c r="AE710" i="5"/>
  <c r="AB710" i="5"/>
  <c r="AA710" i="5"/>
  <c r="X710" i="5"/>
  <c r="W710" i="5"/>
  <c r="V710" i="5"/>
  <c r="T710" i="5"/>
  <c r="S710" i="5"/>
  <c r="R710" i="5"/>
  <c r="P710" i="5"/>
  <c r="G710" i="5"/>
  <c r="D710" i="5"/>
  <c r="E710" i="5" s="1"/>
  <c r="C710" i="5"/>
  <c r="B710" i="5"/>
  <c r="AJ709" i="5"/>
  <c r="AF709" i="5"/>
  <c r="AE709" i="5"/>
  <c r="AD709" i="5"/>
  <c r="AB709" i="5"/>
  <c r="AA709" i="5"/>
  <c r="P709" i="5"/>
  <c r="G709" i="5"/>
  <c r="AG709" i="5" s="1"/>
  <c r="D709" i="5"/>
  <c r="C709" i="5"/>
  <c r="B709" i="5"/>
  <c r="AJ708" i="5"/>
  <c r="AG708" i="5"/>
  <c r="X708" i="5"/>
  <c r="U708" i="5"/>
  <c r="P708" i="5"/>
  <c r="G708" i="5"/>
  <c r="D708" i="5"/>
  <c r="C708" i="5"/>
  <c r="B708" i="5"/>
  <c r="AJ707" i="5"/>
  <c r="AG707" i="5"/>
  <c r="AC707" i="5"/>
  <c r="AB707" i="5"/>
  <c r="X707" i="5"/>
  <c r="W707" i="5"/>
  <c r="T707" i="5"/>
  <c r="S707" i="5"/>
  <c r="P707" i="5"/>
  <c r="G707" i="5"/>
  <c r="E707" i="5"/>
  <c r="D707" i="5"/>
  <c r="C707" i="5"/>
  <c r="V707" i="5" s="1"/>
  <c r="B707" i="5"/>
  <c r="AJ706" i="5"/>
  <c r="AF706" i="5"/>
  <c r="AE706" i="5"/>
  <c r="AB706" i="5"/>
  <c r="AA706" i="5"/>
  <c r="X706" i="5"/>
  <c r="W706" i="5"/>
  <c r="V706" i="5"/>
  <c r="T706" i="5"/>
  <c r="S706" i="5"/>
  <c r="R706" i="5"/>
  <c r="P706" i="5"/>
  <c r="G706" i="5"/>
  <c r="E706" i="5"/>
  <c r="D706" i="5"/>
  <c r="C706" i="5"/>
  <c r="B706" i="5"/>
  <c r="AJ705" i="5"/>
  <c r="AF705" i="5"/>
  <c r="AE705" i="5"/>
  <c r="AD705" i="5"/>
  <c r="AB705" i="5"/>
  <c r="AA705" i="5"/>
  <c r="V705" i="5"/>
  <c r="U705" i="5"/>
  <c r="P705" i="5"/>
  <c r="G705" i="5"/>
  <c r="AG705" i="5" s="1"/>
  <c r="D705" i="5"/>
  <c r="C705" i="5"/>
  <c r="B705" i="5"/>
  <c r="AJ704" i="5"/>
  <c r="AD704" i="5"/>
  <c r="AC704" i="5"/>
  <c r="P704" i="5"/>
  <c r="G704" i="5"/>
  <c r="D704" i="5"/>
  <c r="C704" i="5"/>
  <c r="B704" i="5"/>
  <c r="AJ703" i="5"/>
  <c r="AF703" i="5"/>
  <c r="X703" i="5"/>
  <c r="W703" i="5"/>
  <c r="T703" i="5"/>
  <c r="S703" i="5"/>
  <c r="P703" i="5"/>
  <c r="G703" i="5"/>
  <c r="E703" i="5"/>
  <c r="D703" i="5"/>
  <c r="C703" i="5"/>
  <c r="V703" i="5" s="1"/>
  <c r="B703" i="5"/>
  <c r="AJ702" i="5"/>
  <c r="AF702" i="5"/>
  <c r="AE702" i="5"/>
  <c r="AB702" i="5"/>
  <c r="AA702" i="5"/>
  <c r="X702" i="5"/>
  <c r="W702" i="5"/>
  <c r="V702" i="5"/>
  <c r="T702" i="5"/>
  <c r="S702" i="5"/>
  <c r="R702" i="5"/>
  <c r="P702" i="5"/>
  <c r="G702" i="5"/>
  <c r="D702" i="5"/>
  <c r="E702" i="5" s="1"/>
  <c r="C702" i="5"/>
  <c r="B702" i="5"/>
  <c r="AJ701" i="5"/>
  <c r="AF701" i="5"/>
  <c r="AE701" i="5"/>
  <c r="AD701" i="5"/>
  <c r="AB701" i="5"/>
  <c r="AA701" i="5"/>
  <c r="P701" i="5"/>
  <c r="G701" i="5"/>
  <c r="AG701" i="5" s="1"/>
  <c r="D701" i="5"/>
  <c r="C701" i="5"/>
  <c r="B701" i="5"/>
  <c r="AJ700" i="5"/>
  <c r="X700" i="5"/>
  <c r="U700" i="5"/>
  <c r="P700" i="5"/>
  <c r="G700" i="5"/>
  <c r="D700" i="5"/>
  <c r="C700" i="5"/>
  <c r="B700" i="5"/>
  <c r="AJ699" i="5"/>
  <c r="AG699" i="5"/>
  <c r="AC699" i="5"/>
  <c r="AB699" i="5"/>
  <c r="X699" i="5"/>
  <c r="W699" i="5"/>
  <c r="T699" i="5"/>
  <c r="S699" i="5"/>
  <c r="P699" i="5"/>
  <c r="G699" i="5"/>
  <c r="E699" i="5"/>
  <c r="D699" i="5"/>
  <c r="C699" i="5"/>
  <c r="V699" i="5" s="1"/>
  <c r="B699" i="5"/>
  <c r="AJ698" i="5"/>
  <c r="AF698" i="5"/>
  <c r="AE698" i="5"/>
  <c r="AB698" i="5"/>
  <c r="AA698" i="5"/>
  <c r="X698" i="5"/>
  <c r="W698" i="5"/>
  <c r="V698" i="5"/>
  <c r="T698" i="5"/>
  <c r="S698" i="5"/>
  <c r="R698" i="5"/>
  <c r="P698" i="5"/>
  <c r="G698" i="5"/>
  <c r="D698" i="5"/>
  <c r="E698" i="5" s="1"/>
  <c r="C698" i="5"/>
  <c r="B698" i="5"/>
  <c r="AJ697" i="5"/>
  <c r="AF697" i="5"/>
  <c r="AE697" i="5"/>
  <c r="AD697" i="5"/>
  <c r="AB697" i="5"/>
  <c r="AA697" i="5"/>
  <c r="V697" i="5"/>
  <c r="U697" i="5"/>
  <c r="P697" i="5"/>
  <c r="G697" i="5"/>
  <c r="AG697" i="5" s="1"/>
  <c r="D697" i="5"/>
  <c r="C697" i="5"/>
  <c r="B697" i="5"/>
  <c r="AJ696" i="5"/>
  <c r="AC696" i="5"/>
  <c r="P696" i="5"/>
  <c r="G696" i="5"/>
  <c r="AD696" i="5" s="1"/>
  <c r="D696" i="5"/>
  <c r="C696" i="5"/>
  <c r="B696" i="5"/>
  <c r="AJ695" i="5"/>
  <c r="X695" i="5"/>
  <c r="W695" i="5"/>
  <c r="T695" i="5"/>
  <c r="S695" i="5"/>
  <c r="P695" i="5"/>
  <c r="G695" i="5"/>
  <c r="E695" i="5"/>
  <c r="D695" i="5"/>
  <c r="C695" i="5"/>
  <c r="V695" i="5" s="1"/>
  <c r="B695" i="5"/>
  <c r="AJ694" i="5"/>
  <c r="AF694" i="5"/>
  <c r="AE694" i="5"/>
  <c r="AB694" i="5"/>
  <c r="AA694" i="5"/>
  <c r="X694" i="5"/>
  <c r="W694" i="5"/>
  <c r="V694" i="5"/>
  <c r="T694" i="5"/>
  <c r="S694" i="5"/>
  <c r="R694" i="5"/>
  <c r="P694" i="5"/>
  <c r="G694" i="5"/>
  <c r="D694" i="5"/>
  <c r="E694" i="5" s="1"/>
  <c r="C694" i="5"/>
  <c r="B694" i="5"/>
  <c r="AJ693" i="5"/>
  <c r="AF693" i="5"/>
  <c r="AE693" i="5"/>
  <c r="AD693" i="5"/>
  <c r="AB693" i="5"/>
  <c r="AA693" i="5"/>
  <c r="P693" i="5"/>
  <c r="G693" i="5"/>
  <c r="AG693" i="5" s="1"/>
  <c r="D693" i="5"/>
  <c r="C693" i="5"/>
  <c r="B693" i="5"/>
  <c r="AJ692" i="5"/>
  <c r="X692" i="5"/>
  <c r="U692" i="5"/>
  <c r="P692" i="5"/>
  <c r="G692" i="5"/>
  <c r="D692" i="5"/>
  <c r="C692" i="5"/>
  <c r="B692" i="5"/>
  <c r="AJ691" i="5"/>
  <c r="AG691" i="5"/>
  <c r="AB691" i="5"/>
  <c r="X691" i="5"/>
  <c r="W691" i="5"/>
  <c r="T691" i="5"/>
  <c r="S691" i="5"/>
  <c r="P691" i="5"/>
  <c r="G691" i="5"/>
  <c r="AC691" i="5" s="1"/>
  <c r="E691" i="5"/>
  <c r="D691" i="5"/>
  <c r="C691" i="5"/>
  <c r="V691" i="5" s="1"/>
  <c r="B691" i="5"/>
  <c r="AJ690" i="5"/>
  <c r="AF690" i="5"/>
  <c r="AE690" i="5"/>
  <c r="AB690" i="5"/>
  <c r="AA690" i="5"/>
  <c r="X690" i="5"/>
  <c r="W690" i="5"/>
  <c r="V690" i="5"/>
  <c r="T690" i="5"/>
  <c r="S690" i="5"/>
  <c r="R690" i="5"/>
  <c r="P690" i="5"/>
  <c r="G690" i="5"/>
  <c r="E690" i="5"/>
  <c r="D690" i="5"/>
  <c r="C690" i="5"/>
  <c r="B690" i="5"/>
  <c r="AJ689" i="5"/>
  <c r="AF689" i="5"/>
  <c r="AE689" i="5"/>
  <c r="AD689" i="5"/>
  <c r="AB689" i="5"/>
  <c r="AA689" i="5"/>
  <c r="V689" i="5"/>
  <c r="U689" i="5"/>
  <c r="P689" i="5"/>
  <c r="G689" i="5"/>
  <c r="AG689" i="5" s="1"/>
  <c r="D689" i="5"/>
  <c r="C689" i="5"/>
  <c r="B689" i="5"/>
  <c r="AJ688" i="5"/>
  <c r="AC688" i="5"/>
  <c r="P688" i="5"/>
  <c r="G688" i="5"/>
  <c r="AD688" i="5" s="1"/>
  <c r="D688" i="5"/>
  <c r="C688" i="5"/>
  <c r="B688" i="5"/>
  <c r="AJ687" i="5"/>
  <c r="AC687" i="5"/>
  <c r="X687" i="5"/>
  <c r="W687" i="5"/>
  <c r="T687" i="5"/>
  <c r="S687" i="5"/>
  <c r="P687" i="5"/>
  <c r="G687" i="5"/>
  <c r="E687" i="5"/>
  <c r="D687" i="5"/>
  <c r="C687" i="5"/>
  <c r="V687" i="5" s="1"/>
  <c r="B687" i="5"/>
  <c r="AJ686" i="5"/>
  <c r="AF686" i="5"/>
  <c r="AE686" i="5"/>
  <c r="AB686" i="5"/>
  <c r="AA686" i="5"/>
  <c r="X686" i="5"/>
  <c r="W686" i="5"/>
  <c r="V686" i="5"/>
  <c r="T686" i="5"/>
  <c r="S686" i="5"/>
  <c r="R686" i="5"/>
  <c r="P686" i="5"/>
  <c r="G686" i="5"/>
  <c r="E686" i="5"/>
  <c r="D686" i="5"/>
  <c r="C686" i="5"/>
  <c r="B686" i="5"/>
  <c r="AJ685" i="5"/>
  <c r="AF685" i="5"/>
  <c r="AE685" i="5"/>
  <c r="AD685" i="5"/>
  <c r="AB685" i="5"/>
  <c r="AA685" i="5"/>
  <c r="P685" i="5"/>
  <c r="G685" i="5"/>
  <c r="AG685" i="5" s="1"/>
  <c r="D685" i="5"/>
  <c r="C685" i="5"/>
  <c r="B685" i="5"/>
  <c r="AJ684" i="5"/>
  <c r="AG684" i="5"/>
  <c r="X684" i="5"/>
  <c r="U684" i="5"/>
  <c r="P684" i="5"/>
  <c r="G684" i="5"/>
  <c r="D684" i="5"/>
  <c r="C684" i="5"/>
  <c r="B684" i="5"/>
  <c r="AJ683" i="5"/>
  <c r="AG683" i="5"/>
  <c r="AB683" i="5"/>
  <c r="X683" i="5"/>
  <c r="W683" i="5"/>
  <c r="T683" i="5"/>
  <c r="S683" i="5"/>
  <c r="P683" i="5"/>
  <c r="G683" i="5"/>
  <c r="AC683" i="5" s="1"/>
  <c r="E683" i="5"/>
  <c r="D683" i="5"/>
  <c r="C683" i="5"/>
  <c r="V683" i="5" s="1"/>
  <c r="B683" i="5"/>
  <c r="AJ682" i="5"/>
  <c r="AF682" i="5"/>
  <c r="AE682" i="5"/>
  <c r="X682" i="5"/>
  <c r="W682" i="5"/>
  <c r="V682" i="5"/>
  <c r="T682" i="5"/>
  <c r="S682" i="5"/>
  <c r="R682" i="5"/>
  <c r="P682" i="5"/>
  <c r="G682" i="5"/>
  <c r="E682" i="5"/>
  <c r="D682" i="5"/>
  <c r="C682" i="5"/>
  <c r="B682" i="5"/>
  <c r="AJ681" i="5"/>
  <c r="AF681" i="5"/>
  <c r="AE681" i="5"/>
  <c r="AD681" i="5"/>
  <c r="AB681" i="5"/>
  <c r="AA681" i="5"/>
  <c r="W681" i="5"/>
  <c r="S681" i="5"/>
  <c r="R681" i="5"/>
  <c r="P681" i="5"/>
  <c r="G681" i="5"/>
  <c r="AG681" i="5" s="1"/>
  <c r="E681" i="5"/>
  <c r="D681" i="5"/>
  <c r="C681" i="5"/>
  <c r="U681" i="5" s="1"/>
  <c r="B681" i="5"/>
  <c r="AJ680" i="5"/>
  <c r="AD680" i="5"/>
  <c r="AC680" i="5"/>
  <c r="X680" i="5"/>
  <c r="P680" i="5"/>
  <c r="G680" i="5"/>
  <c r="AE680" i="5" s="1"/>
  <c r="D680" i="5"/>
  <c r="C680" i="5"/>
  <c r="B680" i="5"/>
  <c r="AJ679" i="5"/>
  <c r="AF679" i="5"/>
  <c r="X679" i="5"/>
  <c r="U679" i="5"/>
  <c r="T679" i="5"/>
  <c r="S679" i="5"/>
  <c r="P679" i="5"/>
  <c r="G679" i="5"/>
  <c r="E679" i="5"/>
  <c r="D679" i="5"/>
  <c r="C679" i="5"/>
  <c r="B679" i="5"/>
  <c r="AJ678" i="5"/>
  <c r="AG678" i="5"/>
  <c r="AE678" i="5"/>
  <c r="AC678" i="5"/>
  <c r="AB678" i="5"/>
  <c r="X678" i="5"/>
  <c r="W678" i="5"/>
  <c r="V678" i="5"/>
  <c r="T678" i="5"/>
  <c r="S678" i="5"/>
  <c r="R678" i="5"/>
  <c r="P678" i="5"/>
  <c r="G678" i="5"/>
  <c r="D678" i="5"/>
  <c r="E678" i="5" s="1"/>
  <c r="C678" i="5"/>
  <c r="B678" i="5"/>
  <c r="AJ677" i="5"/>
  <c r="AE677" i="5"/>
  <c r="AD677" i="5"/>
  <c r="AA677" i="5"/>
  <c r="P677" i="5"/>
  <c r="G677" i="5"/>
  <c r="AG677" i="5" s="1"/>
  <c r="D677" i="5"/>
  <c r="C677" i="5"/>
  <c r="B677" i="5"/>
  <c r="AJ676" i="5"/>
  <c r="X676" i="5"/>
  <c r="P676" i="5"/>
  <c r="G676" i="5"/>
  <c r="AC676" i="5" s="1"/>
  <c r="D676" i="5"/>
  <c r="C676" i="5"/>
  <c r="B676" i="5"/>
  <c r="AJ675" i="5"/>
  <c r="X675" i="5"/>
  <c r="W675" i="5"/>
  <c r="V675" i="5"/>
  <c r="T675" i="5"/>
  <c r="S675" i="5"/>
  <c r="R675" i="5"/>
  <c r="P675" i="5"/>
  <c r="G675" i="5"/>
  <c r="E675" i="5"/>
  <c r="D675" i="5"/>
  <c r="C675" i="5"/>
  <c r="B675" i="5"/>
  <c r="AJ674" i="5"/>
  <c r="AF674" i="5"/>
  <c r="AE674" i="5"/>
  <c r="AD674" i="5"/>
  <c r="AB674" i="5"/>
  <c r="AA674" i="5"/>
  <c r="W674" i="5"/>
  <c r="V674" i="5"/>
  <c r="S674" i="5"/>
  <c r="R674" i="5"/>
  <c r="P674" i="5"/>
  <c r="G674" i="5"/>
  <c r="AG674" i="5" s="1"/>
  <c r="E674" i="5"/>
  <c r="D674" i="5"/>
  <c r="C674" i="5"/>
  <c r="B674" i="5"/>
  <c r="AJ673" i="5"/>
  <c r="AE673" i="5"/>
  <c r="AD673" i="5"/>
  <c r="AA673" i="5"/>
  <c r="P673" i="5"/>
  <c r="G673" i="5"/>
  <c r="AG673" i="5" s="1"/>
  <c r="D673" i="5"/>
  <c r="C673" i="5"/>
  <c r="B673" i="5"/>
  <c r="AJ672" i="5"/>
  <c r="AG672" i="5"/>
  <c r="AD672" i="5"/>
  <c r="X672" i="5"/>
  <c r="U672" i="5"/>
  <c r="P672" i="5"/>
  <c r="G672" i="5"/>
  <c r="D672" i="5"/>
  <c r="C672" i="5"/>
  <c r="B672" i="5"/>
  <c r="AJ671" i="5"/>
  <c r="AC671" i="5"/>
  <c r="X671" i="5"/>
  <c r="W671" i="5"/>
  <c r="V671" i="5"/>
  <c r="T671" i="5"/>
  <c r="S671" i="5"/>
  <c r="R671" i="5"/>
  <c r="P671" i="5"/>
  <c r="G671" i="5"/>
  <c r="E671" i="5"/>
  <c r="D671" i="5"/>
  <c r="C671" i="5"/>
  <c r="B671" i="5"/>
  <c r="AJ670" i="5"/>
  <c r="AF670" i="5"/>
  <c r="AE670" i="5"/>
  <c r="AD670" i="5"/>
  <c r="AB670" i="5"/>
  <c r="AA670" i="5"/>
  <c r="W670" i="5"/>
  <c r="V670" i="5"/>
  <c r="S670" i="5"/>
  <c r="R670" i="5"/>
  <c r="P670" i="5"/>
  <c r="G670" i="5"/>
  <c r="AG670" i="5" s="1"/>
  <c r="E670" i="5"/>
  <c r="D670" i="5"/>
  <c r="C670" i="5"/>
  <c r="B670" i="5"/>
  <c r="AJ669" i="5"/>
  <c r="AE669" i="5"/>
  <c r="AD669" i="5"/>
  <c r="AA669" i="5"/>
  <c r="P669" i="5"/>
  <c r="G669" i="5"/>
  <c r="AG669" i="5" s="1"/>
  <c r="D669" i="5"/>
  <c r="C669" i="5"/>
  <c r="B669" i="5"/>
  <c r="AJ668" i="5"/>
  <c r="AG668" i="5"/>
  <c r="AC668" i="5"/>
  <c r="P668" i="5"/>
  <c r="G668" i="5"/>
  <c r="D668" i="5"/>
  <c r="C668" i="5"/>
  <c r="B668" i="5"/>
  <c r="AJ667" i="5"/>
  <c r="X667" i="5"/>
  <c r="W667" i="5"/>
  <c r="V667" i="5"/>
  <c r="T667" i="5"/>
  <c r="S667" i="5"/>
  <c r="R667" i="5"/>
  <c r="P667" i="5"/>
  <c r="G667" i="5"/>
  <c r="E667" i="5"/>
  <c r="D667" i="5"/>
  <c r="C667" i="5"/>
  <c r="B667" i="5"/>
  <c r="AJ666" i="5"/>
  <c r="AF666" i="5"/>
  <c r="AE666" i="5"/>
  <c r="AD666" i="5"/>
  <c r="AB666" i="5"/>
  <c r="AA666" i="5"/>
  <c r="W666" i="5"/>
  <c r="V666" i="5"/>
  <c r="S666" i="5"/>
  <c r="R666" i="5"/>
  <c r="P666" i="5"/>
  <c r="G666" i="5"/>
  <c r="AG666" i="5" s="1"/>
  <c r="D666" i="5"/>
  <c r="E666" i="5" s="1"/>
  <c r="C666" i="5"/>
  <c r="B666" i="5"/>
  <c r="AJ665" i="5"/>
  <c r="AE665" i="5"/>
  <c r="AD665" i="5"/>
  <c r="AA665" i="5"/>
  <c r="V665" i="5"/>
  <c r="U665" i="5"/>
  <c r="P665" i="5"/>
  <c r="G665" i="5"/>
  <c r="AG665" i="5" s="1"/>
  <c r="D665" i="5"/>
  <c r="C665" i="5"/>
  <c r="B665" i="5"/>
  <c r="AJ664" i="5"/>
  <c r="AD664" i="5"/>
  <c r="AC664" i="5"/>
  <c r="P664" i="5"/>
  <c r="G664" i="5"/>
  <c r="D664" i="5"/>
  <c r="C664" i="5"/>
  <c r="B664" i="5"/>
  <c r="AJ663" i="5"/>
  <c r="AG663" i="5"/>
  <c r="AF663" i="5"/>
  <c r="AC663" i="5"/>
  <c r="X663" i="5"/>
  <c r="W663" i="5"/>
  <c r="V663" i="5"/>
  <c r="T663" i="5"/>
  <c r="S663" i="5"/>
  <c r="R663" i="5"/>
  <c r="P663" i="5"/>
  <c r="G663" i="5"/>
  <c r="E663" i="5"/>
  <c r="D663" i="5"/>
  <c r="C663" i="5"/>
  <c r="B663" i="5"/>
  <c r="AJ662" i="5"/>
  <c r="AF662" i="5"/>
  <c r="AE662" i="5"/>
  <c r="AD662" i="5"/>
  <c r="AB662" i="5"/>
  <c r="AA662" i="5"/>
  <c r="W662" i="5"/>
  <c r="V662" i="5"/>
  <c r="S662" i="5"/>
  <c r="R662" i="5"/>
  <c r="P662" i="5"/>
  <c r="G662" i="5"/>
  <c r="AG662" i="5" s="1"/>
  <c r="D662" i="5"/>
  <c r="E662" i="5" s="1"/>
  <c r="C662" i="5"/>
  <c r="B662" i="5"/>
  <c r="AJ661" i="5"/>
  <c r="AE661" i="5"/>
  <c r="AD661" i="5"/>
  <c r="AA661" i="5"/>
  <c r="P661" i="5"/>
  <c r="G661" i="5"/>
  <c r="AG661" i="5" s="1"/>
  <c r="D661" i="5"/>
  <c r="C661" i="5"/>
  <c r="B661" i="5"/>
  <c r="AJ660" i="5"/>
  <c r="AG660" i="5"/>
  <c r="AD660" i="5"/>
  <c r="U660" i="5"/>
  <c r="P660" i="5"/>
  <c r="G660" i="5"/>
  <c r="D660" i="5"/>
  <c r="C660" i="5"/>
  <c r="B660" i="5"/>
  <c r="AJ659" i="5"/>
  <c r="AG659" i="5"/>
  <c r="AF659" i="5"/>
  <c r="X659" i="5"/>
  <c r="W659" i="5"/>
  <c r="V659" i="5"/>
  <c r="T659" i="5"/>
  <c r="S659" i="5"/>
  <c r="R659" i="5"/>
  <c r="P659" i="5"/>
  <c r="G659" i="5"/>
  <c r="E659" i="5"/>
  <c r="D659" i="5"/>
  <c r="C659" i="5"/>
  <c r="B659" i="5"/>
  <c r="AJ658" i="5"/>
  <c r="AF658" i="5"/>
  <c r="AE658" i="5"/>
  <c r="AD658" i="5"/>
  <c r="AB658" i="5"/>
  <c r="AA658" i="5"/>
  <c r="W658" i="5"/>
  <c r="V658" i="5"/>
  <c r="S658" i="5"/>
  <c r="R658" i="5"/>
  <c r="P658" i="5"/>
  <c r="G658" i="5"/>
  <c r="AG658" i="5" s="1"/>
  <c r="D658" i="5"/>
  <c r="E658" i="5" s="1"/>
  <c r="C658" i="5"/>
  <c r="B658" i="5"/>
  <c r="AJ657" i="5"/>
  <c r="AE657" i="5"/>
  <c r="AD657" i="5"/>
  <c r="AA657" i="5"/>
  <c r="U657" i="5"/>
  <c r="P657" i="5"/>
  <c r="G657" i="5"/>
  <c r="AG657" i="5" s="1"/>
  <c r="D657" i="5"/>
  <c r="C657" i="5"/>
  <c r="B657" i="5"/>
  <c r="AJ656" i="5"/>
  <c r="X656" i="5"/>
  <c r="U656" i="5"/>
  <c r="P656" i="5"/>
  <c r="G656" i="5"/>
  <c r="D656" i="5"/>
  <c r="C656" i="5"/>
  <c r="B656" i="5"/>
  <c r="AJ655" i="5"/>
  <c r="AG655" i="5"/>
  <c r="X655" i="5"/>
  <c r="W655" i="5"/>
  <c r="V655" i="5"/>
  <c r="T655" i="5"/>
  <c r="S655" i="5"/>
  <c r="R655" i="5"/>
  <c r="P655" i="5"/>
  <c r="G655" i="5"/>
  <c r="E655" i="5"/>
  <c r="D655" i="5"/>
  <c r="C655" i="5"/>
  <c r="B655" i="5"/>
  <c r="AJ654" i="5"/>
  <c r="AF654" i="5"/>
  <c r="AE654" i="5"/>
  <c r="AD654" i="5"/>
  <c r="AB654" i="5"/>
  <c r="AA654" i="5"/>
  <c r="W654" i="5"/>
  <c r="V654" i="5"/>
  <c r="S654" i="5"/>
  <c r="R654" i="5"/>
  <c r="P654" i="5"/>
  <c r="G654" i="5"/>
  <c r="AG654" i="5" s="1"/>
  <c r="E654" i="5"/>
  <c r="D654" i="5"/>
  <c r="C654" i="5"/>
  <c r="B654" i="5"/>
  <c r="AJ653" i="5"/>
  <c r="AE653" i="5"/>
  <c r="AD653" i="5"/>
  <c r="AA653" i="5"/>
  <c r="V653" i="5"/>
  <c r="U653" i="5"/>
  <c r="P653" i="5"/>
  <c r="G653" i="5"/>
  <c r="AG653" i="5" s="1"/>
  <c r="D653" i="5"/>
  <c r="C653" i="5"/>
  <c r="B653" i="5"/>
  <c r="AJ652" i="5"/>
  <c r="X652" i="5"/>
  <c r="P652" i="5"/>
  <c r="G652" i="5"/>
  <c r="D652" i="5"/>
  <c r="C652" i="5"/>
  <c r="B652" i="5"/>
  <c r="AJ651" i="5"/>
  <c r="AF651" i="5"/>
  <c r="X651" i="5"/>
  <c r="W651" i="5"/>
  <c r="V651" i="5"/>
  <c r="T651" i="5"/>
  <c r="S651" i="5"/>
  <c r="R651" i="5"/>
  <c r="P651" i="5"/>
  <c r="G651" i="5"/>
  <c r="E651" i="5"/>
  <c r="D651" i="5"/>
  <c r="C651" i="5"/>
  <c r="B651" i="5"/>
  <c r="AJ650" i="5"/>
  <c r="AF650" i="5"/>
  <c r="AE650" i="5"/>
  <c r="AD650" i="5"/>
  <c r="AB650" i="5"/>
  <c r="AA650" i="5"/>
  <c r="W650" i="5"/>
  <c r="V650" i="5"/>
  <c r="S650" i="5"/>
  <c r="R650" i="5"/>
  <c r="P650" i="5"/>
  <c r="G650" i="5"/>
  <c r="AG650" i="5" s="1"/>
  <c r="D650" i="5"/>
  <c r="E650" i="5" s="1"/>
  <c r="C650" i="5"/>
  <c r="B650" i="5"/>
  <c r="AJ649" i="5"/>
  <c r="AE649" i="5"/>
  <c r="AD649" i="5"/>
  <c r="AA649" i="5"/>
  <c r="V649" i="5"/>
  <c r="U649" i="5"/>
  <c r="P649" i="5"/>
  <c r="G649" i="5"/>
  <c r="AG649" i="5" s="1"/>
  <c r="D649" i="5"/>
  <c r="C649" i="5"/>
  <c r="B649" i="5"/>
  <c r="AJ648" i="5"/>
  <c r="AD648" i="5"/>
  <c r="AC648" i="5"/>
  <c r="U648" i="5"/>
  <c r="P648" i="5"/>
  <c r="G648" i="5"/>
  <c r="D648" i="5"/>
  <c r="C648" i="5"/>
  <c r="B648" i="5"/>
  <c r="AJ647" i="5"/>
  <c r="AG647" i="5"/>
  <c r="AF647" i="5"/>
  <c r="AC647" i="5"/>
  <c r="X647" i="5"/>
  <c r="W647" i="5"/>
  <c r="V647" i="5"/>
  <c r="T647" i="5"/>
  <c r="S647" i="5"/>
  <c r="R647" i="5"/>
  <c r="P647" i="5"/>
  <c r="G647" i="5"/>
  <c r="E647" i="5"/>
  <c r="D647" i="5"/>
  <c r="C647" i="5"/>
  <c r="B647" i="5"/>
  <c r="AJ646" i="5"/>
  <c r="AF646" i="5"/>
  <c r="AE646" i="5"/>
  <c r="AD646" i="5"/>
  <c r="AB646" i="5"/>
  <c r="AA646" i="5"/>
  <c r="W646" i="5"/>
  <c r="V646" i="5"/>
  <c r="S646" i="5"/>
  <c r="R646" i="5"/>
  <c r="P646" i="5"/>
  <c r="G646" i="5"/>
  <c r="AG646" i="5" s="1"/>
  <c r="D646" i="5"/>
  <c r="E646" i="5" s="1"/>
  <c r="C646" i="5"/>
  <c r="B646" i="5"/>
  <c r="AJ645" i="5"/>
  <c r="AE645" i="5"/>
  <c r="AD645" i="5"/>
  <c r="AA645" i="5"/>
  <c r="P645" i="5"/>
  <c r="G645" i="5"/>
  <c r="AG645" i="5" s="1"/>
  <c r="D645" i="5"/>
  <c r="C645" i="5"/>
  <c r="B645" i="5"/>
  <c r="AJ644" i="5"/>
  <c r="X644" i="5"/>
  <c r="P644" i="5"/>
  <c r="G644" i="5"/>
  <c r="AC644" i="5" s="1"/>
  <c r="D644" i="5"/>
  <c r="C644" i="5"/>
  <c r="B644" i="5"/>
  <c r="AJ643" i="5"/>
  <c r="X643" i="5"/>
  <c r="W643" i="5"/>
  <c r="V643" i="5"/>
  <c r="T643" i="5"/>
  <c r="S643" i="5"/>
  <c r="R643" i="5"/>
  <c r="P643" i="5"/>
  <c r="G643" i="5"/>
  <c r="E643" i="5"/>
  <c r="D643" i="5"/>
  <c r="C643" i="5"/>
  <c r="B643" i="5"/>
  <c r="AJ642" i="5"/>
  <c r="AF642" i="5"/>
  <c r="AE642" i="5"/>
  <c r="AD642" i="5"/>
  <c r="AB642" i="5"/>
  <c r="AA642" i="5"/>
  <c r="W642" i="5"/>
  <c r="V642" i="5"/>
  <c r="S642" i="5"/>
  <c r="R642" i="5"/>
  <c r="P642" i="5"/>
  <c r="G642" i="5"/>
  <c r="AG642" i="5" s="1"/>
  <c r="E642" i="5"/>
  <c r="D642" i="5"/>
  <c r="C642" i="5"/>
  <c r="B642" i="5"/>
  <c r="AJ641" i="5"/>
  <c r="AE641" i="5"/>
  <c r="AD641" i="5"/>
  <c r="AA641" i="5"/>
  <c r="P641" i="5"/>
  <c r="G641" i="5"/>
  <c r="AG641" i="5" s="1"/>
  <c r="D641" i="5"/>
  <c r="C641" i="5"/>
  <c r="B641" i="5"/>
  <c r="AJ640" i="5"/>
  <c r="AG640" i="5"/>
  <c r="AD640" i="5"/>
  <c r="X640" i="5"/>
  <c r="U640" i="5"/>
  <c r="P640" i="5"/>
  <c r="G640" i="5"/>
  <c r="D640" i="5"/>
  <c r="C640" i="5"/>
  <c r="B640" i="5"/>
  <c r="AJ639" i="5"/>
  <c r="AC639" i="5"/>
  <c r="X639" i="5"/>
  <c r="W639" i="5"/>
  <c r="V639" i="5"/>
  <c r="T639" i="5"/>
  <c r="S639" i="5"/>
  <c r="R639" i="5"/>
  <c r="P639" i="5"/>
  <c r="G639" i="5"/>
  <c r="E639" i="5"/>
  <c r="D639" i="5"/>
  <c r="C639" i="5"/>
  <c r="B639" i="5"/>
  <c r="AJ638" i="5"/>
  <c r="AF638" i="5"/>
  <c r="AE638" i="5"/>
  <c r="AD638" i="5"/>
  <c r="AB638" i="5"/>
  <c r="AA638" i="5"/>
  <c r="W638" i="5"/>
  <c r="V638" i="5"/>
  <c r="S638" i="5"/>
  <c r="R638" i="5"/>
  <c r="P638" i="5"/>
  <c r="G638" i="5"/>
  <c r="AG638" i="5" s="1"/>
  <c r="E638" i="5"/>
  <c r="D638" i="5"/>
  <c r="C638" i="5"/>
  <c r="B638" i="5"/>
  <c r="AJ637" i="5"/>
  <c r="AE637" i="5"/>
  <c r="AD637" i="5"/>
  <c r="AA637" i="5"/>
  <c r="P637" i="5"/>
  <c r="G637" i="5"/>
  <c r="AG637" i="5" s="1"/>
  <c r="D637" i="5"/>
  <c r="C637" i="5"/>
  <c r="B637" i="5"/>
  <c r="AJ636" i="5"/>
  <c r="AG636" i="5"/>
  <c r="AC636" i="5"/>
  <c r="P636" i="5"/>
  <c r="G636" i="5"/>
  <c r="D636" i="5"/>
  <c r="C636" i="5"/>
  <c r="B636" i="5"/>
  <c r="AJ635" i="5"/>
  <c r="X635" i="5"/>
  <c r="W635" i="5"/>
  <c r="V635" i="5"/>
  <c r="T635" i="5"/>
  <c r="S635" i="5"/>
  <c r="R635" i="5"/>
  <c r="P635" i="5"/>
  <c r="G635" i="5"/>
  <c r="E635" i="5"/>
  <c r="D635" i="5"/>
  <c r="C635" i="5"/>
  <c r="B635" i="5"/>
  <c r="AJ634" i="5"/>
  <c r="AF634" i="5"/>
  <c r="AE634" i="5"/>
  <c r="AD634" i="5"/>
  <c r="AB634" i="5"/>
  <c r="AA634" i="5"/>
  <c r="W634" i="5"/>
  <c r="V634" i="5"/>
  <c r="S634" i="5"/>
  <c r="R634" i="5"/>
  <c r="P634" i="5"/>
  <c r="G634" i="5"/>
  <c r="AG634" i="5" s="1"/>
  <c r="D634" i="5"/>
  <c r="E634" i="5" s="1"/>
  <c r="C634" i="5"/>
  <c r="B634" i="5"/>
  <c r="AJ633" i="5"/>
  <c r="AE633" i="5"/>
  <c r="AD633" i="5"/>
  <c r="AA633" i="5"/>
  <c r="V633" i="5"/>
  <c r="U633" i="5"/>
  <c r="P633" i="5"/>
  <c r="G633" i="5"/>
  <c r="AG633" i="5" s="1"/>
  <c r="D633" i="5"/>
  <c r="C633" i="5"/>
  <c r="B633" i="5"/>
  <c r="AJ632" i="5"/>
  <c r="AD632" i="5"/>
  <c r="AC632" i="5"/>
  <c r="P632" i="5"/>
  <c r="G632" i="5"/>
  <c r="D632" i="5"/>
  <c r="C632" i="5"/>
  <c r="B632" i="5"/>
  <c r="AJ631" i="5"/>
  <c r="AG631" i="5"/>
  <c r="AF631" i="5"/>
  <c r="AC631" i="5"/>
  <c r="X631" i="5"/>
  <c r="W631" i="5"/>
  <c r="V631" i="5"/>
  <c r="T631" i="5"/>
  <c r="S631" i="5"/>
  <c r="R631" i="5"/>
  <c r="P631" i="5"/>
  <c r="G631" i="5"/>
  <c r="E631" i="5"/>
  <c r="D631" i="5"/>
  <c r="C631" i="5"/>
  <c r="B631" i="5"/>
  <c r="AJ630" i="5"/>
  <c r="AF630" i="5"/>
  <c r="AE630" i="5"/>
  <c r="AD630" i="5"/>
  <c r="AB630" i="5"/>
  <c r="AA630" i="5"/>
  <c r="W630" i="5"/>
  <c r="V630" i="5"/>
  <c r="S630" i="5"/>
  <c r="R630" i="5"/>
  <c r="P630" i="5"/>
  <c r="G630" i="5"/>
  <c r="AG630" i="5" s="1"/>
  <c r="D630" i="5"/>
  <c r="E630" i="5" s="1"/>
  <c r="C630" i="5"/>
  <c r="B630" i="5"/>
  <c r="AJ629" i="5"/>
  <c r="AE629" i="5"/>
  <c r="AD629" i="5"/>
  <c r="AA629" i="5"/>
  <c r="P629" i="5"/>
  <c r="G629" i="5"/>
  <c r="AG629" i="5" s="1"/>
  <c r="D629" i="5"/>
  <c r="C629" i="5"/>
  <c r="B629" i="5"/>
  <c r="AJ628" i="5"/>
  <c r="AG628" i="5"/>
  <c r="AD628" i="5"/>
  <c r="U628" i="5"/>
  <c r="P628" i="5"/>
  <c r="G628" i="5"/>
  <c r="D628" i="5"/>
  <c r="C628" i="5"/>
  <c r="B628" i="5"/>
  <c r="AJ627" i="5"/>
  <c r="AG627" i="5"/>
  <c r="AF627" i="5"/>
  <c r="X627" i="5"/>
  <c r="W627" i="5"/>
  <c r="V627" i="5"/>
  <c r="T627" i="5"/>
  <c r="S627" i="5"/>
  <c r="R627" i="5"/>
  <c r="P627" i="5"/>
  <c r="G627" i="5"/>
  <c r="E627" i="5"/>
  <c r="D627" i="5"/>
  <c r="C627" i="5"/>
  <c r="B627" i="5"/>
  <c r="AJ626" i="5"/>
  <c r="AF626" i="5"/>
  <c r="AE626" i="5"/>
  <c r="AD626" i="5"/>
  <c r="AB626" i="5"/>
  <c r="AA626" i="5"/>
  <c r="W626" i="5"/>
  <c r="V626" i="5"/>
  <c r="S626" i="5"/>
  <c r="R626" i="5"/>
  <c r="P626" i="5"/>
  <c r="G626" i="5"/>
  <c r="AG626" i="5" s="1"/>
  <c r="D626" i="5"/>
  <c r="E626" i="5" s="1"/>
  <c r="C626" i="5"/>
  <c r="B626" i="5"/>
  <c r="AJ625" i="5"/>
  <c r="AE625" i="5"/>
  <c r="AD625" i="5"/>
  <c r="AA625" i="5"/>
  <c r="U625" i="5"/>
  <c r="P625" i="5"/>
  <c r="G625" i="5"/>
  <c r="AG625" i="5" s="1"/>
  <c r="D625" i="5"/>
  <c r="C625" i="5"/>
  <c r="B625" i="5"/>
  <c r="AJ624" i="5"/>
  <c r="X624" i="5"/>
  <c r="U624" i="5"/>
  <c r="P624" i="5"/>
  <c r="G624" i="5"/>
  <c r="D624" i="5"/>
  <c r="C624" i="5"/>
  <c r="B624" i="5"/>
  <c r="AJ623" i="5"/>
  <c r="AG623" i="5"/>
  <c r="X623" i="5"/>
  <c r="W623" i="5"/>
  <c r="V623" i="5"/>
  <c r="T623" i="5"/>
  <c r="S623" i="5"/>
  <c r="R623" i="5"/>
  <c r="P623" i="5"/>
  <c r="G623" i="5"/>
  <c r="E623" i="5"/>
  <c r="D623" i="5"/>
  <c r="C623" i="5"/>
  <c r="B623" i="5"/>
  <c r="AJ622" i="5"/>
  <c r="AF622" i="5"/>
  <c r="AE622" i="5"/>
  <c r="AD622" i="5"/>
  <c r="AB622" i="5"/>
  <c r="AA622" i="5"/>
  <c r="W622" i="5"/>
  <c r="V622" i="5"/>
  <c r="S622" i="5"/>
  <c r="R622" i="5"/>
  <c r="P622" i="5"/>
  <c r="G622" i="5"/>
  <c r="AG622" i="5" s="1"/>
  <c r="E622" i="5"/>
  <c r="D622" i="5"/>
  <c r="C622" i="5"/>
  <c r="B622" i="5"/>
  <c r="AJ621" i="5"/>
  <c r="AG621" i="5"/>
  <c r="AA621" i="5"/>
  <c r="P621" i="5"/>
  <c r="G621" i="5"/>
  <c r="D621" i="5"/>
  <c r="C621" i="5"/>
  <c r="B621" i="5"/>
  <c r="AJ620" i="5"/>
  <c r="AG620" i="5"/>
  <c r="AC620" i="5"/>
  <c r="AB620" i="5"/>
  <c r="X620" i="5"/>
  <c r="P620" i="5"/>
  <c r="G620" i="5"/>
  <c r="D620" i="5"/>
  <c r="C620" i="5"/>
  <c r="B620" i="5"/>
  <c r="AJ619" i="5"/>
  <c r="AF619" i="5"/>
  <c r="AE619" i="5"/>
  <c r="X619" i="5"/>
  <c r="W619" i="5"/>
  <c r="V619" i="5"/>
  <c r="T619" i="5"/>
  <c r="S619" i="5"/>
  <c r="R619" i="5"/>
  <c r="P619" i="5"/>
  <c r="G619" i="5"/>
  <c r="E619" i="5"/>
  <c r="D619" i="5"/>
  <c r="C619" i="5"/>
  <c r="B619" i="5"/>
  <c r="AJ618" i="5"/>
  <c r="AF618" i="5"/>
  <c r="AE618" i="5"/>
  <c r="AD618" i="5"/>
  <c r="AB618" i="5"/>
  <c r="AA618" i="5"/>
  <c r="W618" i="5"/>
  <c r="U618" i="5"/>
  <c r="S618" i="5"/>
  <c r="R618" i="5"/>
  <c r="P618" i="5"/>
  <c r="G618" i="5"/>
  <c r="AG618" i="5" s="1"/>
  <c r="E618" i="5"/>
  <c r="D618" i="5"/>
  <c r="C618" i="5"/>
  <c r="B618" i="5"/>
  <c r="AJ617" i="5"/>
  <c r="AE617" i="5"/>
  <c r="AD617" i="5"/>
  <c r="AC617" i="5"/>
  <c r="X617" i="5"/>
  <c r="V617" i="5"/>
  <c r="T617" i="5"/>
  <c r="P617" i="5"/>
  <c r="G617" i="5"/>
  <c r="D617" i="5"/>
  <c r="C617" i="5"/>
  <c r="B617" i="5"/>
  <c r="AJ616" i="5"/>
  <c r="AC616" i="5"/>
  <c r="AB616" i="5"/>
  <c r="W616" i="5"/>
  <c r="U616" i="5"/>
  <c r="T616" i="5"/>
  <c r="P616" i="5"/>
  <c r="G616" i="5"/>
  <c r="E616" i="5"/>
  <c r="D616" i="5"/>
  <c r="C616" i="5"/>
  <c r="B616" i="5"/>
  <c r="AJ615" i="5"/>
  <c r="AG615" i="5"/>
  <c r="AE615" i="5"/>
  <c r="AC615" i="5"/>
  <c r="AB615" i="5"/>
  <c r="X615" i="5"/>
  <c r="W615" i="5"/>
  <c r="V615" i="5"/>
  <c r="T615" i="5"/>
  <c r="S615" i="5"/>
  <c r="R615" i="5"/>
  <c r="P615" i="5"/>
  <c r="G615" i="5"/>
  <c r="D615" i="5"/>
  <c r="E615" i="5" s="1"/>
  <c r="C615" i="5"/>
  <c r="B615" i="5"/>
  <c r="AJ614" i="5"/>
  <c r="AF614" i="5"/>
  <c r="AE614" i="5"/>
  <c r="AD614" i="5"/>
  <c r="AB614" i="5"/>
  <c r="AA614" i="5"/>
  <c r="V614" i="5"/>
  <c r="P614" i="5"/>
  <c r="G614" i="5"/>
  <c r="AG614" i="5" s="1"/>
  <c r="D614" i="5"/>
  <c r="C614" i="5"/>
  <c r="B614" i="5"/>
  <c r="AJ613" i="5"/>
  <c r="V613" i="5"/>
  <c r="U613" i="5"/>
  <c r="T613" i="5"/>
  <c r="P613" i="5"/>
  <c r="G613" i="5"/>
  <c r="D613" i="5"/>
  <c r="C613" i="5"/>
  <c r="B613" i="5"/>
  <c r="AJ612" i="5"/>
  <c r="AF612" i="5"/>
  <c r="AD612" i="5"/>
  <c r="AC612" i="5"/>
  <c r="X612" i="5"/>
  <c r="W612" i="5"/>
  <c r="P612" i="5"/>
  <c r="G612" i="5"/>
  <c r="D612" i="5"/>
  <c r="C612" i="5"/>
  <c r="B612" i="5"/>
  <c r="AJ611" i="5"/>
  <c r="AB611" i="5"/>
  <c r="X611" i="5"/>
  <c r="W611" i="5"/>
  <c r="V611" i="5"/>
  <c r="T611" i="5"/>
  <c r="S611" i="5"/>
  <c r="R611" i="5"/>
  <c r="P611" i="5"/>
  <c r="G611" i="5"/>
  <c r="D611" i="5"/>
  <c r="E611" i="5" s="1"/>
  <c r="C611" i="5"/>
  <c r="B611" i="5"/>
  <c r="AJ610" i="5"/>
  <c r="AF610" i="5"/>
  <c r="AE610" i="5"/>
  <c r="AD610" i="5"/>
  <c r="AB610" i="5"/>
  <c r="AA610" i="5"/>
  <c r="U610" i="5"/>
  <c r="S610" i="5"/>
  <c r="P610" i="5"/>
  <c r="G610" i="5"/>
  <c r="AG610" i="5" s="1"/>
  <c r="E610" i="5"/>
  <c r="D610" i="5"/>
  <c r="C610" i="5"/>
  <c r="B610" i="5"/>
  <c r="AJ609" i="5"/>
  <c r="AE609" i="5"/>
  <c r="AD609" i="5"/>
  <c r="X609" i="5"/>
  <c r="T609" i="5"/>
  <c r="P609" i="5"/>
  <c r="G609" i="5"/>
  <c r="D609" i="5"/>
  <c r="C609" i="5"/>
  <c r="B609" i="5"/>
  <c r="AJ608" i="5"/>
  <c r="W608" i="5"/>
  <c r="P608" i="5"/>
  <c r="G608" i="5"/>
  <c r="D608" i="5"/>
  <c r="C608" i="5"/>
  <c r="B608" i="5"/>
  <c r="AJ607" i="5"/>
  <c r="AF607" i="5"/>
  <c r="X607" i="5"/>
  <c r="W607" i="5"/>
  <c r="V607" i="5"/>
  <c r="T607" i="5"/>
  <c r="S607" i="5"/>
  <c r="R607" i="5"/>
  <c r="P607" i="5"/>
  <c r="G607" i="5"/>
  <c r="E607" i="5"/>
  <c r="D607" i="5"/>
  <c r="C607" i="5"/>
  <c r="B607" i="5"/>
  <c r="AJ606" i="5"/>
  <c r="AF606" i="5"/>
  <c r="AE606" i="5"/>
  <c r="AD606" i="5"/>
  <c r="AB606" i="5"/>
  <c r="AA606" i="5"/>
  <c r="W606" i="5"/>
  <c r="U606" i="5"/>
  <c r="S606" i="5"/>
  <c r="R606" i="5"/>
  <c r="P606" i="5"/>
  <c r="G606" i="5"/>
  <c r="AG606" i="5" s="1"/>
  <c r="E606" i="5"/>
  <c r="D606" i="5"/>
  <c r="C606" i="5"/>
  <c r="B606" i="5"/>
  <c r="AJ605" i="5"/>
  <c r="AE605" i="5"/>
  <c r="AD605" i="5"/>
  <c r="AC605" i="5"/>
  <c r="P605" i="5"/>
  <c r="G605" i="5"/>
  <c r="D605" i="5"/>
  <c r="C605" i="5"/>
  <c r="B605" i="5"/>
  <c r="AJ604" i="5"/>
  <c r="AF604" i="5"/>
  <c r="AB604" i="5"/>
  <c r="U604" i="5"/>
  <c r="T604" i="5"/>
  <c r="P604" i="5"/>
  <c r="G604" i="5"/>
  <c r="AG604" i="5" s="1"/>
  <c r="E604" i="5"/>
  <c r="D604" i="5"/>
  <c r="C604" i="5"/>
  <c r="B604" i="5"/>
  <c r="AJ603" i="5"/>
  <c r="AE603" i="5"/>
  <c r="AC603" i="5"/>
  <c r="X603" i="5"/>
  <c r="W603" i="5"/>
  <c r="V603" i="5"/>
  <c r="T603" i="5"/>
  <c r="S603" i="5"/>
  <c r="R603" i="5"/>
  <c r="P603" i="5"/>
  <c r="G603" i="5"/>
  <c r="E603" i="5"/>
  <c r="D603" i="5"/>
  <c r="C603" i="5"/>
  <c r="B603" i="5"/>
  <c r="AJ602" i="5"/>
  <c r="AF602" i="5"/>
  <c r="AE602" i="5"/>
  <c r="AD602" i="5"/>
  <c r="AB602" i="5"/>
  <c r="AA602" i="5"/>
  <c r="W602" i="5"/>
  <c r="V602" i="5"/>
  <c r="P602" i="5"/>
  <c r="G602" i="5"/>
  <c r="AG602" i="5" s="1"/>
  <c r="D602" i="5"/>
  <c r="C602" i="5"/>
  <c r="B602" i="5"/>
  <c r="AJ601" i="5"/>
  <c r="AC601" i="5"/>
  <c r="V601" i="5"/>
  <c r="U601" i="5"/>
  <c r="P601" i="5"/>
  <c r="G601" i="5"/>
  <c r="D601" i="5"/>
  <c r="C601" i="5"/>
  <c r="B601" i="5"/>
  <c r="AJ600" i="5"/>
  <c r="AF600" i="5"/>
  <c r="AD600" i="5"/>
  <c r="X600" i="5"/>
  <c r="U600" i="5"/>
  <c r="T600" i="5"/>
  <c r="S600" i="5"/>
  <c r="P600" i="5"/>
  <c r="G600" i="5"/>
  <c r="E600" i="5"/>
  <c r="D600" i="5"/>
  <c r="C600" i="5"/>
  <c r="B600" i="5"/>
  <c r="AJ599" i="5"/>
  <c r="AG599" i="5"/>
  <c r="AE599" i="5"/>
  <c r="AC599" i="5"/>
  <c r="AB599" i="5"/>
  <c r="X599" i="5"/>
  <c r="W599" i="5"/>
  <c r="V599" i="5"/>
  <c r="T599" i="5"/>
  <c r="S599" i="5"/>
  <c r="R599" i="5"/>
  <c r="P599" i="5"/>
  <c r="G599" i="5"/>
  <c r="D599" i="5"/>
  <c r="E599" i="5" s="1"/>
  <c r="C599" i="5"/>
  <c r="B599" i="5"/>
  <c r="AJ598" i="5"/>
  <c r="AF598" i="5"/>
  <c r="AE598" i="5"/>
  <c r="AD598" i="5"/>
  <c r="AB598" i="5"/>
  <c r="AA598" i="5"/>
  <c r="V598" i="5"/>
  <c r="P598" i="5"/>
  <c r="G598" i="5"/>
  <c r="AG598" i="5" s="1"/>
  <c r="D598" i="5"/>
  <c r="C598" i="5"/>
  <c r="B598" i="5"/>
  <c r="AJ597" i="5"/>
  <c r="AA597" i="5"/>
  <c r="V597" i="5"/>
  <c r="U597" i="5"/>
  <c r="T597" i="5"/>
  <c r="P597" i="5"/>
  <c r="G597" i="5"/>
  <c r="AE597" i="5" s="1"/>
  <c r="D597" i="5"/>
  <c r="C597" i="5"/>
  <c r="B597" i="5"/>
  <c r="AJ596" i="5"/>
  <c r="AF596" i="5"/>
  <c r="AD596" i="5"/>
  <c r="AC596" i="5"/>
  <c r="W596" i="5"/>
  <c r="P596" i="5"/>
  <c r="G596" i="5"/>
  <c r="D596" i="5"/>
  <c r="C596" i="5"/>
  <c r="B596" i="5"/>
  <c r="AJ595" i="5"/>
  <c r="AG595" i="5"/>
  <c r="AF595" i="5"/>
  <c r="X595" i="5"/>
  <c r="W595" i="5"/>
  <c r="V595" i="5"/>
  <c r="T595" i="5"/>
  <c r="S595" i="5"/>
  <c r="R595" i="5"/>
  <c r="P595" i="5"/>
  <c r="G595" i="5"/>
  <c r="D595" i="5"/>
  <c r="E595" i="5" s="1"/>
  <c r="C595" i="5"/>
  <c r="B595" i="5"/>
  <c r="AJ594" i="5"/>
  <c r="AF594" i="5"/>
  <c r="AE594" i="5"/>
  <c r="AD594" i="5"/>
  <c r="AB594" i="5"/>
  <c r="AA594" i="5"/>
  <c r="U594" i="5"/>
  <c r="S594" i="5"/>
  <c r="P594" i="5"/>
  <c r="G594" i="5"/>
  <c r="AG594" i="5" s="1"/>
  <c r="E594" i="5"/>
  <c r="D594" i="5"/>
  <c r="C594" i="5"/>
  <c r="B594" i="5"/>
  <c r="AJ593" i="5"/>
  <c r="AE593" i="5"/>
  <c r="AD593" i="5"/>
  <c r="P593" i="5"/>
  <c r="G593" i="5"/>
  <c r="D593" i="5"/>
  <c r="C593" i="5"/>
  <c r="B593" i="5"/>
  <c r="AJ592" i="5"/>
  <c r="AG592" i="5"/>
  <c r="AC592" i="5"/>
  <c r="P592" i="5"/>
  <c r="G592" i="5"/>
  <c r="D592" i="5"/>
  <c r="C592" i="5"/>
  <c r="B592" i="5"/>
  <c r="AJ591" i="5"/>
  <c r="AE591" i="5"/>
  <c r="X591" i="5"/>
  <c r="W591" i="5"/>
  <c r="V591" i="5"/>
  <c r="T591" i="5"/>
  <c r="S591" i="5"/>
  <c r="R591" i="5"/>
  <c r="P591" i="5"/>
  <c r="G591" i="5"/>
  <c r="E591" i="5"/>
  <c r="D591" i="5"/>
  <c r="C591" i="5"/>
  <c r="B591" i="5"/>
  <c r="AJ590" i="5"/>
  <c r="AF590" i="5"/>
  <c r="AE590" i="5"/>
  <c r="AD590" i="5"/>
  <c r="AB590" i="5"/>
  <c r="AA590" i="5"/>
  <c r="W590" i="5"/>
  <c r="U590" i="5"/>
  <c r="S590" i="5"/>
  <c r="R590" i="5"/>
  <c r="P590" i="5"/>
  <c r="G590" i="5"/>
  <c r="AG590" i="5" s="1"/>
  <c r="D590" i="5"/>
  <c r="E590" i="5" s="1"/>
  <c r="C590" i="5"/>
  <c r="B590" i="5"/>
  <c r="AJ589" i="5"/>
  <c r="AE589" i="5"/>
  <c r="AD589" i="5"/>
  <c r="AC589" i="5"/>
  <c r="X589" i="5"/>
  <c r="V589" i="5"/>
  <c r="P589" i="5"/>
  <c r="G589" i="5"/>
  <c r="D589" i="5"/>
  <c r="C589" i="5"/>
  <c r="B589" i="5"/>
  <c r="AJ588" i="5"/>
  <c r="U588" i="5"/>
  <c r="T588" i="5"/>
  <c r="P588" i="5"/>
  <c r="G588" i="5"/>
  <c r="E588" i="5"/>
  <c r="D588" i="5"/>
  <c r="C588" i="5"/>
  <c r="B588" i="5"/>
  <c r="AJ587" i="5"/>
  <c r="AE587" i="5"/>
  <c r="AC587" i="5"/>
  <c r="X587" i="5"/>
  <c r="W587" i="5"/>
  <c r="V587" i="5"/>
  <c r="T587" i="5"/>
  <c r="S587" i="5"/>
  <c r="R587" i="5"/>
  <c r="P587" i="5"/>
  <c r="G587" i="5"/>
  <c r="E587" i="5"/>
  <c r="D587" i="5"/>
  <c r="C587" i="5"/>
  <c r="B587" i="5"/>
  <c r="AJ586" i="5"/>
  <c r="AF586" i="5"/>
  <c r="AE586" i="5"/>
  <c r="AD586" i="5"/>
  <c r="AB586" i="5"/>
  <c r="AA586" i="5"/>
  <c r="P586" i="5"/>
  <c r="G586" i="5"/>
  <c r="AG586" i="5" s="1"/>
  <c r="D586" i="5"/>
  <c r="C586" i="5"/>
  <c r="B586" i="5"/>
  <c r="AJ585" i="5"/>
  <c r="AG585" i="5"/>
  <c r="AC585" i="5"/>
  <c r="V585" i="5"/>
  <c r="U585" i="5"/>
  <c r="P585" i="5"/>
  <c r="G585" i="5"/>
  <c r="D585" i="5"/>
  <c r="C585" i="5"/>
  <c r="B585" i="5"/>
  <c r="AJ584" i="5"/>
  <c r="AF584" i="5"/>
  <c r="AD584" i="5"/>
  <c r="X584" i="5"/>
  <c r="U584" i="5"/>
  <c r="T584" i="5"/>
  <c r="S584" i="5"/>
  <c r="P584" i="5"/>
  <c r="G584" i="5"/>
  <c r="E584" i="5"/>
  <c r="D584" i="5"/>
  <c r="C584" i="5"/>
  <c r="B584" i="5"/>
  <c r="AJ583" i="5"/>
  <c r="AG583" i="5"/>
  <c r="AE583" i="5"/>
  <c r="AC583" i="5"/>
  <c r="AB583" i="5"/>
  <c r="X583" i="5"/>
  <c r="W583" i="5"/>
  <c r="V583" i="5"/>
  <c r="T583" i="5"/>
  <c r="S583" i="5"/>
  <c r="R583" i="5"/>
  <c r="P583" i="5"/>
  <c r="G583" i="5"/>
  <c r="D583" i="5"/>
  <c r="E583" i="5" s="1"/>
  <c r="C583" i="5"/>
  <c r="B583" i="5"/>
  <c r="AJ582" i="5"/>
  <c r="AF582" i="5"/>
  <c r="AE582" i="5"/>
  <c r="AD582" i="5"/>
  <c r="AB582" i="5"/>
  <c r="AA582" i="5"/>
  <c r="V582" i="5"/>
  <c r="P582" i="5"/>
  <c r="G582" i="5"/>
  <c r="AG582" i="5" s="1"/>
  <c r="D582" i="5"/>
  <c r="C582" i="5"/>
  <c r="B582" i="5"/>
  <c r="AJ581" i="5"/>
  <c r="AG581" i="5"/>
  <c r="V581" i="5"/>
  <c r="U581" i="5"/>
  <c r="T581" i="5"/>
  <c r="P581" i="5"/>
  <c r="G581" i="5"/>
  <c r="AE581" i="5" s="1"/>
  <c r="D581" i="5"/>
  <c r="C581" i="5"/>
  <c r="B581" i="5"/>
  <c r="AJ580" i="5"/>
  <c r="AF580" i="5"/>
  <c r="AD580" i="5"/>
  <c r="AC580" i="5"/>
  <c r="X580" i="5"/>
  <c r="W580" i="5"/>
  <c r="P580" i="5"/>
  <c r="G580" i="5"/>
  <c r="D580" i="5"/>
  <c r="C580" i="5"/>
  <c r="B580" i="5"/>
  <c r="AJ579" i="5"/>
  <c r="X579" i="5"/>
  <c r="W579" i="5"/>
  <c r="V579" i="5"/>
  <c r="T579" i="5"/>
  <c r="S579" i="5"/>
  <c r="R579" i="5"/>
  <c r="P579" i="5"/>
  <c r="G579" i="5"/>
  <c r="D579" i="5"/>
  <c r="E579" i="5" s="1"/>
  <c r="C579" i="5"/>
  <c r="B579" i="5"/>
  <c r="AJ578" i="5"/>
  <c r="AF578" i="5"/>
  <c r="AE578" i="5"/>
  <c r="AD578" i="5"/>
  <c r="AB578" i="5"/>
  <c r="AA578" i="5"/>
  <c r="U578" i="5"/>
  <c r="S578" i="5"/>
  <c r="P578" i="5"/>
  <c r="G578" i="5"/>
  <c r="AG578" i="5" s="1"/>
  <c r="E578" i="5"/>
  <c r="D578" i="5"/>
  <c r="C578" i="5"/>
  <c r="B578" i="5"/>
  <c r="AJ577" i="5"/>
  <c r="AE577" i="5"/>
  <c r="AD577" i="5"/>
  <c r="X577" i="5"/>
  <c r="T577" i="5"/>
  <c r="P577" i="5"/>
  <c r="G577" i="5"/>
  <c r="D577" i="5"/>
  <c r="C577" i="5"/>
  <c r="B577" i="5"/>
  <c r="AJ576" i="5"/>
  <c r="AB576" i="5"/>
  <c r="W576" i="5"/>
  <c r="P576" i="5"/>
  <c r="G576" i="5"/>
  <c r="D576" i="5"/>
  <c r="C576" i="5"/>
  <c r="B576" i="5"/>
  <c r="AJ575" i="5"/>
  <c r="AF575" i="5"/>
  <c r="AE575" i="5"/>
  <c r="X575" i="5"/>
  <c r="W575" i="5"/>
  <c r="V575" i="5"/>
  <c r="T575" i="5"/>
  <c r="S575" i="5"/>
  <c r="R575" i="5"/>
  <c r="P575" i="5"/>
  <c r="G575" i="5"/>
  <c r="E575" i="5"/>
  <c r="D575" i="5"/>
  <c r="C575" i="5"/>
  <c r="B575" i="5"/>
  <c r="AJ574" i="5"/>
  <c r="AF574" i="5"/>
  <c r="AE574" i="5"/>
  <c r="AD574" i="5"/>
  <c r="AB574" i="5"/>
  <c r="AA574" i="5"/>
  <c r="W574" i="5"/>
  <c r="U574" i="5"/>
  <c r="S574" i="5"/>
  <c r="R574" i="5"/>
  <c r="P574" i="5"/>
  <c r="G574" i="5"/>
  <c r="AG574" i="5" s="1"/>
  <c r="E574" i="5"/>
  <c r="D574" i="5"/>
  <c r="C574" i="5"/>
  <c r="B574" i="5"/>
  <c r="AJ573" i="5"/>
  <c r="AE573" i="5"/>
  <c r="AD573" i="5"/>
  <c r="AC573" i="5"/>
  <c r="P573" i="5"/>
  <c r="G573" i="5"/>
  <c r="D573" i="5"/>
  <c r="C573" i="5"/>
  <c r="B573" i="5"/>
  <c r="AJ572" i="5"/>
  <c r="AF572" i="5"/>
  <c r="AB572" i="5"/>
  <c r="U572" i="5"/>
  <c r="T572" i="5"/>
  <c r="P572" i="5"/>
  <c r="G572" i="5"/>
  <c r="AG572" i="5" s="1"/>
  <c r="E572" i="5"/>
  <c r="D572" i="5"/>
  <c r="C572" i="5"/>
  <c r="B572" i="5"/>
  <c r="AJ571" i="5"/>
  <c r="AE571" i="5"/>
  <c r="AC571" i="5"/>
  <c r="X571" i="5"/>
  <c r="W571" i="5"/>
  <c r="V571" i="5"/>
  <c r="T571" i="5"/>
  <c r="S571" i="5"/>
  <c r="R571" i="5"/>
  <c r="P571" i="5"/>
  <c r="G571" i="5"/>
  <c r="E571" i="5"/>
  <c r="D571" i="5"/>
  <c r="C571" i="5"/>
  <c r="B571" i="5"/>
  <c r="AJ570" i="5"/>
  <c r="AF570" i="5"/>
  <c r="AE570" i="5"/>
  <c r="AD570" i="5"/>
  <c r="AB570" i="5"/>
  <c r="AA570" i="5"/>
  <c r="W570" i="5"/>
  <c r="V570" i="5"/>
  <c r="P570" i="5"/>
  <c r="G570" i="5"/>
  <c r="AG570" i="5" s="1"/>
  <c r="D570" i="5"/>
  <c r="C570" i="5"/>
  <c r="B570" i="5"/>
  <c r="AJ569" i="5"/>
  <c r="AC569" i="5"/>
  <c r="V569" i="5"/>
  <c r="U569" i="5"/>
  <c r="P569" i="5"/>
  <c r="G569" i="5"/>
  <c r="D569" i="5"/>
  <c r="C569" i="5"/>
  <c r="B569" i="5"/>
  <c r="AJ568" i="5"/>
  <c r="AF568" i="5"/>
  <c r="AD568" i="5"/>
  <c r="X568" i="5"/>
  <c r="U568" i="5"/>
  <c r="T568" i="5"/>
  <c r="S568" i="5"/>
  <c r="P568" i="5"/>
  <c r="G568" i="5"/>
  <c r="E568" i="5"/>
  <c r="D568" i="5"/>
  <c r="C568" i="5"/>
  <c r="B568" i="5"/>
  <c r="AJ567" i="5"/>
  <c r="AG567" i="5"/>
  <c r="AE567" i="5"/>
  <c r="AC567" i="5"/>
  <c r="AB567" i="5"/>
  <c r="X567" i="5"/>
  <c r="W567" i="5"/>
  <c r="V567" i="5"/>
  <c r="T567" i="5"/>
  <c r="S567" i="5"/>
  <c r="R567" i="5"/>
  <c r="P567" i="5"/>
  <c r="G567" i="5"/>
  <c r="D567" i="5"/>
  <c r="E567" i="5" s="1"/>
  <c r="C567" i="5"/>
  <c r="B567" i="5"/>
  <c r="AJ566" i="5"/>
  <c r="AF566" i="5"/>
  <c r="AE566" i="5"/>
  <c r="AD566" i="5"/>
  <c r="AB566" i="5"/>
  <c r="AA566" i="5"/>
  <c r="P566" i="5"/>
  <c r="G566" i="5"/>
  <c r="AG566" i="5" s="1"/>
  <c r="D566" i="5"/>
  <c r="C566" i="5"/>
  <c r="B566" i="5"/>
  <c r="AJ565" i="5"/>
  <c r="AG565" i="5"/>
  <c r="AE565" i="5"/>
  <c r="AC565" i="5"/>
  <c r="AA565" i="5"/>
  <c r="U565" i="5"/>
  <c r="P565" i="5"/>
  <c r="G565" i="5"/>
  <c r="D565" i="5"/>
  <c r="C565" i="5"/>
  <c r="B565" i="5"/>
  <c r="AJ564" i="5"/>
  <c r="X564" i="5"/>
  <c r="P564" i="5"/>
  <c r="G564" i="5"/>
  <c r="D564" i="5"/>
  <c r="C564" i="5"/>
  <c r="B564" i="5"/>
  <c r="AJ563" i="5"/>
  <c r="AC563" i="5"/>
  <c r="AB563" i="5"/>
  <c r="X563" i="5"/>
  <c r="W563" i="5"/>
  <c r="T563" i="5"/>
  <c r="S563" i="5"/>
  <c r="P563" i="5"/>
  <c r="G563" i="5"/>
  <c r="E563" i="5"/>
  <c r="D563" i="5"/>
  <c r="C563" i="5"/>
  <c r="V563" i="5" s="1"/>
  <c r="B563" i="5"/>
  <c r="AJ562" i="5"/>
  <c r="AF562" i="5"/>
  <c r="AE562" i="5"/>
  <c r="AB562" i="5"/>
  <c r="AA562" i="5"/>
  <c r="X562" i="5"/>
  <c r="W562" i="5"/>
  <c r="V562" i="5"/>
  <c r="T562" i="5"/>
  <c r="S562" i="5"/>
  <c r="R562" i="5"/>
  <c r="P562" i="5"/>
  <c r="G562" i="5"/>
  <c r="E562" i="5"/>
  <c r="D562" i="5"/>
  <c r="C562" i="5"/>
  <c r="B562" i="5"/>
  <c r="AJ561" i="5"/>
  <c r="AF561" i="5"/>
  <c r="AE561" i="5"/>
  <c r="AD561" i="5"/>
  <c r="AB561" i="5"/>
  <c r="AA561" i="5"/>
  <c r="V561" i="5"/>
  <c r="P561" i="5"/>
  <c r="G561" i="5"/>
  <c r="AG561" i="5" s="1"/>
  <c r="D561" i="5"/>
  <c r="C561" i="5"/>
  <c r="B561" i="5"/>
  <c r="AJ560" i="5"/>
  <c r="AD560" i="5"/>
  <c r="AC560" i="5"/>
  <c r="P560" i="5"/>
  <c r="G560" i="5"/>
  <c r="D560" i="5"/>
  <c r="C560" i="5"/>
  <c r="U560" i="5" s="1"/>
  <c r="B560" i="5"/>
  <c r="AJ559" i="5"/>
  <c r="X559" i="5"/>
  <c r="W559" i="5"/>
  <c r="T559" i="5"/>
  <c r="S559" i="5"/>
  <c r="P559" i="5"/>
  <c r="G559" i="5"/>
  <c r="E559" i="5"/>
  <c r="D559" i="5"/>
  <c r="C559" i="5"/>
  <c r="V559" i="5" s="1"/>
  <c r="B559" i="5"/>
  <c r="AJ558" i="5"/>
  <c r="X558" i="5"/>
  <c r="W558" i="5"/>
  <c r="V558" i="5"/>
  <c r="T558" i="5"/>
  <c r="S558" i="5"/>
  <c r="R558" i="5"/>
  <c r="P558" i="5"/>
  <c r="G558" i="5"/>
  <c r="E558" i="5"/>
  <c r="D558" i="5"/>
  <c r="C558" i="5"/>
  <c r="B558" i="5"/>
  <c r="AJ557" i="5"/>
  <c r="AF557" i="5"/>
  <c r="AE557" i="5"/>
  <c r="AD557" i="5"/>
  <c r="AB557" i="5"/>
  <c r="AA557" i="5"/>
  <c r="W557" i="5"/>
  <c r="S557" i="5"/>
  <c r="R557" i="5"/>
  <c r="P557" i="5"/>
  <c r="G557" i="5"/>
  <c r="AG557" i="5" s="1"/>
  <c r="D557" i="5"/>
  <c r="E557" i="5" s="1"/>
  <c r="C557" i="5"/>
  <c r="U557" i="5" s="1"/>
  <c r="B557" i="5"/>
  <c r="AJ556" i="5"/>
  <c r="AD556" i="5"/>
  <c r="AC556" i="5"/>
  <c r="V556" i="5"/>
  <c r="P556" i="5"/>
  <c r="G556" i="5"/>
  <c r="AE556" i="5" s="1"/>
  <c r="D556" i="5"/>
  <c r="C556" i="5"/>
  <c r="X556" i="5" s="1"/>
  <c r="B556" i="5"/>
  <c r="AJ555" i="5"/>
  <c r="AB555" i="5"/>
  <c r="U555" i="5"/>
  <c r="T555" i="5"/>
  <c r="S555" i="5"/>
  <c r="P555" i="5"/>
  <c r="G555" i="5"/>
  <c r="AF555" i="5" s="1"/>
  <c r="E555" i="5"/>
  <c r="D555" i="5"/>
  <c r="C555" i="5"/>
  <c r="B555" i="5"/>
  <c r="AJ554" i="5"/>
  <c r="AE554" i="5"/>
  <c r="AC554" i="5"/>
  <c r="X554" i="5"/>
  <c r="W554" i="5"/>
  <c r="V554" i="5"/>
  <c r="T554" i="5"/>
  <c r="S554" i="5"/>
  <c r="R554" i="5"/>
  <c r="P554" i="5"/>
  <c r="G554" i="5"/>
  <c r="E554" i="5"/>
  <c r="D554" i="5"/>
  <c r="C554" i="5"/>
  <c r="B554" i="5"/>
  <c r="AJ553" i="5"/>
  <c r="AF553" i="5"/>
  <c r="AE553" i="5"/>
  <c r="AD553" i="5"/>
  <c r="AB553" i="5"/>
  <c r="AA553" i="5"/>
  <c r="V553" i="5"/>
  <c r="P553" i="5"/>
  <c r="G553" i="5"/>
  <c r="AG553" i="5" s="1"/>
  <c r="D553" i="5"/>
  <c r="C553" i="5"/>
  <c r="W553" i="5" s="1"/>
  <c r="B553" i="5"/>
  <c r="AJ552" i="5"/>
  <c r="AG552" i="5"/>
  <c r="AC552" i="5"/>
  <c r="V552" i="5"/>
  <c r="U552" i="5"/>
  <c r="P552" i="5"/>
  <c r="G552" i="5"/>
  <c r="D552" i="5"/>
  <c r="C552" i="5"/>
  <c r="B552" i="5"/>
  <c r="AJ551" i="5"/>
  <c r="AF551" i="5"/>
  <c r="AD551" i="5"/>
  <c r="X551" i="5"/>
  <c r="U551" i="5"/>
  <c r="T551" i="5"/>
  <c r="S551" i="5"/>
  <c r="P551" i="5"/>
  <c r="G551" i="5"/>
  <c r="E551" i="5"/>
  <c r="D551" i="5"/>
  <c r="C551" i="5"/>
  <c r="B551" i="5"/>
  <c r="AJ550" i="5"/>
  <c r="AG550" i="5"/>
  <c r="AE550" i="5"/>
  <c r="AC550" i="5"/>
  <c r="AB550" i="5"/>
  <c r="X550" i="5"/>
  <c r="W550" i="5"/>
  <c r="V550" i="5"/>
  <c r="T550" i="5"/>
  <c r="S550" i="5"/>
  <c r="R550" i="5"/>
  <c r="P550" i="5"/>
  <c r="G550" i="5"/>
  <c r="D550" i="5"/>
  <c r="E550" i="5" s="1"/>
  <c r="C550" i="5"/>
  <c r="B550" i="5"/>
  <c r="AJ549" i="5"/>
  <c r="AF549" i="5"/>
  <c r="AE549" i="5"/>
  <c r="AD549" i="5"/>
  <c r="AB549" i="5"/>
  <c r="AA549" i="5"/>
  <c r="V549" i="5"/>
  <c r="P549" i="5"/>
  <c r="G549" i="5"/>
  <c r="AG549" i="5" s="1"/>
  <c r="D549" i="5"/>
  <c r="C549" i="5"/>
  <c r="B549" i="5"/>
  <c r="AJ548" i="5"/>
  <c r="AA548" i="5"/>
  <c r="V548" i="5"/>
  <c r="U548" i="5"/>
  <c r="T548" i="5"/>
  <c r="P548" i="5"/>
  <c r="G548" i="5"/>
  <c r="AE548" i="5" s="1"/>
  <c r="D548" i="5"/>
  <c r="C548" i="5"/>
  <c r="B548" i="5"/>
  <c r="AJ547" i="5"/>
  <c r="AF547" i="5"/>
  <c r="AD547" i="5"/>
  <c r="AC547" i="5"/>
  <c r="X547" i="5"/>
  <c r="W547" i="5"/>
  <c r="P547" i="5"/>
  <c r="G547" i="5"/>
  <c r="D547" i="5"/>
  <c r="C547" i="5"/>
  <c r="B547" i="5"/>
  <c r="AJ546" i="5"/>
  <c r="AG546" i="5"/>
  <c r="X546" i="5"/>
  <c r="W546" i="5"/>
  <c r="V546" i="5"/>
  <c r="T546" i="5"/>
  <c r="S546" i="5"/>
  <c r="R546" i="5"/>
  <c r="P546" i="5"/>
  <c r="G546" i="5"/>
  <c r="AF546" i="5" s="1"/>
  <c r="D546" i="5"/>
  <c r="E546" i="5" s="1"/>
  <c r="C546" i="5"/>
  <c r="B546" i="5"/>
  <c r="AJ545" i="5"/>
  <c r="AF545" i="5"/>
  <c r="AE545" i="5"/>
  <c r="AD545" i="5"/>
  <c r="AB545" i="5"/>
  <c r="AA545" i="5"/>
  <c r="U545" i="5"/>
  <c r="S545" i="5"/>
  <c r="P545" i="5"/>
  <c r="G545" i="5"/>
  <c r="AG545" i="5" s="1"/>
  <c r="E545" i="5"/>
  <c r="D545" i="5"/>
  <c r="C545" i="5"/>
  <c r="B545" i="5"/>
  <c r="AJ544" i="5"/>
  <c r="AE544" i="5"/>
  <c r="AD544" i="5"/>
  <c r="P544" i="5"/>
  <c r="G544" i="5"/>
  <c r="D544" i="5"/>
  <c r="C544" i="5"/>
  <c r="B544" i="5"/>
  <c r="AJ543" i="5"/>
  <c r="AG543" i="5"/>
  <c r="P543" i="5"/>
  <c r="G543" i="5"/>
  <c r="D543" i="5"/>
  <c r="C543" i="5"/>
  <c r="B543" i="5"/>
  <c r="AJ542" i="5"/>
  <c r="AF542" i="5"/>
  <c r="AE542" i="5"/>
  <c r="X542" i="5"/>
  <c r="W542" i="5"/>
  <c r="V542" i="5"/>
  <c r="T542" i="5"/>
  <c r="S542" i="5"/>
  <c r="R542" i="5"/>
  <c r="P542" i="5"/>
  <c r="G542" i="5"/>
  <c r="E542" i="5"/>
  <c r="D542" i="5"/>
  <c r="C542" i="5"/>
  <c r="B542" i="5"/>
  <c r="AJ541" i="5"/>
  <c r="AF541" i="5"/>
  <c r="AE541" i="5"/>
  <c r="AD541" i="5"/>
  <c r="AB541" i="5"/>
  <c r="AA541" i="5"/>
  <c r="W541" i="5"/>
  <c r="U541" i="5"/>
  <c r="S541" i="5"/>
  <c r="R541" i="5"/>
  <c r="P541" i="5"/>
  <c r="G541" i="5"/>
  <c r="AG541" i="5" s="1"/>
  <c r="D541" i="5"/>
  <c r="E541" i="5" s="1"/>
  <c r="C541" i="5"/>
  <c r="B541" i="5"/>
  <c r="AJ540" i="5"/>
  <c r="AE540" i="5"/>
  <c r="AD540" i="5"/>
  <c r="AC540" i="5"/>
  <c r="X540" i="5"/>
  <c r="P540" i="5"/>
  <c r="G540" i="5"/>
  <c r="D540" i="5"/>
  <c r="C540" i="5"/>
  <c r="V540" i="5" s="1"/>
  <c r="B540" i="5"/>
  <c r="AJ539" i="5"/>
  <c r="U539" i="5"/>
  <c r="T539" i="5"/>
  <c r="P539" i="5"/>
  <c r="G539" i="5"/>
  <c r="E539" i="5"/>
  <c r="D539" i="5"/>
  <c r="C539" i="5"/>
  <c r="B539" i="5"/>
  <c r="AJ538" i="5"/>
  <c r="AE538" i="5"/>
  <c r="AC538" i="5"/>
  <c r="X538" i="5"/>
  <c r="W538" i="5"/>
  <c r="V538" i="5"/>
  <c r="T538" i="5"/>
  <c r="S538" i="5"/>
  <c r="R538" i="5"/>
  <c r="P538" i="5"/>
  <c r="G538" i="5"/>
  <c r="E538" i="5"/>
  <c r="D538" i="5"/>
  <c r="C538" i="5"/>
  <c r="B538" i="5"/>
  <c r="AJ537" i="5"/>
  <c r="AF537" i="5"/>
  <c r="AE537" i="5"/>
  <c r="AD537" i="5"/>
  <c r="AB537" i="5"/>
  <c r="AA537" i="5"/>
  <c r="W537" i="5"/>
  <c r="V537" i="5"/>
  <c r="P537" i="5"/>
  <c r="G537" i="5"/>
  <c r="AG537" i="5" s="1"/>
  <c r="D537" i="5"/>
  <c r="C537" i="5"/>
  <c r="B537" i="5"/>
  <c r="AJ536" i="5"/>
  <c r="V536" i="5"/>
  <c r="U536" i="5"/>
  <c r="P536" i="5"/>
  <c r="G536" i="5"/>
  <c r="AG536" i="5" s="1"/>
  <c r="D536" i="5"/>
  <c r="C536" i="5"/>
  <c r="B536" i="5"/>
  <c r="AJ535" i="5"/>
  <c r="AF535" i="5"/>
  <c r="AD535" i="5"/>
  <c r="X535" i="5"/>
  <c r="U535" i="5"/>
  <c r="T535" i="5"/>
  <c r="S535" i="5"/>
  <c r="P535" i="5"/>
  <c r="G535" i="5"/>
  <c r="E535" i="5"/>
  <c r="D535" i="5"/>
  <c r="C535" i="5"/>
  <c r="B535" i="5"/>
  <c r="AJ534" i="5"/>
  <c r="AG534" i="5"/>
  <c r="AE534" i="5"/>
  <c r="AC534" i="5"/>
  <c r="AB534" i="5"/>
  <c r="X534" i="5"/>
  <c r="W534" i="5"/>
  <c r="V534" i="5"/>
  <c r="T534" i="5"/>
  <c r="S534" i="5"/>
  <c r="R534" i="5"/>
  <c r="P534" i="5"/>
  <c r="G534" i="5"/>
  <c r="D534" i="5"/>
  <c r="E534" i="5" s="1"/>
  <c r="C534" i="5"/>
  <c r="B534" i="5"/>
  <c r="AJ533" i="5"/>
  <c r="AF533" i="5"/>
  <c r="AE533" i="5"/>
  <c r="AD533" i="5"/>
  <c r="AB533" i="5"/>
  <c r="AA533" i="5"/>
  <c r="V533" i="5"/>
  <c r="P533" i="5"/>
  <c r="G533" i="5"/>
  <c r="AG533" i="5" s="1"/>
  <c r="D533" i="5"/>
  <c r="C533" i="5"/>
  <c r="B533" i="5"/>
  <c r="AJ532" i="5"/>
  <c r="AG532" i="5"/>
  <c r="V532" i="5"/>
  <c r="U532" i="5"/>
  <c r="T532" i="5"/>
  <c r="P532" i="5"/>
  <c r="G532" i="5"/>
  <c r="D532" i="5"/>
  <c r="C532" i="5"/>
  <c r="B532" i="5"/>
  <c r="AJ531" i="5"/>
  <c r="AF531" i="5"/>
  <c r="AD531" i="5"/>
  <c r="AC531" i="5"/>
  <c r="W531" i="5"/>
  <c r="P531" i="5"/>
  <c r="G531" i="5"/>
  <c r="D531" i="5"/>
  <c r="C531" i="5"/>
  <c r="X531" i="5" s="1"/>
  <c r="B531" i="5"/>
  <c r="AJ530" i="5"/>
  <c r="AG530" i="5"/>
  <c r="AF530" i="5"/>
  <c r="AB530" i="5"/>
  <c r="X530" i="5"/>
  <c r="W530" i="5"/>
  <c r="V530" i="5"/>
  <c r="T530" i="5"/>
  <c r="S530" i="5"/>
  <c r="R530" i="5"/>
  <c r="P530" i="5"/>
  <c r="G530" i="5"/>
  <c r="D530" i="5"/>
  <c r="E530" i="5" s="1"/>
  <c r="C530" i="5"/>
  <c r="B530" i="5"/>
  <c r="AJ529" i="5"/>
  <c r="AF529" i="5"/>
  <c r="AE529" i="5"/>
  <c r="AD529" i="5"/>
  <c r="AB529" i="5"/>
  <c r="AA529" i="5"/>
  <c r="U529" i="5"/>
  <c r="S529" i="5"/>
  <c r="P529" i="5"/>
  <c r="G529" i="5"/>
  <c r="AG529" i="5" s="1"/>
  <c r="E529" i="5"/>
  <c r="D529" i="5"/>
  <c r="C529" i="5"/>
  <c r="B529" i="5"/>
  <c r="AJ528" i="5"/>
  <c r="AE528" i="5"/>
  <c r="AD528" i="5"/>
  <c r="X528" i="5"/>
  <c r="P528" i="5"/>
  <c r="G528" i="5"/>
  <c r="D528" i="5"/>
  <c r="C528" i="5"/>
  <c r="B528" i="5"/>
  <c r="AJ527" i="5"/>
  <c r="P527" i="5"/>
  <c r="G527" i="5"/>
  <c r="D527" i="5"/>
  <c r="C527" i="5"/>
  <c r="W527" i="5" s="1"/>
  <c r="B527" i="5"/>
  <c r="AJ526" i="5"/>
  <c r="X526" i="5"/>
  <c r="W526" i="5"/>
  <c r="V526" i="5"/>
  <c r="T526" i="5"/>
  <c r="S526" i="5"/>
  <c r="R526" i="5"/>
  <c r="P526" i="5"/>
  <c r="G526" i="5"/>
  <c r="AF526" i="5" s="1"/>
  <c r="E526" i="5"/>
  <c r="D526" i="5"/>
  <c r="C526" i="5"/>
  <c r="B526" i="5"/>
  <c r="AJ525" i="5"/>
  <c r="AF525" i="5"/>
  <c r="AE525" i="5"/>
  <c r="AD525" i="5"/>
  <c r="AB525" i="5"/>
  <c r="AA525" i="5"/>
  <c r="W525" i="5"/>
  <c r="U525" i="5"/>
  <c r="S525" i="5"/>
  <c r="R525" i="5"/>
  <c r="P525" i="5"/>
  <c r="G525" i="5"/>
  <c r="AG525" i="5" s="1"/>
  <c r="D525" i="5"/>
  <c r="E525" i="5" s="1"/>
  <c r="C525" i="5"/>
  <c r="B525" i="5"/>
  <c r="AJ524" i="5"/>
  <c r="AE524" i="5"/>
  <c r="AD524" i="5"/>
  <c r="AC524" i="5"/>
  <c r="P524" i="5"/>
  <c r="G524" i="5"/>
  <c r="D524" i="5"/>
  <c r="C524" i="5"/>
  <c r="B524" i="5"/>
  <c r="AJ523" i="5"/>
  <c r="AF523" i="5"/>
  <c r="U523" i="5"/>
  <c r="T523" i="5"/>
  <c r="P523" i="5"/>
  <c r="G523" i="5"/>
  <c r="AG523" i="5" s="1"/>
  <c r="E523" i="5"/>
  <c r="D523" i="5"/>
  <c r="C523" i="5"/>
  <c r="B523" i="5"/>
  <c r="AJ522" i="5"/>
  <c r="AE522" i="5"/>
  <c r="AC522" i="5"/>
  <c r="X522" i="5"/>
  <c r="W522" i="5"/>
  <c r="V522" i="5"/>
  <c r="T522" i="5"/>
  <c r="S522" i="5"/>
  <c r="R522" i="5"/>
  <c r="P522" i="5"/>
  <c r="G522" i="5"/>
  <c r="D522" i="5"/>
  <c r="E522" i="5" s="1"/>
  <c r="C522" i="5"/>
  <c r="B522" i="5"/>
  <c r="AJ521" i="5"/>
  <c r="AF521" i="5"/>
  <c r="AE521" i="5"/>
  <c r="AD521" i="5"/>
  <c r="AB521" i="5"/>
  <c r="AA521" i="5"/>
  <c r="P521" i="5"/>
  <c r="G521" i="5"/>
  <c r="AG521" i="5" s="1"/>
  <c r="D521" i="5"/>
  <c r="C521" i="5"/>
  <c r="W521" i="5" s="1"/>
  <c r="B521" i="5"/>
  <c r="AJ520" i="5"/>
  <c r="AG520" i="5"/>
  <c r="AC520" i="5"/>
  <c r="V520" i="5"/>
  <c r="U520" i="5"/>
  <c r="P520" i="5"/>
  <c r="G520" i="5"/>
  <c r="D520" i="5"/>
  <c r="C520" i="5"/>
  <c r="B520" i="5"/>
  <c r="AJ519" i="5"/>
  <c r="AF519" i="5"/>
  <c r="AD519" i="5"/>
  <c r="X519" i="5"/>
  <c r="U519" i="5"/>
  <c r="T519" i="5"/>
  <c r="S519" i="5"/>
  <c r="P519" i="5"/>
  <c r="G519" i="5"/>
  <c r="E519" i="5"/>
  <c r="D519" i="5"/>
  <c r="C519" i="5"/>
  <c r="B519" i="5"/>
  <c r="AJ518" i="5"/>
  <c r="AG518" i="5"/>
  <c r="AE518" i="5"/>
  <c r="AC518" i="5"/>
  <c r="AB518" i="5"/>
  <c r="X518" i="5"/>
  <c r="W518" i="5"/>
  <c r="V518" i="5"/>
  <c r="T518" i="5"/>
  <c r="S518" i="5"/>
  <c r="R518" i="5"/>
  <c r="P518" i="5"/>
  <c r="G518" i="5"/>
  <c r="D518" i="5"/>
  <c r="E518" i="5" s="1"/>
  <c r="C518" i="5"/>
  <c r="B518" i="5"/>
  <c r="AJ517" i="5"/>
  <c r="AF517" i="5"/>
  <c r="AE517" i="5"/>
  <c r="AD517" i="5"/>
  <c r="AB517" i="5"/>
  <c r="AA517" i="5"/>
  <c r="P517" i="5"/>
  <c r="G517" i="5"/>
  <c r="AG517" i="5" s="1"/>
  <c r="D517" i="5"/>
  <c r="C517" i="5"/>
  <c r="B517" i="5"/>
  <c r="AJ516" i="5"/>
  <c r="AA516" i="5"/>
  <c r="V516" i="5"/>
  <c r="U516" i="5"/>
  <c r="T516" i="5"/>
  <c r="P516" i="5"/>
  <c r="G516" i="5"/>
  <c r="AE516" i="5" s="1"/>
  <c r="D516" i="5"/>
  <c r="C516" i="5"/>
  <c r="B516" i="5"/>
  <c r="AJ515" i="5"/>
  <c r="AF515" i="5"/>
  <c r="AD515" i="5"/>
  <c r="AC515" i="5"/>
  <c r="X515" i="5"/>
  <c r="W515" i="5"/>
  <c r="P515" i="5"/>
  <c r="G515" i="5"/>
  <c r="D515" i="5"/>
  <c r="C515" i="5"/>
  <c r="B515" i="5"/>
  <c r="AJ514" i="5"/>
  <c r="AG514" i="5"/>
  <c r="X514" i="5"/>
  <c r="W514" i="5"/>
  <c r="V514" i="5"/>
  <c r="T514" i="5"/>
  <c r="S514" i="5"/>
  <c r="R514" i="5"/>
  <c r="P514" i="5"/>
  <c r="G514" i="5"/>
  <c r="AF514" i="5" s="1"/>
  <c r="D514" i="5"/>
  <c r="E514" i="5" s="1"/>
  <c r="C514" i="5"/>
  <c r="B514" i="5"/>
  <c r="AJ513" i="5"/>
  <c r="AF513" i="5"/>
  <c r="AE513" i="5"/>
  <c r="AD513" i="5"/>
  <c r="AB513" i="5"/>
  <c r="AA513" i="5"/>
  <c r="U513" i="5"/>
  <c r="S513" i="5"/>
  <c r="P513" i="5"/>
  <c r="G513" i="5"/>
  <c r="AG513" i="5" s="1"/>
  <c r="E513" i="5"/>
  <c r="D513" i="5"/>
  <c r="C513" i="5"/>
  <c r="B513" i="5"/>
  <c r="AJ512" i="5"/>
  <c r="AE512" i="5"/>
  <c r="AD512" i="5"/>
  <c r="P512" i="5"/>
  <c r="G512" i="5"/>
  <c r="D512" i="5"/>
  <c r="C512" i="5"/>
  <c r="B512" i="5"/>
  <c r="AJ511" i="5"/>
  <c r="AG511" i="5"/>
  <c r="P511" i="5"/>
  <c r="G511" i="5"/>
  <c r="D511" i="5"/>
  <c r="C511" i="5"/>
  <c r="B511" i="5"/>
  <c r="AJ510" i="5"/>
  <c r="AF510" i="5"/>
  <c r="AE510" i="5"/>
  <c r="X510" i="5"/>
  <c r="W510" i="5"/>
  <c r="V510" i="5"/>
  <c r="T510" i="5"/>
  <c r="S510" i="5"/>
  <c r="R510" i="5"/>
  <c r="P510" i="5"/>
  <c r="G510" i="5"/>
  <c r="E510" i="5"/>
  <c r="D510" i="5"/>
  <c r="C510" i="5"/>
  <c r="B510" i="5"/>
  <c r="AJ509" i="5"/>
  <c r="AF509" i="5"/>
  <c r="AE509" i="5"/>
  <c r="AD509" i="5"/>
  <c r="AB509" i="5"/>
  <c r="AA509" i="5"/>
  <c r="W509" i="5"/>
  <c r="U509" i="5"/>
  <c r="S509" i="5"/>
  <c r="R509" i="5"/>
  <c r="P509" i="5"/>
  <c r="G509" i="5"/>
  <c r="AG509" i="5" s="1"/>
  <c r="D509" i="5"/>
  <c r="E509" i="5" s="1"/>
  <c r="C509" i="5"/>
  <c r="B509" i="5"/>
  <c r="AJ508" i="5"/>
  <c r="AE508" i="5"/>
  <c r="AD508" i="5"/>
  <c r="AC508" i="5"/>
  <c r="X508" i="5"/>
  <c r="P508" i="5"/>
  <c r="G508" i="5"/>
  <c r="D508" i="5"/>
  <c r="C508" i="5"/>
  <c r="V508" i="5" s="1"/>
  <c r="B508" i="5"/>
  <c r="AJ507" i="5"/>
  <c r="U507" i="5"/>
  <c r="T507" i="5"/>
  <c r="P507" i="5"/>
  <c r="G507" i="5"/>
  <c r="E507" i="5"/>
  <c r="D507" i="5"/>
  <c r="C507" i="5"/>
  <c r="B507" i="5"/>
  <c r="AJ506" i="5"/>
  <c r="AE506" i="5"/>
  <c r="AC506" i="5"/>
  <c r="X506" i="5"/>
  <c r="W506" i="5"/>
  <c r="V506" i="5"/>
  <c r="T506" i="5"/>
  <c r="S506" i="5"/>
  <c r="R506" i="5"/>
  <c r="P506" i="5"/>
  <c r="G506" i="5"/>
  <c r="E506" i="5"/>
  <c r="D506" i="5"/>
  <c r="C506" i="5"/>
  <c r="B506" i="5"/>
  <c r="AJ505" i="5"/>
  <c r="AF505" i="5"/>
  <c r="AE505" i="5"/>
  <c r="AD505" i="5"/>
  <c r="AB505" i="5"/>
  <c r="AA505" i="5"/>
  <c r="W505" i="5"/>
  <c r="V505" i="5"/>
  <c r="P505" i="5"/>
  <c r="G505" i="5"/>
  <c r="AG505" i="5" s="1"/>
  <c r="D505" i="5"/>
  <c r="C505" i="5"/>
  <c r="B505" i="5"/>
  <c r="AJ504" i="5"/>
  <c r="V504" i="5"/>
  <c r="U504" i="5"/>
  <c r="P504" i="5"/>
  <c r="G504" i="5"/>
  <c r="AG504" i="5" s="1"/>
  <c r="D504" i="5"/>
  <c r="C504" i="5"/>
  <c r="B504" i="5"/>
  <c r="AJ503" i="5"/>
  <c r="AF503" i="5"/>
  <c r="AD503" i="5"/>
  <c r="X503" i="5"/>
  <c r="U503" i="5"/>
  <c r="T503" i="5"/>
  <c r="S503" i="5"/>
  <c r="P503" i="5"/>
  <c r="G503" i="5"/>
  <c r="E503" i="5"/>
  <c r="D503" i="5"/>
  <c r="C503" i="5"/>
  <c r="B503" i="5"/>
  <c r="AJ502" i="5"/>
  <c r="AG502" i="5"/>
  <c r="AE502" i="5"/>
  <c r="AC502" i="5"/>
  <c r="AB502" i="5"/>
  <c r="X502" i="5"/>
  <c r="W502" i="5"/>
  <c r="V502" i="5"/>
  <c r="T502" i="5"/>
  <c r="S502" i="5"/>
  <c r="R502" i="5"/>
  <c r="P502" i="5"/>
  <c r="G502" i="5"/>
  <c r="D502" i="5"/>
  <c r="E502" i="5" s="1"/>
  <c r="C502" i="5"/>
  <c r="B502" i="5"/>
  <c r="AJ501" i="5"/>
  <c r="AF501" i="5"/>
  <c r="AE501" i="5"/>
  <c r="AD501" i="5"/>
  <c r="AB501" i="5"/>
  <c r="AA501" i="5"/>
  <c r="V501" i="5"/>
  <c r="P501" i="5"/>
  <c r="G501" i="5"/>
  <c r="AG501" i="5" s="1"/>
  <c r="D501" i="5"/>
  <c r="C501" i="5"/>
  <c r="B501" i="5"/>
  <c r="AJ500" i="5"/>
  <c r="AG500" i="5"/>
  <c r="AA500" i="5"/>
  <c r="V500" i="5"/>
  <c r="U500" i="5"/>
  <c r="T500" i="5"/>
  <c r="P500" i="5"/>
  <c r="G500" i="5"/>
  <c r="D500" i="5"/>
  <c r="C500" i="5"/>
  <c r="B500" i="5"/>
  <c r="AJ499" i="5"/>
  <c r="AF499" i="5"/>
  <c r="AD499" i="5"/>
  <c r="AC499" i="5"/>
  <c r="P499" i="5"/>
  <c r="G499" i="5"/>
  <c r="D499" i="5"/>
  <c r="C499" i="5"/>
  <c r="W499" i="5" s="1"/>
  <c r="B499" i="5"/>
  <c r="AJ498" i="5"/>
  <c r="AG498" i="5"/>
  <c r="AF498" i="5"/>
  <c r="AB498" i="5"/>
  <c r="X498" i="5"/>
  <c r="W498" i="5"/>
  <c r="V498" i="5"/>
  <c r="T498" i="5"/>
  <c r="S498" i="5"/>
  <c r="R498" i="5"/>
  <c r="P498" i="5"/>
  <c r="G498" i="5"/>
  <c r="D498" i="5"/>
  <c r="E498" i="5" s="1"/>
  <c r="C498" i="5"/>
  <c r="B498" i="5"/>
  <c r="AJ497" i="5"/>
  <c r="AF497" i="5"/>
  <c r="AE497" i="5"/>
  <c r="AD497" i="5"/>
  <c r="AB497" i="5"/>
  <c r="AA497" i="5"/>
  <c r="U497" i="5"/>
  <c r="S497" i="5"/>
  <c r="P497" i="5"/>
  <c r="G497" i="5"/>
  <c r="AG497" i="5" s="1"/>
  <c r="E497" i="5"/>
  <c r="D497" i="5"/>
  <c r="C497" i="5"/>
  <c r="B497" i="5"/>
  <c r="AJ496" i="5"/>
  <c r="AE496" i="5"/>
  <c r="AD496" i="5"/>
  <c r="X496" i="5"/>
  <c r="P496" i="5"/>
  <c r="G496" i="5"/>
  <c r="D496" i="5"/>
  <c r="C496" i="5"/>
  <c r="B496" i="5"/>
  <c r="AJ495" i="5"/>
  <c r="AG495" i="5"/>
  <c r="AB495" i="5"/>
  <c r="P495" i="5"/>
  <c r="G495" i="5"/>
  <c r="D495" i="5"/>
  <c r="C495" i="5"/>
  <c r="B495" i="5"/>
  <c r="AJ494" i="5"/>
  <c r="AE494" i="5"/>
  <c r="X494" i="5"/>
  <c r="W494" i="5"/>
  <c r="V494" i="5"/>
  <c r="T494" i="5"/>
  <c r="S494" i="5"/>
  <c r="R494" i="5"/>
  <c r="P494" i="5"/>
  <c r="G494" i="5"/>
  <c r="E494" i="5"/>
  <c r="D494" i="5"/>
  <c r="C494" i="5"/>
  <c r="B494" i="5"/>
  <c r="AJ493" i="5"/>
  <c r="AF493" i="5"/>
  <c r="AE493" i="5"/>
  <c r="AD493" i="5"/>
  <c r="AB493" i="5"/>
  <c r="AA493" i="5"/>
  <c r="W493" i="5"/>
  <c r="U493" i="5"/>
  <c r="S493" i="5"/>
  <c r="R493" i="5"/>
  <c r="P493" i="5"/>
  <c r="G493" i="5"/>
  <c r="AG493" i="5" s="1"/>
  <c r="D493" i="5"/>
  <c r="E493" i="5" s="1"/>
  <c r="C493" i="5"/>
  <c r="B493" i="5"/>
  <c r="AJ492" i="5"/>
  <c r="AE492" i="5"/>
  <c r="AD492" i="5"/>
  <c r="AC492" i="5"/>
  <c r="X492" i="5"/>
  <c r="V492" i="5"/>
  <c r="P492" i="5"/>
  <c r="G492" i="5"/>
  <c r="D492" i="5"/>
  <c r="C492" i="5"/>
  <c r="B492" i="5"/>
  <c r="AJ491" i="5"/>
  <c r="AG491" i="5"/>
  <c r="U491" i="5"/>
  <c r="T491" i="5"/>
  <c r="P491" i="5"/>
  <c r="G491" i="5"/>
  <c r="AF491" i="5" s="1"/>
  <c r="E491" i="5"/>
  <c r="D491" i="5"/>
  <c r="C491" i="5"/>
  <c r="B491" i="5"/>
  <c r="AJ490" i="5"/>
  <c r="AE490" i="5"/>
  <c r="AC490" i="5"/>
  <c r="X490" i="5"/>
  <c r="W490" i="5"/>
  <c r="V490" i="5"/>
  <c r="T490" i="5"/>
  <c r="S490" i="5"/>
  <c r="R490" i="5"/>
  <c r="P490" i="5"/>
  <c r="G490" i="5"/>
  <c r="E490" i="5"/>
  <c r="D490" i="5"/>
  <c r="C490" i="5"/>
  <c r="B490" i="5"/>
  <c r="AJ489" i="5"/>
  <c r="AF489" i="5"/>
  <c r="AE489" i="5"/>
  <c r="AD489" i="5"/>
  <c r="AB489" i="5"/>
  <c r="AA489" i="5"/>
  <c r="P489" i="5"/>
  <c r="G489" i="5"/>
  <c r="AG489" i="5" s="1"/>
  <c r="D489" i="5"/>
  <c r="C489" i="5"/>
  <c r="V489" i="5" s="1"/>
  <c r="B489" i="5"/>
  <c r="AJ488" i="5"/>
  <c r="AG488" i="5"/>
  <c r="AC488" i="5"/>
  <c r="V488" i="5"/>
  <c r="U488" i="5"/>
  <c r="P488" i="5"/>
  <c r="G488" i="5"/>
  <c r="D488" i="5"/>
  <c r="C488" i="5"/>
  <c r="B488" i="5"/>
  <c r="AJ487" i="5"/>
  <c r="AF487" i="5"/>
  <c r="AD487" i="5"/>
  <c r="X487" i="5"/>
  <c r="U487" i="5"/>
  <c r="T487" i="5"/>
  <c r="S487" i="5"/>
  <c r="P487" i="5"/>
  <c r="G487" i="5"/>
  <c r="E487" i="5"/>
  <c r="D487" i="5"/>
  <c r="C487" i="5"/>
  <c r="B487" i="5"/>
  <c r="AJ486" i="5"/>
  <c r="AG486" i="5"/>
  <c r="AE486" i="5"/>
  <c r="AC486" i="5"/>
  <c r="AB486" i="5"/>
  <c r="X486" i="5"/>
  <c r="W486" i="5"/>
  <c r="V486" i="5"/>
  <c r="T486" i="5"/>
  <c r="S486" i="5"/>
  <c r="R486" i="5"/>
  <c r="P486" i="5"/>
  <c r="G486" i="5"/>
  <c r="D486" i="5"/>
  <c r="E486" i="5" s="1"/>
  <c r="C486" i="5"/>
  <c r="B486" i="5"/>
  <c r="AJ485" i="5"/>
  <c r="AF485" i="5"/>
  <c r="AE485" i="5"/>
  <c r="AD485" i="5"/>
  <c r="AB485" i="5"/>
  <c r="AA485" i="5"/>
  <c r="V485" i="5"/>
  <c r="P485" i="5"/>
  <c r="G485" i="5"/>
  <c r="AG485" i="5" s="1"/>
  <c r="D485" i="5"/>
  <c r="C485" i="5"/>
  <c r="B485" i="5"/>
  <c r="AJ484" i="5"/>
  <c r="AG484" i="5"/>
  <c r="AA484" i="5"/>
  <c r="V484" i="5"/>
  <c r="U484" i="5"/>
  <c r="T484" i="5"/>
  <c r="P484" i="5"/>
  <c r="G484" i="5"/>
  <c r="AE484" i="5" s="1"/>
  <c r="D484" i="5"/>
  <c r="C484" i="5"/>
  <c r="B484" i="5"/>
  <c r="AJ483" i="5"/>
  <c r="AF483" i="5"/>
  <c r="AD483" i="5"/>
  <c r="AC483" i="5"/>
  <c r="X483" i="5"/>
  <c r="W483" i="5"/>
  <c r="P483" i="5"/>
  <c r="G483" i="5"/>
  <c r="D483" i="5"/>
  <c r="C483" i="5"/>
  <c r="B483" i="5"/>
  <c r="AJ482" i="5"/>
  <c r="AG482" i="5"/>
  <c r="X482" i="5"/>
  <c r="W482" i="5"/>
  <c r="V482" i="5"/>
  <c r="T482" i="5"/>
  <c r="S482" i="5"/>
  <c r="R482" i="5"/>
  <c r="P482" i="5"/>
  <c r="G482" i="5"/>
  <c r="AB482" i="5" s="1"/>
  <c r="D482" i="5"/>
  <c r="E482" i="5" s="1"/>
  <c r="C482" i="5"/>
  <c r="B482" i="5"/>
  <c r="AJ481" i="5"/>
  <c r="AF481" i="5"/>
  <c r="AE481" i="5"/>
  <c r="AD481" i="5"/>
  <c r="AB481" i="5"/>
  <c r="AA481" i="5"/>
  <c r="U481" i="5"/>
  <c r="S481" i="5"/>
  <c r="P481" i="5"/>
  <c r="G481" i="5"/>
  <c r="AG481" i="5" s="1"/>
  <c r="E481" i="5"/>
  <c r="D481" i="5"/>
  <c r="C481" i="5"/>
  <c r="B481" i="5"/>
  <c r="AJ480" i="5"/>
  <c r="AE480" i="5"/>
  <c r="AD480" i="5"/>
  <c r="X480" i="5"/>
  <c r="T480" i="5"/>
  <c r="P480" i="5"/>
  <c r="G480" i="5"/>
  <c r="D480" i="5"/>
  <c r="C480" i="5"/>
  <c r="B480" i="5"/>
  <c r="AJ479" i="5"/>
  <c r="P479" i="5"/>
  <c r="G479" i="5"/>
  <c r="AG479" i="5" s="1"/>
  <c r="D479" i="5"/>
  <c r="C479" i="5"/>
  <c r="B479" i="5"/>
  <c r="AJ478" i="5"/>
  <c r="AF478" i="5"/>
  <c r="AE478" i="5"/>
  <c r="X478" i="5"/>
  <c r="W478" i="5"/>
  <c r="V478" i="5"/>
  <c r="T478" i="5"/>
  <c r="S478" i="5"/>
  <c r="R478" i="5"/>
  <c r="P478" i="5"/>
  <c r="G478" i="5"/>
  <c r="E478" i="5"/>
  <c r="D478" i="5"/>
  <c r="C478" i="5"/>
  <c r="B478" i="5"/>
  <c r="AJ477" i="5"/>
  <c r="AF477" i="5"/>
  <c r="AE477" i="5"/>
  <c r="AD477" i="5"/>
  <c r="AB477" i="5"/>
  <c r="AA477" i="5"/>
  <c r="W477" i="5"/>
  <c r="U477" i="5"/>
  <c r="S477" i="5"/>
  <c r="R477" i="5"/>
  <c r="P477" i="5"/>
  <c r="G477" i="5"/>
  <c r="AG477" i="5" s="1"/>
  <c r="E477" i="5"/>
  <c r="D477" i="5"/>
  <c r="C477" i="5"/>
  <c r="B477" i="5"/>
  <c r="AJ476" i="5"/>
  <c r="AE476" i="5"/>
  <c r="AD476" i="5"/>
  <c r="AC476" i="5"/>
  <c r="P476" i="5"/>
  <c r="G476" i="5"/>
  <c r="D476" i="5"/>
  <c r="C476" i="5"/>
  <c r="B476" i="5"/>
  <c r="AJ475" i="5"/>
  <c r="AF475" i="5"/>
  <c r="AB475" i="5"/>
  <c r="U475" i="5"/>
  <c r="T475" i="5"/>
  <c r="P475" i="5"/>
  <c r="G475" i="5"/>
  <c r="E475" i="5"/>
  <c r="D475" i="5"/>
  <c r="C475" i="5"/>
  <c r="B475" i="5"/>
  <c r="AJ474" i="5"/>
  <c r="AE474" i="5"/>
  <c r="AC474" i="5"/>
  <c r="X474" i="5"/>
  <c r="W474" i="5"/>
  <c r="V474" i="5"/>
  <c r="T474" i="5"/>
  <c r="S474" i="5"/>
  <c r="R474" i="5"/>
  <c r="P474" i="5"/>
  <c r="G474" i="5"/>
  <c r="E474" i="5"/>
  <c r="D474" i="5"/>
  <c r="C474" i="5"/>
  <c r="B474" i="5"/>
  <c r="AJ473" i="5"/>
  <c r="AF473" i="5"/>
  <c r="AE473" i="5"/>
  <c r="AD473" i="5"/>
  <c r="AB473" i="5"/>
  <c r="AA473" i="5"/>
  <c r="W473" i="5"/>
  <c r="V473" i="5"/>
  <c r="P473" i="5"/>
  <c r="G473" i="5"/>
  <c r="AG473" i="5" s="1"/>
  <c r="D473" i="5"/>
  <c r="C473" i="5"/>
  <c r="B473" i="5"/>
  <c r="AJ472" i="5"/>
  <c r="AC472" i="5"/>
  <c r="V472" i="5"/>
  <c r="U472" i="5"/>
  <c r="P472" i="5"/>
  <c r="G472" i="5"/>
  <c r="D472" i="5"/>
  <c r="C472" i="5"/>
  <c r="B472" i="5"/>
  <c r="AJ471" i="5"/>
  <c r="AF471" i="5"/>
  <c r="AD471" i="5"/>
  <c r="X471" i="5"/>
  <c r="U471" i="5"/>
  <c r="T471" i="5"/>
  <c r="S471" i="5"/>
  <c r="P471" i="5"/>
  <c r="G471" i="5"/>
  <c r="E471" i="5"/>
  <c r="D471" i="5"/>
  <c r="C471" i="5"/>
  <c r="B471" i="5"/>
  <c r="AJ470" i="5"/>
  <c r="AG470" i="5"/>
  <c r="AE470" i="5"/>
  <c r="AC470" i="5"/>
  <c r="AB470" i="5"/>
  <c r="X470" i="5"/>
  <c r="W470" i="5"/>
  <c r="V470" i="5"/>
  <c r="T470" i="5"/>
  <c r="S470" i="5"/>
  <c r="R470" i="5"/>
  <c r="P470" i="5"/>
  <c r="G470" i="5"/>
  <c r="D470" i="5"/>
  <c r="E470" i="5" s="1"/>
  <c r="C470" i="5"/>
  <c r="B470" i="5"/>
  <c r="AJ469" i="5"/>
  <c r="AF469" i="5"/>
  <c r="AE469" i="5"/>
  <c r="AD469" i="5"/>
  <c r="AB469" i="5"/>
  <c r="AA469" i="5"/>
  <c r="V469" i="5"/>
  <c r="P469" i="5"/>
  <c r="G469" i="5"/>
  <c r="AG469" i="5" s="1"/>
  <c r="D469" i="5"/>
  <c r="C469" i="5"/>
  <c r="B469" i="5"/>
  <c r="AJ468" i="5"/>
  <c r="V468" i="5"/>
  <c r="U468" i="5"/>
  <c r="T468" i="5"/>
  <c r="P468" i="5"/>
  <c r="G468" i="5"/>
  <c r="D468" i="5"/>
  <c r="C468" i="5"/>
  <c r="B468" i="5"/>
  <c r="AJ467" i="5"/>
  <c r="AF467" i="5"/>
  <c r="AD467" i="5"/>
  <c r="AC467" i="5"/>
  <c r="W467" i="5"/>
  <c r="P467" i="5"/>
  <c r="G467" i="5"/>
  <c r="D467" i="5"/>
  <c r="C467" i="5"/>
  <c r="B467" i="5"/>
  <c r="AJ466" i="5"/>
  <c r="AG466" i="5"/>
  <c r="AF466" i="5"/>
  <c r="AB466" i="5"/>
  <c r="X466" i="5"/>
  <c r="W466" i="5"/>
  <c r="V466" i="5"/>
  <c r="T466" i="5"/>
  <c r="S466" i="5"/>
  <c r="R466" i="5"/>
  <c r="P466" i="5"/>
  <c r="G466" i="5"/>
  <c r="D466" i="5"/>
  <c r="E466" i="5" s="1"/>
  <c r="C466" i="5"/>
  <c r="B466" i="5"/>
  <c r="AJ465" i="5"/>
  <c r="AF465" i="5"/>
  <c r="AE465" i="5"/>
  <c r="AD465" i="5"/>
  <c r="AB465" i="5"/>
  <c r="AA465" i="5"/>
  <c r="U465" i="5"/>
  <c r="S465" i="5"/>
  <c r="P465" i="5"/>
  <c r="G465" i="5"/>
  <c r="AG465" i="5" s="1"/>
  <c r="E465" i="5"/>
  <c r="D465" i="5"/>
  <c r="C465" i="5"/>
  <c r="B465" i="5"/>
  <c r="AJ464" i="5"/>
  <c r="AE464" i="5"/>
  <c r="AD464" i="5"/>
  <c r="P464" i="5"/>
  <c r="G464" i="5"/>
  <c r="D464" i="5"/>
  <c r="C464" i="5"/>
  <c r="X464" i="5" s="1"/>
  <c r="B464" i="5"/>
  <c r="AJ463" i="5"/>
  <c r="P463" i="5"/>
  <c r="G463" i="5"/>
  <c r="AB463" i="5" s="1"/>
  <c r="D463" i="5"/>
  <c r="C463" i="5"/>
  <c r="B463" i="5"/>
  <c r="AJ462" i="5"/>
  <c r="X462" i="5"/>
  <c r="W462" i="5"/>
  <c r="V462" i="5"/>
  <c r="T462" i="5"/>
  <c r="S462" i="5"/>
  <c r="R462" i="5"/>
  <c r="P462" i="5"/>
  <c r="G462" i="5"/>
  <c r="E462" i="5"/>
  <c r="D462" i="5"/>
  <c r="C462" i="5"/>
  <c r="B462" i="5"/>
  <c r="AJ461" i="5"/>
  <c r="AF461" i="5"/>
  <c r="AE461" i="5"/>
  <c r="AD461" i="5"/>
  <c r="AB461" i="5"/>
  <c r="AA461" i="5"/>
  <c r="W461" i="5"/>
  <c r="U461" i="5"/>
  <c r="S461" i="5"/>
  <c r="R461" i="5"/>
  <c r="P461" i="5"/>
  <c r="G461" i="5"/>
  <c r="AG461" i="5" s="1"/>
  <c r="D461" i="5"/>
  <c r="E461" i="5" s="1"/>
  <c r="C461" i="5"/>
  <c r="B461" i="5"/>
  <c r="AJ460" i="5"/>
  <c r="AE460" i="5"/>
  <c r="AD460" i="5"/>
  <c r="AC460" i="5"/>
  <c r="P460" i="5"/>
  <c r="G460" i="5"/>
  <c r="D460" i="5"/>
  <c r="C460" i="5"/>
  <c r="B460" i="5"/>
  <c r="AJ459" i="5"/>
  <c r="AG459" i="5"/>
  <c r="AF459" i="5"/>
  <c r="AC459" i="5"/>
  <c r="AB459" i="5"/>
  <c r="V459" i="5"/>
  <c r="P459" i="5"/>
  <c r="G459" i="5"/>
  <c r="D459" i="5"/>
  <c r="C459" i="5"/>
  <c r="B459" i="5"/>
  <c r="AJ458" i="5"/>
  <c r="AG458" i="5"/>
  <c r="AC458" i="5"/>
  <c r="U458" i="5"/>
  <c r="P458" i="5"/>
  <c r="G458" i="5"/>
  <c r="AD458" i="5" s="1"/>
  <c r="D458" i="5"/>
  <c r="C458" i="5"/>
  <c r="B458" i="5"/>
  <c r="AJ457" i="5"/>
  <c r="AG457" i="5"/>
  <c r="X457" i="5"/>
  <c r="W457" i="5"/>
  <c r="T457" i="5"/>
  <c r="S457" i="5"/>
  <c r="P457" i="5"/>
  <c r="G457" i="5"/>
  <c r="E457" i="5"/>
  <c r="D457" i="5"/>
  <c r="C457" i="5"/>
  <c r="V457" i="5" s="1"/>
  <c r="B457" i="5"/>
  <c r="AJ456" i="5"/>
  <c r="AF456" i="5"/>
  <c r="AE456" i="5"/>
  <c r="AB456" i="5"/>
  <c r="AA456" i="5"/>
  <c r="X456" i="5"/>
  <c r="W456" i="5"/>
  <c r="V456" i="5"/>
  <c r="T456" i="5"/>
  <c r="S456" i="5"/>
  <c r="R456" i="5"/>
  <c r="P456" i="5"/>
  <c r="G456" i="5"/>
  <c r="E456" i="5"/>
  <c r="D456" i="5"/>
  <c r="C456" i="5"/>
  <c r="B456" i="5"/>
  <c r="AJ455" i="5"/>
  <c r="AF455" i="5"/>
  <c r="AE455" i="5"/>
  <c r="AD455" i="5"/>
  <c r="AB455" i="5"/>
  <c r="AA455" i="5"/>
  <c r="U455" i="5"/>
  <c r="P455" i="5"/>
  <c r="G455" i="5"/>
  <c r="AG455" i="5" s="1"/>
  <c r="D455" i="5"/>
  <c r="C455" i="5"/>
  <c r="V455" i="5" s="1"/>
  <c r="B455" i="5"/>
  <c r="AJ454" i="5"/>
  <c r="AG454" i="5"/>
  <c r="AC454" i="5"/>
  <c r="X454" i="5"/>
  <c r="P454" i="5"/>
  <c r="G454" i="5"/>
  <c r="D454" i="5"/>
  <c r="C454" i="5"/>
  <c r="B454" i="5"/>
  <c r="AJ453" i="5"/>
  <c r="AB453" i="5"/>
  <c r="X453" i="5"/>
  <c r="W453" i="5"/>
  <c r="T453" i="5"/>
  <c r="S453" i="5"/>
  <c r="P453" i="5"/>
  <c r="G453" i="5"/>
  <c r="AC453" i="5" s="1"/>
  <c r="E453" i="5"/>
  <c r="D453" i="5"/>
  <c r="C453" i="5"/>
  <c r="V453" i="5" s="1"/>
  <c r="B453" i="5"/>
  <c r="AJ452" i="5"/>
  <c r="AF452" i="5"/>
  <c r="AE452" i="5"/>
  <c r="AB452" i="5"/>
  <c r="AA452" i="5"/>
  <c r="X452" i="5"/>
  <c r="W452" i="5"/>
  <c r="V452" i="5"/>
  <c r="T452" i="5"/>
  <c r="S452" i="5"/>
  <c r="R452" i="5"/>
  <c r="P452" i="5"/>
  <c r="G452" i="5"/>
  <c r="E452" i="5"/>
  <c r="D452" i="5"/>
  <c r="C452" i="5"/>
  <c r="B452" i="5"/>
  <c r="AJ451" i="5"/>
  <c r="AF451" i="5"/>
  <c r="AE451" i="5"/>
  <c r="AD451" i="5"/>
  <c r="AB451" i="5"/>
  <c r="AA451" i="5"/>
  <c r="P451" i="5"/>
  <c r="G451" i="5"/>
  <c r="AG451" i="5" s="1"/>
  <c r="D451" i="5"/>
  <c r="C451" i="5"/>
  <c r="B451" i="5"/>
  <c r="AJ450" i="5"/>
  <c r="AD450" i="5"/>
  <c r="P450" i="5"/>
  <c r="G450" i="5"/>
  <c r="AG450" i="5" s="1"/>
  <c r="D450" i="5"/>
  <c r="C450" i="5"/>
  <c r="B450" i="5"/>
  <c r="AJ449" i="5"/>
  <c r="AF449" i="5"/>
  <c r="X449" i="5"/>
  <c r="W449" i="5"/>
  <c r="T449" i="5"/>
  <c r="S449" i="5"/>
  <c r="P449" i="5"/>
  <c r="G449" i="5"/>
  <c r="AB449" i="5" s="1"/>
  <c r="E449" i="5"/>
  <c r="D449" i="5"/>
  <c r="C449" i="5"/>
  <c r="V449" i="5" s="1"/>
  <c r="B449" i="5"/>
  <c r="AJ448" i="5"/>
  <c r="AF448" i="5"/>
  <c r="AE448" i="5"/>
  <c r="AB448" i="5"/>
  <c r="AA448" i="5"/>
  <c r="X448" i="5"/>
  <c r="W448" i="5"/>
  <c r="V448" i="5"/>
  <c r="T448" i="5"/>
  <c r="S448" i="5"/>
  <c r="R448" i="5"/>
  <c r="P448" i="5"/>
  <c r="G448" i="5"/>
  <c r="D448" i="5"/>
  <c r="E448" i="5" s="1"/>
  <c r="C448" i="5"/>
  <c r="B448" i="5"/>
  <c r="AJ447" i="5"/>
  <c r="AF447" i="5"/>
  <c r="AE447" i="5"/>
  <c r="AD447" i="5"/>
  <c r="AB447" i="5"/>
  <c r="AA447" i="5"/>
  <c r="V447" i="5"/>
  <c r="P447" i="5"/>
  <c r="G447" i="5"/>
  <c r="AG447" i="5" s="1"/>
  <c r="D447" i="5"/>
  <c r="C447" i="5"/>
  <c r="U447" i="5" s="1"/>
  <c r="B447" i="5"/>
  <c r="AJ446" i="5"/>
  <c r="P446" i="5"/>
  <c r="G446" i="5"/>
  <c r="D446" i="5"/>
  <c r="C446" i="5"/>
  <c r="X446" i="5" s="1"/>
  <c r="B446" i="5"/>
  <c r="AJ445" i="5"/>
  <c r="AC445" i="5"/>
  <c r="AB445" i="5"/>
  <c r="X445" i="5"/>
  <c r="W445" i="5"/>
  <c r="T445" i="5"/>
  <c r="S445" i="5"/>
  <c r="P445" i="5"/>
  <c r="G445" i="5"/>
  <c r="E445" i="5"/>
  <c r="D445" i="5"/>
  <c r="C445" i="5"/>
  <c r="V445" i="5" s="1"/>
  <c r="B445" i="5"/>
  <c r="AJ444" i="5"/>
  <c r="AF444" i="5"/>
  <c r="AE444" i="5"/>
  <c r="AB444" i="5"/>
  <c r="AA444" i="5"/>
  <c r="W444" i="5"/>
  <c r="V444" i="5"/>
  <c r="S444" i="5"/>
  <c r="R444" i="5"/>
  <c r="P444" i="5"/>
  <c r="G444" i="5"/>
  <c r="D444" i="5"/>
  <c r="E444" i="5" s="1"/>
  <c r="C444" i="5"/>
  <c r="B444" i="5"/>
  <c r="AJ443" i="5"/>
  <c r="AE443" i="5"/>
  <c r="AD443" i="5"/>
  <c r="AA443" i="5"/>
  <c r="P443" i="5"/>
  <c r="G443" i="5"/>
  <c r="AG443" i="5" s="1"/>
  <c r="D443" i="5"/>
  <c r="C443" i="5"/>
  <c r="B443" i="5"/>
  <c r="AJ442" i="5"/>
  <c r="AD442" i="5"/>
  <c r="P442" i="5"/>
  <c r="G442" i="5"/>
  <c r="AG442" i="5" s="1"/>
  <c r="D442" i="5"/>
  <c r="C442" i="5"/>
  <c r="B442" i="5"/>
  <c r="AJ441" i="5"/>
  <c r="AF441" i="5"/>
  <c r="X441" i="5"/>
  <c r="W441" i="5"/>
  <c r="T441" i="5"/>
  <c r="S441" i="5"/>
  <c r="P441" i="5"/>
  <c r="G441" i="5"/>
  <c r="AB441" i="5" s="1"/>
  <c r="E441" i="5"/>
  <c r="D441" i="5"/>
  <c r="C441" i="5"/>
  <c r="V441" i="5" s="1"/>
  <c r="B441" i="5"/>
  <c r="AJ440" i="5"/>
  <c r="AF440" i="5"/>
  <c r="AE440" i="5"/>
  <c r="AB440" i="5"/>
  <c r="AA440" i="5"/>
  <c r="X440" i="5"/>
  <c r="W440" i="5"/>
  <c r="V440" i="5"/>
  <c r="T440" i="5"/>
  <c r="S440" i="5"/>
  <c r="R440" i="5"/>
  <c r="P440" i="5"/>
  <c r="G440" i="5"/>
  <c r="D440" i="5"/>
  <c r="E440" i="5" s="1"/>
  <c r="C440" i="5"/>
  <c r="B440" i="5"/>
  <c r="AJ439" i="5"/>
  <c r="AF439" i="5"/>
  <c r="AE439" i="5"/>
  <c r="AD439" i="5"/>
  <c r="AB439" i="5"/>
  <c r="AA439" i="5"/>
  <c r="V439" i="5"/>
  <c r="P439" i="5"/>
  <c r="G439" i="5"/>
  <c r="AG439" i="5" s="1"/>
  <c r="D439" i="5"/>
  <c r="C439" i="5"/>
  <c r="U439" i="5" s="1"/>
  <c r="B439" i="5"/>
  <c r="AJ438" i="5"/>
  <c r="P438" i="5"/>
  <c r="G438" i="5"/>
  <c r="D438" i="5"/>
  <c r="C438" i="5"/>
  <c r="X438" i="5" s="1"/>
  <c r="B438" i="5"/>
  <c r="AJ437" i="5"/>
  <c r="AC437" i="5"/>
  <c r="AB437" i="5"/>
  <c r="X437" i="5"/>
  <c r="W437" i="5"/>
  <c r="T437" i="5"/>
  <c r="S437" i="5"/>
  <c r="P437" i="5"/>
  <c r="G437" i="5"/>
  <c r="E437" i="5"/>
  <c r="D437" i="5"/>
  <c r="C437" i="5"/>
  <c r="V437" i="5" s="1"/>
  <c r="B437" i="5"/>
  <c r="AJ436" i="5"/>
  <c r="AF436" i="5"/>
  <c r="AE436" i="5"/>
  <c r="AB436" i="5"/>
  <c r="AA436" i="5"/>
  <c r="W436" i="5"/>
  <c r="V436" i="5"/>
  <c r="S436" i="5"/>
  <c r="R436" i="5"/>
  <c r="P436" i="5"/>
  <c r="G436" i="5"/>
  <c r="D436" i="5"/>
  <c r="E436" i="5" s="1"/>
  <c r="C436" i="5"/>
  <c r="B436" i="5"/>
  <c r="AJ435" i="5"/>
  <c r="AF435" i="5"/>
  <c r="AE435" i="5"/>
  <c r="AD435" i="5"/>
  <c r="AB435" i="5"/>
  <c r="AA435" i="5"/>
  <c r="V435" i="5"/>
  <c r="P435" i="5"/>
  <c r="G435" i="5"/>
  <c r="AG435" i="5" s="1"/>
  <c r="D435" i="5"/>
  <c r="C435" i="5"/>
  <c r="U435" i="5" s="1"/>
  <c r="B435" i="5"/>
  <c r="AJ434" i="5"/>
  <c r="P434" i="5"/>
  <c r="G434" i="5"/>
  <c r="D434" i="5"/>
  <c r="C434" i="5"/>
  <c r="X434" i="5" s="1"/>
  <c r="B434" i="5"/>
  <c r="AJ433" i="5"/>
  <c r="AC433" i="5"/>
  <c r="AB433" i="5"/>
  <c r="X433" i="5"/>
  <c r="W433" i="5"/>
  <c r="T433" i="5"/>
  <c r="S433" i="5"/>
  <c r="P433" i="5"/>
  <c r="G433" i="5"/>
  <c r="E433" i="5"/>
  <c r="D433" i="5"/>
  <c r="C433" i="5"/>
  <c r="V433" i="5" s="1"/>
  <c r="B433" i="5"/>
  <c r="AJ432" i="5"/>
  <c r="AF432" i="5"/>
  <c r="AE432" i="5"/>
  <c r="AB432" i="5"/>
  <c r="AA432" i="5"/>
  <c r="X432" i="5"/>
  <c r="W432" i="5"/>
  <c r="V432" i="5"/>
  <c r="T432" i="5"/>
  <c r="S432" i="5"/>
  <c r="R432" i="5"/>
  <c r="P432" i="5"/>
  <c r="G432" i="5"/>
  <c r="E432" i="5"/>
  <c r="D432" i="5"/>
  <c r="C432" i="5"/>
  <c r="B432" i="5"/>
  <c r="AJ431" i="5"/>
  <c r="AE431" i="5"/>
  <c r="AD431" i="5"/>
  <c r="AA431" i="5"/>
  <c r="V431" i="5"/>
  <c r="U431" i="5"/>
  <c r="P431" i="5"/>
  <c r="G431" i="5"/>
  <c r="AG431" i="5" s="1"/>
  <c r="D431" i="5"/>
  <c r="C431" i="5"/>
  <c r="B431" i="5"/>
  <c r="AJ430" i="5"/>
  <c r="AC430" i="5"/>
  <c r="X430" i="5"/>
  <c r="P430" i="5"/>
  <c r="G430" i="5"/>
  <c r="AG430" i="5" s="1"/>
  <c r="D430" i="5"/>
  <c r="C430" i="5"/>
  <c r="B430" i="5"/>
  <c r="AJ429" i="5"/>
  <c r="AF429" i="5"/>
  <c r="X429" i="5"/>
  <c r="W429" i="5"/>
  <c r="V429" i="5"/>
  <c r="T429" i="5"/>
  <c r="S429" i="5"/>
  <c r="R429" i="5"/>
  <c r="P429" i="5"/>
  <c r="G429" i="5"/>
  <c r="AC429" i="5" s="1"/>
  <c r="E429" i="5"/>
  <c r="D429" i="5"/>
  <c r="C429" i="5"/>
  <c r="B429" i="5"/>
  <c r="AJ428" i="5"/>
  <c r="AF428" i="5"/>
  <c r="AE428" i="5"/>
  <c r="AB428" i="5"/>
  <c r="AA428" i="5"/>
  <c r="W428" i="5"/>
  <c r="V428" i="5"/>
  <c r="S428" i="5"/>
  <c r="R428" i="5"/>
  <c r="P428" i="5"/>
  <c r="G428" i="5"/>
  <c r="E428" i="5"/>
  <c r="D428" i="5"/>
  <c r="C428" i="5"/>
  <c r="B428" i="5"/>
  <c r="AJ427" i="5"/>
  <c r="AE427" i="5"/>
  <c r="AD427" i="5"/>
  <c r="AA427" i="5"/>
  <c r="P427" i="5"/>
  <c r="G427" i="5"/>
  <c r="AG427" i="5" s="1"/>
  <c r="D427" i="5"/>
  <c r="C427" i="5"/>
  <c r="B427" i="5"/>
  <c r="AJ426" i="5"/>
  <c r="AG426" i="5"/>
  <c r="P426" i="5"/>
  <c r="G426" i="5"/>
  <c r="D426" i="5"/>
  <c r="C426" i="5"/>
  <c r="B426" i="5"/>
  <c r="AJ425" i="5"/>
  <c r="AF425" i="5"/>
  <c r="AC425" i="5"/>
  <c r="X425" i="5"/>
  <c r="W425" i="5"/>
  <c r="V425" i="5"/>
  <c r="T425" i="5"/>
  <c r="S425" i="5"/>
  <c r="R425" i="5"/>
  <c r="P425" i="5"/>
  <c r="G425" i="5"/>
  <c r="E425" i="5"/>
  <c r="D425" i="5"/>
  <c r="C425" i="5"/>
  <c r="B425" i="5"/>
  <c r="AJ424" i="5"/>
  <c r="AF424" i="5"/>
  <c r="AE424" i="5"/>
  <c r="AB424" i="5"/>
  <c r="AA424" i="5"/>
  <c r="W424" i="5"/>
  <c r="V424" i="5"/>
  <c r="S424" i="5"/>
  <c r="R424" i="5"/>
  <c r="P424" i="5"/>
  <c r="G424" i="5"/>
  <c r="E424" i="5"/>
  <c r="D424" i="5"/>
  <c r="C424" i="5"/>
  <c r="B424" i="5"/>
  <c r="AJ423" i="5"/>
  <c r="AE423" i="5"/>
  <c r="AD423" i="5"/>
  <c r="AA423" i="5"/>
  <c r="U423" i="5"/>
  <c r="P423" i="5"/>
  <c r="G423" i="5"/>
  <c r="AG423" i="5" s="1"/>
  <c r="D423" i="5"/>
  <c r="C423" i="5"/>
  <c r="V423" i="5" s="1"/>
  <c r="B423" i="5"/>
  <c r="AJ422" i="5"/>
  <c r="AG422" i="5"/>
  <c r="AC422" i="5"/>
  <c r="X422" i="5"/>
  <c r="P422" i="5"/>
  <c r="G422" i="5"/>
  <c r="D422" i="5"/>
  <c r="C422" i="5"/>
  <c r="B422" i="5"/>
  <c r="AJ421" i="5"/>
  <c r="X421" i="5"/>
  <c r="W421" i="5"/>
  <c r="V421" i="5"/>
  <c r="T421" i="5"/>
  <c r="S421" i="5"/>
  <c r="R421" i="5"/>
  <c r="P421" i="5"/>
  <c r="G421" i="5"/>
  <c r="E421" i="5"/>
  <c r="D421" i="5"/>
  <c r="C421" i="5"/>
  <c r="B421" i="5"/>
  <c r="AJ420" i="5"/>
  <c r="AF420" i="5"/>
  <c r="AE420" i="5"/>
  <c r="AB420" i="5"/>
  <c r="AA420" i="5"/>
  <c r="W420" i="5"/>
  <c r="V420" i="5"/>
  <c r="S420" i="5"/>
  <c r="R420" i="5"/>
  <c r="P420" i="5"/>
  <c r="G420" i="5"/>
  <c r="E420" i="5"/>
  <c r="D420" i="5"/>
  <c r="C420" i="5"/>
  <c r="B420" i="5"/>
  <c r="AJ419" i="5"/>
  <c r="AE419" i="5"/>
  <c r="AD419" i="5"/>
  <c r="AA419" i="5"/>
  <c r="V419" i="5"/>
  <c r="P419" i="5"/>
  <c r="G419" i="5"/>
  <c r="AG419" i="5" s="1"/>
  <c r="D419" i="5"/>
  <c r="C419" i="5"/>
  <c r="U419" i="5" s="1"/>
  <c r="B419" i="5"/>
  <c r="AJ418" i="5"/>
  <c r="P418" i="5"/>
  <c r="G418" i="5"/>
  <c r="D418" i="5"/>
  <c r="C418" i="5"/>
  <c r="X418" i="5" s="1"/>
  <c r="B418" i="5"/>
  <c r="AJ417" i="5"/>
  <c r="AC417" i="5"/>
  <c r="X417" i="5"/>
  <c r="W417" i="5"/>
  <c r="V417" i="5"/>
  <c r="T417" i="5"/>
  <c r="S417" i="5"/>
  <c r="R417" i="5"/>
  <c r="P417" i="5"/>
  <c r="G417" i="5"/>
  <c r="AF417" i="5" s="1"/>
  <c r="E417" i="5"/>
  <c r="D417" i="5"/>
  <c r="C417" i="5"/>
  <c r="B417" i="5"/>
  <c r="AJ416" i="5"/>
  <c r="AF416" i="5"/>
  <c r="AE416" i="5"/>
  <c r="AD416" i="5"/>
  <c r="AB416" i="5"/>
  <c r="AA416" i="5"/>
  <c r="W416" i="5"/>
  <c r="V416" i="5"/>
  <c r="S416" i="5"/>
  <c r="R416" i="5"/>
  <c r="P416" i="5"/>
  <c r="G416" i="5"/>
  <c r="AG416" i="5" s="1"/>
  <c r="D416" i="5"/>
  <c r="E416" i="5" s="1"/>
  <c r="C416" i="5"/>
  <c r="B416" i="5"/>
  <c r="AJ415" i="5"/>
  <c r="AE415" i="5"/>
  <c r="AD415" i="5"/>
  <c r="AA415" i="5"/>
  <c r="V415" i="5"/>
  <c r="U415" i="5"/>
  <c r="P415" i="5"/>
  <c r="G415" i="5"/>
  <c r="AG415" i="5" s="1"/>
  <c r="D415" i="5"/>
  <c r="C415" i="5"/>
  <c r="B415" i="5"/>
  <c r="AJ414" i="5"/>
  <c r="AD414" i="5"/>
  <c r="AC414" i="5"/>
  <c r="P414" i="5"/>
  <c r="G414" i="5"/>
  <c r="D414" i="5"/>
  <c r="C414" i="5"/>
  <c r="U414" i="5" s="1"/>
  <c r="B414" i="5"/>
  <c r="AJ413" i="5"/>
  <c r="AF413" i="5"/>
  <c r="X413" i="5"/>
  <c r="W413" i="5"/>
  <c r="V413" i="5"/>
  <c r="T413" i="5"/>
  <c r="S413" i="5"/>
  <c r="R413" i="5"/>
  <c r="P413" i="5"/>
  <c r="G413" i="5"/>
  <c r="AG413" i="5" s="1"/>
  <c r="E413" i="5"/>
  <c r="D413" i="5"/>
  <c r="C413" i="5"/>
  <c r="B413" i="5"/>
  <c r="AJ412" i="5"/>
  <c r="AF412" i="5"/>
  <c r="AE412" i="5"/>
  <c r="AB412" i="5"/>
  <c r="AA412" i="5"/>
  <c r="W412" i="5"/>
  <c r="V412" i="5"/>
  <c r="S412" i="5"/>
  <c r="R412" i="5"/>
  <c r="P412" i="5"/>
  <c r="G412" i="5"/>
  <c r="D412" i="5"/>
  <c r="E412" i="5" s="1"/>
  <c r="C412" i="5"/>
  <c r="B412" i="5"/>
  <c r="AJ411" i="5"/>
  <c r="AE411" i="5"/>
  <c r="AD411" i="5"/>
  <c r="AA411" i="5"/>
  <c r="U411" i="5"/>
  <c r="P411" i="5"/>
  <c r="G411" i="5"/>
  <c r="AG411" i="5" s="1"/>
  <c r="D411" i="5"/>
  <c r="C411" i="5"/>
  <c r="V411" i="5" s="1"/>
  <c r="B411" i="5"/>
  <c r="AJ410" i="5"/>
  <c r="AD410" i="5"/>
  <c r="X410" i="5"/>
  <c r="U410" i="5"/>
  <c r="P410" i="5"/>
  <c r="G410" i="5"/>
  <c r="AC410" i="5" s="1"/>
  <c r="D410" i="5"/>
  <c r="C410" i="5"/>
  <c r="B410" i="5"/>
  <c r="AJ409" i="5"/>
  <c r="AG409" i="5"/>
  <c r="AC409" i="5"/>
  <c r="X409" i="5"/>
  <c r="W409" i="5"/>
  <c r="V409" i="5"/>
  <c r="T409" i="5"/>
  <c r="S409" i="5"/>
  <c r="R409" i="5"/>
  <c r="P409" i="5"/>
  <c r="G409" i="5"/>
  <c r="AF409" i="5" s="1"/>
  <c r="E409" i="5"/>
  <c r="D409" i="5"/>
  <c r="C409" i="5"/>
  <c r="B409" i="5"/>
  <c r="AJ408" i="5"/>
  <c r="AF408" i="5"/>
  <c r="AE408" i="5"/>
  <c r="AD408" i="5"/>
  <c r="AB408" i="5"/>
  <c r="AA408" i="5"/>
  <c r="W408" i="5"/>
  <c r="V408" i="5"/>
  <c r="S408" i="5"/>
  <c r="R408" i="5"/>
  <c r="P408" i="5"/>
  <c r="G408" i="5"/>
  <c r="AG408" i="5" s="1"/>
  <c r="E408" i="5"/>
  <c r="D408" i="5"/>
  <c r="C408" i="5"/>
  <c r="B408" i="5"/>
  <c r="AJ407" i="5"/>
  <c r="AE407" i="5"/>
  <c r="AD407" i="5"/>
  <c r="AA407" i="5"/>
  <c r="P407" i="5"/>
  <c r="G407" i="5"/>
  <c r="AG407" i="5" s="1"/>
  <c r="D407" i="5"/>
  <c r="C407" i="5"/>
  <c r="B407" i="5"/>
  <c r="AJ406" i="5"/>
  <c r="AG406" i="5"/>
  <c r="X406" i="5"/>
  <c r="P406" i="5"/>
  <c r="G406" i="5"/>
  <c r="D406" i="5"/>
  <c r="C406" i="5"/>
  <c r="B406" i="5"/>
  <c r="AJ405" i="5"/>
  <c r="X405" i="5"/>
  <c r="W405" i="5"/>
  <c r="V405" i="5"/>
  <c r="T405" i="5"/>
  <c r="S405" i="5"/>
  <c r="R405" i="5"/>
  <c r="P405" i="5"/>
  <c r="G405" i="5"/>
  <c r="E405" i="5"/>
  <c r="D405" i="5"/>
  <c r="C405" i="5"/>
  <c r="B405" i="5"/>
  <c r="AJ404" i="5"/>
  <c r="AF404" i="5"/>
  <c r="AE404" i="5"/>
  <c r="AD404" i="5"/>
  <c r="AB404" i="5"/>
  <c r="AA404" i="5"/>
  <c r="W404" i="5"/>
  <c r="V404" i="5"/>
  <c r="S404" i="5"/>
  <c r="R404" i="5"/>
  <c r="P404" i="5"/>
  <c r="G404" i="5"/>
  <c r="AG404" i="5" s="1"/>
  <c r="D404" i="5"/>
  <c r="E404" i="5" s="1"/>
  <c r="C404" i="5"/>
  <c r="B404" i="5"/>
  <c r="AJ403" i="5"/>
  <c r="AE403" i="5"/>
  <c r="AD403" i="5"/>
  <c r="AA403" i="5"/>
  <c r="V403" i="5"/>
  <c r="U403" i="5"/>
  <c r="P403" i="5"/>
  <c r="G403" i="5"/>
  <c r="AG403" i="5" s="1"/>
  <c r="D403" i="5"/>
  <c r="C403" i="5"/>
  <c r="B403" i="5"/>
  <c r="AJ402" i="5"/>
  <c r="AD402" i="5"/>
  <c r="AC402" i="5"/>
  <c r="U402" i="5"/>
  <c r="P402" i="5"/>
  <c r="G402" i="5"/>
  <c r="D402" i="5"/>
  <c r="C402" i="5"/>
  <c r="X402" i="5" s="1"/>
  <c r="B402" i="5"/>
  <c r="AJ401" i="5"/>
  <c r="AG401" i="5"/>
  <c r="AF401" i="5"/>
  <c r="AC401" i="5"/>
  <c r="X401" i="5"/>
  <c r="W401" i="5"/>
  <c r="V401" i="5"/>
  <c r="T401" i="5"/>
  <c r="S401" i="5"/>
  <c r="R401" i="5"/>
  <c r="P401" i="5"/>
  <c r="G401" i="5"/>
  <c r="E401" i="5"/>
  <c r="D401" i="5"/>
  <c r="C401" i="5"/>
  <c r="B401" i="5"/>
  <c r="AJ400" i="5"/>
  <c r="AF400" i="5"/>
  <c r="AE400" i="5"/>
  <c r="AD400" i="5"/>
  <c r="AB400" i="5"/>
  <c r="AA400" i="5"/>
  <c r="W400" i="5"/>
  <c r="V400" i="5"/>
  <c r="S400" i="5"/>
  <c r="R400" i="5"/>
  <c r="P400" i="5"/>
  <c r="G400" i="5"/>
  <c r="AG400" i="5" s="1"/>
  <c r="E400" i="5"/>
  <c r="D400" i="5"/>
  <c r="C400" i="5"/>
  <c r="B400" i="5"/>
  <c r="AJ399" i="5"/>
  <c r="AE399" i="5"/>
  <c r="AD399" i="5"/>
  <c r="AA399" i="5"/>
  <c r="V399" i="5"/>
  <c r="P399" i="5"/>
  <c r="G399" i="5"/>
  <c r="AG399" i="5" s="1"/>
  <c r="D399" i="5"/>
  <c r="C399" i="5"/>
  <c r="B399" i="5"/>
  <c r="AJ398" i="5"/>
  <c r="AC398" i="5"/>
  <c r="P398" i="5"/>
  <c r="G398" i="5"/>
  <c r="AD398" i="5" s="1"/>
  <c r="D398" i="5"/>
  <c r="C398" i="5"/>
  <c r="B398" i="5"/>
  <c r="AJ397" i="5"/>
  <c r="AF397" i="5"/>
  <c r="X397" i="5"/>
  <c r="W397" i="5"/>
  <c r="V397" i="5"/>
  <c r="T397" i="5"/>
  <c r="S397" i="5"/>
  <c r="R397" i="5"/>
  <c r="P397" i="5"/>
  <c r="G397" i="5"/>
  <c r="AG397" i="5" s="1"/>
  <c r="E397" i="5"/>
  <c r="D397" i="5"/>
  <c r="C397" i="5"/>
  <c r="B397" i="5"/>
  <c r="AJ396" i="5"/>
  <c r="AF396" i="5"/>
  <c r="AE396" i="5"/>
  <c r="AD396" i="5"/>
  <c r="AB396" i="5"/>
  <c r="AA396" i="5"/>
  <c r="W396" i="5"/>
  <c r="V396" i="5"/>
  <c r="S396" i="5"/>
  <c r="R396" i="5"/>
  <c r="P396" i="5"/>
  <c r="G396" i="5"/>
  <c r="AG396" i="5" s="1"/>
  <c r="D396" i="5"/>
  <c r="E396" i="5" s="1"/>
  <c r="C396" i="5"/>
  <c r="B396" i="5"/>
  <c r="AJ395" i="5"/>
  <c r="AE395" i="5"/>
  <c r="AD395" i="5"/>
  <c r="AA395" i="5"/>
  <c r="U395" i="5"/>
  <c r="P395" i="5"/>
  <c r="G395" i="5"/>
  <c r="AG395" i="5" s="1"/>
  <c r="D395" i="5"/>
  <c r="C395" i="5"/>
  <c r="V395" i="5" s="1"/>
  <c r="B395" i="5"/>
  <c r="AJ394" i="5"/>
  <c r="AD394" i="5"/>
  <c r="X394" i="5"/>
  <c r="U394" i="5"/>
  <c r="P394" i="5"/>
  <c r="G394" i="5"/>
  <c r="AC394" i="5" s="1"/>
  <c r="D394" i="5"/>
  <c r="C394" i="5"/>
  <c r="B394" i="5"/>
  <c r="AJ393" i="5"/>
  <c r="AG393" i="5"/>
  <c r="AC393" i="5"/>
  <c r="X393" i="5"/>
  <c r="W393" i="5"/>
  <c r="V393" i="5"/>
  <c r="T393" i="5"/>
  <c r="S393" i="5"/>
  <c r="R393" i="5"/>
  <c r="P393" i="5"/>
  <c r="G393" i="5"/>
  <c r="AF393" i="5" s="1"/>
  <c r="E393" i="5"/>
  <c r="D393" i="5"/>
  <c r="C393" i="5"/>
  <c r="B393" i="5"/>
  <c r="AJ392" i="5"/>
  <c r="AF392" i="5"/>
  <c r="AE392" i="5"/>
  <c r="AD392" i="5"/>
  <c r="AB392" i="5"/>
  <c r="AA392" i="5"/>
  <c r="W392" i="5"/>
  <c r="V392" i="5"/>
  <c r="S392" i="5"/>
  <c r="R392" i="5"/>
  <c r="P392" i="5"/>
  <c r="G392" i="5"/>
  <c r="AG392" i="5" s="1"/>
  <c r="E392" i="5"/>
  <c r="D392" i="5"/>
  <c r="C392" i="5"/>
  <c r="B392" i="5"/>
  <c r="AJ391" i="5"/>
  <c r="AE391" i="5"/>
  <c r="AD391" i="5"/>
  <c r="AA391" i="5"/>
  <c r="P391" i="5"/>
  <c r="G391" i="5"/>
  <c r="AG391" i="5" s="1"/>
  <c r="D391" i="5"/>
  <c r="C391" i="5"/>
  <c r="B391" i="5"/>
  <c r="AJ390" i="5"/>
  <c r="AG390" i="5"/>
  <c r="X390" i="5"/>
  <c r="P390" i="5"/>
  <c r="G390" i="5"/>
  <c r="D390" i="5"/>
  <c r="C390" i="5"/>
  <c r="B390" i="5"/>
  <c r="AJ389" i="5"/>
  <c r="X389" i="5"/>
  <c r="W389" i="5"/>
  <c r="V389" i="5"/>
  <c r="T389" i="5"/>
  <c r="S389" i="5"/>
  <c r="R389" i="5"/>
  <c r="P389" i="5"/>
  <c r="G389" i="5"/>
  <c r="E389" i="5"/>
  <c r="D389" i="5"/>
  <c r="C389" i="5"/>
  <c r="B389" i="5"/>
  <c r="AJ388" i="5"/>
  <c r="AF388" i="5"/>
  <c r="AE388" i="5"/>
  <c r="AD388" i="5"/>
  <c r="AB388" i="5"/>
  <c r="AA388" i="5"/>
  <c r="W388" i="5"/>
  <c r="V388" i="5"/>
  <c r="S388" i="5"/>
  <c r="R388" i="5"/>
  <c r="P388" i="5"/>
  <c r="G388" i="5"/>
  <c r="AG388" i="5" s="1"/>
  <c r="D388" i="5"/>
  <c r="E388" i="5" s="1"/>
  <c r="C388" i="5"/>
  <c r="B388" i="5"/>
  <c r="AJ387" i="5"/>
  <c r="AE387" i="5"/>
  <c r="AD387" i="5"/>
  <c r="AA387" i="5"/>
  <c r="V387" i="5"/>
  <c r="U387" i="5"/>
  <c r="P387" i="5"/>
  <c r="G387" i="5"/>
  <c r="AG387" i="5" s="1"/>
  <c r="D387" i="5"/>
  <c r="C387" i="5"/>
  <c r="B387" i="5"/>
  <c r="AJ386" i="5"/>
  <c r="AD386" i="5"/>
  <c r="AC386" i="5"/>
  <c r="U386" i="5"/>
  <c r="P386" i="5"/>
  <c r="G386" i="5"/>
  <c r="D386" i="5"/>
  <c r="C386" i="5"/>
  <c r="X386" i="5" s="1"/>
  <c r="B386" i="5"/>
  <c r="AJ385" i="5"/>
  <c r="AG385" i="5"/>
  <c r="AF385" i="5"/>
  <c r="AC385" i="5"/>
  <c r="X385" i="5"/>
  <c r="W385" i="5"/>
  <c r="V385" i="5"/>
  <c r="T385" i="5"/>
  <c r="S385" i="5"/>
  <c r="R385" i="5"/>
  <c r="P385" i="5"/>
  <c r="G385" i="5"/>
  <c r="E385" i="5"/>
  <c r="D385" i="5"/>
  <c r="C385" i="5"/>
  <c r="B385" i="5"/>
  <c r="AJ384" i="5"/>
  <c r="AF384" i="5"/>
  <c r="AE384" i="5"/>
  <c r="AD384" i="5"/>
  <c r="AB384" i="5"/>
  <c r="AA384" i="5"/>
  <c r="W384" i="5"/>
  <c r="V384" i="5"/>
  <c r="S384" i="5"/>
  <c r="R384" i="5"/>
  <c r="P384" i="5"/>
  <c r="G384" i="5"/>
  <c r="AG384" i="5" s="1"/>
  <c r="E384" i="5"/>
  <c r="D384" i="5"/>
  <c r="C384" i="5"/>
  <c r="B384" i="5"/>
  <c r="AJ383" i="5"/>
  <c r="AE383" i="5"/>
  <c r="AD383" i="5"/>
  <c r="AA383" i="5"/>
  <c r="V383" i="5"/>
  <c r="P383" i="5"/>
  <c r="G383" i="5"/>
  <c r="AG383" i="5" s="1"/>
  <c r="D383" i="5"/>
  <c r="C383" i="5"/>
  <c r="B383" i="5"/>
  <c r="AJ382" i="5"/>
  <c r="AG382" i="5"/>
  <c r="P382" i="5"/>
  <c r="G382" i="5"/>
  <c r="D382" i="5"/>
  <c r="C382" i="5"/>
  <c r="B382" i="5"/>
  <c r="AJ381" i="5"/>
  <c r="X381" i="5"/>
  <c r="W381" i="5"/>
  <c r="V381" i="5"/>
  <c r="T381" i="5"/>
  <c r="S381" i="5"/>
  <c r="R381" i="5"/>
  <c r="P381" i="5"/>
  <c r="G381" i="5"/>
  <c r="E381" i="5"/>
  <c r="D381" i="5"/>
  <c r="C381" i="5"/>
  <c r="B381" i="5"/>
  <c r="AJ380" i="5"/>
  <c r="AF380" i="5"/>
  <c r="AE380" i="5"/>
  <c r="AB380" i="5"/>
  <c r="AA380" i="5"/>
  <c r="W380" i="5"/>
  <c r="V380" i="5"/>
  <c r="S380" i="5"/>
  <c r="R380" i="5"/>
  <c r="P380" i="5"/>
  <c r="G380" i="5"/>
  <c r="E380" i="5"/>
  <c r="D380" i="5"/>
  <c r="C380" i="5"/>
  <c r="B380" i="5"/>
  <c r="AJ379" i="5"/>
  <c r="AE379" i="5"/>
  <c r="AD379" i="5"/>
  <c r="AA379" i="5"/>
  <c r="P379" i="5"/>
  <c r="G379" i="5"/>
  <c r="AG379" i="5" s="1"/>
  <c r="D379" i="5"/>
  <c r="C379" i="5"/>
  <c r="B379" i="5"/>
  <c r="AJ378" i="5"/>
  <c r="P378" i="5"/>
  <c r="G378" i="5"/>
  <c r="AC378" i="5" s="1"/>
  <c r="D378" i="5"/>
  <c r="C378" i="5"/>
  <c r="X378" i="5" s="1"/>
  <c r="B378" i="5"/>
  <c r="AJ377" i="5"/>
  <c r="X377" i="5"/>
  <c r="W377" i="5"/>
  <c r="T377" i="5"/>
  <c r="S377" i="5"/>
  <c r="P377" i="5"/>
  <c r="G377" i="5"/>
  <c r="E377" i="5"/>
  <c r="D377" i="5"/>
  <c r="C377" i="5"/>
  <c r="V377" i="5" s="1"/>
  <c r="B377" i="5"/>
  <c r="AJ376" i="5"/>
  <c r="AF376" i="5"/>
  <c r="AE376" i="5"/>
  <c r="AB376" i="5"/>
  <c r="AA376" i="5"/>
  <c r="W376" i="5"/>
  <c r="V376" i="5"/>
  <c r="S376" i="5"/>
  <c r="R376" i="5"/>
  <c r="P376" i="5"/>
  <c r="G376" i="5"/>
  <c r="E376" i="5"/>
  <c r="D376" i="5"/>
  <c r="C376" i="5"/>
  <c r="B376" i="5"/>
  <c r="AJ375" i="5"/>
  <c r="AE375" i="5"/>
  <c r="AD375" i="5"/>
  <c r="AA375" i="5"/>
  <c r="V375" i="5"/>
  <c r="P375" i="5"/>
  <c r="G375" i="5"/>
  <c r="AG375" i="5" s="1"/>
  <c r="D375" i="5"/>
  <c r="C375" i="5"/>
  <c r="B375" i="5"/>
  <c r="AJ374" i="5"/>
  <c r="AG374" i="5"/>
  <c r="P374" i="5"/>
  <c r="G374" i="5"/>
  <c r="D374" i="5"/>
  <c r="C374" i="5"/>
  <c r="B374" i="5"/>
  <c r="AJ373" i="5"/>
  <c r="AB373" i="5"/>
  <c r="X373" i="5"/>
  <c r="W373" i="5"/>
  <c r="T373" i="5"/>
  <c r="S373" i="5"/>
  <c r="P373" i="5"/>
  <c r="G373" i="5"/>
  <c r="E373" i="5"/>
  <c r="D373" i="5"/>
  <c r="C373" i="5"/>
  <c r="V373" i="5" s="1"/>
  <c r="B373" i="5"/>
  <c r="AJ372" i="5"/>
  <c r="AF372" i="5"/>
  <c r="AE372" i="5"/>
  <c r="AB372" i="5"/>
  <c r="AA372" i="5"/>
  <c r="W372" i="5"/>
  <c r="V372" i="5"/>
  <c r="S372" i="5"/>
  <c r="R372" i="5"/>
  <c r="P372" i="5"/>
  <c r="G372" i="5"/>
  <c r="E372" i="5"/>
  <c r="D372" i="5"/>
  <c r="C372" i="5"/>
  <c r="B372" i="5"/>
  <c r="AJ371" i="5"/>
  <c r="AF371" i="5"/>
  <c r="AE371" i="5"/>
  <c r="AD371" i="5"/>
  <c r="AB371" i="5"/>
  <c r="AA371" i="5"/>
  <c r="P371" i="5"/>
  <c r="G371" i="5"/>
  <c r="AG371" i="5" s="1"/>
  <c r="D371" i="5"/>
  <c r="C371" i="5"/>
  <c r="B371" i="5"/>
  <c r="AJ370" i="5"/>
  <c r="X370" i="5"/>
  <c r="P370" i="5"/>
  <c r="G370" i="5"/>
  <c r="D370" i="5"/>
  <c r="C370" i="5"/>
  <c r="B370" i="5"/>
  <c r="AJ369" i="5"/>
  <c r="X369" i="5"/>
  <c r="W369" i="5"/>
  <c r="T369" i="5"/>
  <c r="S369" i="5"/>
  <c r="P369" i="5"/>
  <c r="G369" i="5"/>
  <c r="E369" i="5"/>
  <c r="D369" i="5"/>
  <c r="C369" i="5"/>
  <c r="V369" i="5" s="1"/>
  <c r="B369" i="5"/>
  <c r="AJ368" i="5"/>
  <c r="X368" i="5"/>
  <c r="W368" i="5"/>
  <c r="V368" i="5"/>
  <c r="T368" i="5"/>
  <c r="S368" i="5"/>
  <c r="R368" i="5"/>
  <c r="P368" i="5"/>
  <c r="G368" i="5"/>
  <c r="D368" i="5"/>
  <c r="E368" i="5" s="1"/>
  <c r="C368" i="5"/>
  <c r="B368" i="5"/>
  <c r="AJ367" i="5"/>
  <c r="AF367" i="5"/>
  <c r="AD367" i="5"/>
  <c r="AB367" i="5"/>
  <c r="U367" i="5"/>
  <c r="S367" i="5"/>
  <c r="P367" i="5"/>
  <c r="G367" i="5"/>
  <c r="AG367" i="5" s="1"/>
  <c r="E367" i="5"/>
  <c r="D367" i="5"/>
  <c r="C367" i="5"/>
  <c r="B367" i="5"/>
  <c r="AJ366" i="5"/>
  <c r="AG366" i="5"/>
  <c r="X366" i="5"/>
  <c r="W366" i="5"/>
  <c r="V366" i="5"/>
  <c r="T366" i="5"/>
  <c r="S366" i="5"/>
  <c r="R366" i="5"/>
  <c r="P366" i="5"/>
  <c r="G366" i="5"/>
  <c r="AE366" i="5" s="1"/>
  <c r="D366" i="5"/>
  <c r="E366" i="5" s="1"/>
  <c r="C366" i="5"/>
  <c r="B366" i="5"/>
  <c r="AJ365" i="5"/>
  <c r="AF365" i="5"/>
  <c r="AE365" i="5"/>
  <c r="AD365" i="5"/>
  <c r="AB365" i="5"/>
  <c r="AA365" i="5"/>
  <c r="W365" i="5"/>
  <c r="U365" i="5"/>
  <c r="S365" i="5"/>
  <c r="P365" i="5"/>
  <c r="G365" i="5"/>
  <c r="AG365" i="5" s="1"/>
  <c r="E365" i="5"/>
  <c r="D365" i="5"/>
  <c r="C365" i="5"/>
  <c r="B365" i="5"/>
  <c r="AJ364" i="5"/>
  <c r="AC364" i="5"/>
  <c r="AA364" i="5"/>
  <c r="X364" i="5"/>
  <c r="V364" i="5"/>
  <c r="T364" i="5"/>
  <c r="R364" i="5"/>
  <c r="P364" i="5"/>
  <c r="G364" i="5"/>
  <c r="AG364" i="5" s="1"/>
  <c r="D364" i="5"/>
  <c r="C364" i="5"/>
  <c r="B364" i="5"/>
  <c r="AJ363" i="5"/>
  <c r="AF363" i="5"/>
  <c r="AD363" i="5"/>
  <c r="AB363" i="5"/>
  <c r="W363" i="5"/>
  <c r="P363" i="5"/>
  <c r="G363" i="5"/>
  <c r="AG363" i="5" s="1"/>
  <c r="D363" i="5"/>
  <c r="C363" i="5"/>
  <c r="U363" i="5" s="1"/>
  <c r="B363" i="5"/>
  <c r="AJ362" i="5"/>
  <c r="AE362" i="5"/>
  <c r="X362" i="5"/>
  <c r="W362" i="5"/>
  <c r="V362" i="5"/>
  <c r="T362" i="5"/>
  <c r="S362" i="5"/>
  <c r="R362" i="5"/>
  <c r="P362" i="5"/>
  <c r="G362" i="5"/>
  <c r="AC362" i="5" s="1"/>
  <c r="E362" i="5"/>
  <c r="D362" i="5"/>
  <c r="C362" i="5"/>
  <c r="B362" i="5"/>
  <c r="AJ361" i="5"/>
  <c r="AF361" i="5"/>
  <c r="AE361" i="5"/>
  <c r="AD361" i="5"/>
  <c r="AB361" i="5"/>
  <c r="AA361" i="5"/>
  <c r="W361" i="5"/>
  <c r="S361" i="5"/>
  <c r="R361" i="5"/>
  <c r="P361" i="5"/>
  <c r="G361" i="5"/>
  <c r="AG361" i="5" s="1"/>
  <c r="D361" i="5"/>
  <c r="E361" i="5" s="1"/>
  <c r="C361" i="5"/>
  <c r="B361" i="5"/>
  <c r="AJ360" i="5"/>
  <c r="AD360" i="5"/>
  <c r="AC360" i="5"/>
  <c r="V360" i="5"/>
  <c r="P360" i="5"/>
  <c r="G360" i="5"/>
  <c r="D360" i="5"/>
  <c r="C360" i="5"/>
  <c r="U360" i="5" s="1"/>
  <c r="B360" i="5"/>
  <c r="AJ359" i="5"/>
  <c r="AF359" i="5"/>
  <c r="U359" i="5"/>
  <c r="T359" i="5"/>
  <c r="P359" i="5"/>
  <c r="G359" i="5"/>
  <c r="AD359" i="5" s="1"/>
  <c r="E359" i="5"/>
  <c r="D359" i="5"/>
  <c r="C359" i="5"/>
  <c r="X359" i="5" s="1"/>
  <c r="B359" i="5"/>
  <c r="AJ358" i="5"/>
  <c r="AE358" i="5"/>
  <c r="AC358" i="5"/>
  <c r="X358" i="5"/>
  <c r="W358" i="5"/>
  <c r="V358" i="5"/>
  <c r="T358" i="5"/>
  <c r="S358" i="5"/>
  <c r="R358" i="5"/>
  <c r="P358" i="5"/>
  <c r="G358" i="5"/>
  <c r="AG358" i="5" s="1"/>
  <c r="D358" i="5"/>
  <c r="E358" i="5" s="1"/>
  <c r="C358" i="5"/>
  <c r="B358" i="5"/>
  <c r="AJ357" i="5"/>
  <c r="AF357" i="5"/>
  <c r="AE357" i="5"/>
  <c r="AD357" i="5"/>
  <c r="AB357" i="5"/>
  <c r="AA357" i="5"/>
  <c r="P357" i="5"/>
  <c r="G357" i="5"/>
  <c r="AG357" i="5" s="1"/>
  <c r="D357" i="5"/>
  <c r="C357" i="5"/>
  <c r="B357" i="5"/>
  <c r="AJ356" i="5"/>
  <c r="AG356" i="5"/>
  <c r="V356" i="5"/>
  <c r="U356" i="5"/>
  <c r="P356" i="5"/>
  <c r="G356" i="5"/>
  <c r="D356" i="5"/>
  <c r="C356" i="5"/>
  <c r="B356" i="5"/>
  <c r="AJ355" i="5"/>
  <c r="AF355" i="5"/>
  <c r="AD355" i="5"/>
  <c r="X355" i="5"/>
  <c r="U355" i="5"/>
  <c r="T355" i="5"/>
  <c r="S355" i="5"/>
  <c r="P355" i="5"/>
  <c r="G355" i="5"/>
  <c r="E355" i="5"/>
  <c r="D355" i="5"/>
  <c r="C355" i="5"/>
  <c r="B355" i="5"/>
  <c r="AJ354" i="5"/>
  <c r="AG354" i="5"/>
  <c r="AE354" i="5"/>
  <c r="AC354" i="5"/>
  <c r="AB354" i="5"/>
  <c r="X354" i="5"/>
  <c r="W354" i="5"/>
  <c r="V354" i="5"/>
  <c r="T354" i="5"/>
  <c r="S354" i="5"/>
  <c r="R354" i="5"/>
  <c r="P354" i="5"/>
  <c r="G354" i="5"/>
  <c r="D354" i="5"/>
  <c r="E354" i="5" s="1"/>
  <c r="C354" i="5"/>
  <c r="B354" i="5"/>
  <c r="AJ353" i="5"/>
  <c r="AF353" i="5"/>
  <c r="AE353" i="5"/>
  <c r="AD353" i="5"/>
  <c r="AB353" i="5"/>
  <c r="AA353" i="5"/>
  <c r="U353" i="5"/>
  <c r="P353" i="5"/>
  <c r="G353" i="5"/>
  <c r="AG353" i="5" s="1"/>
  <c r="D353" i="5"/>
  <c r="C353" i="5"/>
  <c r="B353" i="5"/>
  <c r="AJ352" i="5"/>
  <c r="AE352" i="5"/>
  <c r="V352" i="5"/>
  <c r="U352" i="5"/>
  <c r="T352" i="5"/>
  <c r="P352" i="5"/>
  <c r="G352" i="5"/>
  <c r="AD352" i="5" s="1"/>
  <c r="D352" i="5"/>
  <c r="C352" i="5"/>
  <c r="B352" i="5"/>
  <c r="AJ351" i="5"/>
  <c r="AF351" i="5"/>
  <c r="AD351" i="5"/>
  <c r="AC351" i="5"/>
  <c r="P351" i="5"/>
  <c r="G351" i="5"/>
  <c r="D351" i="5"/>
  <c r="C351" i="5"/>
  <c r="B351" i="5"/>
  <c r="AJ350" i="5"/>
  <c r="X350" i="5"/>
  <c r="W350" i="5"/>
  <c r="V350" i="5"/>
  <c r="T350" i="5"/>
  <c r="S350" i="5"/>
  <c r="R350" i="5"/>
  <c r="P350" i="5"/>
  <c r="G350" i="5"/>
  <c r="D350" i="5"/>
  <c r="E350" i="5" s="1"/>
  <c r="C350" i="5"/>
  <c r="B350" i="5"/>
  <c r="AJ349" i="5"/>
  <c r="AF349" i="5"/>
  <c r="AE349" i="5"/>
  <c r="AD349" i="5"/>
  <c r="AB349" i="5"/>
  <c r="AA349" i="5"/>
  <c r="U349" i="5"/>
  <c r="S349" i="5"/>
  <c r="P349" i="5"/>
  <c r="G349" i="5"/>
  <c r="AG349" i="5" s="1"/>
  <c r="E349" i="5"/>
  <c r="D349" i="5"/>
  <c r="C349" i="5"/>
  <c r="W349" i="5" s="1"/>
  <c r="B349" i="5"/>
  <c r="AJ348" i="5"/>
  <c r="AE348" i="5"/>
  <c r="AD348" i="5"/>
  <c r="P348" i="5"/>
  <c r="G348" i="5"/>
  <c r="D348" i="5"/>
  <c r="C348" i="5"/>
  <c r="X348" i="5" s="1"/>
  <c r="B348" i="5"/>
  <c r="AJ347" i="5"/>
  <c r="U347" i="5"/>
  <c r="P347" i="5"/>
  <c r="G347" i="5"/>
  <c r="D347" i="5"/>
  <c r="C347" i="5"/>
  <c r="B347" i="5"/>
  <c r="AJ346" i="5"/>
  <c r="AE346" i="5"/>
  <c r="X346" i="5"/>
  <c r="W346" i="5"/>
  <c r="V346" i="5"/>
  <c r="T346" i="5"/>
  <c r="S346" i="5"/>
  <c r="R346" i="5"/>
  <c r="P346" i="5"/>
  <c r="G346" i="5"/>
  <c r="AC346" i="5" s="1"/>
  <c r="E346" i="5"/>
  <c r="D346" i="5"/>
  <c r="C346" i="5"/>
  <c r="B346" i="5"/>
  <c r="AJ345" i="5"/>
  <c r="AF345" i="5"/>
  <c r="AE345" i="5"/>
  <c r="AD345" i="5"/>
  <c r="AB345" i="5"/>
  <c r="AA345" i="5"/>
  <c r="W345" i="5"/>
  <c r="U345" i="5"/>
  <c r="S345" i="5"/>
  <c r="R345" i="5"/>
  <c r="P345" i="5"/>
  <c r="G345" i="5"/>
  <c r="AG345" i="5" s="1"/>
  <c r="D345" i="5"/>
  <c r="E345" i="5" s="1"/>
  <c r="C345" i="5"/>
  <c r="B345" i="5"/>
  <c r="AJ344" i="5"/>
  <c r="AE344" i="5"/>
  <c r="AD344" i="5"/>
  <c r="AC344" i="5"/>
  <c r="V344" i="5"/>
  <c r="P344" i="5"/>
  <c r="G344" i="5"/>
  <c r="D344" i="5"/>
  <c r="C344" i="5"/>
  <c r="U344" i="5" s="1"/>
  <c r="B344" i="5"/>
  <c r="AJ343" i="5"/>
  <c r="AF343" i="5"/>
  <c r="U343" i="5"/>
  <c r="T343" i="5"/>
  <c r="P343" i="5"/>
  <c r="G343" i="5"/>
  <c r="AD343" i="5" s="1"/>
  <c r="E343" i="5"/>
  <c r="D343" i="5"/>
  <c r="C343" i="5"/>
  <c r="X343" i="5" s="1"/>
  <c r="B343" i="5"/>
  <c r="AJ342" i="5"/>
  <c r="AE342" i="5"/>
  <c r="AC342" i="5"/>
  <c r="X342" i="5"/>
  <c r="W342" i="5"/>
  <c r="V342" i="5"/>
  <c r="T342" i="5"/>
  <c r="S342" i="5"/>
  <c r="R342" i="5"/>
  <c r="P342" i="5"/>
  <c r="G342" i="5"/>
  <c r="AG342" i="5" s="1"/>
  <c r="D342" i="5"/>
  <c r="E342" i="5" s="1"/>
  <c r="C342" i="5"/>
  <c r="B342" i="5"/>
  <c r="AJ341" i="5"/>
  <c r="AF341" i="5"/>
  <c r="AE341" i="5"/>
  <c r="AD341" i="5"/>
  <c r="AB341" i="5"/>
  <c r="AA341" i="5"/>
  <c r="P341" i="5"/>
  <c r="G341" i="5"/>
  <c r="AG341" i="5" s="1"/>
  <c r="D341" i="5"/>
  <c r="C341" i="5"/>
  <c r="B341" i="5"/>
  <c r="AJ340" i="5"/>
  <c r="AG340" i="5"/>
  <c r="V340" i="5"/>
  <c r="U340" i="5"/>
  <c r="P340" i="5"/>
  <c r="G340" i="5"/>
  <c r="D340" i="5"/>
  <c r="C340" i="5"/>
  <c r="B340" i="5"/>
  <c r="AJ339" i="5"/>
  <c r="AF339" i="5"/>
  <c r="AD339" i="5"/>
  <c r="X339" i="5"/>
  <c r="U339" i="5"/>
  <c r="T339" i="5"/>
  <c r="S339" i="5"/>
  <c r="P339" i="5"/>
  <c r="G339" i="5"/>
  <c r="E339" i="5"/>
  <c r="D339" i="5"/>
  <c r="C339" i="5"/>
  <c r="B339" i="5"/>
  <c r="AJ338" i="5"/>
  <c r="AG338" i="5"/>
  <c r="AE338" i="5"/>
  <c r="AC338" i="5"/>
  <c r="AB338" i="5"/>
  <c r="X338" i="5"/>
  <c r="W338" i="5"/>
  <c r="V338" i="5"/>
  <c r="T338" i="5"/>
  <c r="S338" i="5"/>
  <c r="R338" i="5"/>
  <c r="P338" i="5"/>
  <c r="G338" i="5"/>
  <c r="D338" i="5"/>
  <c r="E338" i="5" s="1"/>
  <c r="C338" i="5"/>
  <c r="B338" i="5"/>
  <c r="AJ337" i="5"/>
  <c r="AF337" i="5"/>
  <c r="AE337" i="5"/>
  <c r="AD337" i="5"/>
  <c r="AB337" i="5"/>
  <c r="AA337" i="5"/>
  <c r="U337" i="5"/>
  <c r="P337" i="5"/>
  <c r="G337" i="5"/>
  <c r="AG337" i="5" s="1"/>
  <c r="D337" i="5"/>
  <c r="C337" i="5"/>
  <c r="B337" i="5"/>
  <c r="AJ336" i="5"/>
  <c r="AE336" i="5"/>
  <c r="V336" i="5"/>
  <c r="U336" i="5"/>
  <c r="T336" i="5"/>
  <c r="P336" i="5"/>
  <c r="G336" i="5"/>
  <c r="AD336" i="5" s="1"/>
  <c r="D336" i="5"/>
  <c r="C336" i="5"/>
  <c r="B336" i="5"/>
  <c r="AJ335" i="5"/>
  <c r="AF335" i="5"/>
  <c r="AD335" i="5"/>
  <c r="AC335" i="5"/>
  <c r="P335" i="5"/>
  <c r="G335" i="5"/>
  <c r="D335" i="5"/>
  <c r="C335" i="5"/>
  <c r="B335" i="5"/>
  <c r="AJ334" i="5"/>
  <c r="X334" i="5"/>
  <c r="W334" i="5"/>
  <c r="V334" i="5"/>
  <c r="T334" i="5"/>
  <c r="S334" i="5"/>
  <c r="R334" i="5"/>
  <c r="P334" i="5"/>
  <c r="G334" i="5"/>
  <c r="AF334" i="5" s="1"/>
  <c r="D334" i="5"/>
  <c r="E334" i="5" s="1"/>
  <c r="C334" i="5"/>
  <c r="B334" i="5"/>
  <c r="AJ333" i="5"/>
  <c r="AF333" i="5"/>
  <c r="AE333" i="5"/>
  <c r="AD333" i="5"/>
  <c r="AB333" i="5"/>
  <c r="AA333" i="5"/>
  <c r="U333" i="5"/>
  <c r="S333" i="5"/>
  <c r="P333" i="5"/>
  <c r="G333" i="5"/>
  <c r="AG333" i="5" s="1"/>
  <c r="E333" i="5"/>
  <c r="D333" i="5"/>
  <c r="C333" i="5"/>
  <c r="W333" i="5" s="1"/>
  <c r="B333" i="5"/>
  <c r="AJ332" i="5"/>
  <c r="AE332" i="5"/>
  <c r="AD332" i="5"/>
  <c r="X332" i="5"/>
  <c r="P332" i="5"/>
  <c r="G332" i="5"/>
  <c r="D332" i="5"/>
  <c r="C332" i="5"/>
  <c r="B332" i="5"/>
  <c r="AJ331" i="5"/>
  <c r="U331" i="5"/>
  <c r="P331" i="5"/>
  <c r="G331" i="5"/>
  <c r="D331" i="5"/>
  <c r="C331" i="5"/>
  <c r="B331" i="5"/>
  <c r="AJ330" i="5"/>
  <c r="AE330" i="5"/>
  <c r="X330" i="5"/>
  <c r="W330" i="5"/>
  <c r="V330" i="5"/>
  <c r="T330" i="5"/>
  <c r="S330" i="5"/>
  <c r="R330" i="5"/>
  <c r="P330" i="5"/>
  <c r="G330" i="5"/>
  <c r="AC330" i="5" s="1"/>
  <c r="E330" i="5"/>
  <c r="D330" i="5"/>
  <c r="C330" i="5"/>
  <c r="B330" i="5"/>
  <c r="AJ329" i="5"/>
  <c r="AF329" i="5"/>
  <c r="AE329" i="5"/>
  <c r="AD329" i="5"/>
  <c r="AB329" i="5"/>
  <c r="AA329" i="5"/>
  <c r="W329" i="5"/>
  <c r="U329" i="5"/>
  <c r="S329" i="5"/>
  <c r="R329" i="5"/>
  <c r="P329" i="5"/>
  <c r="G329" i="5"/>
  <c r="AG329" i="5" s="1"/>
  <c r="D329" i="5"/>
  <c r="E329" i="5" s="1"/>
  <c r="C329" i="5"/>
  <c r="B329" i="5"/>
  <c r="AJ328" i="5"/>
  <c r="AE328" i="5"/>
  <c r="AD328" i="5"/>
  <c r="AC328" i="5"/>
  <c r="V328" i="5"/>
  <c r="P328" i="5"/>
  <c r="G328" i="5"/>
  <c r="D328" i="5"/>
  <c r="C328" i="5"/>
  <c r="U328" i="5" s="1"/>
  <c r="B328" i="5"/>
  <c r="AJ327" i="5"/>
  <c r="AF327" i="5"/>
  <c r="U327" i="5"/>
  <c r="T327" i="5"/>
  <c r="P327" i="5"/>
  <c r="G327" i="5"/>
  <c r="AD327" i="5" s="1"/>
  <c r="E327" i="5"/>
  <c r="D327" i="5"/>
  <c r="C327" i="5"/>
  <c r="X327" i="5" s="1"/>
  <c r="B327" i="5"/>
  <c r="AJ326" i="5"/>
  <c r="AE326" i="5"/>
  <c r="AC326" i="5"/>
  <c r="X326" i="5"/>
  <c r="W326" i="5"/>
  <c r="V326" i="5"/>
  <c r="T326" i="5"/>
  <c r="S326" i="5"/>
  <c r="R326" i="5"/>
  <c r="P326" i="5"/>
  <c r="G326" i="5"/>
  <c r="AG326" i="5" s="1"/>
  <c r="D326" i="5"/>
  <c r="E326" i="5" s="1"/>
  <c r="C326" i="5"/>
  <c r="B326" i="5"/>
  <c r="AJ325" i="5"/>
  <c r="AF325" i="5"/>
  <c r="AE325" i="5"/>
  <c r="AD325" i="5"/>
  <c r="AB325" i="5"/>
  <c r="AA325" i="5"/>
  <c r="P325" i="5"/>
  <c r="G325" i="5"/>
  <c r="AG325" i="5" s="1"/>
  <c r="D325" i="5"/>
  <c r="C325" i="5"/>
  <c r="B325" i="5"/>
  <c r="AJ324" i="5"/>
  <c r="V324" i="5"/>
  <c r="U324" i="5"/>
  <c r="P324" i="5"/>
  <c r="G324" i="5"/>
  <c r="D324" i="5"/>
  <c r="C324" i="5"/>
  <c r="B324" i="5"/>
  <c r="AJ323" i="5"/>
  <c r="AF323" i="5"/>
  <c r="AD323" i="5"/>
  <c r="X323" i="5"/>
  <c r="U323" i="5"/>
  <c r="T323" i="5"/>
  <c r="S323" i="5"/>
  <c r="P323" i="5"/>
  <c r="G323" i="5"/>
  <c r="E323" i="5"/>
  <c r="D323" i="5"/>
  <c r="C323" i="5"/>
  <c r="B323" i="5"/>
  <c r="AJ322" i="5"/>
  <c r="X322" i="5"/>
  <c r="T322" i="5"/>
  <c r="P322" i="5"/>
  <c r="G322" i="5"/>
  <c r="D322" i="5"/>
  <c r="C322" i="5"/>
  <c r="V322" i="5" s="1"/>
  <c r="B322" i="5"/>
  <c r="AJ321" i="5"/>
  <c r="AF321" i="5"/>
  <c r="AB321" i="5"/>
  <c r="X321" i="5"/>
  <c r="W321" i="5"/>
  <c r="T321" i="5"/>
  <c r="S321" i="5"/>
  <c r="P321" i="5"/>
  <c r="G321" i="5"/>
  <c r="E321" i="5"/>
  <c r="D321" i="5"/>
  <c r="C321" i="5"/>
  <c r="B321" i="5"/>
  <c r="AJ320" i="5"/>
  <c r="AF320" i="5"/>
  <c r="AE320" i="5"/>
  <c r="AB320" i="5"/>
  <c r="AA320" i="5"/>
  <c r="X320" i="5"/>
  <c r="W320" i="5"/>
  <c r="V320" i="5"/>
  <c r="T320" i="5"/>
  <c r="S320" i="5"/>
  <c r="R320" i="5"/>
  <c r="P320" i="5"/>
  <c r="G320" i="5"/>
  <c r="AG320" i="5" s="1"/>
  <c r="D320" i="5"/>
  <c r="E320" i="5" s="1"/>
  <c r="C320" i="5"/>
  <c r="B320" i="5"/>
  <c r="AJ319" i="5"/>
  <c r="AF319" i="5"/>
  <c r="AE319" i="5"/>
  <c r="AD319" i="5"/>
  <c r="AB319" i="5"/>
  <c r="AA319" i="5"/>
  <c r="P319" i="5"/>
  <c r="G319" i="5"/>
  <c r="AG319" i="5" s="1"/>
  <c r="D319" i="5"/>
  <c r="C319" i="5"/>
  <c r="B319" i="5"/>
  <c r="AJ318" i="5"/>
  <c r="X318" i="5"/>
  <c r="T318" i="5"/>
  <c r="P318" i="5"/>
  <c r="G318" i="5"/>
  <c r="D318" i="5"/>
  <c r="C318" i="5"/>
  <c r="V318" i="5" s="1"/>
  <c r="B318" i="5"/>
  <c r="AJ317" i="5"/>
  <c r="AF317" i="5"/>
  <c r="AB317" i="5"/>
  <c r="X317" i="5"/>
  <c r="W317" i="5"/>
  <c r="T317" i="5"/>
  <c r="S317" i="5"/>
  <c r="P317" i="5"/>
  <c r="G317" i="5"/>
  <c r="E317" i="5"/>
  <c r="D317" i="5"/>
  <c r="C317" i="5"/>
  <c r="B317" i="5"/>
  <c r="AJ316" i="5"/>
  <c r="AF316" i="5"/>
  <c r="AE316" i="5"/>
  <c r="AB316" i="5"/>
  <c r="AA316" i="5"/>
  <c r="X316" i="5"/>
  <c r="W316" i="5"/>
  <c r="V316" i="5"/>
  <c r="T316" i="5"/>
  <c r="S316" i="5"/>
  <c r="R316" i="5"/>
  <c r="P316" i="5"/>
  <c r="G316" i="5"/>
  <c r="AG316" i="5" s="1"/>
  <c r="D316" i="5"/>
  <c r="E316" i="5" s="1"/>
  <c r="C316" i="5"/>
  <c r="B316" i="5"/>
  <c r="AJ315" i="5"/>
  <c r="AF315" i="5"/>
  <c r="AE315" i="5"/>
  <c r="AD315" i="5"/>
  <c r="AB315" i="5"/>
  <c r="AA315" i="5"/>
  <c r="P315" i="5"/>
  <c r="G315" i="5"/>
  <c r="AG315" i="5" s="1"/>
  <c r="D315" i="5"/>
  <c r="C315" i="5"/>
  <c r="B315" i="5"/>
  <c r="AJ314" i="5"/>
  <c r="AG314" i="5"/>
  <c r="X314" i="5"/>
  <c r="T314" i="5"/>
  <c r="P314" i="5"/>
  <c r="G314" i="5"/>
  <c r="D314" i="5"/>
  <c r="C314" i="5"/>
  <c r="V314" i="5" s="1"/>
  <c r="B314" i="5"/>
  <c r="AJ313" i="5"/>
  <c r="AF313" i="5"/>
  <c r="AB313" i="5"/>
  <c r="X313" i="5"/>
  <c r="W313" i="5"/>
  <c r="T313" i="5"/>
  <c r="S313" i="5"/>
  <c r="P313" i="5"/>
  <c r="G313" i="5"/>
  <c r="E313" i="5"/>
  <c r="D313" i="5"/>
  <c r="C313" i="5"/>
  <c r="B313" i="5"/>
  <c r="AJ312" i="5"/>
  <c r="AF312" i="5"/>
  <c r="AE312" i="5"/>
  <c r="AB312" i="5"/>
  <c r="AA312" i="5"/>
  <c r="X312" i="5"/>
  <c r="W312" i="5"/>
  <c r="V312" i="5"/>
  <c r="T312" i="5"/>
  <c r="S312" i="5"/>
  <c r="R312" i="5"/>
  <c r="P312" i="5"/>
  <c r="G312" i="5"/>
  <c r="AG312" i="5" s="1"/>
  <c r="D312" i="5"/>
  <c r="E312" i="5" s="1"/>
  <c r="C312" i="5"/>
  <c r="B312" i="5"/>
  <c r="AJ311" i="5"/>
  <c r="AF311" i="5"/>
  <c r="AE311" i="5"/>
  <c r="AD311" i="5"/>
  <c r="AB311" i="5"/>
  <c r="AA311" i="5"/>
  <c r="P311" i="5"/>
  <c r="G311" i="5"/>
  <c r="AG311" i="5" s="1"/>
  <c r="D311" i="5"/>
  <c r="C311" i="5"/>
  <c r="B311" i="5"/>
  <c r="AJ310" i="5"/>
  <c r="X310" i="5"/>
  <c r="T310" i="5"/>
  <c r="P310" i="5"/>
  <c r="G310" i="5"/>
  <c r="AG310" i="5" s="1"/>
  <c r="D310" i="5"/>
  <c r="C310" i="5"/>
  <c r="V310" i="5" s="1"/>
  <c r="B310" i="5"/>
  <c r="AJ309" i="5"/>
  <c r="AF309" i="5"/>
  <c r="AB309" i="5"/>
  <c r="X309" i="5"/>
  <c r="W309" i="5"/>
  <c r="T309" i="5"/>
  <c r="S309" i="5"/>
  <c r="P309" i="5"/>
  <c r="G309" i="5"/>
  <c r="E309" i="5"/>
  <c r="D309" i="5"/>
  <c r="C309" i="5"/>
  <c r="B309" i="5"/>
  <c r="AJ308" i="5"/>
  <c r="AF308" i="5"/>
  <c r="AE308" i="5"/>
  <c r="AB308" i="5"/>
  <c r="AA308" i="5"/>
  <c r="X308" i="5"/>
  <c r="W308" i="5"/>
  <c r="V308" i="5"/>
  <c r="T308" i="5"/>
  <c r="S308" i="5"/>
  <c r="R308" i="5"/>
  <c r="P308" i="5"/>
  <c r="G308" i="5"/>
  <c r="AG308" i="5" s="1"/>
  <c r="D308" i="5"/>
  <c r="E308" i="5" s="1"/>
  <c r="C308" i="5"/>
  <c r="B308" i="5"/>
  <c r="AJ307" i="5"/>
  <c r="AF307" i="5"/>
  <c r="AE307" i="5"/>
  <c r="AD307" i="5"/>
  <c r="AB307" i="5"/>
  <c r="AA307" i="5"/>
  <c r="P307" i="5"/>
  <c r="G307" i="5"/>
  <c r="AG307" i="5" s="1"/>
  <c r="D307" i="5"/>
  <c r="C307" i="5"/>
  <c r="B307" i="5"/>
  <c r="AJ306" i="5"/>
  <c r="X306" i="5"/>
  <c r="T306" i="5"/>
  <c r="P306" i="5"/>
  <c r="G306" i="5"/>
  <c r="D306" i="5"/>
  <c r="C306" i="5"/>
  <c r="V306" i="5" s="1"/>
  <c r="B306" i="5"/>
  <c r="AJ305" i="5"/>
  <c r="AF305" i="5"/>
  <c r="AB305" i="5"/>
  <c r="X305" i="5"/>
  <c r="W305" i="5"/>
  <c r="T305" i="5"/>
  <c r="S305" i="5"/>
  <c r="P305" i="5"/>
  <c r="G305" i="5"/>
  <c r="E305" i="5"/>
  <c r="D305" i="5"/>
  <c r="C305" i="5"/>
  <c r="B305" i="5"/>
  <c r="AJ304" i="5"/>
  <c r="AF304" i="5"/>
  <c r="AE304" i="5"/>
  <c r="AB304" i="5"/>
  <c r="AA304" i="5"/>
  <c r="X304" i="5"/>
  <c r="W304" i="5"/>
  <c r="V304" i="5"/>
  <c r="T304" i="5"/>
  <c r="S304" i="5"/>
  <c r="R304" i="5"/>
  <c r="P304" i="5"/>
  <c r="G304" i="5"/>
  <c r="AG304" i="5" s="1"/>
  <c r="D304" i="5"/>
  <c r="E304" i="5" s="1"/>
  <c r="C304" i="5"/>
  <c r="B304" i="5"/>
  <c r="AJ303" i="5"/>
  <c r="AF303" i="5"/>
  <c r="AE303" i="5"/>
  <c r="AD303" i="5"/>
  <c r="AB303" i="5"/>
  <c r="AA303" i="5"/>
  <c r="P303" i="5"/>
  <c r="G303" i="5"/>
  <c r="AG303" i="5" s="1"/>
  <c r="D303" i="5"/>
  <c r="C303" i="5"/>
  <c r="B303" i="5"/>
  <c r="AJ302" i="5"/>
  <c r="X302" i="5"/>
  <c r="T302" i="5"/>
  <c r="P302" i="5"/>
  <c r="G302" i="5"/>
  <c r="D302" i="5"/>
  <c r="C302" i="5"/>
  <c r="V302" i="5" s="1"/>
  <c r="B302" i="5"/>
  <c r="AJ301" i="5"/>
  <c r="AF301" i="5"/>
  <c r="AB301" i="5"/>
  <c r="X301" i="5"/>
  <c r="W301" i="5"/>
  <c r="T301" i="5"/>
  <c r="S301" i="5"/>
  <c r="P301" i="5"/>
  <c r="G301" i="5"/>
  <c r="E301" i="5"/>
  <c r="D301" i="5"/>
  <c r="C301" i="5"/>
  <c r="B301" i="5"/>
  <c r="AJ300" i="5"/>
  <c r="AF300" i="5"/>
  <c r="AE300" i="5"/>
  <c r="AB300" i="5"/>
  <c r="AA300" i="5"/>
  <c r="X300" i="5"/>
  <c r="W300" i="5"/>
  <c r="V300" i="5"/>
  <c r="T300" i="5"/>
  <c r="S300" i="5"/>
  <c r="R300" i="5"/>
  <c r="P300" i="5"/>
  <c r="G300" i="5"/>
  <c r="AG300" i="5" s="1"/>
  <c r="D300" i="5"/>
  <c r="E300" i="5" s="1"/>
  <c r="C300" i="5"/>
  <c r="B300" i="5"/>
  <c r="AJ299" i="5"/>
  <c r="AF299" i="5"/>
  <c r="AE299" i="5"/>
  <c r="AD299" i="5"/>
  <c r="AB299" i="5"/>
  <c r="AA299" i="5"/>
  <c r="P299" i="5"/>
  <c r="G299" i="5"/>
  <c r="AG299" i="5" s="1"/>
  <c r="D299" i="5"/>
  <c r="C299" i="5"/>
  <c r="B299" i="5"/>
  <c r="AJ298" i="5"/>
  <c r="AG298" i="5"/>
  <c r="X298" i="5"/>
  <c r="T298" i="5"/>
  <c r="P298" i="5"/>
  <c r="G298" i="5"/>
  <c r="D298" i="5"/>
  <c r="C298" i="5"/>
  <c r="V298" i="5" s="1"/>
  <c r="B298" i="5"/>
  <c r="AJ297" i="5"/>
  <c r="AF297" i="5"/>
  <c r="AB297" i="5"/>
  <c r="X297" i="5"/>
  <c r="W297" i="5"/>
  <c r="T297" i="5"/>
  <c r="S297" i="5"/>
  <c r="P297" i="5"/>
  <c r="G297" i="5"/>
  <c r="E297" i="5"/>
  <c r="D297" i="5"/>
  <c r="C297" i="5"/>
  <c r="B297" i="5"/>
  <c r="AJ296" i="5"/>
  <c r="AF296" i="5"/>
  <c r="AE296" i="5"/>
  <c r="AB296" i="5"/>
  <c r="AA296" i="5"/>
  <c r="X296" i="5"/>
  <c r="W296" i="5"/>
  <c r="V296" i="5"/>
  <c r="T296" i="5"/>
  <c r="S296" i="5"/>
  <c r="R296" i="5"/>
  <c r="P296" i="5"/>
  <c r="G296" i="5"/>
  <c r="AG296" i="5" s="1"/>
  <c r="D296" i="5"/>
  <c r="E296" i="5" s="1"/>
  <c r="C296" i="5"/>
  <c r="B296" i="5"/>
  <c r="AJ295" i="5"/>
  <c r="AF295" i="5"/>
  <c r="AE295" i="5"/>
  <c r="AD295" i="5"/>
  <c r="AB295" i="5"/>
  <c r="AA295" i="5"/>
  <c r="P295" i="5"/>
  <c r="G295" i="5"/>
  <c r="AG295" i="5" s="1"/>
  <c r="D295" i="5"/>
  <c r="C295" i="5"/>
  <c r="B295" i="5"/>
  <c r="AJ294" i="5"/>
  <c r="X294" i="5"/>
  <c r="T294" i="5"/>
  <c r="P294" i="5"/>
  <c r="G294" i="5"/>
  <c r="AG294" i="5" s="1"/>
  <c r="D294" i="5"/>
  <c r="C294" i="5"/>
  <c r="V294" i="5" s="1"/>
  <c r="B294" i="5"/>
  <c r="AJ293" i="5"/>
  <c r="AF293" i="5"/>
  <c r="AB293" i="5"/>
  <c r="X293" i="5"/>
  <c r="W293" i="5"/>
  <c r="T293" i="5"/>
  <c r="S293" i="5"/>
  <c r="P293" i="5"/>
  <c r="G293" i="5"/>
  <c r="E293" i="5"/>
  <c r="D293" i="5"/>
  <c r="C293" i="5"/>
  <c r="B293" i="5"/>
  <c r="AJ292" i="5"/>
  <c r="AF292" i="5"/>
  <c r="AE292" i="5"/>
  <c r="AB292" i="5"/>
  <c r="AA292" i="5"/>
  <c r="X292" i="5"/>
  <c r="W292" i="5"/>
  <c r="V292" i="5"/>
  <c r="T292" i="5"/>
  <c r="S292" i="5"/>
  <c r="R292" i="5"/>
  <c r="P292" i="5"/>
  <c r="G292" i="5"/>
  <c r="AG292" i="5" s="1"/>
  <c r="D292" i="5"/>
  <c r="E292" i="5" s="1"/>
  <c r="C292" i="5"/>
  <c r="B292" i="5"/>
  <c r="AJ291" i="5"/>
  <c r="AF291" i="5"/>
  <c r="AE291" i="5"/>
  <c r="AD291" i="5"/>
  <c r="AB291" i="5"/>
  <c r="AA291" i="5"/>
  <c r="V291" i="5"/>
  <c r="U291" i="5"/>
  <c r="P291" i="5"/>
  <c r="G291" i="5"/>
  <c r="AG291" i="5" s="1"/>
  <c r="D291" i="5"/>
  <c r="C291" i="5"/>
  <c r="B291" i="5"/>
  <c r="AJ290" i="5"/>
  <c r="AD290" i="5"/>
  <c r="AC290" i="5"/>
  <c r="P290" i="5"/>
  <c r="G290" i="5"/>
  <c r="D290" i="5"/>
  <c r="C290" i="5"/>
  <c r="X290" i="5" s="1"/>
  <c r="B290" i="5"/>
  <c r="AJ289" i="5"/>
  <c r="AC289" i="5"/>
  <c r="X289" i="5"/>
  <c r="W289" i="5"/>
  <c r="T289" i="5"/>
  <c r="S289" i="5"/>
  <c r="P289" i="5"/>
  <c r="G289" i="5"/>
  <c r="AB289" i="5" s="1"/>
  <c r="E289" i="5"/>
  <c r="D289" i="5"/>
  <c r="C289" i="5"/>
  <c r="B289" i="5"/>
  <c r="AJ288" i="5"/>
  <c r="AF288" i="5"/>
  <c r="AE288" i="5"/>
  <c r="AB288" i="5"/>
  <c r="AA288" i="5"/>
  <c r="X288" i="5"/>
  <c r="W288" i="5"/>
  <c r="V288" i="5"/>
  <c r="T288" i="5"/>
  <c r="S288" i="5"/>
  <c r="R288" i="5"/>
  <c r="P288" i="5"/>
  <c r="G288" i="5"/>
  <c r="AG288" i="5" s="1"/>
  <c r="D288" i="5"/>
  <c r="E288" i="5" s="1"/>
  <c r="C288" i="5"/>
  <c r="B288" i="5"/>
  <c r="AJ287" i="5"/>
  <c r="AF287" i="5"/>
  <c r="AE287" i="5"/>
  <c r="AD287" i="5"/>
  <c r="AB287" i="5"/>
  <c r="AA287" i="5"/>
  <c r="P287" i="5"/>
  <c r="G287" i="5"/>
  <c r="AG287" i="5" s="1"/>
  <c r="D287" i="5"/>
  <c r="C287" i="5"/>
  <c r="V287" i="5" s="1"/>
  <c r="B287" i="5"/>
  <c r="AJ286" i="5"/>
  <c r="AD286" i="5"/>
  <c r="X286" i="5"/>
  <c r="U286" i="5"/>
  <c r="P286" i="5"/>
  <c r="G286" i="5"/>
  <c r="AC286" i="5" s="1"/>
  <c r="D286" i="5"/>
  <c r="C286" i="5"/>
  <c r="B286" i="5"/>
  <c r="AJ285" i="5"/>
  <c r="AG285" i="5"/>
  <c r="AC285" i="5"/>
  <c r="AB285" i="5"/>
  <c r="X285" i="5"/>
  <c r="W285" i="5"/>
  <c r="T285" i="5"/>
  <c r="S285" i="5"/>
  <c r="P285" i="5"/>
  <c r="G285" i="5"/>
  <c r="E285" i="5"/>
  <c r="D285" i="5"/>
  <c r="C285" i="5"/>
  <c r="B285" i="5"/>
  <c r="AJ284" i="5"/>
  <c r="AF284" i="5"/>
  <c r="AE284" i="5"/>
  <c r="AB284" i="5"/>
  <c r="AA284" i="5"/>
  <c r="X284" i="5"/>
  <c r="W284" i="5"/>
  <c r="V284" i="5"/>
  <c r="T284" i="5"/>
  <c r="S284" i="5"/>
  <c r="R284" i="5"/>
  <c r="P284" i="5"/>
  <c r="G284" i="5"/>
  <c r="AG284" i="5" s="1"/>
  <c r="D284" i="5"/>
  <c r="E284" i="5" s="1"/>
  <c r="C284" i="5"/>
  <c r="B284" i="5"/>
  <c r="AJ283" i="5"/>
  <c r="AF283" i="5"/>
  <c r="AE283" i="5"/>
  <c r="AD283" i="5"/>
  <c r="AB283" i="5"/>
  <c r="AA283" i="5"/>
  <c r="V283" i="5"/>
  <c r="U283" i="5"/>
  <c r="P283" i="5"/>
  <c r="G283" i="5"/>
  <c r="AG283" i="5" s="1"/>
  <c r="D283" i="5"/>
  <c r="C283" i="5"/>
  <c r="B283" i="5"/>
  <c r="AJ282" i="5"/>
  <c r="AD282" i="5"/>
  <c r="AC282" i="5"/>
  <c r="P282" i="5"/>
  <c r="G282" i="5"/>
  <c r="D282" i="5"/>
  <c r="C282" i="5"/>
  <c r="X282" i="5" s="1"/>
  <c r="B282" i="5"/>
  <c r="AJ281" i="5"/>
  <c r="AC281" i="5"/>
  <c r="X281" i="5"/>
  <c r="W281" i="5"/>
  <c r="T281" i="5"/>
  <c r="S281" i="5"/>
  <c r="P281" i="5"/>
  <c r="G281" i="5"/>
  <c r="AB281" i="5" s="1"/>
  <c r="E281" i="5"/>
  <c r="D281" i="5"/>
  <c r="C281" i="5"/>
  <c r="B281" i="5"/>
  <c r="AJ280" i="5"/>
  <c r="AF280" i="5"/>
  <c r="AE280" i="5"/>
  <c r="AB280" i="5"/>
  <c r="AA280" i="5"/>
  <c r="X280" i="5"/>
  <c r="W280" i="5"/>
  <c r="V280" i="5"/>
  <c r="T280" i="5"/>
  <c r="S280" i="5"/>
  <c r="R280" i="5"/>
  <c r="P280" i="5"/>
  <c r="G280" i="5"/>
  <c r="AG280" i="5" s="1"/>
  <c r="D280" i="5"/>
  <c r="E280" i="5" s="1"/>
  <c r="C280" i="5"/>
  <c r="B280" i="5"/>
  <c r="AJ279" i="5"/>
  <c r="AF279" i="5"/>
  <c r="AE279" i="5"/>
  <c r="AD279" i="5"/>
  <c r="AB279" i="5"/>
  <c r="AA279" i="5"/>
  <c r="P279" i="5"/>
  <c r="G279" i="5"/>
  <c r="AG279" i="5" s="1"/>
  <c r="D279" i="5"/>
  <c r="C279" i="5"/>
  <c r="V279" i="5" s="1"/>
  <c r="B279" i="5"/>
  <c r="AJ278" i="5"/>
  <c r="AD278" i="5"/>
  <c r="X278" i="5"/>
  <c r="U278" i="5"/>
  <c r="P278" i="5"/>
  <c r="G278" i="5"/>
  <c r="AC278" i="5" s="1"/>
  <c r="D278" i="5"/>
  <c r="C278" i="5"/>
  <c r="B278" i="5"/>
  <c r="AJ277" i="5"/>
  <c r="AG277" i="5"/>
  <c r="AC277" i="5"/>
  <c r="AB277" i="5"/>
  <c r="X277" i="5"/>
  <c r="W277" i="5"/>
  <c r="T277" i="5"/>
  <c r="S277" i="5"/>
  <c r="P277" i="5"/>
  <c r="G277" i="5"/>
  <c r="E277" i="5"/>
  <c r="D277" i="5"/>
  <c r="C277" i="5"/>
  <c r="B277" i="5"/>
  <c r="AJ276" i="5"/>
  <c r="AF276" i="5"/>
  <c r="AE276" i="5"/>
  <c r="AB276" i="5"/>
  <c r="AA276" i="5"/>
  <c r="X276" i="5"/>
  <c r="W276" i="5"/>
  <c r="V276" i="5"/>
  <c r="T276" i="5"/>
  <c r="S276" i="5"/>
  <c r="R276" i="5"/>
  <c r="P276" i="5"/>
  <c r="G276" i="5"/>
  <c r="AG276" i="5" s="1"/>
  <c r="D276" i="5"/>
  <c r="E276" i="5" s="1"/>
  <c r="C276" i="5"/>
  <c r="B276" i="5"/>
  <c r="AJ275" i="5"/>
  <c r="AF275" i="5"/>
  <c r="AE275" i="5"/>
  <c r="AD275" i="5"/>
  <c r="AB275" i="5"/>
  <c r="AA275" i="5"/>
  <c r="V275" i="5"/>
  <c r="U275" i="5"/>
  <c r="P275" i="5"/>
  <c r="G275" i="5"/>
  <c r="AG275" i="5" s="1"/>
  <c r="D275" i="5"/>
  <c r="C275" i="5"/>
  <c r="B275" i="5"/>
  <c r="X274" i="5"/>
  <c r="W274" i="5"/>
  <c r="T274" i="5"/>
  <c r="S274" i="5"/>
  <c r="P274" i="5"/>
  <c r="G274" i="5"/>
  <c r="AC274" i="5" s="1"/>
  <c r="E274" i="5"/>
  <c r="D274" i="5"/>
  <c r="C274" i="5"/>
  <c r="B274" i="5"/>
  <c r="AJ273" i="5"/>
  <c r="AF273" i="5"/>
  <c r="AE273" i="5"/>
  <c r="AB273" i="5"/>
  <c r="AA273" i="5"/>
  <c r="X273" i="5"/>
  <c r="W273" i="5"/>
  <c r="V273" i="5"/>
  <c r="T273" i="5"/>
  <c r="S273" i="5"/>
  <c r="R273" i="5"/>
  <c r="P273" i="5"/>
  <c r="G273" i="5"/>
  <c r="AG273" i="5" s="1"/>
  <c r="D273" i="5"/>
  <c r="E273" i="5" s="1"/>
  <c r="C273" i="5"/>
  <c r="B273" i="5"/>
  <c r="AJ272" i="5"/>
  <c r="AF272" i="5"/>
  <c r="AE272" i="5"/>
  <c r="AD272" i="5"/>
  <c r="AB272" i="5"/>
  <c r="AA272" i="5"/>
  <c r="P272" i="5"/>
  <c r="G272" i="5"/>
  <c r="AG272" i="5" s="1"/>
  <c r="D272" i="5"/>
  <c r="C272" i="5"/>
  <c r="B272" i="5"/>
  <c r="AJ271" i="5"/>
  <c r="X271" i="5"/>
  <c r="P271" i="5"/>
  <c r="G271" i="5"/>
  <c r="D271" i="5"/>
  <c r="C271" i="5"/>
  <c r="U271" i="5" s="1"/>
  <c r="B271" i="5"/>
  <c r="AJ270" i="5"/>
  <c r="AC270" i="5"/>
  <c r="AB270" i="5"/>
  <c r="X270" i="5"/>
  <c r="W270" i="5"/>
  <c r="T270" i="5"/>
  <c r="S270" i="5"/>
  <c r="P270" i="5"/>
  <c r="G270" i="5"/>
  <c r="AG270" i="5" s="1"/>
  <c r="E270" i="5"/>
  <c r="D270" i="5"/>
  <c r="C270" i="5"/>
  <c r="B270" i="5"/>
  <c r="AJ269" i="5"/>
  <c r="AF269" i="5"/>
  <c r="AE269" i="5"/>
  <c r="AB269" i="5"/>
  <c r="AA269" i="5"/>
  <c r="X269" i="5"/>
  <c r="W269" i="5"/>
  <c r="V269" i="5"/>
  <c r="T269" i="5"/>
  <c r="S269" i="5"/>
  <c r="R269" i="5"/>
  <c r="P269" i="5"/>
  <c r="G269" i="5"/>
  <c r="AG269" i="5" s="1"/>
  <c r="E269" i="5"/>
  <c r="D269" i="5"/>
  <c r="C269" i="5"/>
  <c r="B269" i="5"/>
  <c r="AJ268" i="5"/>
  <c r="AF268" i="5"/>
  <c r="AE268" i="5"/>
  <c r="AD268" i="5"/>
  <c r="AB268" i="5"/>
  <c r="AA268" i="5"/>
  <c r="V268" i="5"/>
  <c r="P268" i="5"/>
  <c r="G268" i="5"/>
  <c r="AG268" i="5" s="1"/>
  <c r="D268" i="5"/>
  <c r="C268" i="5"/>
  <c r="U268" i="5" s="1"/>
  <c r="B268" i="5"/>
  <c r="AJ267" i="5"/>
  <c r="AD267" i="5"/>
  <c r="AC267" i="5"/>
  <c r="P267" i="5"/>
  <c r="G267" i="5"/>
  <c r="D267" i="5"/>
  <c r="C267" i="5"/>
  <c r="B267" i="5"/>
  <c r="AJ266" i="5"/>
  <c r="X266" i="5"/>
  <c r="W266" i="5"/>
  <c r="T266" i="5"/>
  <c r="S266" i="5"/>
  <c r="P266" i="5"/>
  <c r="G266" i="5"/>
  <c r="E266" i="5"/>
  <c r="D266" i="5"/>
  <c r="C266" i="5"/>
  <c r="B266" i="5"/>
  <c r="AJ265" i="5"/>
  <c r="AF265" i="5"/>
  <c r="AE265" i="5"/>
  <c r="AB265" i="5"/>
  <c r="AA265" i="5"/>
  <c r="X265" i="5"/>
  <c r="W265" i="5"/>
  <c r="V265" i="5"/>
  <c r="T265" i="5"/>
  <c r="S265" i="5"/>
  <c r="R265" i="5"/>
  <c r="P265" i="5"/>
  <c r="G265" i="5"/>
  <c r="AG265" i="5" s="1"/>
  <c r="D265" i="5"/>
  <c r="E265" i="5" s="1"/>
  <c r="C265" i="5"/>
  <c r="B265" i="5"/>
  <c r="AJ264" i="5"/>
  <c r="AF264" i="5"/>
  <c r="AE264" i="5"/>
  <c r="AD264" i="5"/>
  <c r="AB264" i="5"/>
  <c r="AA264" i="5"/>
  <c r="U264" i="5"/>
  <c r="P264" i="5"/>
  <c r="G264" i="5"/>
  <c r="AG264" i="5" s="1"/>
  <c r="D264" i="5"/>
  <c r="C264" i="5"/>
  <c r="B264" i="5"/>
  <c r="AJ263" i="5"/>
  <c r="AE263" i="5"/>
  <c r="V263" i="5"/>
  <c r="U263" i="5"/>
  <c r="T263" i="5"/>
  <c r="P263" i="5"/>
  <c r="G263" i="5"/>
  <c r="AD263" i="5" s="1"/>
  <c r="D263" i="5"/>
  <c r="C263" i="5"/>
  <c r="B263" i="5"/>
  <c r="AJ262" i="5"/>
  <c r="AF262" i="5"/>
  <c r="AD262" i="5"/>
  <c r="AC262" i="5"/>
  <c r="P262" i="5"/>
  <c r="G262" i="5"/>
  <c r="D262" i="5"/>
  <c r="C262" i="5"/>
  <c r="U262" i="5" s="1"/>
  <c r="B262" i="5"/>
  <c r="AJ261" i="5"/>
  <c r="X261" i="5"/>
  <c r="W261" i="5"/>
  <c r="V261" i="5"/>
  <c r="T261" i="5"/>
  <c r="S261" i="5"/>
  <c r="R261" i="5"/>
  <c r="P261" i="5"/>
  <c r="G261" i="5"/>
  <c r="AG261" i="5" s="1"/>
  <c r="D261" i="5"/>
  <c r="E261" i="5" s="1"/>
  <c r="C261" i="5"/>
  <c r="B261" i="5"/>
  <c r="AJ260" i="5"/>
  <c r="AF260" i="5"/>
  <c r="AE260" i="5"/>
  <c r="AD260" i="5"/>
  <c r="AB260" i="5"/>
  <c r="AA260" i="5"/>
  <c r="U260" i="5"/>
  <c r="S260" i="5"/>
  <c r="P260" i="5"/>
  <c r="G260" i="5"/>
  <c r="AG260" i="5" s="1"/>
  <c r="E260" i="5"/>
  <c r="D260" i="5"/>
  <c r="C260" i="5"/>
  <c r="W260" i="5" s="1"/>
  <c r="B260" i="5"/>
  <c r="AJ259" i="5"/>
  <c r="AE259" i="5"/>
  <c r="AD259" i="5"/>
  <c r="P259" i="5"/>
  <c r="G259" i="5"/>
  <c r="D259" i="5"/>
  <c r="C259" i="5"/>
  <c r="B259" i="5"/>
  <c r="AJ258" i="5"/>
  <c r="U258" i="5"/>
  <c r="P258" i="5"/>
  <c r="G258" i="5"/>
  <c r="AF258" i="5" s="1"/>
  <c r="D258" i="5"/>
  <c r="C258" i="5"/>
  <c r="B258" i="5"/>
  <c r="AJ257" i="5"/>
  <c r="AE257" i="5"/>
  <c r="X257" i="5"/>
  <c r="W257" i="5"/>
  <c r="V257" i="5"/>
  <c r="T257" i="5"/>
  <c r="S257" i="5"/>
  <c r="R257" i="5"/>
  <c r="P257" i="5"/>
  <c r="G257" i="5"/>
  <c r="AC257" i="5" s="1"/>
  <c r="E257" i="5"/>
  <c r="D257" i="5"/>
  <c r="C257" i="5"/>
  <c r="B257" i="5"/>
  <c r="AJ256" i="5"/>
  <c r="AF256" i="5"/>
  <c r="AE256" i="5"/>
  <c r="AD256" i="5"/>
  <c r="AB256" i="5"/>
  <c r="AA256" i="5"/>
  <c r="W256" i="5"/>
  <c r="U256" i="5"/>
  <c r="S256" i="5"/>
  <c r="R256" i="5"/>
  <c r="P256" i="5"/>
  <c r="G256" i="5"/>
  <c r="AG256" i="5" s="1"/>
  <c r="D256" i="5"/>
  <c r="E256" i="5" s="1"/>
  <c r="C256" i="5"/>
  <c r="B256" i="5"/>
  <c r="AJ255" i="5"/>
  <c r="AE255" i="5"/>
  <c r="AD255" i="5"/>
  <c r="AC255" i="5"/>
  <c r="V255" i="5"/>
  <c r="P255" i="5"/>
  <c r="G255" i="5"/>
  <c r="D255" i="5"/>
  <c r="C255" i="5"/>
  <c r="U255" i="5" s="1"/>
  <c r="B255" i="5"/>
  <c r="AJ254" i="5"/>
  <c r="AF254" i="5"/>
  <c r="U254" i="5"/>
  <c r="T254" i="5"/>
  <c r="P254" i="5"/>
  <c r="G254" i="5"/>
  <c r="AD254" i="5" s="1"/>
  <c r="E254" i="5"/>
  <c r="D254" i="5"/>
  <c r="C254" i="5"/>
  <c r="X254" i="5" s="1"/>
  <c r="B254" i="5"/>
  <c r="AJ253" i="5"/>
  <c r="AE253" i="5"/>
  <c r="AC253" i="5"/>
  <c r="X253" i="5"/>
  <c r="W253" i="5"/>
  <c r="V253" i="5"/>
  <c r="T253" i="5"/>
  <c r="S253" i="5"/>
  <c r="R253" i="5"/>
  <c r="P253" i="5"/>
  <c r="G253" i="5"/>
  <c r="AG253" i="5" s="1"/>
  <c r="D253" i="5"/>
  <c r="E253" i="5" s="1"/>
  <c r="C253" i="5"/>
  <c r="B253" i="5"/>
  <c r="AJ252" i="5"/>
  <c r="AF252" i="5"/>
  <c r="AE252" i="5"/>
  <c r="AD252" i="5"/>
  <c r="AB252" i="5"/>
  <c r="AA252" i="5"/>
  <c r="P252" i="5"/>
  <c r="G252" i="5"/>
  <c r="AG252" i="5" s="1"/>
  <c r="D252" i="5"/>
  <c r="C252" i="5"/>
  <c r="U252" i="5" s="1"/>
  <c r="B252" i="5"/>
  <c r="AJ251" i="5"/>
  <c r="V251" i="5"/>
  <c r="U251" i="5"/>
  <c r="P251" i="5"/>
  <c r="G251" i="5"/>
  <c r="D251" i="5"/>
  <c r="C251" i="5"/>
  <c r="B251" i="5"/>
  <c r="AJ250" i="5"/>
  <c r="AF250" i="5"/>
  <c r="AD250" i="5"/>
  <c r="X250" i="5"/>
  <c r="U250" i="5"/>
  <c r="T250" i="5"/>
  <c r="S250" i="5"/>
  <c r="P250" i="5"/>
  <c r="G250" i="5"/>
  <c r="E250" i="5"/>
  <c r="D250" i="5"/>
  <c r="C250" i="5"/>
  <c r="B250" i="5"/>
  <c r="AJ249" i="5"/>
  <c r="AG249" i="5"/>
  <c r="AE249" i="5"/>
  <c r="AC249" i="5"/>
  <c r="AB249" i="5"/>
  <c r="X249" i="5"/>
  <c r="W249" i="5"/>
  <c r="V249" i="5"/>
  <c r="T249" i="5"/>
  <c r="S249" i="5"/>
  <c r="R249" i="5"/>
  <c r="P249" i="5"/>
  <c r="G249" i="5"/>
  <c r="D249" i="5"/>
  <c r="E249" i="5" s="1"/>
  <c r="C249" i="5"/>
  <c r="B249" i="5"/>
  <c r="AJ248" i="5"/>
  <c r="AF248" i="5"/>
  <c r="AE248" i="5"/>
  <c r="AD248" i="5"/>
  <c r="AB248" i="5"/>
  <c r="AA248" i="5"/>
  <c r="U248" i="5"/>
  <c r="P248" i="5"/>
  <c r="G248" i="5"/>
  <c r="AG248" i="5" s="1"/>
  <c r="D248" i="5"/>
  <c r="C248" i="5"/>
  <c r="B248" i="5"/>
  <c r="AJ247" i="5"/>
  <c r="AE247" i="5"/>
  <c r="V247" i="5"/>
  <c r="U247" i="5"/>
  <c r="T247" i="5"/>
  <c r="P247" i="5"/>
  <c r="G247" i="5"/>
  <c r="AD247" i="5" s="1"/>
  <c r="D247" i="5"/>
  <c r="C247" i="5"/>
  <c r="B247" i="5"/>
  <c r="AJ246" i="5"/>
  <c r="AF246" i="5"/>
  <c r="AD246" i="5"/>
  <c r="AC246" i="5"/>
  <c r="P246" i="5"/>
  <c r="G246" i="5"/>
  <c r="D246" i="5"/>
  <c r="C246" i="5"/>
  <c r="U246" i="5" s="1"/>
  <c r="B246" i="5"/>
  <c r="AJ245" i="5"/>
  <c r="X245" i="5"/>
  <c r="W245" i="5"/>
  <c r="V245" i="5"/>
  <c r="T245" i="5"/>
  <c r="S245" i="5"/>
  <c r="R245" i="5"/>
  <c r="P245" i="5"/>
  <c r="G245" i="5"/>
  <c r="D245" i="5"/>
  <c r="E245" i="5" s="1"/>
  <c r="C245" i="5"/>
  <c r="B245" i="5"/>
  <c r="AJ244" i="5"/>
  <c r="AF244" i="5"/>
  <c r="AE244" i="5"/>
  <c r="AD244" i="5"/>
  <c r="AB244" i="5"/>
  <c r="AA244" i="5"/>
  <c r="U244" i="5"/>
  <c r="S244" i="5"/>
  <c r="P244" i="5"/>
  <c r="G244" i="5"/>
  <c r="AG244" i="5" s="1"/>
  <c r="E244" i="5"/>
  <c r="D244" i="5"/>
  <c r="C244" i="5"/>
  <c r="W244" i="5" s="1"/>
  <c r="B244" i="5"/>
  <c r="AJ243" i="5"/>
  <c r="AE243" i="5"/>
  <c r="AD243" i="5"/>
  <c r="P243" i="5"/>
  <c r="G243" i="5"/>
  <c r="D243" i="5"/>
  <c r="C243" i="5"/>
  <c r="V243" i="5" s="1"/>
  <c r="B243" i="5"/>
  <c r="AJ242" i="5"/>
  <c r="U242" i="5"/>
  <c r="P242" i="5"/>
  <c r="G242" i="5"/>
  <c r="D242" i="5"/>
  <c r="C242" i="5"/>
  <c r="B242" i="5"/>
  <c r="AJ241" i="5"/>
  <c r="AE241" i="5"/>
  <c r="X241" i="5"/>
  <c r="W241" i="5"/>
  <c r="V241" i="5"/>
  <c r="T241" i="5"/>
  <c r="S241" i="5"/>
  <c r="R241" i="5"/>
  <c r="P241" i="5"/>
  <c r="G241" i="5"/>
  <c r="AC241" i="5" s="1"/>
  <c r="E241" i="5"/>
  <c r="D241" i="5"/>
  <c r="C241" i="5"/>
  <c r="B241" i="5"/>
  <c r="AJ240" i="5"/>
  <c r="AF240" i="5"/>
  <c r="AE240" i="5"/>
  <c r="AD240" i="5"/>
  <c r="AB240" i="5"/>
  <c r="AA240" i="5"/>
  <c r="W240" i="5"/>
  <c r="U240" i="5"/>
  <c r="S240" i="5"/>
  <c r="R240" i="5"/>
  <c r="P240" i="5"/>
  <c r="G240" i="5"/>
  <c r="AG240" i="5" s="1"/>
  <c r="D240" i="5"/>
  <c r="E240" i="5" s="1"/>
  <c r="C240" i="5"/>
  <c r="B240" i="5"/>
  <c r="AJ239" i="5"/>
  <c r="AE239" i="5"/>
  <c r="AD239" i="5"/>
  <c r="AC239" i="5"/>
  <c r="V239" i="5"/>
  <c r="P239" i="5"/>
  <c r="G239" i="5"/>
  <c r="D239" i="5"/>
  <c r="C239" i="5"/>
  <c r="U239" i="5" s="1"/>
  <c r="B239" i="5"/>
  <c r="AJ238" i="5"/>
  <c r="AF238" i="5"/>
  <c r="U238" i="5"/>
  <c r="T238" i="5"/>
  <c r="P238" i="5"/>
  <c r="G238" i="5"/>
  <c r="AD238" i="5" s="1"/>
  <c r="E238" i="5"/>
  <c r="D238" i="5"/>
  <c r="C238" i="5"/>
  <c r="X238" i="5" s="1"/>
  <c r="B238" i="5"/>
  <c r="AJ237" i="5"/>
  <c r="AE237" i="5"/>
  <c r="AC237" i="5"/>
  <c r="X237" i="5"/>
  <c r="W237" i="5"/>
  <c r="V237" i="5"/>
  <c r="T237" i="5"/>
  <c r="S237" i="5"/>
  <c r="R237" i="5"/>
  <c r="P237" i="5"/>
  <c r="G237" i="5"/>
  <c r="AG237" i="5" s="1"/>
  <c r="D237" i="5"/>
  <c r="E237" i="5" s="1"/>
  <c r="C237" i="5"/>
  <c r="B237" i="5"/>
  <c r="AJ236" i="5"/>
  <c r="AF236" i="5"/>
  <c r="AE236" i="5"/>
  <c r="AD236" i="5"/>
  <c r="AB236" i="5"/>
  <c r="AA236" i="5"/>
  <c r="P236" i="5"/>
  <c r="G236" i="5"/>
  <c r="AG236" i="5" s="1"/>
  <c r="D236" i="5"/>
  <c r="C236" i="5"/>
  <c r="U236" i="5" s="1"/>
  <c r="B236" i="5"/>
  <c r="AJ235" i="5"/>
  <c r="V235" i="5"/>
  <c r="U235" i="5"/>
  <c r="P235" i="5"/>
  <c r="G235" i="5"/>
  <c r="D235" i="5"/>
  <c r="C235" i="5"/>
  <c r="B235" i="5"/>
  <c r="AJ234" i="5"/>
  <c r="AF234" i="5"/>
  <c r="AD234" i="5"/>
  <c r="X234" i="5"/>
  <c r="U234" i="5"/>
  <c r="T234" i="5"/>
  <c r="S234" i="5"/>
  <c r="P234" i="5"/>
  <c r="G234" i="5"/>
  <c r="E234" i="5"/>
  <c r="D234" i="5"/>
  <c r="C234" i="5"/>
  <c r="B234" i="5"/>
  <c r="AJ233" i="5"/>
  <c r="AG233" i="5"/>
  <c r="AE233" i="5"/>
  <c r="AC233" i="5"/>
  <c r="AB233" i="5"/>
  <c r="X233" i="5"/>
  <c r="W233" i="5"/>
  <c r="V233" i="5"/>
  <c r="T233" i="5"/>
  <c r="S233" i="5"/>
  <c r="R233" i="5"/>
  <c r="P233" i="5"/>
  <c r="G233" i="5"/>
  <c r="D233" i="5"/>
  <c r="E233" i="5" s="1"/>
  <c r="C233" i="5"/>
  <c r="B233" i="5"/>
  <c r="AJ232" i="5"/>
  <c r="AF232" i="5"/>
  <c r="AE232" i="5"/>
  <c r="AD232" i="5"/>
  <c r="AB232" i="5"/>
  <c r="AA232" i="5"/>
  <c r="U232" i="5"/>
  <c r="P232" i="5"/>
  <c r="G232" i="5"/>
  <c r="AG232" i="5" s="1"/>
  <c r="D232" i="5"/>
  <c r="C232" i="5"/>
  <c r="B232" i="5"/>
  <c r="AJ231" i="5"/>
  <c r="AE231" i="5"/>
  <c r="V231" i="5"/>
  <c r="U231" i="5"/>
  <c r="T231" i="5"/>
  <c r="P231" i="5"/>
  <c r="G231" i="5"/>
  <c r="AD231" i="5" s="1"/>
  <c r="D231" i="5"/>
  <c r="C231" i="5"/>
  <c r="B231" i="5"/>
  <c r="AJ230" i="5"/>
  <c r="AF230" i="5"/>
  <c r="AD230" i="5"/>
  <c r="AC230" i="5"/>
  <c r="P230" i="5"/>
  <c r="G230" i="5"/>
  <c r="D230" i="5"/>
  <c r="C230" i="5"/>
  <c r="B230" i="5"/>
  <c r="AJ229" i="5"/>
  <c r="X229" i="5"/>
  <c r="W229" i="5"/>
  <c r="V229" i="5"/>
  <c r="T229" i="5"/>
  <c r="S229" i="5"/>
  <c r="R229" i="5"/>
  <c r="P229" i="5"/>
  <c r="G229" i="5"/>
  <c r="AE229" i="5" s="1"/>
  <c r="D229" i="5"/>
  <c r="E229" i="5" s="1"/>
  <c r="C229" i="5"/>
  <c r="B229" i="5"/>
  <c r="AJ228" i="5"/>
  <c r="AF228" i="5"/>
  <c r="AE228" i="5"/>
  <c r="AD228" i="5"/>
  <c r="AB228" i="5"/>
  <c r="AA228" i="5"/>
  <c r="U228" i="5"/>
  <c r="S228" i="5"/>
  <c r="P228" i="5"/>
  <c r="G228" i="5"/>
  <c r="AG228" i="5" s="1"/>
  <c r="E228" i="5"/>
  <c r="D228" i="5"/>
  <c r="C228" i="5"/>
  <c r="W228" i="5" s="1"/>
  <c r="B228" i="5"/>
  <c r="AJ227" i="5"/>
  <c r="AD227" i="5"/>
  <c r="P227" i="5"/>
  <c r="G227" i="5"/>
  <c r="AE227" i="5" s="1"/>
  <c r="D227" i="5"/>
  <c r="C227" i="5"/>
  <c r="B227" i="5"/>
  <c r="AJ226" i="5"/>
  <c r="U226" i="5"/>
  <c r="P226" i="5"/>
  <c r="G226" i="5"/>
  <c r="D226" i="5"/>
  <c r="C226" i="5"/>
  <c r="B226" i="5"/>
  <c r="AJ225" i="5"/>
  <c r="AE225" i="5"/>
  <c r="X225" i="5"/>
  <c r="W225" i="5"/>
  <c r="V225" i="5"/>
  <c r="T225" i="5"/>
  <c r="S225" i="5"/>
  <c r="R225" i="5"/>
  <c r="P225" i="5"/>
  <c r="G225" i="5"/>
  <c r="AC225" i="5" s="1"/>
  <c r="E225" i="5"/>
  <c r="D225" i="5"/>
  <c r="C225" i="5"/>
  <c r="B225" i="5"/>
  <c r="AJ224" i="5"/>
  <c r="AF224" i="5"/>
  <c r="AE224" i="5"/>
  <c r="AD224" i="5"/>
  <c r="AB224" i="5"/>
  <c r="AA224" i="5"/>
  <c r="W224" i="5"/>
  <c r="U224" i="5"/>
  <c r="S224" i="5"/>
  <c r="R224" i="5"/>
  <c r="P224" i="5"/>
  <c r="G224" i="5"/>
  <c r="AG224" i="5" s="1"/>
  <c r="D224" i="5"/>
  <c r="E224" i="5" s="1"/>
  <c r="C224" i="5"/>
  <c r="B224" i="5"/>
  <c r="AJ223" i="5"/>
  <c r="AE223" i="5"/>
  <c r="AD223" i="5"/>
  <c r="AC223" i="5"/>
  <c r="V223" i="5"/>
  <c r="P223" i="5"/>
  <c r="G223" i="5"/>
  <c r="D223" i="5"/>
  <c r="C223" i="5"/>
  <c r="U223" i="5" s="1"/>
  <c r="B223" i="5"/>
  <c r="AJ222" i="5"/>
  <c r="AF222" i="5"/>
  <c r="U222" i="5"/>
  <c r="T222" i="5"/>
  <c r="P222" i="5"/>
  <c r="G222" i="5"/>
  <c r="AD222" i="5" s="1"/>
  <c r="E222" i="5"/>
  <c r="D222" i="5"/>
  <c r="C222" i="5"/>
  <c r="X222" i="5" s="1"/>
  <c r="B222" i="5"/>
  <c r="AJ221" i="5"/>
  <c r="AE221" i="5"/>
  <c r="AC221" i="5"/>
  <c r="X221" i="5"/>
  <c r="W221" i="5"/>
  <c r="V221" i="5"/>
  <c r="T221" i="5"/>
  <c r="S221" i="5"/>
  <c r="R221" i="5"/>
  <c r="P221" i="5"/>
  <c r="G221" i="5"/>
  <c r="AG221" i="5" s="1"/>
  <c r="D221" i="5"/>
  <c r="E221" i="5" s="1"/>
  <c r="C221" i="5"/>
  <c r="B221" i="5"/>
  <c r="AJ220" i="5"/>
  <c r="AF220" i="5"/>
  <c r="AE220" i="5"/>
  <c r="AD220" i="5"/>
  <c r="AB220" i="5"/>
  <c r="AA220" i="5"/>
  <c r="P220" i="5"/>
  <c r="G220" i="5"/>
  <c r="AG220" i="5" s="1"/>
  <c r="D220" i="5"/>
  <c r="C220" i="5"/>
  <c r="B220" i="5"/>
  <c r="AJ219" i="5"/>
  <c r="V219" i="5"/>
  <c r="U219" i="5"/>
  <c r="P219" i="5"/>
  <c r="G219" i="5"/>
  <c r="AE219" i="5" s="1"/>
  <c r="D219" i="5"/>
  <c r="C219" i="5"/>
  <c r="B219" i="5"/>
  <c r="AJ218" i="5"/>
  <c r="AF218" i="5"/>
  <c r="AD218" i="5"/>
  <c r="X218" i="5"/>
  <c r="U218" i="5"/>
  <c r="T218" i="5"/>
  <c r="S218" i="5"/>
  <c r="P218" i="5"/>
  <c r="G218" i="5"/>
  <c r="E218" i="5"/>
  <c r="D218" i="5"/>
  <c r="C218" i="5"/>
  <c r="B218" i="5"/>
  <c r="AJ217" i="5"/>
  <c r="AG217" i="5"/>
  <c r="AE217" i="5"/>
  <c r="AC217" i="5"/>
  <c r="AB217" i="5"/>
  <c r="X217" i="5"/>
  <c r="W217" i="5"/>
  <c r="V217" i="5"/>
  <c r="T217" i="5"/>
  <c r="S217" i="5"/>
  <c r="R217" i="5"/>
  <c r="P217" i="5"/>
  <c r="G217" i="5"/>
  <c r="D217" i="5"/>
  <c r="E217" i="5" s="1"/>
  <c r="C217" i="5"/>
  <c r="B217" i="5"/>
  <c r="AJ216" i="5"/>
  <c r="AF216" i="5"/>
  <c r="AE216" i="5"/>
  <c r="AD216" i="5"/>
  <c r="AB216" i="5"/>
  <c r="AA216" i="5"/>
  <c r="U216" i="5"/>
  <c r="P216" i="5"/>
  <c r="G216" i="5"/>
  <c r="AG216" i="5" s="1"/>
  <c r="D216" i="5"/>
  <c r="C216" i="5"/>
  <c r="B216" i="5"/>
  <c r="AJ215" i="5"/>
  <c r="AE215" i="5"/>
  <c r="V215" i="5"/>
  <c r="U215" i="5"/>
  <c r="T215" i="5"/>
  <c r="P215" i="5"/>
  <c r="G215" i="5"/>
  <c r="AD215" i="5" s="1"/>
  <c r="D215" i="5"/>
  <c r="C215" i="5"/>
  <c r="B215" i="5"/>
  <c r="AJ214" i="5"/>
  <c r="AF214" i="5"/>
  <c r="AD214" i="5"/>
  <c r="AC214" i="5"/>
  <c r="P214" i="5"/>
  <c r="G214" i="5"/>
  <c r="D214" i="5"/>
  <c r="C214" i="5"/>
  <c r="B214" i="5"/>
  <c r="AJ213" i="5"/>
  <c r="X213" i="5"/>
  <c r="W213" i="5"/>
  <c r="V213" i="5"/>
  <c r="T213" i="5"/>
  <c r="S213" i="5"/>
  <c r="R213" i="5"/>
  <c r="P213" i="5"/>
  <c r="G213" i="5"/>
  <c r="AG213" i="5" s="1"/>
  <c r="D213" i="5"/>
  <c r="E213" i="5" s="1"/>
  <c r="C213" i="5"/>
  <c r="B213" i="5"/>
  <c r="AJ212" i="5"/>
  <c r="AF212" i="5"/>
  <c r="AE212" i="5"/>
  <c r="AD212" i="5"/>
  <c r="AB212" i="5"/>
  <c r="AA212" i="5"/>
  <c r="U212" i="5"/>
  <c r="S212" i="5"/>
  <c r="P212" i="5"/>
  <c r="G212" i="5"/>
  <c r="AG212" i="5" s="1"/>
  <c r="E212" i="5"/>
  <c r="D212" i="5"/>
  <c r="C212" i="5"/>
  <c r="W212" i="5" s="1"/>
  <c r="B212" i="5"/>
  <c r="AJ211" i="5"/>
  <c r="AE211" i="5"/>
  <c r="AD211" i="5"/>
  <c r="P211" i="5"/>
  <c r="G211" i="5"/>
  <c r="D211" i="5"/>
  <c r="C211" i="5"/>
  <c r="V211" i="5" s="1"/>
  <c r="B211" i="5"/>
  <c r="AJ210" i="5"/>
  <c r="U210" i="5"/>
  <c r="P210" i="5"/>
  <c r="G210" i="5"/>
  <c r="D210" i="5"/>
  <c r="C210" i="5"/>
  <c r="B210" i="5"/>
  <c r="AJ209" i="5"/>
  <c r="AE209" i="5"/>
  <c r="X209" i="5"/>
  <c r="W209" i="5"/>
  <c r="V209" i="5"/>
  <c r="T209" i="5"/>
  <c r="S209" i="5"/>
  <c r="R209" i="5"/>
  <c r="P209" i="5"/>
  <c r="G209" i="5"/>
  <c r="AC209" i="5" s="1"/>
  <c r="E209" i="5"/>
  <c r="D209" i="5"/>
  <c r="C209" i="5"/>
  <c r="B209" i="5"/>
  <c r="AJ208" i="5"/>
  <c r="AF208" i="5"/>
  <c r="AE208" i="5"/>
  <c r="AD208" i="5"/>
  <c r="AB208" i="5"/>
  <c r="AA208" i="5"/>
  <c r="W208" i="5"/>
  <c r="U208" i="5"/>
  <c r="S208" i="5"/>
  <c r="R208" i="5"/>
  <c r="P208" i="5"/>
  <c r="G208" i="5"/>
  <c r="AG208" i="5" s="1"/>
  <c r="D208" i="5"/>
  <c r="E208" i="5" s="1"/>
  <c r="C208" i="5"/>
  <c r="B208" i="5"/>
  <c r="AJ207" i="5"/>
  <c r="AE207" i="5"/>
  <c r="AD207" i="5"/>
  <c r="AC207" i="5"/>
  <c r="V207" i="5"/>
  <c r="P207" i="5"/>
  <c r="G207" i="5"/>
  <c r="D207" i="5"/>
  <c r="C207" i="5"/>
  <c r="U207" i="5" s="1"/>
  <c r="B207" i="5"/>
  <c r="AJ206" i="5"/>
  <c r="AF206" i="5"/>
  <c r="U206" i="5"/>
  <c r="T206" i="5"/>
  <c r="P206" i="5"/>
  <c r="G206" i="5"/>
  <c r="AD206" i="5" s="1"/>
  <c r="E206" i="5"/>
  <c r="D206" i="5"/>
  <c r="C206" i="5"/>
  <c r="X206" i="5" s="1"/>
  <c r="B206" i="5"/>
  <c r="AJ205" i="5"/>
  <c r="AE205" i="5"/>
  <c r="AC205" i="5"/>
  <c r="X205" i="5"/>
  <c r="W205" i="5"/>
  <c r="V205" i="5"/>
  <c r="T205" i="5"/>
  <c r="S205" i="5"/>
  <c r="R205" i="5"/>
  <c r="P205" i="5"/>
  <c r="G205" i="5"/>
  <c r="AG205" i="5" s="1"/>
  <c r="D205" i="5"/>
  <c r="E205" i="5" s="1"/>
  <c r="C205" i="5"/>
  <c r="B205" i="5"/>
  <c r="AJ204" i="5"/>
  <c r="AF204" i="5"/>
  <c r="AE204" i="5"/>
  <c r="AD204" i="5"/>
  <c r="AB204" i="5"/>
  <c r="AA204" i="5"/>
  <c r="P204" i="5"/>
  <c r="G204" i="5"/>
  <c r="AG204" i="5" s="1"/>
  <c r="D204" i="5"/>
  <c r="C204" i="5"/>
  <c r="B204" i="5"/>
  <c r="AJ203" i="5"/>
  <c r="V203" i="5"/>
  <c r="U203" i="5"/>
  <c r="P203" i="5"/>
  <c r="G203" i="5"/>
  <c r="D203" i="5"/>
  <c r="C203" i="5"/>
  <c r="B203" i="5"/>
  <c r="AJ202" i="5"/>
  <c r="AF202" i="5"/>
  <c r="AD202" i="5"/>
  <c r="X202" i="5"/>
  <c r="U202" i="5"/>
  <c r="T202" i="5"/>
  <c r="S202" i="5"/>
  <c r="P202" i="5"/>
  <c r="G202" i="5"/>
  <c r="E202" i="5"/>
  <c r="D202" i="5"/>
  <c r="C202" i="5"/>
  <c r="B202" i="5"/>
  <c r="AJ201" i="5"/>
  <c r="AG201" i="5"/>
  <c r="AE201" i="5"/>
  <c r="AC201" i="5"/>
  <c r="AB201" i="5"/>
  <c r="X201" i="5"/>
  <c r="W201" i="5"/>
  <c r="V201" i="5"/>
  <c r="T201" i="5"/>
  <c r="S201" i="5"/>
  <c r="R201" i="5"/>
  <c r="P201" i="5"/>
  <c r="G201" i="5"/>
  <c r="D201" i="5"/>
  <c r="E201" i="5" s="1"/>
  <c r="C201" i="5"/>
  <c r="B201" i="5"/>
  <c r="AJ200" i="5"/>
  <c r="AF200" i="5"/>
  <c r="AE200" i="5"/>
  <c r="AD200" i="5"/>
  <c r="AB200" i="5"/>
  <c r="AA200" i="5"/>
  <c r="U200" i="5"/>
  <c r="P200" i="5"/>
  <c r="G200" i="5"/>
  <c r="AG200" i="5" s="1"/>
  <c r="D200" i="5"/>
  <c r="C200" i="5"/>
  <c r="B200" i="5"/>
  <c r="AJ199" i="5"/>
  <c r="AE199" i="5"/>
  <c r="V199" i="5"/>
  <c r="U199" i="5"/>
  <c r="T199" i="5"/>
  <c r="P199" i="5"/>
  <c r="G199" i="5"/>
  <c r="AD199" i="5" s="1"/>
  <c r="D199" i="5"/>
  <c r="C199" i="5"/>
  <c r="B199" i="5"/>
  <c r="AJ198" i="5"/>
  <c r="AF198" i="5"/>
  <c r="AD198" i="5"/>
  <c r="AC198" i="5"/>
  <c r="P198" i="5"/>
  <c r="G198" i="5"/>
  <c r="D198" i="5"/>
  <c r="C198" i="5"/>
  <c r="B198" i="5"/>
  <c r="AJ197" i="5"/>
  <c r="X197" i="5"/>
  <c r="W197" i="5"/>
  <c r="V197" i="5"/>
  <c r="T197" i="5"/>
  <c r="S197" i="5"/>
  <c r="R197" i="5"/>
  <c r="P197" i="5"/>
  <c r="G197" i="5"/>
  <c r="D197" i="5"/>
  <c r="E197" i="5" s="1"/>
  <c r="C197" i="5"/>
  <c r="B197" i="5"/>
  <c r="AJ196" i="5"/>
  <c r="AE196" i="5"/>
  <c r="U196" i="5"/>
  <c r="S196" i="5"/>
  <c r="P196" i="5"/>
  <c r="G196" i="5"/>
  <c r="AD196" i="5" s="1"/>
  <c r="E196" i="5"/>
  <c r="D196" i="5"/>
  <c r="C196" i="5"/>
  <c r="W196" i="5" s="1"/>
  <c r="B196" i="5"/>
  <c r="AJ195" i="5"/>
  <c r="AF195" i="5"/>
  <c r="AE195" i="5"/>
  <c r="AB195" i="5"/>
  <c r="AA195" i="5"/>
  <c r="X195" i="5"/>
  <c r="W195" i="5"/>
  <c r="V195" i="5"/>
  <c r="T195" i="5"/>
  <c r="S195" i="5"/>
  <c r="R195" i="5"/>
  <c r="P195" i="5"/>
  <c r="G195" i="5"/>
  <c r="AG195" i="5" s="1"/>
  <c r="D195" i="5"/>
  <c r="E195" i="5" s="1"/>
  <c r="C195" i="5"/>
  <c r="B195" i="5"/>
  <c r="AJ194" i="5"/>
  <c r="AF194" i="5"/>
  <c r="AE194" i="5"/>
  <c r="AD194" i="5"/>
  <c r="AB194" i="5"/>
  <c r="AA194" i="5"/>
  <c r="P194" i="5"/>
  <c r="G194" i="5"/>
  <c r="AG194" i="5" s="1"/>
  <c r="D194" i="5"/>
  <c r="C194" i="5"/>
  <c r="W194" i="5" s="1"/>
  <c r="B194" i="5"/>
  <c r="AJ193" i="5"/>
  <c r="X193" i="5"/>
  <c r="T193" i="5"/>
  <c r="P193" i="5"/>
  <c r="G193" i="5"/>
  <c r="AE193" i="5" s="1"/>
  <c r="D193" i="5"/>
  <c r="C193" i="5"/>
  <c r="V193" i="5" s="1"/>
  <c r="B193" i="5"/>
  <c r="AJ192" i="5"/>
  <c r="AF192" i="5"/>
  <c r="AB192" i="5"/>
  <c r="X192" i="5"/>
  <c r="W192" i="5"/>
  <c r="T192" i="5"/>
  <c r="S192" i="5"/>
  <c r="P192" i="5"/>
  <c r="G192" i="5"/>
  <c r="E192" i="5"/>
  <c r="D192" i="5"/>
  <c r="C192" i="5"/>
  <c r="B192" i="5"/>
  <c r="AJ191" i="5"/>
  <c r="AF191" i="5"/>
  <c r="AE191" i="5"/>
  <c r="AB191" i="5"/>
  <c r="AA191" i="5"/>
  <c r="X191" i="5"/>
  <c r="W191" i="5"/>
  <c r="V191" i="5"/>
  <c r="T191" i="5"/>
  <c r="S191" i="5"/>
  <c r="R191" i="5"/>
  <c r="P191" i="5"/>
  <c r="G191" i="5"/>
  <c r="AG191" i="5" s="1"/>
  <c r="D191" i="5"/>
  <c r="E191" i="5" s="1"/>
  <c r="C191" i="5"/>
  <c r="B191" i="5"/>
  <c r="AJ190" i="5"/>
  <c r="AF190" i="5"/>
  <c r="AE190" i="5"/>
  <c r="AD190" i="5"/>
  <c r="AB190" i="5"/>
  <c r="AA190" i="5"/>
  <c r="P190" i="5"/>
  <c r="G190" i="5"/>
  <c r="AG190" i="5" s="1"/>
  <c r="D190" i="5"/>
  <c r="C190" i="5"/>
  <c r="W190" i="5" s="1"/>
  <c r="B190" i="5"/>
  <c r="AJ189" i="5"/>
  <c r="X189" i="5"/>
  <c r="T189" i="5"/>
  <c r="P189" i="5"/>
  <c r="G189" i="5"/>
  <c r="AE189" i="5" s="1"/>
  <c r="D189" i="5"/>
  <c r="C189" i="5"/>
  <c r="V189" i="5" s="1"/>
  <c r="B189" i="5"/>
  <c r="AJ188" i="5"/>
  <c r="AF188" i="5"/>
  <c r="AB188" i="5"/>
  <c r="X188" i="5"/>
  <c r="W188" i="5"/>
  <c r="T188" i="5"/>
  <c r="S188" i="5"/>
  <c r="P188" i="5"/>
  <c r="G188" i="5"/>
  <c r="E188" i="5"/>
  <c r="D188" i="5"/>
  <c r="C188" i="5"/>
  <c r="B188" i="5"/>
  <c r="AJ187" i="5"/>
  <c r="AF187" i="5"/>
  <c r="AE187" i="5"/>
  <c r="AB187" i="5"/>
  <c r="AA187" i="5"/>
  <c r="X187" i="5"/>
  <c r="W187" i="5"/>
  <c r="V187" i="5"/>
  <c r="T187" i="5"/>
  <c r="S187" i="5"/>
  <c r="R187" i="5"/>
  <c r="P187" i="5"/>
  <c r="G187" i="5"/>
  <c r="AG187" i="5" s="1"/>
  <c r="D187" i="5"/>
  <c r="E187" i="5" s="1"/>
  <c r="C187" i="5"/>
  <c r="B187" i="5"/>
  <c r="AJ186" i="5"/>
  <c r="AF186" i="5"/>
  <c r="AE186" i="5"/>
  <c r="AD186" i="5"/>
  <c r="AB186" i="5"/>
  <c r="AA186" i="5"/>
  <c r="P186" i="5"/>
  <c r="G186" i="5"/>
  <c r="AG186" i="5" s="1"/>
  <c r="D186" i="5"/>
  <c r="C186" i="5"/>
  <c r="W186" i="5" s="1"/>
  <c r="B186" i="5"/>
  <c r="AJ185" i="5"/>
  <c r="X185" i="5"/>
  <c r="T185" i="5"/>
  <c r="P185" i="5"/>
  <c r="G185" i="5"/>
  <c r="AE185" i="5" s="1"/>
  <c r="D185" i="5"/>
  <c r="C185" i="5"/>
  <c r="V185" i="5" s="1"/>
  <c r="B185" i="5"/>
  <c r="AJ184" i="5"/>
  <c r="AF184" i="5"/>
  <c r="AB184" i="5"/>
  <c r="X184" i="5"/>
  <c r="W184" i="5"/>
  <c r="T184" i="5"/>
  <c r="S184" i="5"/>
  <c r="P184" i="5"/>
  <c r="G184" i="5"/>
  <c r="E184" i="5"/>
  <c r="D184" i="5"/>
  <c r="C184" i="5"/>
  <c r="B184" i="5"/>
  <c r="AJ183" i="5"/>
  <c r="AF183" i="5"/>
  <c r="AE183" i="5"/>
  <c r="AB183" i="5"/>
  <c r="AA183" i="5"/>
  <c r="X183" i="5"/>
  <c r="W183" i="5"/>
  <c r="V183" i="5"/>
  <c r="T183" i="5"/>
  <c r="S183" i="5"/>
  <c r="R183" i="5"/>
  <c r="P183" i="5"/>
  <c r="G183" i="5"/>
  <c r="AG183" i="5" s="1"/>
  <c r="D183" i="5"/>
  <c r="E183" i="5" s="1"/>
  <c r="C183" i="5"/>
  <c r="B183" i="5"/>
  <c r="AJ182" i="5"/>
  <c r="AF182" i="5"/>
  <c r="AE182" i="5"/>
  <c r="AD182" i="5"/>
  <c r="AB182" i="5"/>
  <c r="AA182" i="5"/>
  <c r="P182" i="5"/>
  <c r="G182" i="5"/>
  <c r="AG182" i="5" s="1"/>
  <c r="D182" i="5"/>
  <c r="C182" i="5"/>
  <c r="W182" i="5" s="1"/>
  <c r="B182" i="5"/>
  <c r="AJ181" i="5"/>
  <c r="X181" i="5"/>
  <c r="T181" i="5"/>
  <c r="P181" i="5"/>
  <c r="G181" i="5"/>
  <c r="AE181" i="5" s="1"/>
  <c r="D181" i="5"/>
  <c r="C181" i="5"/>
  <c r="V181" i="5" s="1"/>
  <c r="B181" i="5"/>
  <c r="AJ180" i="5"/>
  <c r="AF180" i="5"/>
  <c r="AB180" i="5"/>
  <c r="X180" i="5"/>
  <c r="W180" i="5"/>
  <c r="T180" i="5"/>
  <c r="S180" i="5"/>
  <c r="P180" i="5"/>
  <c r="G180" i="5"/>
  <c r="E180" i="5"/>
  <c r="D180" i="5"/>
  <c r="C180" i="5"/>
  <c r="B180" i="5"/>
  <c r="AJ179" i="5"/>
  <c r="AF179" i="5"/>
  <c r="AE179" i="5"/>
  <c r="AB179" i="5"/>
  <c r="AA179" i="5"/>
  <c r="X179" i="5"/>
  <c r="W179" i="5"/>
  <c r="V179" i="5"/>
  <c r="T179" i="5"/>
  <c r="S179" i="5"/>
  <c r="R179" i="5"/>
  <c r="P179" i="5"/>
  <c r="G179" i="5"/>
  <c r="AG179" i="5" s="1"/>
  <c r="D179" i="5"/>
  <c r="E179" i="5" s="1"/>
  <c r="C179" i="5"/>
  <c r="B179" i="5"/>
  <c r="AJ178" i="5"/>
  <c r="AF178" i="5"/>
  <c r="AE178" i="5"/>
  <c r="AD178" i="5"/>
  <c r="AB178" i="5"/>
  <c r="AA178" i="5"/>
  <c r="P178" i="5"/>
  <c r="G178" i="5"/>
  <c r="AG178" i="5" s="1"/>
  <c r="D178" i="5"/>
  <c r="C178" i="5"/>
  <c r="W178" i="5" s="1"/>
  <c r="B178" i="5"/>
  <c r="AJ177" i="5"/>
  <c r="X177" i="5"/>
  <c r="T177" i="5"/>
  <c r="P177" i="5"/>
  <c r="G177" i="5"/>
  <c r="AE177" i="5" s="1"/>
  <c r="D177" i="5"/>
  <c r="C177" i="5"/>
  <c r="V177" i="5" s="1"/>
  <c r="B177" i="5"/>
  <c r="AJ176" i="5"/>
  <c r="AF176" i="5"/>
  <c r="AB176" i="5"/>
  <c r="X176" i="5"/>
  <c r="W176" i="5"/>
  <c r="T176" i="5"/>
  <c r="S176" i="5"/>
  <c r="P176" i="5"/>
  <c r="G176" i="5"/>
  <c r="E176" i="5"/>
  <c r="D176" i="5"/>
  <c r="C176" i="5"/>
  <c r="B176" i="5"/>
  <c r="AJ175" i="5"/>
  <c r="AF175" i="5"/>
  <c r="AE175" i="5"/>
  <c r="AB175" i="5"/>
  <c r="AA175" i="5"/>
  <c r="X175" i="5"/>
  <c r="W175" i="5"/>
  <c r="V175" i="5"/>
  <c r="T175" i="5"/>
  <c r="S175" i="5"/>
  <c r="R175" i="5"/>
  <c r="P175" i="5"/>
  <c r="G175" i="5"/>
  <c r="AG175" i="5" s="1"/>
  <c r="D175" i="5"/>
  <c r="E175" i="5" s="1"/>
  <c r="C175" i="5"/>
  <c r="B175" i="5"/>
  <c r="AJ174" i="5"/>
  <c r="AF174" i="5"/>
  <c r="AE174" i="5"/>
  <c r="AD174" i="5"/>
  <c r="AB174" i="5"/>
  <c r="AA174" i="5"/>
  <c r="P174" i="5"/>
  <c r="G174" i="5"/>
  <c r="AG174" i="5" s="1"/>
  <c r="D174" i="5"/>
  <c r="C174" i="5"/>
  <c r="W174" i="5" s="1"/>
  <c r="B174" i="5"/>
  <c r="AJ173" i="5"/>
  <c r="X173" i="5"/>
  <c r="T173" i="5"/>
  <c r="P173" i="5"/>
  <c r="G173" i="5"/>
  <c r="AE173" i="5" s="1"/>
  <c r="D173" i="5"/>
  <c r="C173" i="5"/>
  <c r="V173" i="5" s="1"/>
  <c r="B173" i="5"/>
  <c r="AJ172" i="5"/>
  <c r="AF172" i="5"/>
  <c r="AB172" i="5"/>
  <c r="X172" i="5"/>
  <c r="W172" i="5"/>
  <c r="T172" i="5"/>
  <c r="S172" i="5"/>
  <c r="P172" i="5"/>
  <c r="G172" i="5"/>
  <c r="E172" i="5"/>
  <c r="D172" i="5"/>
  <c r="C172" i="5"/>
  <c r="B172" i="5"/>
  <c r="AJ171" i="5"/>
  <c r="AF171" i="5"/>
  <c r="AE171" i="5"/>
  <c r="AB171" i="5"/>
  <c r="AA171" i="5"/>
  <c r="X171" i="5"/>
  <c r="W171" i="5"/>
  <c r="V171" i="5"/>
  <c r="T171" i="5"/>
  <c r="S171" i="5"/>
  <c r="R171" i="5"/>
  <c r="P171" i="5"/>
  <c r="G171" i="5"/>
  <c r="AG171" i="5" s="1"/>
  <c r="D171" i="5"/>
  <c r="E171" i="5" s="1"/>
  <c r="C171" i="5"/>
  <c r="B171" i="5"/>
  <c r="AJ170" i="5"/>
  <c r="AF170" i="5"/>
  <c r="AE170" i="5"/>
  <c r="AD170" i="5"/>
  <c r="AB170" i="5"/>
  <c r="AA170" i="5"/>
  <c r="P170" i="5"/>
  <c r="G170" i="5"/>
  <c r="AG170" i="5" s="1"/>
  <c r="D170" i="5"/>
  <c r="C170" i="5"/>
  <c r="W170" i="5" s="1"/>
  <c r="B170" i="5"/>
  <c r="AJ169" i="5"/>
  <c r="X169" i="5"/>
  <c r="T169" i="5"/>
  <c r="P169" i="5"/>
  <c r="G169" i="5"/>
  <c r="AE169" i="5" s="1"/>
  <c r="D169" i="5"/>
  <c r="C169" i="5"/>
  <c r="V169" i="5" s="1"/>
  <c r="B169" i="5"/>
  <c r="AJ168" i="5"/>
  <c r="AF168" i="5"/>
  <c r="AB168" i="5"/>
  <c r="X168" i="5"/>
  <c r="W168" i="5"/>
  <c r="T168" i="5"/>
  <c r="S168" i="5"/>
  <c r="P168" i="5"/>
  <c r="G168" i="5"/>
  <c r="E168" i="5"/>
  <c r="D168" i="5"/>
  <c r="C168" i="5"/>
  <c r="B168" i="5"/>
  <c r="AJ167" i="5"/>
  <c r="AF167" i="5"/>
  <c r="AE167" i="5"/>
  <c r="AB167" i="5"/>
  <c r="AA167" i="5"/>
  <c r="X167" i="5"/>
  <c r="W167" i="5"/>
  <c r="V167" i="5"/>
  <c r="T167" i="5"/>
  <c r="S167" i="5"/>
  <c r="R167" i="5"/>
  <c r="P167" i="5"/>
  <c r="G167" i="5"/>
  <c r="AG167" i="5" s="1"/>
  <c r="D167" i="5"/>
  <c r="E167" i="5" s="1"/>
  <c r="C167" i="5"/>
  <c r="B167" i="5"/>
  <c r="AJ166" i="5"/>
  <c r="AF166" i="5"/>
  <c r="AE166" i="5"/>
  <c r="AD166" i="5"/>
  <c r="AB166" i="5"/>
  <c r="AA166" i="5"/>
  <c r="P166" i="5"/>
  <c r="G166" i="5"/>
  <c r="AG166" i="5" s="1"/>
  <c r="D166" i="5"/>
  <c r="C166" i="5"/>
  <c r="W166" i="5" s="1"/>
  <c r="B166" i="5"/>
  <c r="AJ165" i="5"/>
  <c r="X165" i="5"/>
  <c r="T165" i="5"/>
  <c r="P165" i="5"/>
  <c r="G165" i="5"/>
  <c r="AE165" i="5" s="1"/>
  <c r="D165" i="5"/>
  <c r="C165" i="5"/>
  <c r="V165" i="5" s="1"/>
  <c r="B165" i="5"/>
  <c r="AF164" i="5"/>
  <c r="AE164" i="5"/>
  <c r="AB164" i="5"/>
  <c r="AA164" i="5"/>
  <c r="X164" i="5"/>
  <c r="W164" i="5"/>
  <c r="V164" i="5"/>
  <c r="T164" i="5"/>
  <c r="S164" i="5"/>
  <c r="R164" i="5"/>
  <c r="P164" i="5"/>
  <c r="G164" i="5"/>
  <c r="AG164" i="5" s="1"/>
  <c r="D164" i="5"/>
  <c r="E164" i="5" s="1"/>
  <c r="C164" i="5"/>
  <c r="B164" i="5"/>
  <c r="AJ163" i="5"/>
  <c r="AF163" i="5"/>
  <c r="AE163" i="5"/>
  <c r="AD163" i="5"/>
  <c r="AB163" i="5"/>
  <c r="AA163" i="5"/>
  <c r="P163" i="5"/>
  <c r="G163" i="5"/>
  <c r="AG163" i="5" s="1"/>
  <c r="D163" i="5"/>
  <c r="C163" i="5"/>
  <c r="W163" i="5" s="1"/>
  <c r="B163" i="5"/>
  <c r="AJ162" i="5"/>
  <c r="X162" i="5"/>
  <c r="T162" i="5"/>
  <c r="P162" i="5"/>
  <c r="G162" i="5"/>
  <c r="AE162" i="5" s="1"/>
  <c r="D162" i="5"/>
  <c r="C162" i="5"/>
  <c r="V162" i="5" s="1"/>
  <c r="B162" i="5"/>
  <c r="AJ161" i="5"/>
  <c r="AF161" i="5"/>
  <c r="AB161" i="5"/>
  <c r="X161" i="5"/>
  <c r="W161" i="5"/>
  <c r="T161" i="5"/>
  <c r="S161" i="5"/>
  <c r="P161" i="5"/>
  <c r="G161" i="5"/>
  <c r="E161" i="5"/>
  <c r="D161" i="5"/>
  <c r="C161" i="5"/>
  <c r="B161" i="5"/>
  <c r="AJ160" i="5"/>
  <c r="AF160" i="5"/>
  <c r="AE160" i="5"/>
  <c r="AB160" i="5"/>
  <c r="AA160" i="5"/>
  <c r="X160" i="5"/>
  <c r="W160" i="5"/>
  <c r="V160" i="5"/>
  <c r="T160" i="5"/>
  <c r="S160" i="5"/>
  <c r="R160" i="5"/>
  <c r="P160" i="5"/>
  <c r="G160" i="5"/>
  <c r="AG160" i="5" s="1"/>
  <c r="D160" i="5"/>
  <c r="E160" i="5" s="1"/>
  <c r="C160" i="5"/>
  <c r="B160" i="5"/>
  <c r="AJ159" i="5"/>
  <c r="AF159" i="5"/>
  <c r="AE159" i="5"/>
  <c r="AD159" i="5"/>
  <c r="AB159" i="5"/>
  <c r="AA159" i="5"/>
  <c r="P159" i="5"/>
  <c r="G159" i="5"/>
  <c r="AG159" i="5" s="1"/>
  <c r="D159" i="5"/>
  <c r="C159" i="5"/>
  <c r="W159" i="5" s="1"/>
  <c r="B159" i="5"/>
  <c r="AJ158" i="5"/>
  <c r="X158" i="5"/>
  <c r="T158" i="5"/>
  <c r="P158" i="5"/>
  <c r="G158" i="5"/>
  <c r="AE158" i="5" s="1"/>
  <c r="D158" i="5"/>
  <c r="C158" i="5"/>
  <c r="V158" i="5" s="1"/>
  <c r="B158" i="5"/>
  <c r="AJ157" i="5"/>
  <c r="AF157" i="5"/>
  <c r="AB157" i="5"/>
  <c r="X157" i="5"/>
  <c r="W157" i="5"/>
  <c r="T157" i="5"/>
  <c r="S157" i="5"/>
  <c r="P157" i="5"/>
  <c r="G157" i="5"/>
  <c r="E157" i="5"/>
  <c r="D157" i="5"/>
  <c r="C157" i="5"/>
  <c r="B157" i="5"/>
  <c r="AJ156" i="5"/>
  <c r="AF156" i="5"/>
  <c r="AE156" i="5"/>
  <c r="AB156" i="5"/>
  <c r="AA156" i="5"/>
  <c r="X156" i="5"/>
  <c r="W156" i="5"/>
  <c r="V156" i="5"/>
  <c r="T156" i="5"/>
  <c r="S156" i="5"/>
  <c r="R156" i="5"/>
  <c r="P156" i="5"/>
  <c r="G156" i="5"/>
  <c r="AG156" i="5" s="1"/>
  <c r="D156" i="5"/>
  <c r="E156" i="5" s="1"/>
  <c r="C156" i="5"/>
  <c r="B156" i="5"/>
  <c r="AJ155" i="5"/>
  <c r="AF155" i="5"/>
  <c r="AE155" i="5"/>
  <c r="AD155" i="5"/>
  <c r="AB155" i="5"/>
  <c r="AA155" i="5"/>
  <c r="P155" i="5"/>
  <c r="G155" i="5"/>
  <c r="AG155" i="5" s="1"/>
  <c r="D155" i="5"/>
  <c r="C155" i="5"/>
  <c r="W155" i="5" s="1"/>
  <c r="B155" i="5"/>
  <c r="AJ154" i="5"/>
  <c r="X154" i="5"/>
  <c r="T154" i="5"/>
  <c r="P154" i="5"/>
  <c r="G154" i="5"/>
  <c r="AE154" i="5" s="1"/>
  <c r="D154" i="5"/>
  <c r="C154" i="5"/>
  <c r="V154" i="5" s="1"/>
  <c r="B154" i="5"/>
  <c r="AJ153" i="5"/>
  <c r="AF153" i="5"/>
  <c r="AB153" i="5"/>
  <c r="X153" i="5"/>
  <c r="W153" i="5"/>
  <c r="T153" i="5"/>
  <c r="S153" i="5"/>
  <c r="P153" i="5"/>
  <c r="G153" i="5"/>
  <c r="E153" i="5"/>
  <c r="D153" i="5"/>
  <c r="C153" i="5"/>
  <c r="B153" i="5"/>
  <c r="AJ152" i="5"/>
  <c r="AE152" i="5"/>
  <c r="AA152" i="5"/>
  <c r="X152" i="5"/>
  <c r="W152" i="5"/>
  <c r="V152" i="5"/>
  <c r="T152" i="5"/>
  <c r="S152" i="5"/>
  <c r="R152" i="5"/>
  <c r="P152" i="5"/>
  <c r="G152" i="5"/>
  <c r="AG152" i="5" s="1"/>
  <c r="D152" i="5"/>
  <c r="E152" i="5" s="1"/>
  <c r="C152" i="5"/>
  <c r="B152" i="5"/>
  <c r="AJ151" i="5"/>
  <c r="AF151" i="5"/>
  <c r="AE151" i="5"/>
  <c r="AD151" i="5"/>
  <c r="AB151" i="5"/>
  <c r="AA151" i="5"/>
  <c r="P151" i="5"/>
  <c r="G151" i="5"/>
  <c r="AG151" i="5" s="1"/>
  <c r="D151" i="5"/>
  <c r="C151" i="5"/>
  <c r="W151" i="5" s="1"/>
  <c r="B151" i="5"/>
  <c r="AJ150" i="5"/>
  <c r="X150" i="5"/>
  <c r="V150" i="5"/>
  <c r="T150" i="5"/>
  <c r="R150" i="5"/>
  <c r="P150" i="5"/>
  <c r="G150" i="5"/>
  <c r="AE150" i="5" s="1"/>
  <c r="D150" i="5"/>
  <c r="C150" i="5"/>
  <c r="B150" i="5"/>
  <c r="AJ149" i="5"/>
  <c r="AF149" i="5"/>
  <c r="AD149" i="5"/>
  <c r="AB149" i="5"/>
  <c r="W149" i="5"/>
  <c r="S149" i="5"/>
  <c r="P149" i="5"/>
  <c r="G149" i="5"/>
  <c r="AG149" i="5" s="1"/>
  <c r="E149" i="5"/>
  <c r="D149" i="5"/>
  <c r="C149" i="5"/>
  <c r="B149" i="5"/>
  <c r="AJ148" i="5"/>
  <c r="AE148" i="5"/>
  <c r="AA148" i="5"/>
  <c r="X148" i="5"/>
  <c r="W148" i="5"/>
  <c r="V148" i="5"/>
  <c r="T148" i="5"/>
  <c r="S148" i="5"/>
  <c r="R148" i="5"/>
  <c r="P148" i="5"/>
  <c r="G148" i="5"/>
  <c r="AG148" i="5" s="1"/>
  <c r="D148" i="5"/>
  <c r="E148" i="5" s="1"/>
  <c r="C148" i="5"/>
  <c r="B148" i="5"/>
  <c r="AJ147" i="5"/>
  <c r="AF147" i="5"/>
  <c r="AE147" i="5"/>
  <c r="AD147" i="5"/>
  <c r="AB147" i="5"/>
  <c r="AA147" i="5"/>
  <c r="P147" i="5"/>
  <c r="G147" i="5"/>
  <c r="AG147" i="5" s="1"/>
  <c r="D147" i="5"/>
  <c r="C147" i="5"/>
  <c r="W147" i="5" s="1"/>
  <c r="B147" i="5"/>
  <c r="AJ146" i="5"/>
  <c r="X146" i="5"/>
  <c r="V146" i="5"/>
  <c r="T146" i="5"/>
  <c r="R146" i="5"/>
  <c r="P146" i="5"/>
  <c r="G146" i="5"/>
  <c r="AE146" i="5" s="1"/>
  <c r="D146" i="5"/>
  <c r="C146" i="5"/>
  <c r="B146" i="5"/>
  <c r="AJ145" i="5"/>
  <c r="AF145" i="5"/>
  <c r="AB145" i="5"/>
  <c r="W145" i="5"/>
  <c r="S145" i="5"/>
  <c r="P145" i="5"/>
  <c r="G145" i="5"/>
  <c r="E145" i="5"/>
  <c r="D145" i="5"/>
  <c r="C145" i="5"/>
  <c r="B145" i="5"/>
  <c r="AJ144" i="5"/>
  <c r="AE144" i="5"/>
  <c r="AA144" i="5"/>
  <c r="X144" i="5"/>
  <c r="W144" i="5"/>
  <c r="V144" i="5"/>
  <c r="T144" i="5"/>
  <c r="S144" i="5"/>
  <c r="R144" i="5"/>
  <c r="P144" i="5"/>
  <c r="G144" i="5"/>
  <c r="AG144" i="5" s="1"/>
  <c r="D144" i="5"/>
  <c r="E144" i="5" s="1"/>
  <c r="C144" i="5"/>
  <c r="B144" i="5"/>
  <c r="AJ143" i="5"/>
  <c r="AF143" i="5"/>
  <c r="AE143" i="5"/>
  <c r="AD143" i="5"/>
  <c r="AB143" i="5"/>
  <c r="AA143" i="5"/>
  <c r="P143" i="5"/>
  <c r="G143" i="5"/>
  <c r="AG143" i="5" s="1"/>
  <c r="D143" i="5"/>
  <c r="C143" i="5"/>
  <c r="W143" i="5" s="1"/>
  <c r="B143" i="5"/>
  <c r="AJ142" i="5"/>
  <c r="X142" i="5"/>
  <c r="V142" i="5"/>
  <c r="T142" i="5"/>
  <c r="R142" i="5"/>
  <c r="P142" i="5"/>
  <c r="G142" i="5"/>
  <c r="AE142" i="5" s="1"/>
  <c r="D142" i="5"/>
  <c r="C142" i="5"/>
  <c r="B142" i="5"/>
  <c r="AJ141" i="5"/>
  <c r="AF141" i="5"/>
  <c r="AB141" i="5"/>
  <c r="W141" i="5"/>
  <c r="S141" i="5"/>
  <c r="P141" i="5"/>
  <c r="G141" i="5"/>
  <c r="E141" i="5"/>
  <c r="D141" i="5"/>
  <c r="C141" i="5"/>
  <c r="B141" i="5"/>
  <c r="AJ140" i="5"/>
  <c r="AF140" i="5"/>
  <c r="AE140" i="5"/>
  <c r="AB140" i="5"/>
  <c r="AA140" i="5"/>
  <c r="X140" i="5"/>
  <c r="W140" i="5"/>
  <c r="V140" i="5"/>
  <c r="T140" i="5"/>
  <c r="S140" i="5"/>
  <c r="R140" i="5"/>
  <c r="P140" i="5"/>
  <c r="G140" i="5"/>
  <c r="AG140" i="5" s="1"/>
  <c r="D140" i="5"/>
  <c r="E140" i="5" s="1"/>
  <c r="C140" i="5"/>
  <c r="B140" i="5"/>
  <c r="AJ139" i="5"/>
  <c r="AF139" i="5"/>
  <c r="AE139" i="5"/>
  <c r="AD139" i="5"/>
  <c r="AB139" i="5"/>
  <c r="AA139" i="5"/>
  <c r="P139" i="5"/>
  <c r="G139" i="5"/>
  <c r="AG139" i="5" s="1"/>
  <c r="D139" i="5"/>
  <c r="C139" i="5"/>
  <c r="W139" i="5" s="1"/>
  <c r="B139" i="5"/>
  <c r="AJ138" i="5"/>
  <c r="X138" i="5"/>
  <c r="T138" i="5"/>
  <c r="P138" i="5"/>
  <c r="G138" i="5"/>
  <c r="AE138" i="5" s="1"/>
  <c r="D138" i="5"/>
  <c r="C138" i="5"/>
  <c r="V138" i="5" s="1"/>
  <c r="B138" i="5"/>
  <c r="AJ137" i="5"/>
  <c r="AF137" i="5"/>
  <c r="AB137" i="5"/>
  <c r="X137" i="5"/>
  <c r="W137" i="5"/>
  <c r="T137" i="5"/>
  <c r="S137" i="5"/>
  <c r="P137" i="5"/>
  <c r="G137" i="5"/>
  <c r="E137" i="5"/>
  <c r="D137" i="5"/>
  <c r="C137" i="5"/>
  <c r="B137" i="5"/>
  <c r="AJ136" i="5"/>
  <c r="AF136" i="5"/>
  <c r="AE136" i="5"/>
  <c r="AB136" i="5"/>
  <c r="AA136" i="5"/>
  <c r="X136" i="5"/>
  <c r="W136" i="5"/>
  <c r="V136" i="5"/>
  <c r="T136" i="5"/>
  <c r="S136" i="5"/>
  <c r="R136" i="5"/>
  <c r="P136" i="5"/>
  <c r="G136" i="5"/>
  <c r="AG136" i="5" s="1"/>
  <c r="D136" i="5"/>
  <c r="E136" i="5" s="1"/>
  <c r="C136" i="5"/>
  <c r="B136" i="5"/>
  <c r="AJ135" i="5"/>
  <c r="AF135" i="5"/>
  <c r="AE135" i="5"/>
  <c r="AD135" i="5"/>
  <c r="AB135" i="5"/>
  <c r="AA135" i="5"/>
  <c r="P135" i="5"/>
  <c r="G135" i="5"/>
  <c r="AG135" i="5" s="1"/>
  <c r="D135" i="5"/>
  <c r="C135" i="5"/>
  <c r="W135" i="5" s="1"/>
  <c r="B135" i="5"/>
  <c r="AJ134" i="5"/>
  <c r="X134" i="5"/>
  <c r="T134" i="5"/>
  <c r="P134" i="5"/>
  <c r="G134" i="5"/>
  <c r="AE134" i="5" s="1"/>
  <c r="D134" i="5"/>
  <c r="C134" i="5"/>
  <c r="V134" i="5" s="1"/>
  <c r="B134" i="5"/>
  <c r="AJ133" i="5"/>
  <c r="AF133" i="5"/>
  <c r="AB133" i="5"/>
  <c r="X133" i="5"/>
  <c r="W133" i="5"/>
  <c r="T133" i="5"/>
  <c r="S133" i="5"/>
  <c r="P133" i="5"/>
  <c r="G133" i="5"/>
  <c r="E133" i="5"/>
  <c r="D133" i="5"/>
  <c r="C133" i="5"/>
  <c r="B133" i="5"/>
  <c r="AJ132" i="5"/>
  <c r="AF132" i="5"/>
  <c r="AE132" i="5"/>
  <c r="AB132" i="5"/>
  <c r="AA132" i="5"/>
  <c r="X132" i="5"/>
  <c r="W132" i="5"/>
  <c r="V132" i="5"/>
  <c r="T132" i="5"/>
  <c r="S132" i="5"/>
  <c r="R132" i="5"/>
  <c r="P132" i="5"/>
  <c r="G132" i="5"/>
  <c r="AG132" i="5" s="1"/>
  <c r="D132" i="5"/>
  <c r="E132" i="5" s="1"/>
  <c r="C132" i="5"/>
  <c r="B132" i="5"/>
  <c r="AJ131" i="5"/>
  <c r="AF131" i="5"/>
  <c r="AE131" i="5"/>
  <c r="AD131" i="5"/>
  <c r="AB131" i="5"/>
  <c r="AA131" i="5"/>
  <c r="P131" i="5"/>
  <c r="G131" i="5"/>
  <c r="AG131" i="5" s="1"/>
  <c r="D131" i="5"/>
  <c r="C131" i="5"/>
  <c r="W131" i="5" s="1"/>
  <c r="B131" i="5"/>
  <c r="AJ130" i="5"/>
  <c r="X130" i="5"/>
  <c r="T130" i="5"/>
  <c r="P130" i="5"/>
  <c r="G130" i="5"/>
  <c r="AE130" i="5" s="1"/>
  <c r="D130" i="5"/>
  <c r="C130" i="5"/>
  <c r="V130" i="5" s="1"/>
  <c r="B130" i="5"/>
  <c r="AJ129" i="5"/>
  <c r="AF129" i="5"/>
  <c r="AB129" i="5"/>
  <c r="X129" i="5"/>
  <c r="W129" i="5"/>
  <c r="T129" i="5"/>
  <c r="S129" i="5"/>
  <c r="P129" i="5"/>
  <c r="G129" i="5"/>
  <c r="E129" i="5"/>
  <c r="D129" i="5"/>
  <c r="C129" i="5"/>
  <c r="B129" i="5"/>
  <c r="AJ128" i="5"/>
  <c r="AF128" i="5"/>
  <c r="AE128" i="5"/>
  <c r="AB128" i="5"/>
  <c r="AA128" i="5"/>
  <c r="X128" i="5"/>
  <c r="W128" i="5"/>
  <c r="V128" i="5"/>
  <c r="T128" i="5"/>
  <c r="S128" i="5"/>
  <c r="R128" i="5"/>
  <c r="P128" i="5"/>
  <c r="G128" i="5"/>
  <c r="AG128" i="5" s="1"/>
  <c r="D128" i="5"/>
  <c r="E128" i="5" s="1"/>
  <c r="C128" i="5"/>
  <c r="B128" i="5"/>
  <c r="AJ127" i="5"/>
  <c r="AF127" i="5"/>
  <c r="AE127" i="5"/>
  <c r="AD127" i="5"/>
  <c r="AB127" i="5"/>
  <c r="AA127" i="5"/>
  <c r="P127" i="5"/>
  <c r="G127" i="5"/>
  <c r="AG127" i="5" s="1"/>
  <c r="D127" i="5"/>
  <c r="C127" i="5"/>
  <c r="W127" i="5" s="1"/>
  <c r="B127" i="5"/>
  <c r="AJ126" i="5"/>
  <c r="X126" i="5"/>
  <c r="T126" i="5"/>
  <c r="P126" i="5"/>
  <c r="G126" i="5"/>
  <c r="AE126" i="5" s="1"/>
  <c r="D126" i="5"/>
  <c r="C126" i="5"/>
  <c r="V126" i="5" s="1"/>
  <c r="B126" i="5"/>
  <c r="AJ125" i="5"/>
  <c r="AF125" i="5"/>
  <c r="AB125" i="5"/>
  <c r="X125" i="5"/>
  <c r="W125" i="5"/>
  <c r="T125" i="5"/>
  <c r="S125" i="5"/>
  <c r="P125" i="5"/>
  <c r="G125" i="5"/>
  <c r="E125" i="5"/>
  <c r="D125" i="5"/>
  <c r="C125" i="5"/>
  <c r="B125" i="5"/>
  <c r="AJ124" i="5"/>
  <c r="AF124" i="5"/>
  <c r="AE124" i="5"/>
  <c r="AB124" i="5"/>
  <c r="AA124" i="5"/>
  <c r="X124" i="5"/>
  <c r="W124" i="5"/>
  <c r="V124" i="5"/>
  <c r="T124" i="5"/>
  <c r="S124" i="5"/>
  <c r="R124" i="5"/>
  <c r="P124" i="5"/>
  <c r="G124" i="5"/>
  <c r="AG124" i="5" s="1"/>
  <c r="D124" i="5"/>
  <c r="E124" i="5" s="1"/>
  <c r="C124" i="5"/>
  <c r="B124" i="5"/>
  <c r="AJ123" i="5"/>
  <c r="AF123" i="5"/>
  <c r="AE123" i="5"/>
  <c r="AD123" i="5"/>
  <c r="AB123" i="5"/>
  <c r="AA123" i="5"/>
  <c r="P123" i="5"/>
  <c r="G123" i="5"/>
  <c r="AG123" i="5" s="1"/>
  <c r="D123" i="5"/>
  <c r="C123" i="5"/>
  <c r="W123" i="5" s="1"/>
  <c r="B123" i="5"/>
  <c r="AJ122" i="5"/>
  <c r="X122" i="5"/>
  <c r="T122" i="5"/>
  <c r="P122" i="5"/>
  <c r="G122" i="5"/>
  <c r="AE122" i="5" s="1"/>
  <c r="D122" i="5"/>
  <c r="C122" i="5"/>
  <c r="V122" i="5" s="1"/>
  <c r="B122" i="5"/>
  <c r="AJ121" i="5"/>
  <c r="AF121" i="5"/>
  <c r="AB121" i="5"/>
  <c r="X121" i="5"/>
  <c r="W121" i="5"/>
  <c r="T121" i="5"/>
  <c r="S121" i="5"/>
  <c r="P121" i="5"/>
  <c r="G121" i="5"/>
  <c r="E121" i="5"/>
  <c r="D121" i="5"/>
  <c r="C121" i="5"/>
  <c r="B121" i="5"/>
  <c r="AJ120" i="5"/>
  <c r="AF120" i="5"/>
  <c r="AE120" i="5"/>
  <c r="AB120" i="5"/>
  <c r="AA120" i="5"/>
  <c r="X120" i="5"/>
  <c r="W120" i="5"/>
  <c r="V120" i="5"/>
  <c r="T120" i="5"/>
  <c r="S120" i="5"/>
  <c r="R120" i="5"/>
  <c r="P120" i="5"/>
  <c r="G120" i="5"/>
  <c r="AG120" i="5" s="1"/>
  <c r="D120" i="5"/>
  <c r="E120" i="5" s="1"/>
  <c r="C120" i="5"/>
  <c r="B120" i="5"/>
  <c r="AJ119" i="5"/>
  <c r="AF119" i="5"/>
  <c r="AE119" i="5"/>
  <c r="AD119" i="5"/>
  <c r="AB119" i="5"/>
  <c r="AA119" i="5"/>
  <c r="P119" i="5"/>
  <c r="G119" i="5"/>
  <c r="AG119" i="5" s="1"/>
  <c r="D119" i="5"/>
  <c r="C119" i="5"/>
  <c r="W119" i="5" s="1"/>
  <c r="B119" i="5"/>
  <c r="AJ118" i="5"/>
  <c r="X118" i="5"/>
  <c r="T118" i="5"/>
  <c r="P118" i="5"/>
  <c r="G118" i="5"/>
  <c r="AE118" i="5" s="1"/>
  <c r="D118" i="5"/>
  <c r="C118" i="5"/>
  <c r="V118" i="5" s="1"/>
  <c r="B118" i="5"/>
  <c r="AJ117" i="5"/>
  <c r="AF117" i="5"/>
  <c r="AB117" i="5"/>
  <c r="X117" i="5"/>
  <c r="W117" i="5"/>
  <c r="T117" i="5"/>
  <c r="S117" i="5"/>
  <c r="P117" i="5"/>
  <c r="G117" i="5"/>
  <c r="E117" i="5"/>
  <c r="D117" i="5"/>
  <c r="C117" i="5"/>
  <c r="B117" i="5"/>
  <c r="AJ116" i="5"/>
  <c r="AF116" i="5"/>
  <c r="AE116" i="5"/>
  <c r="AB116" i="5"/>
  <c r="AA116" i="5"/>
  <c r="X116" i="5"/>
  <c r="W116" i="5"/>
  <c r="V116" i="5"/>
  <c r="T116" i="5"/>
  <c r="S116" i="5"/>
  <c r="R116" i="5"/>
  <c r="P116" i="5"/>
  <c r="G116" i="5"/>
  <c r="AG116" i="5" s="1"/>
  <c r="D116" i="5"/>
  <c r="E116" i="5" s="1"/>
  <c r="C116" i="5"/>
  <c r="B116" i="5"/>
  <c r="AJ115" i="5"/>
  <c r="AF115" i="5"/>
  <c r="AE115" i="5"/>
  <c r="AD115" i="5"/>
  <c r="AB115" i="5"/>
  <c r="AA115" i="5"/>
  <c r="P115" i="5"/>
  <c r="G115" i="5"/>
  <c r="AG115" i="5" s="1"/>
  <c r="D115" i="5"/>
  <c r="C115" i="5"/>
  <c r="W115" i="5" s="1"/>
  <c r="B115" i="5"/>
  <c r="AJ114" i="5"/>
  <c r="X114" i="5"/>
  <c r="T114" i="5"/>
  <c r="P114" i="5"/>
  <c r="G114" i="5"/>
  <c r="AE114" i="5" s="1"/>
  <c r="D114" i="5"/>
  <c r="C114" i="5"/>
  <c r="V114" i="5" s="1"/>
  <c r="B114" i="5"/>
  <c r="AJ113" i="5"/>
  <c r="AF113" i="5"/>
  <c r="AB113" i="5"/>
  <c r="X113" i="5"/>
  <c r="W113" i="5"/>
  <c r="T113" i="5"/>
  <c r="S113" i="5"/>
  <c r="P113" i="5"/>
  <c r="G113" i="5"/>
  <c r="E113" i="5"/>
  <c r="D113" i="5"/>
  <c r="C113" i="5"/>
  <c r="B113" i="5"/>
  <c r="AJ112" i="5"/>
  <c r="AF112" i="5"/>
  <c r="AE112" i="5"/>
  <c r="AB112" i="5"/>
  <c r="AA112" i="5"/>
  <c r="X112" i="5"/>
  <c r="W112" i="5"/>
  <c r="V112" i="5"/>
  <c r="T112" i="5"/>
  <c r="S112" i="5"/>
  <c r="R112" i="5"/>
  <c r="P112" i="5"/>
  <c r="G112" i="5"/>
  <c r="AG112" i="5" s="1"/>
  <c r="D112" i="5"/>
  <c r="E112" i="5" s="1"/>
  <c r="C112" i="5"/>
  <c r="B112" i="5"/>
  <c r="AJ111" i="5"/>
  <c r="AF111" i="5"/>
  <c r="AE111" i="5"/>
  <c r="AD111" i="5"/>
  <c r="AB111" i="5"/>
  <c r="AA111" i="5"/>
  <c r="P111" i="5"/>
  <c r="G111" i="5"/>
  <c r="AG111" i="5" s="1"/>
  <c r="D111" i="5"/>
  <c r="C111" i="5"/>
  <c r="W111" i="5" s="1"/>
  <c r="B111" i="5"/>
  <c r="AJ110" i="5"/>
  <c r="X110" i="5"/>
  <c r="T110" i="5"/>
  <c r="P110" i="5"/>
  <c r="G110" i="5"/>
  <c r="AE110" i="5" s="1"/>
  <c r="D110" i="5"/>
  <c r="C110" i="5"/>
  <c r="V110" i="5" s="1"/>
  <c r="B110" i="5"/>
  <c r="AJ109" i="5"/>
  <c r="AF109" i="5"/>
  <c r="AB109" i="5"/>
  <c r="X109" i="5"/>
  <c r="W109" i="5"/>
  <c r="T109" i="5"/>
  <c r="S109" i="5"/>
  <c r="P109" i="5"/>
  <c r="G109" i="5"/>
  <c r="E109" i="5"/>
  <c r="D109" i="5"/>
  <c r="C109" i="5"/>
  <c r="B109" i="5"/>
  <c r="AJ108" i="5"/>
  <c r="AF108" i="5"/>
  <c r="AE108" i="5"/>
  <c r="AB108" i="5"/>
  <c r="AA108" i="5"/>
  <c r="X108" i="5"/>
  <c r="W108" i="5"/>
  <c r="V108" i="5"/>
  <c r="T108" i="5"/>
  <c r="S108" i="5"/>
  <c r="R108" i="5"/>
  <c r="P108" i="5"/>
  <c r="G108" i="5"/>
  <c r="AG108" i="5" s="1"/>
  <c r="D108" i="5"/>
  <c r="E108" i="5" s="1"/>
  <c r="C108" i="5"/>
  <c r="B108" i="5"/>
  <c r="AJ107" i="5"/>
  <c r="AF107" i="5"/>
  <c r="AE107" i="5"/>
  <c r="AD107" i="5"/>
  <c r="AB107" i="5"/>
  <c r="AA107" i="5"/>
  <c r="P107" i="5"/>
  <c r="G107" i="5"/>
  <c r="AG107" i="5" s="1"/>
  <c r="D107" i="5"/>
  <c r="C107" i="5"/>
  <c r="W107" i="5" s="1"/>
  <c r="B107" i="5"/>
  <c r="AJ106" i="5"/>
  <c r="X106" i="5"/>
  <c r="T106" i="5"/>
  <c r="P106" i="5"/>
  <c r="G106" i="5"/>
  <c r="AE106" i="5" s="1"/>
  <c r="D106" i="5"/>
  <c r="C106" i="5"/>
  <c r="V106" i="5" s="1"/>
  <c r="B106" i="5"/>
  <c r="AJ105" i="5"/>
  <c r="AF105" i="5"/>
  <c r="AB105" i="5"/>
  <c r="X105" i="5"/>
  <c r="W105" i="5"/>
  <c r="T105" i="5"/>
  <c r="S105" i="5"/>
  <c r="P105" i="5"/>
  <c r="G105" i="5"/>
  <c r="E105" i="5"/>
  <c r="D105" i="5"/>
  <c r="C105" i="5"/>
  <c r="B105" i="5"/>
  <c r="AJ104" i="5"/>
  <c r="AF104" i="5"/>
  <c r="AE104" i="5"/>
  <c r="AB104" i="5"/>
  <c r="AA104" i="5"/>
  <c r="X104" i="5"/>
  <c r="W104" i="5"/>
  <c r="V104" i="5"/>
  <c r="T104" i="5"/>
  <c r="S104" i="5"/>
  <c r="R104" i="5"/>
  <c r="P104" i="5"/>
  <c r="G104" i="5"/>
  <c r="AG104" i="5" s="1"/>
  <c r="D104" i="5"/>
  <c r="E104" i="5" s="1"/>
  <c r="C104" i="5"/>
  <c r="B104" i="5"/>
  <c r="AJ103" i="5"/>
  <c r="AF103" i="5"/>
  <c r="AE103" i="5"/>
  <c r="AD103" i="5"/>
  <c r="AB103" i="5"/>
  <c r="AA103" i="5"/>
  <c r="P103" i="5"/>
  <c r="G103" i="5"/>
  <c r="AG103" i="5" s="1"/>
  <c r="D103" i="5"/>
  <c r="C103" i="5"/>
  <c r="W103" i="5" s="1"/>
  <c r="B103" i="5"/>
  <c r="AJ102" i="5"/>
  <c r="X102" i="5"/>
  <c r="T102" i="5"/>
  <c r="P102" i="5"/>
  <c r="G102" i="5"/>
  <c r="AE102" i="5" s="1"/>
  <c r="D102" i="5"/>
  <c r="C102" i="5"/>
  <c r="V102" i="5" s="1"/>
  <c r="B102" i="5"/>
  <c r="AJ101" i="5"/>
  <c r="AF101" i="5"/>
  <c r="AB101" i="5"/>
  <c r="X101" i="5"/>
  <c r="W101" i="5"/>
  <c r="T101" i="5"/>
  <c r="S101" i="5"/>
  <c r="P101" i="5"/>
  <c r="G101" i="5"/>
  <c r="E101" i="5"/>
  <c r="D101" i="5"/>
  <c r="C101" i="5"/>
  <c r="B101" i="5"/>
  <c r="AJ100" i="5"/>
  <c r="AF100" i="5"/>
  <c r="AE100" i="5"/>
  <c r="AB100" i="5"/>
  <c r="AA100" i="5"/>
  <c r="X100" i="5"/>
  <c r="W100" i="5"/>
  <c r="V100" i="5"/>
  <c r="T100" i="5"/>
  <c r="S100" i="5"/>
  <c r="R100" i="5"/>
  <c r="P100" i="5"/>
  <c r="G100" i="5"/>
  <c r="AG100" i="5" s="1"/>
  <c r="D100" i="5"/>
  <c r="E100" i="5" s="1"/>
  <c r="C100" i="5"/>
  <c r="B100" i="5"/>
  <c r="AJ99" i="5"/>
  <c r="AF99" i="5"/>
  <c r="AE99" i="5"/>
  <c r="AD99" i="5"/>
  <c r="AB99" i="5"/>
  <c r="AA99" i="5"/>
  <c r="P99" i="5"/>
  <c r="G99" i="5"/>
  <c r="AG99" i="5" s="1"/>
  <c r="D99" i="5"/>
  <c r="C99" i="5"/>
  <c r="W99" i="5" s="1"/>
  <c r="B99" i="5"/>
  <c r="AJ98" i="5"/>
  <c r="X98" i="5"/>
  <c r="T98" i="5"/>
  <c r="P98" i="5"/>
  <c r="G98" i="5"/>
  <c r="AE98" i="5" s="1"/>
  <c r="D98" i="5"/>
  <c r="C98" i="5"/>
  <c r="V98" i="5" s="1"/>
  <c r="B98" i="5"/>
  <c r="AJ97" i="5"/>
  <c r="AF97" i="5"/>
  <c r="AB97" i="5"/>
  <c r="X97" i="5"/>
  <c r="W97" i="5"/>
  <c r="T97" i="5"/>
  <c r="S97" i="5"/>
  <c r="P97" i="5"/>
  <c r="G97" i="5"/>
  <c r="E97" i="5"/>
  <c r="D97" i="5"/>
  <c r="C97" i="5"/>
  <c r="B97" i="5"/>
  <c r="AJ96" i="5"/>
  <c r="AF96" i="5"/>
  <c r="AE96" i="5"/>
  <c r="AB96" i="5"/>
  <c r="AA96" i="5"/>
  <c r="X96" i="5"/>
  <c r="W96" i="5"/>
  <c r="V96" i="5"/>
  <c r="T96" i="5"/>
  <c r="S96" i="5"/>
  <c r="R96" i="5"/>
  <c r="P96" i="5"/>
  <c r="G96" i="5"/>
  <c r="AG96" i="5" s="1"/>
  <c r="D96" i="5"/>
  <c r="E96" i="5" s="1"/>
  <c r="C96" i="5"/>
  <c r="B96" i="5"/>
  <c r="AJ95" i="5"/>
  <c r="AF95" i="5"/>
  <c r="AE95" i="5"/>
  <c r="AD95" i="5"/>
  <c r="AB95" i="5"/>
  <c r="AA95" i="5"/>
  <c r="P95" i="5"/>
  <c r="G95" i="5"/>
  <c r="AG95" i="5" s="1"/>
  <c r="D95" i="5"/>
  <c r="C95" i="5"/>
  <c r="W95" i="5" s="1"/>
  <c r="B95" i="5"/>
  <c r="AJ94" i="5"/>
  <c r="X94" i="5"/>
  <c r="T94" i="5"/>
  <c r="P94" i="5"/>
  <c r="G94" i="5"/>
  <c r="AE94" i="5" s="1"/>
  <c r="D94" i="5"/>
  <c r="C94" i="5"/>
  <c r="V94" i="5" s="1"/>
  <c r="B94" i="5"/>
  <c r="AJ93" i="5"/>
  <c r="AF93" i="5"/>
  <c r="AB93" i="5"/>
  <c r="X93" i="5"/>
  <c r="W93" i="5"/>
  <c r="T93" i="5"/>
  <c r="S93" i="5"/>
  <c r="P93" i="5"/>
  <c r="G93" i="5"/>
  <c r="E93" i="5"/>
  <c r="D93" i="5"/>
  <c r="C93" i="5"/>
  <c r="B93" i="5"/>
  <c r="AJ92" i="5"/>
  <c r="AF92" i="5"/>
  <c r="AE92" i="5"/>
  <c r="AB92" i="5"/>
  <c r="AA92" i="5"/>
  <c r="X92" i="5"/>
  <c r="W92" i="5"/>
  <c r="V92" i="5"/>
  <c r="T92" i="5"/>
  <c r="S92" i="5"/>
  <c r="R92" i="5"/>
  <c r="P92" i="5"/>
  <c r="G92" i="5"/>
  <c r="AG92" i="5" s="1"/>
  <c r="D92" i="5"/>
  <c r="E92" i="5" s="1"/>
  <c r="C92" i="5"/>
  <c r="B92" i="5"/>
  <c r="AJ91" i="5"/>
  <c r="AF91" i="5"/>
  <c r="AE91" i="5"/>
  <c r="AD91" i="5"/>
  <c r="AB91" i="5"/>
  <c r="AA91" i="5"/>
  <c r="P91" i="5"/>
  <c r="G91" i="5"/>
  <c r="AG91" i="5" s="1"/>
  <c r="D91" i="5"/>
  <c r="C91" i="5"/>
  <c r="W91" i="5" s="1"/>
  <c r="B91" i="5"/>
  <c r="AJ90" i="5"/>
  <c r="X90" i="5"/>
  <c r="T90" i="5"/>
  <c r="P90" i="5"/>
  <c r="G90" i="5"/>
  <c r="AE90" i="5" s="1"/>
  <c r="D90" i="5"/>
  <c r="C90" i="5"/>
  <c r="V90" i="5" s="1"/>
  <c r="B90" i="5"/>
  <c r="AJ89" i="5"/>
  <c r="AF89" i="5"/>
  <c r="AB89" i="5"/>
  <c r="X89" i="5"/>
  <c r="W89" i="5"/>
  <c r="T89" i="5"/>
  <c r="S89" i="5"/>
  <c r="P89" i="5"/>
  <c r="G89" i="5"/>
  <c r="E89" i="5"/>
  <c r="D89" i="5"/>
  <c r="C89" i="5"/>
  <c r="B89" i="5"/>
  <c r="AJ88" i="5"/>
  <c r="AF88" i="5"/>
  <c r="AE88" i="5"/>
  <c r="AB88" i="5"/>
  <c r="AA88" i="5"/>
  <c r="X88" i="5"/>
  <c r="W88" i="5"/>
  <c r="V88" i="5"/>
  <c r="T88" i="5"/>
  <c r="S88" i="5"/>
  <c r="R88" i="5"/>
  <c r="P88" i="5"/>
  <c r="G88" i="5"/>
  <c r="AG88" i="5" s="1"/>
  <c r="D88" i="5"/>
  <c r="E88" i="5" s="1"/>
  <c r="C88" i="5"/>
  <c r="B88" i="5"/>
  <c r="AJ87" i="5"/>
  <c r="AF87" i="5"/>
  <c r="AE87" i="5"/>
  <c r="AD87" i="5"/>
  <c r="AB87" i="5"/>
  <c r="AA87" i="5"/>
  <c r="P87" i="5"/>
  <c r="G87" i="5"/>
  <c r="AG87" i="5" s="1"/>
  <c r="D87" i="5"/>
  <c r="C87" i="5"/>
  <c r="W87" i="5" s="1"/>
  <c r="B87" i="5"/>
  <c r="AJ86" i="5"/>
  <c r="X86" i="5"/>
  <c r="T86" i="5"/>
  <c r="P86" i="5"/>
  <c r="G86" i="5"/>
  <c r="AE86" i="5" s="1"/>
  <c r="D86" i="5"/>
  <c r="C86" i="5"/>
  <c r="V86" i="5" s="1"/>
  <c r="B86" i="5"/>
  <c r="AJ85" i="5"/>
  <c r="AF85" i="5"/>
  <c r="AB85" i="5"/>
  <c r="X85" i="5"/>
  <c r="W85" i="5"/>
  <c r="T85" i="5"/>
  <c r="S85" i="5"/>
  <c r="P85" i="5"/>
  <c r="G85" i="5"/>
  <c r="E85" i="5"/>
  <c r="D85" i="5"/>
  <c r="C85" i="5"/>
  <c r="B85" i="5"/>
  <c r="AJ84" i="5"/>
  <c r="AF84" i="5"/>
  <c r="AE84" i="5"/>
  <c r="AB84" i="5"/>
  <c r="AA84" i="5"/>
  <c r="X84" i="5"/>
  <c r="W84" i="5"/>
  <c r="V84" i="5"/>
  <c r="T84" i="5"/>
  <c r="S84" i="5"/>
  <c r="R84" i="5"/>
  <c r="P84" i="5"/>
  <c r="G84" i="5"/>
  <c r="AG84" i="5" s="1"/>
  <c r="D84" i="5"/>
  <c r="E84" i="5" s="1"/>
  <c r="C84" i="5"/>
  <c r="B84" i="5"/>
  <c r="AJ83" i="5"/>
  <c r="AF83" i="5"/>
  <c r="AE83" i="5"/>
  <c r="AD83" i="5"/>
  <c r="AB83" i="5"/>
  <c r="AA83" i="5"/>
  <c r="P83" i="5"/>
  <c r="G83" i="5"/>
  <c r="AG83" i="5" s="1"/>
  <c r="D83" i="5"/>
  <c r="C83" i="5"/>
  <c r="W83" i="5" s="1"/>
  <c r="B83" i="5"/>
  <c r="AJ82" i="5"/>
  <c r="X82" i="5"/>
  <c r="T82" i="5"/>
  <c r="P82" i="5"/>
  <c r="G82" i="5"/>
  <c r="AE82" i="5" s="1"/>
  <c r="D82" i="5"/>
  <c r="C82" i="5"/>
  <c r="V82" i="5" s="1"/>
  <c r="B82" i="5"/>
  <c r="AJ81" i="5"/>
  <c r="AF81" i="5"/>
  <c r="AB81" i="5"/>
  <c r="X81" i="5"/>
  <c r="W81" i="5"/>
  <c r="T81" i="5"/>
  <c r="S81" i="5"/>
  <c r="P81" i="5"/>
  <c r="G81" i="5"/>
  <c r="E81" i="5"/>
  <c r="D81" i="5"/>
  <c r="C81" i="5"/>
  <c r="B81" i="5"/>
  <c r="AJ80" i="5"/>
  <c r="AF80" i="5"/>
  <c r="AE80" i="5"/>
  <c r="AB80" i="5"/>
  <c r="AA80" i="5"/>
  <c r="X80" i="5"/>
  <c r="W80" i="5"/>
  <c r="V80" i="5"/>
  <c r="T80" i="5"/>
  <c r="S80" i="5"/>
  <c r="R80" i="5"/>
  <c r="P80" i="5"/>
  <c r="G80" i="5"/>
  <c r="AG80" i="5" s="1"/>
  <c r="D80" i="5"/>
  <c r="E80" i="5" s="1"/>
  <c r="C80" i="5"/>
  <c r="B80" i="5"/>
  <c r="AJ79" i="5"/>
  <c r="AF79" i="5"/>
  <c r="AE79" i="5"/>
  <c r="AD79" i="5"/>
  <c r="AB79" i="5"/>
  <c r="AA79" i="5"/>
  <c r="P79" i="5"/>
  <c r="G79" i="5"/>
  <c r="AG79" i="5" s="1"/>
  <c r="D79" i="5"/>
  <c r="C79" i="5"/>
  <c r="W79" i="5" s="1"/>
  <c r="B79" i="5"/>
  <c r="AJ78" i="5"/>
  <c r="X78" i="5"/>
  <c r="T78" i="5"/>
  <c r="P78" i="5"/>
  <c r="G78" i="5"/>
  <c r="AE78" i="5" s="1"/>
  <c r="D78" i="5"/>
  <c r="C78" i="5"/>
  <c r="V78" i="5" s="1"/>
  <c r="B78" i="5"/>
  <c r="AJ77" i="5"/>
  <c r="AF77" i="5"/>
  <c r="AB77" i="5"/>
  <c r="X77" i="5"/>
  <c r="W77" i="5"/>
  <c r="T77" i="5"/>
  <c r="S77" i="5"/>
  <c r="P77" i="5"/>
  <c r="G77" i="5"/>
  <c r="E77" i="5"/>
  <c r="D77" i="5"/>
  <c r="C77" i="5"/>
  <c r="B77" i="5"/>
  <c r="AJ76" i="5"/>
  <c r="AF76" i="5"/>
  <c r="AE76" i="5"/>
  <c r="AB76" i="5"/>
  <c r="AA76" i="5"/>
  <c r="X76" i="5"/>
  <c r="W76" i="5"/>
  <c r="V76" i="5"/>
  <c r="T76" i="5"/>
  <c r="S76" i="5"/>
  <c r="R76" i="5"/>
  <c r="P76" i="5"/>
  <c r="G76" i="5"/>
  <c r="AG76" i="5" s="1"/>
  <c r="D76" i="5"/>
  <c r="E76" i="5" s="1"/>
  <c r="C76" i="5"/>
  <c r="B76" i="5"/>
  <c r="AJ75" i="5"/>
  <c r="AF75" i="5"/>
  <c r="AE75" i="5"/>
  <c r="AD75" i="5"/>
  <c r="AB75" i="5"/>
  <c r="AA75" i="5"/>
  <c r="P75" i="5"/>
  <c r="G75" i="5"/>
  <c r="AG75" i="5" s="1"/>
  <c r="D75" i="5"/>
  <c r="C75" i="5"/>
  <c r="W75" i="5" s="1"/>
  <c r="B75" i="5"/>
  <c r="AJ74" i="5"/>
  <c r="X74" i="5"/>
  <c r="T74" i="5"/>
  <c r="P74" i="5"/>
  <c r="G74" i="5"/>
  <c r="AE74" i="5" s="1"/>
  <c r="D74" i="5"/>
  <c r="C74" i="5"/>
  <c r="V74" i="5" s="1"/>
  <c r="B74" i="5"/>
  <c r="AJ73" i="5"/>
  <c r="AF73" i="5"/>
  <c r="AB73" i="5"/>
  <c r="X73" i="5"/>
  <c r="W73" i="5"/>
  <c r="T73" i="5"/>
  <c r="S73" i="5"/>
  <c r="P73" i="5"/>
  <c r="G73" i="5"/>
  <c r="E73" i="5"/>
  <c r="D73" i="5"/>
  <c r="C73" i="5"/>
  <c r="B73" i="5"/>
  <c r="AJ72" i="5"/>
  <c r="AF72" i="5"/>
  <c r="AE72" i="5"/>
  <c r="AB72" i="5"/>
  <c r="AA72" i="5"/>
  <c r="X72" i="5"/>
  <c r="W72" i="5"/>
  <c r="V72" i="5"/>
  <c r="T72" i="5"/>
  <c r="S72" i="5"/>
  <c r="R72" i="5"/>
  <c r="P72" i="5"/>
  <c r="G72" i="5"/>
  <c r="AG72" i="5" s="1"/>
  <c r="D72" i="5"/>
  <c r="E72" i="5" s="1"/>
  <c r="C72" i="5"/>
  <c r="B72" i="5"/>
  <c r="AJ71" i="5"/>
  <c r="AF71" i="5"/>
  <c r="AE71" i="5"/>
  <c r="AD71" i="5"/>
  <c r="AB71" i="5"/>
  <c r="AA71" i="5"/>
  <c r="P71" i="5"/>
  <c r="G71" i="5"/>
  <c r="AG71" i="5" s="1"/>
  <c r="D71" i="5"/>
  <c r="C71" i="5"/>
  <c r="W71" i="5" s="1"/>
  <c r="B71" i="5"/>
  <c r="AJ70" i="5"/>
  <c r="X70" i="5"/>
  <c r="T70" i="5"/>
  <c r="P70" i="5"/>
  <c r="G70" i="5"/>
  <c r="AA70" i="5" s="1"/>
  <c r="D70" i="5"/>
  <c r="C70" i="5"/>
  <c r="V70" i="5" s="1"/>
  <c r="B70" i="5"/>
  <c r="AJ69" i="5"/>
  <c r="AF69" i="5"/>
  <c r="AB69" i="5"/>
  <c r="X69" i="5"/>
  <c r="W69" i="5"/>
  <c r="T69" i="5"/>
  <c r="S69" i="5"/>
  <c r="P69" i="5"/>
  <c r="G69" i="5"/>
  <c r="E69" i="5"/>
  <c r="D69" i="5"/>
  <c r="C69" i="5"/>
  <c r="B69" i="5"/>
  <c r="AJ68" i="5"/>
  <c r="AF68" i="5"/>
  <c r="AE68" i="5"/>
  <c r="AB68" i="5"/>
  <c r="AA68" i="5"/>
  <c r="X68" i="5"/>
  <c r="W68" i="5"/>
  <c r="V68" i="5"/>
  <c r="T68" i="5"/>
  <c r="S68" i="5"/>
  <c r="R68" i="5"/>
  <c r="P68" i="5"/>
  <c r="G68" i="5"/>
  <c r="AG68" i="5" s="1"/>
  <c r="D68" i="5"/>
  <c r="E68" i="5" s="1"/>
  <c r="C68" i="5"/>
  <c r="B68" i="5"/>
  <c r="AJ67" i="5"/>
  <c r="AF67" i="5"/>
  <c r="AE67" i="5"/>
  <c r="AD67" i="5"/>
  <c r="AB67" i="5"/>
  <c r="AA67" i="5"/>
  <c r="P67" i="5"/>
  <c r="G67" i="5"/>
  <c r="AG67" i="5" s="1"/>
  <c r="D67" i="5"/>
  <c r="C67" i="5"/>
  <c r="W67" i="5" s="1"/>
  <c r="B67" i="5"/>
  <c r="AJ66" i="5"/>
  <c r="X66" i="5"/>
  <c r="T66" i="5"/>
  <c r="P66" i="5"/>
  <c r="G66" i="5"/>
  <c r="AE66" i="5" s="1"/>
  <c r="D66" i="5"/>
  <c r="C66" i="5"/>
  <c r="V66" i="5" s="1"/>
  <c r="B66" i="5"/>
  <c r="AJ65" i="5"/>
  <c r="AF65" i="5"/>
  <c r="AB65" i="5"/>
  <c r="X65" i="5"/>
  <c r="W65" i="5"/>
  <c r="T65" i="5"/>
  <c r="S65" i="5"/>
  <c r="P65" i="5"/>
  <c r="G65" i="5"/>
  <c r="E65" i="5"/>
  <c r="D65" i="5"/>
  <c r="C65" i="5"/>
  <c r="B65" i="5"/>
  <c r="AJ64" i="5"/>
  <c r="AF64" i="5"/>
  <c r="AE64" i="5"/>
  <c r="AB64" i="5"/>
  <c r="AA64" i="5"/>
  <c r="X64" i="5"/>
  <c r="W64" i="5"/>
  <c r="V64" i="5"/>
  <c r="T64" i="5"/>
  <c r="S64" i="5"/>
  <c r="R64" i="5"/>
  <c r="P64" i="5"/>
  <c r="G64" i="5"/>
  <c r="AG64" i="5" s="1"/>
  <c r="D64" i="5"/>
  <c r="E64" i="5" s="1"/>
  <c r="C64" i="5"/>
  <c r="B64" i="5"/>
  <c r="AJ63" i="5"/>
  <c r="AF63" i="5"/>
  <c r="AE63" i="5"/>
  <c r="AD63" i="5"/>
  <c r="AB63" i="5"/>
  <c r="AA63" i="5"/>
  <c r="P63" i="5"/>
  <c r="G63" i="5"/>
  <c r="AG63" i="5" s="1"/>
  <c r="D63" i="5"/>
  <c r="C63" i="5"/>
  <c r="W63" i="5" s="1"/>
  <c r="B63" i="5"/>
  <c r="AJ62" i="5"/>
  <c r="X62" i="5"/>
  <c r="T62" i="5"/>
  <c r="P62" i="5"/>
  <c r="G62" i="5"/>
  <c r="AE62" i="5" s="1"/>
  <c r="D62" i="5"/>
  <c r="C62" i="5"/>
  <c r="V62" i="5" s="1"/>
  <c r="B62" i="5"/>
  <c r="AJ61" i="5"/>
  <c r="AF61" i="5"/>
  <c r="AB61" i="5"/>
  <c r="X61" i="5"/>
  <c r="W61" i="5"/>
  <c r="T61" i="5"/>
  <c r="S61" i="5"/>
  <c r="P61" i="5"/>
  <c r="G61" i="5"/>
  <c r="E61" i="5"/>
  <c r="D61" i="5"/>
  <c r="C61" i="5"/>
  <c r="B61" i="5"/>
  <c r="AJ60" i="5"/>
  <c r="AF60" i="5"/>
  <c r="AE60" i="5"/>
  <c r="AB60" i="5"/>
  <c r="AA60" i="5"/>
  <c r="X60" i="5"/>
  <c r="W60" i="5"/>
  <c r="V60" i="5"/>
  <c r="T60" i="5"/>
  <c r="S60" i="5"/>
  <c r="R60" i="5"/>
  <c r="P60" i="5"/>
  <c r="G60" i="5"/>
  <c r="AG60" i="5" s="1"/>
  <c r="D60" i="5"/>
  <c r="E60" i="5" s="1"/>
  <c r="C60" i="5"/>
  <c r="B60" i="5"/>
  <c r="AJ59" i="5"/>
  <c r="AF59" i="5"/>
  <c r="AE59" i="5"/>
  <c r="AD59" i="5"/>
  <c r="AB59" i="5"/>
  <c r="AA59" i="5"/>
  <c r="P59" i="5"/>
  <c r="G59" i="5"/>
  <c r="AG59" i="5" s="1"/>
  <c r="D59" i="5"/>
  <c r="C59" i="5"/>
  <c r="W59" i="5" s="1"/>
  <c r="B59" i="5"/>
  <c r="AJ58" i="5"/>
  <c r="X58" i="5"/>
  <c r="T58" i="5"/>
  <c r="P58" i="5"/>
  <c r="G58" i="5"/>
  <c r="AE58" i="5" s="1"/>
  <c r="D58" i="5"/>
  <c r="C58" i="5"/>
  <c r="V58" i="5" s="1"/>
  <c r="B58" i="5"/>
  <c r="AJ57" i="5"/>
  <c r="AF57" i="5"/>
  <c r="AB57" i="5"/>
  <c r="X57" i="5"/>
  <c r="W57" i="5"/>
  <c r="T57" i="5"/>
  <c r="S57" i="5"/>
  <c r="P57" i="5"/>
  <c r="G57" i="5"/>
  <c r="E57" i="5"/>
  <c r="D57" i="5"/>
  <c r="C57" i="5"/>
  <c r="B57" i="5"/>
  <c r="AJ56" i="5"/>
  <c r="AF56" i="5"/>
  <c r="AE56" i="5"/>
  <c r="AB56" i="5"/>
  <c r="AA56" i="5"/>
  <c r="X56" i="5"/>
  <c r="W56" i="5"/>
  <c r="V56" i="5"/>
  <c r="T56" i="5"/>
  <c r="S56" i="5"/>
  <c r="R56" i="5"/>
  <c r="P56" i="5"/>
  <c r="G56" i="5"/>
  <c r="AG56" i="5" s="1"/>
  <c r="D56" i="5"/>
  <c r="E56" i="5" s="1"/>
  <c r="C56" i="5"/>
  <c r="B56" i="5"/>
  <c r="AJ55" i="5"/>
  <c r="AF55" i="5"/>
  <c r="AE55" i="5"/>
  <c r="AD55" i="5"/>
  <c r="AB55" i="5"/>
  <c r="AA55" i="5"/>
  <c r="P55" i="5"/>
  <c r="G55" i="5"/>
  <c r="AG55" i="5" s="1"/>
  <c r="D55" i="5"/>
  <c r="C55" i="5"/>
  <c r="W55" i="5" s="1"/>
  <c r="B55" i="5"/>
  <c r="AJ54" i="5"/>
  <c r="X54" i="5"/>
  <c r="T54" i="5"/>
  <c r="P54" i="5"/>
  <c r="G54" i="5"/>
  <c r="AE54" i="5" s="1"/>
  <c r="D54" i="5"/>
  <c r="C54" i="5"/>
  <c r="V54" i="5" s="1"/>
  <c r="B54" i="5"/>
  <c r="AJ53" i="5"/>
  <c r="AF53" i="5"/>
  <c r="AB53" i="5"/>
  <c r="X53" i="5"/>
  <c r="W53" i="5"/>
  <c r="T53" i="5"/>
  <c r="S53" i="5"/>
  <c r="P53" i="5"/>
  <c r="G53" i="5"/>
  <c r="E53" i="5"/>
  <c r="D53" i="5"/>
  <c r="C53" i="5"/>
  <c r="B53" i="5"/>
  <c r="AJ52" i="5"/>
  <c r="AF52" i="5"/>
  <c r="AE52" i="5"/>
  <c r="AB52" i="5"/>
  <c r="AA52" i="5"/>
  <c r="X52" i="5"/>
  <c r="W52" i="5"/>
  <c r="V52" i="5"/>
  <c r="T52" i="5"/>
  <c r="S52" i="5"/>
  <c r="R52" i="5"/>
  <c r="P52" i="5"/>
  <c r="G52" i="5"/>
  <c r="AG52" i="5" s="1"/>
  <c r="D52" i="5"/>
  <c r="E52" i="5" s="1"/>
  <c r="C52" i="5"/>
  <c r="B52" i="5"/>
  <c r="AJ51" i="5"/>
  <c r="AF51" i="5"/>
  <c r="AE51" i="5"/>
  <c r="AD51" i="5"/>
  <c r="AB51" i="5"/>
  <c r="AA51" i="5"/>
  <c r="P51" i="5"/>
  <c r="G51" i="5"/>
  <c r="AG51" i="5" s="1"/>
  <c r="D51" i="5"/>
  <c r="C51" i="5"/>
  <c r="B51" i="5"/>
  <c r="AJ50" i="5"/>
  <c r="X50" i="5"/>
  <c r="T50" i="5"/>
  <c r="P50" i="5"/>
  <c r="G50" i="5"/>
  <c r="D50" i="5"/>
  <c r="C50" i="5"/>
  <c r="B50" i="5"/>
  <c r="AF49" i="5"/>
  <c r="AE49" i="5"/>
  <c r="AB49" i="5"/>
  <c r="AA49" i="5"/>
  <c r="X49" i="5"/>
  <c r="W49" i="5"/>
  <c r="V49" i="5"/>
  <c r="T49" i="5"/>
  <c r="S49" i="5"/>
  <c r="R49" i="5"/>
  <c r="P49" i="5"/>
  <c r="G49" i="5"/>
  <c r="D49" i="5"/>
  <c r="E49" i="5" s="1"/>
  <c r="C49" i="5"/>
  <c r="B49" i="5"/>
  <c r="AJ48" i="5"/>
  <c r="AF48" i="5"/>
  <c r="AE48" i="5"/>
  <c r="AD48" i="5"/>
  <c r="AB48" i="5"/>
  <c r="AA48" i="5"/>
  <c r="P48" i="5"/>
  <c r="G48" i="5"/>
  <c r="AG48" i="5" s="1"/>
  <c r="D48" i="5"/>
  <c r="C48" i="5"/>
  <c r="B48" i="5"/>
  <c r="AJ47" i="5"/>
  <c r="X47" i="5"/>
  <c r="T47" i="5"/>
  <c r="P47" i="5"/>
  <c r="G47" i="5"/>
  <c r="D47" i="5"/>
  <c r="C47" i="5"/>
  <c r="B47" i="5"/>
  <c r="AJ46" i="5"/>
  <c r="AF46" i="5"/>
  <c r="AB46" i="5"/>
  <c r="X46" i="5"/>
  <c r="W46" i="5"/>
  <c r="T46" i="5"/>
  <c r="S46" i="5"/>
  <c r="P46" i="5"/>
  <c r="G46" i="5"/>
  <c r="AG46" i="5" s="1"/>
  <c r="E46" i="5"/>
  <c r="D46" i="5"/>
  <c r="C46" i="5"/>
  <c r="V46" i="5" s="1"/>
  <c r="B46" i="5"/>
  <c r="AJ45" i="5"/>
  <c r="AF45" i="5"/>
  <c r="AE45" i="5"/>
  <c r="AB45" i="5"/>
  <c r="AA45" i="5"/>
  <c r="X45" i="5"/>
  <c r="W45" i="5"/>
  <c r="V45" i="5"/>
  <c r="T45" i="5"/>
  <c r="S45" i="5"/>
  <c r="R45" i="5"/>
  <c r="P45" i="5"/>
  <c r="G45" i="5"/>
  <c r="D45" i="5"/>
  <c r="E45" i="5" s="1"/>
  <c r="C45" i="5"/>
  <c r="B45" i="5"/>
  <c r="AJ44" i="5"/>
  <c r="AF44" i="5"/>
  <c r="AE44" i="5"/>
  <c r="AD44" i="5"/>
  <c r="AB44" i="5"/>
  <c r="AA44" i="5"/>
  <c r="P44" i="5"/>
  <c r="G44" i="5"/>
  <c r="AG44" i="5" s="1"/>
  <c r="D44" i="5"/>
  <c r="C44" i="5"/>
  <c r="W44" i="5" s="1"/>
  <c r="B44" i="5"/>
  <c r="AJ43" i="5"/>
  <c r="X43" i="5"/>
  <c r="T43" i="5"/>
  <c r="P43" i="5"/>
  <c r="G43" i="5"/>
  <c r="AE43" i="5" s="1"/>
  <c r="D43" i="5"/>
  <c r="C43" i="5"/>
  <c r="V43" i="5" s="1"/>
  <c r="B43" i="5"/>
  <c r="AJ42" i="5"/>
  <c r="AF42" i="5"/>
  <c r="AB42" i="5"/>
  <c r="X42" i="5"/>
  <c r="W42" i="5"/>
  <c r="T42" i="5"/>
  <c r="S42" i="5"/>
  <c r="P42" i="5"/>
  <c r="G42" i="5"/>
  <c r="E42" i="5"/>
  <c r="D42" i="5"/>
  <c r="C42" i="5"/>
  <c r="U42" i="5" s="1"/>
  <c r="B42" i="5"/>
  <c r="AJ41" i="5"/>
  <c r="AF41" i="5"/>
  <c r="AE41" i="5"/>
  <c r="AB41" i="5"/>
  <c r="AA41" i="5"/>
  <c r="X41" i="5"/>
  <c r="W41" i="5"/>
  <c r="V41" i="5"/>
  <c r="T41" i="5"/>
  <c r="S41" i="5"/>
  <c r="R41" i="5"/>
  <c r="P41" i="5"/>
  <c r="G41" i="5"/>
  <c r="AG41" i="5" s="1"/>
  <c r="D41" i="5"/>
  <c r="E41" i="5" s="1"/>
  <c r="C41" i="5"/>
  <c r="B41" i="5"/>
  <c r="AJ40" i="5"/>
  <c r="AF40" i="5"/>
  <c r="AE40" i="5"/>
  <c r="AD40" i="5"/>
  <c r="AB40" i="5"/>
  <c r="AA40" i="5"/>
  <c r="P40" i="5"/>
  <c r="G40" i="5"/>
  <c r="AG40" i="5" s="1"/>
  <c r="D40" i="5"/>
  <c r="C40" i="5"/>
  <c r="W40" i="5" s="1"/>
  <c r="B40" i="5"/>
  <c r="AJ39" i="5"/>
  <c r="X39" i="5"/>
  <c r="T39" i="5"/>
  <c r="P39" i="5"/>
  <c r="G39" i="5"/>
  <c r="D39" i="5"/>
  <c r="C39" i="5"/>
  <c r="V39" i="5" s="1"/>
  <c r="B39" i="5"/>
  <c r="AJ38" i="5"/>
  <c r="AF38" i="5"/>
  <c r="AB38" i="5"/>
  <c r="X38" i="5"/>
  <c r="W38" i="5"/>
  <c r="T38" i="5"/>
  <c r="S38" i="5"/>
  <c r="P38" i="5"/>
  <c r="G38" i="5"/>
  <c r="E38" i="5"/>
  <c r="D38" i="5"/>
  <c r="C38" i="5"/>
  <c r="B38" i="5"/>
  <c r="AJ37" i="5"/>
  <c r="AF37" i="5"/>
  <c r="AE37" i="5"/>
  <c r="AB37" i="5"/>
  <c r="AA37" i="5"/>
  <c r="X37" i="5"/>
  <c r="W37" i="5"/>
  <c r="V37" i="5"/>
  <c r="T37" i="5"/>
  <c r="S37" i="5"/>
  <c r="R37" i="5"/>
  <c r="P37" i="5"/>
  <c r="G37" i="5"/>
  <c r="D37" i="5"/>
  <c r="E37" i="5" s="1"/>
  <c r="C37" i="5"/>
  <c r="B37" i="5"/>
  <c r="AJ36" i="5"/>
  <c r="AF36" i="5"/>
  <c r="AE36" i="5"/>
  <c r="AD36" i="5"/>
  <c r="AB36" i="5"/>
  <c r="AA36" i="5"/>
  <c r="P36" i="5"/>
  <c r="G36" i="5"/>
  <c r="AG36" i="5" s="1"/>
  <c r="D36" i="5"/>
  <c r="C36" i="5"/>
  <c r="W36" i="5" s="1"/>
  <c r="B36" i="5"/>
  <c r="AJ35" i="5"/>
  <c r="X35" i="5"/>
  <c r="T35" i="5"/>
  <c r="P35" i="5"/>
  <c r="G35" i="5"/>
  <c r="AE35" i="5" s="1"/>
  <c r="D35" i="5"/>
  <c r="C35" i="5"/>
  <c r="V35" i="5" s="1"/>
  <c r="B35" i="5"/>
  <c r="AJ34" i="5"/>
  <c r="AF34" i="5"/>
  <c r="AB34" i="5"/>
  <c r="X34" i="5"/>
  <c r="W34" i="5"/>
  <c r="T34" i="5"/>
  <c r="S34" i="5"/>
  <c r="P34" i="5"/>
  <c r="G34" i="5"/>
  <c r="E34" i="5"/>
  <c r="D34" i="5"/>
  <c r="C34" i="5"/>
  <c r="B34" i="5"/>
  <c r="AJ33" i="5"/>
  <c r="AF33" i="5"/>
  <c r="AE33" i="5"/>
  <c r="AB33" i="5"/>
  <c r="AA33" i="5"/>
  <c r="X33" i="5"/>
  <c r="W33" i="5"/>
  <c r="V33" i="5"/>
  <c r="T33" i="5"/>
  <c r="S33" i="5"/>
  <c r="R33" i="5"/>
  <c r="P33" i="5"/>
  <c r="G33" i="5"/>
  <c r="AG33" i="5" s="1"/>
  <c r="D33" i="5"/>
  <c r="E33" i="5" s="1"/>
  <c r="C33" i="5"/>
  <c r="B33" i="5"/>
  <c r="AJ32" i="5"/>
  <c r="AF32" i="5"/>
  <c r="AE32" i="5"/>
  <c r="AD32" i="5"/>
  <c r="AB32" i="5"/>
  <c r="AA32" i="5"/>
  <c r="P32" i="5"/>
  <c r="G32" i="5"/>
  <c r="AG32" i="5" s="1"/>
  <c r="D32" i="5"/>
  <c r="C32" i="5"/>
  <c r="W32" i="5" s="1"/>
  <c r="B32" i="5"/>
  <c r="AJ31" i="5"/>
  <c r="X31" i="5"/>
  <c r="T31" i="5"/>
  <c r="P31" i="5"/>
  <c r="G31" i="5"/>
  <c r="AE31" i="5" s="1"/>
  <c r="D31" i="5"/>
  <c r="C31" i="5"/>
  <c r="V31" i="5" s="1"/>
  <c r="B31" i="5"/>
  <c r="AJ30" i="5"/>
  <c r="AF30" i="5"/>
  <c r="AB30" i="5"/>
  <c r="X30" i="5"/>
  <c r="W30" i="5"/>
  <c r="T30" i="5"/>
  <c r="S30" i="5"/>
  <c r="P30" i="5"/>
  <c r="G30" i="5"/>
  <c r="E30" i="5"/>
  <c r="D30" i="5"/>
  <c r="C30" i="5"/>
  <c r="B30" i="5"/>
  <c r="AJ29" i="5"/>
  <c r="AF29" i="5"/>
  <c r="AE29" i="5"/>
  <c r="AB29" i="5"/>
  <c r="AA29" i="5"/>
  <c r="X29" i="5"/>
  <c r="W29" i="5"/>
  <c r="V29" i="5"/>
  <c r="T29" i="5"/>
  <c r="S29" i="5"/>
  <c r="R29" i="5"/>
  <c r="P29" i="5"/>
  <c r="G29" i="5"/>
  <c r="AC29" i="5" s="1"/>
  <c r="D29" i="5"/>
  <c r="E29" i="5" s="1"/>
  <c r="C29" i="5"/>
  <c r="B29" i="5"/>
  <c r="AJ28" i="5"/>
  <c r="AF28" i="5"/>
  <c r="AE28" i="5"/>
  <c r="AD28" i="5"/>
  <c r="AB28" i="5"/>
  <c r="AA28" i="5"/>
  <c r="P28" i="5"/>
  <c r="G28" i="5"/>
  <c r="AG28" i="5" s="1"/>
  <c r="D28" i="5"/>
  <c r="C28" i="5"/>
  <c r="W28" i="5" s="1"/>
  <c r="B28" i="5"/>
  <c r="AJ27" i="5"/>
  <c r="X27" i="5"/>
  <c r="T27" i="5"/>
  <c r="P27" i="5"/>
  <c r="G27" i="5"/>
  <c r="AE27" i="5" s="1"/>
  <c r="D27" i="5"/>
  <c r="C27" i="5"/>
  <c r="V27" i="5" s="1"/>
  <c r="B27" i="5"/>
  <c r="AJ26" i="5"/>
  <c r="AF26" i="5"/>
  <c r="AB26" i="5"/>
  <c r="X26" i="5"/>
  <c r="W26" i="5"/>
  <c r="T26" i="5"/>
  <c r="S26" i="5"/>
  <c r="P26" i="5"/>
  <c r="G26" i="5"/>
  <c r="E26" i="5"/>
  <c r="D26" i="5"/>
  <c r="C26" i="5"/>
  <c r="B26" i="5"/>
  <c r="AJ25" i="5"/>
  <c r="AF25" i="5"/>
  <c r="AE25" i="5"/>
  <c r="AB25" i="5"/>
  <c r="AA25" i="5"/>
  <c r="X25" i="5"/>
  <c r="W25" i="5"/>
  <c r="V25" i="5"/>
  <c r="T25" i="5"/>
  <c r="S25" i="5"/>
  <c r="R25" i="5"/>
  <c r="P25" i="5"/>
  <c r="G25" i="5"/>
  <c r="D25" i="5"/>
  <c r="E25" i="5" s="1"/>
  <c r="C25" i="5"/>
  <c r="B25" i="5"/>
  <c r="AJ24" i="5"/>
  <c r="AF24" i="5"/>
  <c r="AE24" i="5"/>
  <c r="AD24" i="5"/>
  <c r="AB24" i="5"/>
  <c r="AA24" i="5"/>
  <c r="P24" i="5"/>
  <c r="G24" i="5"/>
  <c r="AG24" i="5" s="1"/>
  <c r="D24" i="5"/>
  <c r="C24" i="5"/>
  <c r="V24" i="5" s="1"/>
  <c r="B24" i="5"/>
  <c r="AJ23" i="5"/>
  <c r="X23" i="5"/>
  <c r="T23" i="5"/>
  <c r="P23" i="5"/>
  <c r="G23" i="5"/>
  <c r="D23" i="5"/>
  <c r="C23" i="5"/>
  <c r="B23" i="5"/>
  <c r="AJ22" i="5"/>
  <c r="AF22" i="5"/>
  <c r="AB22" i="5"/>
  <c r="X22" i="5"/>
  <c r="W22" i="5"/>
  <c r="T22" i="5"/>
  <c r="S22" i="5"/>
  <c r="P22" i="5"/>
  <c r="G22" i="5"/>
  <c r="AG22" i="5" s="1"/>
  <c r="E22" i="5"/>
  <c r="D22" i="5"/>
  <c r="C22" i="5"/>
  <c r="V22" i="5" s="1"/>
  <c r="B22" i="5"/>
  <c r="AJ21" i="5"/>
  <c r="AF21" i="5"/>
  <c r="AE21" i="5"/>
  <c r="AB21" i="5"/>
  <c r="AA21" i="5"/>
  <c r="X21" i="5"/>
  <c r="W21" i="5"/>
  <c r="V21" i="5"/>
  <c r="T21" i="5"/>
  <c r="S21" i="5"/>
  <c r="R21" i="5"/>
  <c r="P21" i="5"/>
  <c r="G21" i="5"/>
  <c r="D21" i="5"/>
  <c r="E21" i="5" s="1"/>
  <c r="C21" i="5"/>
  <c r="B21" i="5"/>
  <c r="AJ20" i="5"/>
  <c r="AF20" i="5"/>
  <c r="AE20" i="5"/>
  <c r="AD20" i="5"/>
  <c r="AB20" i="5"/>
  <c r="AA20" i="5"/>
  <c r="P20" i="5"/>
  <c r="G20" i="5"/>
  <c r="AG20" i="5" s="1"/>
  <c r="D20" i="5"/>
  <c r="C20" i="5"/>
  <c r="S20" i="5" s="1"/>
  <c r="B20" i="5"/>
  <c r="AJ19" i="5"/>
  <c r="X19" i="5"/>
  <c r="T19" i="5"/>
  <c r="P19" i="5"/>
  <c r="G19" i="5"/>
  <c r="D19" i="5"/>
  <c r="C19" i="5"/>
  <c r="V19" i="5" s="1"/>
  <c r="B19" i="5"/>
  <c r="AJ18" i="5"/>
  <c r="AF18" i="5"/>
  <c r="AB18" i="5"/>
  <c r="X18" i="5"/>
  <c r="W18" i="5"/>
  <c r="T18" i="5"/>
  <c r="S18" i="5"/>
  <c r="P18" i="5"/>
  <c r="G18" i="5"/>
  <c r="AG18" i="5" s="1"/>
  <c r="E18" i="5"/>
  <c r="D18" i="5"/>
  <c r="C18" i="5"/>
  <c r="V18" i="5" s="1"/>
  <c r="B18" i="5"/>
  <c r="AJ17" i="5"/>
  <c r="AF17" i="5"/>
  <c r="AE17" i="5"/>
  <c r="AB17" i="5"/>
  <c r="AA17" i="5"/>
  <c r="X17" i="5"/>
  <c r="W17" i="5"/>
  <c r="V17" i="5"/>
  <c r="T17" i="5"/>
  <c r="S17" i="5"/>
  <c r="R17" i="5"/>
  <c r="P17" i="5"/>
  <c r="G17" i="5"/>
  <c r="AG17" i="5" s="1"/>
  <c r="D17" i="5"/>
  <c r="E17" i="5" s="1"/>
  <c r="C17" i="5"/>
  <c r="B17" i="5"/>
  <c r="AJ16" i="5"/>
  <c r="AF16" i="5"/>
  <c r="AE16" i="5"/>
  <c r="AD16" i="5"/>
  <c r="AB16" i="5"/>
  <c r="AA16" i="5"/>
  <c r="P16" i="5"/>
  <c r="G16" i="5"/>
  <c r="AG16" i="5" s="1"/>
  <c r="D16" i="5"/>
  <c r="C16" i="5"/>
  <c r="B16" i="5"/>
  <c r="AJ15" i="5"/>
  <c r="X15" i="5"/>
  <c r="T15" i="5"/>
  <c r="P15" i="5"/>
  <c r="G15" i="5"/>
  <c r="AG15" i="5" s="1"/>
  <c r="D15" i="5"/>
  <c r="C15" i="5"/>
  <c r="B15" i="5"/>
  <c r="AJ14" i="5"/>
  <c r="AF14" i="5"/>
  <c r="AB14" i="5"/>
  <c r="X14" i="5"/>
  <c r="W14" i="5"/>
  <c r="T14" i="5"/>
  <c r="S14" i="5"/>
  <c r="P14" i="5"/>
  <c r="G14" i="5"/>
  <c r="AG14" i="5" s="1"/>
  <c r="E14" i="5"/>
  <c r="D14" i="5"/>
  <c r="C14" i="5"/>
  <c r="V14" i="5" s="1"/>
  <c r="B14" i="5"/>
  <c r="AJ13" i="5"/>
  <c r="AF13" i="5"/>
  <c r="AE13" i="5"/>
  <c r="AB13" i="5"/>
  <c r="AA13" i="5"/>
  <c r="X13" i="5"/>
  <c r="W13" i="5"/>
  <c r="V13" i="5"/>
  <c r="T13" i="5"/>
  <c r="S13" i="5"/>
  <c r="R13" i="5"/>
  <c r="P13" i="5"/>
  <c r="G13" i="5"/>
  <c r="AG13" i="5" s="1"/>
  <c r="D13" i="5"/>
  <c r="E13" i="5" s="1"/>
  <c r="C13" i="5"/>
  <c r="B13" i="5"/>
  <c r="AJ12" i="5"/>
  <c r="AF12" i="5"/>
  <c r="AE12" i="5"/>
  <c r="AD12" i="5"/>
  <c r="AB12" i="5"/>
  <c r="AA12" i="5"/>
  <c r="P12" i="5"/>
  <c r="G12" i="5"/>
  <c r="AG12" i="5" s="1"/>
  <c r="D12" i="5"/>
  <c r="C12" i="5"/>
  <c r="B12" i="5"/>
  <c r="AJ11" i="5"/>
  <c r="X11" i="5"/>
  <c r="T11" i="5"/>
  <c r="P11" i="5"/>
  <c r="G11" i="5"/>
  <c r="D11" i="5"/>
  <c r="C11" i="5"/>
  <c r="B11" i="5"/>
  <c r="AJ10" i="5"/>
  <c r="AF10" i="5"/>
  <c r="AB10" i="5"/>
  <c r="X10" i="5"/>
  <c r="W10" i="5"/>
  <c r="T10" i="5"/>
  <c r="S10" i="5"/>
  <c r="P10" i="5"/>
  <c r="G10" i="5"/>
  <c r="AG10" i="5" s="1"/>
  <c r="E10" i="5"/>
  <c r="D10" i="5"/>
  <c r="C10" i="5"/>
  <c r="V10" i="5" s="1"/>
  <c r="B10" i="5"/>
  <c r="AJ9" i="5"/>
  <c r="AF9" i="5"/>
  <c r="AE9" i="5"/>
  <c r="AB9" i="5"/>
  <c r="AA9" i="5"/>
  <c r="X9" i="5"/>
  <c r="W9" i="5"/>
  <c r="V9" i="5"/>
  <c r="T9" i="5"/>
  <c r="S9" i="5"/>
  <c r="R9" i="5"/>
  <c r="P9" i="5"/>
  <c r="G9" i="5"/>
  <c r="AG9" i="5" s="1"/>
  <c r="D9" i="5"/>
  <c r="E9" i="5" s="1"/>
  <c r="C9" i="5"/>
  <c r="B9" i="5"/>
  <c r="AJ8" i="5"/>
  <c r="AF8" i="5"/>
  <c r="AE8" i="5"/>
  <c r="AD8" i="5"/>
  <c r="AB8" i="5"/>
  <c r="AA8" i="5"/>
  <c r="P8" i="5"/>
  <c r="G8" i="5"/>
  <c r="AG8" i="5" s="1"/>
  <c r="D8" i="5"/>
  <c r="C8" i="5"/>
  <c r="B8" i="5"/>
  <c r="AJ7" i="5"/>
  <c r="X7" i="5"/>
  <c r="T7" i="5"/>
  <c r="P7" i="5"/>
  <c r="G7" i="5"/>
  <c r="D7" i="5"/>
  <c r="C7" i="5"/>
  <c r="V7" i="5" s="1"/>
  <c r="B7" i="5"/>
  <c r="AJ6" i="5"/>
  <c r="AF6" i="5"/>
  <c r="AB6" i="5"/>
  <c r="X6" i="5"/>
  <c r="W6" i="5"/>
  <c r="T6" i="5"/>
  <c r="S6" i="5"/>
  <c r="P6" i="5"/>
  <c r="G6" i="5"/>
  <c r="AE6" i="5" s="1"/>
  <c r="E6" i="5"/>
  <c r="D6" i="5"/>
  <c r="C6" i="5"/>
  <c r="V6" i="5" s="1"/>
  <c r="B6" i="5"/>
  <c r="AJ5" i="5"/>
  <c r="AF5" i="5"/>
  <c r="AE5" i="5"/>
  <c r="AB5" i="5"/>
  <c r="AA5" i="5"/>
  <c r="X5" i="5"/>
  <c r="W5" i="5"/>
  <c r="V5" i="5"/>
  <c r="T5" i="5"/>
  <c r="S5" i="5"/>
  <c r="R5" i="5"/>
  <c r="P5" i="5"/>
  <c r="G5" i="5"/>
  <c r="AG5" i="5" s="1"/>
  <c r="D5" i="5"/>
  <c r="E5" i="5" s="1"/>
  <c r="C5" i="5"/>
  <c r="B5" i="5"/>
  <c r="AJ4" i="5"/>
  <c r="AF4" i="5"/>
  <c r="AE4" i="5"/>
  <c r="AD4" i="5"/>
  <c r="AB4" i="5"/>
  <c r="AA4" i="5"/>
  <c r="P4" i="5"/>
  <c r="G4" i="5"/>
  <c r="AG4" i="5" s="1"/>
  <c r="D4" i="5"/>
  <c r="C4" i="5"/>
  <c r="B4" i="5"/>
  <c r="AJ3" i="5"/>
  <c r="AG3" i="5"/>
  <c r="X3" i="5"/>
  <c r="T3" i="5"/>
  <c r="P3" i="5"/>
  <c r="G3" i="5"/>
  <c r="D3" i="5"/>
  <c r="C3" i="5"/>
  <c r="B3" i="5"/>
  <c r="AJ2" i="5"/>
  <c r="AF2" i="5"/>
  <c r="AB2" i="5"/>
  <c r="X2" i="5"/>
  <c r="W2" i="5"/>
  <c r="T2" i="5"/>
  <c r="S2" i="5"/>
  <c r="P2" i="5"/>
  <c r="G2" i="5"/>
  <c r="E2" i="5"/>
  <c r="D2" i="5"/>
  <c r="C2" i="5"/>
  <c r="B2" i="5"/>
  <c r="AF883" i="4"/>
  <c r="AB883" i="4"/>
  <c r="W883" i="4"/>
  <c r="S883" i="4"/>
  <c r="P883" i="4"/>
  <c r="G883" i="4"/>
  <c r="AG883" i="4" s="1"/>
  <c r="E883" i="4"/>
  <c r="D883" i="4"/>
  <c r="C883" i="4"/>
  <c r="X883" i="4" s="1"/>
  <c r="B883" i="4"/>
  <c r="AE882" i="4"/>
  <c r="AD882" i="4"/>
  <c r="AA882" i="4"/>
  <c r="P882" i="4"/>
  <c r="G882" i="4"/>
  <c r="AG882" i="4" s="1"/>
  <c r="D882" i="4"/>
  <c r="C882" i="4"/>
  <c r="B882" i="4"/>
  <c r="AF881" i="4"/>
  <c r="AB881" i="4"/>
  <c r="X881" i="4"/>
  <c r="W881" i="4"/>
  <c r="V881" i="4"/>
  <c r="T881" i="4"/>
  <c r="S881" i="4"/>
  <c r="R881" i="4"/>
  <c r="P881" i="4"/>
  <c r="G881" i="4"/>
  <c r="AG881" i="4" s="1"/>
  <c r="E881" i="4"/>
  <c r="D881" i="4"/>
  <c r="C881" i="4"/>
  <c r="B881" i="4"/>
  <c r="AE880" i="4"/>
  <c r="AD880" i="4"/>
  <c r="AA880" i="4"/>
  <c r="U880" i="4"/>
  <c r="P880" i="4"/>
  <c r="G880" i="4"/>
  <c r="AG880" i="4" s="1"/>
  <c r="D880" i="4"/>
  <c r="C880" i="4"/>
  <c r="B880" i="4"/>
  <c r="X879" i="4"/>
  <c r="W879" i="4"/>
  <c r="V879" i="4"/>
  <c r="T879" i="4"/>
  <c r="S879" i="4"/>
  <c r="R879" i="4"/>
  <c r="P879" i="4"/>
  <c r="G879" i="4"/>
  <c r="D879" i="4"/>
  <c r="E879" i="4" s="1"/>
  <c r="C879" i="4"/>
  <c r="B879" i="4"/>
  <c r="AD878" i="4"/>
  <c r="X878" i="4"/>
  <c r="P878" i="4"/>
  <c r="G878" i="4"/>
  <c r="AE878" i="4" s="1"/>
  <c r="D878" i="4"/>
  <c r="C878" i="4"/>
  <c r="B878" i="4"/>
  <c r="AG877" i="4"/>
  <c r="AE877" i="4"/>
  <c r="AB877" i="4"/>
  <c r="X877" i="4"/>
  <c r="W877" i="4"/>
  <c r="V877" i="4"/>
  <c r="T877" i="4"/>
  <c r="S877" i="4"/>
  <c r="R877" i="4"/>
  <c r="P877" i="4"/>
  <c r="G877" i="4"/>
  <c r="AC877" i="4" s="1"/>
  <c r="E877" i="4"/>
  <c r="D877" i="4"/>
  <c r="C877" i="4"/>
  <c r="B877" i="4"/>
  <c r="AE876" i="4"/>
  <c r="AD876" i="4"/>
  <c r="AC876" i="4"/>
  <c r="V876" i="4"/>
  <c r="P876" i="4"/>
  <c r="G876" i="4"/>
  <c r="D876" i="4"/>
  <c r="C876" i="4"/>
  <c r="U876" i="4" s="1"/>
  <c r="B876" i="4"/>
  <c r="AC875" i="4"/>
  <c r="X875" i="4"/>
  <c r="W875" i="4"/>
  <c r="V875" i="4"/>
  <c r="T875" i="4"/>
  <c r="S875" i="4"/>
  <c r="R875" i="4"/>
  <c r="P875" i="4"/>
  <c r="G875" i="4"/>
  <c r="AE875" i="4" s="1"/>
  <c r="D875" i="4"/>
  <c r="E875" i="4" s="1"/>
  <c r="C875" i="4"/>
  <c r="B875" i="4"/>
  <c r="U874" i="4"/>
  <c r="P874" i="4"/>
  <c r="G874" i="4"/>
  <c r="D874" i="4"/>
  <c r="C874" i="4"/>
  <c r="V874" i="4" s="1"/>
  <c r="B874" i="4"/>
  <c r="AG873" i="4"/>
  <c r="AE873" i="4"/>
  <c r="AC873" i="4"/>
  <c r="AB873" i="4"/>
  <c r="X873" i="4"/>
  <c r="W873" i="4"/>
  <c r="V873" i="4"/>
  <c r="T873" i="4"/>
  <c r="S873" i="4"/>
  <c r="R873" i="4"/>
  <c r="P873" i="4"/>
  <c r="G873" i="4"/>
  <c r="E873" i="4"/>
  <c r="D873" i="4"/>
  <c r="C873" i="4"/>
  <c r="B873" i="4"/>
  <c r="AE872" i="4"/>
  <c r="V872" i="4"/>
  <c r="U872" i="4"/>
  <c r="T872" i="4"/>
  <c r="P872" i="4"/>
  <c r="G872" i="4"/>
  <c r="AD872" i="4" s="1"/>
  <c r="D872" i="4"/>
  <c r="C872" i="4"/>
  <c r="B872" i="4"/>
  <c r="X871" i="4"/>
  <c r="W871" i="4"/>
  <c r="V871" i="4"/>
  <c r="T871" i="4"/>
  <c r="S871" i="4"/>
  <c r="R871" i="4"/>
  <c r="P871" i="4"/>
  <c r="G871" i="4"/>
  <c r="D871" i="4"/>
  <c r="E871" i="4" s="1"/>
  <c r="C871" i="4"/>
  <c r="B871" i="4"/>
  <c r="AD870" i="4"/>
  <c r="X870" i="4"/>
  <c r="P870" i="4"/>
  <c r="G870" i="4"/>
  <c r="AE870" i="4" s="1"/>
  <c r="D870" i="4"/>
  <c r="C870" i="4"/>
  <c r="B870" i="4"/>
  <c r="AG869" i="4"/>
  <c r="AE869" i="4"/>
  <c r="AB869" i="4"/>
  <c r="X869" i="4"/>
  <c r="W869" i="4"/>
  <c r="V869" i="4"/>
  <c r="T869" i="4"/>
  <c r="S869" i="4"/>
  <c r="R869" i="4"/>
  <c r="P869" i="4"/>
  <c r="G869" i="4"/>
  <c r="AC869" i="4" s="1"/>
  <c r="E869" i="4"/>
  <c r="D869" i="4"/>
  <c r="C869" i="4"/>
  <c r="B869" i="4"/>
  <c r="AE868" i="4"/>
  <c r="AD868" i="4"/>
  <c r="AC868" i="4"/>
  <c r="V868" i="4"/>
  <c r="P868" i="4"/>
  <c r="G868" i="4"/>
  <c r="D868" i="4"/>
  <c r="C868" i="4"/>
  <c r="U868" i="4" s="1"/>
  <c r="B868" i="4"/>
  <c r="AF867" i="4"/>
  <c r="AE867" i="4"/>
  <c r="AD867" i="4"/>
  <c r="AB867" i="4"/>
  <c r="AA867" i="4"/>
  <c r="P867" i="4"/>
  <c r="G867" i="4"/>
  <c r="D867" i="4"/>
  <c r="C867" i="4"/>
  <c r="B867" i="4"/>
  <c r="AF866" i="4"/>
  <c r="AB866" i="4"/>
  <c r="X866" i="4"/>
  <c r="W866" i="4"/>
  <c r="T866" i="4"/>
  <c r="S866" i="4"/>
  <c r="P866" i="4"/>
  <c r="G866" i="4"/>
  <c r="E866" i="4"/>
  <c r="D866" i="4"/>
  <c r="C866" i="4"/>
  <c r="B866" i="4"/>
  <c r="AF865" i="4"/>
  <c r="AE865" i="4"/>
  <c r="AD865" i="4"/>
  <c r="AB865" i="4"/>
  <c r="AA865" i="4"/>
  <c r="P865" i="4"/>
  <c r="G865" i="4"/>
  <c r="AG865" i="4" s="1"/>
  <c r="D865" i="4"/>
  <c r="C865" i="4"/>
  <c r="B865" i="4"/>
  <c r="AF864" i="4"/>
  <c r="AB864" i="4"/>
  <c r="X864" i="4"/>
  <c r="W864" i="4"/>
  <c r="T864" i="4"/>
  <c r="S864" i="4"/>
  <c r="P864" i="4"/>
  <c r="G864" i="4"/>
  <c r="E864" i="4"/>
  <c r="D864" i="4"/>
  <c r="C864" i="4"/>
  <c r="B864" i="4"/>
  <c r="AF863" i="4"/>
  <c r="AE863" i="4"/>
  <c r="AD863" i="4"/>
  <c r="AB863" i="4"/>
  <c r="AA863" i="4"/>
  <c r="V863" i="4"/>
  <c r="P863" i="4"/>
  <c r="G863" i="4"/>
  <c r="AG863" i="4" s="1"/>
  <c r="D863" i="4"/>
  <c r="C863" i="4"/>
  <c r="U863" i="4" s="1"/>
  <c r="B863" i="4"/>
  <c r="AG862" i="4"/>
  <c r="AC862" i="4"/>
  <c r="AB862" i="4"/>
  <c r="X862" i="4"/>
  <c r="W862" i="4"/>
  <c r="T862" i="4"/>
  <c r="S862" i="4"/>
  <c r="P862" i="4"/>
  <c r="G862" i="4"/>
  <c r="E862" i="4"/>
  <c r="D862" i="4"/>
  <c r="C862" i="4"/>
  <c r="B862" i="4"/>
  <c r="AF861" i="4"/>
  <c r="AE861" i="4"/>
  <c r="AD861" i="4"/>
  <c r="AB861" i="4"/>
  <c r="AA861" i="4"/>
  <c r="P861" i="4"/>
  <c r="G861" i="4"/>
  <c r="AG861" i="4" s="1"/>
  <c r="D861" i="4"/>
  <c r="C861" i="4"/>
  <c r="V861" i="4" s="1"/>
  <c r="B861" i="4"/>
  <c r="AC860" i="4"/>
  <c r="AB860" i="4"/>
  <c r="X860" i="4"/>
  <c r="W860" i="4"/>
  <c r="T860" i="4"/>
  <c r="S860" i="4"/>
  <c r="P860" i="4"/>
  <c r="G860" i="4"/>
  <c r="AG860" i="4" s="1"/>
  <c r="E860" i="4"/>
  <c r="D860" i="4"/>
  <c r="C860" i="4"/>
  <c r="B860" i="4"/>
  <c r="AE859" i="4"/>
  <c r="AD859" i="4"/>
  <c r="AA859" i="4"/>
  <c r="V859" i="4"/>
  <c r="P859" i="4"/>
  <c r="G859" i="4"/>
  <c r="AF859" i="4" s="1"/>
  <c r="D859" i="4"/>
  <c r="C859" i="4"/>
  <c r="U859" i="4" s="1"/>
  <c r="B859" i="4"/>
  <c r="AG858" i="4"/>
  <c r="X858" i="4"/>
  <c r="W858" i="4"/>
  <c r="V858" i="4"/>
  <c r="T858" i="4"/>
  <c r="S858" i="4"/>
  <c r="R858" i="4"/>
  <c r="P858" i="4"/>
  <c r="G858" i="4"/>
  <c r="AF858" i="4" s="1"/>
  <c r="E858" i="4"/>
  <c r="D858" i="4"/>
  <c r="C858" i="4"/>
  <c r="B858" i="4"/>
  <c r="AE857" i="4"/>
  <c r="AD857" i="4"/>
  <c r="AC857" i="4"/>
  <c r="V857" i="4"/>
  <c r="P857" i="4"/>
  <c r="G857" i="4"/>
  <c r="D857" i="4"/>
  <c r="C857" i="4"/>
  <c r="U857" i="4" s="1"/>
  <c r="B857" i="4"/>
  <c r="AE856" i="4"/>
  <c r="AC856" i="4"/>
  <c r="X856" i="4"/>
  <c r="W856" i="4"/>
  <c r="V856" i="4"/>
  <c r="T856" i="4"/>
  <c r="S856" i="4"/>
  <c r="R856" i="4"/>
  <c r="P856" i="4"/>
  <c r="G856" i="4"/>
  <c r="AG856" i="4" s="1"/>
  <c r="D856" i="4"/>
  <c r="E856" i="4" s="1"/>
  <c r="C856" i="4"/>
  <c r="B856" i="4"/>
  <c r="U855" i="4"/>
  <c r="P855" i="4"/>
  <c r="G855" i="4"/>
  <c r="D855" i="4"/>
  <c r="C855" i="4"/>
  <c r="V855" i="4" s="1"/>
  <c r="B855" i="4"/>
  <c r="AG854" i="4"/>
  <c r="AE854" i="4"/>
  <c r="AC854" i="4"/>
  <c r="AB854" i="4"/>
  <c r="P854" i="4"/>
  <c r="G854" i="4"/>
  <c r="D854" i="4"/>
  <c r="C854" i="4"/>
  <c r="B854" i="4"/>
  <c r="AF853" i="4"/>
  <c r="AB853" i="4"/>
  <c r="X853" i="4"/>
  <c r="W853" i="4"/>
  <c r="T853" i="4"/>
  <c r="S853" i="4"/>
  <c r="P853" i="4"/>
  <c r="G853" i="4"/>
  <c r="E853" i="4"/>
  <c r="D853" i="4"/>
  <c r="C853" i="4"/>
  <c r="B853" i="4"/>
  <c r="AF852" i="4"/>
  <c r="AE852" i="4"/>
  <c r="AD852" i="4"/>
  <c r="AB852" i="4"/>
  <c r="AA852" i="4"/>
  <c r="P852" i="4"/>
  <c r="G852" i="4"/>
  <c r="AG852" i="4" s="1"/>
  <c r="D852" i="4"/>
  <c r="C852" i="4"/>
  <c r="B852" i="4"/>
  <c r="AF851" i="4"/>
  <c r="AB851" i="4"/>
  <c r="X851" i="4"/>
  <c r="W851" i="4"/>
  <c r="T851" i="4"/>
  <c r="S851" i="4"/>
  <c r="P851" i="4"/>
  <c r="G851" i="4"/>
  <c r="E851" i="4"/>
  <c r="D851" i="4"/>
  <c r="C851" i="4"/>
  <c r="B851" i="4"/>
  <c r="AF850" i="4"/>
  <c r="AE850" i="4"/>
  <c r="AD850" i="4"/>
  <c r="AB850" i="4"/>
  <c r="AA850" i="4"/>
  <c r="P850" i="4"/>
  <c r="G850" i="4"/>
  <c r="AG850" i="4" s="1"/>
  <c r="D850" i="4"/>
  <c r="C850" i="4"/>
  <c r="B850" i="4"/>
  <c r="AF849" i="4"/>
  <c r="AB849" i="4"/>
  <c r="X849" i="4"/>
  <c r="W849" i="4"/>
  <c r="T849" i="4"/>
  <c r="S849" i="4"/>
  <c r="P849" i="4"/>
  <c r="G849" i="4"/>
  <c r="E849" i="4"/>
  <c r="D849" i="4"/>
  <c r="C849" i="4"/>
  <c r="B849" i="4"/>
  <c r="AF848" i="4"/>
  <c r="AE848" i="4"/>
  <c r="AD848" i="4"/>
  <c r="AB848" i="4"/>
  <c r="AA848" i="4"/>
  <c r="P848" i="4"/>
  <c r="G848" i="4"/>
  <c r="AG848" i="4" s="1"/>
  <c r="D848" i="4"/>
  <c r="C848" i="4"/>
  <c r="B848" i="4"/>
  <c r="AF847" i="4"/>
  <c r="AB847" i="4"/>
  <c r="X847" i="4"/>
  <c r="W847" i="4"/>
  <c r="T847" i="4"/>
  <c r="S847" i="4"/>
  <c r="P847" i="4"/>
  <c r="G847" i="4"/>
  <c r="E847" i="4"/>
  <c r="D847" i="4"/>
  <c r="C847" i="4"/>
  <c r="B847" i="4"/>
  <c r="AF846" i="4"/>
  <c r="AE846" i="4"/>
  <c r="AD846" i="4"/>
  <c r="AB846" i="4"/>
  <c r="AA846" i="4"/>
  <c r="P846" i="4"/>
  <c r="G846" i="4"/>
  <c r="AG846" i="4" s="1"/>
  <c r="D846" i="4"/>
  <c r="C846" i="4"/>
  <c r="B846" i="4"/>
  <c r="AF845" i="4"/>
  <c r="AB845" i="4"/>
  <c r="X845" i="4"/>
  <c r="W845" i="4"/>
  <c r="T845" i="4"/>
  <c r="S845" i="4"/>
  <c r="P845" i="4"/>
  <c r="G845" i="4"/>
  <c r="E845" i="4"/>
  <c r="D845" i="4"/>
  <c r="C845" i="4"/>
  <c r="B845" i="4"/>
  <c r="AF844" i="4"/>
  <c r="AE844" i="4"/>
  <c r="AD844" i="4"/>
  <c r="AB844" i="4"/>
  <c r="AA844" i="4"/>
  <c r="P844" i="4"/>
  <c r="G844" i="4"/>
  <c r="AG844" i="4" s="1"/>
  <c r="D844" i="4"/>
  <c r="C844" i="4"/>
  <c r="B844" i="4"/>
  <c r="AC843" i="4"/>
  <c r="X843" i="4"/>
  <c r="W843" i="4"/>
  <c r="T843" i="4"/>
  <c r="S843" i="4"/>
  <c r="P843" i="4"/>
  <c r="G843" i="4"/>
  <c r="AB843" i="4" s="1"/>
  <c r="E843" i="4"/>
  <c r="D843" i="4"/>
  <c r="C843" i="4"/>
  <c r="B843" i="4"/>
  <c r="AF842" i="4"/>
  <c r="AE842" i="4"/>
  <c r="AD842" i="4"/>
  <c r="AB842" i="4"/>
  <c r="AA842" i="4"/>
  <c r="V842" i="4"/>
  <c r="U842" i="4"/>
  <c r="P842" i="4"/>
  <c r="G842" i="4"/>
  <c r="AG842" i="4" s="1"/>
  <c r="D842" i="4"/>
  <c r="C842" i="4"/>
  <c r="B842" i="4"/>
  <c r="X841" i="4"/>
  <c r="W841" i="4"/>
  <c r="T841" i="4"/>
  <c r="S841" i="4"/>
  <c r="P841" i="4"/>
  <c r="G841" i="4"/>
  <c r="AF841" i="4" s="1"/>
  <c r="E841" i="4"/>
  <c r="D841" i="4"/>
  <c r="C841" i="4"/>
  <c r="B841" i="4"/>
  <c r="AE840" i="4"/>
  <c r="AD840" i="4"/>
  <c r="AA840" i="4"/>
  <c r="P840" i="4"/>
  <c r="G840" i="4"/>
  <c r="AF840" i="4" s="1"/>
  <c r="D840" i="4"/>
  <c r="C840" i="4"/>
  <c r="B840" i="4"/>
  <c r="AF839" i="4"/>
  <c r="AC839" i="4"/>
  <c r="X839" i="4"/>
  <c r="W839" i="4"/>
  <c r="V839" i="4"/>
  <c r="T839" i="4"/>
  <c r="S839" i="4"/>
  <c r="R839" i="4"/>
  <c r="P839" i="4"/>
  <c r="G839" i="4"/>
  <c r="E839" i="4"/>
  <c r="D839" i="4"/>
  <c r="C839" i="4"/>
  <c r="B839" i="4"/>
  <c r="AE838" i="4"/>
  <c r="AD838" i="4"/>
  <c r="AA838" i="4"/>
  <c r="V838" i="4"/>
  <c r="U838" i="4"/>
  <c r="P838" i="4"/>
  <c r="G838" i="4"/>
  <c r="AF838" i="4" s="1"/>
  <c r="D838" i="4"/>
  <c r="C838" i="4"/>
  <c r="B838" i="4"/>
  <c r="AG837" i="4"/>
  <c r="AF837" i="4"/>
  <c r="AC837" i="4"/>
  <c r="X837" i="4"/>
  <c r="W837" i="4"/>
  <c r="V837" i="4"/>
  <c r="T837" i="4"/>
  <c r="S837" i="4"/>
  <c r="R837" i="4"/>
  <c r="P837" i="4"/>
  <c r="G837" i="4"/>
  <c r="E837" i="4"/>
  <c r="D837" i="4"/>
  <c r="C837" i="4"/>
  <c r="B837" i="4"/>
  <c r="AE836" i="4"/>
  <c r="AD836" i="4"/>
  <c r="AA836" i="4"/>
  <c r="V836" i="4"/>
  <c r="P836" i="4"/>
  <c r="G836" i="4"/>
  <c r="AF836" i="4" s="1"/>
  <c r="D836" i="4"/>
  <c r="C836" i="4"/>
  <c r="U836" i="4" s="1"/>
  <c r="B836" i="4"/>
  <c r="AG835" i="4"/>
  <c r="X835" i="4"/>
  <c r="W835" i="4"/>
  <c r="V835" i="4"/>
  <c r="T835" i="4"/>
  <c r="S835" i="4"/>
  <c r="R835" i="4"/>
  <c r="P835" i="4"/>
  <c r="G835" i="4"/>
  <c r="AF835" i="4" s="1"/>
  <c r="E835" i="4"/>
  <c r="D835" i="4"/>
  <c r="C835" i="4"/>
  <c r="B835" i="4"/>
  <c r="AE834" i="4"/>
  <c r="AD834" i="4"/>
  <c r="AA834" i="4"/>
  <c r="P834" i="4"/>
  <c r="G834" i="4"/>
  <c r="AF834" i="4" s="1"/>
  <c r="D834" i="4"/>
  <c r="C834" i="4"/>
  <c r="V834" i="4" s="1"/>
  <c r="B834" i="4"/>
  <c r="X833" i="4"/>
  <c r="W833" i="4"/>
  <c r="V833" i="4"/>
  <c r="T833" i="4"/>
  <c r="S833" i="4"/>
  <c r="R833" i="4"/>
  <c r="P833" i="4"/>
  <c r="G833" i="4"/>
  <c r="E833" i="4"/>
  <c r="D833" i="4"/>
  <c r="C833" i="4"/>
  <c r="B833" i="4"/>
  <c r="AE832" i="4"/>
  <c r="AD832" i="4"/>
  <c r="AA832" i="4"/>
  <c r="P832" i="4"/>
  <c r="G832" i="4"/>
  <c r="AF832" i="4" s="1"/>
  <c r="D832" i="4"/>
  <c r="C832" i="4"/>
  <c r="B832" i="4"/>
  <c r="AF831" i="4"/>
  <c r="AC831" i="4"/>
  <c r="X831" i="4"/>
  <c r="W831" i="4"/>
  <c r="V831" i="4"/>
  <c r="T831" i="4"/>
  <c r="S831" i="4"/>
  <c r="R831" i="4"/>
  <c r="P831" i="4"/>
  <c r="G831" i="4"/>
  <c r="D831" i="4"/>
  <c r="E831" i="4" s="1"/>
  <c r="C831" i="4"/>
  <c r="B831" i="4"/>
  <c r="AE830" i="4"/>
  <c r="U830" i="4"/>
  <c r="T830" i="4"/>
  <c r="P830" i="4"/>
  <c r="G830" i="4"/>
  <c r="AD830" i="4" s="1"/>
  <c r="D830" i="4"/>
  <c r="C830" i="4"/>
  <c r="B830" i="4"/>
  <c r="AF829" i="4"/>
  <c r="X829" i="4"/>
  <c r="W829" i="4"/>
  <c r="V829" i="4"/>
  <c r="T829" i="4"/>
  <c r="S829" i="4"/>
  <c r="R829" i="4"/>
  <c r="P829" i="4"/>
  <c r="G829" i="4"/>
  <c r="D829" i="4"/>
  <c r="E829" i="4" s="1"/>
  <c r="C829" i="4"/>
  <c r="B829" i="4"/>
  <c r="AE828" i="4"/>
  <c r="AD828" i="4"/>
  <c r="P828" i="4"/>
  <c r="G828" i="4"/>
  <c r="D828" i="4"/>
  <c r="C828" i="4"/>
  <c r="B828" i="4"/>
  <c r="AE827" i="4"/>
  <c r="X827" i="4"/>
  <c r="W827" i="4"/>
  <c r="V827" i="4"/>
  <c r="T827" i="4"/>
  <c r="S827" i="4"/>
  <c r="R827" i="4"/>
  <c r="P827" i="4"/>
  <c r="G827" i="4"/>
  <c r="AC827" i="4" s="1"/>
  <c r="E827" i="4"/>
  <c r="D827" i="4"/>
  <c r="C827" i="4"/>
  <c r="B827" i="4"/>
  <c r="AE826" i="4"/>
  <c r="AD826" i="4"/>
  <c r="AC826" i="4"/>
  <c r="V826" i="4"/>
  <c r="P826" i="4"/>
  <c r="G826" i="4"/>
  <c r="D826" i="4"/>
  <c r="C826" i="4"/>
  <c r="U826" i="4" s="1"/>
  <c r="B826" i="4"/>
  <c r="AE825" i="4"/>
  <c r="AC825" i="4"/>
  <c r="X825" i="4"/>
  <c r="W825" i="4"/>
  <c r="V825" i="4"/>
  <c r="T825" i="4"/>
  <c r="S825" i="4"/>
  <c r="R825" i="4"/>
  <c r="P825" i="4"/>
  <c r="G825" i="4"/>
  <c r="AG825" i="4" s="1"/>
  <c r="D825" i="4"/>
  <c r="E825" i="4" s="1"/>
  <c r="C825" i="4"/>
  <c r="B825" i="4"/>
  <c r="V824" i="4"/>
  <c r="U824" i="4"/>
  <c r="P824" i="4"/>
  <c r="G824" i="4"/>
  <c r="D824" i="4"/>
  <c r="C824" i="4"/>
  <c r="B824" i="4"/>
  <c r="AG823" i="4"/>
  <c r="AE823" i="4"/>
  <c r="AC823" i="4"/>
  <c r="AB823" i="4"/>
  <c r="X823" i="4"/>
  <c r="W823" i="4"/>
  <c r="V823" i="4"/>
  <c r="T823" i="4"/>
  <c r="S823" i="4"/>
  <c r="R823" i="4"/>
  <c r="P823" i="4"/>
  <c r="G823" i="4"/>
  <c r="D823" i="4"/>
  <c r="E823" i="4" s="1"/>
  <c r="C823" i="4"/>
  <c r="B823" i="4"/>
  <c r="AE822" i="4"/>
  <c r="AA822" i="4"/>
  <c r="V822" i="4"/>
  <c r="U822" i="4"/>
  <c r="T822" i="4"/>
  <c r="P822" i="4"/>
  <c r="G822" i="4"/>
  <c r="D822" i="4"/>
  <c r="C822" i="4"/>
  <c r="B822" i="4"/>
  <c r="AF821" i="4"/>
  <c r="AB821" i="4"/>
  <c r="X821" i="4"/>
  <c r="W821" i="4"/>
  <c r="V821" i="4"/>
  <c r="T821" i="4"/>
  <c r="S821" i="4"/>
  <c r="R821" i="4"/>
  <c r="P821" i="4"/>
  <c r="G821" i="4"/>
  <c r="D821" i="4"/>
  <c r="E821" i="4" s="1"/>
  <c r="C821" i="4"/>
  <c r="B821" i="4"/>
  <c r="AE820" i="4"/>
  <c r="AD820" i="4"/>
  <c r="X820" i="4"/>
  <c r="T820" i="4"/>
  <c r="P820" i="4"/>
  <c r="G820" i="4"/>
  <c r="D820" i="4"/>
  <c r="C820" i="4"/>
  <c r="B820" i="4"/>
  <c r="AF819" i="4"/>
  <c r="AE819" i="4"/>
  <c r="AB819" i="4"/>
  <c r="AA819" i="4"/>
  <c r="X819" i="4"/>
  <c r="W819" i="4"/>
  <c r="V819" i="4"/>
  <c r="T819" i="4"/>
  <c r="S819" i="4"/>
  <c r="R819" i="4"/>
  <c r="P819" i="4"/>
  <c r="G819" i="4"/>
  <c r="AD819" i="4" s="1"/>
  <c r="E819" i="4"/>
  <c r="D819" i="4"/>
  <c r="C819" i="4"/>
  <c r="B819" i="4"/>
  <c r="AC818" i="4"/>
  <c r="V818" i="4"/>
  <c r="P818" i="4"/>
  <c r="G818" i="4"/>
  <c r="D818" i="4"/>
  <c r="C818" i="4"/>
  <c r="U818" i="4" s="1"/>
  <c r="B818" i="4"/>
  <c r="AG817" i="4"/>
  <c r="AE817" i="4"/>
  <c r="AC817" i="4"/>
  <c r="AB817" i="4"/>
  <c r="X817" i="4"/>
  <c r="W817" i="4"/>
  <c r="V817" i="4"/>
  <c r="T817" i="4"/>
  <c r="S817" i="4"/>
  <c r="R817" i="4"/>
  <c r="P817" i="4"/>
  <c r="G817" i="4"/>
  <c r="D817" i="4"/>
  <c r="E817" i="4" s="1"/>
  <c r="C817" i="4"/>
  <c r="B817" i="4"/>
  <c r="V816" i="4"/>
  <c r="U816" i="4"/>
  <c r="T816" i="4"/>
  <c r="P816" i="4"/>
  <c r="G816" i="4"/>
  <c r="AG816" i="4" s="1"/>
  <c r="D816" i="4"/>
  <c r="C816" i="4"/>
  <c r="B816" i="4"/>
  <c r="AG815" i="4"/>
  <c r="AB815" i="4"/>
  <c r="X815" i="4"/>
  <c r="W815" i="4"/>
  <c r="V815" i="4"/>
  <c r="T815" i="4"/>
  <c r="S815" i="4"/>
  <c r="R815" i="4"/>
  <c r="P815" i="4"/>
  <c r="G815" i="4"/>
  <c r="D815" i="4"/>
  <c r="E815" i="4" s="1"/>
  <c r="C815" i="4"/>
  <c r="B815" i="4"/>
  <c r="AE814" i="4"/>
  <c r="T814" i="4"/>
  <c r="P814" i="4"/>
  <c r="G814" i="4"/>
  <c r="AD814" i="4" s="1"/>
  <c r="D814" i="4"/>
  <c r="C814" i="4"/>
  <c r="B814" i="4"/>
  <c r="AF813" i="4"/>
  <c r="X813" i="4"/>
  <c r="W813" i="4"/>
  <c r="V813" i="4"/>
  <c r="T813" i="4"/>
  <c r="S813" i="4"/>
  <c r="R813" i="4"/>
  <c r="P813" i="4"/>
  <c r="G813" i="4"/>
  <c r="E813" i="4"/>
  <c r="D813" i="4"/>
  <c r="C813" i="4"/>
  <c r="B813" i="4"/>
  <c r="AE812" i="4"/>
  <c r="AD812" i="4"/>
  <c r="AC812" i="4"/>
  <c r="X812" i="4"/>
  <c r="P812" i="4"/>
  <c r="G812" i="4"/>
  <c r="D812" i="4"/>
  <c r="C812" i="4"/>
  <c r="B812" i="4"/>
  <c r="AE811" i="4"/>
  <c r="X811" i="4"/>
  <c r="W811" i="4"/>
  <c r="V811" i="4"/>
  <c r="T811" i="4"/>
  <c r="S811" i="4"/>
  <c r="R811" i="4"/>
  <c r="P811" i="4"/>
  <c r="G811" i="4"/>
  <c r="AC811" i="4" s="1"/>
  <c r="E811" i="4"/>
  <c r="D811" i="4"/>
  <c r="C811" i="4"/>
  <c r="B811" i="4"/>
  <c r="AC810" i="4"/>
  <c r="V810" i="4"/>
  <c r="P810" i="4"/>
  <c r="G810" i="4"/>
  <c r="D810" i="4"/>
  <c r="C810" i="4"/>
  <c r="U810" i="4" s="1"/>
  <c r="B810" i="4"/>
  <c r="AG809" i="4"/>
  <c r="AE809" i="4"/>
  <c r="AC809" i="4"/>
  <c r="AB809" i="4"/>
  <c r="X809" i="4"/>
  <c r="W809" i="4"/>
  <c r="V809" i="4"/>
  <c r="T809" i="4"/>
  <c r="S809" i="4"/>
  <c r="R809" i="4"/>
  <c r="P809" i="4"/>
  <c r="G809" i="4"/>
  <c r="D809" i="4"/>
  <c r="E809" i="4" s="1"/>
  <c r="C809" i="4"/>
  <c r="B809" i="4"/>
  <c r="AG808" i="4"/>
  <c r="AA808" i="4"/>
  <c r="V808" i="4"/>
  <c r="U808" i="4"/>
  <c r="T808" i="4"/>
  <c r="P808" i="4"/>
  <c r="G808" i="4"/>
  <c r="D808" i="4"/>
  <c r="C808" i="4"/>
  <c r="B808" i="4"/>
  <c r="AG807" i="4"/>
  <c r="AB807" i="4"/>
  <c r="X807" i="4"/>
  <c r="W807" i="4"/>
  <c r="V807" i="4"/>
  <c r="T807" i="4"/>
  <c r="S807" i="4"/>
  <c r="R807" i="4"/>
  <c r="P807" i="4"/>
  <c r="G807" i="4"/>
  <c r="D807" i="4"/>
  <c r="E807" i="4" s="1"/>
  <c r="C807" i="4"/>
  <c r="B807" i="4"/>
  <c r="AE806" i="4"/>
  <c r="T806" i="4"/>
  <c r="P806" i="4"/>
  <c r="G806" i="4"/>
  <c r="AD806" i="4" s="1"/>
  <c r="D806" i="4"/>
  <c r="C806" i="4"/>
  <c r="B806" i="4"/>
  <c r="X805" i="4"/>
  <c r="W805" i="4"/>
  <c r="V805" i="4"/>
  <c r="T805" i="4"/>
  <c r="S805" i="4"/>
  <c r="R805" i="4"/>
  <c r="P805" i="4"/>
  <c r="G805" i="4"/>
  <c r="E805" i="4"/>
  <c r="D805" i="4"/>
  <c r="C805" i="4"/>
  <c r="B805" i="4"/>
  <c r="AE804" i="4"/>
  <c r="AD804" i="4"/>
  <c r="AC804" i="4"/>
  <c r="X804" i="4"/>
  <c r="P804" i="4"/>
  <c r="G804" i="4"/>
  <c r="D804" i="4"/>
  <c r="C804" i="4"/>
  <c r="B804" i="4"/>
  <c r="AE803" i="4"/>
  <c r="X803" i="4"/>
  <c r="W803" i="4"/>
  <c r="V803" i="4"/>
  <c r="T803" i="4"/>
  <c r="S803" i="4"/>
  <c r="R803" i="4"/>
  <c r="P803" i="4"/>
  <c r="G803" i="4"/>
  <c r="AC803" i="4" s="1"/>
  <c r="E803" i="4"/>
  <c r="D803" i="4"/>
  <c r="C803" i="4"/>
  <c r="B803" i="4"/>
  <c r="AD802" i="4"/>
  <c r="AC802" i="4"/>
  <c r="V802" i="4"/>
  <c r="P802" i="4"/>
  <c r="G802" i="4"/>
  <c r="D802" i="4"/>
  <c r="C802" i="4"/>
  <c r="U802" i="4" s="1"/>
  <c r="B802" i="4"/>
  <c r="AG801" i="4"/>
  <c r="AE801" i="4"/>
  <c r="AC801" i="4"/>
  <c r="AB801" i="4"/>
  <c r="X801" i="4"/>
  <c r="W801" i="4"/>
  <c r="V801" i="4"/>
  <c r="T801" i="4"/>
  <c r="S801" i="4"/>
  <c r="R801" i="4"/>
  <c r="P801" i="4"/>
  <c r="G801" i="4"/>
  <c r="D801" i="4"/>
  <c r="E801" i="4" s="1"/>
  <c r="C801" i="4"/>
  <c r="B801" i="4"/>
  <c r="AG800" i="4"/>
  <c r="V800" i="4"/>
  <c r="U800" i="4"/>
  <c r="T800" i="4"/>
  <c r="P800" i="4"/>
  <c r="G800" i="4"/>
  <c r="AA800" i="4" s="1"/>
  <c r="D800" i="4"/>
  <c r="C800" i="4"/>
  <c r="B800" i="4"/>
  <c r="AG799" i="4"/>
  <c r="AC799" i="4"/>
  <c r="AB799" i="4"/>
  <c r="X799" i="4"/>
  <c r="W799" i="4"/>
  <c r="V799" i="4"/>
  <c r="T799" i="4"/>
  <c r="S799" i="4"/>
  <c r="R799" i="4"/>
  <c r="P799" i="4"/>
  <c r="G799" i="4"/>
  <c r="D799" i="4"/>
  <c r="E799" i="4" s="1"/>
  <c r="C799" i="4"/>
  <c r="B799" i="4"/>
  <c r="AE798" i="4"/>
  <c r="U798" i="4"/>
  <c r="T798" i="4"/>
  <c r="P798" i="4"/>
  <c r="G798" i="4"/>
  <c r="AD798" i="4" s="1"/>
  <c r="D798" i="4"/>
  <c r="C798" i="4"/>
  <c r="B798" i="4"/>
  <c r="X797" i="4"/>
  <c r="W797" i="4"/>
  <c r="V797" i="4"/>
  <c r="T797" i="4"/>
  <c r="S797" i="4"/>
  <c r="R797" i="4"/>
  <c r="P797" i="4"/>
  <c r="G797" i="4"/>
  <c r="AF797" i="4" s="1"/>
  <c r="E797" i="4"/>
  <c r="D797" i="4"/>
  <c r="C797" i="4"/>
  <c r="B797" i="4"/>
  <c r="AE796" i="4"/>
  <c r="AD796" i="4"/>
  <c r="AC796" i="4"/>
  <c r="X796" i="4"/>
  <c r="P796" i="4"/>
  <c r="G796" i="4"/>
  <c r="D796" i="4"/>
  <c r="C796" i="4"/>
  <c r="B796" i="4"/>
  <c r="AE795" i="4"/>
  <c r="X795" i="4"/>
  <c r="W795" i="4"/>
  <c r="V795" i="4"/>
  <c r="T795" i="4"/>
  <c r="S795" i="4"/>
  <c r="R795" i="4"/>
  <c r="P795" i="4"/>
  <c r="G795" i="4"/>
  <c r="AC795" i="4" s="1"/>
  <c r="E795" i="4"/>
  <c r="D795" i="4"/>
  <c r="C795" i="4"/>
  <c r="B795" i="4"/>
  <c r="X794" i="4"/>
  <c r="T794" i="4"/>
  <c r="P794" i="4"/>
  <c r="G794" i="4"/>
  <c r="D794" i="4"/>
  <c r="C794" i="4"/>
  <c r="V794" i="4" s="1"/>
  <c r="B794" i="4"/>
  <c r="AF793" i="4"/>
  <c r="AE793" i="4"/>
  <c r="AD793" i="4"/>
  <c r="AB793" i="4"/>
  <c r="AA793" i="4"/>
  <c r="W793" i="4"/>
  <c r="V793" i="4"/>
  <c r="S793" i="4"/>
  <c r="R793" i="4"/>
  <c r="P793" i="4"/>
  <c r="G793" i="4"/>
  <c r="AG793" i="4" s="1"/>
  <c r="D793" i="4"/>
  <c r="E793" i="4" s="1"/>
  <c r="C793" i="4"/>
  <c r="X793" i="4" s="1"/>
  <c r="B793" i="4"/>
  <c r="X792" i="4"/>
  <c r="T792" i="4"/>
  <c r="P792" i="4"/>
  <c r="G792" i="4"/>
  <c r="AG792" i="4" s="1"/>
  <c r="D792" i="4"/>
  <c r="C792" i="4"/>
  <c r="V792" i="4" s="1"/>
  <c r="B792" i="4"/>
  <c r="AF791" i="4"/>
  <c r="AE791" i="4"/>
  <c r="AD791" i="4"/>
  <c r="AB791" i="4"/>
  <c r="AA791" i="4"/>
  <c r="W791" i="4"/>
  <c r="V791" i="4"/>
  <c r="S791" i="4"/>
  <c r="R791" i="4"/>
  <c r="P791" i="4"/>
  <c r="G791" i="4"/>
  <c r="AG791" i="4" s="1"/>
  <c r="D791" i="4"/>
  <c r="E791" i="4" s="1"/>
  <c r="C791" i="4"/>
  <c r="X791" i="4" s="1"/>
  <c r="B791" i="4"/>
  <c r="AG790" i="4"/>
  <c r="X790" i="4"/>
  <c r="T790" i="4"/>
  <c r="P790" i="4"/>
  <c r="G790" i="4"/>
  <c r="D790" i="4"/>
  <c r="C790" i="4"/>
  <c r="V790" i="4" s="1"/>
  <c r="B790" i="4"/>
  <c r="AF789" i="4"/>
  <c r="AE789" i="4"/>
  <c r="AD789" i="4"/>
  <c r="AB789" i="4"/>
  <c r="AA789" i="4"/>
  <c r="W789" i="4"/>
  <c r="V789" i="4"/>
  <c r="S789" i="4"/>
  <c r="R789" i="4"/>
  <c r="P789" i="4"/>
  <c r="G789" i="4"/>
  <c r="AG789" i="4" s="1"/>
  <c r="D789" i="4"/>
  <c r="E789" i="4" s="1"/>
  <c r="C789" i="4"/>
  <c r="X789" i="4" s="1"/>
  <c r="B789" i="4"/>
  <c r="X788" i="4"/>
  <c r="T788" i="4"/>
  <c r="P788" i="4"/>
  <c r="G788" i="4"/>
  <c r="D788" i="4"/>
  <c r="C788" i="4"/>
  <c r="V788" i="4" s="1"/>
  <c r="B788" i="4"/>
  <c r="AF787" i="4"/>
  <c r="AE787" i="4"/>
  <c r="AD787" i="4"/>
  <c r="AB787" i="4"/>
  <c r="AA787" i="4"/>
  <c r="W787" i="4"/>
  <c r="V787" i="4"/>
  <c r="S787" i="4"/>
  <c r="R787" i="4"/>
  <c r="P787" i="4"/>
  <c r="G787" i="4"/>
  <c r="AG787" i="4" s="1"/>
  <c r="D787" i="4"/>
  <c r="E787" i="4" s="1"/>
  <c r="C787" i="4"/>
  <c r="X787" i="4" s="1"/>
  <c r="B787" i="4"/>
  <c r="AG786" i="4"/>
  <c r="X786" i="4"/>
  <c r="P786" i="4"/>
  <c r="G786" i="4"/>
  <c r="D786" i="4"/>
  <c r="C786" i="4"/>
  <c r="B786" i="4"/>
  <c r="AF785" i="4"/>
  <c r="AE785" i="4"/>
  <c r="AD785" i="4"/>
  <c r="AB785" i="4"/>
  <c r="AA785" i="4"/>
  <c r="W785" i="4"/>
  <c r="V785" i="4"/>
  <c r="S785" i="4"/>
  <c r="R785" i="4"/>
  <c r="P785" i="4"/>
  <c r="G785" i="4"/>
  <c r="AG785" i="4" s="1"/>
  <c r="E785" i="4"/>
  <c r="D785" i="4"/>
  <c r="C785" i="4"/>
  <c r="X785" i="4" s="1"/>
  <c r="B785" i="4"/>
  <c r="AD784" i="4"/>
  <c r="X784" i="4"/>
  <c r="U784" i="4"/>
  <c r="P784" i="4"/>
  <c r="G784" i="4"/>
  <c r="AC784" i="4" s="1"/>
  <c r="D784" i="4"/>
  <c r="C784" i="4"/>
  <c r="B784" i="4"/>
  <c r="AF783" i="4"/>
  <c r="AE783" i="4"/>
  <c r="AD783" i="4"/>
  <c r="AB783" i="4"/>
  <c r="AA783" i="4"/>
  <c r="W783" i="4"/>
  <c r="V783" i="4"/>
  <c r="S783" i="4"/>
  <c r="R783" i="4"/>
  <c r="P783" i="4"/>
  <c r="G783" i="4"/>
  <c r="AG783" i="4" s="1"/>
  <c r="E783" i="4"/>
  <c r="D783" i="4"/>
  <c r="C783" i="4"/>
  <c r="X783" i="4" s="1"/>
  <c r="B783" i="4"/>
  <c r="AD782" i="4"/>
  <c r="X782" i="4"/>
  <c r="U782" i="4"/>
  <c r="P782" i="4"/>
  <c r="G782" i="4"/>
  <c r="AC782" i="4" s="1"/>
  <c r="D782" i="4"/>
  <c r="C782" i="4"/>
  <c r="B782" i="4"/>
  <c r="AF781" i="4"/>
  <c r="AE781" i="4"/>
  <c r="AD781" i="4"/>
  <c r="AB781" i="4"/>
  <c r="AA781" i="4"/>
  <c r="W781" i="4"/>
  <c r="V781" i="4"/>
  <c r="S781" i="4"/>
  <c r="R781" i="4"/>
  <c r="P781" i="4"/>
  <c r="G781" i="4"/>
  <c r="AG781" i="4" s="1"/>
  <c r="E781" i="4"/>
  <c r="D781" i="4"/>
  <c r="C781" i="4"/>
  <c r="X781" i="4" s="1"/>
  <c r="B781" i="4"/>
  <c r="AD780" i="4"/>
  <c r="X780" i="4"/>
  <c r="U780" i="4"/>
  <c r="P780" i="4"/>
  <c r="G780" i="4"/>
  <c r="AC780" i="4" s="1"/>
  <c r="D780" i="4"/>
  <c r="C780" i="4"/>
  <c r="B780" i="4"/>
  <c r="AF779" i="4"/>
  <c r="AE779" i="4"/>
  <c r="AD779" i="4"/>
  <c r="AB779" i="4"/>
  <c r="AA779" i="4"/>
  <c r="W779" i="4"/>
  <c r="V779" i="4"/>
  <c r="S779" i="4"/>
  <c r="R779" i="4"/>
  <c r="P779" i="4"/>
  <c r="G779" i="4"/>
  <c r="AG779" i="4" s="1"/>
  <c r="D779" i="4"/>
  <c r="E779" i="4" s="1"/>
  <c r="C779" i="4"/>
  <c r="X779" i="4" s="1"/>
  <c r="B779" i="4"/>
  <c r="AD778" i="4"/>
  <c r="X778" i="4"/>
  <c r="U778" i="4"/>
  <c r="P778" i="4"/>
  <c r="G778" i="4"/>
  <c r="AC778" i="4" s="1"/>
  <c r="D778" i="4"/>
  <c r="C778" i="4"/>
  <c r="B778" i="4"/>
  <c r="AF777" i="4"/>
  <c r="AE777" i="4"/>
  <c r="AD777" i="4"/>
  <c r="AB777" i="4"/>
  <c r="AA777" i="4"/>
  <c r="W777" i="4"/>
  <c r="V777" i="4"/>
  <c r="S777" i="4"/>
  <c r="R777" i="4"/>
  <c r="P777" i="4"/>
  <c r="G777" i="4"/>
  <c r="AG777" i="4" s="1"/>
  <c r="D777" i="4"/>
  <c r="E777" i="4" s="1"/>
  <c r="C777" i="4"/>
  <c r="X777" i="4" s="1"/>
  <c r="B777" i="4"/>
  <c r="AD776" i="4"/>
  <c r="X776" i="4"/>
  <c r="U776" i="4"/>
  <c r="P776" i="4"/>
  <c r="G776" i="4"/>
  <c r="AC776" i="4" s="1"/>
  <c r="D776" i="4"/>
  <c r="C776" i="4"/>
  <c r="B776" i="4"/>
  <c r="AF775" i="4"/>
  <c r="AE775" i="4"/>
  <c r="AD775" i="4"/>
  <c r="AB775" i="4"/>
  <c r="AA775" i="4"/>
  <c r="W775" i="4"/>
  <c r="V775" i="4"/>
  <c r="S775" i="4"/>
  <c r="R775" i="4"/>
  <c r="P775" i="4"/>
  <c r="G775" i="4"/>
  <c r="AG775" i="4" s="1"/>
  <c r="D775" i="4"/>
  <c r="E775" i="4" s="1"/>
  <c r="C775" i="4"/>
  <c r="X775" i="4" s="1"/>
  <c r="B775" i="4"/>
  <c r="AF774" i="4"/>
  <c r="U774" i="4"/>
  <c r="T774" i="4"/>
  <c r="P774" i="4"/>
  <c r="G774" i="4"/>
  <c r="AD774" i="4" s="1"/>
  <c r="E774" i="4"/>
  <c r="D774" i="4"/>
  <c r="C774" i="4"/>
  <c r="X774" i="4" s="1"/>
  <c r="B774" i="4"/>
  <c r="AF773" i="4"/>
  <c r="AE773" i="4"/>
  <c r="AD773" i="4"/>
  <c r="AB773" i="4"/>
  <c r="AA773" i="4"/>
  <c r="P773" i="4"/>
  <c r="G773" i="4"/>
  <c r="AG773" i="4" s="1"/>
  <c r="D773" i="4"/>
  <c r="C773" i="4"/>
  <c r="B773" i="4"/>
  <c r="AF772" i="4"/>
  <c r="U772" i="4"/>
  <c r="T772" i="4"/>
  <c r="P772" i="4"/>
  <c r="G772" i="4"/>
  <c r="AD772" i="4" s="1"/>
  <c r="E772" i="4"/>
  <c r="D772" i="4"/>
  <c r="C772" i="4"/>
  <c r="X772" i="4" s="1"/>
  <c r="B772" i="4"/>
  <c r="AF771" i="4"/>
  <c r="AE771" i="4"/>
  <c r="AD771" i="4"/>
  <c r="AB771" i="4"/>
  <c r="AA771" i="4"/>
  <c r="P771" i="4"/>
  <c r="G771" i="4"/>
  <c r="AG771" i="4" s="1"/>
  <c r="D771" i="4"/>
  <c r="C771" i="4"/>
  <c r="B771" i="4"/>
  <c r="AF770" i="4"/>
  <c r="AB770" i="4"/>
  <c r="X770" i="4"/>
  <c r="W770" i="4"/>
  <c r="T770" i="4"/>
  <c r="S770" i="4"/>
  <c r="P770" i="4"/>
  <c r="G770" i="4"/>
  <c r="E770" i="4"/>
  <c r="D770" i="4"/>
  <c r="C770" i="4"/>
  <c r="B770" i="4"/>
  <c r="AF769" i="4"/>
  <c r="AE769" i="4"/>
  <c r="AD769" i="4"/>
  <c r="AB769" i="4"/>
  <c r="AA769" i="4"/>
  <c r="P769" i="4"/>
  <c r="G769" i="4"/>
  <c r="AG769" i="4" s="1"/>
  <c r="D769" i="4"/>
  <c r="C769" i="4"/>
  <c r="B769" i="4"/>
  <c r="AF768" i="4"/>
  <c r="AB768" i="4"/>
  <c r="X768" i="4"/>
  <c r="W768" i="4"/>
  <c r="T768" i="4"/>
  <c r="S768" i="4"/>
  <c r="P768" i="4"/>
  <c r="G768" i="4"/>
  <c r="E768" i="4"/>
  <c r="D768" i="4"/>
  <c r="C768" i="4"/>
  <c r="B768" i="4"/>
  <c r="AF767" i="4"/>
  <c r="AE767" i="4"/>
  <c r="AD767" i="4"/>
  <c r="AB767" i="4"/>
  <c r="AA767" i="4"/>
  <c r="P767" i="4"/>
  <c r="G767" i="4"/>
  <c r="AG767" i="4" s="1"/>
  <c r="D767" i="4"/>
  <c r="C767" i="4"/>
  <c r="B767" i="4"/>
  <c r="AF766" i="4"/>
  <c r="AB766" i="4"/>
  <c r="X766" i="4"/>
  <c r="W766" i="4"/>
  <c r="T766" i="4"/>
  <c r="S766" i="4"/>
  <c r="P766" i="4"/>
  <c r="G766" i="4"/>
  <c r="E766" i="4"/>
  <c r="D766" i="4"/>
  <c r="C766" i="4"/>
  <c r="B766" i="4"/>
  <c r="AF765" i="4"/>
  <c r="AE765" i="4"/>
  <c r="AD765" i="4"/>
  <c r="AB765" i="4"/>
  <c r="AA765" i="4"/>
  <c r="P765" i="4"/>
  <c r="G765" i="4"/>
  <c r="AG765" i="4" s="1"/>
  <c r="D765" i="4"/>
  <c r="C765" i="4"/>
  <c r="B765" i="4"/>
  <c r="AF764" i="4"/>
  <c r="AB764" i="4"/>
  <c r="X764" i="4"/>
  <c r="W764" i="4"/>
  <c r="T764" i="4"/>
  <c r="S764" i="4"/>
  <c r="P764" i="4"/>
  <c r="G764" i="4"/>
  <c r="E764" i="4"/>
  <c r="D764" i="4"/>
  <c r="C764" i="4"/>
  <c r="B764" i="4"/>
  <c r="AF763" i="4"/>
  <c r="AE763" i="4"/>
  <c r="AD763" i="4"/>
  <c r="AB763" i="4"/>
  <c r="AA763" i="4"/>
  <c r="P763" i="4"/>
  <c r="G763" i="4"/>
  <c r="AG763" i="4" s="1"/>
  <c r="D763" i="4"/>
  <c r="C763" i="4"/>
  <c r="B763" i="4"/>
  <c r="AF762" i="4"/>
  <c r="AB762" i="4"/>
  <c r="X762" i="4"/>
  <c r="W762" i="4"/>
  <c r="T762" i="4"/>
  <c r="S762" i="4"/>
  <c r="P762" i="4"/>
  <c r="G762" i="4"/>
  <c r="E762" i="4"/>
  <c r="D762" i="4"/>
  <c r="C762" i="4"/>
  <c r="B762" i="4"/>
  <c r="AF761" i="4"/>
  <c r="AE761" i="4"/>
  <c r="AD761" i="4"/>
  <c r="AB761" i="4"/>
  <c r="AA761" i="4"/>
  <c r="P761" i="4"/>
  <c r="G761" i="4"/>
  <c r="AG761" i="4" s="1"/>
  <c r="D761" i="4"/>
  <c r="C761" i="4"/>
  <c r="B761" i="4"/>
  <c r="AF760" i="4"/>
  <c r="AB760" i="4"/>
  <c r="X760" i="4"/>
  <c r="W760" i="4"/>
  <c r="T760" i="4"/>
  <c r="S760" i="4"/>
  <c r="P760" i="4"/>
  <c r="G760" i="4"/>
  <c r="E760" i="4"/>
  <c r="D760" i="4"/>
  <c r="C760" i="4"/>
  <c r="B760" i="4"/>
  <c r="AF759" i="4"/>
  <c r="AE759" i="4"/>
  <c r="AD759" i="4"/>
  <c r="AB759" i="4"/>
  <c r="AA759" i="4"/>
  <c r="P759" i="4"/>
  <c r="G759" i="4"/>
  <c r="AG759" i="4" s="1"/>
  <c r="D759" i="4"/>
  <c r="C759" i="4"/>
  <c r="B759" i="4"/>
  <c r="AF758" i="4"/>
  <c r="AB758" i="4"/>
  <c r="X758" i="4"/>
  <c r="W758" i="4"/>
  <c r="T758" i="4"/>
  <c r="S758" i="4"/>
  <c r="P758" i="4"/>
  <c r="G758" i="4"/>
  <c r="E758" i="4"/>
  <c r="D758" i="4"/>
  <c r="C758" i="4"/>
  <c r="B758" i="4"/>
  <c r="AF757" i="4"/>
  <c r="AE757" i="4"/>
  <c r="AD757" i="4"/>
  <c r="AB757" i="4"/>
  <c r="AA757" i="4"/>
  <c r="P757" i="4"/>
  <c r="G757" i="4"/>
  <c r="AG757" i="4" s="1"/>
  <c r="D757" i="4"/>
  <c r="C757" i="4"/>
  <c r="B757" i="4"/>
  <c r="AG756" i="4"/>
  <c r="AC756" i="4"/>
  <c r="X756" i="4"/>
  <c r="W756" i="4"/>
  <c r="T756" i="4"/>
  <c r="S756" i="4"/>
  <c r="P756" i="4"/>
  <c r="G756" i="4"/>
  <c r="AB756" i="4" s="1"/>
  <c r="E756" i="4"/>
  <c r="D756" i="4"/>
  <c r="C756" i="4"/>
  <c r="B756" i="4"/>
  <c r="AF755" i="4"/>
  <c r="AE755" i="4"/>
  <c r="AD755" i="4"/>
  <c r="AB755" i="4"/>
  <c r="AA755" i="4"/>
  <c r="V755" i="4"/>
  <c r="U755" i="4"/>
  <c r="P755" i="4"/>
  <c r="G755" i="4"/>
  <c r="AG755" i="4" s="1"/>
  <c r="D755" i="4"/>
  <c r="C755" i="4"/>
  <c r="B755" i="4"/>
  <c r="AB754" i="4"/>
  <c r="X754" i="4"/>
  <c r="W754" i="4"/>
  <c r="T754" i="4"/>
  <c r="S754" i="4"/>
  <c r="P754" i="4"/>
  <c r="G754" i="4"/>
  <c r="AC754" i="4" s="1"/>
  <c r="E754" i="4"/>
  <c r="D754" i="4"/>
  <c r="C754" i="4"/>
  <c r="B754" i="4"/>
  <c r="AE753" i="4"/>
  <c r="AD753" i="4"/>
  <c r="AA753" i="4"/>
  <c r="V753" i="4"/>
  <c r="P753" i="4"/>
  <c r="G753" i="4"/>
  <c r="AF753" i="4" s="1"/>
  <c r="D753" i="4"/>
  <c r="C753" i="4"/>
  <c r="B753" i="4"/>
  <c r="AG752" i="4"/>
  <c r="AC752" i="4"/>
  <c r="X752" i="4"/>
  <c r="W752" i="4"/>
  <c r="T752" i="4"/>
  <c r="S752" i="4"/>
  <c r="P752" i="4"/>
  <c r="G752" i="4"/>
  <c r="AB752" i="4" s="1"/>
  <c r="E752" i="4"/>
  <c r="D752" i="4"/>
  <c r="C752" i="4"/>
  <c r="B752" i="4"/>
  <c r="AE751" i="4"/>
  <c r="AD751" i="4"/>
  <c r="AA751" i="4"/>
  <c r="U751" i="4"/>
  <c r="P751" i="4"/>
  <c r="G751" i="4"/>
  <c r="AF751" i="4" s="1"/>
  <c r="D751" i="4"/>
  <c r="C751" i="4"/>
  <c r="V751" i="4" s="1"/>
  <c r="B751" i="4"/>
  <c r="AF750" i="4"/>
  <c r="X750" i="4"/>
  <c r="W750" i="4"/>
  <c r="V750" i="4"/>
  <c r="T750" i="4"/>
  <c r="S750" i="4"/>
  <c r="R750" i="4"/>
  <c r="P750" i="4"/>
  <c r="G750" i="4"/>
  <c r="AG750" i="4" s="1"/>
  <c r="E750" i="4"/>
  <c r="D750" i="4"/>
  <c r="C750" i="4"/>
  <c r="B750" i="4"/>
  <c r="AE749" i="4"/>
  <c r="AD749" i="4"/>
  <c r="AA749" i="4"/>
  <c r="V749" i="4"/>
  <c r="P749" i="4"/>
  <c r="G749" i="4"/>
  <c r="AF749" i="4" s="1"/>
  <c r="D749" i="4"/>
  <c r="C749" i="4"/>
  <c r="B749" i="4"/>
  <c r="AG748" i="4"/>
  <c r="AF748" i="4"/>
  <c r="AC748" i="4"/>
  <c r="X748" i="4"/>
  <c r="W748" i="4"/>
  <c r="V748" i="4"/>
  <c r="T748" i="4"/>
  <c r="S748" i="4"/>
  <c r="R748" i="4"/>
  <c r="P748" i="4"/>
  <c r="G748" i="4"/>
  <c r="E748" i="4"/>
  <c r="D748" i="4"/>
  <c r="C748" i="4"/>
  <c r="B748" i="4"/>
  <c r="AE747" i="4"/>
  <c r="AD747" i="4"/>
  <c r="AA747" i="4"/>
  <c r="V747" i="4"/>
  <c r="U747" i="4"/>
  <c r="P747" i="4"/>
  <c r="G747" i="4"/>
  <c r="AF747" i="4" s="1"/>
  <c r="D747" i="4"/>
  <c r="C747" i="4"/>
  <c r="B747" i="4"/>
  <c r="X746" i="4"/>
  <c r="W746" i="4"/>
  <c r="V746" i="4"/>
  <c r="T746" i="4"/>
  <c r="S746" i="4"/>
  <c r="R746" i="4"/>
  <c r="P746" i="4"/>
  <c r="G746" i="4"/>
  <c r="E746" i="4"/>
  <c r="D746" i="4"/>
  <c r="C746" i="4"/>
  <c r="B746" i="4"/>
  <c r="AE745" i="4"/>
  <c r="AD745" i="4"/>
  <c r="AA745" i="4"/>
  <c r="P745" i="4"/>
  <c r="G745" i="4"/>
  <c r="AF745" i="4" s="1"/>
  <c r="D745" i="4"/>
  <c r="C745" i="4"/>
  <c r="B745" i="4"/>
  <c r="AG744" i="4"/>
  <c r="AC744" i="4"/>
  <c r="X744" i="4"/>
  <c r="W744" i="4"/>
  <c r="V744" i="4"/>
  <c r="T744" i="4"/>
  <c r="S744" i="4"/>
  <c r="R744" i="4"/>
  <c r="P744" i="4"/>
  <c r="G744" i="4"/>
  <c r="AF744" i="4" s="1"/>
  <c r="E744" i="4"/>
  <c r="D744" i="4"/>
  <c r="C744" i="4"/>
  <c r="B744" i="4"/>
  <c r="AE743" i="4"/>
  <c r="AD743" i="4"/>
  <c r="AA743" i="4"/>
  <c r="U743" i="4"/>
  <c r="P743" i="4"/>
  <c r="G743" i="4"/>
  <c r="AF743" i="4" s="1"/>
  <c r="D743" i="4"/>
  <c r="C743" i="4"/>
  <c r="V743" i="4" s="1"/>
  <c r="B743" i="4"/>
  <c r="AF742" i="4"/>
  <c r="X742" i="4"/>
  <c r="W742" i="4"/>
  <c r="V742" i="4"/>
  <c r="T742" i="4"/>
  <c r="S742" i="4"/>
  <c r="R742" i="4"/>
  <c r="P742" i="4"/>
  <c r="G742" i="4"/>
  <c r="AG742" i="4" s="1"/>
  <c r="E742" i="4"/>
  <c r="D742" i="4"/>
  <c r="C742" i="4"/>
  <c r="B742" i="4"/>
  <c r="AE741" i="4"/>
  <c r="AD741" i="4"/>
  <c r="AA741" i="4"/>
  <c r="V741" i="4"/>
  <c r="P741" i="4"/>
  <c r="G741" i="4"/>
  <c r="AF741" i="4" s="1"/>
  <c r="D741" i="4"/>
  <c r="C741" i="4"/>
  <c r="B741" i="4"/>
  <c r="AG740" i="4"/>
  <c r="AF740" i="4"/>
  <c r="AC740" i="4"/>
  <c r="X740" i="4"/>
  <c r="W740" i="4"/>
  <c r="V740" i="4"/>
  <c r="T740" i="4"/>
  <c r="S740" i="4"/>
  <c r="R740" i="4"/>
  <c r="P740" i="4"/>
  <c r="G740" i="4"/>
  <c r="E740" i="4"/>
  <c r="D740" i="4"/>
  <c r="C740" i="4"/>
  <c r="B740" i="4"/>
  <c r="AE739" i="4"/>
  <c r="AD739" i="4"/>
  <c r="AA739" i="4"/>
  <c r="V739" i="4"/>
  <c r="U739" i="4"/>
  <c r="P739" i="4"/>
  <c r="G739" i="4"/>
  <c r="AF739" i="4" s="1"/>
  <c r="D739" i="4"/>
  <c r="C739" i="4"/>
  <c r="B739" i="4"/>
  <c r="X738" i="4"/>
  <c r="W738" i="4"/>
  <c r="V738" i="4"/>
  <c r="T738" i="4"/>
  <c r="S738" i="4"/>
  <c r="R738" i="4"/>
  <c r="P738" i="4"/>
  <c r="G738" i="4"/>
  <c r="E738" i="4"/>
  <c r="D738" i="4"/>
  <c r="C738" i="4"/>
  <c r="B738" i="4"/>
  <c r="AE737" i="4"/>
  <c r="AD737" i="4"/>
  <c r="AA737" i="4"/>
  <c r="P737" i="4"/>
  <c r="G737" i="4"/>
  <c r="AF737" i="4" s="1"/>
  <c r="D737" i="4"/>
  <c r="C737" i="4"/>
  <c r="B737" i="4"/>
  <c r="AG736" i="4"/>
  <c r="AC736" i="4"/>
  <c r="X736" i="4"/>
  <c r="W736" i="4"/>
  <c r="V736" i="4"/>
  <c r="T736" i="4"/>
  <c r="S736" i="4"/>
  <c r="R736" i="4"/>
  <c r="P736" i="4"/>
  <c r="G736" i="4"/>
  <c r="AF736" i="4" s="1"/>
  <c r="E736" i="4"/>
  <c r="D736" i="4"/>
  <c r="C736" i="4"/>
  <c r="B736" i="4"/>
  <c r="AE735" i="4"/>
  <c r="AD735" i="4"/>
  <c r="AA735" i="4"/>
  <c r="U735" i="4"/>
  <c r="P735" i="4"/>
  <c r="G735" i="4"/>
  <c r="AF735" i="4" s="1"/>
  <c r="D735" i="4"/>
  <c r="C735" i="4"/>
  <c r="V735" i="4" s="1"/>
  <c r="B735" i="4"/>
  <c r="AF734" i="4"/>
  <c r="X734" i="4"/>
  <c r="W734" i="4"/>
  <c r="V734" i="4"/>
  <c r="T734" i="4"/>
  <c r="S734" i="4"/>
  <c r="R734" i="4"/>
  <c r="P734" i="4"/>
  <c r="G734" i="4"/>
  <c r="AG734" i="4" s="1"/>
  <c r="E734" i="4"/>
  <c r="D734" i="4"/>
  <c r="C734" i="4"/>
  <c r="B734" i="4"/>
  <c r="AE733" i="4"/>
  <c r="AD733" i="4"/>
  <c r="AA733" i="4"/>
  <c r="V733" i="4"/>
  <c r="P733" i="4"/>
  <c r="G733" i="4"/>
  <c r="AF733" i="4" s="1"/>
  <c r="D733" i="4"/>
  <c r="C733" i="4"/>
  <c r="B733" i="4"/>
  <c r="AG732" i="4"/>
  <c r="AF732" i="4"/>
  <c r="AC732" i="4"/>
  <c r="X732" i="4"/>
  <c r="W732" i="4"/>
  <c r="V732" i="4"/>
  <c r="T732" i="4"/>
  <c r="S732" i="4"/>
  <c r="R732" i="4"/>
  <c r="P732" i="4"/>
  <c r="G732" i="4"/>
  <c r="E732" i="4"/>
  <c r="D732" i="4"/>
  <c r="C732" i="4"/>
  <c r="B732" i="4"/>
  <c r="AE731" i="4"/>
  <c r="AD731" i="4"/>
  <c r="AA731" i="4"/>
  <c r="U731" i="4"/>
  <c r="P731" i="4"/>
  <c r="G731" i="4"/>
  <c r="AF731" i="4" s="1"/>
  <c r="D731" i="4"/>
  <c r="C731" i="4"/>
  <c r="B731" i="4"/>
  <c r="X730" i="4"/>
  <c r="W730" i="4"/>
  <c r="V730" i="4"/>
  <c r="T730" i="4"/>
  <c r="S730" i="4"/>
  <c r="R730" i="4"/>
  <c r="P730" i="4"/>
  <c r="G730" i="4"/>
  <c r="E730" i="4"/>
  <c r="D730" i="4"/>
  <c r="C730" i="4"/>
  <c r="B730" i="4"/>
  <c r="AD729" i="4"/>
  <c r="X729" i="4"/>
  <c r="P729" i="4"/>
  <c r="G729" i="4"/>
  <c r="AE729" i="4" s="1"/>
  <c r="D729" i="4"/>
  <c r="C729" i="4"/>
  <c r="B729" i="4"/>
  <c r="AG728" i="4"/>
  <c r="AE728" i="4"/>
  <c r="AB728" i="4"/>
  <c r="X728" i="4"/>
  <c r="W728" i="4"/>
  <c r="V728" i="4"/>
  <c r="T728" i="4"/>
  <c r="S728" i="4"/>
  <c r="R728" i="4"/>
  <c r="P728" i="4"/>
  <c r="G728" i="4"/>
  <c r="E728" i="4"/>
  <c r="D728" i="4"/>
  <c r="C728" i="4"/>
  <c r="B728" i="4"/>
  <c r="AE727" i="4"/>
  <c r="AD727" i="4"/>
  <c r="AC727" i="4"/>
  <c r="V727" i="4"/>
  <c r="T727" i="4"/>
  <c r="P727" i="4"/>
  <c r="G727" i="4"/>
  <c r="D727" i="4"/>
  <c r="C727" i="4"/>
  <c r="B727" i="4"/>
  <c r="AC726" i="4"/>
  <c r="X726" i="4"/>
  <c r="W726" i="4"/>
  <c r="V726" i="4"/>
  <c r="T726" i="4"/>
  <c r="S726" i="4"/>
  <c r="R726" i="4"/>
  <c r="P726" i="4"/>
  <c r="G726" i="4"/>
  <c r="AE726" i="4" s="1"/>
  <c r="D726" i="4"/>
  <c r="E726" i="4" s="1"/>
  <c r="C726" i="4"/>
  <c r="B726" i="4"/>
  <c r="AA725" i="4"/>
  <c r="U725" i="4"/>
  <c r="P725" i="4"/>
  <c r="G725" i="4"/>
  <c r="D725" i="4"/>
  <c r="C725" i="4"/>
  <c r="V725" i="4" s="1"/>
  <c r="B725" i="4"/>
  <c r="AG724" i="4"/>
  <c r="AE724" i="4"/>
  <c r="AC724" i="4"/>
  <c r="AB724" i="4"/>
  <c r="X724" i="4"/>
  <c r="W724" i="4"/>
  <c r="V724" i="4"/>
  <c r="T724" i="4"/>
  <c r="S724" i="4"/>
  <c r="R724" i="4"/>
  <c r="P724" i="4"/>
  <c r="G724" i="4"/>
  <c r="E724" i="4"/>
  <c r="D724" i="4"/>
  <c r="C724" i="4"/>
  <c r="B724" i="4"/>
  <c r="AE723" i="4"/>
  <c r="AC723" i="4"/>
  <c r="V723" i="4"/>
  <c r="U723" i="4"/>
  <c r="T723" i="4"/>
  <c r="P723" i="4"/>
  <c r="G723" i="4"/>
  <c r="D723" i="4"/>
  <c r="C723" i="4"/>
  <c r="B723" i="4"/>
  <c r="AF722" i="4"/>
  <c r="X722" i="4"/>
  <c r="W722" i="4"/>
  <c r="V722" i="4"/>
  <c r="T722" i="4"/>
  <c r="S722" i="4"/>
  <c r="R722" i="4"/>
  <c r="P722" i="4"/>
  <c r="G722" i="4"/>
  <c r="D722" i="4"/>
  <c r="E722" i="4" s="1"/>
  <c r="C722" i="4"/>
  <c r="B722" i="4"/>
  <c r="AG721" i="4"/>
  <c r="AA721" i="4"/>
  <c r="U721" i="4"/>
  <c r="P721" i="4"/>
  <c r="G721" i="4"/>
  <c r="AD721" i="4" s="1"/>
  <c r="D721" i="4"/>
  <c r="C721" i="4"/>
  <c r="B721" i="4"/>
  <c r="AG720" i="4"/>
  <c r="AE720" i="4"/>
  <c r="AB720" i="4"/>
  <c r="X720" i="4"/>
  <c r="W720" i="4"/>
  <c r="V720" i="4"/>
  <c r="T720" i="4"/>
  <c r="S720" i="4"/>
  <c r="R720" i="4"/>
  <c r="P720" i="4"/>
  <c r="G720" i="4"/>
  <c r="E720" i="4"/>
  <c r="D720" i="4"/>
  <c r="C720" i="4"/>
  <c r="B720" i="4"/>
  <c r="AE719" i="4"/>
  <c r="AD719" i="4"/>
  <c r="AC719" i="4"/>
  <c r="V719" i="4"/>
  <c r="T719" i="4"/>
  <c r="P719" i="4"/>
  <c r="G719" i="4"/>
  <c r="D719" i="4"/>
  <c r="C719" i="4"/>
  <c r="B719" i="4"/>
  <c r="AF718" i="4"/>
  <c r="X718" i="4"/>
  <c r="W718" i="4"/>
  <c r="V718" i="4"/>
  <c r="T718" i="4"/>
  <c r="S718" i="4"/>
  <c r="R718" i="4"/>
  <c r="P718" i="4"/>
  <c r="G718" i="4"/>
  <c r="D718" i="4"/>
  <c r="E718" i="4" s="1"/>
  <c r="C718" i="4"/>
  <c r="B718" i="4"/>
  <c r="AG717" i="4"/>
  <c r="AD717" i="4"/>
  <c r="AA717" i="4"/>
  <c r="P717" i="4"/>
  <c r="G717" i="4"/>
  <c r="D717" i="4"/>
  <c r="C717" i="4"/>
  <c r="B717" i="4"/>
  <c r="AG716" i="4"/>
  <c r="AE716" i="4"/>
  <c r="AC716" i="4"/>
  <c r="AB716" i="4"/>
  <c r="X716" i="4"/>
  <c r="W716" i="4"/>
  <c r="V716" i="4"/>
  <c r="T716" i="4"/>
  <c r="S716" i="4"/>
  <c r="R716" i="4"/>
  <c r="P716" i="4"/>
  <c r="G716" i="4"/>
  <c r="E716" i="4"/>
  <c r="D716" i="4"/>
  <c r="C716" i="4"/>
  <c r="B716" i="4"/>
  <c r="AE715" i="4"/>
  <c r="AC715" i="4"/>
  <c r="V715" i="4"/>
  <c r="U715" i="4"/>
  <c r="T715" i="4"/>
  <c r="P715" i="4"/>
  <c r="G715" i="4"/>
  <c r="D715" i="4"/>
  <c r="C715" i="4"/>
  <c r="B715" i="4"/>
  <c r="X714" i="4"/>
  <c r="W714" i="4"/>
  <c r="V714" i="4"/>
  <c r="T714" i="4"/>
  <c r="S714" i="4"/>
  <c r="R714" i="4"/>
  <c r="P714" i="4"/>
  <c r="G714" i="4"/>
  <c r="D714" i="4"/>
  <c r="E714" i="4" s="1"/>
  <c r="C714" i="4"/>
  <c r="B714" i="4"/>
  <c r="AD713" i="4"/>
  <c r="X713" i="4"/>
  <c r="U713" i="4"/>
  <c r="T713" i="4"/>
  <c r="P713" i="4"/>
  <c r="G713" i="4"/>
  <c r="D713" i="4"/>
  <c r="C713" i="4"/>
  <c r="B713" i="4"/>
  <c r="AF712" i="4"/>
  <c r="X712" i="4"/>
  <c r="W712" i="4"/>
  <c r="V712" i="4"/>
  <c r="T712" i="4"/>
  <c r="S712" i="4"/>
  <c r="R712" i="4"/>
  <c r="P712" i="4"/>
  <c r="G712" i="4"/>
  <c r="E712" i="4"/>
  <c r="D712" i="4"/>
  <c r="C712" i="4"/>
  <c r="B712" i="4"/>
  <c r="AE711" i="4"/>
  <c r="AD711" i="4"/>
  <c r="AC711" i="4"/>
  <c r="P711" i="4"/>
  <c r="G711" i="4"/>
  <c r="D711" i="4"/>
  <c r="C711" i="4"/>
  <c r="B711" i="4"/>
  <c r="AF710" i="4"/>
  <c r="AE710" i="4"/>
  <c r="AC710" i="4"/>
  <c r="X710" i="4"/>
  <c r="W710" i="4"/>
  <c r="V710" i="4"/>
  <c r="T710" i="4"/>
  <c r="S710" i="4"/>
  <c r="R710" i="4"/>
  <c r="P710" i="4"/>
  <c r="G710" i="4"/>
  <c r="D710" i="4"/>
  <c r="E710" i="4" s="1"/>
  <c r="C710" i="4"/>
  <c r="B710" i="4"/>
  <c r="X709" i="4"/>
  <c r="V709" i="4"/>
  <c r="P709" i="4"/>
  <c r="G709" i="4"/>
  <c r="D709" i="4"/>
  <c r="C709" i="4"/>
  <c r="B709" i="4"/>
  <c r="AG708" i="4"/>
  <c r="AE708" i="4"/>
  <c r="AC708" i="4"/>
  <c r="AB708" i="4"/>
  <c r="X708" i="4"/>
  <c r="W708" i="4"/>
  <c r="V708" i="4"/>
  <c r="T708" i="4"/>
  <c r="S708" i="4"/>
  <c r="R708" i="4"/>
  <c r="P708" i="4"/>
  <c r="G708" i="4"/>
  <c r="E708" i="4"/>
  <c r="D708" i="4"/>
  <c r="C708" i="4"/>
  <c r="B708" i="4"/>
  <c r="AC707" i="4"/>
  <c r="AA707" i="4"/>
  <c r="V707" i="4"/>
  <c r="U707" i="4"/>
  <c r="T707" i="4"/>
  <c r="P707" i="4"/>
  <c r="G707" i="4"/>
  <c r="D707" i="4"/>
  <c r="C707" i="4"/>
  <c r="B707" i="4"/>
  <c r="AF706" i="4"/>
  <c r="AC706" i="4"/>
  <c r="X706" i="4"/>
  <c r="W706" i="4"/>
  <c r="V706" i="4"/>
  <c r="T706" i="4"/>
  <c r="S706" i="4"/>
  <c r="R706" i="4"/>
  <c r="P706" i="4"/>
  <c r="G706" i="4"/>
  <c r="D706" i="4"/>
  <c r="E706" i="4" s="1"/>
  <c r="C706" i="4"/>
  <c r="B706" i="4"/>
  <c r="X705" i="4"/>
  <c r="U705" i="4"/>
  <c r="P705" i="4"/>
  <c r="G705" i="4"/>
  <c r="D705" i="4"/>
  <c r="C705" i="4"/>
  <c r="B705" i="4"/>
  <c r="X704" i="4"/>
  <c r="W704" i="4"/>
  <c r="V704" i="4"/>
  <c r="T704" i="4"/>
  <c r="S704" i="4"/>
  <c r="R704" i="4"/>
  <c r="P704" i="4"/>
  <c r="G704" i="4"/>
  <c r="E704" i="4"/>
  <c r="D704" i="4"/>
  <c r="C704" i="4"/>
  <c r="B704" i="4"/>
  <c r="AE703" i="4"/>
  <c r="AD703" i="4"/>
  <c r="AC703" i="4"/>
  <c r="X703" i="4"/>
  <c r="V703" i="4"/>
  <c r="T703" i="4"/>
  <c r="P703" i="4"/>
  <c r="G703" i="4"/>
  <c r="D703" i="4"/>
  <c r="C703" i="4"/>
  <c r="B703" i="4"/>
  <c r="AF702" i="4"/>
  <c r="AE702" i="4"/>
  <c r="X702" i="4"/>
  <c r="W702" i="4"/>
  <c r="V702" i="4"/>
  <c r="T702" i="4"/>
  <c r="S702" i="4"/>
  <c r="R702" i="4"/>
  <c r="P702" i="4"/>
  <c r="G702" i="4"/>
  <c r="D702" i="4"/>
  <c r="E702" i="4" s="1"/>
  <c r="C702" i="4"/>
  <c r="B702" i="4"/>
  <c r="AG701" i="4"/>
  <c r="AC701" i="4"/>
  <c r="AA701" i="4"/>
  <c r="X701" i="4"/>
  <c r="P701" i="4"/>
  <c r="G701" i="4"/>
  <c r="D701" i="4"/>
  <c r="C701" i="4"/>
  <c r="B701" i="4"/>
  <c r="AE700" i="4"/>
  <c r="AC700" i="4"/>
  <c r="X700" i="4"/>
  <c r="W700" i="4"/>
  <c r="T700" i="4"/>
  <c r="S700" i="4"/>
  <c r="R700" i="4"/>
  <c r="P700" i="4"/>
  <c r="G700" i="4"/>
  <c r="D700" i="4"/>
  <c r="E700" i="4" s="1"/>
  <c r="C700" i="4"/>
  <c r="B700" i="4"/>
  <c r="X699" i="4"/>
  <c r="T699" i="4"/>
  <c r="P699" i="4"/>
  <c r="G699" i="4"/>
  <c r="D699" i="4"/>
  <c r="C699" i="4"/>
  <c r="W699" i="4" s="1"/>
  <c r="B699" i="4"/>
  <c r="AE698" i="4"/>
  <c r="AA698" i="4"/>
  <c r="X698" i="4"/>
  <c r="W698" i="4"/>
  <c r="V698" i="4"/>
  <c r="T698" i="4"/>
  <c r="S698" i="4"/>
  <c r="R698" i="4"/>
  <c r="P698" i="4"/>
  <c r="G698" i="4"/>
  <c r="D698" i="4"/>
  <c r="E698" i="4" s="1"/>
  <c r="C698" i="4"/>
  <c r="B698" i="4"/>
  <c r="AG697" i="4"/>
  <c r="X697" i="4"/>
  <c r="V697" i="4"/>
  <c r="T697" i="4"/>
  <c r="R697" i="4"/>
  <c r="P697" i="4"/>
  <c r="G697" i="4"/>
  <c r="AC697" i="4" s="1"/>
  <c r="D697" i="4"/>
  <c r="C697" i="4"/>
  <c r="W697" i="4" s="1"/>
  <c r="B697" i="4"/>
  <c r="AE696" i="4"/>
  <c r="AA696" i="4"/>
  <c r="X696" i="4"/>
  <c r="W696" i="4"/>
  <c r="V696" i="4"/>
  <c r="T696" i="4"/>
  <c r="S696" i="4"/>
  <c r="R696" i="4"/>
  <c r="P696" i="4"/>
  <c r="G696" i="4"/>
  <c r="D696" i="4"/>
  <c r="E696" i="4" s="1"/>
  <c r="C696" i="4"/>
  <c r="B696" i="4"/>
  <c r="AG695" i="4"/>
  <c r="X695" i="4"/>
  <c r="V695" i="4"/>
  <c r="T695" i="4"/>
  <c r="R695" i="4"/>
  <c r="P695" i="4"/>
  <c r="G695" i="4"/>
  <c r="AC695" i="4" s="1"/>
  <c r="D695" i="4"/>
  <c r="C695" i="4"/>
  <c r="W695" i="4" s="1"/>
  <c r="B695" i="4"/>
  <c r="AE694" i="4"/>
  <c r="AA694" i="4"/>
  <c r="X694" i="4"/>
  <c r="W694" i="4"/>
  <c r="V694" i="4"/>
  <c r="T694" i="4"/>
  <c r="S694" i="4"/>
  <c r="R694" i="4"/>
  <c r="P694" i="4"/>
  <c r="G694" i="4"/>
  <c r="D694" i="4"/>
  <c r="E694" i="4" s="1"/>
  <c r="C694" i="4"/>
  <c r="B694" i="4"/>
  <c r="AG693" i="4"/>
  <c r="X693" i="4"/>
  <c r="V693" i="4"/>
  <c r="T693" i="4"/>
  <c r="R693" i="4"/>
  <c r="P693" i="4"/>
  <c r="G693" i="4"/>
  <c r="AC693" i="4" s="1"/>
  <c r="D693" i="4"/>
  <c r="C693" i="4"/>
  <c r="W693" i="4" s="1"/>
  <c r="B693" i="4"/>
  <c r="AE692" i="4"/>
  <c r="AA692" i="4"/>
  <c r="X692" i="4"/>
  <c r="W692" i="4"/>
  <c r="V692" i="4"/>
  <c r="T692" i="4"/>
  <c r="S692" i="4"/>
  <c r="R692" i="4"/>
  <c r="P692" i="4"/>
  <c r="G692" i="4"/>
  <c r="D692" i="4"/>
  <c r="E692" i="4" s="1"/>
  <c r="C692" i="4"/>
  <c r="B692" i="4"/>
  <c r="AG691" i="4"/>
  <c r="X691" i="4"/>
  <c r="V691" i="4"/>
  <c r="T691" i="4"/>
  <c r="R691" i="4"/>
  <c r="P691" i="4"/>
  <c r="G691" i="4"/>
  <c r="AC691" i="4" s="1"/>
  <c r="D691" i="4"/>
  <c r="C691" i="4"/>
  <c r="W691" i="4" s="1"/>
  <c r="B691" i="4"/>
  <c r="AE690" i="4"/>
  <c r="AA690" i="4"/>
  <c r="X690" i="4"/>
  <c r="W690" i="4"/>
  <c r="V690" i="4"/>
  <c r="T690" i="4"/>
  <c r="S690" i="4"/>
  <c r="R690" i="4"/>
  <c r="P690" i="4"/>
  <c r="G690" i="4"/>
  <c r="D690" i="4"/>
  <c r="E690" i="4" s="1"/>
  <c r="C690" i="4"/>
  <c r="B690" i="4"/>
  <c r="AG689" i="4"/>
  <c r="X689" i="4"/>
  <c r="V689" i="4"/>
  <c r="T689" i="4"/>
  <c r="R689" i="4"/>
  <c r="P689" i="4"/>
  <c r="G689" i="4"/>
  <c r="AC689" i="4" s="1"/>
  <c r="D689" i="4"/>
  <c r="C689" i="4"/>
  <c r="W689" i="4" s="1"/>
  <c r="B689" i="4"/>
  <c r="AE688" i="4"/>
  <c r="AA688" i="4"/>
  <c r="X688" i="4"/>
  <c r="W688" i="4"/>
  <c r="V688" i="4"/>
  <c r="T688" i="4"/>
  <c r="S688" i="4"/>
  <c r="R688" i="4"/>
  <c r="P688" i="4"/>
  <c r="G688" i="4"/>
  <c r="D688" i="4"/>
  <c r="E688" i="4" s="1"/>
  <c r="C688" i="4"/>
  <c r="B688" i="4"/>
  <c r="AG687" i="4"/>
  <c r="AC687" i="4"/>
  <c r="AA687" i="4"/>
  <c r="X687" i="4"/>
  <c r="V687" i="4"/>
  <c r="T687" i="4"/>
  <c r="R687" i="4"/>
  <c r="P687" i="4"/>
  <c r="G687" i="4"/>
  <c r="D687" i="4"/>
  <c r="C687" i="4"/>
  <c r="W687" i="4" s="1"/>
  <c r="B687" i="4"/>
  <c r="X686" i="4"/>
  <c r="W686" i="4"/>
  <c r="V686" i="4"/>
  <c r="T686" i="4"/>
  <c r="S686" i="4"/>
  <c r="R686" i="4"/>
  <c r="P686" i="4"/>
  <c r="G686" i="4"/>
  <c r="D686" i="4"/>
  <c r="E686" i="4" s="1"/>
  <c r="C686" i="4"/>
  <c r="B686" i="4"/>
  <c r="AG685" i="4"/>
  <c r="AC685" i="4"/>
  <c r="AA685" i="4"/>
  <c r="X685" i="4"/>
  <c r="V685" i="4"/>
  <c r="T685" i="4"/>
  <c r="R685" i="4"/>
  <c r="P685" i="4"/>
  <c r="G685" i="4"/>
  <c r="D685" i="4"/>
  <c r="C685" i="4"/>
  <c r="W685" i="4" s="1"/>
  <c r="B685" i="4"/>
  <c r="X684" i="4"/>
  <c r="W684" i="4"/>
  <c r="V684" i="4"/>
  <c r="T684" i="4"/>
  <c r="S684" i="4"/>
  <c r="R684" i="4"/>
  <c r="P684" i="4"/>
  <c r="G684" i="4"/>
  <c r="D684" i="4"/>
  <c r="E684" i="4" s="1"/>
  <c r="C684" i="4"/>
  <c r="B684" i="4"/>
  <c r="AG683" i="4"/>
  <c r="AC683" i="4"/>
  <c r="AA683" i="4"/>
  <c r="X683" i="4"/>
  <c r="V683" i="4"/>
  <c r="T683" i="4"/>
  <c r="R683" i="4"/>
  <c r="P683" i="4"/>
  <c r="G683" i="4"/>
  <c r="D683" i="4"/>
  <c r="C683" i="4"/>
  <c r="W683" i="4" s="1"/>
  <c r="B683" i="4"/>
  <c r="X682" i="4"/>
  <c r="W682" i="4"/>
  <c r="V682" i="4"/>
  <c r="T682" i="4"/>
  <c r="S682" i="4"/>
  <c r="R682" i="4"/>
  <c r="P682" i="4"/>
  <c r="G682" i="4"/>
  <c r="D682" i="4"/>
  <c r="E682" i="4" s="1"/>
  <c r="C682" i="4"/>
  <c r="B682" i="4"/>
  <c r="AG681" i="4"/>
  <c r="AC681" i="4"/>
  <c r="AA681" i="4"/>
  <c r="X681" i="4"/>
  <c r="V681" i="4"/>
  <c r="T681" i="4"/>
  <c r="R681" i="4"/>
  <c r="P681" i="4"/>
  <c r="G681" i="4"/>
  <c r="D681" i="4"/>
  <c r="C681" i="4"/>
  <c r="W681" i="4" s="1"/>
  <c r="B681" i="4"/>
  <c r="X680" i="4"/>
  <c r="W680" i="4"/>
  <c r="V680" i="4"/>
  <c r="T680" i="4"/>
  <c r="S680" i="4"/>
  <c r="R680" i="4"/>
  <c r="P680" i="4"/>
  <c r="G680" i="4"/>
  <c r="D680" i="4"/>
  <c r="E680" i="4" s="1"/>
  <c r="C680" i="4"/>
  <c r="B680" i="4"/>
  <c r="AG679" i="4"/>
  <c r="AC679" i="4"/>
  <c r="AA679" i="4"/>
  <c r="X679" i="4"/>
  <c r="V679" i="4"/>
  <c r="T679" i="4"/>
  <c r="R679" i="4"/>
  <c r="P679" i="4"/>
  <c r="G679" i="4"/>
  <c r="D679" i="4"/>
  <c r="C679" i="4"/>
  <c r="W679" i="4" s="1"/>
  <c r="B679" i="4"/>
  <c r="X678" i="4"/>
  <c r="W678" i="4"/>
  <c r="V678" i="4"/>
  <c r="T678" i="4"/>
  <c r="S678" i="4"/>
  <c r="R678" i="4"/>
  <c r="P678" i="4"/>
  <c r="G678" i="4"/>
  <c r="D678" i="4"/>
  <c r="E678" i="4" s="1"/>
  <c r="C678" i="4"/>
  <c r="B678" i="4"/>
  <c r="AG677" i="4"/>
  <c r="AA677" i="4"/>
  <c r="X677" i="4"/>
  <c r="V677" i="4"/>
  <c r="T677" i="4"/>
  <c r="R677" i="4"/>
  <c r="P677" i="4"/>
  <c r="G677" i="4"/>
  <c r="D677" i="4"/>
  <c r="C677" i="4"/>
  <c r="W677" i="4" s="1"/>
  <c r="B677" i="4"/>
  <c r="X676" i="4"/>
  <c r="W676" i="4"/>
  <c r="V676" i="4"/>
  <c r="T676" i="4"/>
  <c r="S676" i="4"/>
  <c r="R676" i="4"/>
  <c r="P676" i="4"/>
  <c r="G676" i="4"/>
  <c r="D676" i="4"/>
  <c r="E676" i="4" s="1"/>
  <c r="C676" i="4"/>
  <c r="B676" i="4"/>
  <c r="AG675" i="4"/>
  <c r="AA675" i="4"/>
  <c r="X675" i="4"/>
  <c r="V675" i="4"/>
  <c r="T675" i="4"/>
  <c r="R675" i="4"/>
  <c r="P675" i="4"/>
  <c r="G675" i="4"/>
  <c r="D675" i="4"/>
  <c r="C675" i="4"/>
  <c r="W675" i="4" s="1"/>
  <c r="B675" i="4"/>
  <c r="X674" i="4"/>
  <c r="W674" i="4"/>
  <c r="V674" i="4"/>
  <c r="T674" i="4"/>
  <c r="S674" i="4"/>
  <c r="R674" i="4"/>
  <c r="P674" i="4"/>
  <c r="G674" i="4"/>
  <c r="D674" i="4"/>
  <c r="E674" i="4" s="1"/>
  <c r="C674" i="4"/>
  <c r="B674" i="4"/>
  <c r="AG673" i="4"/>
  <c r="AA673" i="4"/>
  <c r="X673" i="4"/>
  <c r="V673" i="4"/>
  <c r="T673" i="4"/>
  <c r="R673" i="4"/>
  <c r="P673" i="4"/>
  <c r="G673" i="4"/>
  <c r="D673" i="4"/>
  <c r="C673" i="4"/>
  <c r="W673" i="4" s="1"/>
  <c r="B673" i="4"/>
  <c r="X672" i="4"/>
  <c r="W672" i="4"/>
  <c r="V672" i="4"/>
  <c r="T672" i="4"/>
  <c r="S672" i="4"/>
  <c r="R672" i="4"/>
  <c r="P672" i="4"/>
  <c r="G672" i="4"/>
  <c r="D672" i="4"/>
  <c r="E672" i="4" s="1"/>
  <c r="C672" i="4"/>
  <c r="B672" i="4"/>
  <c r="AG671" i="4"/>
  <c r="AA671" i="4"/>
  <c r="X671" i="4"/>
  <c r="V671" i="4"/>
  <c r="T671" i="4"/>
  <c r="R671" i="4"/>
  <c r="P671" i="4"/>
  <c r="G671" i="4"/>
  <c r="D671" i="4"/>
  <c r="C671" i="4"/>
  <c r="W671" i="4" s="1"/>
  <c r="B671" i="4"/>
  <c r="X670" i="4"/>
  <c r="W670" i="4"/>
  <c r="V670" i="4"/>
  <c r="T670" i="4"/>
  <c r="S670" i="4"/>
  <c r="R670" i="4"/>
  <c r="P670" i="4"/>
  <c r="G670" i="4"/>
  <c r="D670" i="4"/>
  <c r="E670" i="4" s="1"/>
  <c r="C670" i="4"/>
  <c r="B670" i="4"/>
  <c r="AG669" i="4"/>
  <c r="AA669" i="4"/>
  <c r="X669" i="4"/>
  <c r="V669" i="4"/>
  <c r="T669" i="4"/>
  <c r="R669" i="4"/>
  <c r="P669" i="4"/>
  <c r="G669" i="4"/>
  <c r="D669" i="4"/>
  <c r="C669" i="4"/>
  <c r="W669" i="4" s="1"/>
  <c r="B669" i="4"/>
  <c r="X668" i="4"/>
  <c r="W668" i="4"/>
  <c r="V668" i="4"/>
  <c r="T668" i="4"/>
  <c r="S668" i="4"/>
  <c r="R668" i="4"/>
  <c r="P668" i="4"/>
  <c r="G668" i="4"/>
  <c r="D668" i="4"/>
  <c r="E668" i="4" s="1"/>
  <c r="C668" i="4"/>
  <c r="B668" i="4"/>
  <c r="AG667" i="4"/>
  <c r="AA667" i="4"/>
  <c r="X667" i="4"/>
  <c r="V667" i="4"/>
  <c r="T667" i="4"/>
  <c r="R667" i="4"/>
  <c r="P667" i="4"/>
  <c r="G667" i="4"/>
  <c r="D667" i="4"/>
  <c r="C667" i="4"/>
  <c r="W667" i="4" s="1"/>
  <c r="B667" i="4"/>
  <c r="X666" i="4"/>
  <c r="W666" i="4"/>
  <c r="V666" i="4"/>
  <c r="T666" i="4"/>
  <c r="S666" i="4"/>
  <c r="R666" i="4"/>
  <c r="P666" i="4"/>
  <c r="G666" i="4"/>
  <c r="D666" i="4"/>
  <c r="E666" i="4" s="1"/>
  <c r="C666" i="4"/>
  <c r="B666" i="4"/>
  <c r="AG665" i="4"/>
  <c r="AA665" i="4"/>
  <c r="X665" i="4"/>
  <c r="V665" i="4"/>
  <c r="T665" i="4"/>
  <c r="R665" i="4"/>
  <c r="P665" i="4"/>
  <c r="G665" i="4"/>
  <c r="D665" i="4"/>
  <c r="C665" i="4"/>
  <c r="W665" i="4" s="1"/>
  <c r="B665" i="4"/>
  <c r="X664" i="4"/>
  <c r="W664" i="4"/>
  <c r="V664" i="4"/>
  <c r="T664" i="4"/>
  <c r="S664" i="4"/>
  <c r="R664" i="4"/>
  <c r="P664" i="4"/>
  <c r="G664" i="4"/>
  <c r="D664" i="4"/>
  <c r="E664" i="4" s="1"/>
  <c r="C664" i="4"/>
  <c r="B664" i="4"/>
  <c r="AG663" i="4"/>
  <c r="AA663" i="4"/>
  <c r="X663" i="4"/>
  <c r="V663" i="4"/>
  <c r="T663" i="4"/>
  <c r="R663" i="4"/>
  <c r="P663" i="4"/>
  <c r="G663" i="4"/>
  <c r="D663" i="4"/>
  <c r="C663" i="4"/>
  <c r="W663" i="4" s="1"/>
  <c r="B663" i="4"/>
  <c r="X662" i="4"/>
  <c r="W662" i="4"/>
  <c r="V662" i="4"/>
  <c r="T662" i="4"/>
  <c r="S662" i="4"/>
  <c r="R662" i="4"/>
  <c r="P662" i="4"/>
  <c r="G662" i="4"/>
  <c r="D662" i="4"/>
  <c r="E662" i="4" s="1"/>
  <c r="C662" i="4"/>
  <c r="B662" i="4"/>
  <c r="AG661" i="4"/>
  <c r="AA661" i="4"/>
  <c r="X661" i="4"/>
  <c r="V661" i="4"/>
  <c r="T661" i="4"/>
  <c r="R661" i="4"/>
  <c r="P661" i="4"/>
  <c r="G661" i="4"/>
  <c r="D661" i="4"/>
  <c r="C661" i="4"/>
  <c r="W661" i="4" s="1"/>
  <c r="B661" i="4"/>
  <c r="AC660" i="4"/>
  <c r="AB660" i="4"/>
  <c r="X660" i="4"/>
  <c r="W660" i="4"/>
  <c r="V660" i="4"/>
  <c r="T660" i="4"/>
  <c r="S660" i="4"/>
  <c r="R660" i="4"/>
  <c r="P660" i="4"/>
  <c r="G660" i="4"/>
  <c r="D660" i="4"/>
  <c r="E660" i="4" s="1"/>
  <c r="C660" i="4"/>
  <c r="B660" i="4"/>
  <c r="AE659" i="4"/>
  <c r="U659" i="4"/>
  <c r="T659" i="4"/>
  <c r="P659" i="4"/>
  <c r="G659" i="4"/>
  <c r="AD659" i="4" s="1"/>
  <c r="D659" i="4"/>
  <c r="C659" i="4"/>
  <c r="B659" i="4"/>
  <c r="AF658" i="4"/>
  <c r="X658" i="4"/>
  <c r="W658" i="4"/>
  <c r="V658" i="4"/>
  <c r="T658" i="4"/>
  <c r="S658" i="4"/>
  <c r="R658" i="4"/>
  <c r="P658" i="4"/>
  <c r="G658" i="4"/>
  <c r="E658" i="4"/>
  <c r="D658" i="4"/>
  <c r="C658" i="4"/>
  <c r="B658" i="4"/>
  <c r="AE657" i="4"/>
  <c r="AD657" i="4"/>
  <c r="AC657" i="4"/>
  <c r="P657" i="4"/>
  <c r="G657" i="4"/>
  <c r="D657" i="4"/>
  <c r="C657" i="4"/>
  <c r="X657" i="4" s="1"/>
  <c r="B657" i="4"/>
  <c r="AE656" i="4"/>
  <c r="X656" i="4"/>
  <c r="W656" i="4"/>
  <c r="V656" i="4"/>
  <c r="T656" i="4"/>
  <c r="S656" i="4"/>
  <c r="R656" i="4"/>
  <c r="P656" i="4"/>
  <c r="G656" i="4"/>
  <c r="AC656" i="4" s="1"/>
  <c r="E656" i="4"/>
  <c r="D656" i="4"/>
  <c r="C656" i="4"/>
  <c r="B656" i="4"/>
  <c r="AD655" i="4"/>
  <c r="AC655" i="4"/>
  <c r="V655" i="4"/>
  <c r="P655" i="4"/>
  <c r="G655" i="4"/>
  <c r="D655" i="4"/>
  <c r="C655" i="4"/>
  <c r="U655" i="4" s="1"/>
  <c r="B655" i="4"/>
  <c r="AG654" i="4"/>
  <c r="AE654" i="4"/>
  <c r="AC654" i="4"/>
  <c r="AB654" i="4"/>
  <c r="X654" i="4"/>
  <c r="W654" i="4"/>
  <c r="V654" i="4"/>
  <c r="T654" i="4"/>
  <c r="S654" i="4"/>
  <c r="R654" i="4"/>
  <c r="P654" i="4"/>
  <c r="G654" i="4"/>
  <c r="D654" i="4"/>
  <c r="E654" i="4" s="1"/>
  <c r="C654" i="4"/>
  <c r="B654" i="4"/>
  <c r="V653" i="4"/>
  <c r="U653" i="4"/>
  <c r="T653" i="4"/>
  <c r="P653" i="4"/>
  <c r="G653" i="4"/>
  <c r="AG653" i="4" s="1"/>
  <c r="D653" i="4"/>
  <c r="C653" i="4"/>
  <c r="B653" i="4"/>
  <c r="AG652" i="4"/>
  <c r="AC652" i="4"/>
  <c r="AB652" i="4"/>
  <c r="X652" i="4"/>
  <c r="W652" i="4"/>
  <c r="V652" i="4"/>
  <c r="T652" i="4"/>
  <c r="S652" i="4"/>
  <c r="R652" i="4"/>
  <c r="P652" i="4"/>
  <c r="G652" i="4"/>
  <c r="D652" i="4"/>
  <c r="E652" i="4" s="1"/>
  <c r="C652" i="4"/>
  <c r="B652" i="4"/>
  <c r="AE651" i="4"/>
  <c r="U651" i="4"/>
  <c r="T651" i="4"/>
  <c r="P651" i="4"/>
  <c r="G651" i="4"/>
  <c r="AD651" i="4" s="1"/>
  <c r="D651" i="4"/>
  <c r="C651" i="4"/>
  <c r="B651" i="4"/>
  <c r="X650" i="4"/>
  <c r="W650" i="4"/>
  <c r="V650" i="4"/>
  <c r="T650" i="4"/>
  <c r="S650" i="4"/>
  <c r="R650" i="4"/>
  <c r="P650" i="4"/>
  <c r="G650" i="4"/>
  <c r="E650" i="4"/>
  <c r="D650" i="4"/>
  <c r="C650" i="4"/>
  <c r="B650" i="4"/>
  <c r="AE649" i="4"/>
  <c r="AD649" i="4"/>
  <c r="AC649" i="4"/>
  <c r="P649" i="4"/>
  <c r="G649" i="4"/>
  <c r="D649" i="4"/>
  <c r="C649" i="4"/>
  <c r="B649" i="4"/>
  <c r="AE648" i="4"/>
  <c r="X648" i="4"/>
  <c r="W648" i="4"/>
  <c r="V648" i="4"/>
  <c r="T648" i="4"/>
  <c r="S648" i="4"/>
  <c r="R648" i="4"/>
  <c r="P648" i="4"/>
  <c r="G648" i="4"/>
  <c r="AC648" i="4" s="1"/>
  <c r="E648" i="4"/>
  <c r="D648" i="4"/>
  <c r="C648" i="4"/>
  <c r="B648" i="4"/>
  <c r="AD647" i="4"/>
  <c r="AC647" i="4"/>
  <c r="V647" i="4"/>
  <c r="P647" i="4"/>
  <c r="G647" i="4"/>
  <c r="D647" i="4"/>
  <c r="C647" i="4"/>
  <c r="U647" i="4" s="1"/>
  <c r="B647" i="4"/>
  <c r="AG646" i="4"/>
  <c r="AE646" i="4"/>
  <c r="AC646" i="4"/>
  <c r="AB646" i="4"/>
  <c r="X646" i="4"/>
  <c r="W646" i="4"/>
  <c r="V646" i="4"/>
  <c r="T646" i="4"/>
  <c r="S646" i="4"/>
  <c r="R646" i="4"/>
  <c r="P646" i="4"/>
  <c r="G646" i="4"/>
  <c r="D646" i="4"/>
  <c r="E646" i="4" s="1"/>
  <c r="C646" i="4"/>
  <c r="B646" i="4"/>
  <c r="V645" i="4"/>
  <c r="U645" i="4"/>
  <c r="P645" i="4"/>
  <c r="G645" i="4"/>
  <c r="D645" i="4"/>
  <c r="C645" i="4"/>
  <c r="B645" i="4"/>
  <c r="AG644" i="4"/>
  <c r="AE644" i="4"/>
  <c r="AC644" i="4"/>
  <c r="AB644" i="4"/>
  <c r="X644" i="4"/>
  <c r="W644" i="4"/>
  <c r="V644" i="4"/>
  <c r="T644" i="4"/>
  <c r="S644" i="4"/>
  <c r="R644" i="4"/>
  <c r="P644" i="4"/>
  <c r="G644" i="4"/>
  <c r="D644" i="4"/>
  <c r="E644" i="4" s="1"/>
  <c r="C644" i="4"/>
  <c r="B644" i="4"/>
  <c r="AE643" i="4"/>
  <c r="U643" i="4"/>
  <c r="T643" i="4"/>
  <c r="P643" i="4"/>
  <c r="G643" i="4"/>
  <c r="AD643" i="4" s="1"/>
  <c r="D643" i="4"/>
  <c r="C643" i="4"/>
  <c r="B643" i="4"/>
  <c r="AF642" i="4"/>
  <c r="X642" i="4"/>
  <c r="W642" i="4"/>
  <c r="V642" i="4"/>
  <c r="T642" i="4"/>
  <c r="S642" i="4"/>
  <c r="R642" i="4"/>
  <c r="P642" i="4"/>
  <c r="G642" i="4"/>
  <c r="D642" i="4"/>
  <c r="E642" i="4" s="1"/>
  <c r="C642" i="4"/>
  <c r="B642" i="4"/>
  <c r="AE641" i="4"/>
  <c r="AD641" i="4"/>
  <c r="P641" i="4"/>
  <c r="G641" i="4"/>
  <c r="D641" i="4"/>
  <c r="C641" i="4"/>
  <c r="B641" i="4"/>
  <c r="AE640" i="4"/>
  <c r="X640" i="4"/>
  <c r="W640" i="4"/>
  <c r="V640" i="4"/>
  <c r="T640" i="4"/>
  <c r="S640" i="4"/>
  <c r="R640" i="4"/>
  <c r="P640" i="4"/>
  <c r="G640" i="4"/>
  <c r="AC640" i="4" s="1"/>
  <c r="E640" i="4"/>
  <c r="D640" i="4"/>
  <c r="C640" i="4"/>
  <c r="B640" i="4"/>
  <c r="AE639" i="4"/>
  <c r="AD639" i="4"/>
  <c r="AC639" i="4"/>
  <c r="V639" i="4"/>
  <c r="P639" i="4"/>
  <c r="G639" i="4"/>
  <c r="D639" i="4"/>
  <c r="C639" i="4"/>
  <c r="U639" i="4" s="1"/>
  <c r="B639" i="4"/>
  <c r="AE638" i="4"/>
  <c r="AC638" i="4"/>
  <c r="X638" i="4"/>
  <c r="W638" i="4"/>
  <c r="V638" i="4"/>
  <c r="T638" i="4"/>
  <c r="S638" i="4"/>
  <c r="R638" i="4"/>
  <c r="P638" i="4"/>
  <c r="G638" i="4"/>
  <c r="AG638" i="4" s="1"/>
  <c r="D638" i="4"/>
  <c r="E638" i="4" s="1"/>
  <c r="C638" i="4"/>
  <c r="B638" i="4"/>
  <c r="V637" i="4"/>
  <c r="U637" i="4"/>
  <c r="P637" i="4"/>
  <c r="G637" i="4"/>
  <c r="D637" i="4"/>
  <c r="C637" i="4"/>
  <c r="B637" i="4"/>
  <c r="AG636" i="4"/>
  <c r="AE636" i="4"/>
  <c r="AC636" i="4"/>
  <c r="AB636" i="4"/>
  <c r="X636" i="4"/>
  <c r="W636" i="4"/>
  <c r="V636" i="4"/>
  <c r="T636" i="4"/>
  <c r="S636" i="4"/>
  <c r="R636" i="4"/>
  <c r="P636" i="4"/>
  <c r="G636" i="4"/>
  <c r="D636" i="4"/>
  <c r="E636" i="4" s="1"/>
  <c r="C636" i="4"/>
  <c r="B636" i="4"/>
  <c r="AE635" i="4"/>
  <c r="V635" i="4"/>
  <c r="U635" i="4"/>
  <c r="T635" i="4"/>
  <c r="P635" i="4"/>
  <c r="G635" i="4"/>
  <c r="AD635" i="4" s="1"/>
  <c r="D635" i="4"/>
  <c r="C635" i="4"/>
  <c r="B635" i="4"/>
  <c r="AF634" i="4"/>
  <c r="X634" i="4"/>
  <c r="W634" i="4"/>
  <c r="V634" i="4"/>
  <c r="T634" i="4"/>
  <c r="S634" i="4"/>
  <c r="R634" i="4"/>
  <c r="P634" i="4"/>
  <c r="G634" i="4"/>
  <c r="D634" i="4"/>
  <c r="E634" i="4" s="1"/>
  <c r="C634" i="4"/>
  <c r="B634" i="4"/>
  <c r="AE633" i="4"/>
  <c r="AD633" i="4"/>
  <c r="P633" i="4"/>
  <c r="G633" i="4"/>
  <c r="D633" i="4"/>
  <c r="C633" i="4"/>
  <c r="B633" i="4"/>
  <c r="AE632" i="4"/>
  <c r="X632" i="4"/>
  <c r="W632" i="4"/>
  <c r="V632" i="4"/>
  <c r="T632" i="4"/>
  <c r="S632" i="4"/>
  <c r="R632" i="4"/>
  <c r="P632" i="4"/>
  <c r="G632" i="4"/>
  <c r="AC632" i="4" s="1"/>
  <c r="E632" i="4"/>
  <c r="D632" i="4"/>
  <c r="C632" i="4"/>
  <c r="B632" i="4"/>
  <c r="AE631" i="4"/>
  <c r="AD631" i="4"/>
  <c r="AC631" i="4"/>
  <c r="V631" i="4"/>
  <c r="P631" i="4"/>
  <c r="G631" i="4"/>
  <c r="D631" i="4"/>
  <c r="C631" i="4"/>
  <c r="U631" i="4" s="1"/>
  <c r="B631" i="4"/>
  <c r="AE630" i="4"/>
  <c r="AC630" i="4"/>
  <c r="X630" i="4"/>
  <c r="W630" i="4"/>
  <c r="V630" i="4"/>
  <c r="T630" i="4"/>
  <c r="S630" i="4"/>
  <c r="R630" i="4"/>
  <c r="P630" i="4"/>
  <c r="G630" i="4"/>
  <c r="AG630" i="4" s="1"/>
  <c r="D630" i="4"/>
  <c r="E630" i="4" s="1"/>
  <c r="C630" i="4"/>
  <c r="B630" i="4"/>
  <c r="V629" i="4"/>
  <c r="U629" i="4"/>
  <c r="P629" i="4"/>
  <c r="G629" i="4"/>
  <c r="D629" i="4"/>
  <c r="C629" i="4"/>
  <c r="B629" i="4"/>
  <c r="AG628" i="4"/>
  <c r="AE628" i="4"/>
  <c r="AC628" i="4"/>
  <c r="AB628" i="4"/>
  <c r="X628" i="4"/>
  <c r="W628" i="4"/>
  <c r="V628" i="4"/>
  <c r="T628" i="4"/>
  <c r="S628" i="4"/>
  <c r="R628" i="4"/>
  <c r="P628" i="4"/>
  <c r="G628" i="4"/>
  <c r="D628" i="4"/>
  <c r="E628" i="4" s="1"/>
  <c r="C628" i="4"/>
  <c r="B628" i="4"/>
  <c r="AE627" i="4"/>
  <c r="V627" i="4"/>
  <c r="U627" i="4"/>
  <c r="T627" i="4"/>
  <c r="P627" i="4"/>
  <c r="G627" i="4"/>
  <c r="AD627" i="4" s="1"/>
  <c r="D627" i="4"/>
  <c r="C627" i="4"/>
  <c r="B627" i="4"/>
  <c r="AF626" i="4"/>
  <c r="X626" i="4"/>
  <c r="W626" i="4"/>
  <c r="V626" i="4"/>
  <c r="T626" i="4"/>
  <c r="S626" i="4"/>
  <c r="R626" i="4"/>
  <c r="P626" i="4"/>
  <c r="G626" i="4"/>
  <c r="D626" i="4"/>
  <c r="E626" i="4" s="1"/>
  <c r="C626" i="4"/>
  <c r="B626" i="4"/>
  <c r="AE625" i="4"/>
  <c r="AD625" i="4"/>
  <c r="P625" i="4"/>
  <c r="G625" i="4"/>
  <c r="D625" i="4"/>
  <c r="C625" i="4"/>
  <c r="B625" i="4"/>
  <c r="AE624" i="4"/>
  <c r="X624" i="4"/>
  <c r="W624" i="4"/>
  <c r="V624" i="4"/>
  <c r="T624" i="4"/>
  <c r="S624" i="4"/>
  <c r="R624" i="4"/>
  <c r="P624" i="4"/>
  <c r="G624" i="4"/>
  <c r="AC624" i="4" s="1"/>
  <c r="E624" i="4"/>
  <c r="D624" i="4"/>
  <c r="C624" i="4"/>
  <c r="B624" i="4"/>
  <c r="AE623" i="4"/>
  <c r="AD623" i="4"/>
  <c r="AC623" i="4"/>
  <c r="V623" i="4"/>
  <c r="P623" i="4"/>
  <c r="G623" i="4"/>
  <c r="D623" i="4"/>
  <c r="C623" i="4"/>
  <c r="U623" i="4" s="1"/>
  <c r="B623" i="4"/>
  <c r="AE622" i="4"/>
  <c r="AC622" i="4"/>
  <c r="X622" i="4"/>
  <c r="W622" i="4"/>
  <c r="V622" i="4"/>
  <c r="T622" i="4"/>
  <c r="S622" i="4"/>
  <c r="R622" i="4"/>
  <c r="P622" i="4"/>
  <c r="G622" i="4"/>
  <c r="AG622" i="4" s="1"/>
  <c r="D622" i="4"/>
  <c r="E622" i="4" s="1"/>
  <c r="C622" i="4"/>
  <c r="B622" i="4"/>
  <c r="V621" i="4"/>
  <c r="U621" i="4"/>
  <c r="P621" i="4"/>
  <c r="G621" i="4"/>
  <c r="D621" i="4"/>
  <c r="C621" i="4"/>
  <c r="B621" i="4"/>
  <c r="AG620" i="4"/>
  <c r="AE620" i="4"/>
  <c r="AC620" i="4"/>
  <c r="AB620" i="4"/>
  <c r="X620" i="4"/>
  <c r="W620" i="4"/>
  <c r="V620" i="4"/>
  <c r="T620" i="4"/>
  <c r="S620" i="4"/>
  <c r="R620" i="4"/>
  <c r="P620" i="4"/>
  <c r="G620" i="4"/>
  <c r="D620" i="4"/>
  <c r="E620" i="4" s="1"/>
  <c r="C620" i="4"/>
  <c r="B620" i="4"/>
  <c r="AE619" i="4"/>
  <c r="V619" i="4"/>
  <c r="U619" i="4"/>
  <c r="T619" i="4"/>
  <c r="P619" i="4"/>
  <c r="G619" i="4"/>
  <c r="AD619" i="4" s="1"/>
  <c r="D619" i="4"/>
  <c r="C619" i="4"/>
  <c r="B619" i="4"/>
  <c r="AG618" i="4"/>
  <c r="X618" i="4"/>
  <c r="W618" i="4"/>
  <c r="V618" i="4"/>
  <c r="T618" i="4"/>
  <c r="S618" i="4"/>
  <c r="R618" i="4"/>
  <c r="P618" i="4"/>
  <c r="G618" i="4"/>
  <c r="AF618" i="4" s="1"/>
  <c r="D618" i="4"/>
  <c r="E618" i="4" s="1"/>
  <c r="C618" i="4"/>
  <c r="B618" i="4"/>
  <c r="AE617" i="4"/>
  <c r="AD617" i="4"/>
  <c r="P617" i="4"/>
  <c r="G617" i="4"/>
  <c r="D617" i="4"/>
  <c r="C617" i="4"/>
  <c r="B617" i="4"/>
  <c r="X616" i="4"/>
  <c r="W616" i="4"/>
  <c r="V616" i="4"/>
  <c r="T616" i="4"/>
  <c r="S616" i="4"/>
  <c r="R616" i="4"/>
  <c r="P616" i="4"/>
  <c r="G616" i="4"/>
  <c r="E616" i="4"/>
  <c r="D616" i="4"/>
  <c r="C616" i="4"/>
  <c r="B616" i="4"/>
  <c r="AE615" i="4"/>
  <c r="AD615" i="4"/>
  <c r="AC615" i="4"/>
  <c r="P615" i="4"/>
  <c r="G615" i="4"/>
  <c r="D615" i="4"/>
  <c r="C615" i="4"/>
  <c r="X615" i="4" s="1"/>
  <c r="B615" i="4"/>
  <c r="AE614" i="4"/>
  <c r="AC614" i="4"/>
  <c r="X614" i="4"/>
  <c r="W614" i="4"/>
  <c r="V614" i="4"/>
  <c r="T614" i="4"/>
  <c r="S614" i="4"/>
  <c r="R614" i="4"/>
  <c r="P614" i="4"/>
  <c r="G614" i="4"/>
  <c r="AG614" i="4" s="1"/>
  <c r="D614" i="4"/>
  <c r="E614" i="4" s="1"/>
  <c r="C614" i="4"/>
  <c r="B614" i="4"/>
  <c r="AG613" i="4"/>
  <c r="V613" i="4"/>
  <c r="U613" i="4"/>
  <c r="P613" i="4"/>
  <c r="G613" i="4"/>
  <c r="AC613" i="4" s="1"/>
  <c r="D613" i="4"/>
  <c r="C613" i="4"/>
  <c r="B613" i="4"/>
  <c r="AG612" i="4"/>
  <c r="AE612" i="4"/>
  <c r="AC612" i="4"/>
  <c r="AB612" i="4"/>
  <c r="X612" i="4"/>
  <c r="W612" i="4"/>
  <c r="V612" i="4"/>
  <c r="T612" i="4"/>
  <c r="S612" i="4"/>
  <c r="R612" i="4"/>
  <c r="P612" i="4"/>
  <c r="G612" i="4"/>
  <c r="D612" i="4"/>
  <c r="E612" i="4" s="1"/>
  <c r="C612" i="4"/>
  <c r="B612" i="4"/>
  <c r="AE611" i="4"/>
  <c r="AA611" i="4"/>
  <c r="V611" i="4"/>
  <c r="U611" i="4"/>
  <c r="T611" i="4"/>
  <c r="P611" i="4"/>
  <c r="G611" i="4"/>
  <c r="D611" i="4"/>
  <c r="C611" i="4"/>
  <c r="B611" i="4"/>
  <c r="X610" i="4"/>
  <c r="W610" i="4"/>
  <c r="V610" i="4"/>
  <c r="T610" i="4"/>
  <c r="S610" i="4"/>
  <c r="R610" i="4"/>
  <c r="P610" i="4"/>
  <c r="G610" i="4"/>
  <c r="D610" i="4"/>
  <c r="E610" i="4" s="1"/>
  <c r="C610" i="4"/>
  <c r="B610" i="4"/>
  <c r="AE609" i="4"/>
  <c r="AD609" i="4"/>
  <c r="X609" i="4"/>
  <c r="T609" i="4"/>
  <c r="P609" i="4"/>
  <c r="G609" i="4"/>
  <c r="D609" i="4"/>
  <c r="C609" i="4"/>
  <c r="B609" i="4"/>
  <c r="AF608" i="4"/>
  <c r="X608" i="4"/>
  <c r="W608" i="4"/>
  <c r="V608" i="4"/>
  <c r="T608" i="4"/>
  <c r="S608" i="4"/>
  <c r="R608" i="4"/>
  <c r="P608" i="4"/>
  <c r="G608" i="4"/>
  <c r="AE608" i="4" s="1"/>
  <c r="E608" i="4"/>
  <c r="D608" i="4"/>
  <c r="C608" i="4"/>
  <c r="B608" i="4"/>
  <c r="AE607" i="4"/>
  <c r="AD607" i="4"/>
  <c r="AC607" i="4"/>
  <c r="P607" i="4"/>
  <c r="G607" i="4"/>
  <c r="D607" i="4"/>
  <c r="C607" i="4"/>
  <c r="B607" i="4"/>
  <c r="AF606" i="4"/>
  <c r="AE606" i="4"/>
  <c r="AC606" i="4"/>
  <c r="X606" i="4"/>
  <c r="W606" i="4"/>
  <c r="V606" i="4"/>
  <c r="T606" i="4"/>
  <c r="S606" i="4"/>
  <c r="R606" i="4"/>
  <c r="P606" i="4"/>
  <c r="G606" i="4"/>
  <c r="D606" i="4"/>
  <c r="E606" i="4" s="1"/>
  <c r="C606" i="4"/>
  <c r="B606" i="4"/>
  <c r="X605" i="4"/>
  <c r="V605" i="4"/>
  <c r="P605" i="4"/>
  <c r="G605" i="4"/>
  <c r="D605" i="4"/>
  <c r="C605" i="4"/>
  <c r="U605" i="4" s="1"/>
  <c r="B605" i="4"/>
  <c r="AG604" i="4"/>
  <c r="AE604" i="4"/>
  <c r="AC604" i="4"/>
  <c r="AB604" i="4"/>
  <c r="X604" i="4"/>
  <c r="W604" i="4"/>
  <c r="V604" i="4"/>
  <c r="T604" i="4"/>
  <c r="S604" i="4"/>
  <c r="R604" i="4"/>
  <c r="P604" i="4"/>
  <c r="G604" i="4"/>
  <c r="E604" i="4"/>
  <c r="D604" i="4"/>
  <c r="C604" i="4"/>
  <c r="B604" i="4"/>
  <c r="AC603" i="4"/>
  <c r="AA603" i="4"/>
  <c r="V603" i="4"/>
  <c r="U603" i="4"/>
  <c r="T603" i="4"/>
  <c r="P603" i="4"/>
  <c r="G603" i="4"/>
  <c r="AG603" i="4" s="1"/>
  <c r="D603" i="4"/>
  <c r="C603" i="4"/>
  <c r="B603" i="4"/>
  <c r="AF602" i="4"/>
  <c r="AC602" i="4"/>
  <c r="X602" i="4"/>
  <c r="W602" i="4"/>
  <c r="V602" i="4"/>
  <c r="T602" i="4"/>
  <c r="S602" i="4"/>
  <c r="R602" i="4"/>
  <c r="P602" i="4"/>
  <c r="G602" i="4"/>
  <c r="AB602" i="4" s="1"/>
  <c r="D602" i="4"/>
  <c r="E602" i="4" s="1"/>
  <c r="C602" i="4"/>
  <c r="B602" i="4"/>
  <c r="AE601" i="4"/>
  <c r="X601" i="4"/>
  <c r="W601" i="4"/>
  <c r="V601" i="4"/>
  <c r="T601" i="4"/>
  <c r="S601" i="4"/>
  <c r="R601" i="4"/>
  <c r="P601" i="4"/>
  <c r="G601" i="4"/>
  <c r="AC601" i="4" s="1"/>
  <c r="E601" i="4"/>
  <c r="D601" i="4"/>
  <c r="C601" i="4"/>
  <c r="B601" i="4"/>
  <c r="AE600" i="4"/>
  <c r="AD600" i="4"/>
  <c r="AC600" i="4"/>
  <c r="V600" i="4"/>
  <c r="P600" i="4"/>
  <c r="G600" i="4"/>
  <c r="D600" i="4"/>
  <c r="C600" i="4"/>
  <c r="U600" i="4" s="1"/>
  <c r="B600" i="4"/>
  <c r="AE599" i="4"/>
  <c r="AC599" i="4"/>
  <c r="X599" i="4"/>
  <c r="W599" i="4"/>
  <c r="V599" i="4"/>
  <c r="T599" i="4"/>
  <c r="S599" i="4"/>
  <c r="R599" i="4"/>
  <c r="P599" i="4"/>
  <c r="G599" i="4"/>
  <c r="AG599" i="4" s="1"/>
  <c r="D599" i="4"/>
  <c r="E599" i="4" s="1"/>
  <c r="C599" i="4"/>
  <c r="B599" i="4"/>
  <c r="V598" i="4"/>
  <c r="U598" i="4"/>
  <c r="P598" i="4"/>
  <c r="G598" i="4"/>
  <c r="D598" i="4"/>
  <c r="C598" i="4"/>
  <c r="B598" i="4"/>
  <c r="AG597" i="4"/>
  <c r="AE597" i="4"/>
  <c r="AC597" i="4"/>
  <c r="AB597" i="4"/>
  <c r="X597" i="4"/>
  <c r="W597" i="4"/>
  <c r="V597" i="4"/>
  <c r="T597" i="4"/>
  <c r="S597" i="4"/>
  <c r="R597" i="4"/>
  <c r="P597" i="4"/>
  <c r="G597" i="4"/>
  <c r="D597" i="4"/>
  <c r="E597" i="4" s="1"/>
  <c r="C597" i="4"/>
  <c r="B597" i="4"/>
  <c r="AE596" i="4"/>
  <c r="V596" i="4"/>
  <c r="U596" i="4"/>
  <c r="T596" i="4"/>
  <c r="P596" i="4"/>
  <c r="G596" i="4"/>
  <c r="AD596" i="4" s="1"/>
  <c r="D596" i="4"/>
  <c r="C596" i="4"/>
  <c r="B596" i="4"/>
  <c r="X595" i="4"/>
  <c r="W595" i="4"/>
  <c r="V595" i="4"/>
  <c r="T595" i="4"/>
  <c r="S595" i="4"/>
  <c r="R595" i="4"/>
  <c r="P595" i="4"/>
  <c r="G595" i="4"/>
  <c r="AF595" i="4" s="1"/>
  <c r="D595" i="4"/>
  <c r="E595" i="4" s="1"/>
  <c r="C595" i="4"/>
  <c r="B595" i="4"/>
  <c r="AE594" i="4"/>
  <c r="AD594" i="4"/>
  <c r="X594" i="4"/>
  <c r="P594" i="4"/>
  <c r="G594" i="4"/>
  <c r="D594" i="4"/>
  <c r="C594" i="4"/>
  <c r="B594" i="4"/>
  <c r="AE593" i="4"/>
  <c r="X593" i="4"/>
  <c r="W593" i="4"/>
  <c r="V593" i="4"/>
  <c r="T593" i="4"/>
  <c r="S593" i="4"/>
  <c r="R593" i="4"/>
  <c r="P593" i="4"/>
  <c r="G593" i="4"/>
  <c r="AC593" i="4" s="1"/>
  <c r="E593" i="4"/>
  <c r="D593" i="4"/>
  <c r="C593" i="4"/>
  <c r="B593" i="4"/>
  <c r="AE592" i="4"/>
  <c r="AD592" i="4"/>
  <c r="AC592" i="4"/>
  <c r="V592" i="4"/>
  <c r="P592" i="4"/>
  <c r="G592" i="4"/>
  <c r="D592" i="4"/>
  <c r="C592" i="4"/>
  <c r="U592" i="4" s="1"/>
  <c r="B592" i="4"/>
  <c r="AE591" i="4"/>
  <c r="AC591" i="4"/>
  <c r="X591" i="4"/>
  <c r="W591" i="4"/>
  <c r="V591" i="4"/>
  <c r="T591" i="4"/>
  <c r="S591" i="4"/>
  <c r="R591" i="4"/>
  <c r="P591" i="4"/>
  <c r="G591" i="4"/>
  <c r="AG591" i="4" s="1"/>
  <c r="D591" i="4"/>
  <c r="E591" i="4" s="1"/>
  <c r="C591" i="4"/>
  <c r="B591" i="4"/>
  <c r="V590" i="4"/>
  <c r="U590" i="4"/>
  <c r="P590" i="4"/>
  <c r="G590" i="4"/>
  <c r="D590" i="4"/>
  <c r="C590" i="4"/>
  <c r="B590" i="4"/>
  <c r="AG589" i="4"/>
  <c r="AE589" i="4"/>
  <c r="AC589" i="4"/>
  <c r="AB589" i="4"/>
  <c r="X589" i="4"/>
  <c r="W589" i="4"/>
  <c r="V589" i="4"/>
  <c r="T589" i="4"/>
  <c r="S589" i="4"/>
  <c r="R589" i="4"/>
  <c r="P589" i="4"/>
  <c r="G589" i="4"/>
  <c r="D589" i="4"/>
  <c r="E589" i="4" s="1"/>
  <c r="C589" i="4"/>
  <c r="B589" i="4"/>
  <c r="AE588" i="4"/>
  <c r="V588" i="4"/>
  <c r="U588" i="4"/>
  <c r="T588" i="4"/>
  <c r="P588" i="4"/>
  <c r="G588" i="4"/>
  <c r="AD588" i="4" s="1"/>
  <c r="D588" i="4"/>
  <c r="C588" i="4"/>
  <c r="B588" i="4"/>
  <c r="X587" i="4"/>
  <c r="W587" i="4"/>
  <c r="V587" i="4"/>
  <c r="T587" i="4"/>
  <c r="S587" i="4"/>
  <c r="R587" i="4"/>
  <c r="P587" i="4"/>
  <c r="G587" i="4"/>
  <c r="AF587" i="4" s="1"/>
  <c r="D587" i="4"/>
  <c r="E587" i="4" s="1"/>
  <c r="C587" i="4"/>
  <c r="B587" i="4"/>
  <c r="AE586" i="4"/>
  <c r="AD586" i="4"/>
  <c r="X586" i="4"/>
  <c r="P586" i="4"/>
  <c r="G586" i="4"/>
  <c r="D586" i="4"/>
  <c r="C586" i="4"/>
  <c r="B586" i="4"/>
  <c r="AE585" i="4"/>
  <c r="X585" i="4"/>
  <c r="W585" i="4"/>
  <c r="V585" i="4"/>
  <c r="T585" i="4"/>
  <c r="S585" i="4"/>
  <c r="R585" i="4"/>
  <c r="P585" i="4"/>
  <c r="G585" i="4"/>
  <c r="AC585" i="4" s="1"/>
  <c r="E585" i="4"/>
  <c r="D585" i="4"/>
  <c r="C585" i="4"/>
  <c r="B585" i="4"/>
  <c r="AE584" i="4"/>
  <c r="AD584" i="4"/>
  <c r="AC584" i="4"/>
  <c r="V584" i="4"/>
  <c r="P584" i="4"/>
  <c r="G584" i="4"/>
  <c r="D584" i="4"/>
  <c r="C584" i="4"/>
  <c r="U584" i="4" s="1"/>
  <c r="B584" i="4"/>
  <c r="AE583" i="4"/>
  <c r="AC583" i="4"/>
  <c r="X583" i="4"/>
  <c r="W583" i="4"/>
  <c r="V583" i="4"/>
  <c r="T583" i="4"/>
  <c r="S583" i="4"/>
  <c r="R583" i="4"/>
  <c r="P583" i="4"/>
  <c r="G583" i="4"/>
  <c r="AG583" i="4" s="1"/>
  <c r="D583" i="4"/>
  <c r="E583" i="4" s="1"/>
  <c r="C583" i="4"/>
  <c r="B583" i="4"/>
  <c r="V582" i="4"/>
  <c r="U582" i="4"/>
  <c r="P582" i="4"/>
  <c r="G582" i="4"/>
  <c r="D582" i="4"/>
  <c r="C582" i="4"/>
  <c r="B582" i="4"/>
  <c r="AG581" i="4"/>
  <c r="AE581" i="4"/>
  <c r="AC581" i="4"/>
  <c r="AB581" i="4"/>
  <c r="X581" i="4"/>
  <c r="W581" i="4"/>
  <c r="V581" i="4"/>
  <c r="T581" i="4"/>
  <c r="S581" i="4"/>
  <c r="R581" i="4"/>
  <c r="P581" i="4"/>
  <c r="G581" i="4"/>
  <c r="D581" i="4"/>
  <c r="E581" i="4" s="1"/>
  <c r="C581" i="4"/>
  <c r="B581" i="4"/>
  <c r="AE580" i="4"/>
  <c r="V580" i="4"/>
  <c r="U580" i="4"/>
  <c r="T580" i="4"/>
  <c r="P580" i="4"/>
  <c r="G580" i="4"/>
  <c r="AD580" i="4" s="1"/>
  <c r="D580" i="4"/>
  <c r="C580" i="4"/>
  <c r="B580" i="4"/>
  <c r="X579" i="4"/>
  <c r="W579" i="4"/>
  <c r="V579" i="4"/>
  <c r="T579" i="4"/>
  <c r="S579" i="4"/>
  <c r="R579" i="4"/>
  <c r="P579" i="4"/>
  <c r="G579" i="4"/>
  <c r="AF579" i="4" s="1"/>
  <c r="D579" i="4"/>
  <c r="E579" i="4" s="1"/>
  <c r="C579" i="4"/>
  <c r="B579" i="4"/>
  <c r="AE578" i="4"/>
  <c r="AD578" i="4"/>
  <c r="X578" i="4"/>
  <c r="P578" i="4"/>
  <c r="G578" i="4"/>
  <c r="D578" i="4"/>
  <c r="C578" i="4"/>
  <c r="B578" i="4"/>
  <c r="AE577" i="4"/>
  <c r="X577" i="4"/>
  <c r="W577" i="4"/>
  <c r="V577" i="4"/>
  <c r="T577" i="4"/>
  <c r="S577" i="4"/>
  <c r="R577" i="4"/>
  <c r="P577" i="4"/>
  <c r="G577" i="4"/>
  <c r="AC577" i="4" s="1"/>
  <c r="E577" i="4"/>
  <c r="D577" i="4"/>
  <c r="C577" i="4"/>
  <c r="B577" i="4"/>
  <c r="AE576" i="4"/>
  <c r="AD576" i="4"/>
  <c r="AC576" i="4"/>
  <c r="V576" i="4"/>
  <c r="P576" i="4"/>
  <c r="G576" i="4"/>
  <c r="D576" i="4"/>
  <c r="C576" i="4"/>
  <c r="U576" i="4" s="1"/>
  <c r="B576" i="4"/>
  <c r="AE575" i="4"/>
  <c r="AC575" i="4"/>
  <c r="X575" i="4"/>
  <c r="W575" i="4"/>
  <c r="V575" i="4"/>
  <c r="T575" i="4"/>
  <c r="S575" i="4"/>
  <c r="R575" i="4"/>
  <c r="P575" i="4"/>
  <c r="G575" i="4"/>
  <c r="AG575" i="4" s="1"/>
  <c r="D575" i="4"/>
  <c r="E575" i="4" s="1"/>
  <c r="C575" i="4"/>
  <c r="B575" i="4"/>
  <c r="V574" i="4"/>
  <c r="U574" i="4"/>
  <c r="P574" i="4"/>
  <c r="G574" i="4"/>
  <c r="D574" i="4"/>
  <c r="C574" i="4"/>
  <c r="B574" i="4"/>
  <c r="AG573" i="4"/>
  <c r="AE573" i="4"/>
  <c r="AC573" i="4"/>
  <c r="AB573" i="4"/>
  <c r="X573" i="4"/>
  <c r="W573" i="4"/>
  <c r="V573" i="4"/>
  <c r="T573" i="4"/>
  <c r="S573" i="4"/>
  <c r="R573" i="4"/>
  <c r="P573" i="4"/>
  <c r="G573" i="4"/>
  <c r="D573" i="4"/>
  <c r="E573" i="4" s="1"/>
  <c r="C573" i="4"/>
  <c r="B573" i="4"/>
  <c r="AE572" i="4"/>
  <c r="V572" i="4"/>
  <c r="U572" i="4"/>
  <c r="T572" i="4"/>
  <c r="P572" i="4"/>
  <c r="G572" i="4"/>
  <c r="AD572" i="4" s="1"/>
  <c r="D572" i="4"/>
  <c r="C572" i="4"/>
  <c r="B572" i="4"/>
  <c r="X571" i="4"/>
  <c r="W571" i="4"/>
  <c r="V571" i="4"/>
  <c r="T571" i="4"/>
  <c r="S571" i="4"/>
  <c r="R571" i="4"/>
  <c r="P571" i="4"/>
  <c r="G571" i="4"/>
  <c r="AF571" i="4" s="1"/>
  <c r="D571" i="4"/>
  <c r="E571" i="4" s="1"/>
  <c r="C571" i="4"/>
  <c r="B571" i="4"/>
  <c r="AE570" i="4"/>
  <c r="AD570" i="4"/>
  <c r="X570" i="4"/>
  <c r="P570" i="4"/>
  <c r="G570" i="4"/>
  <c r="D570" i="4"/>
  <c r="C570" i="4"/>
  <c r="B570" i="4"/>
  <c r="AE569" i="4"/>
  <c r="X569" i="4"/>
  <c r="W569" i="4"/>
  <c r="V569" i="4"/>
  <c r="T569" i="4"/>
  <c r="S569" i="4"/>
  <c r="R569" i="4"/>
  <c r="P569" i="4"/>
  <c r="G569" i="4"/>
  <c r="AC569" i="4" s="1"/>
  <c r="E569" i="4"/>
  <c r="D569" i="4"/>
  <c r="C569" i="4"/>
  <c r="B569" i="4"/>
  <c r="AE568" i="4"/>
  <c r="AD568" i="4"/>
  <c r="AC568" i="4"/>
  <c r="V568" i="4"/>
  <c r="P568" i="4"/>
  <c r="G568" i="4"/>
  <c r="D568" i="4"/>
  <c r="C568" i="4"/>
  <c r="U568" i="4" s="1"/>
  <c r="B568" i="4"/>
  <c r="AE567" i="4"/>
  <c r="AC567" i="4"/>
  <c r="X567" i="4"/>
  <c r="W567" i="4"/>
  <c r="V567" i="4"/>
  <c r="T567" i="4"/>
  <c r="S567" i="4"/>
  <c r="R567" i="4"/>
  <c r="P567" i="4"/>
  <c r="G567" i="4"/>
  <c r="AG567" i="4" s="1"/>
  <c r="D567" i="4"/>
  <c r="E567" i="4" s="1"/>
  <c r="C567" i="4"/>
  <c r="B567" i="4"/>
  <c r="AG566" i="4"/>
  <c r="AB566" i="4"/>
  <c r="X566" i="4"/>
  <c r="W566" i="4"/>
  <c r="T566" i="4"/>
  <c r="S566" i="4"/>
  <c r="P566" i="4"/>
  <c r="G566" i="4"/>
  <c r="AF566" i="4" s="1"/>
  <c r="E566" i="4"/>
  <c r="D566" i="4"/>
  <c r="C566" i="4"/>
  <c r="B566" i="4"/>
  <c r="AF565" i="4"/>
  <c r="AE565" i="4"/>
  <c r="AD565" i="4"/>
  <c r="AB565" i="4"/>
  <c r="AA565" i="4"/>
  <c r="P565" i="4"/>
  <c r="G565" i="4"/>
  <c r="AG565" i="4" s="1"/>
  <c r="D565" i="4"/>
  <c r="C565" i="4"/>
  <c r="B565" i="4"/>
  <c r="AF564" i="4"/>
  <c r="AB564" i="4"/>
  <c r="X564" i="4"/>
  <c r="W564" i="4"/>
  <c r="T564" i="4"/>
  <c r="S564" i="4"/>
  <c r="P564" i="4"/>
  <c r="G564" i="4"/>
  <c r="E564" i="4"/>
  <c r="D564" i="4"/>
  <c r="C564" i="4"/>
  <c r="B564" i="4"/>
  <c r="AF563" i="4"/>
  <c r="AE563" i="4"/>
  <c r="AD563" i="4"/>
  <c r="AB563" i="4"/>
  <c r="AA563" i="4"/>
  <c r="P563" i="4"/>
  <c r="G563" i="4"/>
  <c r="AG563" i="4" s="1"/>
  <c r="D563" i="4"/>
  <c r="C563" i="4"/>
  <c r="B563" i="4"/>
  <c r="AF562" i="4"/>
  <c r="AB562" i="4"/>
  <c r="X562" i="4"/>
  <c r="W562" i="4"/>
  <c r="T562" i="4"/>
  <c r="S562" i="4"/>
  <c r="P562" i="4"/>
  <c r="G562" i="4"/>
  <c r="E562" i="4"/>
  <c r="D562" i="4"/>
  <c r="C562" i="4"/>
  <c r="B562" i="4"/>
  <c r="AF561" i="4"/>
  <c r="AE561" i="4"/>
  <c r="AD561" i="4"/>
  <c r="AB561" i="4"/>
  <c r="AA561" i="4"/>
  <c r="P561" i="4"/>
  <c r="G561" i="4"/>
  <c r="AG561" i="4" s="1"/>
  <c r="D561" i="4"/>
  <c r="C561" i="4"/>
  <c r="B561" i="4"/>
  <c r="AF560" i="4"/>
  <c r="AB560" i="4"/>
  <c r="X560" i="4"/>
  <c r="W560" i="4"/>
  <c r="T560" i="4"/>
  <c r="S560" i="4"/>
  <c r="P560" i="4"/>
  <c r="G560" i="4"/>
  <c r="E560" i="4"/>
  <c r="D560" i="4"/>
  <c r="C560" i="4"/>
  <c r="B560" i="4"/>
  <c r="AF559" i="4"/>
  <c r="AE559" i="4"/>
  <c r="AD559" i="4"/>
  <c r="AB559" i="4"/>
  <c r="AA559" i="4"/>
  <c r="P559" i="4"/>
  <c r="G559" i="4"/>
  <c r="AG559" i="4" s="1"/>
  <c r="D559" i="4"/>
  <c r="C559" i="4"/>
  <c r="B559" i="4"/>
  <c r="AF558" i="4"/>
  <c r="AB558" i="4"/>
  <c r="X558" i="4"/>
  <c r="W558" i="4"/>
  <c r="T558" i="4"/>
  <c r="S558" i="4"/>
  <c r="P558" i="4"/>
  <c r="G558" i="4"/>
  <c r="E558" i="4"/>
  <c r="D558" i="4"/>
  <c r="C558" i="4"/>
  <c r="B558" i="4"/>
  <c r="AF557" i="4"/>
  <c r="AE557" i="4"/>
  <c r="AD557" i="4"/>
  <c r="AB557" i="4"/>
  <c r="AA557" i="4"/>
  <c r="P557" i="4"/>
  <c r="G557" i="4"/>
  <c r="AG557" i="4" s="1"/>
  <c r="D557" i="4"/>
  <c r="C557" i="4"/>
  <c r="B557" i="4"/>
  <c r="AF556" i="4"/>
  <c r="AB556" i="4"/>
  <c r="X556" i="4"/>
  <c r="W556" i="4"/>
  <c r="T556" i="4"/>
  <c r="S556" i="4"/>
  <c r="P556" i="4"/>
  <c r="G556" i="4"/>
  <c r="E556" i="4"/>
  <c r="D556" i="4"/>
  <c r="C556" i="4"/>
  <c r="B556" i="4"/>
  <c r="AF555" i="4"/>
  <c r="AE555" i="4"/>
  <c r="AD555" i="4"/>
  <c r="AB555" i="4"/>
  <c r="AA555" i="4"/>
  <c r="P555" i="4"/>
  <c r="G555" i="4"/>
  <c r="AG555" i="4" s="1"/>
  <c r="D555" i="4"/>
  <c r="C555" i="4"/>
  <c r="B555" i="4"/>
  <c r="AF554" i="4"/>
  <c r="AB554" i="4"/>
  <c r="X554" i="4"/>
  <c r="W554" i="4"/>
  <c r="T554" i="4"/>
  <c r="S554" i="4"/>
  <c r="P554" i="4"/>
  <c r="G554" i="4"/>
  <c r="E554" i="4"/>
  <c r="D554" i="4"/>
  <c r="C554" i="4"/>
  <c r="B554" i="4"/>
  <c r="AF553" i="4"/>
  <c r="AE553" i="4"/>
  <c r="AD553" i="4"/>
  <c r="AB553" i="4"/>
  <c r="AA553" i="4"/>
  <c r="V553" i="4"/>
  <c r="P553" i="4"/>
  <c r="G553" i="4"/>
  <c r="AG553" i="4" s="1"/>
  <c r="D553" i="4"/>
  <c r="C553" i="4"/>
  <c r="B553" i="4"/>
  <c r="AG552" i="4"/>
  <c r="X552" i="4"/>
  <c r="W552" i="4"/>
  <c r="T552" i="4"/>
  <c r="S552" i="4"/>
  <c r="P552" i="4"/>
  <c r="G552" i="4"/>
  <c r="E552" i="4"/>
  <c r="D552" i="4"/>
  <c r="C552" i="4"/>
  <c r="B552" i="4"/>
  <c r="AF551" i="4"/>
  <c r="AE551" i="4"/>
  <c r="AD551" i="4"/>
  <c r="AB551" i="4"/>
  <c r="AA551" i="4"/>
  <c r="V551" i="4"/>
  <c r="U551" i="4"/>
  <c r="P551" i="4"/>
  <c r="G551" i="4"/>
  <c r="AG551" i="4" s="1"/>
  <c r="D551" i="4"/>
  <c r="C551" i="4"/>
  <c r="B551" i="4"/>
  <c r="AB550" i="4"/>
  <c r="X550" i="4"/>
  <c r="W550" i="4"/>
  <c r="T550" i="4"/>
  <c r="S550" i="4"/>
  <c r="P550" i="4"/>
  <c r="G550" i="4"/>
  <c r="AC550" i="4" s="1"/>
  <c r="E550" i="4"/>
  <c r="D550" i="4"/>
  <c r="C550" i="4"/>
  <c r="B550" i="4"/>
  <c r="AF549" i="4"/>
  <c r="AE549" i="4"/>
  <c r="AD549" i="4"/>
  <c r="AB549" i="4"/>
  <c r="AA549" i="4"/>
  <c r="P549" i="4"/>
  <c r="G549" i="4"/>
  <c r="AG549" i="4" s="1"/>
  <c r="D549" i="4"/>
  <c r="C549" i="4"/>
  <c r="B549" i="4"/>
  <c r="AG548" i="4"/>
  <c r="AC548" i="4"/>
  <c r="AB548" i="4"/>
  <c r="X548" i="4"/>
  <c r="W548" i="4"/>
  <c r="T548" i="4"/>
  <c r="S548" i="4"/>
  <c r="P548" i="4"/>
  <c r="G548" i="4"/>
  <c r="E548" i="4"/>
  <c r="D548" i="4"/>
  <c r="C548" i="4"/>
  <c r="B548" i="4"/>
  <c r="AF547" i="4"/>
  <c r="AE547" i="4"/>
  <c r="AD547" i="4"/>
  <c r="AB547" i="4"/>
  <c r="AA547" i="4"/>
  <c r="U547" i="4"/>
  <c r="P547" i="4"/>
  <c r="G547" i="4"/>
  <c r="AG547" i="4" s="1"/>
  <c r="D547" i="4"/>
  <c r="C547" i="4"/>
  <c r="B547" i="4"/>
  <c r="X546" i="4"/>
  <c r="W546" i="4"/>
  <c r="T546" i="4"/>
  <c r="S546" i="4"/>
  <c r="P546" i="4"/>
  <c r="G546" i="4"/>
  <c r="AC546" i="4" s="1"/>
  <c r="E546" i="4"/>
  <c r="D546" i="4"/>
  <c r="C546" i="4"/>
  <c r="B546" i="4"/>
  <c r="AF545" i="4"/>
  <c r="AE545" i="4"/>
  <c r="AD545" i="4"/>
  <c r="AB545" i="4"/>
  <c r="AA545" i="4"/>
  <c r="V545" i="4"/>
  <c r="P545" i="4"/>
  <c r="G545" i="4"/>
  <c r="AG545" i="4" s="1"/>
  <c r="D545" i="4"/>
  <c r="C545" i="4"/>
  <c r="B545" i="4"/>
  <c r="AG544" i="4"/>
  <c r="X544" i="4"/>
  <c r="W544" i="4"/>
  <c r="T544" i="4"/>
  <c r="S544" i="4"/>
  <c r="P544" i="4"/>
  <c r="G544" i="4"/>
  <c r="E544" i="4"/>
  <c r="D544" i="4"/>
  <c r="C544" i="4"/>
  <c r="B544" i="4"/>
  <c r="AF543" i="4"/>
  <c r="AE543" i="4"/>
  <c r="AD543" i="4"/>
  <c r="AB543" i="4"/>
  <c r="AA543" i="4"/>
  <c r="V543" i="4"/>
  <c r="U543" i="4"/>
  <c r="P543" i="4"/>
  <c r="G543" i="4"/>
  <c r="AG543" i="4" s="1"/>
  <c r="D543" i="4"/>
  <c r="C543" i="4"/>
  <c r="B543" i="4"/>
  <c r="AB542" i="4"/>
  <c r="X542" i="4"/>
  <c r="W542" i="4"/>
  <c r="T542" i="4"/>
  <c r="S542" i="4"/>
  <c r="P542" i="4"/>
  <c r="G542" i="4"/>
  <c r="AC542" i="4" s="1"/>
  <c r="E542" i="4"/>
  <c r="D542" i="4"/>
  <c r="C542" i="4"/>
  <c r="B542" i="4"/>
  <c r="AF541" i="4"/>
  <c r="AE541" i="4"/>
  <c r="AD541" i="4"/>
  <c r="AB541" i="4"/>
  <c r="AA541" i="4"/>
  <c r="P541" i="4"/>
  <c r="G541" i="4"/>
  <c r="AG541" i="4" s="1"/>
  <c r="D541" i="4"/>
  <c r="C541" i="4"/>
  <c r="B541" i="4"/>
  <c r="AG540" i="4"/>
  <c r="AC540" i="4"/>
  <c r="AB540" i="4"/>
  <c r="X540" i="4"/>
  <c r="W540" i="4"/>
  <c r="T540" i="4"/>
  <c r="S540" i="4"/>
  <c r="P540" i="4"/>
  <c r="G540" i="4"/>
  <c r="E540" i="4"/>
  <c r="D540" i="4"/>
  <c r="C540" i="4"/>
  <c r="V540" i="4" s="1"/>
  <c r="B540" i="4"/>
  <c r="AF539" i="4"/>
  <c r="AE539" i="4"/>
  <c r="AD539" i="4"/>
  <c r="AB539" i="4"/>
  <c r="AA539" i="4"/>
  <c r="U539" i="4"/>
  <c r="P539" i="4"/>
  <c r="G539" i="4"/>
  <c r="AG539" i="4" s="1"/>
  <c r="D539" i="4"/>
  <c r="C539" i="4"/>
  <c r="B539" i="4"/>
  <c r="X538" i="4"/>
  <c r="W538" i="4"/>
  <c r="T538" i="4"/>
  <c r="S538" i="4"/>
  <c r="P538" i="4"/>
  <c r="G538" i="4"/>
  <c r="AC538" i="4" s="1"/>
  <c r="E538" i="4"/>
  <c r="D538" i="4"/>
  <c r="C538" i="4"/>
  <c r="B538" i="4"/>
  <c r="AF537" i="4"/>
  <c r="AE537" i="4"/>
  <c r="AD537" i="4"/>
  <c r="AB537" i="4"/>
  <c r="AA537" i="4"/>
  <c r="V537" i="4"/>
  <c r="P537" i="4"/>
  <c r="G537" i="4"/>
  <c r="AG537" i="4" s="1"/>
  <c r="D537" i="4"/>
  <c r="C537" i="4"/>
  <c r="B537" i="4"/>
  <c r="AG536" i="4"/>
  <c r="X536" i="4"/>
  <c r="W536" i="4"/>
  <c r="T536" i="4"/>
  <c r="S536" i="4"/>
  <c r="P536" i="4"/>
  <c r="G536" i="4"/>
  <c r="E536" i="4"/>
  <c r="D536" i="4"/>
  <c r="C536" i="4"/>
  <c r="B536" i="4"/>
  <c r="AF535" i="4"/>
  <c r="AE535" i="4"/>
  <c r="AD535" i="4"/>
  <c r="AB535" i="4"/>
  <c r="AA535" i="4"/>
  <c r="V535" i="4"/>
  <c r="U535" i="4"/>
  <c r="P535" i="4"/>
  <c r="G535" i="4"/>
  <c r="AG535" i="4" s="1"/>
  <c r="D535" i="4"/>
  <c r="C535" i="4"/>
  <c r="B535" i="4"/>
  <c r="AG534" i="4"/>
  <c r="AB534" i="4"/>
  <c r="X534" i="4"/>
  <c r="W534" i="4"/>
  <c r="T534" i="4"/>
  <c r="S534" i="4"/>
  <c r="P534" i="4"/>
  <c r="G534" i="4"/>
  <c r="AC534" i="4" s="1"/>
  <c r="E534" i="4"/>
  <c r="D534" i="4"/>
  <c r="C534" i="4"/>
  <c r="B534" i="4"/>
  <c r="AF533" i="4"/>
  <c r="AE533" i="4"/>
  <c r="AD533" i="4"/>
  <c r="AB533" i="4"/>
  <c r="AA533" i="4"/>
  <c r="P533" i="4"/>
  <c r="G533" i="4"/>
  <c r="AG533" i="4" s="1"/>
  <c r="D533" i="4"/>
  <c r="C533" i="4"/>
  <c r="B533" i="4"/>
  <c r="AG532" i="4"/>
  <c r="AC532" i="4"/>
  <c r="AB532" i="4"/>
  <c r="X532" i="4"/>
  <c r="W532" i="4"/>
  <c r="T532" i="4"/>
  <c r="S532" i="4"/>
  <c r="P532" i="4"/>
  <c r="G532" i="4"/>
  <c r="E532" i="4"/>
  <c r="D532" i="4"/>
  <c r="C532" i="4"/>
  <c r="B532" i="4"/>
  <c r="AE531" i="4"/>
  <c r="AD531" i="4"/>
  <c r="AA531" i="4"/>
  <c r="V531" i="4"/>
  <c r="U531" i="4"/>
  <c r="P531" i="4"/>
  <c r="G531" i="4"/>
  <c r="AF531" i="4" s="1"/>
  <c r="D531" i="4"/>
  <c r="C531" i="4"/>
  <c r="B531" i="4"/>
  <c r="X530" i="4"/>
  <c r="W530" i="4"/>
  <c r="V530" i="4"/>
  <c r="T530" i="4"/>
  <c r="S530" i="4"/>
  <c r="R530" i="4"/>
  <c r="P530" i="4"/>
  <c r="G530" i="4"/>
  <c r="AG530" i="4" s="1"/>
  <c r="E530" i="4"/>
  <c r="D530" i="4"/>
  <c r="C530" i="4"/>
  <c r="B530" i="4"/>
  <c r="AE529" i="4"/>
  <c r="AD529" i="4"/>
  <c r="AA529" i="4"/>
  <c r="P529" i="4"/>
  <c r="G529" i="4"/>
  <c r="AF529" i="4" s="1"/>
  <c r="D529" i="4"/>
  <c r="C529" i="4"/>
  <c r="B529" i="4"/>
  <c r="AC528" i="4"/>
  <c r="X528" i="4"/>
  <c r="W528" i="4"/>
  <c r="V528" i="4"/>
  <c r="T528" i="4"/>
  <c r="S528" i="4"/>
  <c r="R528" i="4"/>
  <c r="P528" i="4"/>
  <c r="G528" i="4"/>
  <c r="E528" i="4"/>
  <c r="D528" i="4"/>
  <c r="C528" i="4"/>
  <c r="B528" i="4"/>
  <c r="AE527" i="4"/>
  <c r="AD527" i="4"/>
  <c r="AA527" i="4"/>
  <c r="U527" i="4"/>
  <c r="P527" i="4"/>
  <c r="G527" i="4"/>
  <c r="AF527" i="4" s="1"/>
  <c r="D527" i="4"/>
  <c r="C527" i="4"/>
  <c r="B527" i="4"/>
  <c r="AF526" i="4"/>
  <c r="AC526" i="4"/>
  <c r="X526" i="4"/>
  <c r="W526" i="4"/>
  <c r="V526" i="4"/>
  <c r="T526" i="4"/>
  <c r="S526" i="4"/>
  <c r="R526" i="4"/>
  <c r="P526" i="4"/>
  <c r="G526" i="4"/>
  <c r="AG526" i="4" s="1"/>
  <c r="E526" i="4"/>
  <c r="D526" i="4"/>
  <c r="C526" i="4"/>
  <c r="B526" i="4"/>
  <c r="AE525" i="4"/>
  <c r="AD525" i="4"/>
  <c r="AA525" i="4"/>
  <c r="V525" i="4"/>
  <c r="P525" i="4"/>
  <c r="G525" i="4"/>
  <c r="AF525" i="4" s="1"/>
  <c r="D525" i="4"/>
  <c r="C525" i="4"/>
  <c r="B525" i="4"/>
  <c r="AG524" i="4"/>
  <c r="AF524" i="4"/>
  <c r="AC524" i="4"/>
  <c r="X524" i="4"/>
  <c r="W524" i="4"/>
  <c r="V524" i="4"/>
  <c r="T524" i="4"/>
  <c r="S524" i="4"/>
  <c r="R524" i="4"/>
  <c r="P524" i="4"/>
  <c r="G524" i="4"/>
  <c r="E524" i="4"/>
  <c r="D524" i="4"/>
  <c r="C524" i="4"/>
  <c r="B524" i="4"/>
  <c r="AE523" i="4"/>
  <c r="AD523" i="4"/>
  <c r="AA523" i="4"/>
  <c r="V523" i="4"/>
  <c r="U523" i="4"/>
  <c r="P523" i="4"/>
  <c r="G523" i="4"/>
  <c r="AF523" i="4" s="1"/>
  <c r="D523" i="4"/>
  <c r="C523" i="4"/>
  <c r="B523" i="4"/>
  <c r="X522" i="4"/>
  <c r="W522" i="4"/>
  <c r="V522" i="4"/>
  <c r="T522" i="4"/>
  <c r="S522" i="4"/>
  <c r="R522" i="4"/>
  <c r="P522" i="4"/>
  <c r="G522" i="4"/>
  <c r="AG522" i="4" s="1"/>
  <c r="E522" i="4"/>
  <c r="D522" i="4"/>
  <c r="C522" i="4"/>
  <c r="B522" i="4"/>
  <c r="AE521" i="4"/>
  <c r="AD521" i="4"/>
  <c r="AA521" i="4"/>
  <c r="P521" i="4"/>
  <c r="G521" i="4"/>
  <c r="AF521" i="4" s="1"/>
  <c r="D521" i="4"/>
  <c r="C521" i="4"/>
  <c r="B521" i="4"/>
  <c r="AC520" i="4"/>
  <c r="X520" i="4"/>
  <c r="W520" i="4"/>
  <c r="V520" i="4"/>
  <c r="T520" i="4"/>
  <c r="S520" i="4"/>
  <c r="R520" i="4"/>
  <c r="P520" i="4"/>
  <c r="G520" i="4"/>
  <c r="E520" i="4"/>
  <c r="D520" i="4"/>
  <c r="C520" i="4"/>
  <c r="B520" i="4"/>
  <c r="AE519" i="4"/>
  <c r="AD519" i="4"/>
  <c r="AA519" i="4"/>
  <c r="U519" i="4"/>
  <c r="P519" i="4"/>
  <c r="G519" i="4"/>
  <c r="AF519" i="4" s="1"/>
  <c r="D519" i="4"/>
  <c r="C519" i="4"/>
  <c r="B519" i="4"/>
  <c r="AF518" i="4"/>
  <c r="AC518" i="4"/>
  <c r="X518" i="4"/>
  <c r="W518" i="4"/>
  <c r="V518" i="4"/>
  <c r="T518" i="4"/>
  <c r="S518" i="4"/>
  <c r="R518" i="4"/>
  <c r="P518" i="4"/>
  <c r="G518" i="4"/>
  <c r="AG518" i="4" s="1"/>
  <c r="E518" i="4"/>
  <c r="D518" i="4"/>
  <c r="C518" i="4"/>
  <c r="B518" i="4"/>
  <c r="AE517" i="4"/>
  <c r="AD517" i="4"/>
  <c r="AA517" i="4"/>
  <c r="V517" i="4"/>
  <c r="P517" i="4"/>
  <c r="G517" i="4"/>
  <c r="AF517" i="4" s="1"/>
  <c r="D517" i="4"/>
  <c r="C517" i="4"/>
  <c r="B517" i="4"/>
  <c r="AG516" i="4"/>
  <c r="AF516" i="4"/>
  <c r="AC516" i="4"/>
  <c r="X516" i="4"/>
  <c r="W516" i="4"/>
  <c r="V516" i="4"/>
  <c r="T516" i="4"/>
  <c r="S516" i="4"/>
  <c r="R516" i="4"/>
  <c r="P516" i="4"/>
  <c r="G516" i="4"/>
  <c r="E516" i="4"/>
  <c r="D516" i="4"/>
  <c r="C516" i="4"/>
  <c r="B516" i="4"/>
  <c r="AE515" i="4"/>
  <c r="AD515" i="4"/>
  <c r="AA515" i="4"/>
  <c r="V515" i="4"/>
  <c r="U515" i="4"/>
  <c r="P515" i="4"/>
  <c r="G515" i="4"/>
  <c r="AF515" i="4" s="1"/>
  <c r="D515" i="4"/>
  <c r="C515" i="4"/>
  <c r="B515" i="4"/>
  <c r="X514" i="4"/>
  <c r="W514" i="4"/>
  <c r="V514" i="4"/>
  <c r="T514" i="4"/>
  <c r="S514" i="4"/>
  <c r="R514" i="4"/>
  <c r="P514" i="4"/>
  <c r="G514" i="4"/>
  <c r="AG514" i="4" s="1"/>
  <c r="E514" i="4"/>
  <c r="D514" i="4"/>
  <c r="C514" i="4"/>
  <c r="B514" i="4"/>
  <c r="AE513" i="4"/>
  <c r="AD513" i="4"/>
  <c r="AA513" i="4"/>
  <c r="P513" i="4"/>
  <c r="G513" i="4"/>
  <c r="AF513" i="4" s="1"/>
  <c r="D513" i="4"/>
  <c r="C513" i="4"/>
  <c r="B513" i="4"/>
  <c r="AC512" i="4"/>
  <c r="X512" i="4"/>
  <c r="W512" i="4"/>
  <c r="V512" i="4"/>
  <c r="T512" i="4"/>
  <c r="S512" i="4"/>
  <c r="R512" i="4"/>
  <c r="P512" i="4"/>
  <c r="G512" i="4"/>
  <c r="E512" i="4"/>
  <c r="D512" i="4"/>
  <c r="C512" i="4"/>
  <c r="B512" i="4"/>
  <c r="AE511" i="4"/>
  <c r="AD511" i="4"/>
  <c r="AA511" i="4"/>
  <c r="U511" i="4"/>
  <c r="P511" i="4"/>
  <c r="G511" i="4"/>
  <c r="AF511" i="4" s="1"/>
  <c r="D511" i="4"/>
  <c r="C511" i="4"/>
  <c r="B511" i="4"/>
  <c r="AF510" i="4"/>
  <c r="AC510" i="4"/>
  <c r="X510" i="4"/>
  <c r="W510" i="4"/>
  <c r="V510" i="4"/>
  <c r="T510" i="4"/>
  <c r="S510" i="4"/>
  <c r="R510" i="4"/>
  <c r="P510" i="4"/>
  <c r="G510" i="4"/>
  <c r="AG510" i="4" s="1"/>
  <c r="E510" i="4"/>
  <c r="D510" i="4"/>
  <c r="C510" i="4"/>
  <c r="B510" i="4"/>
  <c r="AE509" i="4"/>
  <c r="AD509" i="4"/>
  <c r="AA509" i="4"/>
  <c r="V509" i="4"/>
  <c r="P509" i="4"/>
  <c r="G509" i="4"/>
  <c r="AF509" i="4" s="1"/>
  <c r="D509" i="4"/>
  <c r="C509" i="4"/>
  <c r="B509" i="4"/>
  <c r="AG508" i="4"/>
  <c r="AF508" i="4"/>
  <c r="AC508" i="4"/>
  <c r="X508" i="4"/>
  <c r="W508" i="4"/>
  <c r="V508" i="4"/>
  <c r="T508" i="4"/>
  <c r="S508" i="4"/>
  <c r="R508" i="4"/>
  <c r="P508" i="4"/>
  <c r="G508" i="4"/>
  <c r="E508" i="4"/>
  <c r="D508" i="4"/>
  <c r="C508" i="4"/>
  <c r="B508" i="4"/>
  <c r="AE507" i="4"/>
  <c r="AD507" i="4"/>
  <c r="AA507" i="4"/>
  <c r="V507" i="4"/>
  <c r="U507" i="4"/>
  <c r="P507" i="4"/>
  <c r="G507" i="4"/>
  <c r="AF507" i="4" s="1"/>
  <c r="D507" i="4"/>
  <c r="C507" i="4"/>
  <c r="B507" i="4"/>
  <c r="AC506" i="4"/>
  <c r="X506" i="4"/>
  <c r="W506" i="4"/>
  <c r="V506" i="4"/>
  <c r="T506" i="4"/>
  <c r="S506" i="4"/>
  <c r="R506" i="4"/>
  <c r="P506" i="4"/>
  <c r="G506" i="4"/>
  <c r="AE506" i="4" s="1"/>
  <c r="D506" i="4"/>
  <c r="E506" i="4" s="1"/>
  <c r="C506" i="4"/>
  <c r="B506" i="4"/>
  <c r="P505" i="4"/>
  <c r="G505" i="4"/>
  <c r="AE505" i="4" s="1"/>
  <c r="D505" i="4"/>
  <c r="C505" i="4"/>
  <c r="V505" i="4" s="1"/>
  <c r="B505" i="4"/>
  <c r="AG504" i="4"/>
  <c r="AE504" i="4"/>
  <c r="AB504" i="4"/>
  <c r="X504" i="4"/>
  <c r="W504" i="4"/>
  <c r="V504" i="4"/>
  <c r="T504" i="4"/>
  <c r="S504" i="4"/>
  <c r="R504" i="4"/>
  <c r="P504" i="4"/>
  <c r="G504" i="4"/>
  <c r="E504" i="4"/>
  <c r="D504" i="4"/>
  <c r="C504" i="4"/>
  <c r="B504" i="4"/>
  <c r="AE503" i="4"/>
  <c r="AD503" i="4"/>
  <c r="AC503" i="4"/>
  <c r="P503" i="4"/>
  <c r="G503" i="4"/>
  <c r="D503" i="4"/>
  <c r="C503" i="4"/>
  <c r="B503" i="4"/>
  <c r="X502" i="4"/>
  <c r="W502" i="4"/>
  <c r="V502" i="4"/>
  <c r="T502" i="4"/>
  <c r="S502" i="4"/>
  <c r="R502" i="4"/>
  <c r="P502" i="4"/>
  <c r="G502" i="4"/>
  <c r="AE502" i="4" s="1"/>
  <c r="D502" i="4"/>
  <c r="E502" i="4" s="1"/>
  <c r="C502" i="4"/>
  <c r="B502" i="4"/>
  <c r="P501" i="4"/>
  <c r="G501" i="4"/>
  <c r="AE501" i="4" s="1"/>
  <c r="D501" i="4"/>
  <c r="C501" i="4"/>
  <c r="V501" i="4" s="1"/>
  <c r="B501" i="4"/>
  <c r="AG500" i="4"/>
  <c r="AE500" i="4"/>
  <c r="AC500" i="4"/>
  <c r="AB500" i="4"/>
  <c r="X500" i="4"/>
  <c r="W500" i="4"/>
  <c r="V500" i="4"/>
  <c r="T500" i="4"/>
  <c r="S500" i="4"/>
  <c r="R500" i="4"/>
  <c r="P500" i="4"/>
  <c r="G500" i="4"/>
  <c r="E500" i="4"/>
  <c r="D500" i="4"/>
  <c r="C500" i="4"/>
  <c r="B500" i="4"/>
  <c r="AE499" i="4"/>
  <c r="AC499" i="4"/>
  <c r="V499" i="4"/>
  <c r="U499" i="4"/>
  <c r="T499" i="4"/>
  <c r="P499" i="4"/>
  <c r="G499" i="4"/>
  <c r="D499" i="4"/>
  <c r="C499" i="4"/>
  <c r="B499" i="4"/>
  <c r="X498" i="4"/>
  <c r="W498" i="4"/>
  <c r="V498" i="4"/>
  <c r="T498" i="4"/>
  <c r="S498" i="4"/>
  <c r="R498" i="4"/>
  <c r="P498" i="4"/>
  <c r="G498" i="4"/>
  <c r="AE498" i="4" s="1"/>
  <c r="D498" i="4"/>
  <c r="E498" i="4" s="1"/>
  <c r="C498" i="4"/>
  <c r="B498" i="4"/>
  <c r="AD497" i="4"/>
  <c r="P497" i="4"/>
  <c r="G497" i="4"/>
  <c r="AE497" i="4" s="1"/>
  <c r="D497" i="4"/>
  <c r="C497" i="4"/>
  <c r="V497" i="4" s="1"/>
  <c r="B497" i="4"/>
  <c r="AE496" i="4"/>
  <c r="X496" i="4"/>
  <c r="W496" i="4"/>
  <c r="V496" i="4"/>
  <c r="T496" i="4"/>
  <c r="S496" i="4"/>
  <c r="R496" i="4"/>
  <c r="P496" i="4"/>
  <c r="G496" i="4"/>
  <c r="E496" i="4"/>
  <c r="D496" i="4"/>
  <c r="C496" i="4"/>
  <c r="B496" i="4"/>
  <c r="AE495" i="4"/>
  <c r="AD495" i="4"/>
  <c r="AC495" i="4"/>
  <c r="P495" i="4"/>
  <c r="G495" i="4"/>
  <c r="D495" i="4"/>
  <c r="C495" i="4"/>
  <c r="B495" i="4"/>
  <c r="AE494" i="4"/>
  <c r="AC494" i="4"/>
  <c r="X494" i="4"/>
  <c r="W494" i="4"/>
  <c r="V494" i="4"/>
  <c r="T494" i="4"/>
  <c r="S494" i="4"/>
  <c r="R494" i="4"/>
  <c r="P494" i="4"/>
  <c r="G494" i="4"/>
  <c r="D494" i="4"/>
  <c r="E494" i="4" s="1"/>
  <c r="C494" i="4"/>
  <c r="B494" i="4"/>
  <c r="P493" i="4"/>
  <c r="G493" i="4"/>
  <c r="AE493" i="4" s="1"/>
  <c r="D493" i="4"/>
  <c r="C493" i="4"/>
  <c r="V493" i="4" s="1"/>
  <c r="B493" i="4"/>
  <c r="AG492" i="4"/>
  <c r="AE492" i="4"/>
  <c r="AC492" i="4"/>
  <c r="AB492" i="4"/>
  <c r="X492" i="4"/>
  <c r="W492" i="4"/>
  <c r="V492" i="4"/>
  <c r="T492" i="4"/>
  <c r="S492" i="4"/>
  <c r="R492" i="4"/>
  <c r="P492" i="4"/>
  <c r="G492" i="4"/>
  <c r="D492" i="4"/>
  <c r="E492" i="4" s="1"/>
  <c r="C492" i="4"/>
  <c r="B492" i="4"/>
  <c r="V491" i="4"/>
  <c r="U491" i="4"/>
  <c r="T491" i="4"/>
  <c r="P491" i="4"/>
  <c r="G491" i="4"/>
  <c r="D491" i="4"/>
  <c r="C491" i="4"/>
  <c r="B491" i="4"/>
  <c r="X490" i="4"/>
  <c r="W490" i="4"/>
  <c r="V490" i="4"/>
  <c r="T490" i="4"/>
  <c r="S490" i="4"/>
  <c r="R490" i="4"/>
  <c r="P490" i="4"/>
  <c r="G490" i="4"/>
  <c r="AE490" i="4" s="1"/>
  <c r="D490" i="4"/>
  <c r="E490" i="4" s="1"/>
  <c r="C490" i="4"/>
  <c r="B490" i="4"/>
  <c r="AD489" i="4"/>
  <c r="P489" i="4"/>
  <c r="G489" i="4"/>
  <c r="AE489" i="4" s="1"/>
  <c r="D489" i="4"/>
  <c r="C489" i="4"/>
  <c r="V489" i="4" s="1"/>
  <c r="B489" i="4"/>
  <c r="AE488" i="4"/>
  <c r="X488" i="4"/>
  <c r="W488" i="4"/>
  <c r="V488" i="4"/>
  <c r="T488" i="4"/>
  <c r="S488" i="4"/>
  <c r="R488" i="4"/>
  <c r="P488" i="4"/>
  <c r="G488" i="4"/>
  <c r="E488" i="4"/>
  <c r="D488" i="4"/>
  <c r="C488" i="4"/>
  <c r="B488" i="4"/>
  <c r="AE487" i="4"/>
  <c r="AD487" i="4"/>
  <c r="AC487" i="4"/>
  <c r="P487" i="4"/>
  <c r="G487" i="4"/>
  <c r="D487" i="4"/>
  <c r="C487" i="4"/>
  <c r="B487" i="4"/>
  <c r="AE486" i="4"/>
  <c r="AC486" i="4"/>
  <c r="X486" i="4"/>
  <c r="W486" i="4"/>
  <c r="V486" i="4"/>
  <c r="T486" i="4"/>
  <c r="S486" i="4"/>
  <c r="R486" i="4"/>
  <c r="P486" i="4"/>
  <c r="G486" i="4"/>
  <c r="D486" i="4"/>
  <c r="E486" i="4" s="1"/>
  <c r="C486" i="4"/>
  <c r="B486" i="4"/>
  <c r="AD485" i="4"/>
  <c r="P485" i="4"/>
  <c r="G485" i="4"/>
  <c r="AG485" i="4" s="1"/>
  <c r="D485" i="4"/>
  <c r="C485" i="4"/>
  <c r="B485" i="4"/>
  <c r="AG484" i="4"/>
  <c r="AE484" i="4"/>
  <c r="AC484" i="4"/>
  <c r="AB484" i="4"/>
  <c r="X484" i="4"/>
  <c r="W484" i="4"/>
  <c r="V484" i="4"/>
  <c r="T484" i="4"/>
  <c r="S484" i="4"/>
  <c r="R484" i="4"/>
  <c r="P484" i="4"/>
  <c r="G484" i="4"/>
  <c r="D484" i="4"/>
  <c r="E484" i="4" s="1"/>
  <c r="C484" i="4"/>
  <c r="B484" i="4"/>
  <c r="V483" i="4"/>
  <c r="U483" i="4"/>
  <c r="T483" i="4"/>
  <c r="P483" i="4"/>
  <c r="G483" i="4"/>
  <c r="D483" i="4"/>
  <c r="C483" i="4"/>
  <c r="B483" i="4"/>
  <c r="X482" i="4"/>
  <c r="W482" i="4"/>
  <c r="V482" i="4"/>
  <c r="T482" i="4"/>
  <c r="S482" i="4"/>
  <c r="R482" i="4"/>
  <c r="P482" i="4"/>
  <c r="G482" i="4"/>
  <c r="D482" i="4"/>
  <c r="E482" i="4" s="1"/>
  <c r="C482" i="4"/>
  <c r="B482" i="4"/>
  <c r="AG481" i="4"/>
  <c r="AE481" i="4"/>
  <c r="AA481" i="4"/>
  <c r="P481" i="4"/>
  <c r="G481" i="4"/>
  <c r="D481" i="4"/>
  <c r="C481" i="4"/>
  <c r="B481" i="4"/>
  <c r="AF480" i="4"/>
  <c r="AE480" i="4"/>
  <c r="X480" i="4"/>
  <c r="W480" i="4"/>
  <c r="V480" i="4"/>
  <c r="T480" i="4"/>
  <c r="S480" i="4"/>
  <c r="R480" i="4"/>
  <c r="P480" i="4"/>
  <c r="G480" i="4"/>
  <c r="E480" i="4"/>
  <c r="D480" i="4"/>
  <c r="C480" i="4"/>
  <c r="B480" i="4"/>
  <c r="AE479" i="4"/>
  <c r="AD479" i="4"/>
  <c r="AC479" i="4"/>
  <c r="X479" i="4"/>
  <c r="P479" i="4"/>
  <c r="G479" i="4"/>
  <c r="D479" i="4"/>
  <c r="C479" i="4"/>
  <c r="B479" i="4"/>
  <c r="X478" i="4"/>
  <c r="W478" i="4"/>
  <c r="V478" i="4"/>
  <c r="T478" i="4"/>
  <c r="S478" i="4"/>
  <c r="R478" i="4"/>
  <c r="P478" i="4"/>
  <c r="G478" i="4"/>
  <c r="D478" i="4"/>
  <c r="E478" i="4" s="1"/>
  <c r="C478" i="4"/>
  <c r="B478" i="4"/>
  <c r="AC477" i="4"/>
  <c r="X477" i="4"/>
  <c r="V477" i="4"/>
  <c r="U477" i="4"/>
  <c r="P477" i="4"/>
  <c r="G477" i="4"/>
  <c r="D477" i="4"/>
  <c r="C477" i="4"/>
  <c r="B477" i="4"/>
  <c r="AG476" i="4"/>
  <c r="AE476" i="4"/>
  <c r="AC476" i="4"/>
  <c r="AB476" i="4"/>
  <c r="X476" i="4"/>
  <c r="W476" i="4"/>
  <c r="V476" i="4"/>
  <c r="T476" i="4"/>
  <c r="S476" i="4"/>
  <c r="R476" i="4"/>
  <c r="P476" i="4"/>
  <c r="G476" i="4"/>
  <c r="D476" i="4"/>
  <c r="E476" i="4" s="1"/>
  <c r="C476" i="4"/>
  <c r="B476" i="4"/>
  <c r="AG475" i="4"/>
  <c r="AC475" i="4"/>
  <c r="AA475" i="4"/>
  <c r="V475" i="4"/>
  <c r="U475" i="4"/>
  <c r="T475" i="4"/>
  <c r="P475" i="4"/>
  <c r="G475" i="4"/>
  <c r="D475" i="4"/>
  <c r="C475" i="4"/>
  <c r="B475" i="4"/>
  <c r="AF474" i="4"/>
  <c r="AB474" i="4"/>
  <c r="X474" i="4"/>
  <c r="W474" i="4"/>
  <c r="V474" i="4"/>
  <c r="T474" i="4"/>
  <c r="S474" i="4"/>
  <c r="R474" i="4"/>
  <c r="P474" i="4"/>
  <c r="G474" i="4"/>
  <c r="AC474" i="4" s="1"/>
  <c r="E474" i="4"/>
  <c r="D474" i="4"/>
  <c r="C474" i="4"/>
  <c r="B474" i="4"/>
  <c r="AE473" i="4"/>
  <c r="T473" i="4"/>
  <c r="P473" i="4"/>
  <c r="G473" i="4"/>
  <c r="D473" i="4"/>
  <c r="C473" i="4"/>
  <c r="V473" i="4" s="1"/>
  <c r="B473" i="4"/>
  <c r="X472" i="4"/>
  <c r="W472" i="4"/>
  <c r="V472" i="4"/>
  <c r="T472" i="4"/>
  <c r="S472" i="4"/>
  <c r="R472" i="4"/>
  <c r="P472" i="4"/>
  <c r="G472" i="4"/>
  <c r="D472" i="4"/>
  <c r="E472" i="4" s="1"/>
  <c r="C472" i="4"/>
  <c r="B472" i="4"/>
  <c r="AD471" i="4"/>
  <c r="P471" i="4"/>
  <c r="G471" i="4"/>
  <c r="AE471" i="4" s="1"/>
  <c r="D471" i="4"/>
  <c r="C471" i="4"/>
  <c r="B471" i="4"/>
  <c r="AG470" i="4"/>
  <c r="AE470" i="4"/>
  <c r="AB470" i="4"/>
  <c r="X470" i="4"/>
  <c r="W470" i="4"/>
  <c r="V470" i="4"/>
  <c r="T470" i="4"/>
  <c r="S470" i="4"/>
  <c r="R470" i="4"/>
  <c r="P470" i="4"/>
  <c r="G470" i="4"/>
  <c r="E470" i="4"/>
  <c r="D470" i="4"/>
  <c r="C470" i="4"/>
  <c r="B470" i="4"/>
  <c r="AC469" i="4"/>
  <c r="V469" i="4"/>
  <c r="P469" i="4"/>
  <c r="G469" i="4"/>
  <c r="AE469" i="4" s="1"/>
  <c r="D469" i="4"/>
  <c r="C469" i="4"/>
  <c r="B469" i="4"/>
  <c r="AC468" i="4"/>
  <c r="X468" i="4"/>
  <c r="W468" i="4"/>
  <c r="V468" i="4"/>
  <c r="T468" i="4"/>
  <c r="S468" i="4"/>
  <c r="R468" i="4"/>
  <c r="P468" i="4"/>
  <c r="G468" i="4"/>
  <c r="AE468" i="4" s="1"/>
  <c r="D468" i="4"/>
  <c r="E468" i="4" s="1"/>
  <c r="C468" i="4"/>
  <c r="B468" i="4"/>
  <c r="U467" i="4"/>
  <c r="P467" i="4"/>
  <c r="G467" i="4"/>
  <c r="D467" i="4"/>
  <c r="C467" i="4"/>
  <c r="V467" i="4" s="1"/>
  <c r="B467" i="4"/>
  <c r="AG466" i="4"/>
  <c r="AE466" i="4"/>
  <c r="AB466" i="4"/>
  <c r="X466" i="4"/>
  <c r="W466" i="4"/>
  <c r="V466" i="4"/>
  <c r="T466" i="4"/>
  <c r="S466" i="4"/>
  <c r="R466" i="4"/>
  <c r="P466" i="4"/>
  <c r="G466" i="4"/>
  <c r="AC466" i="4" s="1"/>
  <c r="E466" i="4"/>
  <c r="D466" i="4"/>
  <c r="C466" i="4"/>
  <c r="B466" i="4"/>
  <c r="AE465" i="4"/>
  <c r="V465" i="4"/>
  <c r="T465" i="4"/>
  <c r="P465" i="4"/>
  <c r="G465" i="4"/>
  <c r="D465" i="4"/>
  <c r="C465" i="4"/>
  <c r="U465" i="4" s="1"/>
  <c r="B465" i="4"/>
  <c r="X464" i="4"/>
  <c r="W464" i="4"/>
  <c r="V464" i="4"/>
  <c r="T464" i="4"/>
  <c r="S464" i="4"/>
  <c r="R464" i="4"/>
  <c r="P464" i="4"/>
  <c r="G464" i="4"/>
  <c r="D464" i="4"/>
  <c r="E464" i="4" s="1"/>
  <c r="C464" i="4"/>
  <c r="B464" i="4"/>
  <c r="AD463" i="4"/>
  <c r="P463" i="4"/>
  <c r="G463" i="4"/>
  <c r="AE463" i="4" s="1"/>
  <c r="D463" i="4"/>
  <c r="C463" i="4"/>
  <c r="B463" i="4"/>
  <c r="AG462" i="4"/>
  <c r="AE462" i="4"/>
  <c r="AB462" i="4"/>
  <c r="X462" i="4"/>
  <c r="W462" i="4"/>
  <c r="V462" i="4"/>
  <c r="T462" i="4"/>
  <c r="S462" i="4"/>
  <c r="R462" i="4"/>
  <c r="P462" i="4"/>
  <c r="G462" i="4"/>
  <c r="E462" i="4"/>
  <c r="D462" i="4"/>
  <c r="C462" i="4"/>
  <c r="B462" i="4"/>
  <c r="AE461" i="4"/>
  <c r="AD461" i="4"/>
  <c r="AC461" i="4"/>
  <c r="V461" i="4"/>
  <c r="P461" i="4"/>
  <c r="G461" i="4"/>
  <c r="D461" i="4"/>
  <c r="C461" i="4"/>
  <c r="B461" i="4"/>
  <c r="AC460" i="4"/>
  <c r="X460" i="4"/>
  <c r="W460" i="4"/>
  <c r="V460" i="4"/>
  <c r="T460" i="4"/>
  <c r="S460" i="4"/>
  <c r="R460" i="4"/>
  <c r="P460" i="4"/>
  <c r="G460" i="4"/>
  <c r="AE460" i="4" s="1"/>
  <c r="D460" i="4"/>
  <c r="E460" i="4" s="1"/>
  <c r="C460" i="4"/>
  <c r="B460" i="4"/>
  <c r="U459" i="4"/>
  <c r="P459" i="4"/>
  <c r="G459" i="4"/>
  <c r="D459" i="4"/>
  <c r="C459" i="4"/>
  <c r="V459" i="4" s="1"/>
  <c r="B459" i="4"/>
  <c r="AG458" i="4"/>
  <c r="AE458" i="4"/>
  <c r="AC458" i="4"/>
  <c r="AB458" i="4"/>
  <c r="X458" i="4"/>
  <c r="W458" i="4"/>
  <c r="V458" i="4"/>
  <c r="T458" i="4"/>
  <c r="S458" i="4"/>
  <c r="R458" i="4"/>
  <c r="P458" i="4"/>
  <c r="G458" i="4"/>
  <c r="E458" i="4"/>
  <c r="D458" i="4"/>
  <c r="C458" i="4"/>
  <c r="B458" i="4"/>
  <c r="AE457" i="4"/>
  <c r="V457" i="4"/>
  <c r="U457" i="4"/>
  <c r="T457" i="4"/>
  <c r="P457" i="4"/>
  <c r="G457" i="4"/>
  <c r="D457" i="4"/>
  <c r="C457" i="4"/>
  <c r="B457" i="4"/>
  <c r="X456" i="4"/>
  <c r="W456" i="4"/>
  <c r="V456" i="4"/>
  <c r="T456" i="4"/>
  <c r="S456" i="4"/>
  <c r="R456" i="4"/>
  <c r="P456" i="4"/>
  <c r="G456" i="4"/>
  <c r="D456" i="4"/>
  <c r="E456" i="4" s="1"/>
  <c r="C456" i="4"/>
  <c r="B456" i="4"/>
  <c r="AD455" i="4"/>
  <c r="P455" i="4"/>
  <c r="G455" i="4"/>
  <c r="AE455" i="4" s="1"/>
  <c r="D455" i="4"/>
  <c r="C455" i="4"/>
  <c r="B455" i="4"/>
  <c r="AG454" i="4"/>
  <c r="AE454" i="4"/>
  <c r="AB454" i="4"/>
  <c r="X454" i="4"/>
  <c r="W454" i="4"/>
  <c r="V454" i="4"/>
  <c r="T454" i="4"/>
  <c r="S454" i="4"/>
  <c r="R454" i="4"/>
  <c r="P454" i="4"/>
  <c r="G454" i="4"/>
  <c r="E454" i="4"/>
  <c r="D454" i="4"/>
  <c r="C454" i="4"/>
  <c r="B454" i="4"/>
  <c r="AC453" i="4"/>
  <c r="V453" i="4"/>
  <c r="P453" i="4"/>
  <c r="G453" i="4"/>
  <c r="AE453" i="4" s="1"/>
  <c r="D453" i="4"/>
  <c r="C453" i="4"/>
  <c r="B453" i="4"/>
  <c r="AC452" i="4"/>
  <c r="X452" i="4"/>
  <c r="W452" i="4"/>
  <c r="V452" i="4"/>
  <c r="T452" i="4"/>
  <c r="S452" i="4"/>
  <c r="R452" i="4"/>
  <c r="P452" i="4"/>
  <c r="G452" i="4"/>
  <c r="AE452" i="4" s="1"/>
  <c r="D452" i="4"/>
  <c r="E452" i="4" s="1"/>
  <c r="C452" i="4"/>
  <c r="B452" i="4"/>
  <c r="U451" i="4"/>
  <c r="P451" i="4"/>
  <c r="G451" i="4"/>
  <c r="D451" i="4"/>
  <c r="C451" i="4"/>
  <c r="V451" i="4" s="1"/>
  <c r="B451" i="4"/>
  <c r="AG450" i="4"/>
  <c r="AE450" i="4"/>
  <c r="AB450" i="4"/>
  <c r="X450" i="4"/>
  <c r="W450" i="4"/>
  <c r="V450" i="4"/>
  <c r="T450" i="4"/>
  <c r="S450" i="4"/>
  <c r="R450" i="4"/>
  <c r="P450" i="4"/>
  <c r="G450" i="4"/>
  <c r="AC450" i="4" s="1"/>
  <c r="E450" i="4"/>
  <c r="D450" i="4"/>
  <c r="C450" i="4"/>
  <c r="B450" i="4"/>
  <c r="AE449" i="4"/>
  <c r="T449" i="4"/>
  <c r="P449" i="4"/>
  <c r="G449" i="4"/>
  <c r="D449" i="4"/>
  <c r="C449" i="4"/>
  <c r="V449" i="4" s="1"/>
  <c r="B449" i="4"/>
  <c r="X448" i="4"/>
  <c r="W448" i="4"/>
  <c r="V448" i="4"/>
  <c r="T448" i="4"/>
  <c r="S448" i="4"/>
  <c r="R448" i="4"/>
  <c r="P448" i="4"/>
  <c r="G448" i="4"/>
  <c r="D448" i="4"/>
  <c r="E448" i="4" s="1"/>
  <c r="C448" i="4"/>
  <c r="B448" i="4"/>
  <c r="AD447" i="4"/>
  <c r="P447" i="4"/>
  <c r="G447" i="4"/>
  <c r="AE447" i="4" s="1"/>
  <c r="D447" i="4"/>
  <c r="C447" i="4"/>
  <c r="B447" i="4"/>
  <c r="AE446" i="4"/>
  <c r="X446" i="4"/>
  <c r="W446" i="4"/>
  <c r="V446" i="4"/>
  <c r="T446" i="4"/>
  <c r="S446" i="4"/>
  <c r="R446" i="4"/>
  <c r="P446" i="4"/>
  <c r="G446" i="4"/>
  <c r="E446" i="4"/>
  <c r="D446" i="4"/>
  <c r="C446" i="4"/>
  <c r="B446" i="4"/>
  <c r="AD445" i="4"/>
  <c r="AC445" i="4"/>
  <c r="V445" i="4"/>
  <c r="P445" i="4"/>
  <c r="G445" i="4"/>
  <c r="AE445" i="4" s="1"/>
  <c r="D445" i="4"/>
  <c r="C445" i="4"/>
  <c r="B445" i="4"/>
  <c r="AE444" i="4"/>
  <c r="AC444" i="4"/>
  <c r="X444" i="4"/>
  <c r="W444" i="4"/>
  <c r="V444" i="4"/>
  <c r="T444" i="4"/>
  <c r="S444" i="4"/>
  <c r="R444" i="4"/>
  <c r="P444" i="4"/>
  <c r="G444" i="4"/>
  <c r="D444" i="4"/>
  <c r="E444" i="4" s="1"/>
  <c r="C444" i="4"/>
  <c r="B444" i="4"/>
  <c r="U443" i="4"/>
  <c r="P443" i="4"/>
  <c r="G443" i="4"/>
  <c r="D443" i="4"/>
  <c r="C443" i="4"/>
  <c r="V443" i="4" s="1"/>
  <c r="B443" i="4"/>
  <c r="AG442" i="4"/>
  <c r="AE442" i="4"/>
  <c r="AC442" i="4"/>
  <c r="AB442" i="4"/>
  <c r="X442" i="4"/>
  <c r="W442" i="4"/>
  <c r="V442" i="4"/>
  <c r="T442" i="4"/>
  <c r="S442" i="4"/>
  <c r="R442" i="4"/>
  <c r="P442" i="4"/>
  <c r="G442" i="4"/>
  <c r="D442" i="4"/>
  <c r="E442" i="4" s="1"/>
  <c r="C442" i="4"/>
  <c r="B442" i="4"/>
  <c r="AE441" i="4"/>
  <c r="T441" i="4"/>
  <c r="P441" i="4"/>
  <c r="G441" i="4"/>
  <c r="D441" i="4"/>
  <c r="C441" i="4"/>
  <c r="V441" i="4" s="1"/>
  <c r="B441" i="4"/>
  <c r="X440" i="4"/>
  <c r="W440" i="4"/>
  <c r="V440" i="4"/>
  <c r="T440" i="4"/>
  <c r="S440" i="4"/>
  <c r="R440" i="4"/>
  <c r="P440" i="4"/>
  <c r="G440" i="4"/>
  <c r="D440" i="4"/>
  <c r="E440" i="4" s="1"/>
  <c r="C440" i="4"/>
  <c r="B440" i="4"/>
  <c r="AD439" i="4"/>
  <c r="P439" i="4"/>
  <c r="G439" i="4"/>
  <c r="AE439" i="4" s="1"/>
  <c r="D439" i="4"/>
  <c r="C439" i="4"/>
  <c r="B439" i="4"/>
  <c r="AE438" i="4"/>
  <c r="X438" i="4"/>
  <c r="W438" i="4"/>
  <c r="V438" i="4"/>
  <c r="T438" i="4"/>
  <c r="S438" i="4"/>
  <c r="R438" i="4"/>
  <c r="P438" i="4"/>
  <c r="G438" i="4"/>
  <c r="E438" i="4"/>
  <c r="D438" i="4"/>
  <c r="C438" i="4"/>
  <c r="B438" i="4"/>
  <c r="AD437" i="4"/>
  <c r="AC437" i="4"/>
  <c r="V437" i="4"/>
  <c r="P437" i="4"/>
  <c r="G437" i="4"/>
  <c r="AE437" i="4" s="1"/>
  <c r="D437" i="4"/>
  <c r="C437" i="4"/>
  <c r="B437" i="4"/>
  <c r="AE436" i="4"/>
  <c r="AC436" i="4"/>
  <c r="X436" i="4"/>
  <c r="W436" i="4"/>
  <c r="V436" i="4"/>
  <c r="T436" i="4"/>
  <c r="S436" i="4"/>
  <c r="R436" i="4"/>
  <c r="P436" i="4"/>
  <c r="G436" i="4"/>
  <c r="D436" i="4"/>
  <c r="E436" i="4" s="1"/>
  <c r="C436" i="4"/>
  <c r="B436" i="4"/>
  <c r="U435" i="4"/>
  <c r="P435" i="4"/>
  <c r="G435" i="4"/>
  <c r="D435" i="4"/>
  <c r="C435" i="4"/>
  <c r="V435" i="4" s="1"/>
  <c r="B435" i="4"/>
  <c r="AG434" i="4"/>
  <c r="AE434" i="4"/>
  <c r="AC434" i="4"/>
  <c r="AB434" i="4"/>
  <c r="X434" i="4"/>
  <c r="W434" i="4"/>
  <c r="V434" i="4"/>
  <c r="T434" i="4"/>
  <c r="S434" i="4"/>
  <c r="R434" i="4"/>
  <c r="P434" i="4"/>
  <c r="G434" i="4"/>
  <c r="D434" i="4"/>
  <c r="E434" i="4" s="1"/>
  <c r="C434" i="4"/>
  <c r="B434" i="4"/>
  <c r="AE433" i="4"/>
  <c r="AA433" i="4"/>
  <c r="V433" i="4"/>
  <c r="R433" i="4"/>
  <c r="P433" i="4"/>
  <c r="G433" i="4"/>
  <c r="AF433" i="4" s="1"/>
  <c r="D433" i="4"/>
  <c r="C433" i="4"/>
  <c r="B433" i="4"/>
  <c r="X432" i="4"/>
  <c r="V432" i="4"/>
  <c r="T432" i="4"/>
  <c r="R432" i="4"/>
  <c r="P432" i="4"/>
  <c r="G432" i="4"/>
  <c r="AF432" i="4" s="1"/>
  <c r="D432" i="4"/>
  <c r="C432" i="4"/>
  <c r="W432" i="4" s="1"/>
  <c r="B432" i="4"/>
  <c r="AE431" i="4"/>
  <c r="AA431" i="4"/>
  <c r="X431" i="4"/>
  <c r="V431" i="4"/>
  <c r="T431" i="4"/>
  <c r="R431" i="4"/>
  <c r="P431" i="4"/>
  <c r="G431" i="4"/>
  <c r="D431" i="4"/>
  <c r="C431" i="4"/>
  <c r="B431" i="4"/>
  <c r="X430" i="4"/>
  <c r="V430" i="4"/>
  <c r="T430" i="4"/>
  <c r="R430" i="4"/>
  <c r="P430" i="4"/>
  <c r="G430" i="4"/>
  <c r="AF430" i="4" s="1"/>
  <c r="D430" i="4"/>
  <c r="C430" i="4"/>
  <c r="W430" i="4" s="1"/>
  <c r="B430" i="4"/>
  <c r="AE429" i="4"/>
  <c r="AA429" i="4"/>
  <c r="X429" i="4"/>
  <c r="V429" i="4"/>
  <c r="T429" i="4"/>
  <c r="R429" i="4"/>
  <c r="P429" i="4"/>
  <c r="G429" i="4"/>
  <c r="D429" i="4"/>
  <c r="C429" i="4"/>
  <c r="B429" i="4"/>
  <c r="X428" i="4"/>
  <c r="V428" i="4"/>
  <c r="T428" i="4"/>
  <c r="R428" i="4"/>
  <c r="P428" i="4"/>
  <c r="G428" i="4"/>
  <c r="AF428" i="4" s="1"/>
  <c r="D428" i="4"/>
  <c r="C428" i="4"/>
  <c r="W428" i="4" s="1"/>
  <c r="B428" i="4"/>
  <c r="AE427" i="4"/>
  <c r="AA427" i="4"/>
  <c r="X427" i="4"/>
  <c r="V427" i="4"/>
  <c r="T427" i="4"/>
  <c r="R427" i="4"/>
  <c r="P427" i="4"/>
  <c r="G427" i="4"/>
  <c r="D427" i="4"/>
  <c r="C427" i="4"/>
  <c r="B427" i="4"/>
  <c r="X426" i="4"/>
  <c r="V426" i="4"/>
  <c r="T426" i="4"/>
  <c r="R426" i="4"/>
  <c r="P426" i="4"/>
  <c r="G426" i="4"/>
  <c r="AF426" i="4" s="1"/>
  <c r="D426" i="4"/>
  <c r="C426" i="4"/>
  <c r="W426" i="4" s="1"/>
  <c r="B426" i="4"/>
  <c r="AE425" i="4"/>
  <c r="AA425" i="4"/>
  <c r="X425" i="4"/>
  <c r="V425" i="4"/>
  <c r="T425" i="4"/>
  <c r="R425" i="4"/>
  <c r="P425" i="4"/>
  <c r="G425" i="4"/>
  <c r="D425" i="4"/>
  <c r="C425" i="4"/>
  <c r="B425" i="4"/>
  <c r="X424" i="4"/>
  <c r="V424" i="4"/>
  <c r="T424" i="4"/>
  <c r="R424" i="4"/>
  <c r="P424" i="4"/>
  <c r="G424" i="4"/>
  <c r="AF424" i="4" s="1"/>
  <c r="D424" i="4"/>
  <c r="C424" i="4"/>
  <c r="W424" i="4" s="1"/>
  <c r="B424" i="4"/>
  <c r="AE423" i="4"/>
  <c r="AA423" i="4"/>
  <c r="X423" i="4"/>
  <c r="V423" i="4"/>
  <c r="T423" i="4"/>
  <c r="R423" i="4"/>
  <c r="P423" i="4"/>
  <c r="G423" i="4"/>
  <c r="D423" i="4"/>
  <c r="C423" i="4"/>
  <c r="B423" i="4"/>
  <c r="X422" i="4"/>
  <c r="V422" i="4"/>
  <c r="T422" i="4"/>
  <c r="R422" i="4"/>
  <c r="P422" i="4"/>
  <c r="G422" i="4"/>
  <c r="AF422" i="4" s="1"/>
  <c r="D422" i="4"/>
  <c r="C422" i="4"/>
  <c r="W422" i="4" s="1"/>
  <c r="B422" i="4"/>
  <c r="AE421" i="4"/>
  <c r="AA421" i="4"/>
  <c r="X421" i="4"/>
  <c r="V421" i="4"/>
  <c r="T421" i="4"/>
  <c r="R421" i="4"/>
  <c r="P421" i="4"/>
  <c r="G421" i="4"/>
  <c r="D421" i="4"/>
  <c r="C421" i="4"/>
  <c r="B421" i="4"/>
  <c r="X420" i="4"/>
  <c r="V420" i="4"/>
  <c r="T420" i="4"/>
  <c r="R420" i="4"/>
  <c r="P420" i="4"/>
  <c r="G420" i="4"/>
  <c r="AF420" i="4" s="1"/>
  <c r="D420" i="4"/>
  <c r="C420" i="4"/>
  <c r="W420" i="4" s="1"/>
  <c r="B420" i="4"/>
  <c r="AE419" i="4"/>
  <c r="AA419" i="4"/>
  <c r="X419" i="4"/>
  <c r="V419" i="4"/>
  <c r="T419" i="4"/>
  <c r="R419" i="4"/>
  <c r="P419" i="4"/>
  <c r="G419" i="4"/>
  <c r="D419" i="4"/>
  <c r="C419" i="4"/>
  <c r="B419" i="4"/>
  <c r="X418" i="4"/>
  <c r="V418" i="4"/>
  <c r="T418" i="4"/>
  <c r="R418" i="4"/>
  <c r="P418" i="4"/>
  <c r="G418" i="4"/>
  <c r="AF418" i="4" s="1"/>
  <c r="D418" i="4"/>
  <c r="C418" i="4"/>
  <c r="W418" i="4" s="1"/>
  <c r="B418" i="4"/>
  <c r="AE417" i="4"/>
  <c r="AA417" i="4"/>
  <c r="X417" i="4"/>
  <c r="V417" i="4"/>
  <c r="T417" i="4"/>
  <c r="R417" i="4"/>
  <c r="P417" i="4"/>
  <c r="G417" i="4"/>
  <c r="D417" i="4"/>
  <c r="C417" i="4"/>
  <c r="B417" i="4"/>
  <c r="X416" i="4"/>
  <c r="V416" i="4"/>
  <c r="T416" i="4"/>
  <c r="R416" i="4"/>
  <c r="P416" i="4"/>
  <c r="G416" i="4"/>
  <c r="AF416" i="4" s="1"/>
  <c r="D416" i="4"/>
  <c r="C416" i="4"/>
  <c r="W416" i="4" s="1"/>
  <c r="B416" i="4"/>
  <c r="AE415" i="4"/>
  <c r="AA415" i="4"/>
  <c r="X415" i="4"/>
  <c r="V415" i="4"/>
  <c r="T415" i="4"/>
  <c r="R415" i="4"/>
  <c r="P415" i="4"/>
  <c r="G415" i="4"/>
  <c r="D415" i="4"/>
  <c r="C415" i="4"/>
  <c r="B415" i="4"/>
  <c r="AC414" i="4"/>
  <c r="X414" i="4"/>
  <c r="V414" i="4"/>
  <c r="T414" i="4"/>
  <c r="R414" i="4"/>
  <c r="P414" i="4"/>
  <c r="G414" i="4"/>
  <c r="AG414" i="4" s="1"/>
  <c r="D414" i="4"/>
  <c r="C414" i="4"/>
  <c r="W414" i="4" s="1"/>
  <c r="B414" i="4"/>
  <c r="AE413" i="4"/>
  <c r="AA413" i="4"/>
  <c r="X413" i="4"/>
  <c r="V413" i="4"/>
  <c r="T413" i="4"/>
  <c r="R413" i="4"/>
  <c r="P413" i="4"/>
  <c r="G413" i="4"/>
  <c r="D413" i="4"/>
  <c r="C413" i="4"/>
  <c r="B413" i="4"/>
  <c r="X412" i="4"/>
  <c r="V412" i="4"/>
  <c r="T412" i="4"/>
  <c r="R412" i="4"/>
  <c r="P412" i="4"/>
  <c r="G412" i="4"/>
  <c r="AG412" i="4" s="1"/>
  <c r="D412" i="4"/>
  <c r="C412" i="4"/>
  <c r="W412" i="4" s="1"/>
  <c r="B412" i="4"/>
  <c r="X411" i="4"/>
  <c r="V411" i="4"/>
  <c r="T411" i="4"/>
  <c r="R411" i="4"/>
  <c r="P411" i="4"/>
  <c r="G411" i="4"/>
  <c r="AC411" i="4" s="1"/>
  <c r="D411" i="4"/>
  <c r="C411" i="4"/>
  <c r="B411" i="4"/>
  <c r="X410" i="4"/>
  <c r="V410" i="4"/>
  <c r="T410" i="4"/>
  <c r="R410" i="4"/>
  <c r="P410" i="4"/>
  <c r="G410" i="4"/>
  <c r="AC410" i="4" s="1"/>
  <c r="D410" i="4"/>
  <c r="C410" i="4"/>
  <c r="W410" i="4" s="1"/>
  <c r="B410" i="4"/>
  <c r="AG409" i="4"/>
  <c r="AC409" i="4"/>
  <c r="AA409" i="4"/>
  <c r="X409" i="4"/>
  <c r="V409" i="4"/>
  <c r="T409" i="4"/>
  <c r="R409" i="4"/>
  <c r="P409" i="4"/>
  <c r="G409" i="4"/>
  <c r="D409" i="4"/>
  <c r="C409" i="4"/>
  <c r="B409" i="4"/>
  <c r="X408" i="4"/>
  <c r="V408" i="4"/>
  <c r="T408" i="4"/>
  <c r="R408" i="4"/>
  <c r="P408" i="4"/>
  <c r="G408" i="4"/>
  <c r="AC408" i="4" s="1"/>
  <c r="D408" i="4"/>
  <c r="C408" i="4"/>
  <c r="W408" i="4" s="1"/>
  <c r="B408" i="4"/>
  <c r="AG407" i="4"/>
  <c r="AC407" i="4"/>
  <c r="X407" i="4"/>
  <c r="V407" i="4"/>
  <c r="T407" i="4"/>
  <c r="R407" i="4"/>
  <c r="P407" i="4"/>
  <c r="G407" i="4"/>
  <c r="AA407" i="4" s="1"/>
  <c r="D407" i="4"/>
  <c r="C407" i="4"/>
  <c r="B407" i="4"/>
  <c r="X406" i="4"/>
  <c r="V406" i="4"/>
  <c r="T406" i="4"/>
  <c r="R406" i="4"/>
  <c r="P406" i="4"/>
  <c r="G406" i="4"/>
  <c r="AC406" i="4" s="1"/>
  <c r="D406" i="4"/>
  <c r="C406" i="4"/>
  <c r="W406" i="4" s="1"/>
  <c r="B406" i="4"/>
  <c r="AG405" i="4"/>
  <c r="AC405" i="4"/>
  <c r="AA405" i="4"/>
  <c r="X405" i="4"/>
  <c r="V405" i="4"/>
  <c r="T405" i="4"/>
  <c r="R405" i="4"/>
  <c r="P405" i="4"/>
  <c r="G405" i="4"/>
  <c r="D405" i="4"/>
  <c r="C405" i="4"/>
  <c r="B405" i="4"/>
  <c r="X404" i="4"/>
  <c r="V404" i="4"/>
  <c r="T404" i="4"/>
  <c r="R404" i="4"/>
  <c r="P404" i="4"/>
  <c r="G404" i="4"/>
  <c r="AC404" i="4" s="1"/>
  <c r="D404" i="4"/>
  <c r="C404" i="4"/>
  <c r="W404" i="4" s="1"/>
  <c r="B404" i="4"/>
  <c r="AG403" i="4"/>
  <c r="AC403" i="4"/>
  <c r="X403" i="4"/>
  <c r="V403" i="4"/>
  <c r="T403" i="4"/>
  <c r="R403" i="4"/>
  <c r="P403" i="4"/>
  <c r="G403" i="4"/>
  <c r="AA403" i="4" s="1"/>
  <c r="D403" i="4"/>
  <c r="C403" i="4"/>
  <c r="B403" i="4"/>
  <c r="X402" i="4"/>
  <c r="V402" i="4"/>
  <c r="T402" i="4"/>
  <c r="R402" i="4"/>
  <c r="P402" i="4"/>
  <c r="G402" i="4"/>
  <c r="AC402" i="4" s="1"/>
  <c r="D402" i="4"/>
  <c r="C402" i="4"/>
  <c r="W402" i="4" s="1"/>
  <c r="B402" i="4"/>
  <c r="AG401" i="4"/>
  <c r="X401" i="4"/>
  <c r="V401" i="4"/>
  <c r="T401" i="4"/>
  <c r="R401" i="4"/>
  <c r="P401" i="4"/>
  <c r="G401" i="4"/>
  <c r="D401" i="4"/>
  <c r="C401" i="4"/>
  <c r="B401" i="4"/>
  <c r="AA400" i="4"/>
  <c r="X400" i="4"/>
  <c r="V400" i="4"/>
  <c r="T400" i="4"/>
  <c r="R400" i="4"/>
  <c r="P400" i="4"/>
  <c r="G400" i="4"/>
  <c r="AC400" i="4" s="1"/>
  <c r="D400" i="4"/>
  <c r="C400" i="4"/>
  <c r="W400" i="4" s="1"/>
  <c r="B400" i="4"/>
  <c r="AG399" i="4"/>
  <c r="AC399" i="4"/>
  <c r="X399" i="4"/>
  <c r="V399" i="4"/>
  <c r="T399" i="4"/>
  <c r="R399" i="4"/>
  <c r="P399" i="4"/>
  <c r="G399" i="4"/>
  <c r="AA399" i="4" s="1"/>
  <c r="D399" i="4"/>
  <c r="C399" i="4"/>
  <c r="B399" i="4"/>
  <c r="X398" i="4"/>
  <c r="V398" i="4"/>
  <c r="T398" i="4"/>
  <c r="R398" i="4"/>
  <c r="P398" i="4"/>
  <c r="G398" i="4"/>
  <c r="AC398" i="4" s="1"/>
  <c r="D398" i="4"/>
  <c r="C398" i="4"/>
  <c r="W398" i="4" s="1"/>
  <c r="B398" i="4"/>
  <c r="AG397" i="4"/>
  <c r="X397" i="4"/>
  <c r="V397" i="4"/>
  <c r="T397" i="4"/>
  <c r="R397" i="4"/>
  <c r="P397" i="4"/>
  <c r="G397" i="4"/>
  <c r="D397" i="4"/>
  <c r="C397" i="4"/>
  <c r="B397" i="4"/>
  <c r="AA396" i="4"/>
  <c r="X396" i="4"/>
  <c r="V396" i="4"/>
  <c r="T396" i="4"/>
  <c r="R396" i="4"/>
  <c r="P396" i="4"/>
  <c r="G396" i="4"/>
  <c r="AC396" i="4" s="1"/>
  <c r="D396" i="4"/>
  <c r="C396" i="4"/>
  <c r="W396" i="4" s="1"/>
  <c r="B396" i="4"/>
  <c r="AG395" i="4"/>
  <c r="AC395" i="4"/>
  <c r="AA395" i="4"/>
  <c r="X395" i="4"/>
  <c r="V395" i="4"/>
  <c r="T395" i="4"/>
  <c r="R395" i="4"/>
  <c r="P395" i="4"/>
  <c r="G395" i="4"/>
  <c r="D395" i="4"/>
  <c r="C395" i="4"/>
  <c r="B395" i="4"/>
  <c r="AG394" i="4"/>
  <c r="AE394" i="4"/>
  <c r="AC394" i="4"/>
  <c r="AA394" i="4"/>
  <c r="V394" i="4"/>
  <c r="R394" i="4"/>
  <c r="J394" i="4"/>
  <c r="G394" i="4"/>
  <c r="AF394" i="4" s="1"/>
  <c r="D394" i="4"/>
  <c r="C394" i="4"/>
  <c r="T394" i="4" s="1"/>
  <c r="B394" i="4"/>
  <c r="AF393" i="4"/>
  <c r="AE393" i="4"/>
  <c r="AD393" i="4"/>
  <c r="AB393" i="4"/>
  <c r="AA393" i="4"/>
  <c r="P393" i="4"/>
  <c r="G393" i="4"/>
  <c r="AG393" i="4" s="1"/>
  <c r="D393" i="4"/>
  <c r="C393" i="4"/>
  <c r="W393" i="4" s="1"/>
  <c r="B393" i="4"/>
  <c r="AF392" i="4"/>
  <c r="AD392" i="4"/>
  <c r="AB392" i="4"/>
  <c r="W392" i="4"/>
  <c r="U392" i="4"/>
  <c r="S392" i="4"/>
  <c r="P392" i="4"/>
  <c r="G392" i="4"/>
  <c r="AG392" i="4" s="1"/>
  <c r="E392" i="4"/>
  <c r="D392" i="4"/>
  <c r="C392" i="4"/>
  <c r="B392" i="4"/>
  <c r="AF391" i="4"/>
  <c r="AE391" i="4"/>
  <c r="AD391" i="4"/>
  <c r="AB391" i="4"/>
  <c r="AA391" i="4"/>
  <c r="P391" i="4"/>
  <c r="G391" i="4"/>
  <c r="AG391" i="4" s="1"/>
  <c r="D391" i="4"/>
  <c r="C391" i="4"/>
  <c r="B391" i="4"/>
  <c r="AF390" i="4"/>
  <c r="AD390" i="4"/>
  <c r="AB390" i="4"/>
  <c r="P390" i="4"/>
  <c r="G390" i="4"/>
  <c r="AG390" i="4" s="1"/>
  <c r="D390" i="4"/>
  <c r="C390" i="4"/>
  <c r="W390" i="4" s="1"/>
  <c r="B390" i="4"/>
  <c r="AF389" i="4"/>
  <c r="AE389" i="4"/>
  <c r="AD389" i="4"/>
  <c r="AB389" i="4"/>
  <c r="AA389" i="4"/>
  <c r="P389" i="4"/>
  <c r="G389" i="4"/>
  <c r="AG389" i="4" s="1"/>
  <c r="D389" i="4"/>
  <c r="C389" i="4"/>
  <c r="W389" i="4" s="1"/>
  <c r="B389" i="4"/>
  <c r="AF388" i="4"/>
  <c r="AD388" i="4"/>
  <c r="AB388" i="4"/>
  <c r="U388" i="4"/>
  <c r="P388" i="4"/>
  <c r="G388" i="4"/>
  <c r="AG388" i="4" s="1"/>
  <c r="E388" i="4"/>
  <c r="D388" i="4"/>
  <c r="C388" i="4"/>
  <c r="B388" i="4"/>
  <c r="AF387" i="4"/>
  <c r="AE387" i="4"/>
  <c r="AD387" i="4"/>
  <c r="AB387" i="4"/>
  <c r="AA387" i="4"/>
  <c r="P387" i="4"/>
  <c r="G387" i="4"/>
  <c r="AG387" i="4" s="1"/>
  <c r="D387" i="4"/>
  <c r="C387" i="4"/>
  <c r="B387" i="4"/>
  <c r="AF386" i="4"/>
  <c r="AD386" i="4"/>
  <c r="AB386" i="4"/>
  <c r="P386" i="4"/>
  <c r="G386" i="4"/>
  <c r="AG386" i="4" s="1"/>
  <c r="D386" i="4"/>
  <c r="C386" i="4"/>
  <c r="W386" i="4" s="1"/>
  <c r="B386" i="4"/>
  <c r="AF385" i="4"/>
  <c r="AE385" i="4"/>
  <c r="AD385" i="4"/>
  <c r="AB385" i="4"/>
  <c r="AA385" i="4"/>
  <c r="P385" i="4"/>
  <c r="G385" i="4"/>
  <c r="AG385" i="4" s="1"/>
  <c r="D385" i="4"/>
  <c r="C385" i="4"/>
  <c r="W385" i="4" s="1"/>
  <c r="B385" i="4"/>
  <c r="AF384" i="4"/>
  <c r="AD384" i="4"/>
  <c r="AB384" i="4"/>
  <c r="U384" i="4"/>
  <c r="P384" i="4"/>
  <c r="G384" i="4"/>
  <c r="AG384" i="4" s="1"/>
  <c r="E384" i="4"/>
  <c r="D384" i="4"/>
  <c r="C384" i="4"/>
  <c r="B384" i="4"/>
  <c r="AE383" i="4"/>
  <c r="AB383" i="4"/>
  <c r="P383" i="4"/>
  <c r="G383" i="4"/>
  <c r="AF383" i="4" s="1"/>
  <c r="D383" i="4"/>
  <c r="C383" i="4"/>
  <c r="X383" i="4" s="1"/>
  <c r="B383" i="4"/>
  <c r="AF382" i="4"/>
  <c r="AE382" i="4"/>
  <c r="AD382" i="4"/>
  <c r="AB382" i="4"/>
  <c r="AA382" i="4"/>
  <c r="P382" i="4"/>
  <c r="G382" i="4"/>
  <c r="AG382" i="4" s="1"/>
  <c r="D382" i="4"/>
  <c r="C382" i="4"/>
  <c r="V382" i="4" s="1"/>
  <c r="B382" i="4"/>
  <c r="P381" i="4"/>
  <c r="G381" i="4"/>
  <c r="AG381" i="4" s="1"/>
  <c r="D381" i="4"/>
  <c r="C381" i="4"/>
  <c r="X381" i="4" s="1"/>
  <c r="B381" i="4"/>
  <c r="AF380" i="4"/>
  <c r="AE380" i="4"/>
  <c r="AD380" i="4"/>
  <c r="AB380" i="4"/>
  <c r="AA380" i="4"/>
  <c r="V380" i="4"/>
  <c r="R380" i="4"/>
  <c r="P380" i="4"/>
  <c r="G380" i="4"/>
  <c r="AG380" i="4" s="1"/>
  <c r="D380" i="4"/>
  <c r="C380" i="4"/>
  <c r="B380" i="4"/>
  <c r="X379" i="4"/>
  <c r="T379" i="4"/>
  <c r="P379" i="4"/>
  <c r="G379" i="4"/>
  <c r="AG379" i="4" s="1"/>
  <c r="D379" i="4"/>
  <c r="E379" i="4" s="1"/>
  <c r="C379" i="4"/>
  <c r="W379" i="4" s="1"/>
  <c r="B379" i="4"/>
  <c r="AE378" i="4"/>
  <c r="AA378" i="4"/>
  <c r="V378" i="4"/>
  <c r="R378" i="4"/>
  <c r="P378" i="4"/>
  <c r="G378" i="4"/>
  <c r="D378" i="4"/>
  <c r="C378" i="4"/>
  <c r="B378" i="4"/>
  <c r="X377" i="4"/>
  <c r="V377" i="4"/>
  <c r="T377" i="4"/>
  <c r="S377" i="4"/>
  <c r="R377" i="4"/>
  <c r="P377" i="4"/>
  <c r="G377" i="4"/>
  <c r="AG377" i="4" s="1"/>
  <c r="D377" i="4"/>
  <c r="E377" i="4" s="1"/>
  <c r="C377" i="4"/>
  <c r="W377" i="4" s="1"/>
  <c r="B377" i="4"/>
  <c r="AE376" i="4"/>
  <c r="AA376" i="4"/>
  <c r="X376" i="4"/>
  <c r="V376" i="4"/>
  <c r="T376" i="4"/>
  <c r="R376" i="4"/>
  <c r="P376" i="4"/>
  <c r="G376" i="4"/>
  <c r="D376" i="4"/>
  <c r="C376" i="4"/>
  <c r="B376" i="4"/>
  <c r="X375" i="4"/>
  <c r="V375" i="4"/>
  <c r="T375" i="4"/>
  <c r="R375" i="4"/>
  <c r="P375" i="4"/>
  <c r="G375" i="4"/>
  <c r="AG375" i="4" s="1"/>
  <c r="D375" i="4"/>
  <c r="C375" i="4"/>
  <c r="W375" i="4" s="1"/>
  <c r="B375" i="4"/>
  <c r="AE374" i="4"/>
  <c r="AA374" i="4"/>
  <c r="X374" i="4"/>
  <c r="V374" i="4"/>
  <c r="T374" i="4"/>
  <c r="R374" i="4"/>
  <c r="P374" i="4"/>
  <c r="G374" i="4"/>
  <c r="D374" i="4"/>
  <c r="C374" i="4"/>
  <c r="B374" i="4"/>
  <c r="X373" i="4"/>
  <c r="V373" i="4"/>
  <c r="T373" i="4"/>
  <c r="R373" i="4"/>
  <c r="P373" i="4"/>
  <c r="G373" i="4"/>
  <c r="AG373" i="4" s="1"/>
  <c r="D373" i="4"/>
  <c r="C373" i="4"/>
  <c r="W373" i="4" s="1"/>
  <c r="B373" i="4"/>
  <c r="AE372" i="4"/>
  <c r="AA372" i="4"/>
  <c r="X372" i="4"/>
  <c r="V372" i="4"/>
  <c r="T372" i="4"/>
  <c r="R372" i="4"/>
  <c r="P372" i="4"/>
  <c r="G372" i="4"/>
  <c r="D372" i="4"/>
  <c r="C372" i="4"/>
  <c r="B372" i="4"/>
  <c r="X371" i="4"/>
  <c r="V371" i="4"/>
  <c r="T371" i="4"/>
  <c r="R371" i="4"/>
  <c r="P371" i="4"/>
  <c r="G371" i="4"/>
  <c r="AG371" i="4" s="1"/>
  <c r="D371" i="4"/>
  <c r="C371" i="4"/>
  <c r="W371" i="4" s="1"/>
  <c r="B371" i="4"/>
  <c r="AE370" i="4"/>
  <c r="AA370" i="4"/>
  <c r="X370" i="4"/>
  <c r="V370" i="4"/>
  <c r="T370" i="4"/>
  <c r="R370" i="4"/>
  <c r="P370" i="4"/>
  <c r="G370" i="4"/>
  <c r="D370" i="4"/>
  <c r="C370" i="4"/>
  <c r="B370" i="4"/>
  <c r="X369" i="4"/>
  <c r="V369" i="4"/>
  <c r="T369" i="4"/>
  <c r="R369" i="4"/>
  <c r="P369" i="4"/>
  <c r="G369" i="4"/>
  <c r="AG369" i="4" s="1"/>
  <c r="D369" i="4"/>
  <c r="E369" i="4" s="1"/>
  <c r="C369" i="4"/>
  <c r="W369" i="4" s="1"/>
  <c r="B369" i="4"/>
  <c r="AE368" i="4"/>
  <c r="AA368" i="4"/>
  <c r="X368" i="4"/>
  <c r="V368" i="4"/>
  <c r="T368" i="4"/>
  <c r="R368" i="4"/>
  <c r="P368" i="4"/>
  <c r="G368" i="4"/>
  <c r="D368" i="4"/>
  <c r="C368" i="4"/>
  <c r="B368" i="4"/>
  <c r="X367" i="4"/>
  <c r="V367" i="4"/>
  <c r="T367" i="4"/>
  <c r="R367" i="4"/>
  <c r="P367" i="4"/>
  <c r="G367" i="4"/>
  <c r="AG367" i="4" s="1"/>
  <c r="D367" i="4"/>
  <c r="C367" i="4"/>
  <c r="W367" i="4" s="1"/>
  <c r="B367" i="4"/>
  <c r="AE366" i="4"/>
  <c r="AA366" i="4"/>
  <c r="X366" i="4"/>
  <c r="V366" i="4"/>
  <c r="T366" i="4"/>
  <c r="R366" i="4"/>
  <c r="P366" i="4"/>
  <c r="G366" i="4"/>
  <c r="D366" i="4"/>
  <c r="C366" i="4"/>
  <c r="B366" i="4"/>
  <c r="X365" i="4"/>
  <c r="V365" i="4"/>
  <c r="T365" i="4"/>
  <c r="S365" i="4"/>
  <c r="R365" i="4"/>
  <c r="P365" i="4"/>
  <c r="G365" i="4"/>
  <c r="AG365" i="4" s="1"/>
  <c r="D365" i="4"/>
  <c r="E365" i="4" s="1"/>
  <c r="C365" i="4"/>
  <c r="W365" i="4" s="1"/>
  <c r="B365" i="4"/>
  <c r="AE364" i="4"/>
  <c r="AA364" i="4"/>
  <c r="X364" i="4"/>
  <c r="V364" i="4"/>
  <c r="T364" i="4"/>
  <c r="R364" i="4"/>
  <c r="P364" i="4"/>
  <c r="G364" i="4"/>
  <c r="D364" i="4"/>
  <c r="C364" i="4"/>
  <c r="B364" i="4"/>
  <c r="X363" i="4"/>
  <c r="V363" i="4"/>
  <c r="T363" i="4"/>
  <c r="R363" i="4"/>
  <c r="P363" i="4"/>
  <c r="G363" i="4"/>
  <c r="AG363" i="4" s="1"/>
  <c r="D363" i="4"/>
  <c r="E363" i="4" s="1"/>
  <c r="C363" i="4"/>
  <c r="W363" i="4" s="1"/>
  <c r="B363" i="4"/>
  <c r="AE362" i="4"/>
  <c r="AA362" i="4"/>
  <c r="X362" i="4"/>
  <c r="V362" i="4"/>
  <c r="T362" i="4"/>
  <c r="R362" i="4"/>
  <c r="P362" i="4"/>
  <c r="G362" i="4"/>
  <c r="D362" i="4"/>
  <c r="C362" i="4"/>
  <c r="B362" i="4"/>
  <c r="X361" i="4"/>
  <c r="V361" i="4"/>
  <c r="T361" i="4"/>
  <c r="R361" i="4"/>
  <c r="P361" i="4"/>
  <c r="G361" i="4"/>
  <c r="AG361" i="4" s="1"/>
  <c r="D361" i="4"/>
  <c r="E361" i="4" s="1"/>
  <c r="C361" i="4"/>
  <c r="W361" i="4" s="1"/>
  <c r="B361" i="4"/>
  <c r="AE360" i="4"/>
  <c r="AA360" i="4"/>
  <c r="X360" i="4"/>
  <c r="V360" i="4"/>
  <c r="T360" i="4"/>
  <c r="R360" i="4"/>
  <c r="P360" i="4"/>
  <c r="G360" i="4"/>
  <c r="D360" i="4"/>
  <c r="C360" i="4"/>
  <c r="B360" i="4"/>
  <c r="X359" i="4"/>
  <c r="V359" i="4"/>
  <c r="T359" i="4"/>
  <c r="R359" i="4"/>
  <c r="P359" i="4"/>
  <c r="G359" i="4"/>
  <c r="AG359" i="4" s="1"/>
  <c r="D359" i="4"/>
  <c r="C359" i="4"/>
  <c r="W359" i="4" s="1"/>
  <c r="B359" i="4"/>
  <c r="AG358" i="4"/>
  <c r="AE358" i="4"/>
  <c r="AC358" i="4"/>
  <c r="AA358" i="4"/>
  <c r="V358" i="4"/>
  <c r="R358" i="4"/>
  <c r="J358" i="4"/>
  <c r="P358" i="4" s="1"/>
  <c r="G358" i="4"/>
  <c r="E358" i="4"/>
  <c r="D358" i="4"/>
  <c r="C358" i="4"/>
  <c r="B358" i="4"/>
  <c r="AF357" i="4"/>
  <c r="AD357" i="4"/>
  <c r="AB357" i="4"/>
  <c r="P357" i="4"/>
  <c r="G357" i="4"/>
  <c r="AG357" i="4" s="1"/>
  <c r="D357" i="4"/>
  <c r="C357" i="4"/>
  <c r="B357" i="4"/>
  <c r="AF356" i="4"/>
  <c r="AD356" i="4"/>
  <c r="AB356" i="4"/>
  <c r="W356" i="4"/>
  <c r="S356" i="4"/>
  <c r="P356" i="4"/>
  <c r="G356" i="4"/>
  <c r="AE356" i="4" s="1"/>
  <c r="E356" i="4"/>
  <c r="D356" i="4"/>
  <c r="C356" i="4"/>
  <c r="V356" i="4" s="1"/>
  <c r="B356" i="4"/>
  <c r="AF355" i="4"/>
  <c r="AE355" i="4"/>
  <c r="AD355" i="4"/>
  <c r="AB355" i="4"/>
  <c r="AA355" i="4"/>
  <c r="P355" i="4"/>
  <c r="G355" i="4"/>
  <c r="AG355" i="4" s="1"/>
  <c r="D355" i="4"/>
  <c r="C355" i="4"/>
  <c r="B355" i="4"/>
  <c r="AF354" i="4"/>
  <c r="AD354" i="4"/>
  <c r="AB354" i="4"/>
  <c r="W354" i="4"/>
  <c r="S354" i="4"/>
  <c r="P354" i="4"/>
  <c r="G354" i="4"/>
  <c r="AE354" i="4" s="1"/>
  <c r="E354" i="4"/>
  <c r="D354" i="4"/>
  <c r="C354" i="4"/>
  <c r="V354" i="4" s="1"/>
  <c r="B354" i="4"/>
  <c r="AF353" i="4"/>
  <c r="AD353" i="4"/>
  <c r="AB353" i="4"/>
  <c r="P353" i="4"/>
  <c r="G353" i="4"/>
  <c r="AG353" i="4" s="1"/>
  <c r="D353" i="4"/>
  <c r="C353" i="4"/>
  <c r="B353" i="4"/>
  <c r="AF352" i="4"/>
  <c r="AE352" i="4"/>
  <c r="AD352" i="4"/>
  <c r="AB352" i="4"/>
  <c r="AA352" i="4"/>
  <c r="W352" i="4"/>
  <c r="S352" i="4"/>
  <c r="P352" i="4"/>
  <c r="G352" i="4"/>
  <c r="AG352" i="4" s="1"/>
  <c r="E352" i="4"/>
  <c r="D352" i="4"/>
  <c r="C352" i="4"/>
  <c r="V352" i="4" s="1"/>
  <c r="B352" i="4"/>
  <c r="AF351" i="4"/>
  <c r="AD351" i="4"/>
  <c r="AB351" i="4"/>
  <c r="P351" i="4"/>
  <c r="G351" i="4"/>
  <c r="AG351" i="4" s="1"/>
  <c r="D351" i="4"/>
  <c r="C351" i="4"/>
  <c r="B351" i="4"/>
  <c r="AF350" i="4"/>
  <c r="AE350" i="4"/>
  <c r="AD350" i="4"/>
  <c r="AB350" i="4"/>
  <c r="AA350" i="4"/>
  <c r="W350" i="4"/>
  <c r="S350" i="4"/>
  <c r="P350" i="4"/>
  <c r="G350" i="4"/>
  <c r="AG350" i="4" s="1"/>
  <c r="E350" i="4"/>
  <c r="D350" i="4"/>
  <c r="C350" i="4"/>
  <c r="V350" i="4" s="1"/>
  <c r="B350" i="4"/>
  <c r="AF349" i="4"/>
  <c r="AD349" i="4"/>
  <c r="AB349" i="4"/>
  <c r="P349" i="4"/>
  <c r="G349" i="4"/>
  <c r="AG349" i="4" s="1"/>
  <c r="D349" i="4"/>
  <c r="C349" i="4"/>
  <c r="B349" i="4"/>
  <c r="AF348" i="4"/>
  <c r="AE348" i="4"/>
  <c r="AD348" i="4"/>
  <c r="AB348" i="4"/>
  <c r="AA348" i="4"/>
  <c r="W348" i="4"/>
  <c r="S348" i="4"/>
  <c r="P348" i="4"/>
  <c r="G348" i="4"/>
  <c r="AG348" i="4" s="1"/>
  <c r="E348" i="4"/>
  <c r="D348" i="4"/>
  <c r="C348" i="4"/>
  <c r="V348" i="4" s="1"/>
  <c r="B348" i="4"/>
  <c r="AF347" i="4"/>
  <c r="AD347" i="4"/>
  <c r="AB347" i="4"/>
  <c r="P347" i="4"/>
  <c r="G347" i="4"/>
  <c r="AG347" i="4" s="1"/>
  <c r="D347" i="4"/>
  <c r="C347" i="4"/>
  <c r="B347" i="4"/>
  <c r="AF346" i="4"/>
  <c r="AD346" i="4"/>
  <c r="AB346" i="4"/>
  <c r="W346" i="4"/>
  <c r="S346" i="4"/>
  <c r="P346" i="4"/>
  <c r="G346" i="4"/>
  <c r="AE346" i="4" s="1"/>
  <c r="E346" i="4"/>
  <c r="D346" i="4"/>
  <c r="C346" i="4"/>
  <c r="V346" i="4" s="1"/>
  <c r="B346" i="4"/>
  <c r="AF345" i="4"/>
  <c r="AE345" i="4"/>
  <c r="AD345" i="4"/>
  <c r="AB345" i="4"/>
  <c r="AA345" i="4"/>
  <c r="P345" i="4"/>
  <c r="G345" i="4"/>
  <c r="AG345" i="4" s="1"/>
  <c r="D345" i="4"/>
  <c r="C345" i="4"/>
  <c r="B345" i="4"/>
  <c r="AF344" i="4"/>
  <c r="AD344" i="4"/>
  <c r="AB344" i="4"/>
  <c r="W344" i="4"/>
  <c r="S344" i="4"/>
  <c r="P344" i="4"/>
  <c r="G344" i="4"/>
  <c r="AE344" i="4" s="1"/>
  <c r="E344" i="4"/>
  <c r="D344" i="4"/>
  <c r="C344" i="4"/>
  <c r="V344" i="4" s="1"/>
  <c r="B344" i="4"/>
  <c r="AF343" i="4"/>
  <c r="AE343" i="4"/>
  <c r="AD343" i="4"/>
  <c r="AB343" i="4"/>
  <c r="AA343" i="4"/>
  <c r="P343" i="4"/>
  <c r="G343" i="4"/>
  <c r="AG343" i="4" s="1"/>
  <c r="D343" i="4"/>
  <c r="C343" i="4"/>
  <c r="B343" i="4"/>
  <c r="AF342" i="4"/>
  <c r="AD342" i="4"/>
  <c r="AB342" i="4"/>
  <c r="W342" i="4"/>
  <c r="S342" i="4"/>
  <c r="P342" i="4"/>
  <c r="G342" i="4"/>
  <c r="AE342" i="4" s="1"/>
  <c r="E342" i="4"/>
  <c r="D342" i="4"/>
  <c r="C342" i="4"/>
  <c r="V342" i="4" s="1"/>
  <c r="B342" i="4"/>
  <c r="AF341" i="4"/>
  <c r="AE341" i="4"/>
  <c r="AD341" i="4"/>
  <c r="AB341" i="4"/>
  <c r="AA341" i="4"/>
  <c r="P341" i="4"/>
  <c r="G341" i="4"/>
  <c r="AG341" i="4" s="1"/>
  <c r="D341" i="4"/>
  <c r="C341" i="4"/>
  <c r="B341" i="4"/>
  <c r="AF340" i="4"/>
  <c r="AD340" i="4"/>
  <c r="AB340" i="4"/>
  <c r="W340" i="4"/>
  <c r="S340" i="4"/>
  <c r="P340" i="4"/>
  <c r="G340" i="4"/>
  <c r="AE340" i="4" s="1"/>
  <c r="E340" i="4"/>
  <c r="D340" i="4"/>
  <c r="C340" i="4"/>
  <c r="V340" i="4" s="1"/>
  <c r="B340" i="4"/>
  <c r="AF339" i="4"/>
  <c r="AE339" i="4"/>
  <c r="AD339" i="4"/>
  <c r="AB339" i="4"/>
  <c r="AA339" i="4"/>
  <c r="P339" i="4"/>
  <c r="G339" i="4"/>
  <c r="AG339" i="4" s="1"/>
  <c r="D339" i="4"/>
  <c r="C339" i="4"/>
  <c r="B339" i="4"/>
  <c r="AF338" i="4"/>
  <c r="AD338" i="4"/>
  <c r="AB338" i="4"/>
  <c r="W338" i="4"/>
  <c r="S338" i="4"/>
  <c r="P338" i="4"/>
  <c r="G338" i="4"/>
  <c r="AE338" i="4" s="1"/>
  <c r="E338" i="4"/>
  <c r="D338" i="4"/>
  <c r="C338" i="4"/>
  <c r="V338" i="4" s="1"/>
  <c r="B338" i="4"/>
  <c r="AF337" i="4"/>
  <c r="AE337" i="4"/>
  <c r="AD337" i="4"/>
  <c r="AB337" i="4"/>
  <c r="AA337" i="4"/>
  <c r="P337" i="4"/>
  <c r="G337" i="4"/>
  <c r="AG337" i="4" s="1"/>
  <c r="D337" i="4"/>
  <c r="C337" i="4"/>
  <c r="B337" i="4"/>
  <c r="AF336" i="4"/>
  <c r="AB336" i="4"/>
  <c r="W336" i="4"/>
  <c r="S336" i="4"/>
  <c r="P336" i="4"/>
  <c r="G336" i="4"/>
  <c r="AE336" i="4" s="1"/>
  <c r="E336" i="4"/>
  <c r="D336" i="4"/>
  <c r="C336" i="4"/>
  <c r="V336" i="4" s="1"/>
  <c r="B336" i="4"/>
  <c r="AF335" i="4"/>
  <c r="AE335" i="4"/>
  <c r="AD335" i="4"/>
  <c r="AB335" i="4"/>
  <c r="AA335" i="4"/>
  <c r="P335" i="4"/>
  <c r="G335" i="4"/>
  <c r="AG335" i="4" s="1"/>
  <c r="D335" i="4"/>
  <c r="C335" i="4"/>
  <c r="B335" i="4"/>
  <c r="AF334" i="4"/>
  <c r="AB334" i="4"/>
  <c r="X334" i="4"/>
  <c r="W334" i="4"/>
  <c r="T334" i="4"/>
  <c r="S334" i="4"/>
  <c r="P334" i="4"/>
  <c r="G334" i="4"/>
  <c r="AE334" i="4" s="1"/>
  <c r="E334" i="4"/>
  <c r="D334" i="4"/>
  <c r="C334" i="4"/>
  <c r="V334" i="4" s="1"/>
  <c r="B334" i="4"/>
  <c r="AE333" i="4"/>
  <c r="AD333" i="4"/>
  <c r="AA333" i="4"/>
  <c r="P333" i="4"/>
  <c r="G333" i="4"/>
  <c r="AG333" i="4" s="1"/>
  <c r="D333" i="4"/>
  <c r="C333" i="4"/>
  <c r="B333" i="4"/>
  <c r="X332" i="4"/>
  <c r="W332" i="4"/>
  <c r="V332" i="4"/>
  <c r="T332" i="4"/>
  <c r="S332" i="4"/>
  <c r="R332" i="4"/>
  <c r="P332" i="4"/>
  <c r="G332" i="4"/>
  <c r="AF332" i="4" s="1"/>
  <c r="D332" i="4"/>
  <c r="E332" i="4" s="1"/>
  <c r="C332" i="4"/>
  <c r="B332" i="4"/>
  <c r="AE331" i="4"/>
  <c r="AA331" i="4"/>
  <c r="V331" i="4"/>
  <c r="R331" i="4"/>
  <c r="P331" i="4"/>
  <c r="G331" i="4"/>
  <c r="D331" i="4"/>
  <c r="C331" i="4"/>
  <c r="B331" i="4"/>
  <c r="X330" i="4"/>
  <c r="W330" i="4"/>
  <c r="V330" i="4"/>
  <c r="T330" i="4"/>
  <c r="S330" i="4"/>
  <c r="R330" i="4"/>
  <c r="P330" i="4"/>
  <c r="G330" i="4"/>
  <c r="AF330" i="4" s="1"/>
  <c r="D330" i="4"/>
  <c r="E330" i="4" s="1"/>
  <c r="C330" i="4"/>
  <c r="B330" i="4"/>
  <c r="X329" i="4"/>
  <c r="V329" i="4"/>
  <c r="T329" i="4"/>
  <c r="R329" i="4"/>
  <c r="P329" i="4"/>
  <c r="G329" i="4"/>
  <c r="D329" i="4"/>
  <c r="C329" i="4"/>
  <c r="B329" i="4"/>
  <c r="X328" i="4"/>
  <c r="W328" i="4"/>
  <c r="V328" i="4"/>
  <c r="T328" i="4"/>
  <c r="S328" i="4"/>
  <c r="R328" i="4"/>
  <c r="P328" i="4"/>
  <c r="G328" i="4"/>
  <c r="AF328" i="4" s="1"/>
  <c r="D328" i="4"/>
  <c r="E328" i="4" s="1"/>
  <c r="C328" i="4"/>
  <c r="B328" i="4"/>
  <c r="X327" i="4"/>
  <c r="V327" i="4"/>
  <c r="T327" i="4"/>
  <c r="R327" i="4"/>
  <c r="P327" i="4"/>
  <c r="G327" i="4"/>
  <c r="D327" i="4"/>
  <c r="C327" i="4"/>
  <c r="B327" i="4"/>
  <c r="X326" i="4"/>
  <c r="W326" i="4"/>
  <c r="V326" i="4"/>
  <c r="T326" i="4"/>
  <c r="S326" i="4"/>
  <c r="R326" i="4"/>
  <c r="P326" i="4"/>
  <c r="G326" i="4"/>
  <c r="AF326" i="4" s="1"/>
  <c r="D326" i="4"/>
  <c r="E326" i="4" s="1"/>
  <c r="C326" i="4"/>
  <c r="B326" i="4"/>
  <c r="X325" i="4"/>
  <c r="V325" i="4"/>
  <c r="T325" i="4"/>
  <c r="R325" i="4"/>
  <c r="P325" i="4"/>
  <c r="G325" i="4"/>
  <c r="D325" i="4"/>
  <c r="C325" i="4"/>
  <c r="B325" i="4"/>
  <c r="X324" i="4"/>
  <c r="W324" i="4"/>
  <c r="V324" i="4"/>
  <c r="T324" i="4"/>
  <c r="S324" i="4"/>
  <c r="R324" i="4"/>
  <c r="P324" i="4"/>
  <c r="G324" i="4"/>
  <c r="AF324" i="4" s="1"/>
  <c r="D324" i="4"/>
  <c r="E324" i="4" s="1"/>
  <c r="C324" i="4"/>
  <c r="B324" i="4"/>
  <c r="X323" i="4"/>
  <c r="V323" i="4"/>
  <c r="T323" i="4"/>
  <c r="R323" i="4"/>
  <c r="P323" i="4"/>
  <c r="G323" i="4"/>
  <c r="D323" i="4"/>
  <c r="C323" i="4"/>
  <c r="B323" i="4"/>
  <c r="X322" i="4"/>
  <c r="W322" i="4"/>
  <c r="V322" i="4"/>
  <c r="T322" i="4"/>
  <c r="S322" i="4"/>
  <c r="R322" i="4"/>
  <c r="P322" i="4"/>
  <c r="G322" i="4"/>
  <c r="AF322" i="4" s="1"/>
  <c r="D322" i="4"/>
  <c r="E322" i="4" s="1"/>
  <c r="C322" i="4"/>
  <c r="B322" i="4"/>
  <c r="X321" i="4"/>
  <c r="V321" i="4"/>
  <c r="T321" i="4"/>
  <c r="R321" i="4"/>
  <c r="P321" i="4"/>
  <c r="G321" i="4"/>
  <c r="D321" i="4"/>
  <c r="C321" i="4"/>
  <c r="B321" i="4"/>
  <c r="X320" i="4"/>
  <c r="W320" i="4"/>
  <c r="V320" i="4"/>
  <c r="T320" i="4"/>
  <c r="S320" i="4"/>
  <c r="R320" i="4"/>
  <c r="P320" i="4"/>
  <c r="G320" i="4"/>
  <c r="AF320" i="4" s="1"/>
  <c r="D320" i="4"/>
  <c r="E320" i="4" s="1"/>
  <c r="C320" i="4"/>
  <c r="B320" i="4"/>
  <c r="X319" i="4"/>
  <c r="V319" i="4"/>
  <c r="T319" i="4"/>
  <c r="R319" i="4"/>
  <c r="P319" i="4"/>
  <c r="G319" i="4"/>
  <c r="D319" i="4"/>
  <c r="C319" i="4"/>
  <c r="B319" i="4"/>
  <c r="X318" i="4"/>
  <c r="W318" i="4"/>
  <c r="V318" i="4"/>
  <c r="T318" i="4"/>
  <c r="S318" i="4"/>
  <c r="R318" i="4"/>
  <c r="P318" i="4"/>
  <c r="G318" i="4"/>
  <c r="AF318" i="4" s="1"/>
  <c r="D318" i="4"/>
  <c r="E318" i="4" s="1"/>
  <c r="C318" i="4"/>
  <c r="B318" i="4"/>
  <c r="X317" i="4"/>
  <c r="V317" i="4"/>
  <c r="T317" i="4"/>
  <c r="R317" i="4"/>
  <c r="P317" i="4"/>
  <c r="G317" i="4"/>
  <c r="D317" i="4"/>
  <c r="C317" i="4"/>
  <c r="B317" i="4"/>
  <c r="X316" i="4"/>
  <c r="W316" i="4"/>
  <c r="V316" i="4"/>
  <c r="T316" i="4"/>
  <c r="S316" i="4"/>
  <c r="R316" i="4"/>
  <c r="P316" i="4"/>
  <c r="G316" i="4"/>
  <c r="AF316" i="4" s="1"/>
  <c r="D316" i="4"/>
  <c r="E316" i="4" s="1"/>
  <c r="C316" i="4"/>
  <c r="B316" i="4"/>
  <c r="X315" i="4"/>
  <c r="V315" i="4"/>
  <c r="T315" i="4"/>
  <c r="R315" i="4"/>
  <c r="P315" i="4"/>
  <c r="G315" i="4"/>
  <c r="D315" i="4"/>
  <c r="C315" i="4"/>
  <c r="B315" i="4"/>
  <c r="X314" i="4"/>
  <c r="W314" i="4"/>
  <c r="V314" i="4"/>
  <c r="T314" i="4"/>
  <c r="S314" i="4"/>
  <c r="R314" i="4"/>
  <c r="P314" i="4"/>
  <c r="G314" i="4"/>
  <c r="AF314" i="4" s="1"/>
  <c r="D314" i="4"/>
  <c r="E314" i="4" s="1"/>
  <c r="C314" i="4"/>
  <c r="B314" i="4"/>
  <c r="X313" i="4"/>
  <c r="V313" i="4"/>
  <c r="T313" i="4"/>
  <c r="R313" i="4"/>
  <c r="P313" i="4"/>
  <c r="G313" i="4"/>
  <c r="D313" i="4"/>
  <c r="C313" i="4"/>
  <c r="B313" i="4"/>
  <c r="X312" i="4"/>
  <c r="W312" i="4"/>
  <c r="V312" i="4"/>
  <c r="T312" i="4"/>
  <c r="S312" i="4"/>
  <c r="R312" i="4"/>
  <c r="P312" i="4"/>
  <c r="G312" i="4"/>
  <c r="AF312" i="4" s="1"/>
  <c r="D312" i="4"/>
  <c r="E312" i="4" s="1"/>
  <c r="C312" i="4"/>
  <c r="B312" i="4"/>
  <c r="X311" i="4"/>
  <c r="V311" i="4"/>
  <c r="T311" i="4"/>
  <c r="R311" i="4"/>
  <c r="P311" i="4"/>
  <c r="G311" i="4"/>
  <c r="D311" i="4"/>
  <c r="C311" i="4"/>
  <c r="B311" i="4"/>
  <c r="X310" i="4"/>
  <c r="W310" i="4"/>
  <c r="V310" i="4"/>
  <c r="T310" i="4"/>
  <c r="S310" i="4"/>
  <c r="R310" i="4"/>
  <c r="P310" i="4"/>
  <c r="G310" i="4"/>
  <c r="AF310" i="4" s="1"/>
  <c r="D310" i="4"/>
  <c r="E310" i="4" s="1"/>
  <c r="C310" i="4"/>
  <c r="B310" i="4"/>
  <c r="X309" i="4"/>
  <c r="V309" i="4"/>
  <c r="T309" i="4"/>
  <c r="R309" i="4"/>
  <c r="P309" i="4"/>
  <c r="G309" i="4"/>
  <c r="D309" i="4"/>
  <c r="C309" i="4"/>
  <c r="B309" i="4"/>
  <c r="X308" i="4"/>
  <c r="W308" i="4"/>
  <c r="V308" i="4"/>
  <c r="T308" i="4"/>
  <c r="S308" i="4"/>
  <c r="R308" i="4"/>
  <c r="P308" i="4"/>
  <c r="G308" i="4"/>
  <c r="AF308" i="4" s="1"/>
  <c r="D308" i="4"/>
  <c r="E308" i="4" s="1"/>
  <c r="C308" i="4"/>
  <c r="B308" i="4"/>
  <c r="X307" i="4"/>
  <c r="V307" i="4"/>
  <c r="T307" i="4"/>
  <c r="R307" i="4"/>
  <c r="P307" i="4"/>
  <c r="G307" i="4"/>
  <c r="D307" i="4"/>
  <c r="C307" i="4"/>
  <c r="B307" i="4"/>
  <c r="X306" i="4"/>
  <c r="W306" i="4"/>
  <c r="V306" i="4"/>
  <c r="T306" i="4"/>
  <c r="S306" i="4"/>
  <c r="R306" i="4"/>
  <c r="P306" i="4"/>
  <c r="G306" i="4"/>
  <c r="AF306" i="4" s="1"/>
  <c r="D306" i="4"/>
  <c r="E306" i="4" s="1"/>
  <c r="C306" i="4"/>
  <c r="B306" i="4"/>
  <c r="X305" i="4"/>
  <c r="V305" i="4"/>
  <c r="T305" i="4"/>
  <c r="R305" i="4"/>
  <c r="P305" i="4"/>
  <c r="G305" i="4"/>
  <c r="D305" i="4"/>
  <c r="C305" i="4"/>
  <c r="B305" i="4"/>
  <c r="X304" i="4"/>
  <c r="W304" i="4"/>
  <c r="V304" i="4"/>
  <c r="T304" i="4"/>
  <c r="S304" i="4"/>
  <c r="R304" i="4"/>
  <c r="P304" i="4"/>
  <c r="G304" i="4"/>
  <c r="AF304" i="4" s="1"/>
  <c r="D304" i="4"/>
  <c r="E304" i="4" s="1"/>
  <c r="C304" i="4"/>
  <c r="B304" i="4"/>
  <c r="X303" i="4"/>
  <c r="V303" i="4"/>
  <c r="T303" i="4"/>
  <c r="R303" i="4"/>
  <c r="P303" i="4"/>
  <c r="G303" i="4"/>
  <c r="D303" i="4"/>
  <c r="C303" i="4"/>
  <c r="B303" i="4"/>
  <c r="X302" i="4"/>
  <c r="W302" i="4"/>
  <c r="V302" i="4"/>
  <c r="T302" i="4"/>
  <c r="S302" i="4"/>
  <c r="R302" i="4"/>
  <c r="P302" i="4"/>
  <c r="G302" i="4"/>
  <c r="AF302" i="4" s="1"/>
  <c r="D302" i="4"/>
  <c r="E302" i="4" s="1"/>
  <c r="C302" i="4"/>
  <c r="B302" i="4"/>
  <c r="X301" i="4"/>
  <c r="V301" i="4"/>
  <c r="T301" i="4"/>
  <c r="R301" i="4"/>
  <c r="P301" i="4"/>
  <c r="G301" i="4"/>
  <c r="D301" i="4"/>
  <c r="C301" i="4"/>
  <c r="B301" i="4"/>
  <c r="X300" i="4"/>
  <c r="W300" i="4"/>
  <c r="V300" i="4"/>
  <c r="T300" i="4"/>
  <c r="S300" i="4"/>
  <c r="R300" i="4"/>
  <c r="P300" i="4"/>
  <c r="G300" i="4"/>
  <c r="AF300" i="4" s="1"/>
  <c r="D300" i="4"/>
  <c r="E300" i="4" s="1"/>
  <c r="C300" i="4"/>
  <c r="B300" i="4"/>
  <c r="AE299" i="4"/>
  <c r="AA299" i="4"/>
  <c r="X299" i="4"/>
  <c r="V299" i="4"/>
  <c r="T299" i="4"/>
  <c r="R299" i="4"/>
  <c r="P299" i="4"/>
  <c r="G299" i="4"/>
  <c r="D299" i="4"/>
  <c r="C299" i="4"/>
  <c r="B299" i="4"/>
  <c r="X298" i="4"/>
  <c r="W298" i="4"/>
  <c r="V298" i="4"/>
  <c r="T298" i="4"/>
  <c r="S298" i="4"/>
  <c r="R298" i="4"/>
  <c r="P298" i="4"/>
  <c r="G298" i="4"/>
  <c r="AF298" i="4" s="1"/>
  <c r="D298" i="4"/>
  <c r="E298" i="4" s="1"/>
  <c r="C298" i="4"/>
  <c r="B298" i="4"/>
  <c r="AE297" i="4"/>
  <c r="AA297" i="4"/>
  <c r="X297" i="4"/>
  <c r="V297" i="4"/>
  <c r="T297" i="4"/>
  <c r="R297" i="4"/>
  <c r="P297" i="4"/>
  <c r="G297" i="4"/>
  <c r="D297" i="4"/>
  <c r="C297" i="4"/>
  <c r="B297" i="4"/>
  <c r="X296" i="4"/>
  <c r="W296" i="4"/>
  <c r="V296" i="4"/>
  <c r="T296" i="4"/>
  <c r="S296" i="4"/>
  <c r="R296" i="4"/>
  <c r="P296" i="4"/>
  <c r="G296" i="4"/>
  <c r="AF296" i="4" s="1"/>
  <c r="D296" i="4"/>
  <c r="E296" i="4" s="1"/>
  <c r="C296" i="4"/>
  <c r="B296" i="4"/>
  <c r="AG295" i="4"/>
  <c r="AE295" i="4"/>
  <c r="AD295" i="4"/>
  <c r="AC295" i="4"/>
  <c r="AA295" i="4"/>
  <c r="V295" i="4"/>
  <c r="R295" i="4"/>
  <c r="J295" i="4"/>
  <c r="P295" i="4" s="1"/>
  <c r="G295" i="4"/>
  <c r="AF295" i="4" s="1"/>
  <c r="E295" i="4"/>
  <c r="D295" i="4"/>
  <c r="C295" i="4"/>
  <c r="B295" i="4"/>
  <c r="AF294" i="4"/>
  <c r="AD294" i="4"/>
  <c r="AB294" i="4"/>
  <c r="P294" i="4"/>
  <c r="G294" i="4"/>
  <c r="AG294" i="4" s="1"/>
  <c r="D294" i="4"/>
  <c r="C294" i="4"/>
  <c r="B294" i="4"/>
  <c r="W293" i="4"/>
  <c r="V293" i="4"/>
  <c r="U293" i="4"/>
  <c r="S293" i="4"/>
  <c r="R293" i="4"/>
  <c r="P293" i="4"/>
  <c r="J293" i="4"/>
  <c r="G293" i="4"/>
  <c r="D293" i="4"/>
  <c r="E293" i="4" s="1"/>
  <c r="C293" i="4"/>
  <c r="X293" i="4" s="1"/>
  <c r="B293" i="4"/>
  <c r="AG292" i="4"/>
  <c r="AE292" i="4"/>
  <c r="AD292" i="4"/>
  <c r="AC292" i="4"/>
  <c r="AA292" i="4"/>
  <c r="J292" i="4"/>
  <c r="G292" i="4"/>
  <c r="AF292" i="4" s="1"/>
  <c r="D292" i="4"/>
  <c r="C292" i="4"/>
  <c r="B292" i="4"/>
  <c r="AF291" i="4"/>
  <c r="AD291" i="4"/>
  <c r="AB291" i="4"/>
  <c r="U291" i="4"/>
  <c r="P291" i="4"/>
  <c r="G291" i="4"/>
  <c r="AG291" i="4" s="1"/>
  <c r="E291" i="4"/>
  <c r="D291" i="4"/>
  <c r="C291" i="4"/>
  <c r="W291" i="4" s="1"/>
  <c r="B291" i="4"/>
  <c r="AF290" i="4"/>
  <c r="AE290" i="4"/>
  <c r="AD290" i="4"/>
  <c r="AB290" i="4"/>
  <c r="AA290" i="4"/>
  <c r="P290" i="4"/>
  <c r="G290" i="4"/>
  <c r="AG290" i="4" s="1"/>
  <c r="D290" i="4"/>
  <c r="C290" i="4"/>
  <c r="W290" i="4" s="1"/>
  <c r="B290" i="4"/>
  <c r="AF289" i="4"/>
  <c r="AD289" i="4"/>
  <c r="AB289" i="4"/>
  <c r="P289" i="4"/>
  <c r="G289" i="4"/>
  <c r="AG289" i="4" s="1"/>
  <c r="D289" i="4"/>
  <c r="C289" i="4"/>
  <c r="B289" i="4"/>
  <c r="AF288" i="4"/>
  <c r="AE288" i="4"/>
  <c r="AD288" i="4"/>
  <c r="AB288" i="4"/>
  <c r="AA288" i="4"/>
  <c r="P288" i="4"/>
  <c r="G288" i="4"/>
  <c r="AG288" i="4" s="1"/>
  <c r="D288" i="4"/>
  <c r="C288" i="4"/>
  <c r="B288" i="4"/>
  <c r="AF287" i="4"/>
  <c r="AD287" i="4"/>
  <c r="AB287" i="4"/>
  <c r="U287" i="4"/>
  <c r="P287" i="4"/>
  <c r="G287" i="4"/>
  <c r="AG287" i="4" s="1"/>
  <c r="E287" i="4"/>
  <c r="D287" i="4"/>
  <c r="C287" i="4"/>
  <c r="W287" i="4" s="1"/>
  <c r="B287" i="4"/>
  <c r="AF286" i="4"/>
  <c r="AE286" i="4"/>
  <c r="AD286" i="4"/>
  <c r="AB286" i="4"/>
  <c r="AA286" i="4"/>
  <c r="P286" i="4"/>
  <c r="G286" i="4"/>
  <c r="AG286" i="4" s="1"/>
  <c r="D286" i="4"/>
  <c r="C286" i="4"/>
  <c r="W286" i="4" s="1"/>
  <c r="B286" i="4"/>
  <c r="AF285" i="4"/>
  <c r="AD285" i="4"/>
  <c r="AB285" i="4"/>
  <c r="P285" i="4"/>
  <c r="G285" i="4"/>
  <c r="AG285" i="4" s="1"/>
  <c r="D285" i="4"/>
  <c r="C285" i="4"/>
  <c r="B285" i="4"/>
  <c r="AF284" i="4"/>
  <c r="AE284" i="4"/>
  <c r="AD284" i="4"/>
  <c r="AB284" i="4"/>
  <c r="AA284" i="4"/>
  <c r="P284" i="4"/>
  <c r="G284" i="4"/>
  <c r="AG284" i="4" s="1"/>
  <c r="D284" i="4"/>
  <c r="C284" i="4"/>
  <c r="B284" i="4"/>
  <c r="AF283" i="4"/>
  <c r="AD283" i="4"/>
  <c r="AB283" i="4"/>
  <c r="U283" i="4"/>
  <c r="P283" i="4"/>
  <c r="G283" i="4"/>
  <c r="AG283" i="4" s="1"/>
  <c r="E283" i="4"/>
  <c r="D283" i="4"/>
  <c r="C283" i="4"/>
  <c r="W283" i="4" s="1"/>
  <c r="B283" i="4"/>
  <c r="AF282" i="4"/>
  <c r="AE282" i="4"/>
  <c r="AD282" i="4"/>
  <c r="AB282" i="4"/>
  <c r="AA282" i="4"/>
  <c r="P282" i="4"/>
  <c r="G282" i="4"/>
  <c r="AG282" i="4" s="1"/>
  <c r="D282" i="4"/>
  <c r="C282" i="4"/>
  <c r="W282" i="4" s="1"/>
  <c r="B282" i="4"/>
  <c r="AF281" i="4"/>
  <c r="AD281" i="4"/>
  <c r="AB281" i="4"/>
  <c r="P281" i="4"/>
  <c r="G281" i="4"/>
  <c r="AG281" i="4" s="1"/>
  <c r="D281" i="4"/>
  <c r="C281" i="4"/>
  <c r="B281" i="4"/>
  <c r="AF280" i="4"/>
  <c r="AE280" i="4"/>
  <c r="AD280" i="4"/>
  <c r="AB280" i="4"/>
  <c r="AA280" i="4"/>
  <c r="P280" i="4"/>
  <c r="G280" i="4"/>
  <c r="AG280" i="4" s="1"/>
  <c r="D280" i="4"/>
  <c r="C280" i="4"/>
  <c r="B280" i="4"/>
  <c r="W279" i="4"/>
  <c r="U279" i="4"/>
  <c r="S279" i="4"/>
  <c r="P279" i="4"/>
  <c r="J279" i="4"/>
  <c r="G279" i="4"/>
  <c r="D279" i="4"/>
  <c r="C279" i="4"/>
  <c r="X279" i="4" s="1"/>
  <c r="B279" i="4"/>
  <c r="AG278" i="4"/>
  <c r="AC278" i="4"/>
  <c r="X278" i="4"/>
  <c r="W278" i="4"/>
  <c r="V278" i="4"/>
  <c r="T278" i="4"/>
  <c r="S278" i="4"/>
  <c r="R278" i="4"/>
  <c r="P278" i="4"/>
  <c r="G278" i="4"/>
  <c r="D278" i="4"/>
  <c r="E278" i="4" s="1"/>
  <c r="C278" i="4"/>
  <c r="B278" i="4"/>
  <c r="X277" i="4"/>
  <c r="V277" i="4"/>
  <c r="T277" i="4"/>
  <c r="R277" i="4"/>
  <c r="P277" i="4"/>
  <c r="G277" i="4"/>
  <c r="D277" i="4"/>
  <c r="C277" i="4"/>
  <c r="B277" i="4"/>
  <c r="AG276" i="4"/>
  <c r="AC276" i="4"/>
  <c r="X276" i="4"/>
  <c r="W276" i="4"/>
  <c r="V276" i="4"/>
  <c r="T276" i="4"/>
  <c r="S276" i="4"/>
  <c r="R276" i="4"/>
  <c r="P276" i="4"/>
  <c r="G276" i="4"/>
  <c r="D276" i="4"/>
  <c r="E276" i="4" s="1"/>
  <c r="C276" i="4"/>
  <c r="B276" i="4"/>
  <c r="X275" i="4"/>
  <c r="V275" i="4"/>
  <c r="T275" i="4"/>
  <c r="R275" i="4"/>
  <c r="P275" i="4"/>
  <c r="G275" i="4"/>
  <c r="D275" i="4"/>
  <c r="C275" i="4"/>
  <c r="B275" i="4"/>
  <c r="AG274" i="4"/>
  <c r="X274" i="4"/>
  <c r="W274" i="4"/>
  <c r="V274" i="4"/>
  <c r="T274" i="4"/>
  <c r="S274" i="4"/>
  <c r="R274" i="4"/>
  <c r="P274" i="4"/>
  <c r="G274" i="4"/>
  <c r="D274" i="4"/>
  <c r="E274" i="4" s="1"/>
  <c r="C274" i="4"/>
  <c r="B274" i="4"/>
  <c r="X273" i="4"/>
  <c r="V273" i="4"/>
  <c r="T273" i="4"/>
  <c r="R273" i="4"/>
  <c r="P273" i="4"/>
  <c r="G273" i="4"/>
  <c r="D273" i="4"/>
  <c r="C273" i="4"/>
  <c r="B273" i="4"/>
  <c r="AG272" i="4"/>
  <c r="X272" i="4"/>
  <c r="W272" i="4"/>
  <c r="V272" i="4"/>
  <c r="T272" i="4"/>
  <c r="S272" i="4"/>
  <c r="R272" i="4"/>
  <c r="P272" i="4"/>
  <c r="G272" i="4"/>
  <c r="D272" i="4"/>
  <c r="E272" i="4" s="1"/>
  <c r="C272" i="4"/>
  <c r="B272" i="4"/>
  <c r="X271" i="4"/>
  <c r="V271" i="4"/>
  <c r="T271" i="4"/>
  <c r="R271" i="4"/>
  <c r="P271" i="4"/>
  <c r="G271" i="4"/>
  <c r="D271" i="4"/>
  <c r="C271" i="4"/>
  <c r="B271" i="4"/>
  <c r="AG270" i="4"/>
  <c r="X270" i="4"/>
  <c r="W270" i="4"/>
  <c r="V270" i="4"/>
  <c r="T270" i="4"/>
  <c r="S270" i="4"/>
  <c r="R270" i="4"/>
  <c r="P270" i="4"/>
  <c r="G270" i="4"/>
  <c r="D270" i="4"/>
  <c r="E270" i="4" s="1"/>
  <c r="C270" i="4"/>
  <c r="B270" i="4"/>
  <c r="X269" i="4"/>
  <c r="V269" i="4"/>
  <c r="T269" i="4"/>
  <c r="R269" i="4"/>
  <c r="P269" i="4"/>
  <c r="G269" i="4"/>
  <c r="D269" i="4"/>
  <c r="C269" i="4"/>
  <c r="B269" i="4"/>
  <c r="X268" i="4"/>
  <c r="W268" i="4"/>
  <c r="V268" i="4"/>
  <c r="T268" i="4"/>
  <c r="S268" i="4"/>
  <c r="R268" i="4"/>
  <c r="P268" i="4"/>
  <c r="G268" i="4"/>
  <c r="AG268" i="4" s="1"/>
  <c r="D268" i="4"/>
  <c r="E268" i="4" s="1"/>
  <c r="C268" i="4"/>
  <c r="B268" i="4"/>
  <c r="X267" i="4"/>
  <c r="V267" i="4"/>
  <c r="T267" i="4"/>
  <c r="R267" i="4"/>
  <c r="P267" i="4"/>
  <c r="G267" i="4"/>
  <c r="D267" i="4"/>
  <c r="C267" i="4"/>
  <c r="B267" i="4"/>
  <c r="X266" i="4"/>
  <c r="W266" i="4"/>
  <c r="V266" i="4"/>
  <c r="T266" i="4"/>
  <c r="S266" i="4"/>
  <c r="R266" i="4"/>
  <c r="P266" i="4"/>
  <c r="G266" i="4"/>
  <c r="AG266" i="4" s="1"/>
  <c r="D266" i="4"/>
  <c r="E266" i="4" s="1"/>
  <c r="C266" i="4"/>
  <c r="B266" i="4"/>
  <c r="AG265" i="4"/>
  <c r="AE265" i="4"/>
  <c r="AD265" i="4"/>
  <c r="AC265" i="4"/>
  <c r="AA265" i="4"/>
  <c r="J265" i="4"/>
  <c r="G265" i="4"/>
  <c r="AF265" i="4" s="1"/>
  <c r="D265" i="4"/>
  <c r="C265" i="4"/>
  <c r="B265" i="4"/>
  <c r="AF264" i="4"/>
  <c r="AD264" i="4"/>
  <c r="AB264" i="4"/>
  <c r="W264" i="4"/>
  <c r="U264" i="4"/>
  <c r="P264" i="4"/>
  <c r="G264" i="4"/>
  <c r="AG264" i="4" s="1"/>
  <c r="E264" i="4"/>
  <c r="D264" i="4"/>
  <c r="C264" i="4"/>
  <c r="B264" i="4"/>
  <c r="AF263" i="4"/>
  <c r="AE263" i="4"/>
  <c r="AD263" i="4"/>
  <c r="AB263" i="4"/>
  <c r="AA263" i="4"/>
  <c r="W263" i="4"/>
  <c r="U263" i="4"/>
  <c r="P263" i="4"/>
  <c r="G263" i="4"/>
  <c r="AG263" i="4" s="1"/>
  <c r="E263" i="4"/>
  <c r="D263" i="4"/>
  <c r="C263" i="4"/>
  <c r="B263" i="4"/>
  <c r="AF262" i="4"/>
  <c r="AD262" i="4"/>
  <c r="AB262" i="4"/>
  <c r="P262" i="4"/>
  <c r="G262" i="4"/>
  <c r="AG262" i="4" s="1"/>
  <c r="D262" i="4"/>
  <c r="C262" i="4"/>
  <c r="B262" i="4"/>
  <c r="AF261" i="4"/>
  <c r="AE261" i="4"/>
  <c r="AD261" i="4"/>
  <c r="AB261" i="4"/>
  <c r="AA261" i="4"/>
  <c r="P261" i="4"/>
  <c r="G261" i="4"/>
  <c r="AG261" i="4" s="1"/>
  <c r="D261" i="4"/>
  <c r="C261" i="4"/>
  <c r="B261" i="4"/>
  <c r="AF260" i="4"/>
  <c r="AD260" i="4"/>
  <c r="AB260" i="4"/>
  <c r="W260" i="4"/>
  <c r="U260" i="4"/>
  <c r="P260" i="4"/>
  <c r="G260" i="4"/>
  <c r="AG260" i="4" s="1"/>
  <c r="E260" i="4"/>
  <c r="D260" i="4"/>
  <c r="C260" i="4"/>
  <c r="B260" i="4"/>
  <c r="AF259" i="4"/>
  <c r="AE259" i="4"/>
  <c r="AD259" i="4"/>
  <c r="AB259" i="4"/>
  <c r="AA259" i="4"/>
  <c r="W259" i="4"/>
  <c r="U259" i="4"/>
  <c r="P259" i="4"/>
  <c r="G259" i="4"/>
  <c r="AG259" i="4" s="1"/>
  <c r="E259" i="4"/>
  <c r="D259" i="4"/>
  <c r="C259" i="4"/>
  <c r="B259" i="4"/>
  <c r="AB258" i="4"/>
  <c r="W258" i="4"/>
  <c r="U258" i="4"/>
  <c r="S258" i="4"/>
  <c r="P258" i="4"/>
  <c r="J258" i="4"/>
  <c r="G258" i="4"/>
  <c r="D258" i="4"/>
  <c r="C258" i="4"/>
  <c r="X258" i="4" s="1"/>
  <c r="B258" i="4"/>
  <c r="AG257" i="4"/>
  <c r="AE257" i="4"/>
  <c r="AC257" i="4"/>
  <c r="X257" i="4"/>
  <c r="W257" i="4"/>
  <c r="V257" i="4"/>
  <c r="T257" i="4"/>
  <c r="S257" i="4"/>
  <c r="R257" i="4"/>
  <c r="P257" i="4"/>
  <c r="G257" i="4"/>
  <c r="D257" i="4"/>
  <c r="E257" i="4" s="1"/>
  <c r="C257" i="4"/>
  <c r="B257" i="4"/>
  <c r="V256" i="4"/>
  <c r="U256" i="4"/>
  <c r="T256" i="4"/>
  <c r="P256" i="4"/>
  <c r="G256" i="4"/>
  <c r="AE256" i="4" s="1"/>
  <c r="D256" i="4"/>
  <c r="C256" i="4"/>
  <c r="B256" i="4"/>
  <c r="X255" i="4"/>
  <c r="W255" i="4"/>
  <c r="V255" i="4"/>
  <c r="T255" i="4"/>
  <c r="S255" i="4"/>
  <c r="R255" i="4"/>
  <c r="P255" i="4"/>
  <c r="G255" i="4"/>
  <c r="D255" i="4"/>
  <c r="E255" i="4" s="1"/>
  <c r="C255" i="4"/>
  <c r="B255" i="4"/>
  <c r="AE254" i="4"/>
  <c r="AD254" i="4"/>
  <c r="P254" i="4"/>
  <c r="G254" i="4"/>
  <c r="D254" i="4"/>
  <c r="C254" i="4"/>
  <c r="B254" i="4"/>
  <c r="AE253" i="4"/>
  <c r="X253" i="4"/>
  <c r="W253" i="4"/>
  <c r="V253" i="4"/>
  <c r="T253" i="4"/>
  <c r="S253" i="4"/>
  <c r="R253" i="4"/>
  <c r="P253" i="4"/>
  <c r="G253" i="4"/>
  <c r="E253" i="4"/>
  <c r="D253" i="4"/>
  <c r="C253" i="4"/>
  <c r="B253" i="4"/>
  <c r="AE252" i="4"/>
  <c r="AD252" i="4"/>
  <c r="AC252" i="4"/>
  <c r="P252" i="4"/>
  <c r="G252" i="4"/>
  <c r="D252" i="4"/>
  <c r="C252" i="4"/>
  <c r="V252" i="4" s="1"/>
  <c r="B252" i="4"/>
  <c r="AE251" i="4"/>
  <c r="AC251" i="4"/>
  <c r="X251" i="4"/>
  <c r="W251" i="4"/>
  <c r="V251" i="4"/>
  <c r="T251" i="4"/>
  <c r="S251" i="4"/>
  <c r="R251" i="4"/>
  <c r="P251" i="4"/>
  <c r="G251" i="4"/>
  <c r="D251" i="4"/>
  <c r="E251" i="4" s="1"/>
  <c r="C251" i="4"/>
  <c r="B251" i="4"/>
  <c r="V250" i="4"/>
  <c r="U250" i="4"/>
  <c r="P250" i="4"/>
  <c r="G250" i="4"/>
  <c r="D250" i="4"/>
  <c r="C250" i="4"/>
  <c r="B250" i="4"/>
  <c r="AG249" i="4"/>
  <c r="AE249" i="4"/>
  <c r="AC249" i="4"/>
  <c r="AB249" i="4"/>
  <c r="X249" i="4"/>
  <c r="W249" i="4"/>
  <c r="V249" i="4"/>
  <c r="T249" i="4"/>
  <c r="S249" i="4"/>
  <c r="R249" i="4"/>
  <c r="P249" i="4"/>
  <c r="G249" i="4"/>
  <c r="D249" i="4"/>
  <c r="E249" i="4" s="1"/>
  <c r="C249" i="4"/>
  <c r="B249" i="4"/>
  <c r="V248" i="4"/>
  <c r="U248" i="4"/>
  <c r="T248" i="4"/>
  <c r="P248" i="4"/>
  <c r="G248" i="4"/>
  <c r="AE248" i="4" s="1"/>
  <c r="D248" i="4"/>
  <c r="C248" i="4"/>
  <c r="B248" i="4"/>
  <c r="X247" i="4"/>
  <c r="W247" i="4"/>
  <c r="V247" i="4"/>
  <c r="T247" i="4"/>
  <c r="S247" i="4"/>
  <c r="R247" i="4"/>
  <c r="P247" i="4"/>
  <c r="G247" i="4"/>
  <c r="D247" i="4"/>
  <c r="E247" i="4" s="1"/>
  <c r="C247" i="4"/>
  <c r="B247" i="4"/>
  <c r="AE246" i="4"/>
  <c r="AD246" i="4"/>
  <c r="P246" i="4"/>
  <c r="G246" i="4"/>
  <c r="D246" i="4"/>
  <c r="C246" i="4"/>
  <c r="B246" i="4"/>
  <c r="AE245" i="4"/>
  <c r="X245" i="4"/>
  <c r="W245" i="4"/>
  <c r="V245" i="4"/>
  <c r="T245" i="4"/>
  <c r="S245" i="4"/>
  <c r="R245" i="4"/>
  <c r="P245" i="4"/>
  <c r="G245" i="4"/>
  <c r="E245" i="4"/>
  <c r="D245" i="4"/>
  <c r="C245" i="4"/>
  <c r="B245" i="4"/>
  <c r="AF244" i="4"/>
  <c r="AE244" i="4"/>
  <c r="AD244" i="4"/>
  <c r="AB244" i="4"/>
  <c r="AA244" i="4"/>
  <c r="P244" i="4"/>
  <c r="G244" i="4"/>
  <c r="AG244" i="4" s="1"/>
  <c r="D244" i="4"/>
  <c r="C244" i="4"/>
  <c r="X244" i="4" s="1"/>
  <c r="B244" i="4"/>
  <c r="AF243" i="4"/>
  <c r="AB243" i="4"/>
  <c r="X243" i="4"/>
  <c r="W243" i="4"/>
  <c r="T243" i="4"/>
  <c r="S243" i="4"/>
  <c r="P243" i="4"/>
  <c r="G243" i="4"/>
  <c r="AE243" i="4" s="1"/>
  <c r="E243" i="4"/>
  <c r="D243" i="4"/>
  <c r="C243" i="4"/>
  <c r="V243" i="4" s="1"/>
  <c r="B243" i="4"/>
  <c r="AF242" i="4"/>
  <c r="AE242" i="4"/>
  <c r="AD242" i="4"/>
  <c r="AB242" i="4"/>
  <c r="AA242" i="4"/>
  <c r="P242" i="4"/>
  <c r="G242" i="4"/>
  <c r="AG242" i="4" s="1"/>
  <c r="D242" i="4"/>
  <c r="C242" i="4"/>
  <c r="X242" i="4" s="1"/>
  <c r="B242" i="4"/>
  <c r="AF241" i="4"/>
  <c r="AB241" i="4"/>
  <c r="X241" i="4"/>
  <c r="W241" i="4"/>
  <c r="T241" i="4"/>
  <c r="S241" i="4"/>
  <c r="P241" i="4"/>
  <c r="G241" i="4"/>
  <c r="AE241" i="4" s="1"/>
  <c r="E241" i="4"/>
  <c r="D241" i="4"/>
  <c r="C241" i="4"/>
  <c r="V241" i="4" s="1"/>
  <c r="B241" i="4"/>
  <c r="AF240" i="4"/>
  <c r="AE240" i="4"/>
  <c r="AD240" i="4"/>
  <c r="AB240" i="4"/>
  <c r="AA240" i="4"/>
  <c r="P240" i="4"/>
  <c r="G240" i="4"/>
  <c r="AG240" i="4" s="1"/>
  <c r="D240" i="4"/>
  <c r="C240" i="4"/>
  <c r="X240" i="4" s="1"/>
  <c r="B240" i="4"/>
  <c r="AF239" i="4"/>
  <c r="AB239" i="4"/>
  <c r="X239" i="4"/>
  <c r="W239" i="4"/>
  <c r="T239" i="4"/>
  <c r="S239" i="4"/>
  <c r="P239" i="4"/>
  <c r="G239" i="4"/>
  <c r="AE239" i="4" s="1"/>
  <c r="E239" i="4"/>
  <c r="D239" i="4"/>
  <c r="C239" i="4"/>
  <c r="V239" i="4" s="1"/>
  <c r="B239" i="4"/>
  <c r="AE238" i="4"/>
  <c r="AD238" i="4"/>
  <c r="AA238" i="4"/>
  <c r="P238" i="4"/>
  <c r="G238" i="4"/>
  <c r="AG238" i="4" s="1"/>
  <c r="D238" i="4"/>
  <c r="C238" i="4"/>
  <c r="X238" i="4" s="1"/>
  <c r="B238" i="4"/>
  <c r="J237" i="4"/>
  <c r="P237" i="4" s="1"/>
  <c r="G237" i="4"/>
  <c r="AE237" i="4" s="1"/>
  <c r="D237" i="4"/>
  <c r="C237" i="4"/>
  <c r="V237" i="4" s="1"/>
  <c r="B237" i="4"/>
  <c r="AF236" i="4"/>
  <c r="AE236" i="4"/>
  <c r="AD236" i="4"/>
  <c r="AB236" i="4"/>
  <c r="AA236" i="4"/>
  <c r="W236" i="4"/>
  <c r="V236" i="4"/>
  <c r="S236" i="4"/>
  <c r="R236" i="4"/>
  <c r="P236" i="4"/>
  <c r="G236" i="4"/>
  <c r="AG236" i="4" s="1"/>
  <c r="D236" i="4"/>
  <c r="E236" i="4" s="1"/>
  <c r="C236" i="4"/>
  <c r="B236" i="4"/>
  <c r="X235" i="4"/>
  <c r="T235" i="4"/>
  <c r="P235" i="4"/>
  <c r="G235" i="4"/>
  <c r="AF235" i="4" s="1"/>
  <c r="D235" i="4"/>
  <c r="C235" i="4"/>
  <c r="W235" i="4" s="1"/>
  <c r="B235" i="4"/>
  <c r="AF234" i="4"/>
  <c r="AE234" i="4"/>
  <c r="AB234" i="4"/>
  <c r="AA234" i="4"/>
  <c r="W234" i="4"/>
  <c r="V234" i="4"/>
  <c r="S234" i="4"/>
  <c r="R234" i="4"/>
  <c r="P234" i="4"/>
  <c r="G234" i="4"/>
  <c r="D234" i="4"/>
  <c r="E234" i="4" s="1"/>
  <c r="C234" i="4"/>
  <c r="B234" i="4"/>
  <c r="X233" i="4"/>
  <c r="T233" i="4"/>
  <c r="P233" i="4"/>
  <c r="G233" i="4"/>
  <c r="AF233" i="4" s="1"/>
  <c r="D233" i="4"/>
  <c r="C233" i="4"/>
  <c r="W233" i="4" s="1"/>
  <c r="B233" i="4"/>
  <c r="AF232" i="4"/>
  <c r="AE232" i="4"/>
  <c r="AB232" i="4"/>
  <c r="AA232" i="4"/>
  <c r="X232" i="4"/>
  <c r="W232" i="4"/>
  <c r="V232" i="4"/>
  <c r="T232" i="4"/>
  <c r="S232" i="4"/>
  <c r="R232" i="4"/>
  <c r="P232" i="4"/>
  <c r="G232" i="4"/>
  <c r="D232" i="4"/>
  <c r="E232" i="4" s="1"/>
  <c r="C232" i="4"/>
  <c r="B232" i="4"/>
  <c r="X231" i="4"/>
  <c r="T231" i="4"/>
  <c r="P231" i="4"/>
  <c r="G231" i="4"/>
  <c r="AF231" i="4" s="1"/>
  <c r="D231" i="4"/>
  <c r="C231" i="4"/>
  <c r="W231" i="4" s="1"/>
  <c r="B231" i="4"/>
  <c r="AF230" i="4"/>
  <c r="AE230" i="4"/>
  <c r="AB230" i="4"/>
  <c r="AA230" i="4"/>
  <c r="X230" i="4"/>
  <c r="W230" i="4"/>
  <c r="V230" i="4"/>
  <c r="T230" i="4"/>
  <c r="S230" i="4"/>
  <c r="R230" i="4"/>
  <c r="P230" i="4"/>
  <c r="G230" i="4"/>
  <c r="D230" i="4"/>
  <c r="E230" i="4" s="1"/>
  <c r="C230" i="4"/>
  <c r="B230" i="4"/>
  <c r="X229" i="4"/>
  <c r="T229" i="4"/>
  <c r="P229" i="4"/>
  <c r="G229" i="4"/>
  <c r="AF229" i="4" s="1"/>
  <c r="D229" i="4"/>
  <c r="C229" i="4"/>
  <c r="W229" i="4" s="1"/>
  <c r="B229" i="4"/>
  <c r="AF228" i="4"/>
  <c r="AE228" i="4"/>
  <c r="AB228" i="4"/>
  <c r="AA228" i="4"/>
  <c r="X228" i="4"/>
  <c r="W228" i="4"/>
  <c r="V228" i="4"/>
  <c r="T228" i="4"/>
  <c r="S228" i="4"/>
  <c r="R228" i="4"/>
  <c r="P228" i="4"/>
  <c r="G228" i="4"/>
  <c r="D228" i="4"/>
  <c r="E228" i="4" s="1"/>
  <c r="C228" i="4"/>
  <c r="B228" i="4"/>
  <c r="X227" i="4"/>
  <c r="T227" i="4"/>
  <c r="P227" i="4"/>
  <c r="G227" i="4"/>
  <c r="AF227" i="4" s="1"/>
  <c r="D227" i="4"/>
  <c r="C227" i="4"/>
  <c r="W227" i="4" s="1"/>
  <c r="B227" i="4"/>
  <c r="AF226" i="4"/>
  <c r="AE226" i="4"/>
  <c r="AB226" i="4"/>
  <c r="AA226" i="4"/>
  <c r="X226" i="4"/>
  <c r="W226" i="4"/>
  <c r="V226" i="4"/>
  <c r="T226" i="4"/>
  <c r="S226" i="4"/>
  <c r="R226" i="4"/>
  <c r="P226" i="4"/>
  <c r="G226" i="4"/>
  <c r="D226" i="4"/>
  <c r="E226" i="4" s="1"/>
  <c r="C226" i="4"/>
  <c r="B226" i="4"/>
  <c r="X225" i="4"/>
  <c r="T225" i="4"/>
  <c r="P225" i="4"/>
  <c r="G225" i="4"/>
  <c r="AF225" i="4" s="1"/>
  <c r="D225" i="4"/>
  <c r="C225" i="4"/>
  <c r="W225" i="4" s="1"/>
  <c r="B225" i="4"/>
  <c r="AF224" i="4"/>
  <c r="AE224" i="4"/>
  <c r="AB224" i="4"/>
  <c r="AA224" i="4"/>
  <c r="X224" i="4"/>
  <c r="W224" i="4"/>
  <c r="V224" i="4"/>
  <c r="T224" i="4"/>
  <c r="S224" i="4"/>
  <c r="R224" i="4"/>
  <c r="P224" i="4"/>
  <c r="G224" i="4"/>
  <c r="D224" i="4"/>
  <c r="E224" i="4" s="1"/>
  <c r="C224" i="4"/>
  <c r="B224" i="4"/>
  <c r="X223" i="4"/>
  <c r="T223" i="4"/>
  <c r="P223" i="4"/>
  <c r="G223" i="4"/>
  <c r="AF223" i="4" s="1"/>
  <c r="D223" i="4"/>
  <c r="C223" i="4"/>
  <c r="W223" i="4" s="1"/>
  <c r="B223" i="4"/>
  <c r="AF222" i="4"/>
  <c r="AE222" i="4"/>
  <c r="AB222" i="4"/>
  <c r="AA222" i="4"/>
  <c r="X222" i="4"/>
  <c r="W222" i="4"/>
  <c r="V222" i="4"/>
  <c r="T222" i="4"/>
  <c r="S222" i="4"/>
  <c r="R222" i="4"/>
  <c r="P222" i="4"/>
  <c r="G222" i="4"/>
  <c r="D222" i="4"/>
  <c r="E222" i="4" s="1"/>
  <c r="C222" i="4"/>
  <c r="B222" i="4"/>
  <c r="X221" i="4"/>
  <c r="T221" i="4"/>
  <c r="P221" i="4"/>
  <c r="G221" i="4"/>
  <c r="AF221" i="4" s="1"/>
  <c r="D221" i="4"/>
  <c r="C221" i="4"/>
  <c r="W221" i="4" s="1"/>
  <c r="B221" i="4"/>
  <c r="AE220" i="4"/>
  <c r="AA220" i="4"/>
  <c r="X220" i="4"/>
  <c r="W220" i="4"/>
  <c r="V220" i="4"/>
  <c r="T220" i="4"/>
  <c r="S220" i="4"/>
  <c r="R220" i="4"/>
  <c r="P220" i="4"/>
  <c r="G220" i="4"/>
  <c r="D220" i="4"/>
  <c r="E220" i="4" s="1"/>
  <c r="C220" i="4"/>
  <c r="B220" i="4"/>
  <c r="X219" i="4"/>
  <c r="T219" i="4"/>
  <c r="P219" i="4"/>
  <c r="G219" i="4"/>
  <c r="AF219" i="4" s="1"/>
  <c r="D219" i="4"/>
  <c r="C219" i="4"/>
  <c r="W219" i="4" s="1"/>
  <c r="B219" i="4"/>
  <c r="AE218" i="4"/>
  <c r="AA218" i="4"/>
  <c r="X218" i="4"/>
  <c r="W218" i="4"/>
  <c r="V218" i="4"/>
  <c r="T218" i="4"/>
  <c r="S218" i="4"/>
  <c r="R218" i="4"/>
  <c r="P218" i="4"/>
  <c r="G218" i="4"/>
  <c r="D218" i="4"/>
  <c r="E218" i="4" s="1"/>
  <c r="C218" i="4"/>
  <c r="B218" i="4"/>
  <c r="X217" i="4"/>
  <c r="V217" i="4"/>
  <c r="T217" i="4"/>
  <c r="R217" i="4"/>
  <c r="P217" i="4"/>
  <c r="G217" i="4"/>
  <c r="AF217" i="4" s="1"/>
  <c r="D217" i="4"/>
  <c r="C217" i="4"/>
  <c r="W217" i="4" s="1"/>
  <c r="B217" i="4"/>
  <c r="AE216" i="4"/>
  <c r="AA216" i="4"/>
  <c r="X216" i="4"/>
  <c r="W216" i="4"/>
  <c r="V216" i="4"/>
  <c r="T216" i="4"/>
  <c r="S216" i="4"/>
  <c r="R216" i="4"/>
  <c r="P216" i="4"/>
  <c r="G216" i="4"/>
  <c r="D216" i="4"/>
  <c r="E216" i="4" s="1"/>
  <c r="C216" i="4"/>
  <c r="B216" i="4"/>
  <c r="X215" i="4"/>
  <c r="V215" i="4"/>
  <c r="T215" i="4"/>
  <c r="R215" i="4"/>
  <c r="P215" i="4"/>
  <c r="G215" i="4"/>
  <c r="AF215" i="4" s="1"/>
  <c r="D215" i="4"/>
  <c r="C215" i="4"/>
  <c r="W215" i="4" s="1"/>
  <c r="B215" i="4"/>
  <c r="AE214" i="4"/>
  <c r="AA214" i="4"/>
  <c r="X214" i="4"/>
  <c r="W214" i="4"/>
  <c r="V214" i="4"/>
  <c r="T214" i="4"/>
  <c r="S214" i="4"/>
  <c r="R214" i="4"/>
  <c r="P214" i="4"/>
  <c r="G214" i="4"/>
  <c r="D214" i="4"/>
  <c r="E214" i="4" s="1"/>
  <c r="C214" i="4"/>
  <c r="B214" i="4"/>
  <c r="X213" i="4"/>
  <c r="V213" i="4"/>
  <c r="T213" i="4"/>
  <c r="R213" i="4"/>
  <c r="P213" i="4"/>
  <c r="G213" i="4"/>
  <c r="AF213" i="4" s="1"/>
  <c r="D213" i="4"/>
  <c r="C213" i="4"/>
  <c r="W213" i="4" s="1"/>
  <c r="B213" i="4"/>
  <c r="AE212" i="4"/>
  <c r="AA212" i="4"/>
  <c r="X212" i="4"/>
  <c r="W212" i="4"/>
  <c r="V212" i="4"/>
  <c r="T212" i="4"/>
  <c r="S212" i="4"/>
  <c r="R212" i="4"/>
  <c r="P212" i="4"/>
  <c r="G212" i="4"/>
  <c r="D212" i="4"/>
  <c r="E212" i="4" s="1"/>
  <c r="C212" i="4"/>
  <c r="B212" i="4"/>
  <c r="X211" i="4"/>
  <c r="V211" i="4"/>
  <c r="T211" i="4"/>
  <c r="R211" i="4"/>
  <c r="P211" i="4"/>
  <c r="G211" i="4"/>
  <c r="AF211" i="4" s="1"/>
  <c r="D211" i="4"/>
  <c r="C211" i="4"/>
  <c r="W211" i="4" s="1"/>
  <c r="B211" i="4"/>
  <c r="AE210" i="4"/>
  <c r="AA210" i="4"/>
  <c r="X210" i="4"/>
  <c r="W210" i="4"/>
  <c r="V210" i="4"/>
  <c r="T210" i="4"/>
  <c r="S210" i="4"/>
  <c r="R210" i="4"/>
  <c r="P210" i="4"/>
  <c r="G210" i="4"/>
  <c r="D210" i="4"/>
  <c r="E210" i="4" s="1"/>
  <c r="C210" i="4"/>
  <c r="B210" i="4"/>
  <c r="X209" i="4"/>
  <c r="V209" i="4"/>
  <c r="T209" i="4"/>
  <c r="R209" i="4"/>
  <c r="P209" i="4"/>
  <c r="G209" i="4"/>
  <c r="AF209" i="4" s="1"/>
  <c r="D209" i="4"/>
  <c r="C209" i="4"/>
  <c r="W209" i="4" s="1"/>
  <c r="B209" i="4"/>
  <c r="AE208" i="4"/>
  <c r="AA208" i="4"/>
  <c r="X208" i="4"/>
  <c r="W208" i="4"/>
  <c r="V208" i="4"/>
  <c r="T208" i="4"/>
  <c r="S208" i="4"/>
  <c r="R208" i="4"/>
  <c r="P208" i="4"/>
  <c r="G208" i="4"/>
  <c r="D208" i="4"/>
  <c r="E208" i="4" s="1"/>
  <c r="C208" i="4"/>
  <c r="B208" i="4"/>
  <c r="X207" i="4"/>
  <c r="V207" i="4"/>
  <c r="T207" i="4"/>
  <c r="R207" i="4"/>
  <c r="P207" i="4"/>
  <c r="G207" i="4"/>
  <c r="AF207" i="4" s="1"/>
  <c r="D207" i="4"/>
  <c r="C207" i="4"/>
  <c r="W207" i="4" s="1"/>
  <c r="B207" i="4"/>
  <c r="AE206" i="4"/>
  <c r="AA206" i="4"/>
  <c r="X206" i="4"/>
  <c r="W206" i="4"/>
  <c r="V206" i="4"/>
  <c r="T206" i="4"/>
  <c r="S206" i="4"/>
  <c r="R206" i="4"/>
  <c r="P206" i="4"/>
  <c r="G206" i="4"/>
  <c r="D206" i="4"/>
  <c r="E206" i="4" s="1"/>
  <c r="C206" i="4"/>
  <c r="B206" i="4"/>
  <c r="X205" i="4"/>
  <c r="V205" i="4"/>
  <c r="T205" i="4"/>
  <c r="R205" i="4"/>
  <c r="P205" i="4"/>
  <c r="G205" i="4"/>
  <c r="AF205" i="4" s="1"/>
  <c r="D205" i="4"/>
  <c r="C205" i="4"/>
  <c r="W205" i="4" s="1"/>
  <c r="B205" i="4"/>
  <c r="AE204" i="4"/>
  <c r="AA204" i="4"/>
  <c r="X204" i="4"/>
  <c r="W204" i="4"/>
  <c r="V204" i="4"/>
  <c r="T204" i="4"/>
  <c r="S204" i="4"/>
  <c r="R204" i="4"/>
  <c r="P204" i="4"/>
  <c r="G204" i="4"/>
  <c r="D204" i="4"/>
  <c r="E204" i="4" s="1"/>
  <c r="C204" i="4"/>
  <c r="B204" i="4"/>
  <c r="X203" i="4"/>
  <c r="V203" i="4"/>
  <c r="T203" i="4"/>
  <c r="R203" i="4"/>
  <c r="P203" i="4"/>
  <c r="G203" i="4"/>
  <c r="AF203" i="4" s="1"/>
  <c r="D203" i="4"/>
  <c r="C203" i="4"/>
  <c r="W203" i="4" s="1"/>
  <c r="B203" i="4"/>
  <c r="AE202" i="4"/>
  <c r="AA202" i="4"/>
  <c r="X202" i="4"/>
  <c r="W202" i="4"/>
  <c r="V202" i="4"/>
  <c r="T202" i="4"/>
  <c r="S202" i="4"/>
  <c r="R202" i="4"/>
  <c r="P202" i="4"/>
  <c r="G202" i="4"/>
  <c r="D202" i="4"/>
  <c r="E202" i="4" s="1"/>
  <c r="C202" i="4"/>
  <c r="B202" i="4"/>
  <c r="X201" i="4"/>
  <c r="V201" i="4"/>
  <c r="T201" i="4"/>
  <c r="R201" i="4"/>
  <c r="P201" i="4"/>
  <c r="G201" i="4"/>
  <c r="AF201" i="4" s="1"/>
  <c r="D201" i="4"/>
  <c r="C201" i="4"/>
  <c r="W201" i="4" s="1"/>
  <c r="B201" i="4"/>
  <c r="AG200" i="4"/>
  <c r="AE200" i="4"/>
  <c r="AC200" i="4"/>
  <c r="AA200" i="4"/>
  <c r="V200" i="4"/>
  <c r="R200" i="4"/>
  <c r="J200" i="4"/>
  <c r="P200" i="4" s="1"/>
  <c r="G200" i="4"/>
  <c r="E200" i="4"/>
  <c r="D200" i="4"/>
  <c r="C200" i="4"/>
  <c r="B200" i="4"/>
  <c r="AF199" i="4"/>
  <c r="AE199" i="4"/>
  <c r="AD199" i="4"/>
  <c r="AB199" i="4"/>
  <c r="AA199" i="4"/>
  <c r="P199" i="4"/>
  <c r="G199" i="4"/>
  <c r="AG199" i="4" s="1"/>
  <c r="D199" i="4"/>
  <c r="C199" i="4"/>
  <c r="X199" i="4" s="1"/>
  <c r="B199" i="4"/>
  <c r="AF198" i="4"/>
  <c r="AD198" i="4"/>
  <c r="AB198" i="4"/>
  <c r="W198" i="4"/>
  <c r="S198" i="4"/>
  <c r="P198" i="4"/>
  <c r="G198" i="4"/>
  <c r="AE198" i="4" s="1"/>
  <c r="E198" i="4"/>
  <c r="D198" i="4"/>
  <c r="C198" i="4"/>
  <c r="V198" i="4" s="1"/>
  <c r="B198" i="4"/>
  <c r="AF197" i="4"/>
  <c r="AE197" i="4"/>
  <c r="AD197" i="4"/>
  <c r="AB197" i="4"/>
  <c r="AA197" i="4"/>
  <c r="P197" i="4"/>
  <c r="G197" i="4"/>
  <c r="AG197" i="4" s="1"/>
  <c r="D197" i="4"/>
  <c r="C197" i="4"/>
  <c r="X197" i="4" s="1"/>
  <c r="B197" i="4"/>
  <c r="AF196" i="4"/>
  <c r="AD196" i="4"/>
  <c r="AB196" i="4"/>
  <c r="W196" i="4"/>
  <c r="S196" i="4"/>
  <c r="P196" i="4"/>
  <c r="G196" i="4"/>
  <c r="AE196" i="4" s="1"/>
  <c r="E196" i="4"/>
  <c r="D196" i="4"/>
  <c r="C196" i="4"/>
  <c r="V196" i="4" s="1"/>
  <c r="B196" i="4"/>
  <c r="AF195" i="4"/>
  <c r="AE195" i="4"/>
  <c r="AD195" i="4"/>
  <c r="AB195" i="4"/>
  <c r="AA195" i="4"/>
  <c r="P195" i="4"/>
  <c r="G195" i="4"/>
  <c r="AG195" i="4" s="1"/>
  <c r="D195" i="4"/>
  <c r="C195" i="4"/>
  <c r="X195" i="4" s="1"/>
  <c r="B195" i="4"/>
  <c r="AF194" i="4"/>
  <c r="AD194" i="4"/>
  <c r="AB194" i="4"/>
  <c r="W194" i="4"/>
  <c r="S194" i="4"/>
  <c r="P194" i="4"/>
  <c r="G194" i="4"/>
  <c r="AE194" i="4" s="1"/>
  <c r="E194" i="4"/>
  <c r="D194" i="4"/>
  <c r="C194" i="4"/>
  <c r="V194" i="4" s="1"/>
  <c r="B194" i="4"/>
  <c r="AF193" i="4"/>
  <c r="AE193" i="4"/>
  <c r="AD193" i="4"/>
  <c r="AB193" i="4"/>
  <c r="AA193" i="4"/>
  <c r="P193" i="4"/>
  <c r="G193" i="4"/>
  <c r="AG193" i="4" s="1"/>
  <c r="D193" i="4"/>
  <c r="C193" i="4"/>
  <c r="X193" i="4" s="1"/>
  <c r="B193" i="4"/>
  <c r="AF192" i="4"/>
  <c r="AD192" i="4"/>
  <c r="AB192" i="4"/>
  <c r="W192" i="4"/>
  <c r="S192" i="4"/>
  <c r="P192" i="4"/>
  <c r="G192" i="4"/>
  <c r="AE192" i="4" s="1"/>
  <c r="E192" i="4"/>
  <c r="D192" i="4"/>
  <c r="C192" i="4"/>
  <c r="V192" i="4" s="1"/>
  <c r="B192" i="4"/>
  <c r="AF191" i="4"/>
  <c r="AE191" i="4"/>
  <c r="AD191" i="4"/>
  <c r="AB191" i="4"/>
  <c r="AA191" i="4"/>
  <c r="P191" i="4"/>
  <c r="G191" i="4"/>
  <c r="AG191" i="4" s="1"/>
  <c r="D191" i="4"/>
  <c r="C191" i="4"/>
  <c r="X191" i="4" s="1"/>
  <c r="B191" i="4"/>
  <c r="AF190" i="4"/>
  <c r="AD190" i="4"/>
  <c r="AB190" i="4"/>
  <c r="W190" i="4"/>
  <c r="S190" i="4"/>
  <c r="P190" i="4"/>
  <c r="G190" i="4"/>
  <c r="AE190" i="4" s="1"/>
  <c r="E190" i="4"/>
  <c r="D190" i="4"/>
  <c r="C190" i="4"/>
  <c r="V190" i="4" s="1"/>
  <c r="B190" i="4"/>
  <c r="AF189" i="4"/>
  <c r="AE189" i="4"/>
  <c r="AD189" i="4"/>
  <c r="AB189" i="4"/>
  <c r="AA189" i="4"/>
  <c r="P189" i="4"/>
  <c r="G189" i="4"/>
  <c r="AG189" i="4" s="1"/>
  <c r="D189" i="4"/>
  <c r="C189" i="4"/>
  <c r="X189" i="4" s="1"/>
  <c r="B189" i="4"/>
  <c r="AF188" i="4"/>
  <c r="AD188" i="4"/>
  <c r="AB188" i="4"/>
  <c r="W188" i="4"/>
  <c r="S188" i="4"/>
  <c r="P188" i="4"/>
  <c r="G188" i="4"/>
  <c r="AE188" i="4" s="1"/>
  <c r="E188" i="4"/>
  <c r="D188" i="4"/>
  <c r="C188" i="4"/>
  <c r="V188" i="4" s="1"/>
  <c r="B188" i="4"/>
  <c r="AF187" i="4"/>
  <c r="AE187" i="4"/>
  <c r="AD187" i="4"/>
  <c r="AB187" i="4"/>
  <c r="AA187" i="4"/>
  <c r="P187" i="4"/>
  <c r="G187" i="4"/>
  <c r="AG187" i="4" s="1"/>
  <c r="D187" i="4"/>
  <c r="C187" i="4"/>
  <c r="X187" i="4" s="1"/>
  <c r="B187" i="4"/>
  <c r="AF186" i="4"/>
  <c r="AD186" i="4"/>
  <c r="AB186" i="4"/>
  <c r="W186" i="4"/>
  <c r="S186" i="4"/>
  <c r="P186" i="4"/>
  <c r="G186" i="4"/>
  <c r="AE186" i="4" s="1"/>
  <c r="E186" i="4"/>
  <c r="D186" i="4"/>
  <c r="C186" i="4"/>
  <c r="V186" i="4" s="1"/>
  <c r="B186" i="4"/>
  <c r="AF185" i="4"/>
  <c r="AE185" i="4"/>
  <c r="AD185" i="4"/>
  <c r="AB185" i="4"/>
  <c r="AA185" i="4"/>
  <c r="P185" i="4"/>
  <c r="G185" i="4"/>
  <c r="AG185" i="4" s="1"/>
  <c r="D185" i="4"/>
  <c r="C185" i="4"/>
  <c r="X185" i="4" s="1"/>
  <c r="B185" i="4"/>
  <c r="AF184" i="4"/>
  <c r="AD184" i="4"/>
  <c r="AB184" i="4"/>
  <c r="W184" i="4"/>
  <c r="S184" i="4"/>
  <c r="P184" i="4"/>
  <c r="G184" i="4"/>
  <c r="AE184" i="4" s="1"/>
  <c r="E184" i="4"/>
  <c r="D184" i="4"/>
  <c r="C184" i="4"/>
  <c r="V184" i="4" s="1"/>
  <c r="B184" i="4"/>
  <c r="AF183" i="4"/>
  <c r="AE183" i="4"/>
  <c r="AD183" i="4"/>
  <c r="AB183" i="4"/>
  <c r="AA183" i="4"/>
  <c r="P183" i="4"/>
  <c r="G183" i="4"/>
  <c r="AG183" i="4" s="1"/>
  <c r="D183" i="4"/>
  <c r="C183" i="4"/>
  <c r="X183" i="4" s="1"/>
  <c r="B183" i="4"/>
  <c r="AF182" i="4"/>
  <c r="AD182" i="4"/>
  <c r="AB182" i="4"/>
  <c r="W182" i="4"/>
  <c r="S182" i="4"/>
  <c r="P182" i="4"/>
  <c r="G182" i="4"/>
  <c r="AE182" i="4" s="1"/>
  <c r="E182" i="4"/>
  <c r="D182" i="4"/>
  <c r="C182" i="4"/>
  <c r="V182" i="4" s="1"/>
  <c r="B182" i="4"/>
  <c r="AF181" i="4"/>
  <c r="AE181" i="4"/>
  <c r="AD181" i="4"/>
  <c r="AB181" i="4"/>
  <c r="AA181" i="4"/>
  <c r="P181" i="4"/>
  <c r="G181" i="4"/>
  <c r="AG181" i="4" s="1"/>
  <c r="D181" i="4"/>
  <c r="C181" i="4"/>
  <c r="X181" i="4" s="1"/>
  <c r="B181" i="4"/>
  <c r="AF180" i="4"/>
  <c r="AD180" i="4"/>
  <c r="AB180" i="4"/>
  <c r="W180" i="4"/>
  <c r="S180" i="4"/>
  <c r="P180" i="4"/>
  <c r="G180" i="4"/>
  <c r="AE180" i="4" s="1"/>
  <c r="E180" i="4"/>
  <c r="D180" i="4"/>
  <c r="C180" i="4"/>
  <c r="V180" i="4" s="1"/>
  <c r="B180" i="4"/>
  <c r="AF179" i="4"/>
  <c r="AE179" i="4"/>
  <c r="AD179" i="4"/>
  <c r="AB179" i="4"/>
  <c r="AA179" i="4"/>
  <c r="P179" i="4"/>
  <c r="G179" i="4"/>
  <c r="AG179" i="4" s="1"/>
  <c r="D179" i="4"/>
  <c r="C179" i="4"/>
  <c r="X179" i="4" s="1"/>
  <c r="B179" i="4"/>
  <c r="AF178" i="4"/>
  <c r="AD178" i="4"/>
  <c r="AB178" i="4"/>
  <c r="W178" i="4"/>
  <c r="S178" i="4"/>
  <c r="P178" i="4"/>
  <c r="G178" i="4"/>
  <c r="AE178" i="4" s="1"/>
  <c r="E178" i="4"/>
  <c r="D178" i="4"/>
  <c r="C178" i="4"/>
  <c r="V178" i="4" s="1"/>
  <c r="B178" i="4"/>
  <c r="AF177" i="4"/>
  <c r="AE177" i="4"/>
  <c r="AD177" i="4"/>
  <c r="AB177" i="4"/>
  <c r="AA177" i="4"/>
  <c r="P177" i="4"/>
  <c r="G177" i="4"/>
  <c r="AG177" i="4" s="1"/>
  <c r="D177" i="4"/>
  <c r="C177" i="4"/>
  <c r="X177" i="4" s="1"/>
  <c r="B177" i="4"/>
  <c r="AF176" i="4"/>
  <c r="AD176" i="4"/>
  <c r="AB176" i="4"/>
  <c r="W176" i="4"/>
  <c r="S176" i="4"/>
  <c r="P176" i="4"/>
  <c r="G176" i="4"/>
  <c r="AE176" i="4" s="1"/>
  <c r="E176" i="4"/>
  <c r="D176" i="4"/>
  <c r="C176" i="4"/>
  <c r="V176" i="4" s="1"/>
  <c r="B176" i="4"/>
  <c r="AF175" i="4"/>
  <c r="AE175" i="4"/>
  <c r="AD175" i="4"/>
  <c r="AB175" i="4"/>
  <c r="AA175" i="4"/>
  <c r="P175" i="4"/>
  <c r="G175" i="4"/>
  <c r="AG175" i="4" s="1"/>
  <c r="D175" i="4"/>
  <c r="C175" i="4"/>
  <c r="X175" i="4" s="1"/>
  <c r="B175" i="4"/>
  <c r="AF174" i="4"/>
  <c r="AB174" i="4"/>
  <c r="W174" i="4"/>
  <c r="S174" i="4"/>
  <c r="P174" i="4"/>
  <c r="G174" i="4"/>
  <c r="AE174" i="4" s="1"/>
  <c r="E174" i="4"/>
  <c r="D174" i="4"/>
  <c r="C174" i="4"/>
  <c r="V174" i="4" s="1"/>
  <c r="B174" i="4"/>
  <c r="AF173" i="4"/>
  <c r="AE173" i="4"/>
  <c r="AD173" i="4"/>
  <c r="AB173" i="4"/>
  <c r="AA173" i="4"/>
  <c r="P173" i="4"/>
  <c r="G173" i="4"/>
  <c r="AG173" i="4" s="1"/>
  <c r="D173" i="4"/>
  <c r="C173" i="4"/>
  <c r="X173" i="4" s="1"/>
  <c r="B173" i="4"/>
  <c r="AF172" i="4"/>
  <c r="AB172" i="4"/>
  <c r="X172" i="4"/>
  <c r="W172" i="4"/>
  <c r="T172" i="4"/>
  <c r="S172" i="4"/>
  <c r="P172" i="4"/>
  <c r="G172" i="4"/>
  <c r="AE172" i="4" s="1"/>
  <c r="E172" i="4"/>
  <c r="D172" i="4"/>
  <c r="C172" i="4"/>
  <c r="V172" i="4" s="1"/>
  <c r="B172" i="4"/>
  <c r="AF171" i="4"/>
  <c r="AE171" i="4"/>
  <c r="AD171" i="4"/>
  <c r="AB171" i="4"/>
  <c r="AA171" i="4"/>
  <c r="P171" i="4"/>
  <c r="G171" i="4"/>
  <c r="AG171" i="4" s="1"/>
  <c r="D171" i="4"/>
  <c r="C171" i="4"/>
  <c r="X171" i="4" s="1"/>
  <c r="B171" i="4"/>
  <c r="AF170" i="4"/>
  <c r="AB170" i="4"/>
  <c r="X170" i="4"/>
  <c r="W170" i="4"/>
  <c r="T170" i="4"/>
  <c r="S170" i="4"/>
  <c r="P170" i="4"/>
  <c r="G170" i="4"/>
  <c r="AE170" i="4" s="1"/>
  <c r="E170" i="4"/>
  <c r="D170" i="4"/>
  <c r="C170" i="4"/>
  <c r="V170" i="4" s="1"/>
  <c r="B170" i="4"/>
  <c r="AF169" i="4"/>
  <c r="AE169" i="4"/>
  <c r="AD169" i="4"/>
  <c r="AB169" i="4"/>
  <c r="AA169" i="4"/>
  <c r="P169" i="4"/>
  <c r="G169" i="4"/>
  <c r="AG169" i="4" s="1"/>
  <c r="D169" i="4"/>
  <c r="C169" i="4"/>
  <c r="X169" i="4" s="1"/>
  <c r="B169" i="4"/>
  <c r="AF168" i="4"/>
  <c r="AB168" i="4"/>
  <c r="X168" i="4"/>
  <c r="W168" i="4"/>
  <c r="T168" i="4"/>
  <c r="S168" i="4"/>
  <c r="P168" i="4"/>
  <c r="G168" i="4"/>
  <c r="AE168" i="4" s="1"/>
  <c r="E168" i="4"/>
  <c r="D168" i="4"/>
  <c r="C168" i="4"/>
  <c r="V168" i="4" s="1"/>
  <c r="B168" i="4"/>
  <c r="AF167" i="4"/>
  <c r="AE167" i="4"/>
  <c r="AD167" i="4"/>
  <c r="AB167" i="4"/>
  <c r="AA167" i="4"/>
  <c r="P167" i="4"/>
  <c r="G167" i="4"/>
  <c r="AG167" i="4" s="1"/>
  <c r="D167" i="4"/>
  <c r="C167" i="4"/>
  <c r="X167" i="4" s="1"/>
  <c r="B167" i="4"/>
  <c r="AF166" i="4"/>
  <c r="AB166" i="4"/>
  <c r="X166" i="4"/>
  <c r="W166" i="4"/>
  <c r="T166" i="4"/>
  <c r="S166" i="4"/>
  <c r="P166" i="4"/>
  <c r="G166" i="4"/>
  <c r="AE166" i="4" s="1"/>
  <c r="E166" i="4"/>
  <c r="D166" i="4"/>
  <c r="C166" i="4"/>
  <c r="V166" i="4" s="1"/>
  <c r="B166" i="4"/>
  <c r="AF165" i="4"/>
  <c r="AE165" i="4"/>
  <c r="AD165" i="4"/>
  <c r="AB165" i="4"/>
  <c r="AA165" i="4"/>
  <c r="P165" i="4"/>
  <c r="G165" i="4"/>
  <c r="AG165" i="4" s="1"/>
  <c r="D165" i="4"/>
  <c r="C165" i="4"/>
  <c r="X165" i="4" s="1"/>
  <c r="B165" i="4"/>
  <c r="AF164" i="4"/>
  <c r="AB164" i="4"/>
  <c r="X164" i="4"/>
  <c r="W164" i="4"/>
  <c r="T164" i="4"/>
  <c r="S164" i="4"/>
  <c r="P164" i="4"/>
  <c r="G164" i="4"/>
  <c r="AE164" i="4" s="1"/>
  <c r="E164" i="4"/>
  <c r="D164" i="4"/>
  <c r="C164" i="4"/>
  <c r="V164" i="4" s="1"/>
  <c r="B164" i="4"/>
  <c r="AF163" i="4"/>
  <c r="AE163" i="4"/>
  <c r="AD163" i="4"/>
  <c r="AB163" i="4"/>
  <c r="AA163" i="4"/>
  <c r="P163" i="4"/>
  <c r="G163" i="4"/>
  <c r="AG163" i="4" s="1"/>
  <c r="D163" i="4"/>
  <c r="C163" i="4"/>
  <c r="X163" i="4" s="1"/>
  <c r="B163" i="4"/>
  <c r="AF162" i="4"/>
  <c r="AB162" i="4"/>
  <c r="X162" i="4"/>
  <c r="W162" i="4"/>
  <c r="T162" i="4"/>
  <c r="S162" i="4"/>
  <c r="P162" i="4"/>
  <c r="G162" i="4"/>
  <c r="AE162" i="4" s="1"/>
  <c r="E162" i="4"/>
  <c r="D162" i="4"/>
  <c r="C162" i="4"/>
  <c r="V162" i="4" s="1"/>
  <c r="B162" i="4"/>
  <c r="AF161" i="4"/>
  <c r="AE161" i="4"/>
  <c r="AD161" i="4"/>
  <c r="AB161" i="4"/>
  <c r="AA161" i="4"/>
  <c r="P161" i="4"/>
  <c r="G161" i="4"/>
  <c r="AG161" i="4" s="1"/>
  <c r="D161" i="4"/>
  <c r="C161" i="4"/>
  <c r="X161" i="4" s="1"/>
  <c r="B161" i="4"/>
  <c r="AF160" i="4"/>
  <c r="AB160" i="4"/>
  <c r="X160" i="4"/>
  <c r="W160" i="4"/>
  <c r="T160" i="4"/>
  <c r="S160" i="4"/>
  <c r="P160" i="4"/>
  <c r="G160" i="4"/>
  <c r="AE160" i="4" s="1"/>
  <c r="E160" i="4"/>
  <c r="D160" i="4"/>
  <c r="C160" i="4"/>
  <c r="V160" i="4" s="1"/>
  <c r="B160" i="4"/>
  <c r="AF159" i="4"/>
  <c r="AE159" i="4"/>
  <c r="AD159" i="4"/>
  <c r="AB159" i="4"/>
  <c r="AA159" i="4"/>
  <c r="P159" i="4"/>
  <c r="G159" i="4"/>
  <c r="AG159" i="4" s="1"/>
  <c r="D159" i="4"/>
  <c r="C159" i="4"/>
  <c r="X159" i="4" s="1"/>
  <c r="B159" i="4"/>
  <c r="AF158" i="4"/>
  <c r="AB158" i="4"/>
  <c r="X158" i="4"/>
  <c r="W158" i="4"/>
  <c r="T158" i="4"/>
  <c r="S158" i="4"/>
  <c r="P158" i="4"/>
  <c r="G158" i="4"/>
  <c r="AE158" i="4" s="1"/>
  <c r="E158" i="4"/>
  <c r="D158" i="4"/>
  <c r="C158" i="4"/>
  <c r="V158" i="4" s="1"/>
  <c r="B158" i="4"/>
  <c r="AF157" i="4"/>
  <c r="AE157" i="4"/>
  <c r="AD157" i="4"/>
  <c r="AB157" i="4"/>
  <c r="AA157" i="4"/>
  <c r="P157" i="4"/>
  <c r="G157" i="4"/>
  <c r="AG157" i="4" s="1"/>
  <c r="D157" i="4"/>
  <c r="C157" i="4"/>
  <c r="X157" i="4" s="1"/>
  <c r="B157" i="4"/>
  <c r="AF156" i="4"/>
  <c r="AB156" i="4"/>
  <c r="X156" i="4"/>
  <c r="W156" i="4"/>
  <c r="T156" i="4"/>
  <c r="S156" i="4"/>
  <c r="P156" i="4"/>
  <c r="G156" i="4"/>
  <c r="AE156" i="4" s="1"/>
  <c r="E156" i="4"/>
  <c r="D156" i="4"/>
  <c r="C156" i="4"/>
  <c r="V156" i="4" s="1"/>
  <c r="B156" i="4"/>
  <c r="AE155" i="4"/>
  <c r="AD155" i="4"/>
  <c r="AA155" i="4"/>
  <c r="P155" i="4"/>
  <c r="G155" i="4"/>
  <c r="AG155" i="4" s="1"/>
  <c r="D155" i="4"/>
  <c r="C155" i="4"/>
  <c r="X155" i="4" s="1"/>
  <c r="B155" i="4"/>
  <c r="AF154" i="4"/>
  <c r="AB154" i="4"/>
  <c r="X154" i="4"/>
  <c r="W154" i="4"/>
  <c r="V154" i="4"/>
  <c r="T154" i="4"/>
  <c r="S154" i="4"/>
  <c r="R154" i="4"/>
  <c r="P154" i="4"/>
  <c r="G154" i="4"/>
  <c r="AE154" i="4" s="1"/>
  <c r="E154" i="4"/>
  <c r="D154" i="4"/>
  <c r="C154" i="4"/>
  <c r="B154" i="4"/>
  <c r="AE153" i="4"/>
  <c r="AD153" i="4"/>
  <c r="AA153" i="4"/>
  <c r="P153" i="4"/>
  <c r="G153" i="4"/>
  <c r="AG153" i="4" s="1"/>
  <c r="D153" i="4"/>
  <c r="C153" i="4"/>
  <c r="X153" i="4" s="1"/>
  <c r="B153" i="4"/>
  <c r="AF152" i="4"/>
  <c r="AB152" i="4"/>
  <c r="X152" i="4"/>
  <c r="W152" i="4"/>
  <c r="V152" i="4"/>
  <c r="T152" i="4"/>
  <c r="S152" i="4"/>
  <c r="R152" i="4"/>
  <c r="P152" i="4"/>
  <c r="G152" i="4"/>
  <c r="AE152" i="4" s="1"/>
  <c r="E152" i="4"/>
  <c r="D152" i="4"/>
  <c r="C152" i="4"/>
  <c r="B152" i="4"/>
  <c r="AE151" i="4"/>
  <c r="AD151" i="4"/>
  <c r="AA151" i="4"/>
  <c r="U151" i="4"/>
  <c r="P151" i="4"/>
  <c r="G151" i="4"/>
  <c r="AG151" i="4" s="1"/>
  <c r="D151" i="4"/>
  <c r="C151" i="4"/>
  <c r="V151" i="4" s="1"/>
  <c r="B151" i="4"/>
  <c r="X150" i="4"/>
  <c r="W150" i="4"/>
  <c r="V150" i="4"/>
  <c r="T150" i="4"/>
  <c r="S150" i="4"/>
  <c r="R150" i="4"/>
  <c r="P150" i="4"/>
  <c r="G150" i="4"/>
  <c r="AG150" i="4" s="1"/>
  <c r="E150" i="4"/>
  <c r="D150" i="4"/>
  <c r="C150" i="4"/>
  <c r="B150" i="4"/>
  <c r="AE149" i="4"/>
  <c r="AD149" i="4"/>
  <c r="AA149" i="4"/>
  <c r="P149" i="4"/>
  <c r="G149" i="4"/>
  <c r="AG149" i="4" s="1"/>
  <c r="D149" i="4"/>
  <c r="C149" i="4"/>
  <c r="B149" i="4"/>
  <c r="AG148" i="4"/>
  <c r="AF148" i="4"/>
  <c r="AC148" i="4"/>
  <c r="X148" i="4"/>
  <c r="W148" i="4"/>
  <c r="V148" i="4"/>
  <c r="T148" i="4"/>
  <c r="S148" i="4"/>
  <c r="R148" i="4"/>
  <c r="P148" i="4"/>
  <c r="G148" i="4"/>
  <c r="E148" i="4"/>
  <c r="D148" i="4"/>
  <c r="C148" i="4"/>
  <c r="B148" i="4"/>
  <c r="AE147" i="4"/>
  <c r="AD147" i="4"/>
  <c r="AA147" i="4"/>
  <c r="V147" i="4"/>
  <c r="U147" i="4"/>
  <c r="P147" i="4"/>
  <c r="G147" i="4"/>
  <c r="AG147" i="4" s="1"/>
  <c r="D147" i="4"/>
  <c r="C147" i="4"/>
  <c r="B147" i="4"/>
  <c r="AF146" i="4"/>
  <c r="X146" i="4"/>
  <c r="W146" i="4"/>
  <c r="V146" i="4"/>
  <c r="T146" i="4"/>
  <c r="S146" i="4"/>
  <c r="R146" i="4"/>
  <c r="P146" i="4"/>
  <c r="G146" i="4"/>
  <c r="AG146" i="4" s="1"/>
  <c r="E146" i="4"/>
  <c r="D146" i="4"/>
  <c r="C146" i="4"/>
  <c r="B146" i="4"/>
  <c r="AE145" i="4"/>
  <c r="AD145" i="4"/>
  <c r="AA145" i="4"/>
  <c r="V145" i="4"/>
  <c r="P145" i="4"/>
  <c r="G145" i="4"/>
  <c r="AG145" i="4" s="1"/>
  <c r="D145" i="4"/>
  <c r="C145" i="4"/>
  <c r="B145" i="4"/>
  <c r="AG144" i="4"/>
  <c r="AC144" i="4"/>
  <c r="X144" i="4"/>
  <c r="W144" i="4"/>
  <c r="V144" i="4"/>
  <c r="T144" i="4"/>
  <c r="S144" i="4"/>
  <c r="R144" i="4"/>
  <c r="P144" i="4"/>
  <c r="G144" i="4"/>
  <c r="AF144" i="4" s="1"/>
  <c r="E144" i="4"/>
  <c r="D144" i="4"/>
  <c r="C144" i="4"/>
  <c r="B144" i="4"/>
  <c r="AE143" i="4"/>
  <c r="AD143" i="4"/>
  <c r="AA143" i="4"/>
  <c r="U143" i="4"/>
  <c r="P143" i="4"/>
  <c r="G143" i="4"/>
  <c r="AG143" i="4" s="1"/>
  <c r="D143" i="4"/>
  <c r="C143" i="4"/>
  <c r="V143" i="4" s="1"/>
  <c r="B143" i="4"/>
  <c r="X142" i="4"/>
  <c r="W142" i="4"/>
  <c r="V142" i="4"/>
  <c r="T142" i="4"/>
  <c r="S142" i="4"/>
  <c r="R142" i="4"/>
  <c r="P142" i="4"/>
  <c r="G142" i="4"/>
  <c r="AG142" i="4" s="1"/>
  <c r="E142" i="4"/>
  <c r="D142" i="4"/>
  <c r="C142" i="4"/>
  <c r="B142" i="4"/>
  <c r="AE141" i="4"/>
  <c r="AD141" i="4"/>
  <c r="AA141" i="4"/>
  <c r="P141" i="4"/>
  <c r="G141" i="4"/>
  <c r="AG141" i="4" s="1"/>
  <c r="D141" i="4"/>
  <c r="C141" i="4"/>
  <c r="B141" i="4"/>
  <c r="AG140" i="4"/>
  <c r="AF140" i="4"/>
  <c r="AC140" i="4"/>
  <c r="X140" i="4"/>
  <c r="W140" i="4"/>
  <c r="V140" i="4"/>
  <c r="T140" i="4"/>
  <c r="S140" i="4"/>
  <c r="R140" i="4"/>
  <c r="P140" i="4"/>
  <c r="G140" i="4"/>
  <c r="E140" i="4"/>
  <c r="D140" i="4"/>
  <c r="C140" i="4"/>
  <c r="B140" i="4"/>
  <c r="AE139" i="4"/>
  <c r="AD139" i="4"/>
  <c r="AA139" i="4"/>
  <c r="V139" i="4"/>
  <c r="U139" i="4"/>
  <c r="P139" i="4"/>
  <c r="G139" i="4"/>
  <c r="AG139" i="4" s="1"/>
  <c r="D139" i="4"/>
  <c r="C139" i="4"/>
  <c r="B139" i="4"/>
  <c r="X138" i="4"/>
  <c r="W138" i="4"/>
  <c r="V138" i="4"/>
  <c r="T138" i="4"/>
  <c r="S138" i="4"/>
  <c r="R138" i="4"/>
  <c r="P138" i="4"/>
  <c r="G138" i="4"/>
  <c r="AE138" i="4" s="1"/>
  <c r="D138" i="4"/>
  <c r="E138" i="4" s="1"/>
  <c r="C138" i="4"/>
  <c r="B138" i="4"/>
  <c r="AD137" i="4"/>
  <c r="P137" i="4"/>
  <c r="G137" i="4"/>
  <c r="AE137" i="4" s="1"/>
  <c r="D137" i="4"/>
  <c r="C137" i="4"/>
  <c r="V137" i="4" s="1"/>
  <c r="B137" i="4"/>
  <c r="AG136" i="4"/>
  <c r="AE136" i="4"/>
  <c r="AB136" i="4"/>
  <c r="X136" i="4"/>
  <c r="W136" i="4"/>
  <c r="V136" i="4"/>
  <c r="T136" i="4"/>
  <c r="S136" i="4"/>
  <c r="R136" i="4"/>
  <c r="P136" i="4"/>
  <c r="G136" i="4"/>
  <c r="AC136" i="4" s="1"/>
  <c r="E136" i="4"/>
  <c r="D136" i="4"/>
  <c r="C136" i="4"/>
  <c r="B136" i="4"/>
  <c r="AE135" i="4"/>
  <c r="AD135" i="4"/>
  <c r="AC135" i="4"/>
  <c r="V135" i="4"/>
  <c r="T135" i="4"/>
  <c r="P135" i="4"/>
  <c r="G135" i="4"/>
  <c r="D135" i="4"/>
  <c r="C135" i="4"/>
  <c r="U135" i="4" s="1"/>
  <c r="B135" i="4"/>
  <c r="AC134" i="4"/>
  <c r="X134" i="4"/>
  <c r="W134" i="4"/>
  <c r="V134" i="4"/>
  <c r="T134" i="4"/>
  <c r="S134" i="4"/>
  <c r="R134" i="4"/>
  <c r="P134" i="4"/>
  <c r="G134" i="4"/>
  <c r="AE134" i="4" s="1"/>
  <c r="D134" i="4"/>
  <c r="E134" i="4" s="1"/>
  <c r="C134" i="4"/>
  <c r="B134" i="4"/>
  <c r="U133" i="4"/>
  <c r="P133" i="4"/>
  <c r="G133" i="4"/>
  <c r="AE133" i="4" s="1"/>
  <c r="D133" i="4"/>
  <c r="C133" i="4"/>
  <c r="V133" i="4" s="1"/>
  <c r="B133" i="4"/>
  <c r="AG132" i="4"/>
  <c r="AE132" i="4"/>
  <c r="AC132" i="4"/>
  <c r="AB132" i="4"/>
  <c r="X132" i="4"/>
  <c r="W132" i="4"/>
  <c r="V132" i="4"/>
  <c r="T132" i="4"/>
  <c r="S132" i="4"/>
  <c r="R132" i="4"/>
  <c r="P132" i="4"/>
  <c r="G132" i="4"/>
  <c r="E132" i="4"/>
  <c r="D132" i="4"/>
  <c r="C132" i="4"/>
  <c r="B132" i="4"/>
  <c r="AE131" i="4"/>
  <c r="AC131" i="4"/>
  <c r="V131" i="4"/>
  <c r="U131" i="4"/>
  <c r="T131" i="4"/>
  <c r="P131" i="4"/>
  <c r="G131" i="4"/>
  <c r="AD131" i="4" s="1"/>
  <c r="D131" i="4"/>
  <c r="C131" i="4"/>
  <c r="B131" i="4"/>
  <c r="X130" i="4"/>
  <c r="W130" i="4"/>
  <c r="V130" i="4"/>
  <c r="T130" i="4"/>
  <c r="S130" i="4"/>
  <c r="R130" i="4"/>
  <c r="P130" i="4"/>
  <c r="G130" i="4"/>
  <c r="AE130" i="4" s="1"/>
  <c r="D130" i="4"/>
  <c r="E130" i="4" s="1"/>
  <c r="C130" i="4"/>
  <c r="B130" i="4"/>
  <c r="AD129" i="4"/>
  <c r="P129" i="4"/>
  <c r="G129" i="4"/>
  <c r="AE129" i="4" s="1"/>
  <c r="D129" i="4"/>
  <c r="C129" i="4"/>
  <c r="V129" i="4" s="1"/>
  <c r="B129" i="4"/>
  <c r="AG128" i="4"/>
  <c r="AE128" i="4"/>
  <c r="AB128" i="4"/>
  <c r="X128" i="4"/>
  <c r="W128" i="4"/>
  <c r="V128" i="4"/>
  <c r="T128" i="4"/>
  <c r="S128" i="4"/>
  <c r="R128" i="4"/>
  <c r="P128" i="4"/>
  <c r="G128" i="4"/>
  <c r="AC128" i="4" s="1"/>
  <c r="E128" i="4"/>
  <c r="D128" i="4"/>
  <c r="C128" i="4"/>
  <c r="B128" i="4"/>
  <c r="AE127" i="4"/>
  <c r="AD127" i="4"/>
  <c r="AC127" i="4"/>
  <c r="V127" i="4"/>
  <c r="T127" i="4"/>
  <c r="P127" i="4"/>
  <c r="G127" i="4"/>
  <c r="D127" i="4"/>
  <c r="C127" i="4"/>
  <c r="U127" i="4" s="1"/>
  <c r="B127" i="4"/>
  <c r="AC126" i="4"/>
  <c r="X126" i="4"/>
  <c r="W126" i="4"/>
  <c r="V126" i="4"/>
  <c r="T126" i="4"/>
  <c r="S126" i="4"/>
  <c r="R126" i="4"/>
  <c r="P126" i="4"/>
  <c r="G126" i="4"/>
  <c r="AE126" i="4" s="1"/>
  <c r="D126" i="4"/>
  <c r="E126" i="4" s="1"/>
  <c r="C126" i="4"/>
  <c r="B126" i="4"/>
  <c r="U125" i="4"/>
  <c r="P125" i="4"/>
  <c r="G125" i="4"/>
  <c r="AE125" i="4" s="1"/>
  <c r="D125" i="4"/>
  <c r="C125" i="4"/>
  <c r="V125" i="4" s="1"/>
  <c r="B125" i="4"/>
  <c r="AG124" i="4"/>
  <c r="AE124" i="4"/>
  <c r="AC124" i="4"/>
  <c r="AB124" i="4"/>
  <c r="X124" i="4"/>
  <c r="W124" i="4"/>
  <c r="V124" i="4"/>
  <c r="T124" i="4"/>
  <c r="S124" i="4"/>
  <c r="R124" i="4"/>
  <c r="P124" i="4"/>
  <c r="G124" i="4"/>
  <c r="E124" i="4"/>
  <c r="D124" i="4"/>
  <c r="C124" i="4"/>
  <c r="B124" i="4"/>
  <c r="AE123" i="4"/>
  <c r="AC123" i="4"/>
  <c r="V123" i="4"/>
  <c r="U123" i="4"/>
  <c r="T123" i="4"/>
  <c r="P123" i="4"/>
  <c r="G123" i="4"/>
  <c r="AD123" i="4" s="1"/>
  <c r="D123" i="4"/>
  <c r="C123" i="4"/>
  <c r="B123" i="4"/>
  <c r="X122" i="4"/>
  <c r="W122" i="4"/>
  <c r="V122" i="4"/>
  <c r="T122" i="4"/>
  <c r="S122" i="4"/>
  <c r="R122" i="4"/>
  <c r="P122" i="4"/>
  <c r="G122" i="4"/>
  <c r="AE122" i="4" s="1"/>
  <c r="D122" i="4"/>
  <c r="E122" i="4" s="1"/>
  <c r="C122" i="4"/>
  <c r="B122" i="4"/>
  <c r="AD121" i="4"/>
  <c r="P121" i="4"/>
  <c r="G121" i="4"/>
  <c r="AE121" i="4" s="1"/>
  <c r="D121" i="4"/>
  <c r="C121" i="4"/>
  <c r="V121" i="4" s="1"/>
  <c r="B121" i="4"/>
  <c r="AG120" i="4"/>
  <c r="AE120" i="4"/>
  <c r="AB120" i="4"/>
  <c r="X120" i="4"/>
  <c r="W120" i="4"/>
  <c r="V120" i="4"/>
  <c r="T120" i="4"/>
  <c r="S120" i="4"/>
  <c r="R120" i="4"/>
  <c r="P120" i="4"/>
  <c r="G120" i="4"/>
  <c r="AC120" i="4" s="1"/>
  <c r="E120" i="4"/>
  <c r="D120" i="4"/>
  <c r="C120" i="4"/>
  <c r="B120" i="4"/>
  <c r="AE119" i="4"/>
  <c r="AC119" i="4"/>
  <c r="V119" i="4"/>
  <c r="U119" i="4"/>
  <c r="T119" i="4"/>
  <c r="P119" i="4"/>
  <c r="G119" i="4"/>
  <c r="D119" i="4"/>
  <c r="C119" i="4"/>
  <c r="B119" i="4"/>
  <c r="AC118" i="4"/>
  <c r="X118" i="4"/>
  <c r="W118" i="4"/>
  <c r="V118" i="4"/>
  <c r="T118" i="4"/>
  <c r="S118" i="4"/>
  <c r="R118" i="4"/>
  <c r="P118" i="4"/>
  <c r="G118" i="4"/>
  <c r="AE118" i="4" s="1"/>
  <c r="D118" i="4"/>
  <c r="E118" i="4" s="1"/>
  <c r="C118" i="4"/>
  <c r="B118" i="4"/>
  <c r="U117" i="4"/>
  <c r="P117" i="4"/>
  <c r="G117" i="4"/>
  <c r="AE117" i="4" s="1"/>
  <c r="D117" i="4"/>
  <c r="C117" i="4"/>
  <c r="V117" i="4" s="1"/>
  <c r="B117" i="4"/>
  <c r="AG116" i="4"/>
  <c r="AE116" i="4"/>
  <c r="AB116" i="4"/>
  <c r="X116" i="4"/>
  <c r="W116" i="4"/>
  <c r="V116" i="4"/>
  <c r="T116" i="4"/>
  <c r="S116" i="4"/>
  <c r="R116" i="4"/>
  <c r="P116" i="4"/>
  <c r="G116" i="4"/>
  <c r="E116" i="4"/>
  <c r="D116" i="4"/>
  <c r="C116" i="4"/>
  <c r="B116" i="4"/>
  <c r="AE115" i="4"/>
  <c r="V115" i="4"/>
  <c r="T115" i="4"/>
  <c r="P115" i="4"/>
  <c r="G115" i="4"/>
  <c r="AD115" i="4" s="1"/>
  <c r="D115" i="4"/>
  <c r="C115" i="4"/>
  <c r="B115" i="4"/>
  <c r="X114" i="4"/>
  <c r="W114" i="4"/>
  <c r="V114" i="4"/>
  <c r="T114" i="4"/>
  <c r="S114" i="4"/>
  <c r="R114" i="4"/>
  <c r="P114" i="4"/>
  <c r="G114" i="4"/>
  <c r="AE114" i="4" s="1"/>
  <c r="D114" i="4"/>
  <c r="E114" i="4" s="1"/>
  <c r="C114" i="4"/>
  <c r="B114" i="4"/>
  <c r="AD113" i="4"/>
  <c r="P113" i="4"/>
  <c r="G113" i="4"/>
  <c r="AE113" i="4" s="1"/>
  <c r="D113" i="4"/>
  <c r="C113" i="4"/>
  <c r="V113" i="4" s="1"/>
  <c r="B113" i="4"/>
  <c r="AE112" i="4"/>
  <c r="X112" i="4"/>
  <c r="W112" i="4"/>
  <c r="V112" i="4"/>
  <c r="T112" i="4"/>
  <c r="S112" i="4"/>
  <c r="R112" i="4"/>
  <c r="P112" i="4"/>
  <c r="G112" i="4"/>
  <c r="AC112" i="4" s="1"/>
  <c r="E112" i="4"/>
  <c r="D112" i="4"/>
  <c r="C112" i="4"/>
  <c r="B112" i="4"/>
  <c r="AC111" i="4"/>
  <c r="V111" i="4"/>
  <c r="P111" i="4"/>
  <c r="G111" i="4"/>
  <c r="D111" i="4"/>
  <c r="C111" i="4"/>
  <c r="U111" i="4" s="1"/>
  <c r="B111" i="4"/>
  <c r="AG110" i="4"/>
  <c r="AE110" i="4"/>
  <c r="AC110" i="4"/>
  <c r="AB110" i="4"/>
  <c r="X110" i="4"/>
  <c r="W110" i="4"/>
  <c r="V110" i="4"/>
  <c r="T110" i="4"/>
  <c r="S110" i="4"/>
  <c r="R110" i="4"/>
  <c r="P110" i="4"/>
  <c r="G110" i="4"/>
  <c r="D110" i="4"/>
  <c r="E110" i="4" s="1"/>
  <c r="C110" i="4"/>
  <c r="B110" i="4"/>
  <c r="U109" i="4"/>
  <c r="T109" i="4"/>
  <c r="P109" i="4"/>
  <c r="G109" i="4"/>
  <c r="AE109" i="4" s="1"/>
  <c r="D109" i="4"/>
  <c r="C109" i="4"/>
  <c r="V109" i="4" s="1"/>
  <c r="B109" i="4"/>
  <c r="AG108" i="4"/>
  <c r="AB108" i="4"/>
  <c r="X108" i="4"/>
  <c r="W108" i="4"/>
  <c r="V108" i="4"/>
  <c r="T108" i="4"/>
  <c r="S108" i="4"/>
  <c r="R108" i="4"/>
  <c r="P108" i="4"/>
  <c r="G108" i="4"/>
  <c r="D108" i="4"/>
  <c r="E108" i="4" s="1"/>
  <c r="C108" i="4"/>
  <c r="B108" i="4"/>
  <c r="AE107" i="4"/>
  <c r="AD107" i="4"/>
  <c r="T107" i="4"/>
  <c r="P107" i="4"/>
  <c r="G107" i="4"/>
  <c r="D107" i="4"/>
  <c r="C107" i="4"/>
  <c r="B107" i="4"/>
  <c r="X106" i="4"/>
  <c r="W106" i="4"/>
  <c r="V106" i="4"/>
  <c r="T106" i="4"/>
  <c r="S106" i="4"/>
  <c r="R106" i="4"/>
  <c r="P106" i="4"/>
  <c r="G106" i="4"/>
  <c r="AE106" i="4" s="1"/>
  <c r="E106" i="4"/>
  <c r="D106" i="4"/>
  <c r="C106" i="4"/>
  <c r="B106" i="4"/>
  <c r="AD105" i="4"/>
  <c r="AC105" i="4"/>
  <c r="P105" i="4"/>
  <c r="G105" i="4"/>
  <c r="AE105" i="4" s="1"/>
  <c r="D105" i="4"/>
  <c r="C105" i="4"/>
  <c r="V105" i="4" s="1"/>
  <c r="B105" i="4"/>
  <c r="AE104" i="4"/>
  <c r="AC104" i="4"/>
  <c r="X104" i="4"/>
  <c r="W104" i="4"/>
  <c r="V104" i="4"/>
  <c r="T104" i="4"/>
  <c r="S104" i="4"/>
  <c r="R104" i="4"/>
  <c r="P104" i="4"/>
  <c r="G104" i="4"/>
  <c r="E104" i="4"/>
  <c r="D104" i="4"/>
  <c r="C104" i="4"/>
  <c r="B104" i="4"/>
  <c r="AC103" i="4"/>
  <c r="V103" i="4"/>
  <c r="U103" i="4"/>
  <c r="P103" i="4"/>
  <c r="G103" i="4"/>
  <c r="D103" i="4"/>
  <c r="C103" i="4"/>
  <c r="B103" i="4"/>
  <c r="AG102" i="4"/>
  <c r="AE102" i="4"/>
  <c r="AC102" i="4"/>
  <c r="AB102" i="4"/>
  <c r="X102" i="4"/>
  <c r="W102" i="4"/>
  <c r="V102" i="4"/>
  <c r="T102" i="4"/>
  <c r="S102" i="4"/>
  <c r="R102" i="4"/>
  <c r="P102" i="4"/>
  <c r="G102" i="4"/>
  <c r="D102" i="4"/>
  <c r="E102" i="4" s="1"/>
  <c r="C102" i="4"/>
  <c r="B102" i="4"/>
  <c r="U101" i="4"/>
  <c r="T101" i="4"/>
  <c r="P101" i="4"/>
  <c r="G101" i="4"/>
  <c r="AE101" i="4" s="1"/>
  <c r="D101" i="4"/>
  <c r="C101" i="4"/>
  <c r="V101" i="4" s="1"/>
  <c r="B101" i="4"/>
  <c r="AG100" i="4"/>
  <c r="AB100" i="4"/>
  <c r="X100" i="4"/>
  <c r="W100" i="4"/>
  <c r="V100" i="4"/>
  <c r="T100" i="4"/>
  <c r="S100" i="4"/>
  <c r="R100" i="4"/>
  <c r="P100" i="4"/>
  <c r="G100" i="4"/>
  <c r="D100" i="4"/>
  <c r="E100" i="4" s="1"/>
  <c r="C100" i="4"/>
  <c r="B100" i="4"/>
  <c r="AE99" i="4"/>
  <c r="AD99" i="4"/>
  <c r="T99" i="4"/>
  <c r="P99" i="4"/>
  <c r="G99" i="4"/>
  <c r="D99" i="4"/>
  <c r="C99" i="4"/>
  <c r="B99" i="4"/>
  <c r="X98" i="4"/>
  <c r="W98" i="4"/>
  <c r="V98" i="4"/>
  <c r="T98" i="4"/>
  <c r="S98" i="4"/>
  <c r="R98" i="4"/>
  <c r="P98" i="4"/>
  <c r="G98" i="4"/>
  <c r="AE98" i="4" s="1"/>
  <c r="E98" i="4"/>
  <c r="D98" i="4"/>
  <c r="C98" i="4"/>
  <c r="B98" i="4"/>
  <c r="AD97" i="4"/>
  <c r="AC97" i="4"/>
  <c r="P97" i="4"/>
  <c r="G97" i="4"/>
  <c r="AE97" i="4" s="1"/>
  <c r="D97" i="4"/>
  <c r="C97" i="4"/>
  <c r="V97" i="4" s="1"/>
  <c r="B97" i="4"/>
  <c r="AE96" i="4"/>
  <c r="AC96" i="4"/>
  <c r="X96" i="4"/>
  <c r="W96" i="4"/>
  <c r="V96" i="4"/>
  <c r="T96" i="4"/>
  <c r="S96" i="4"/>
  <c r="R96" i="4"/>
  <c r="P96" i="4"/>
  <c r="G96" i="4"/>
  <c r="E96" i="4"/>
  <c r="D96" i="4"/>
  <c r="C96" i="4"/>
  <c r="B96" i="4"/>
  <c r="AC95" i="4"/>
  <c r="V95" i="4"/>
  <c r="U95" i="4"/>
  <c r="P95" i="4"/>
  <c r="G95" i="4"/>
  <c r="D95" i="4"/>
  <c r="C95" i="4"/>
  <c r="B95" i="4"/>
  <c r="AG94" i="4"/>
  <c r="AE94" i="4"/>
  <c r="AC94" i="4"/>
  <c r="AB94" i="4"/>
  <c r="X94" i="4"/>
  <c r="W94" i="4"/>
  <c r="V94" i="4"/>
  <c r="T94" i="4"/>
  <c r="S94" i="4"/>
  <c r="R94" i="4"/>
  <c r="P94" i="4"/>
  <c r="G94" i="4"/>
  <c r="D94" i="4"/>
  <c r="E94" i="4" s="1"/>
  <c r="C94" i="4"/>
  <c r="B94" i="4"/>
  <c r="U93" i="4"/>
  <c r="T93" i="4"/>
  <c r="P93" i="4"/>
  <c r="G93" i="4"/>
  <c r="AE93" i="4" s="1"/>
  <c r="D93" i="4"/>
  <c r="C93" i="4"/>
  <c r="V93" i="4" s="1"/>
  <c r="B93" i="4"/>
  <c r="AG92" i="4"/>
  <c r="AF92" i="4"/>
  <c r="AB92" i="4"/>
  <c r="AA92" i="4"/>
  <c r="V92" i="4"/>
  <c r="R92" i="4"/>
  <c r="P92" i="4"/>
  <c r="G92" i="4"/>
  <c r="AC92" i="4" s="1"/>
  <c r="D92" i="4"/>
  <c r="C92" i="4"/>
  <c r="B92" i="4"/>
  <c r="X91" i="4"/>
  <c r="W91" i="4"/>
  <c r="V91" i="4"/>
  <c r="T91" i="4"/>
  <c r="S91" i="4"/>
  <c r="R91" i="4"/>
  <c r="P91" i="4"/>
  <c r="G91" i="4"/>
  <c r="AE91" i="4" s="1"/>
  <c r="E91" i="4"/>
  <c r="D91" i="4"/>
  <c r="C91" i="4"/>
  <c r="B91" i="4"/>
  <c r="AE90" i="4"/>
  <c r="AD90" i="4"/>
  <c r="AA90" i="4"/>
  <c r="V90" i="4"/>
  <c r="R90" i="4"/>
  <c r="P90" i="4"/>
  <c r="G90" i="4"/>
  <c r="AG90" i="4" s="1"/>
  <c r="D90" i="4"/>
  <c r="C90" i="4"/>
  <c r="X90" i="4" s="1"/>
  <c r="B90" i="4"/>
  <c r="X89" i="4"/>
  <c r="W89" i="4"/>
  <c r="V89" i="4"/>
  <c r="T89" i="4"/>
  <c r="S89" i="4"/>
  <c r="R89" i="4"/>
  <c r="P89" i="4"/>
  <c r="G89" i="4"/>
  <c r="AE89" i="4" s="1"/>
  <c r="E89" i="4"/>
  <c r="D89" i="4"/>
  <c r="C89" i="4"/>
  <c r="B89" i="4"/>
  <c r="AE88" i="4"/>
  <c r="AD88" i="4"/>
  <c r="AA88" i="4"/>
  <c r="V88" i="4"/>
  <c r="R88" i="4"/>
  <c r="P88" i="4"/>
  <c r="G88" i="4"/>
  <c r="AG88" i="4" s="1"/>
  <c r="D88" i="4"/>
  <c r="C88" i="4"/>
  <c r="X88" i="4" s="1"/>
  <c r="B88" i="4"/>
  <c r="X87" i="4"/>
  <c r="W87" i="4"/>
  <c r="V87" i="4"/>
  <c r="T87" i="4"/>
  <c r="S87" i="4"/>
  <c r="R87" i="4"/>
  <c r="P87" i="4"/>
  <c r="G87" i="4"/>
  <c r="AE87" i="4" s="1"/>
  <c r="E87" i="4"/>
  <c r="D87" i="4"/>
  <c r="C87" i="4"/>
  <c r="B87" i="4"/>
  <c r="AE86" i="4"/>
  <c r="AD86" i="4"/>
  <c r="AA86" i="4"/>
  <c r="V86" i="4"/>
  <c r="R86" i="4"/>
  <c r="P86" i="4"/>
  <c r="G86" i="4"/>
  <c r="AG86" i="4" s="1"/>
  <c r="D86" i="4"/>
  <c r="C86" i="4"/>
  <c r="X86" i="4" s="1"/>
  <c r="B86" i="4"/>
  <c r="X85" i="4"/>
  <c r="W85" i="4"/>
  <c r="V85" i="4"/>
  <c r="T85" i="4"/>
  <c r="S85" i="4"/>
  <c r="R85" i="4"/>
  <c r="P85" i="4"/>
  <c r="G85" i="4"/>
  <c r="AE85" i="4" s="1"/>
  <c r="D85" i="4"/>
  <c r="E85" i="4" s="1"/>
  <c r="C85" i="4"/>
  <c r="B85" i="4"/>
  <c r="AE84" i="4"/>
  <c r="AA84" i="4"/>
  <c r="V84" i="4"/>
  <c r="R84" i="4"/>
  <c r="P84" i="4"/>
  <c r="G84" i="4"/>
  <c r="AG84" i="4" s="1"/>
  <c r="D84" i="4"/>
  <c r="C84" i="4"/>
  <c r="X84" i="4" s="1"/>
  <c r="B84" i="4"/>
  <c r="X83" i="4"/>
  <c r="W83" i="4"/>
  <c r="V83" i="4"/>
  <c r="T83" i="4"/>
  <c r="S83" i="4"/>
  <c r="R83" i="4"/>
  <c r="P83" i="4"/>
  <c r="G83" i="4"/>
  <c r="AE83" i="4" s="1"/>
  <c r="D83" i="4"/>
  <c r="E83" i="4" s="1"/>
  <c r="C83" i="4"/>
  <c r="B83" i="4"/>
  <c r="AE82" i="4"/>
  <c r="AA82" i="4"/>
  <c r="X82" i="4"/>
  <c r="V82" i="4"/>
  <c r="T82" i="4"/>
  <c r="R82" i="4"/>
  <c r="P82" i="4"/>
  <c r="G82" i="4"/>
  <c r="AG82" i="4" s="1"/>
  <c r="D82" i="4"/>
  <c r="C82" i="4"/>
  <c r="W82" i="4" s="1"/>
  <c r="B82" i="4"/>
  <c r="X81" i="4"/>
  <c r="W81" i="4"/>
  <c r="V81" i="4"/>
  <c r="T81" i="4"/>
  <c r="S81" i="4"/>
  <c r="R81" i="4"/>
  <c r="P81" i="4"/>
  <c r="G81" i="4"/>
  <c r="AE81" i="4" s="1"/>
  <c r="D81" i="4"/>
  <c r="E81" i="4" s="1"/>
  <c r="C81" i="4"/>
  <c r="B81" i="4"/>
  <c r="AE80" i="4"/>
  <c r="AA80" i="4"/>
  <c r="X80" i="4"/>
  <c r="V80" i="4"/>
  <c r="T80" i="4"/>
  <c r="R80" i="4"/>
  <c r="P80" i="4"/>
  <c r="G80" i="4"/>
  <c r="AG80" i="4" s="1"/>
  <c r="D80" i="4"/>
  <c r="C80" i="4"/>
  <c r="W80" i="4" s="1"/>
  <c r="B80" i="4"/>
  <c r="X79" i="4"/>
  <c r="W79" i="4"/>
  <c r="V79" i="4"/>
  <c r="T79" i="4"/>
  <c r="S79" i="4"/>
  <c r="R79" i="4"/>
  <c r="P79" i="4"/>
  <c r="G79" i="4"/>
  <c r="AE79" i="4" s="1"/>
  <c r="D79" i="4"/>
  <c r="E79" i="4" s="1"/>
  <c r="C79" i="4"/>
  <c r="B79" i="4"/>
  <c r="AE78" i="4"/>
  <c r="AA78" i="4"/>
  <c r="X78" i="4"/>
  <c r="V78" i="4"/>
  <c r="T78" i="4"/>
  <c r="R78" i="4"/>
  <c r="P78" i="4"/>
  <c r="G78" i="4"/>
  <c r="AG78" i="4" s="1"/>
  <c r="D78" i="4"/>
  <c r="C78" i="4"/>
  <c r="W78" i="4" s="1"/>
  <c r="B78" i="4"/>
  <c r="X77" i="4"/>
  <c r="W77" i="4"/>
  <c r="V77" i="4"/>
  <c r="T77" i="4"/>
  <c r="S77" i="4"/>
  <c r="R77" i="4"/>
  <c r="P77" i="4"/>
  <c r="G77" i="4"/>
  <c r="AE77" i="4" s="1"/>
  <c r="D77" i="4"/>
  <c r="E77" i="4" s="1"/>
  <c r="C77" i="4"/>
  <c r="B77" i="4"/>
  <c r="AE76" i="4"/>
  <c r="AA76" i="4"/>
  <c r="X76" i="4"/>
  <c r="V76" i="4"/>
  <c r="T76" i="4"/>
  <c r="R76" i="4"/>
  <c r="P76" i="4"/>
  <c r="G76" i="4"/>
  <c r="AG76" i="4" s="1"/>
  <c r="D76" i="4"/>
  <c r="C76" i="4"/>
  <c r="W76" i="4" s="1"/>
  <c r="B76" i="4"/>
  <c r="X75" i="4"/>
  <c r="W75" i="4"/>
  <c r="V75" i="4"/>
  <c r="T75" i="4"/>
  <c r="S75" i="4"/>
  <c r="R75" i="4"/>
  <c r="P75" i="4"/>
  <c r="G75" i="4"/>
  <c r="AE75" i="4" s="1"/>
  <c r="D75" i="4"/>
  <c r="E75" i="4" s="1"/>
  <c r="C75" i="4"/>
  <c r="B75" i="4"/>
  <c r="AE74" i="4"/>
  <c r="AA74" i="4"/>
  <c r="X74" i="4"/>
  <c r="V74" i="4"/>
  <c r="T74" i="4"/>
  <c r="R74" i="4"/>
  <c r="P74" i="4"/>
  <c r="G74" i="4"/>
  <c r="AG74" i="4" s="1"/>
  <c r="D74" i="4"/>
  <c r="C74" i="4"/>
  <c r="W74" i="4" s="1"/>
  <c r="B74" i="4"/>
  <c r="X73" i="4"/>
  <c r="W73" i="4"/>
  <c r="V73" i="4"/>
  <c r="T73" i="4"/>
  <c r="S73" i="4"/>
  <c r="R73" i="4"/>
  <c r="P73" i="4"/>
  <c r="G73" i="4"/>
  <c r="AE73" i="4" s="1"/>
  <c r="D73" i="4"/>
  <c r="E73" i="4" s="1"/>
  <c r="C73" i="4"/>
  <c r="B73" i="4"/>
  <c r="AE72" i="4"/>
  <c r="AA72" i="4"/>
  <c r="X72" i="4"/>
  <c r="V72" i="4"/>
  <c r="T72" i="4"/>
  <c r="R72" i="4"/>
  <c r="P72" i="4"/>
  <c r="G72" i="4"/>
  <c r="AG72" i="4" s="1"/>
  <c r="D72" i="4"/>
  <c r="C72" i="4"/>
  <c r="W72" i="4" s="1"/>
  <c r="B72" i="4"/>
  <c r="AG71" i="4"/>
  <c r="AE71" i="4"/>
  <c r="AC71" i="4"/>
  <c r="AA71" i="4"/>
  <c r="J71" i="4"/>
  <c r="P71" i="4" s="1"/>
  <c r="G71" i="4"/>
  <c r="D71" i="4"/>
  <c r="C71" i="4"/>
  <c r="V71" i="4" s="1"/>
  <c r="B71" i="4"/>
  <c r="AF70" i="4"/>
  <c r="AE70" i="4"/>
  <c r="AD70" i="4"/>
  <c r="AB70" i="4"/>
  <c r="AA70" i="4"/>
  <c r="W70" i="4"/>
  <c r="S70" i="4"/>
  <c r="P70" i="4"/>
  <c r="G70" i="4"/>
  <c r="AG70" i="4" s="1"/>
  <c r="E70" i="4"/>
  <c r="D70" i="4"/>
  <c r="C70" i="4"/>
  <c r="B70" i="4"/>
  <c r="AF69" i="4"/>
  <c r="AD69" i="4"/>
  <c r="AB69" i="4"/>
  <c r="P69" i="4"/>
  <c r="G69" i="4"/>
  <c r="AE69" i="4" s="1"/>
  <c r="D69" i="4"/>
  <c r="C69" i="4"/>
  <c r="W69" i="4" s="1"/>
  <c r="B69" i="4"/>
  <c r="AF68" i="4"/>
  <c r="AE68" i="4"/>
  <c r="AD68" i="4"/>
  <c r="AB68" i="4"/>
  <c r="AA68" i="4"/>
  <c r="W68" i="4"/>
  <c r="S68" i="4"/>
  <c r="P68" i="4"/>
  <c r="G68" i="4"/>
  <c r="AG68" i="4" s="1"/>
  <c r="E68" i="4"/>
  <c r="D68" i="4"/>
  <c r="C68" i="4"/>
  <c r="B68" i="4"/>
  <c r="AF67" i="4"/>
  <c r="AD67" i="4"/>
  <c r="AB67" i="4"/>
  <c r="P67" i="4"/>
  <c r="G67" i="4"/>
  <c r="AE67" i="4" s="1"/>
  <c r="D67" i="4"/>
  <c r="C67" i="4"/>
  <c r="W67" i="4" s="1"/>
  <c r="B67" i="4"/>
  <c r="AF66" i="4"/>
  <c r="AE66" i="4"/>
  <c r="AD66" i="4"/>
  <c r="AB66" i="4"/>
  <c r="AA66" i="4"/>
  <c r="W66" i="4"/>
  <c r="S66" i="4"/>
  <c r="P66" i="4"/>
  <c r="G66" i="4"/>
  <c r="AG66" i="4" s="1"/>
  <c r="E66" i="4"/>
  <c r="D66" i="4"/>
  <c r="C66" i="4"/>
  <c r="B66" i="4"/>
  <c r="AF65" i="4"/>
  <c r="AD65" i="4"/>
  <c r="AB65" i="4"/>
  <c r="P65" i="4"/>
  <c r="G65" i="4"/>
  <c r="AE65" i="4" s="1"/>
  <c r="D65" i="4"/>
  <c r="C65" i="4"/>
  <c r="W65" i="4" s="1"/>
  <c r="B65" i="4"/>
  <c r="AF64" i="4"/>
  <c r="AE64" i="4"/>
  <c r="AD64" i="4"/>
  <c r="AB64" i="4"/>
  <c r="AA64" i="4"/>
  <c r="W64" i="4"/>
  <c r="S64" i="4"/>
  <c r="P64" i="4"/>
  <c r="G64" i="4"/>
  <c r="AG64" i="4" s="1"/>
  <c r="E64" i="4"/>
  <c r="D64" i="4"/>
  <c r="C64" i="4"/>
  <c r="B64" i="4"/>
  <c r="AF63" i="4"/>
  <c r="AD63" i="4"/>
  <c r="AB63" i="4"/>
  <c r="P63" i="4"/>
  <c r="G63" i="4"/>
  <c r="AE63" i="4" s="1"/>
  <c r="D63" i="4"/>
  <c r="C63" i="4"/>
  <c r="W63" i="4" s="1"/>
  <c r="B63" i="4"/>
  <c r="AF62" i="4"/>
  <c r="AE62" i="4"/>
  <c r="AD62" i="4"/>
  <c r="AB62" i="4"/>
  <c r="AA62" i="4"/>
  <c r="W62" i="4"/>
  <c r="S62" i="4"/>
  <c r="P62" i="4"/>
  <c r="G62" i="4"/>
  <c r="AG62" i="4" s="1"/>
  <c r="E62" i="4"/>
  <c r="D62" i="4"/>
  <c r="C62" i="4"/>
  <c r="B62" i="4"/>
  <c r="AF61" i="4"/>
  <c r="AD61" i="4"/>
  <c r="AB61" i="4"/>
  <c r="P61" i="4"/>
  <c r="G61" i="4"/>
  <c r="AE61" i="4" s="1"/>
  <c r="D61" i="4"/>
  <c r="C61" i="4"/>
  <c r="W61" i="4" s="1"/>
  <c r="B61" i="4"/>
  <c r="AF60" i="4"/>
  <c r="AE60" i="4"/>
  <c r="AD60" i="4"/>
  <c r="AB60" i="4"/>
  <c r="AA60" i="4"/>
  <c r="W60" i="4"/>
  <c r="S60" i="4"/>
  <c r="P60" i="4"/>
  <c r="G60" i="4"/>
  <c r="AG60" i="4" s="1"/>
  <c r="E60" i="4"/>
  <c r="D60" i="4"/>
  <c r="C60" i="4"/>
  <c r="B60" i="4"/>
  <c r="AF59" i="4"/>
  <c r="AD59" i="4"/>
  <c r="AB59" i="4"/>
  <c r="P59" i="4"/>
  <c r="G59" i="4"/>
  <c r="AE59" i="4" s="1"/>
  <c r="D59" i="4"/>
  <c r="C59" i="4"/>
  <c r="W59" i="4" s="1"/>
  <c r="B59" i="4"/>
  <c r="AF58" i="4"/>
  <c r="AE58" i="4"/>
  <c r="AD58" i="4"/>
  <c r="AB58" i="4"/>
  <c r="AA58" i="4"/>
  <c r="W58" i="4"/>
  <c r="S58" i="4"/>
  <c r="P58" i="4"/>
  <c r="G58" i="4"/>
  <c r="AG58" i="4" s="1"/>
  <c r="E58" i="4"/>
  <c r="D58" i="4"/>
  <c r="C58" i="4"/>
  <c r="B58" i="4"/>
  <c r="AF57" i="4"/>
  <c r="AD57" i="4"/>
  <c r="AB57" i="4"/>
  <c r="P57" i="4"/>
  <c r="G57" i="4"/>
  <c r="AE57" i="4" s="1"/>
  <c r="D57" i="4"/>
  <c r="C57" i="4"/>
  <c r="W57" i="4" s="1"/>
  <c r="B57" i="4"/>
  <c r="AF56" i="4"/>
  <c r="AE56" i="4"/>
  <c r="AD56" i="4"/>
  <c r="AB56" i="4"/>
  <c r="AA56" i="4"/>
  <c r="W56" i="4"/>
  <c r="S56" i="4"/>
  <c r="P56" i="4"/>
  <c r="G56" i="4"/>
  <c r="AG56" i="4" s="1"/>
  <c r="E56" i="4"/>
  <c r="D56" i="4"/>
  <c r="C56" i="4"/>
  <c r="B56" i="4"/>
  <c r="AD55" i="4"/>
  <c r="W55" i="4"/>
  <c r="U55" i="4"/>
  <c r="S55" i="4"/>
  <c r="P55" i="4"/>
  <c r="J55" i="4"/>
  <c r="G55" i="4"/>
  <c r="AF55" i="4" s="1"/>
  <c r="D55" i="4"/>
  <c r="C55" i="4"/>
  <c r="V55" i="4" s="1"/>
  <c r="B55" i="4"/>
  <c r="X54" i="4"/>
  <c r="W54" i="4"/>
  <c r="V54" i="4"/>
  <c r="T54" i="4"/>
  <c r="S54" i="4"/>
  <c r="R54" i="4"/>
  <c r="P54" i="4"/>
  <c r="G54" i="4"/>
  <c r="AE54" i="4" s="1"/>
  <c r="D54" i="4"/>
  <c r="E54" i="4" s="1"/>
  <c r="C54" i="4"/>
  <c r="B54" i="4"/>
  <c r="AE53" i="4"/>
  <c r="AA53" i="4"/>
  <c r="X53" i="4"/>
  <c r="V53" i="4"/>
  <c r="T53" i="4"/>
  <c r="R53" i="4"/>
  <c r="P53" i="4"/>
  <c r="G53" i="4"/>
  <c r="AG53" i="4" s="1"/>
  <c r="D53" i="4"/>
  <c r="C53" i="4"/>
  <c r="W53" i="4" s="1"/>
  <c r="B53" i="4"/>
  <c r="X52" i="4"/>
  <c r="W52" i="4"/>
  <c r="V52" i="4"/>
  <c r="T52" i="4"/>
  <c r="S52" i="4"/>
  <c r="R52" i="4"/>
  <c r="P52" i="4"/>
  <c r="G52" i="4"/>
  <c r="AE52" i="4" s="1"/>
  <c r="D52" i="4"/>
  <c r="E52" i="4" s="1"/>
  <c r="C52" i="4"/>
  <c r="B52" i="4"/>
  <c r="AE51" i="4"/>
  <c r="AA51" i="4"/>
  <c r="X51" i="4"/>
  <c r="V51" i="4"/>
  <c r="T51" i="4"/>
  <c r="R51" i="4"/>
  <c r="P51" i="4"/>
  <c r="G51" i="4"/>
  <c r="AG51" i="4" s="1"/>
  <c r="D51" i="4"/>
  <c r="C51" i="4"/>
  <c r="W51" i="4" s="1"/>
  <c r="B51" i="4"/>
  <c r="X50" i="4"/>
  <c r="W50" i="4"/>
  <c r="V50" i="4"/>
  <c r="T50" i="4"/>
  <c r="S50" i="4"/>
  <c r="R50" i="4"/>
  <c r="P50" i="4"/>
  <c r="G50" i="4"/>
  <c r="AE50" i="4" s="1"/>
  <c r="D50" i="4"/>
  <c r="E50" i="4" s="1"/>
  <c r="C50" i="4"/>
  <c r="B50" i="4"/>
  <c r="AE49" i="4"/>
  <c r="AA49" i="4"/>
  <c r="X49" i="4"/>
  <c r="V49" i="4"/>
  <c r="T49" i="4"/>
  <c r="R49" i="4"/>
  <c r="P49" i="4"/>
  <c r="G49" i="4"/>
  <c r="AG49" i="4" s="1"/>
  <c r="D49" i="4"/>
  <c r="C49" i="4"/>
  <c r="W49" i="4" s="1"/>
  <c r="B49" i="4"/>
  <c r="X48" i="4"/>
  <c r="W48" i="4"/>
  <c r="V48" i="4"/>
  <c r="T48" i="4"/>
  <c r="S48" i="4"/>
  <c r="R48" i="4"/>
  <c r="P48" i="4"/>
  <c r="G48" i="4"/>
  <c r="AE48" i="4" s="1"/>
  <c r="D48" i="4"/>
  <c r="E48" i="4" s="1"/>
  <c r="C48" i="4"/>
  <c r="B48" i="4"/>
  <c r="AE47" i="4"/>
  <c r="AA47" i="4"/>
  <c r="X47" i="4"/>
  <c r="V47" i="4"/>
  <c r="T47" i="4"/>
  <c r="R47" i="4"/>
  <c r="P47" i="4"/>
  <c r="G47" i="4"/>
  <c r="AG47" i="4" s="1"/>
  <c r="D47" i="4"/>
  <c r="C47" i="4"/>
  <c r="W47" i="4" s="1"/>
  <c r="B47" i="4"/>
  <c r="X46" i="4"/>
  <c r="W46" i="4"/>
  <c r="V46" i="4"/>
  <c r="T46" i="4"/>
  <c r="S46" i="4"/>
  <c r="R46" i="4"/>
  <c r="P46" i="4"/>
  <c r="G46" i="4"/>
  <c r="AE46" i="4" s="1"/>
  <c r="D46" i="4"/>
  <c r="E46" i="4" s="1"/>
  <c r="C46" i="4"/>
  <c r="B46" i="4"/>
  <c r="AE45" i="4"/>
  <c r="AA45" i="4"/>
  <c r="X45" i="4"/>
  <c r="V45" i="4"/>
  <c r="T45" i="4"/>
  <c r="R45" i="4"/>
  <c r="P45" i="4"/>
  <c r="G45" i="4"/>
  <c r="AG45" i="4" s="1"/>
  <c r="D45" i="4"/>
  <c r="C45" i="4"/>
  <c r="W45" i="4" s="1"/>
  <c r="B45" i="4"/>
  <c r="AG44" i="4"/>
  <c r="AE44" i="4"/>
  <c r="AC44" i="4"/>
  <c r="AA44" i="4"/>
  <c r="J44" i="4"/>
  <c r="P44" i="4" s="1"/>
  <c r="G44" i="4"/>
  <c r="D44" i="4"/>
  <c r="C44" i="4"/>
  <c r="V44" i="4" s="1"/>
  <c r="B44" i="4"/>
  <c r="AF43" i="4"/>
  <c r="AE43" i="4"/>
  <c r="AD43" i="4"/>
  <c r="AB43" i="4"/>
  <c r="AA43" i="4"/>
  <c r="W43" i="4"/>
  <c r="S43" i="4"/>
  <c r="P43" i="4"/>
  <c r="G43" i="4"/>
  <c r="AG43" i="4" s="1"/>
  <c r="E43" i="4"/>
  <c r="D43" i="4"/>
  <c r="C43" i="4"/>
  <c r="B43" i="4"/>
  <c r="AF42" i="4"/>
  <c r="AD42" i="4"/>
  <c r="AB42" i="4"/>
  <c r="P42" i="4"/>
  <c r="G42" i="4"/>
  <c r="AE42" i="4" s="1"/>
  <c r="D42" i="4"/>
  <c r="C42" i="4"/>
  <c r="W42" i="4" s="1"/>
  <c r="B42" i="4"/>
  <c r="AF41" i="4"/>
  <c r="AE41" i="4"/>
  <c r="AD41" i="4"/>
  <c r="AB41" i="4"/>
  <c r="AA41" i="4"/>
  <c r="W41" i="4"/>
  <c r="S41" i="4"/>
  <c r="P41" i="4"/>
  <c r="G41" i="4"/>
  <c r="AG41" i="4" s="1"/>
  <c r="E41" i="4"/>
  <c r="D41" i="4"/>
  <c r="C41" i="4"/>
  <c r="B41" i="4"/>
  <c r="AF40" i="4"/>
  <c r="AD40" i="4"/>
  <c r="AB40" i="4"/>
  <c r="P40" i="4"/>
  <c r="G40" i="4"/>
  <c r="AE40" i="4" s="1"/>
  <c r="D40" i="4"/>
  <c r="C40" i="4"/>
  <c r="W40" i="4" s="1"/>
  <c r="B40" i="4"/>
  <c r="AF39" i="4"/>
  <c r="AD39" i="4"/>
  <c r="AB39" i="4"/>
  <c r="W39" i="4"/>
  <c r="S39" i="4"/>
  <c r="P39" i="4"/>
  <c r="G39" i="4"/>
  <c r="AG39" i="4" s="1"/>
  <c r="E39" i="4"/>
  <c r="D39" i="4"/>
  <c r="C39" i="4"/>
  <c r="B39" i="4"/>
  <c r="AF38" i="4"/>
  <c r="AE38" i="4"/>
  <c r="AD38" i="4"/>
  <c r="AB38" i="4"/>
  <c r="AA38" i="4"/>
  <c r="P38" i="4"/>
  <c r="G38" i="4"/>
  <c r="AG38" i="4" s="1"/>
  <c r="D38" i="4"/>
  <c r="C38" i="4"/>
  <c r="W38" i="4" s="1"/>
  <c r="B38" i="4"/>
  <c r="AF37" i="4"/>
  <c r="AD37" i="4"/>
  <c r="AB37" i="4"/>
  <c r="W37" i="4"/>
  <c r="S37" i="4"/>
  <c r="P37" i="4"/>
  <c r="G37" i="4"/>
  <c r="AG37" i="4" s="1"/>
  <c r="E37" i="4"/>
  <c r="D37" i="4"/>
  <c r="C37" i="4"/>
  <c r="B37" i="4"/>
  <c r="AF36" i="4"/>
  <c r="AE36" i="4"/>
  <c r="AD36" i="4"/>
  <c r="AB36" i="4"/>
  <c r="AA36" i="4"/>
  <c r="P36" i="4"/>
  <c r="G36" i="4"/>
  <c r="AG36" i="4" s="1"/>
  <c r="D36" i="4"/>
  <c r="C36" i="4"/>
  <c r="W36" i="4" s="1"/>
  <c r="B36" i="4"/>
  <c r="W35" i="4"/>
  <c r="U35" i="4"/>
  <c r="S35" i="4"/>
  <c r="P35" i="4"/>
  <c r="J35" i="4"/>
  <c r="G35" i="4"/>
  <c r="D35" i="4"/>
  <c r="C35" i="4"/>
  <c r="X35" i="4" s="1"/>
  <c r="B35" i="4"/>
  <c r="AE34" i="4"/>
  <c r="AA34" i="4"/>
  <c r="X34" i="4"/>
  <c r="W34" i="4"/>
  <c r="V34" i="4"/>
  <c r="T34" i="4"/>
  <c r="S34" i="4"/>
  <c r="R34" i="4"/>
  <c r="P34" i="4"/>
  <c r="G34" i="4"/>
  <c r="AG34" i="4" s="1"/>
  <c r="D34" i="4"/>
  <c r="E34" i="4" s="1"/>
  <c r="C34" i="4"/>
  <c r="B34" i="4"/>
  <c r="X33" i="4"/>
  <c r="V33" i="4"/>
  <c r="T33" i="4"/>
  <c r="R33" i="4"/>
  <c r="P33" i="4"/>
  <c r="G33" i="4"/>
  <c r="AE33" i="4" s="1"/>
  <c r="D33" i="4"/>
  <c r="C33" i="4"/>
  <c r="B33" i="4"/>
  <c r="X32" i="4"/>
  <c r="W32" i="4"/>
  <c r="V32" i="4"/>
  <c r="T32" i="4"/>
  <c r="S32" i="4"/>
  <c r="R32" i="4"/>
  <c r="P32" i="4"/>
  <c r="G32" i="4"/>
  <c r="AF32" i="4" s="1"/>
  <c r="D32" i="4"/>
  <c r="E32" i="4" s="1"/>
  <c r="C32" i="4"/>
  <c r="B32" i="4"/>
  <c r="AE31" i="4"/>
  <c r="AA31" i="4"/>
  <c r="X31" i="4"/>
  <c r="V31" i="4"/>
  <c r="T31" i="4"/>
  <c r="R31" i="4"/>
  <c r="P31" i="4"/>
  <c r="G31" i="4"/>
  <c r="D31" i="4"/>
  <c r="C31" i="4"/>
  <c r="B31" i="4"/>
  <c r="X30" i="4"/>
  <c r="W30" i="4"/>
  <c r="V30" i="4"/>
  <c r="T30" i="4"/>
  <c r="S30" i="4"/>
  <c r="R30" i="4"/>
  <c r="P30" i="4"/>
  <c r="G30" i="4"/>
  <c r="AF30" i="4" s="1"/>
  <c r="D30" i="4"/>
  <c r="E30" i="4" s="1"/>
  <c r="C30" i="4"/>
  <c r="B30" i="4"/>
  <c r="AE29" i="4"/>
  <c r="AA29" i="4"/>
  <c r="X29" i="4"/>
  <c r="V29" i="4"/>
  <c r="T29" i="4"/>
  <c r="R29" i="4"/>
  <c r="P29" i="4"/>
  <c r="G29" i="4"/>
  <c r="D29" i="4"/>
  <c r="C29" i="4"/>
  <c r="B29" i="4"/>
  <c r="X28" i="4"/>
  <c r="W28" i="4"/>
  <c r="V28" i="4"/>
  <c r="T28" i="4"/>
  <c r="S28" i="4"/>
  <c r="R28" i="4"/>
  <c r="P28" i="4"/>
  <c r="G28" i="4"/>
  <c r="AF28" i="4" s="1"/>
  <c r="D28" i="4"/>
  <c r="E28" i="4" s="1"/>
  <c r="C28" i="4"/>
  <c r="B28" i="4"/>
  <c r="AE27" i="4"/>
  <c r="AA27" i="4"/>
  <c r="X27" i="4"/>
  <c r="V27" i="4"/>
  <c r="T27" i="4"/>
  <c r="R27" i="4"/>
  <c r="P27" i="4"/>
  <c r="G27" i="4"/>
  <c r="D27" i="4"/>
  <c r="C27" i="4"/>
  <c r="B27" i="4"/>
  <c r="X26" i="4"/>
  <c r="W26" i="4"/>
  <c r="V26" i="4"/>
  <c r="T26" i="4"/>
  <c r="S26" i="4"/>
  <c r="R26" i="4"/>
  <c r="P26" i="4"/>
  <c r="G26" i="4"/>
  <c r="AF26" i="4" s="1"/>
  <c r="D26" i="4"/>
  <c r="E26" i="4" s="1"/>
  <c r="C26" i="4"/>
  <c r="B26" i="4"/>
  <c r="AE25" i="4"/>
  <c r="AA25" i="4"/>
  <c r="X25" i="4"/>
  <c r="V25" i="4"/>
  <c r="T25" i="4"/>
  <c r="R25" i="4"/>
  <c r="P25" i="4"/>
  <c r="G25" i="4"/>
  <c r="D25" i="4"/>
  <c r="C25" i="4"/>
  <c r="B25" i="4"/>
  <c r="X24" i="4"/>
  <c r="W24" i="4"/>
  <c r="V24" i="4"/>
  <c r="T24" i="4"/>
  <c r="S24" i="4"/>
  <c r="R24" i="4"/>
  <c r="P24" i="4"/>
  <c r="G24" i="4"/>
  <c r="AF24" i="4" s="1"/>
  <c r="D24" i="4"/>
  <c r="E24" i="4" s="1"/>
  <c r="C24" i="4"/>
  <c r="B24" i="4"/>
  <c r="AE23" i="4"/>
  <c r="AA23" i="4"/>
  <c r="X23" i="4"/>
  <c r="V23" i="4"/>
  <c r="T23" i="4"/>
  <c r="R23" i="4"/>
  <c r="P23" i="4"/>
  <c r="G23" i="4"/>
  <c r="D23" i="4"/>
  <c r="C23" i="4"/>
  <c r="B23" i="4"/>
  <c r="X22" i="4"/>
  <c r="W22" i="4"/>
  <c r="V22" i="4"/>
  <c r="T22" i="4"/>
  <c r="S22" i="4"/>
  <c r="R22" i="4"/>
  <c r="P22" i="4"/>
  <c r="G22" i="4"/>
  <c r="AF22" i="4" s="1"/>
  <c r="D22" i="4"/>
  <c r="E22" i="4" s="1"/>
  <c r="C22" i="4"/>
  <c r="B22" i="4"/>
  <c r="AE21" i="4"/>
  <c r="AA21" i="4"/>
  <c r="X21" i="4"/>
  <c r="V21" i="4"/>
  <c r="T21" i="4"/>
  <c r="R21" i="4"/>
  <c r="P21" i="4"/>
  <c r="G21" i="4"/>
  <c r="D21" i="4"/>
  <c r="C21" i="4"/>
  <c r="B21" i="4"/>
  <c r="X20" i="4"/>
  <c r="W20" i="4"/>
  <c r="V20" i="4"/>
  <c r="T20" i="4"/>
  <c r="S20" i="4"/>
  <c r="R20" i="4"/>
  <c r="P20" i="4"/>
  <c r="G20" i="4"/>
  <c r="AF20" i="4" s="1"/>
  <c r="D20" i="4"/>
  <c r="E20" i="4" s="1"/>
  <c r="C20" i="4"/>
  <c r="B20" i="4"/>
  <c r="AE19" i="4"/>
  <c r="AA19" i="4"/>
  <c r="X19" i="4"/>
  <c r="V19" i="4"/>
  <c r="T19" i="4"/>
  <c r="R19" i="4"/>
  <c r="P19" i="4"/>
  <c r="G19" i="4"/>
  <c r="D19" i="4"/>
  <c r="C19" i="4"/>
  <c r="B19" i="4"/>
  <c r="X18" i="4"/>
  <c r="W18" i="4"/>
  <c r="V18" i="4"/>
  <c r="T18" i="4"/>
  <c r="S18" i="4"/>
  <c r="R18" i="4"/>
  <c r="P18" i="4"/>
  <c r="G18" i="4"/>
  <c r="AF18" i="4" s="1"/>
  <c r="D18" i="4"/>
  <c r="E18" i="4" s="1"/>
  <c r="C18" i="4"/>
  <c r="B18" i="4"/>
  <c r="AE17" i="4"/>
  <c r="AA17" i="4"/>
  <c r="X17" i="4"/>
  <c r="V17" i="4"/>
  <c r="T17" i="4"/>
  <c r="R17" i="4"/>
  <c r="P17" i="4"/>
  <c r="G17" i="4"/>
  <c r="D17" i="4"/>
  <c r="C17" i="4"/>
  <c r="B17" i="4"/>
  <c r="X16" i="4"/>
  <c r="W16" i="4"/>
  <c r="V16" i="4"/>
  <c r="T16" i="4"/>
  <c r="S16" i="4"/>
  <c r="R16" i="4"/>
  <c r="P16" i="4"/>
  <c r="G16" i="4"/>
  <c r="AF16" i="4" s="1"/>
  <c r="D16" i="4"/>
  <c r="E16" i="4" s="1"/>
  <c r="C16" i="4"/>
  <c r="B16" i="4"/>
  <c r="AE15" i="4"/>
  <c r="AA15" i="4"/>
  <c r="X15" i="4"/>
  <c r="V15" i="4"/>
  <c r="T15" i="4"/>
  <c r="R15" i="4"/>
  <c r="P15" i="4"/>
  <c r="G15" i="4"/>
  <c r="D15" i="4"/>
  <c r="C15" i="4"/>
  <c r="B15" i="4"/>
  <c r="X14" i="4"/>
  <c r="W14" i="4"/>
  <c r="V14" i="4"/>
  <c r="T14" i="4"/>
  <c r="S14" i="4"/>
  <c r="R14" i="4"/>
  <c r="P14" i="4"/>
  <c r="G14" i="4"/>
  <c r="AF14" i="4" s="1"/>
  <c r="D14" i="4"/>
  <c r="E14" i="4" s="1"/>
  <c r="C14" i="4"/>
  <c r="B14" i="4"/>
  <c r="AG13" i="4"/>
  <c r="AE13" i="4"/>
  <c r="AD13" i="4"/>
  <c r="AC13" i="4"/>
  <c r="AA13" i="4"/>
  <c r="V13" i="4"/>
  <c r="R13" i="4"/>
  <c r="J13" i="4"/>
  <c r="P13" i="4" s="1"/>
  <c r="G13" i="4"/>
  <c r="AF13" i="4" s="1"/>
  <c r="E13" i="4"/>
  <c r="D13" i="4"/>
  <c r="C13" i="4"/>
  <c r="B13" i="4"/>
  <c r="AF12" i="4"/>
  <c r="AD12" i="4"/>
  <c r="AB12" i="4"/>
  <c r="P12" i="4"/>
  <c r="G12" i="4"/>
  <c r="AG12" i="4" s="1"/>
  <c r="D12" i="4"/>
  <c r="C12" i="4"/>
  <c r="X12" i="4" s="1"/>
  <c r="B12" i="4"/>
  <c r="AF11" i="4"/>
  <c r="AE11" i="4"/>
  <c r="AD11" i="4"/>
  <c r="AB11" i="4"/>
  <c r="AA11" i="4"/>
  <c r="W11" i="4"/>
  <c r="S11" i="4"/>
  <c r="P11" i="4"/>
  <c r="G11" i="4"/>
  <c r="AG11" i="4" s="1"/>
  <c r="E11" i="4"/>
  <c r="D11" i="4"/>
  <c r="C11" i="4"/>
  <c r="V11" i="4" s="1"/>
  <c r="B11" i="4"/>
  <c r="AF10" i="4"/>
  <c r="AD10" i="4"/>
  <c r="AB10" i="4"/>
  <c r="P10" i="4"/>
  <c r="G10" i="4"/>
  <c r="AG10" i="4" s="1"/>
  <c r="D10" i="4"/>
  <c r="C10" i="4"/>
  <c r="X10" i="4" s="1"/>
  <c r="B10" i="4"/>
  <c r="AF9" i="4"/>
  <c r="AE9" i="4"/>
  <c r="AD9" i="4"/>
  <c r="AB9" i="4"/>
  <c r="AA9" i="4"/>
  <c r="W9" i="4"/>
  <c r="S9" i="4"/>
  <c r="P9" i="4"/>
  <c r="G9" i="4"/>
  <c r="AG9" i="4" s="1"/>
  <c r="E9" i="4"/>
  <c r="D9" i="4"/>
  <c r="C9" i="4"/>
  <c r="V9" i="4" s="1"/>
  <c r="B9" i="4"/>
  <c r="AF8" i="4"/>
  <c r="AD8" i="4"/>
  <c r="AB8" i="4"/>
  <c r="P8" i="4"/>
  <c r="G8" i="4"/>
  <c r="AG8" i="4" s="1"/>
  <c r="D8" i="4"/>
  <c r="C8" i="4"/>
  <c r="X8" i="4" s="1"/>
  <c r="B8" i="4"/>
  <c r="AF7" i="4"/>
  <c r="AE7" i="4"/>
  <c r="AD7" i="4"/>
  <c r="AB7" i="4"/>
  <c r="AA7" i="4"/>
  <c r="W7" i="4"/>
  <c r="S7" i="4"/>
  <c r="P7" i="4"/>
  <c r="G7" i="4"/>
  <c r="AG7" i="4" s="1"/>
  <c r="E7" i="4"/>
  <c r="D7" i="4"/>
  <c r="C7" i="4"/>
  <c r="V7" i="4" s="1"/>
  <c r="B7" i="4"/>
  <c r="AD6" i="4"/>
  <c r="W6" i="4"/>
  <c r="U6" i="4"/>
  <c r="S6" i="4"/>
  <c r="P6" i="4"/>
  <c r="J6" i="4"/>
  <c r="G6" i="4"/>
  <c r="AG6" i="4" s="1"/>
  <c r="D6" i="4"/>
  <c r="C6" i="4"/>
  <c r="X6" i="4" s="1"/>
  <c r="B6" i="4"/>
  <c r="X5" i="4"/>
  <c r="W5" i="4"/>
  <c r="V5" i="4"/>
  <c r="T5" i="4"/>
  <c r="S5" i="4"/>
  <c r="R5" i="4"/>
  <c r="P5" i="4"/>
  <c r="G5" i="4"/>
  <c r="AF5" i="4" s="1"/>
  <c r="D5" i="4"/>
  <c r="E5" i="4" s="1"/>
  <c r="C5" i="4"/>
  <c r="B5" i="4"/>
  <c r="AE4" i="4"/>
  <c r="AA4" i="4"/>
  <c r="X4" i="4"/>
  <c r="V4" i="4"/>
  <c r="T4" i="4"/>
  <c r="R4" i="4"/>
  <c r="P4" i="4"/>
  <c r="G4" i="4"/>
  <c r="D4" i="4"/>
  <c r="C4" i="4"/>
  <c r="B4" i="4"/>
  <c r="X3" i="4"/>
  <c r="W3" i="4"/>
  <c r="V3" i="4"/>
  <c r="T3" i="4"/>
  <c r="S3" i="4"/>
  <c r="R3" i="4"/>
  <c r="P3" i="4"/>
  <c r="G3" i="4"/>
  <c r="AF3" i="4" s="1"/>
  <c r="D3" i="4"/>
  <c r="E3" i="4" s="1"/>
  <c r="C3" i="4"/>
  <c r="B3" i="4"/>
  <c r="AE2" i="4"/>
  <c r="AA2" i="4"/>
  <c r="X2" i="4"/>
  <c r="V2" i="4"/>
  <c r="T2" i="4"/>
  <c r="R2" i="4"/>
  <c r="P2" i="4"/>
  <c r="G2" i="4"/>
  <c r="AF2" i="4" s="1"/>
  <c r="D2" i="4"/>
  <c r="D885" i="4" s="1"/>
  <c r="D886" i="4" s="1"/>
  <c r="C2" i="4"/>
  <c r="W2" i="4" s="1"/>
  <c r="B2" i="4"/>
  <c r="AE7" i="5" l="1"/>
  <c r="AA7" i="5"/>
  <c r="AF7" i="5"/>
  <c r="AB7" i="5"/>
  <c r="AD7" i="5"/>
  <c r="AC7" i="5"/>
  <c r="AH7" i="5" s="1"/>
  <c r="AD3" i="5"/>
  <c r="AF3" i="5"/>
  <c r="AB3" i="5"/>
  <c r="AE3" i="5"/>
  <c r="AA3" i="5"/>
  <c r="AH3" i="5" s="1"/>
  <c r="AC3" i="5"/>
  <c r="V4" i="5"/>
  <c r="R4" i="5"/>
  <c r="X4" i="5"/>
  <c r="T4" i="5"/>
  <c r="W4" i="5"/>
  <c r="S4" i="5"/>
  <c r="E4" i="5"/>
  <c r="U4" i="5"/>
  <c r="Y11" i="5"/>
  <c r="AE19" i="5"/>
  <c r="AA19" i="5"/>
  <c r="AH19" i="5" s="1"/>
  <c r="AC19" i="5"/>
  <c r="AD19" i="5"/>
  <c r="AF19" i="5"/>
  <c r="AB19" i="5"/>
  <c r="AG19" i="5"/>
  <c r="AH145" i="5"/>
  <c r="Y168" i="5"/>
  <c r="Y184" i="5"/>
  <c r="W8" i="5"/>
  <c r="S8" i="5"/>
  <c r="E8" i="5"/>
  <c r="X8" i="5"/>
  <c r="X792" i="5" s="1"/>
  <c r="T8" i="5"/>
  <c r="V8" i="5"/>
  <c r="R8" i="5"/>
  <c r="U8" i="5"/>
  <c r="AG7" i="5"/>
  <c r="AD11" i="5"/>
  <c r="AF11" i="5"/>
  <c r="AB11" i="5"/>
  <c r="AB792" i="5" s="1"/>
  <c r="AE11" i="5"/>
  <c r="AA11" i="5"/>
  <c r="AH11" i="5" s="1"/>
  <c r="AC11" i="5"/>
  <c r="V12" i="5"/>
  <c r="R12" i="5"/>
  <c r="X12" i="5"/>
  <c r="T12" i="5"/>
  <c r="W12" i="5"/>
  <c r="S12" i="5"/>
  <c r="E12" i="5"/>
  <c r="U12" i="5"/>
  <c r="Y23" i="5"/>
  <c r="Y153" i="5"/>
  <c r="AH212" i="5"/>
  <c r="Y227" i="5"/>
  <c r="AH357" i="5"/>
  <c r="Y49" i="5"/>
  <c r="AH325" i="5"/>
  <c r="AG11" i="5"/>
  <c r="Y12" i="5"/>
  <c r="AD15" i="5"/>
  <c r="AF15" i="5"/>
  <c r="AF792" i="5" s="1"/>
  <c r="AB15" i="5"/>
  <c r="AE15" i="5"/>
  <c r="AA15" i="5"/>
  <c r="AH15" i="5" s="1"/>
  <c r="AC15" i="5"/>
  <c r="V16" i="5"/>
  <c r="R16" i="5"/>
  <c r="X16" i="5"/>
  <c r="T16" i="5"/>
  <c r="W16" i="5"/>
  <c r="S16" i="5"/>
  <c r="E16" i="5"/>
  <c r="U16" i="5"/>
  <c r="Y57" i="5"/>
  <c r="Y73" i="5"/>
  <c r="Y89" i="5"/>
  <c r="Y105" i="5"/>
  <c r="Y121" i="5"/>
  <c r="Y137" i="5"/>
  <c r="AH176" i="5"/>
  <c r="AH192" i="5"/>
  <c r="AH244" i="5"/>
  <c r="U28" i="5"/>
  <c r="U32" i="5"/>
  <c r="U36" i="5"/>
  <c r="AC39" i="5"/>
  <c r="AG39" i="5"/>
  <c r="U40" i="5"/>
  <c r="AC43" i="5"/>
  <c r="U44" i="5"/>
  <c r="AC50" i="5"/>
  <c r="AG50" i="5"/>
  <c r="AG54" i="5"/>
  <c r="U55" i="5"/>
  <c r="AC58" i="5"/>
  <c r="AG58" i="5"/>
  <c r="AC62" i="5"/>
  <c r="AG62" i="5"/>
  <c r="U63" i="5"/>
  <c r="AG70" i="5"/>
  <c r="AC74" i="5"/>
  <c r="AG74" i="5"/>
  <c r="AC78" i="5"/>
  <c r="AG78" i="5"/>
  <c r="U79" i="5"/>
  <c r="AC86" i="5"/>
  <c r="AC90" i="5"/>
  <c r="AG90" i="5"/>
  <c r="U91" i="5"/>
  <c r="AC102" i="5"/>
  <c r="AG102" i="5"/>
  <c r="AC106" i="5"/>
  <c r="AG106" i="5"/>
  <c r="U107" i="5"/>
  <c r="U111" i="5"/>
  <c r="AC114" i="5"/>
  <c r="AG114" i="5"/>
  <c r="U115" i="5"/>
  <c r="U119" i="5"/>
  <c r="AC126" i="5"/>
  <c r="AG126" i="5"/>
  <c r="U127" i="5"/>
  <c r="AC134" i="5"/>
  <c r="AG134" i="5"/>
  <c r="U135" i="5"/>
  <c r="U143" i="5"/>
  <c r="AC146" i="5"/>
  <c r="AG146" i="5"/>
  <c r="U151" i="5"/>
  <c r="AC158" i="5"/>
  <c r="AG158" i="5"/>
  <c r="U159" i="5"/>
  <c r="AC162" i="5"/>
  <c r="AG162" i="5"/>
  <c r="AC165" i="5"/>
  <c r="AG165" i="5"/>
  <c r="U166" i="5"/>
  <c r="U170" i="5"/>
  <c r="U174" i="5"/>
  <c r="AC177" i="5"/>
  <c r="AG177" i="5"/>
  <c r="U178" i="5"/>
  <c r="U182" i="5"/>
  <c r="AC185" i="5"/>
  <c r="AG185" i="5"/>
  <c r="AC189" i="5"/>
  <c r="AG189" i="5"/>
  <c r="AD197" i="5"/>
  <c r="AA197" i="5"/>
  <c r="AF197" i="5"/>
  <c r="V198" i="5"/>
  <c r="R198" i="5"/>
  <c r="W198" i="5"/>
  <c r="X204" i="5"/>
  <c r="T204" i="5"/>
  <c r="AE210" i="5"/>
  <c r="AA210" i="5"/>
  <c r="AB210" i="5"/>
  <c r="AG210" i="5"/>
  <c r="V214" i="5"/>
  <c r="R214" i="5"/>
  <c r="W214" i="5"/>
  <c r="Y217" i="5"/>
  <c r="X220" i="5"/>
  <c r="T220" i="5"/>
  <c r="AE226" i="5"/>
  <c r="AA226" i="5"/>
  <c r="AH226" i="5" s="1"/>
  <c r="AB226" i="5"/>
  <c r="AG226" i="5"/>
  <c r="V230" i="5"/>
  <c r="R230" i="5"/>
  <c r="W230" i="5"/>
  <c r="AE242" i="5"/>
  <c r="AA242" i="5"/>
  <c r="AH242" i="5" s="1"/>
  <c r="AB242" i="5"/>
  <c r="AG242" i="5"/>
  <c r="AD245" i="5"/>
  <c r="AA245" i="5"/>
  <c r="AF245" i="5"/>
  <c r="AF251" i="5"/>
  <c r="AB251" i="5"/>
  <c r="AH251" i="5" s="1"/>
  <c r="AA251" i="5"/>
  <c r="AG251" i="5"/>
  <c r="AB258" i="5"/>
  <c r="AG258" i="5"/>
  <c r="W259" i="5"/>
  <c r="S259" i="5"/>
  <c r="E259" i="5"/>
  <c r="R259" i="5"/>
  <c r="Y259" i="5" s="1"/>
  <c r="X259" i="5"/>
  <c r="AA261" i="5"/>
  <c r="AF261" i="5"/>
  <c r="AD266" i="5"/>
  <c r="AE266" i="5"/>
  <c r="AA266" i="5"/>
  <c r="AF266" i="5"/>
  <c r="AH266" i="5" s="1"/>
  <c r="V267" i="5"/>
  <c r="R267" i="5"/>
  <c r="W267" i="5"/>
  <c r="S267" i="5"/>
  <c r="Y267" i="5" s="1"/>
  <c r="E267" i="5"/>
  <c r="T267" i="5"/>
  <c r="W272" i="5"/>
  <c r="S272" i="5"/>
  <c r="E272" i="5"/>
  <c r="X272" i="5"/>
  <c r="T272" i="5"/>
  <c r="Y273" i="5"/>
  <c r="W303" i="5"/>
  <c r="S303" i="5"/>
  <c r="E303" i="5"/>
  <c r="V303" i="5"/>
  <c r="R303" i="5"/>
  <c r="X303" i="5"/>
  <c r="T303" i="5"/>
  <c r="U303" i="5"/>
  <c r="AE318" i="5"/>
  <c r="AA318" i="5"/>
  <c r="AH318" i="5" s="1"/>
  <c r="AD318" i="5"/>
  <c r="AF318" i="5"/>
  <c r="AB318" i="5"/>
  <c r="AC318" i="5"/>
  <c r="AF324" i="5"/>
  <c r="AB324" i="5"/>
  <c r="AD324" i="5"/>
  <c r="AC324" i="5"/>
  <c r="AE324" i="5"/>
  <c r="AA324" i="5"/>
  <c r="AH324" i="5" s="1"/>
  <c r="AE331" i="5"/>
  <c r="AA331" i="5"/>
  <c r="AD331" i="5"/>
  <c r="AH331" i="5"/>
  <c r="AC331" i="5"/>
  <c r="AF331" i="5"/>
  <c r="AG331" i="5"/>
  <c r="AE608" i="5"/>
  <c r="AH608" i="5" s="1"/>
  <c r="AA608" i="5"/>
  <c r="AF608" i="5"/>
  <c r="AD608" i="5"/>
  <c r="AG608" i="5"/>
  <c r="AC608" i="5"/>
  <c r="AB608" i="5"/>
  <c r="G792" i="5"/>
  <c r="G793" i="5" s="1"/>
  <c r="AC2" i="5"/>
  <c r="AG2" i="5"/>
  <c r="AC6" i="5"/>
  <c r="AG6" i="5"/>
  <c r="C792" i="5"/>
  <c r="U2" i="5"/>
  <c r="AD2" i="5"/>
  <c r="R3" i="5"/>
  <c r="Y3" i="5" s="1"/>
  <c r="V3" i="5"/>
  <c r="U6" i="5"/>
  <c r="Y6" i="5"/>
  <c r="AD6" i="5"/>
  <c r="R7" i="5"/>
  <c r="Y7" i="5" s="1"/>
  <c r="AC9" i="5"/>
  <c r="AH9" i="5" s="1"/>
  <c r="U10" i="5"/>
  <c r="AD10" i="5"/>
  <c r="R11" i="5"/>
  <c r="V11" i="5"/>
  <c r="U14" i="5"/>
  <c r="AD14" i="5"/>
  <c r="R15" i="5"/>
  <c r="Y15" i="5" s="1"/>
  <c r="V15" i="5"/>
  <c r="U18" i="5"/>
  <c r="AD18" i="5"/>
  <c r="E20" i="5"/>
  <c r="W20" i="5"/>
  <c r="AC21" i="5"/>
  <c r="AG21" i="5"/>
  <c r="U22" i="5"/>
  <c r="AD22" i="5"/>
  <c r="R23" i="5"/>
  <c r="V23" i="5"/>
  <c r="AA23" i="5"/>
  <c r="AH23" i="5" s="1"/>
  <c r="AE23" i="5"/>
  <c r="E24" i="5"/>
  <c r="S24" i="5"/>
  <c r="W24" i="5"/>
  <c r="AC25" i="5"/>
  <c r="AH25" i="5" s="1"/>
  <c r="AG25" i="5"/>
  <c r="AG29" i="5"/>
  <c r="AC33" i="5"/>
  <c r="AC37" i="5"/>
  <c r="AH37" i="5" s="1"/>
  <c r="AG37" i="5"/>
  <c r="R39" i="5"/>
  <c r="AA39" i="5"/>
  <c r="AH39" i="5" s="1"/>
  <c r="AE39" i="5"/>
  <c r="AC45" i="5"/>
  <c r="AH45" i="5" s="1"/>
  <c r="AG45" i="5"/>
  <c r="U46" i="5"/>
  <c r="AD46" i="5"/>
  <c r="R47" i="5"/>
  <c r="Y47" i="5" s="1"/>
  <c r="V47" i="5"/>
  <c r="AA47" i="5"/>
  <c r="AH47" i="5" s="1"/>
  <c r="AE47" i="5"/>
  <c r="E48" i="5"/>
  <c r="S48" i="5"/>
  <c r="W48" i="5"/>
  <c r="AC49" i="5"/>
  <c r="AG49" i="5"/>
  <c r="AH49" i="5" s="1"/>
  <c r="R50" i="5"/>
  <c r="Y50" i="5" s="1"/>
  <c r="V50" i="5"/>
  <c r="AA50" i="5"/>
  <c r="AH50" i="5" s="1"/>
  <c r="AE50" i="5"/>
  <c r="E51" i="5"/>
  <c r="S51" i="5"/>
  <c r="W51" i="5"/>
  <c r="AE70" i="5"/>
  <c r="D792" i="5"/>
  <c r="D794" i="5" s="1"/>
  <c r="R2" i="5"/>
  <c r="V2" i="5"/>
  <c r="AA2" i="5"/>
  <c r="AE2" i="5"/>
  <c r="E3" i="5"/>
  <c r="S3" i="5"/>
  <c r="S792" i="5" s="1"/>
  <c r="W3" i="5"/>
  <c r="W792" i="5" s="1"/>
  <c r="AC4" i="5"/>
  <c r="AH4" i="5" s="1"/>
  <c r="U5" i="5"/>
  <c r="Y5" i="5" s="1"/>
  <c r="AD5" i="5"/>
  <c r="AH5" i="5"/>
  <c r="R6" i="5"/>
  <c r="AA6" i="5"/>
  <c r="AH6" i="5" s="1"/>
  <c r="E7" i="5"/>
  <c r="S7" i="5"/>
  <c r="W7" i="5"/>
  <c r="AC8" i="5"/>
  <c r="AH8" i="5" s="1"/>
  <c r="U9" i="5"/>
  <c r="Y9" i="5" s="1"/>
  <c r="AD9" i="5"/>
  <c r="R10" i="5"/>
  <c r="Y10" i="5" s="1"/>
  <c r="AA10" i="5"/>
  <c r="AE10" i="5"/>
  <c r="E11" i="5"/>
  <c r="S11" i="5"/>
  <c r="W11" i="5"/>
  <c r="AC12" i="5"/>
  <c r="AH12" i="5" s="1"/>
  <c r="U13" i="5"/>
  <c r="Y13" i="5" s="1"/>
  <c r="AD13" i="5"/>
  <c r="R14" i="5"/>
  <c r="Y14" i="5" s="1"/>
  <c r="AA14" i="5"/>
  <c r="AH14" i="5" s="1"/>
  <c r="AE14" i="5"/>
  <c r="E15" i="5"/>
  <c r="S15" i="5"/>
  <c r="W15" i="5"/>
  <c r="AC16" i="5"/>
  <c r="AH16" i="5" s="1"/>
  <c r="U17" i="5"/>
  <c r="Y17" i="5" s="1"/>
  <c r="AD17" i="5"/>
  <c r="R18" i="5"/>
  <c r="Y18" i="5" s="1"/>
  <c r="AA18" i="5"/>
  <c r="AE18" i="5"/>
  <c r="AH18" i="5" s="1"/>
  <c r="E19" i="5"/>
  <c r="S19" i="5"/>
  <c r="W19" i="5"/>
  <c r="T20" i="5"/>
  <c r="T792" i="5" s="1"/>
  <c r="X20" i="5"/>
  <c r="AC20" i="5"/>
  <c r="AH20" i="5" s="1"/>
  <c r="U21" i="5"/>
  <c r="Y21" i="5" s="1"/>
  <c r="AD21" i="5"/>
  <c r="AH21" i="5" s="1"/>
  <c r="R22" i="5"/>
  <c r="Y22" i="5" s="1"/>
  <c r="AA22" i="5"/>
  <c r="AE22" i="5"/>
  <c r="E23" i="5"/>
  <c r="S23" i="5"/>
  <c r="W23" i="5"/>
  <c r="AB23" i="5"/>
  <c r="AF23" i="5"/>
  <c r="T24" i="5"/>
  <c r="X24" i="5"/>
  <c r="AC24" i="5"/>
  <c r="AH24" i="5" s="1"/>
  <c r="U25" i="5"/>
  <c r="Y25" i="5" s="1"/>
  <c r="AD25" i="5"/>
  <c r="R26" i="5"/>
  <c r="Y26" i="5" s="1"/>
  <c r="V26" i="5"/>
  <c r="AA26" i="5"/>
  <c r="AH26" i="5" s="1"/>
  <c r="AE26" i="5"/>
  <c r="E27" i="5"/>
  <c r="S27" i="5"/>
  <c r="W27" i="5"/>
  <c r="AB27" i="5"/>
  <c r="AF27" i="5"/>
  <c r="T28" i="5"/>
  <c r="X28" i="5"/>
  <c r="AC28" i="5"/>
  <c r="AH28" i="5" s="1"/>
  <c r="U29" i="5"/>
  <c r="Y29" i="5" s="1"/>
  <c r="AD29" i="5"/>
  <c r="AH29" i="5"/>
  <c r="R30" i="5"/>
  <c r="Y30" i="5" s="1"/>
  <c r="V30" i="5"/>
  <c r="AA30" i="5"/>
  <c r="AE30" i="5"/>
  <c r="E31" i="5"/>
  <c r="S31" i="5"/>
  <c r="W31" i="5"/>
  <c r="AB31" i="5"/>
  <c r="AF31" i="5"/>
  <c r="T32" i="5"/>
  <c r="X32" i="5"/>
  <c r="AC32" i="5"/>
  <c r="AH32" i="5" s="1"/>
  <c r="U33" i="5"/>
  <c r="Y33" i="5" s="1"/>
  <c r="AD33" i="5"/>
  <c r="AH33" i="5" s="1"/>
  <c r="R34" i="5"/>
  <c r="Y34" i="5" s="1"/>
  <c r="V34" i="5"/>
  <c r="AA34" i="5"/>
  <c r="AH34" i="5" s="1"/>
  <c r="AE34" i="5"/>
  <c r="E35" i="5"/>
  <c r="S35" i="5"/>
  <c r="W35" i="5"/>
  <c r="AB35" i="5"/>
  <c r="AF35" i="5"/>
  <c r="T36" i="5"/>
  <c r="X36" i="5"/>
  <c r="AC36" i="5"/>
  <c r="AH36" i="5" s="1"/>
  <c r="U37" i="5"/>
  <c r="Y37" i="5" s="1"/>
  <c r="AD37" i="5"/>
  <c r="R38" i="5"/>
  <c r="Y38" i="5" s="1"/>
  <c r="V38" i="5"/>
  <c r="AA38" i="5"/>
  <c r="AH38" i="5" s="1"/>
  <c r="AE38" i="5"/>
  <c r="E39" i="5"/>
  <c r="S39" i="5"/>
  <c r="W39" i="5"/>
  <c r="AB39" i="5"/>
  <c r="AF39" i="5"/>
  <c r="T40" i="5"/>
  <c r="X40" i="5"/>
  <c r="AC40" i="5"/>
  <c r="AH40" i="5" s="1"/>
  <c r="U41" i="5"/>
  <c r="Y41" i="5" s="1"/>
  <c r="AD41" i="5"/>
  <c r="R42" i="5"/>
  <c r="Y42" i="5" s="1"/>
  <c r="V42" i="5"/>
  <c r="AA42" i="5"/>
  <c r="AE42" i="5"/>
  <c r="AH42" i="5" s="1"/>
  <c r="E43" i="5"/>
  <c r="S43" i="5"/>
  <c r="W43" i="5"/>
  <c r="AB43" i="5"/>
  <c r="AF43" i="5"/>
  <c r="T44" i="5"/>
  <c r="X44" i="5"/>
  <c r="AC44" i="5"/>
  <c r="AH44" i="5" s="1"/>
  <c r="U45" i="5"/>
  <c r="Y45" i="5" s="1"/>
  <c r="AD45" i="5"/>
  <c r="R46" i="5"/>
  <c r="Y46" i="5" s="1"/>
  <c r="AA46" i="5"/>
  <c r="AH46" i="5" s="1"/>
  <c r="AE46" i="5"/>
  <c r="E47" i="5"/>
  <c r="S47" i="5"/>
  <c r="W47" i="5"/>
  <c r="AB47" i="5"/>
  <c r="AF47" i="5"/>
  <c r="T48" i="5"/>
  <c r="X48" i="5"/>
  <c r="AC48" i="5"/>
  <c r="AH48" i="5" s="1"/>
  <c r="U49" i="5"/>
  <c r="AD49" i="5"/>
  <c r="E50" i="5"/>
  <c r="S50" i="5"/>
  <c r="W50" i="5"/>
  <c r="AB50" i="5"/>
  <c r="AF50" i="5"/>
  <c r="T51" i="5"/>
  <c r="X51" i="5"/>
  <c r="AC51" i="5"/>
  <c r="AH51" i="5" s="1"/>
  <c r="U52" i="5"/>
  <c r="Y52" i="5" s="1"/>
  <c r="AD52" i="5"/>
  <c r="R53" i="5"/>
  <c r="Y53" i="5" s="1"/>
  <c r="V53" i="5"/>
  <c r="AA53" i="5"/>
  <c r="AE53" i="5"/>
  <c r="E54" i="5"/>
  <c r="S54" i="5"/>
  <c r="W54" i="5"/>
  <c r="AB54" i="5"/>
  <c r="AF54" i="5"/>
  <c r="T55" i="5"/>
  <c r="X55" i="5"/>
  <c r="AC55" i="5"/>
  <c r="AH55" i="5" s="1"/>
  <c r="U56" i="5"/>
  <c r="Y56" i="5" s="1"/>
  <c r="AD56" i="5"/>
  <c r="R57" i="5"/>
  <c r="V57" i="5"/>
  <c r="AA57" i="5"/>
  <c r="AH57" i="5" s="1"/>
  <c r="AE57" i="5"/>
  <c r="E58" i="5"/>
  <c r="S58" i="5"/>
  <c r="W58" i="5"/>
  <c r="AB58" i="5"/>
  <c r="AF58" i="5"/>
  <c r="T59" i="5"/>
  <c r="X59" i="5"/>
  <c r="AC59" i="5"/>
  <c r="AH59" i="5" s="1"/>
  <c r="U60" i="5"/>
  <c r="Y60" i="5" s="1"/>
  <c r="AD60" i="5"/>
  <c r="R61" i="5"/>
  <c r="Y61" i="5" s="1"/>
  <c r="V61" i="5"/>
  <c r="AA61" i="5"/>
  <c r="AH61" i="5" s="1"/>
  <c r="AE61" i="5"/>
  <c r="E62" i="5"/>
  <c r="S62" i="5"/>
  <c r="W62" i="5"/>
  <c r="AB62" i="5"/>
  <c r="AF62" i="5"/>
  <c r="T63" i="5"/>
  <c r="X63" i="5"/>
  <c r="AC63" i="5"/>
  <c r="AH63" i="5" s="1"/>
  <c r="U64" i="5"/>
  <c r="Y64" i="5" s="1"/>
  <c r="AD64" i="5"/>
  <c r="R65" i="5"/>
  <c r="Y65" i="5" s="1"/>
  <c r="V65" i="5"/>
  <c r="AA65" i="5"/>
  <c r="AH65" i="5" s="1"/>
  <c r="AE65" i="5"/>
  <c r="E66" i="5"/>
  <c r="S66" i="5"/>
  <c r="W66" i="5"/>
  <c r="AB66" i="5"/>
  <c r="AF66" i="5"/>
  <c r="T67" i="5"/>
  <c r="X67" i="5"/>
  <c r="AC67" i="5"/>
  <c r="AH67" i="5" s="1"/>
  <c r="U68" i="5"/>
  <c r="Y68" i="5" s="1"/>
  <c r="AD68" i="5"/>
  <c r="R69" i="5"/>
  <c r="Y69" i="5" s="1"/>
  <c r="V69" i="5"/>
  <c r="AA69" i="5"/>
  <c r="AE69" i="5"/>
  <c r="E70" i="5"/>
  <c r="S70" i="5"/>
  <c r="W70" i="5"/>
  <c r="AB70" i="5"/>
  <c r="AF70" i="5"/>
  <c r="T71" i="5"/>
  <c r="X71" i="5"/>
  <c r="AC71" i="5"/>
  <c r="AH71" i="5" s="1"/>
  <c r="U72" i="5"/>
  <c r="Y72" i="5" s="1"/>
  <c r="AD72" i="5"/>
  <c r="R73" i="5"/>
  <c r="V73" i="5"/>
  <c r="AA73" i="5"/>
  <c r="AH73" i="5" s="1"/>
  <c r="AE73" i="5"/>
  <c r="E74" i="5"/>
  <c r="S74" i="5"/>
  <c r="W74" i="5"/>
  <c r="AB74" i="5"/>
  <c r="AF74" i="5"/>
  <c r="T75" i="5"/>
  <c r="X75" i="5"/>
  <c r="AC75" i="5"/>
  <c r="AH75" i="5" s="1"/>
  <c r="U76" i="5"/>
  <c r="Y76" i="5" s="1"/>
  <c r="AD76" i="5"/>
  <c r="AH76" i="5"/>
  <c r="R77" i="5"/>
  <c r="Y77" i="5" s="1"/>
  <c r="V77" i="5"/>
  <c r="AA77" i="5"/>
  <c r="AH77" i="5" s="1"/>
  <c r="AE77" i="5"/>
  <c r="E78" i="5"/>
  <c r="S78" i="5"/>
  <c r="W78" i="5"/>
  <c r="AB78" i="5"/>
  <c r="AF78" i="5"/>
  <c r="T79" i="5"/>
  <c r="X79" i="5"/>
  <c r="AC79" i="5"/>
  <c r="AH79" i="5" s="1"/>
  <c r="U80" i="5"/>
  <c r="Y80" i="5" s="1"/>
  <c r="AD80" i="5"/>
  <c r="R81" i="5"/>
  <c r="Y81" i="5" s="1"/>
  <c r="V81" i="5"/>
  <c r="AA81" i="5"/>
  <c r="AH81" i="5" s="1"/>
  <c r="AE81" i="5"/>
  <c r="E82" i="5"/>
  <c r="S82" i="5"/>
  <c r="W82" i="5"/>
  <c r="AB82" i="5"/>
  <c r="AF82" i="5"/>
  <c r="T83" i="5"/>
  <c r="X83" i="5"/>
  <c r="AC83" i="5"/>
  <c r="AH83" i="5" s="1"/>
  <c r="U84" i="5"/>
  <c r="Y84" i="5" s="1"/>
  <c r="AD84" i="5"/>
  <c r="R85" i="5"/>
  <c r="Y85" i="5" s="1"/>
  <c r="V85" i="5"/>
  <c r="AA85" i="5"/>
  <c r="AE85" i="5"/>
  <c r="E86" i="5"/>
  <c r="S86" i="5"/>
  <c r="W86" i="5"/>
  <c r="AB86" i="5"/>
  <c r="AF86" i="5"/>
  <c r="T87" i="5"/>
  <c r="X87" i="5"/>
  <c r="AC87" i="5"/>
  <c r="AH87" i="5" s="1"/>
  <c r="U88" i="5"/>
  <c r="Y88" i="5" s="1"/>
  <c r="AD88" i="5"/>
  <c r="R89" i="5"/>
  <c r="V89" i="5"/>
  <c r="AA89" i="5"/>
  <c r="AH89" i="5" s="1"/>
  <c r="AE89" i="5"/>
  <c r="E90" i="5"/>
  <c r="S90" i="5"/>
  <c r="W90" i="5"/>
  <c r="AB90" i="5"/>
  <c r="AF90" i="5"/>
  <c r="T91" i="5"/>
  <c r="X91" i="5"/>
  <c r="Y91" i="5" s="1"/>
  <c r="AC91" i="5"/>
  <c r="AH91" i="5" s="1"/>
  <c r="U92" i="5"/>
  <c r="Y92" i="5" s="1"/>
  <c r="AD92" i="5"/>
  <c r="AH92" i="5"/>
  <c r="R93" i="5"/>
  <c r="Y93" i="5" s="1"/>
  <c r="V93" i="5"/>
  <c r="AA93" i="5"/>
  <c r="AH93" i="5" s="1"/>
  <c r="AE93" i="5"/>
  <c r="E94" i="5"/>
  <c r="S94" i="5"/>
  <c r="W94" i="5"/>
  <c r="AB94" i="5"/>
  <c r="AF94" i="5"/>
  <c r="T95" i="5"/>
  <c r="X95" i="5"/>
  <c r="AC95" i="5"/>
  <c r="AH95" i="5" s="1"/>
  <c r="U96" i="5"/>
  <c r="Y96" i="5" s="1"/>
  <c r="AD96" i="5"/>
  <c r="R97" i="5"/>
  <c r="Y97" i="5" s="1"/>
  <c r="V97" i="5"/>
  <c r="AA97" i="5"/>
  <c r="AH97" i="5" s="1"/>
  <c r="AE97" i="5"/>
  <c r="E98" i="5"/>
  <c r="S98" i="5"/>
  <c r="W98" i="5"/>
  <c r="AB98" i="5"/>
  <c r="AF98" i="5"/>
  <c r="T99" i="5"/>
  <c r="X99" i="5"/>
  <c r="AC99" i="5"/>
  <c r="AH99" i="5" s="1"/>
  <c r="U100" i="5"/>
  <c r="Y100" i="5" s="1"/>
  <c r="AD100" i="5"/>
  <c r="R101" i="5"/>
  <c r="Y101" i="5" s="1"/>
  <c r="V101" i="5"/>
  <c r="AA101" i="5"/>
  <c r="AE101" i="5"/>
  <c r="E102" i="5"/>
  <c r="S102" i="5"/>
  <c r="W102" i="5"/>
  <c r="AB102" i="5"/>
  <c r="AF102" i="5"/>
  <c r="T103" i="5"/>
  <c r="X103" i="5"/>
  <c r="AC103" i="5"/>
  <c r="AH103" i="5" s="1"/>
  <c r="U104" i="5"/>
  <c r="Y104" i="5" s="1"/>
  <c r="AD104" i="5"/>
  <c r="R105" i="5"/>
  <c r="V105" i="5"/>
  <c r="AA105" i="5"/>
  <c r="AH105" i="5" s="1"/>
  <c r="AE105" i="5"/>
  <c r="E106" i="5"/>
  <c r="S106" i="5"/>
  <c r="W106" i="5"/>
  <c r="AB106" i="5"/>
  <c r="AF106" i="5"/>
  <c r="T107" i="5"/>
  <c r="X107" i="5"/>
  <c r="AC107" i="5"/>
  <c r="AH107" i="5" s="1"/>
  <c r="U108" i="5"/>
  <c r="Y108" i="5" s="1"/>
  <c r="AD108" i="5"/>
  <c r="AH108" i="5"/>
  <c r="R109" i="5"/>
  <c r="Y109" i="5" s="1"/>
  <c r="V109" i="5"/>
  <c r="AA109" i="5"/>
  <c r="AH109" i="5" s="1"/>
  <c r="AE109" i="5"/>
  <c r="E110" i="5"/>
  <c r="S110" i="5"/>
  <c r="W110" i="5"/>
  <c r="AB110" i="5"/>
  <c r="AF110" i="5"/>
  <c r="T111" i="5"/>
  <c r="X111" i="5"/>
  <c r="AC111" i="5"/>
  <c r="AH111" i="5" s="1"/>
  <c r="U112" i="5"/>
  <c r="Y112" i="5" s="1"/>
  <c r="AD112" i="5"/>
  <c r="R113" i="5"/>
  <c r="Y113" i="5" s="1"/>
  <c r="V113" i="5"/>
  <c r="AA113" i="5"/>
  <c r="AH113" i="5" s="1"/>
  <c r="AE113" i="5"/>
  <c r="E114" i="5"/>
  <c r="S114" i="5"/>
  <c r="W114" i="5"/>
  <c r="AB114" i="5"/>
  <c r="AF114" i="5"/>
  <c r="T115" i="5"/>
  <c r="X115" i="5"/>
  <c r="AC115" i="5"/>
  <c r="AH115" i="5" s="1"/>
  <c r="U116" i="5"/>
  <c r="Y116" i="5" s="1"/>
  <c r="AD116" i="5"/>
  <c r="R117" i="5"/>
  <c r="Y117" i="5" s="1"/>
  <c r="V117" i="5"/>
  <c r="AA117" i="5"/>
  <c r="AE117" i="5"/>
  <c r="E118" i="5"/>
  <c r="S118" i="5"/>
  <c r="W118" i="5"/>
  <c r="AB118" i="5"/>
  <c r="AF118" i="5"/>
  <c r="T119" i="5"/>
  <c r="X119" i="5"/>
  <c r="AC119" i="5"/>
  <c r="AH119" i="5" s="1"/>
  <c r="U120" i="5"/>
  <c r="Y120" i="5" s="1"/>
  <c r="AD120" i="5"/>
  <c r="R121" i="5"/>
  <c r="V121" i="5"/>
  <c r="AA121" i="5"/>
  <c r="AH121" i="5" s="1"/>
  <c r="AE121" i="5"/>
  <c r="E122" i="5"/>
  <c r="S122" i="5"/>
  <c r="W122" i="5"/>
  <c r="AB122" i="5"/>
  <c r="AF122" i="5"/>
  <c r="T123" i="5"/>
  <c r="X123" i="5"/>
  <c r="AC123" i="5"/>
  <c r="AH123" i="5" s="1"/>
  <c r="U124" i="5"/>
  <c r="Y124" i="5" s="1"/>
  <c r="AD124" i="5"/>
  <c r="AH124" i="5"/>
  <c r="R125" i="5"/>
  <c r="Y125" i="5" s="1"/>
  <c r="V125" i="5"/>
  <c r="AA125" i="5"/>
  <c r="AH125" i="5" s="1"/>
  <c r="AE125" i="5"/>
  <c r="E126" i="5"/>
  <c r="S126" i="5"/>
  <c r="W126" i="5"/>
  <c r="AB126" i="5"/>
  <c r="AF126" i="5"/>
  <c r="T127" i="5"/>
  <c r="X127" i="5"/>
  <c r="AC127" i="5"/>
  <c r="AH127" i="5" s="1"/>
  <c r="U128" i="5"/>
  <c r="Y128" i="5" s="1"/>
  <c r="AD128" i="5"/>
  <c r="R129" i="5"/>
  <c r="Y129" i="5" s="1"/>
  <c r="V129" i="5"/>
  <c r="AA129" i="5"/>
  <c r="AH129" i="5" s="1"/>
  <c r="AE129" i="5"/>
  <c r="E130" i="5"/>
  <c r="S130" i="5"/>
  <c r="W130" i="5"/>
  <c r="AB130" i="5"/>
  <c r="AF130" i="5"/>
  <c r="T131" i="5"/>
  <c r="X131" i="5"/>
  <c r="AC131" i="5"/>
  <c r="AH131" i="5" s="1"/>
  <c r="U132" i="5"/>
  <c r="Y132" i="5" s="1"/>
  <c r="AD132" i="5"/>
  <c r="R133" i="5"/>
  <c r="Y133" i="5" s="1"/>
  <c r="V133" i="5"/>
  <c r="AA133" i="5"/>
  <c r="AE133" i="5"/>
  <c r="E134" i="5"/>
  <c r="S134" i="5"/>
  <c r="W134" i="5"/>
  <c r="AB134" i="5"/>
  <c r="AF134" i="5"/>
  <c r="T135" i="5"/>
  <c r="X135" i="5"/>
  <c r="AC135" i="5"/>
  <c r="AH135" i="5" s="1"/>
  <c r="U136" i="5"/>
  <c r="Y136" i="5" s="1"/>
  <c r="AD136" i="5"/>
  <c r="R137" i="5"/>
  <c r="V137" i="5"/>
  <c r="AA137" i="5"/>
  <c r="AH137" i="5" s="1"/>
  <c r="AE137" i="5"/>
  <c r="E138" i="5"/>
  <c r="S138" i="5"/>
  <c r="W138" i="5"/>
  <c r="AB138" i="5"/>
  <c r="AF138" i="5"/>
  <c r="T139" i="5"/>
  <c r="X139" i="5"/>
  <c r="AC139" i="5"/>
  <c r="AH139" i="5" s="1"/>
  <c r="U140" i="5"/>
  <c r="Y140" i="5" s="1"/>
  <c r="AD140" i="5"/>
  <c r="AH140" i="5"/>
  <c r="R141" i="5"/>
  <c r="Y141" i="5" s="1"/>
  <c r="V141" i="5"/>
  <c r="AA141" i="5"/>
  <c r="AH141" i="5" s="1"/>
  <c r="AE141" i="5"/>
  <c r="E142" i="5"/>
  <c r="S142" i="5"/>
  <c r="Y142" i="5" s="1"/>
  <c r="W142" i="5"/>
  <c r="AB142" i="5"/>
  <c r="AF142" i="5"/>
  <c r="T143" i="5"/>
  <c r="X143" i="5"/>
  <c r="AC143" i="5"/>
  <c r="AH143" i="5" s="1"/>
  <c r="U144" i="5"/>
  <c r="Y144" i="5" s="1"/>
  <c r="AD144" i="5"/>
  <c r="R145" i="5"/>
  <c r="Y145" i="5" s="1"/>
  <c r="V145" i="5"/>
  <c r="AA145" i="5"/>
  <c r="AE145" i="5"/>
  <c r="E146" i="5"/>
  <c r="S146" i="5"/>
  <c r="Y146" i="5" s="1"/>
  <c r="W146" i="5"/>
  <c r="AB146" i="5"/>
  <c r="AF146" i="5"/>
  <c r="T147" i="5"/>
  <c r="X147" i="5"/>
  <c r="AC147" i="5"/>
  <c r="AH147" i="5" s="1"/>
  <c r="U148" i="5"/>
  <c r="Y148" i="5" s="1"/>
  <c r="AD148" i="5"/>
  <c r="R149" i="5"/>
  <c r="V149" i="5"/>
  <c r="AA149" i="5"/>
  <c r="AE149" i="5"/>
  <c r="E150" i="5"/>
  <c r="S150" i="5"/>
  <c r="Y150" i="5" s="1"/>
  <c r="W150" i="5"/>
  <c r="AB150" i="5"/>
  <c r="AF150" i="5"/>
  <c r="T151" i="5"/>
  <c r="X151" i="5"/>
  <c r="AC151" i="5"/>
  <c r="AH151" i="5" s="1"/>
  <c r="U152" i="5"/>
  <c r="Y152" i="5" s="1"/>
  <c r="AD152" i="5"/>
  <c r="R153" i="5"/>
  <c r="V153" i="5"/>
  <c r="AA153" i="5"/>
  <c r="AH153" i="5" s="1"/>
  <c r="AE153" i="5"/>
  <c r="E154" i="5"/>
  <c r="S154" i="5"/>
  <c r="W154" i="5"/>
  <c r="AB154" i="5"/>
  <c r="AF154" i="5"/>
  <c r="T155" i="5"/>
  <c r="X155" i="5"/>
  <c r="AC155" i="5"/>
  <c r="AH155" i="5" s="1"/>
  <c r="U156" i="5"/>
  <c r="Y156" i="5" s="1"/>
  <c r="AD156" i="5"/>
  <c r="AH156" i="5"/>
  <c r="R157" i="5"/>
  <c r="Y157" i="5" s="1"/>
  <c r="V157" i="5"/>
  <c r="AA157" i="5"/>
  <c r="AH157" i="5" s="1"/>
  <c r="AE157" i="5"/>
  <c r="E158" i="5"/>
  <c r="S158" i="5"/>
  <c r="W158" i="5"/>
  <c r="AB158" i="5"/>
  <c r="AF158" i="5"/>
  <c r="T159" i="5"/>
  <c r="X159" i="5"/>
  <c r="AC159" i="5"/>
  <c r="AH159" i="5" s="1"/>
  <c r="U160" i="5"/>
  <c r="Y160" i="5" s="1"/>
  <c r="AD160" i="5"/>
  <c r="R161" i="5"/>
  <c r="Y161" i="5" s="1"/>
  <c r="V161" i="5"/>
  <c r="AA161" i="5"/>
  <c r="AE161" i="5"/>
  <c r="E162" i="5"/>
  <c r="S162" i="5"/>
  <c r="W162" i="5"/>
  <c r="AB162" i="5"/>
  <c r="AF162" i="5"/>
  <c r="T163" i="5"/>
  <c r="X163" i="5"/>
  <c r="AC163" i="5"/>
  <c r="AH163" i="5" s="1"/>
  <c r="U164" i="5"/>
  <c r="Y164" i="5" s="1"/>
  <c r="AD164" i="5"/>
  <c r="E165" i="5"/>
  <c r="S165" i="5"/>
  <c r="W165" i="5"/>
  <c r="AB165" i="5"/>
  <c r="AF165" i="5"/>
  <c r="T166" i="5"/>
  <c r="X166" i="5"/>
  <c r="AC166" i="5"/>
  <c r="AH166" i="5" s="1"/>
  <c r="U167" i="5"/>
  <c r="Y167" i="5" s="1"/>
  <c r="AD167" i="5"/>
  <c r="R168" i="5"/>
  <c r="V168" i="5"/>
  <c r="AA168" i="5"/>
  <c r="AH168" i="5" s="1"/>
  <c r="AE168" i="5"/>
  <c r="E169" i="5"/>
  <c r="S169" i="5"/>
  <c r="W169" i="5"/>
  <c r="AB169" i="5"/>
  <c r="AF169" i="5"/>
  <c r="T170" i="5"/>
  <c r="X170" i="5"/>
  <c r="AC170" i="5"/>
  <c r="AH170" i="5" s="1"/>
  <c r="U171" i="5"/>
  <c r="Y171" i="5" s="1"/>
  <c r="AD171" i="5"/>
  <c r="AH171" i="5"/>
  <c r="R172" i="5"/>
  <c r="Y172" i="5" s="1"/>
  <c r="V172" i="5"/>
  <c r="AA172" i="5"/>
  <c r="AH172" i="5" s="1"/>
  <c r="AE172" i="5"/>
  <c r="E173" i="5"/>
  <c r="S173" i="5"/>
  <c r="W173" i="5"/>
  <c r="AB173" i="5"/>
  <c r="AF173" i="5"/>
  <c r="T174" i="5"/>
  <c r="X174" i="5"/>
  <c r="AC174" i="5"/>
  <c r="AH174" i="5" s="1"/>
  <c r="U175" i="5"/>
  <c r="Y175" i="5" s="1"/>
  <c r="AD175" i="5"/>
  <c r="R176" i="5"/>
  <c r="Y176" i="5" s="1"/>
  <c r="V176" i="5"/>
  <c r="AA176" i="5"/>
  <c r="AE176" i="5"/>
  <c r="E177" i="5"/>
  <c r="S177" i="5"/>
  <c r="W177" i="5"/>
  <c r="AB177" i="5"/>
  <c r="AF177" i="5"/>
  <c r="T178" i="5"/>
  <c r="X178" i="5"/>
  <c r="AC178" i="5"/>
  <c r="AH178" i="5" s="1"/>
  <c r="U179" i="5"/>
  <c r="Y179" i="5" s="1"/>
  <c r="AD179" i="5"/>
  <c r="R180" i="5"/>
  <c r="Y180" i="5" s="1"/>
  <c r="V180" i="5"/>
  <c r="AA180" i="5"/>
  <c r="AH180" i="5" s="1"/>
  <c r="AE180" i="5"/>
  <c r="E181" i="5"/>
  <c r="S181" i="5"/>
  <c r="W181" i="5"/>
  <c r="AB181" i="5"/>
  <c r="AF181" i="5"/>
  <c r="T182" i="5"/>
  <c r="X182" i="5"/>
  <c r="AC182" i="5"/>
  <c r="AH182" i="5" s="1"/>
  <c r="U183" i="5"/>
  <c r="Y183" i="5" s="1"/>
  <c r="AD183" i="5"/>
  <c r="R184" i="5"/>
  <c r="V184" i="5"/>
  <c r="AA184" i="5"/>
  <c r="AH184" i="5" s="1"/>
  <c r="AE184" i="5"/>
  <c r="E185" i="5"/>
  <c r="S185" i="5"/>
  <c r="W185" i="5"/>
  <c r="AB185" i="5"/>
  <c r="AF185" i="5"/>
  <c r="T186" i="5"/>
  <c r="X186" i="5"/>
  <c r="AC186" i="5"/>
  <c r="AH186" i="5" s="1"/>
  <c r="U187" i="5"/>
  <c r="Y187" i="5" s="1"/>
  <c r="AD187" i="5"/>
  <c r="AH187" i="5"/>
  <c r="R188" i="5"/>
  <c r="Y188" i="5" s="1"/>
  <c r="V188" i="5"/>
  <c r="AA188" i="5"/>
  <c r="AH188" i="5" s="1"/>
  <c r="AE188" i="5"/>
  <c r="E189" i="5"/>
  <c r="S189" i="5"/>
  <c r="W189" i="5"/>
  <c r="AB189" i="5"/>
  <c r="AF189" i="5"/>
  <c r="T190" i="5"/>
  <c r="X190" i="5"/>
  <c r="AC190" i="5"/>
  <c r="AH190" i="5" s="1"/>
  <c r="U191" i="5"/>
  <c r="Y191" i="5" s="1"/>
  <c r="AD191" i="5"/>
  <c r="R192" i="5"/>
  <c r="Y192" i="5" s="1"/>
  <c r="V192" i="5"/>
  <c r="AA192" i="5"/>
  <c r="AE192" i="5"/>
  <c r="E193" i="5"/>
  <c r="S193" i="5"/>
  <c r="W193" i="5"/>
  <c r="AB193" i="5"/>
  <c r="AF193" i="5"/>
  <c r="T194" i="5"/>
  <c r="X194" i="5"/>
  <c r="AC194" i="5"/>
  <c r="AH194" i="5" s="1"/>
  <c r="U195" i="5"/>
  <c r="Y195" i="5" s="1"/>
  <c r="AD195" i="5"/>
  <c r="R196" i="5"/>
  <c r="AE197" i="5"/>
  <c r="AH197" i="5" s="1"/>
  <c r="AE198" i="5"/>
  <c r="AA198" i="5"/>
  <c r="U198" i="5"/>
  <c r="AB198" i="5"/>
  <c r="AG198" i="5"/>
  <c r="W199" i="5"/>
  <c r="S199" i="5"/>
  <c r="E199" i="5"/>
  <c r="R199" i="5"/>
  <c r="X199" i="5"/>
  <c r="E200" i="5"/>
  <c r="S200" i="5"/>
  <c r="AD201" i="5"/>
  <c r="AA201" i="5"/>
  <c r="AH201" i="5" s="1"/>
  <c r="AF201" i="5"/>
  <c r="V202" i="5"/>
  <c r="R202" i="5"/>
  <c r="Y202" i="5" s="1"/>
  <c r="W202" i="5"/>
  <c r="AC202" i="5"/>
  <c r="T203" i="5"/>
  <c r="AE203" i="5"/>
  <c r="U204" i="5"/>
  <c r="AB205" i="5"/>
  <c r="S206" i="5"/>
  <c r="AF207" i="5"/>
  <c r="AB207" i="5"/>
  <c r="AA207" i="5"/>
  <c r="AG207" i="5"/>
  <c r="X208" i="5"/>
  <c r="T208" i="5"/>
  <c r="Y208" i="5" s="1"/>
  <c r="V208" i="5"/>
  <c r="E210" i="5"/>
  <c r="T210" i="5"/>
  <c r="AF210" i="5"/>
  <c r="AC211" i="5"/>
  <c r="R212" i="5"/>
  <c r="AE213" i="5"/>
  <c r="AE214" i="5"/>
  <c r="AA214" i="5"/>
  <c r="U214" i="5"/>
  <c r="AB214" i="5"/>
  <c r="AG214" i="5"/>
  <c r="W215" i="5"/>
  <c r="S215" i="5"/>
  <c r="E215" i="5"/>
  <c r="R215" i="5"/>
  <c r="Y215" i="5" s="1"/>
  <c r="X215" i="5"/>
  <c r="E216" i="5"/>
  <c r="S216" i="5"/>
  <c r="AH217" i="5"/>
  <c r="AD217" i="5"/>
  <c r="AA217" i="5"/>
  <c r="AF217" i="5"/>
  <c r="V218" i="5"/>
  <c r="R218" i="5"/>
  <c r="W218" i="5"/>
  <c r="AC218" i="5"/>
  <c r="T219" i="5"/>
  <c r="U220" i="5"/>
  <c r="AB221" i="5"/>
  <c r="S222" i="5"/>
  <c r="AF223" i="5"/>
  <c r="AB223" i="5"/>
  <c r="AA223" i="5"/>
  <c r="AG223" i="5"/>
  <c r="X224" i="5"/>
  <c r="T224" i="5"/>
  <c r="Y224" i="5" s="1"/>
  <c r="V224" i="5"/>
  <c r="E226" i="5"/>
  <c r="T226" i="5"/>
  <c r="AF226" i="5"/>
  <c r="V227" i="5"/>
  <c r="AC227" i="5"/>
  <c r="R228" i="5"/>
  <c r="AE230" i="5"/>
  <c r="AA230" i="5"/>
  <c r="AH230" i="5" s="1"/>
  <c r="U230" i="5"/>
  <c r="AB230" i="5"/>
  <c r="AG230" i="5"/>
  <c r="W231" i="5"/>
  <c r="S231" i="5"/>
  <c r="E231" i="5"/>
  <c r="R231" i="5"/>
  <c r="X231" i="5"/>
  <c r="E232" i="5"/>
  <c r="S232" i="5"/>
  <c r="AD233" i="5"/>
  <c r="AH233" i="5" s="1"/>
  <c r="AA233" i="5"/>
  <c r="AF233" i="5"/>
  <c r="V234" i="5"/>
  <c r="R234" i="5"/>
  <c r="Y234" i="5" s="1"/>
  <c r="W234" i="5"/>
  <c r="AC234" i="5"/>
  <c r="T235" i="5"/>
  <c r="AE235" i="5"/>
  <c r="AB237" i="5"/>
  <c r="S238" i="5"/>
  <c r="AF239" i="5"/>
  <c r="AB239" i="5"/>
  <c r="AA239" i="5"/>
  <c r="AG239" i="5"/>
  <c r="X240" i="5"/>
  <c r="Y240" i="5" s="1"/>
  <c r="T240" i="5"/>
  <c r="V240" i="5"/>
  <c r="E242" i="5"/>
  <c r="T242" i="5"/>
  <c r="AF242" i="5"/>
  <c r="AC243" i="5"/>
  <c r="R244" i="5"/>
  <c r="AE245" i="5"/>
  <c r="AE246" i="5"/>
  <c r="AA246" i="5"/>
  <c r="AB246" i="5"/>
  <c r="AG246" i="5"/>
  <c r="W247" i="5"/>
  <c r="S247" i="5"/>
  <c r="E247" i="5"/>
  <c r="R247" i="5"/>
  <c r="Y247" i="5" s="1"/>
  <c r="X247" i="5"/>
  <c r="E248" i="5"/>
  <c r="S248" i="5"/>
  <c r="AH249" i="5"/>
  <c r="AD249" i="5"/>
  <c r="AA249" i="5"/>
  <c r="AF249" i="5"/>
  <c r="V250" i="5"/>
  <c r="R250" i="5"/>
  <c r="W250" i="5"/>
  <c r="AC250" i="5"/>
  <c r="T251" i="5"/>
  <c r="AE251" i="5"/>
  <c r="AB253" i="5"/>
  <c r="S254" i="5"/>
  <c r="AF255" i="5"/>
  <c r="AB255" i="5"/>
  <c r="AA255" i="5"/>
  <c r="AG255" i="5"/>
  <c r="X256" i="5"/>
  <c r="T256" i="5"/>
  <c r="Y256" i="5" s="1"/>
  <c r="V256" i="5"/>
  <c r="E258" i="5"/>
  <c r="T258" i="5"/>
  <c r="V259" i="5"/>
  <c r="AC259" i="5"/>
  <c r="R260" i="5"/>
  <c r="AE261" i="5"/>
  <c r="AE262" i="5"/>
  <c r="AA262" i="5"/>
  <c r="AB262" i="5"/>
  <c r="AG262" i="5"/>
  <c r="W263" i="5"/>
  <c r="S263" i="5"/>
  <c r="E263" i="5"/>
  <c r="R263" i="5"/>
  <c r="X263" i="5"/>
  <c r="E264" i="5"/>
  <c r="S264" i="5"/>
  <c r="Y264" i="5" s="1"/>
  <c r="AC266" i="5"/>
  <c r="AD271" i="5"/>
  <c r="AH271" i="5" s="1"/>
  <c r="W275" i="5"/>
  <c r="S275" i="5"/>
  <c r="E275" i="5"/>
  <c r="X275" i="5"/>
  <c r="T275" i="5"/>
  <c r="R275" i="5"/>
  <c r="AD277" i="5"/>
  <c r="AE277" i="5"/>
  <c r="AA277" i="5"/>
  <c r="AH277" i="5" s="1"/>
  <c r="AF277" i="5"/>
  <c r="V278" i="5"/>
  <c r="R278" i="5"/>
  <c r="W278" i="5"/>
  <c r="S278" i="5"/>
  <c r="E278" i="5"/>
  <c r="T278" i="5"/>
  <c r="AE282" i="5"/>
  <c r="AA282" i="5"/>
  <c r="AF282" i="5"/>
  <c r="AB282" i="5"/>
  <c r="AG282" i="5"/>
  <c r="W283" i="5"/>
  <c r="S283" i="5"/>
  <c r="E283" i="5"/>
  <c r="X283" i="5"/>
  <c r="T283" i="5"/>
  <c r="R283" i="5"/>
  <c r="AD285" i="5"/>
  <c r="AE285" i="5"/>
  <c r="AA285" i="5"/>
  <c r="AF285" i="5"/>
  <c r="AH285" i="5" s="1"/>
  <c r="V286" i="5"/>
  <c r="R286" i="5"/>
  <c r="W286" i="5"/>
  <c r="S286" i="5"/>
  <c r="E286" i="5"/>
  <c r="T286" i="5"/>
  <c r="AE290" i="5"/>
  <c r="AA290" i="5"/>
  <c r="AH290" i="5" s="1"/>
  <c r="AF290" i="5"/>
  <c r="AB290" i="5"/>
  <c r="AG290" i="5"/>
  <c r="W291" i="5"/>
  <c r="S291" i="5"/>
  <c r="E291" i="5"/>
  <c r="X291" i="5"/>
  <c r="T291" i="5"/>
  <c r="R291" i="5"/>
  <c r="AE298" i="5"/>
  <c r="AA298" i="5"/>
  <c r="AH298" i="5" s="1"/>
  <c r="AD298" i="5"/>
  <c r="AF298" i="5"/>
  <c r="AB298" i="5"/>
  <c r="AC298" i="5"/>
  <c r="W299" i="5"/>
  <c r="S299" i="5"/>
  <c r="E299" i="5"/>
  <c r="V299" i="5"/>
  <c r="R299" i="5"/>
  <c r="Y299" i="5" s="1"/>
  <c r="X299" i="5"/>
  <c r="T299" i="5"/>
  <c r="U299" i="5"/>
  <c r="AE314" i="5"/>
  <c r="AA314" i="5"/>
  <c r="AH314" i="5" s="1"/>
  <c r="AD314" i="5"/>
  <c r="AF314" i="5"/>
  <c r="AB314" i="5"/>
  <c r="AC314" i="5"/>
  <c r="W315" i="5"/>
  <c r="S315" i="5"/>
  <c r="E315" i="5"/>
  <c r="V315" i="5"/>
  <c r="R315" i="5"/>
  <c r="X315" i="5"/>
  <c r="T315" i="5"/>
  <c r="U315" i="5"/>
  <c r="AB331" i="5"/>
  <c r="W332" i="5"/>
  <c r="S332" i="5"/>
  <c r="E332" i="5"/>
  <c r="U332" i="5"/>
  <c r="T332" i="5"/>
  <c r="V332" i="5"/>
  <c r="R332" i="5"/>
  <c r="Y332" i="5" s="1"/>
  <c r="AF340" i="5"/>
  <c r="AB340" i="5"/>
  <c r="AD340" i="5"/>
  <c r="AC340" i="5"/>
  <c r="AE340" i="5"/>
  <c r="AA340" i="5"/>
  <c r="AH340" i="5" s="1"/>
  <c r="X341" i="5"/>
  <c r="T341" i="5"/>
  <c r="S341" i="5"/>
  <c r="E341" i="5"/>
  <c r="W341" i="5"/>
  <c r="R341" i="5"/>
  <c r="Y341" i="5" s="1"/>
  <c r="U341" i="5"/>
  <c r="V341" i="5"/>
  <c r="AE347" i="5"/>
  <c r="AA347" i="5"/>
  <c r="AD347" i="5"/>
  <c r="AC347" i="5"/>
  <c r="AF347" i="5"/>
  <c r="AG347" i="5"/>
  <c r="Y354" i="5"/>
  <c r="AD368" i="5"/>
  <c r="AG368" i="5"/>
  <c r="AB368" i="5"/>
  <c r="AE368" i="5"/>
  <c r="AF368" i="5"/>
  <c r="AC368" i="5"/>
  <c r="AA368" i="5"/>
  <c r="AH368" i="5" s="1"/>
  <c r="AF370" i="5"/>
  <c r="AB370" i="5"/>
  <c r="AE370" i="5"/>
  <c r="AA370" i="5"/>
  <c r="AH370" i="5" s="1"/>
  <c r="AD370" i="5"/>
  <c r="AG370" i="5"/>
  <c r="AE377" i="5"/>
  <c r="AA377" i="5"/>
  <c r="AD377" i="5"/>
  <c r="AG377" i="5"/>
  <c r="AC377" i="5"/>
  <c r="AB377" i="5"/>
  <c r="AH377" i="5" s="1"/>
  <c r="AF377" i="5"/>
  <c r="AE389" i="5"/>
  <c r="AH389" i="5" s="1"/>
  <c r="AA389" i="5"/>
  <c r="AD389" i="5"/>
  <c r="AF389" i="5"/>
  <c r="AC389" i="5"/>
  <c r="AG389" i="5"/>
  <c r="AB389" i="5"/>
  <c r="AF438" i="5"/>
  <c r="AB438" i="5"/>
  <c r="AH438" i="5" s="1"/>
  <c r="AE438" i="5"/>
  <c r="AA438" i="5"/>
  <c r="AD438" i="5"/>
  <c r="AG438" i="5"/>
  <c r="AC438" i="5"/>
  <c r="V479" i="5"/>
  <c r="R479" i="5"/>
  <c r="T479" i="5"/>
  <c r="E479" i="5"/>
  <c r="X479" i="5"/>
  <c r="S479" i="5"/>
  <c r="Y479" i="5" s="1"/>
  <c r="W479" i="5"/>
  <c r="U479" i="5"/>
  <c r="AH501" i="5"/>
  <c r="AC23" i="5"/>
  <c r="AG23" i="5"/>
  <c r="U24" i="5"/>
  <c r="Y24" i="5"/>
  <c r="AC31" i="5"/>
  <c r="AG31" i="5"/>
  <c r="AC47" i="5"/>
  <c r="AG47" i="5"/>
  <c r="AC54" i="5"/>
  <c r="U59" i="5"/>
  <c r="AG66" i="5"/>
  <c r="U67" i="5"/>
  <c r="U71" i="5"/>
  <c r="U75" i="5"/>
  <c r="U87" i="5"/>
  <c r="AC98" i="5"/>
  <c r="AG98" i="5"/>
  <c r="AC110" i="5"/>
  <c r="AG110" i="5"/>
  <c r="AC122" i="5"/>
  <c r="AG122" i="5"/>
  <c r="U123" i="5"/>
  <c r="U131" i="5"/>
  <c r="AC138" i="5"/>
  <c r="AG138" i="5"/>
  <c r="U139" i="5"/>
  <c r="U155" i="5"/>
  <c r="U163" i="5"/>
  <c r="AC169" i="5"/>
  <c r="AG169" i="5"/>
  <c r="AC173" i="5"/>
  <c r="AG173" i="5"/>
  <c r="U186" i="5"/>
  <c r="U190" i="5"/>
  <c r="W211" i="5"/>
  <c r="S211" i="5"/>
  <c r="E211" i="5"/>
  <c r="R211" i="5"/>
  <c r="X211" i="5"/>
  <c r="AF219" i="5"/>
  <c r="AB219" i="5"/>
  <c r="AA219" i="5"/>
  <c r="AH219" i="5" s="1"/>
  <c r="AG219" i="5"/>
  <c r="V220" i="5"/>
  <c r="AD229" i="5"/>
  <c r="AA229" i="5"/>
  <c r="AH229" i="5" s="1"/>
  <c r="AF229" i="5"/>
  <c r="X236" i="5"/>
  <c r="T236" i="5"/>
  <c r="V236" i="5"/>
  <c r="W243" i="5"/>
  <c r="S243" i="5"/>
  <c r="E243" i="5"/>
  <c r="R243" i="5"/>
  <c r="X243" i="5"/>
  <c r="V246" i="5"/>
  <c r="R246" i="5"/>
  <c r="W246" i="5"/>
  <c r="X252" i="5"/>
  <c r="T252" i="5"/>
  <c r="V252" i="5"/>
  <c r="AE258" i="5"/>
  <c r="AA258" i="5"/>
  <c r="AH258" i="5" s="1"/>
  <c r="V262" i="5"/>
  <c r="R262" i="5"/>
  <c r="W262" i="5"/>
  <c r="Y265" i="5"/>
  <c r="AD274" i="5"/>
  <c r="AE274" i="5"/>
  <c r="AA274" i="5"/>
  <c r="AH274" i="5" s="1"/>
  <c r="AF274" i="5"/>
  <c r="AE302" i="5"/>
  <c r="AA302" i="5"/>
  <c r="AD302" i="5"/>
  <c r="AF302" i="5"/>
  <c r="AB302" i="5"/>
  <c r="AC302" i="5"/>
  <c r="AH302" i="5" s="1"/>
  <c r="AF446" i="5"/>
  <c r="AB446" i="5"/>
  <c r="AE446" i="5"/>
  <c r="AA446" i="5"/>
  <c r="AH446" i="5" s="1"/>
  <c r="AD446" i="5"/>
  <c r="AG446" i="5"/>
  <c r="AC446" i="5"/>
  <c r="U3" i="5"/>
  <c r="U7" i="5"/>
  <c r="AC14" i="5"/>
  <c r="U15" i="5"/>
  <c r="AC18" i="5"/>
  <c r="U19" i="5"/>
  <c r="R20" i="5"/>
  <c r="V20" i="5"/>
  <c r="AC22" i="5"/>
  <c r="AH22" i="5" s="1"/>
  <c r="U23" i="5"/>
  <c r="AD23" i="5"/>
  <c r="R24" i="5"/>
  <c r="AC26" i="5"/>
  <c r="AG26" i="5"/>
  <c r="U27" i="5"/>
  <c r="AD27" i="5"/>
  <c r="R28" i="5"/>
  <c r="Y28" i="5" s="1"/>
  <c r="V28" i="5"/>
  <c r="AC30" i="5"/>
  <c r="AH30" i="5" s="1"/>
  <c r="AG30" i="5"/>
  <c r="U31" i="5"/>
  <c r="AD31" i="5"/>
  <c r="R32" i="5"/>
  <c r="Y32" i="5" s="1"/>
  <c r="V32" i="5"/>
  <c r="AC34" i="5"/>
  <c r="AG34" i="5"/>
  <c r="U35" i="5"/>
  <c r="AD35" i="5"/>
  <c r="R36" i="5"/>
  <c r="V36" i="5"/>
  <c r="AC38" i="5"/>
  <c r="AG38" i="5"/>
  <c r="U39" i="5"/>
  <c r="Y39" i="5" s="1"/>
  <c r="AD39" i="5"/>
  <c r="R40" i="5"/>
  <c r="V40" i="5"/>
  <c r="AC42" i="5"/>
  <c r="AG42" i="5"/>
  <c r="U43" i="5"/>
  <c r="AD43" i="5"/>
  <c r="R44" i="5"/>
  <c r="Y44" i="5" s="1"/>
  <c r="V44" i="5"/>
  <c r="AC46" i="5"/>
  <c r="U47" i="5"/>
  <c r="AD47" i="5"/>
  <c r="R48" i="5"/>
  <c r="Y48" i="5" s="1"/>
  <c r="V48" i="5"/>
  <c r="U50" i="5"/>
  <c r="AD50" i="5"/>
  <c r="R51" i="5"/>
  <c r="Y51" i="5" s="1"/>
  <c r="V51" i="5"/>
  <c r="AC53" i="5"/>
  <c r="AH53" i="5" s="1"/>
  <c r="AG53" i="5"/>
  <c r="U54" i="5"/>
  <c r="AD54" i="5"/>
  <c r="R55" i="5"/>
  <c r="V55" i="5"/>
  <c r="AC57" i="5"/>
  <c r="AG57" i="5"/>
  <c r="U58" i="5"/>
  <c r="AD58" i="5"/>
  <c r="R59" i="5"/>
  <c r="Y59" i="5" s="1"/>
  <c r="V59" i="5"/>
  <c r="AC61" i="5"/>
  <c r="AG61" i="5"/>
  <c r="U62" i="5"/>
  <c r="AD62" i="5"/>
  <c r="R63" i="5"/>
  <c r="Y63" i="5" s="1"/>
  <c r="V63" i="5"/>
  <c r="AC65" i="5"/>
  <c r="AG65" i="5"/>
  <c r="U66" i="5"/>
  <c r="AD66" i="5"/>
  <c r="R67" i="5"/>
  <c r="V67" i="5"/>
  <c r="AC69" i="5"/>
  <c r="AH69" i="5" s="1"/>
  <c r="AG69" i="5"/>
  <c r="U70" i="5"/>
  <c r="AD70" i="5"/>
  <c r="R71" i="5"/>
  <c r="Y71" i="5" s="1"/>
  <c r="V71" i="5"/>
  <c r="AC73" i="5"/>
  <c r="AG73" i="5"/>
  <c r="U74" i="5"/>
  <c r="AD74" i="5"/>
  <c r="R75" i="5"/>
  <c r="Y75" i="5" s="1"/>
  <c r="V75" i="5"/>
  <c r="AC77" i="5"/>
  <c r="AG77" i="5"/>
  <c r="U78" i="5"/>
  <c r="AD78" i="5"/>
  <c r="R79" i="5"/>
  <c r="Y79" i="5" s="1"/>
  <c r="V79" i="5"/>
  <c r="AC81" i="5"/>
  <c r="AG81" i="5"/>
  <c r="U82" i="5"/>
  <c r="AD82" i="5"/>
  <c r="R83" i="5"/>
  <c r="Y83" i="5" s="1"/>
  <c r="V83" i="5"/>
  <c r="AC85" i="5"/>
  <c r="AH85" i="5" s="1"/>
  <c r="AG85" i="5"/>
  <c r="U86" i="5"/>
  <c r="AD86" i="5"/>
  <c r="R87" i="5"/>
  <c r="Y87" i="5" s="1"/>
  <c r="V87" i="5"/>
  <c r="AC89" i="5"/>
  <c r="AG89" i="5"/>
  <c r="U90" i="5"/>
  <c r="AD90" i="5"/>
  <c r="R91" i="5"/>
  <c r="V91" i="5"/>
  <c r="AC93" i="5"/>
  <c r="AG93" i="5"/>
  <c r="U94" i="5"/>
  <c r="AD94" i="5"/>
  <c r="R95" i="5"/>
  <c r="V95" i="5"/>
  <c r="AC97" i="5"/>
  <c r="AG97" i="5"/>
  <c r="U98" i="5"/>
  <c r="AD98" i="5"/>
  <c r="R99" i="5"/>
  <c r="V99" i="5"/>
  <c r="AC101" i="5"/>
  <c r="AH101" i="5" s="1"/>
  <c r="AG101" i="5"/>
  <c r="U102" i="5"/>
  <c r="AD102" i="5"/>
  <c r="R103" i="5"/>
  <c r="V103" i="5"/>
  <c r="AC105" i="5"/>
  <c r="AG105" i="5"/>
  <c r="U106" i="5"/>
  <c r="AD106" i="5"/>
  <c r="R107" i="5"/>
  <c r="Y107" i="5" s="1"/>
  <c r="V107" i="5"/>
  <c r="AC109" i="5"/>
  <c r="AG109" i="5"/>
  <c r="U110" i="5"/>
  <c r="AD110" i="5"/>
  <c r="R111" i="5"/>
  <c r="Y111" i="5" s="1"/>
  <c r="V111" i="5"/>
  <c r="AC113" i="5"/>
  <c r="AG113" i="5"/>
  <c r="U114" i="5"/>
  <c r="AD114" i="5"/>
  <c r="R115" i="5"/>
  <c r="Y115" i="5" s="1"/>
  <c r="V115" i="5"/>
  <c r="AC117" i="5"/>
  <c r="AH117" i="5" s="1"/>
  <c r="AG117" i="5"/>
  <c r="U118" i="5"/>
  <c r="AD118" i="5"/>
  <c r="R119" i="5"/>
  <c r="Y119" i="5" s="1"/>
  <c r="V119" i="5"/>
  <c r="AC121" i="5"/>
  <c r="AG121" i="5"/>
  <c r="U122" i="5"/>
  <c r="AD122" i="5"/>
  <c r="R123" i="5"/>
  <c r="Y123" i="5" s="1"/>
  <c r="V123" i="5"/>
  <c r="AC125" i="5"/>
  <c r="AG125" i="5"/>
  <c r="U126" i="5"/>
  <c r="AD126" i="5"/>
  <c r="R127" i="5"/>
  <c r="Y127" i="5" s="1"/>
  <c r="V127" i="5"/>
  <c r="AC129" i="5"/>
  <c r="AG129" i="5"/>
  <c r="U130" i="5"/>
  <c r="AD130" i="5"/>
  <c r="R131" i="5"/>
  <c r="Y131" i="5" s="1"/>
  <c r="V131" i="5"/>
  <c r="AC133" i="5"/>
  <c r="AH133" i="5" s="1"/>
  <c r="AG133" i="5"/>
  <c r="U134" i="5"/>
  <c r="AD134" i="5"/>
  <c r="R135" i="5"/>
  <c r="Y135" i="5" s="1"/>
  <c r="V135" i="5"/>
  <c r="AC137" i="5"/>
  <c r="AG137" i="5"/>
  <c r="U138" i="5"/>
  <c r="AD138" i="5"/>
  <c r="R139" i="5"/>
  <c r="Y139" i="5" s="1"/>
  <c r="V139" i="5"/>
  <c r="T141" i="5"/>
  <c r="X141" i="5"/>
  <c r="AC141" i="5"/>
  <c r="AG141" i="5"/>
  <c r="U142" i="5"/>
  <c r="AD142" i="5"/>
  <c r="R143" i="5"/>
  <c r="Y143" i="5" s="1"/>
  <c r="V143" i="5"/>
  <c r="AB144" i="5"/>
  <c r="AH144" i="5" s="1"/>
  <c r="AF144" i="5"/>
  <c r="T145" i="5"/>
  <c r="X145" i="5"/>
  <c r="AC145" i="5"/>
  <c r="AG145" i="5"/>
  <c r="U146" i="5"/>
  <c r="AD146" i="5"/>
  <c r="R147" i="5"/>
  <c r="V147" i="5"/>
  <c r="AB148" i="5"/>
  <c r="AH148" i="5" s="1"/>
  <c r="AF148" i="5"/>
  <c r="T149" i="5"/>
  <c r="X149" i="5"/>
  <c r="AC149" i="5"/>
  <c r="U150" i="5"/>
  <c r="AD150" i="5"/>
  <c r="R151" i="5"/>
  <c r="Y151" i="5" s="1"/>
  <c r="V151" i="5"/>
  <c r="AB152" i="5"/>
  <c r="AH152" i="5" s="1"/>
  <c r="AF152" i="5"/>
  <c r="AC153" i="5"/>
  <c r="AG153" i="5"/>
  <c r="U154" i="5"/>
  <c r="AD154" i="5"/>
  <c r="R155" i="5"/>
  <c r="Y155" i="5" s="1"/>
  <c r="V155" i="5"/>
  <c r="AC157" i="5"/>
  <c r="AG157" i="5"/>
  <c r="U158" i="5"/>
  <c r="AD158" i="5"/>
  <c r="R159" i="5"/>
  <c r="Y159" i="5" s="1"/>
  <c r="V159" i="5"/>
  <c r="AC161" i="5"/>
  <c r="AH161" i="5" s="1"/>
  <c r="AG161" i="5"/>
  <c r="U162" i="5"/>
  <c r="AD162" i="5"/>
  <c r="R163" i="5"/>
  <c r="Y163" i="5" s="1"/>
  <c r="V163" i="5"/>
  <c r="U165" i="5"/>
  <c r="AD165" i="5"/>
  <c r="R166" i="5"/>
  <c r="Y166" i="5" s="1"/>
  <c r="V166" i="5"/>
  <c r="AC168" i="5"/>
  <c r="AG168" i="5"/>
  <c r="U169" i="5"/>
  <c r="AD169" i="5"/>
  <c r="R170" i="5"/>
  <c r="Y170" i="5" s="1"/>
  <c r="V170" i="5"/>
  <c r="AC172" i="5"/>
  <c r="AG172" i="5"/>
  <c r="U173" i="5"/>
  <c r="AD173" i="5"/>
  <c r="R174" i="5"/>
  <c r="Y174" i="5" s="1"/>
  <c r="V174" i="5"/>
  <c r="AC176" i="5"/>
  <c r="AG176" i="5"/>
  <c r="U177" i="5"/>
  <c r="AD177" i="5"/>
  <c r="R178" i="5"/>
  <c r="Y178" i="5" s="1"/>
  <c r="V178" i="5"/>
  <c r="AC180" i="5"/>
  <c r="AG180" i="5"/>
  <c r="U181" i="5"/>
  <c r="AD181" i="5"/>
  <c r="R182" i="5"/>
  <c r="Y182" i="5" s="1"/>
  <c r="V182" i="5"/>
  <c r="AC184" i="5"/>
  <c r="AG184" i="5"/>
  <c r="U185" i="5"/>
  <c r="AD185" i="5"/>
  <c r="R186" i="5"/>
  <c r="Y186" i="5" s="1"/>
  <c r="V186" i="5"/>
  <c r="AC188" i="5"/>
  <c r="AG188" i="5"/>
  <c r="U189" i="5"/>
  <c r="AD189" i="5"/>
  <c r="R190" i="5"/>
  <c r="Y190" i="5" s="1"/>
  <c r="V190" i="5"/>
  <c r="AC192" i="5"/>
  <c r="AG192" i="5"/>
  <c r="U193" i="5"/>
  <c r="AD193" i="5"/>
  <c r="R194" i="5"/>
  <c r="V194" i="5"/>
  <c r="AG196" i="5"/>
  <c r="AC196" i="5"/>
  <c r="AA196" i="5"/>
  <c r="AF196" i="5"/>
  <c r="AB197" i="5"/>
  <c r="AG197" i="5"/>
  <c r="S198" i="5"/>
  <c r="X198" i="5"/>
  <c r="AF199" i="5"/>
  <c r="AB199" i="5"/>
  <c r="AH199" i="5" s="1"/>
  <c r="AA199" i="5"/>
  <c r="AG199" i="5"/>
  <c r="X200" i="5"/>
  <c r="T200" i="5"/>
  <c r="V200" i="5"/>
  <c r="AC203" i="5"/>
  <c r="R204" i="5"/>
  <c r="W204" i="5"/>
  <c r="AE206" i="5"/>
  <c r="AA206" i="5"/>
  <c r="AB206" i="5"/>
  <c r="AG206" i="5"/>
  <c r="AH206" i="5" s="1"/>
  <c r="W207" i="5"/>
  <c r="S207" i="5"/>
  <c r="E207" i="5"/>
  <c r="R207" i="5"/>
  <c r="X207" i="5"/>
  <c r="AD209" i="5"/>
  <c r="AA209" i="5"/>
  <c r="AH209" i="5" s="1"/>
  <c r="AF209" i="5"/>
  <c r="V210" i="5"/>
  <c r="R210" i="5"/>
  <c r="W210" i="5"/>
  <c r="AC210" i="5"/>
  <c r="T211" i="5"/>
  <c r="Y211" i="5"/>
  <c r="AB213" i="5"/>
  <c r="S214" i="5"/>
  <c r="X214" i="5"/>
  <c r="Y214" i="5" s="1"/>
  <c r="AF215" i="5"/>
  <c r="AB215" i="5"/>
  <c r="AA215" i="5"/>
  <c r="AG215" i="5"/>
  <c r="X216" i="5"/>
  <c r="T216" i="5"/>
  <c r="V216" i="5"/>
  <c r="AC219" i="5"/>
  <c r="R220" i="5"/>
  <c r="W220" i="5"/>
  <c r="AE222" i="5"/>
  <c r="AA222" i="5"/>
  <c r="AB222" i="5"/>
  <c r="AG222" i="5"/>
  <c r="W223" i="5"/>
  <c r="Y223" i="5" s="1"/>
  <c r="S223" i="5"/>
  <c r="E223" i="5"/>
  <c r="R223" i="5"/>
  <c r="X223" i="5"/>
  <c r="AD225" i="5"/>
  <c r="AA225" i="5"/>
  <c r="AH225" i="5" s="1"/>
  <c r="AF225" i="5"/>
  <c r="V226" i="5"/>
  <c r="R226" i="5"/>
  <c r="Y226" i="5" s="1"/>
  <c r="W226" i="5"/>
  <c r="AC226" i="5"/>
  <c r="T227" i="5"/>
  <c r="AB229" i="5"/>
  <c r="AG229" i="5"/>
  <c r="S230" i="5"/>
  <c r="X230" i="5"/>
  <c r="AF231" i="5"/>
  <c r="AH231" i="5" s="1"/>
  <c r="AB231" i="5"/>
  <c r="AA231" i="5"/>
  <c r="AG231" i="5"/>
  <c r="X232" i="5"/>
  <c r="T232" i="5"/>
  <c r="V232" i="5"/>
  <c r="AC235" i="5"/>
  <c r="R236" i="5"/>
  <c r="Y236" i="5" s="1"/>
  <c r="W236" i="5"/>
  <c r="AE238" i="5"/>
  <c r="AA238" i="5"/>
  <c r="AB238" i="5"/>
  <c r="AH238" i="5" s="1"/>
  <c r="AG238" i="5"/>
  <c r="W239" i="5"/>
  <c r="S239" i="5"/>
  <c r="E239" i="5"/>
  <c r="R239" i="5"/>
  <c r="X239" i="5"/>
  <c r="AD241" i="5"/>
  <c r="AA241" i="5"/>
  <c r="AF241" i="5"/>
  <c r="V242" i="5"/>
  <c r="R242" i="5"/>
  <c r="Y242" i="5" s="1"/>
  <c r="W242" i="5"/>
  <c r="AC242" i="5"/>
  <c r="T243" i="5"/>
  <c r="Y243" i="5" s="1"/>
  <c r="AB245" i="5"/>
  <c r="AH245" i="5" s="1"/>
  <c r="AG245" i="5"/>
  <c r="S246" i="5"/>
  <c r="X246" i="5"/>
  <c r="AF247" i="5"/>
  <c r="AB247" i="5"/>
  <c r="AA247" i="5"/>
  <c r="AG247" i="5"/>
  <c r="X248" i="5"/>
  <c r="T248" i="5"/>
  <c r="Y248" i="5" s="1"/>
  <c r="V248" i="5"/>
  <c r="AC251" i="5"/>
  <c r="R252" i="5"/>
  <c r="Y252" i="5" s="1"/>
  <c r="W252" i="5"/>
  <c r="AE254" i="5"/>
  <c r="AA254" i="5"/>
  <c r="AB254" i="5"/>
  <c r="AG254" i="5"/>
  <c r="W255" i="5"/>
  <c r="S255" i="5"/>
  <c r="E255" i="5"/>
  <c r="R255" i="5"/>
  <c r="X255" i="5"/>
  <c r="AD257" i="5"/>
  <c r="AA257" i="5"/>
  <c r="AF257" i="5"/>
  <c r="V258" i="5"/>
  <c r="R258" i="5"/>
  <c r="Y258" i="5" s="1"/>
  <c r="W258" i="5"/>
  <c r="AC258" i="5"/>
  <c r="T259" i="5"/>
  <c r="AB261" i="5"/>
  <c r="S262" i="5"/>
  <c r="X262" i="5"/>
  <c r="AF263" i="5"/>
  <c r="AB263" i="5"/>
  <c r="AA263" i="5"/>
  <c r="AH263" i="5" s="1"/>
  <c r="AG263" i="5"/>
  <c r="X264" i="5"/>
  <c r="T264" i="5"/>
  <c r="V264" i="5"/>
  <c r="AG266" i="5"/>
  <c r="U267" i="5"/>
  <c r="U272" i="5"/>
  <c r="AG274" i="5"/>
  <c r="AE278" i="5"/>
  <c r="AA278" i="5"/>
  <c r="AH278" i="5" s="1"/>
  <c r="AF278" i="5"/>
  <c r="AB278" i="5"/>
  <c r="AG278" i="5"/>
  <c r="W279" i="5"/>
  <c r="S279" i="5"/>
  <c r="E279" i="5"/>
  <c r="X279" i="5"/>
  <c r="T279" i="5"/>
  <c r="R279" i="5"/>
  <c r="AD281" i="5"/>
  <c r="AE281" i="5"/>
  <c r="AA281" i="5"/>
  <c r="AH281" i="5" s="1"/>
  <c r="AF281" i="5"/>
  <c r="V282" i="5"/>
  <c r="R282" i="5"/>
  <c r="W282" i="5"/>
  <c r="S282" i="5"/>
  <c r="E282" i="5"/>
  <c r="T282" i="5"/>
  <c r="AE286" i="5"/>
  <c r="AA286" i="5"/>
  <c r="AF286" i="5"/>
  <c r="AH286" i="5" s="1"/>
  <c r="AB286" i="5"/>
  <c r="AG286" i="5"/>
  <c r="W287" i="5"/>
  <c r="S287" i="5"/>
  <c r="E287" i="5"/>
  <c r="X287" i="5"/>
  <c r="T287" i="5"/>
  <c r="R287" i="5"/>
  <c r="Y287" i="5" s="1"/>
  <c r="AD289" i="5"/>
  <c r="AE289" i="5"/>
  <c r="AH289" i="5" s="1"/>
  <c r="AA289" i="5"/>
  <c r="AF289" i="5"/>
  <c r="V290" i="5"/>
  <c r="R290" i="5"/>
  <c r="Y290" i="5" s="1"/>
  <c r="W290" i="5"/>
  <c r="S290" i="5"/>
  <c r="E290" i="5"/>
  <c r="T290" i="5"/>
  <c r="AG302" i="5"/>
  <c r="Y303" i="5"/>
  <c r="AE306" i="5"/>
  <c r="AA306" i="5"/>
  <c r="AD306" i="5"/>
  <c r="AF306" i="5"/>
  <c r="AB306" i="5"/>
  <c r="AC306" i="5"/>
  <c r="AH306" i="5" s="1"/>
  <c r="W307" i="5"/>
  <c r="S307" i="5"/>
  <c r="E307" i="5"/>
  <c r="V307" i="5"/>
  <c r="R307" i="5"/>
  <c r="X307" i="5"/>
  <c r="T307" i="5"/>
  <c r="U307" i="5"/>
  <c r="Y307" i="5" s="1"/>
  <c r="AG318" i="5"/>
  <c r="AE322" i="5"/>
  <c r="AA322" i="5"/>
  <c r="AH322" i="5" s="1"/>
  <c r="AD322" i="5"/>
  <c r="AF322" i="5"/>
  <c r="AB322" i="5"/>
  <c r="AC322" i="5"/>
  <c r="AG324" i="5"/>
  <c r="AH333" i="5"/>
  <c r="AD350" i="5"/>
  <c r="AC350" i="5"/>
  <c r="AG350" i="5"/>
  <c r="AB350" i="5"/>
  <c r="AH350" i="5" s="1"/>
  <c r="AE350" i="5"/>
  <c r="AA350" i="5"/>
  <c r="V351" i="5"/>
  <c r="R351" i="5"/>
  <c r="Y351" i="5" s="1"/>
  <c r="T351" i="5"/>
  <c r="E351" i="5"/>
  <c r="X351" i="5"/>
  <c r="S351" i="5"/>
  <c r="U351" i="5"/>
  <c r="W351" i="5"/>
  <c r="AE369" i="5"/>
  <c r="AA369" i="5"/>
  <c r="AD369" i="5"/>
  <c r="AC369" i="5"/>
  <c r="AG369" i="5"/>
  <c r="AB369" i="5"/>
  <c r="AH369" i="5" s="1"/>
  <c r="AF369" i="5"/>
  <c r="X371" i="5"/>
  <c r="T371" i="5"/>
  <c r="W371" i="5"/>
  <c r="S371" i="5"/>
  <c r="E371" i="5"/>
  <c r="U371" i="5"/>
  <c r="V371" i="5"/>
  <c r="R371" i="5"/>
  <c r="Y371" i="5" s="1"/>
  <c r="AF378" i="5"/>
  <c r="AB378" i="5"/>
  <c r="AE378" i="5"/>
  <c r="AA378" i="5"/>
  <c r="AH378" i="5" s="1"/>
  <c r="AD378" i="5"/>
  <c r="AG378" i="5"/>
  <c r="AH407" i="5"/>
  <c r="AH455" i="5"/>
  <c r="W460" i="5"/>
  <c r="S460" i="5"/>
  <c r="E460" i="5"/>
  <c r="U460" i="5"/>
  <c r="T460" i="5"/>
  <c r="X460" i="5"/>
  <c r="V460" i="5"/>
  <c r="R460" i="5"/>
  <c r="Y460" i="5" s="1"/>
  <c r="AD462" i="5"/>
  <c r="AC462" i="5"/>
  <c r="AG462" i="5"/>
  <c r="AB462" i="5"/>
  <c r="AH462" i="5" s="1"/>
  <c r="AF462" i="5"/>
  <c r="AE462" i="5"/>
  <c r="AA462" i="5"/>
  <c r="U20" i="5"/>
  <c r="AC27" i="5"/>
  <c r="AG27" i="5"/>
  <c r="AC35" i="5"/>
  <c r="AG35" i="5"/>
  <c r="AG43" i="5"/>
  <c r="AH43" i="5" s="1"/>
  <c r="U48" i="5"/>
  <c r="U51" i="5"/>
  <c r="AC66" i="5"/>
  <c r="Y67" i="5"/>
  <c r="AC70" i="5"/>
  <c r="AH70" i="5" s="1"/>
  <c r="AC82" i="5"/>
  <c r="AG82" i="5"/>
  <c r="U83" i="5"/>
  <c r="AG86" i="5"/>
  <c r="AC94" i="5"/>
  <c r="AG94" i="5"/>
  <c r="U95" i="5"/>
  <c r="Y95" i="5"/>
  <c r="U99" i="5"/>
  <c r="U103" i="5"/>
  <c r="AC118" i="5"/>
  <c r="AG118" i="5"/>
  <c r="AC130" i="5"/>
  <c r="AG130" i="5"/>
  <c r="AC142" i="5"/>
  <c r="AG142" i="5"/>
  <c r="U147" i="5"/>
  <c r="AC150" i="5"/>
  <c r="AG150" i="5"/>
  <c r="AC154" i="5"/>
  <c r="AG154" i="5"/>
  <c r="AC181" i="5"/>
  <c r="AG181" i="5"/>
  <c r="AC193" i="5"/>
  <c r="AG193" i="5"/>
  <c r="U194" i="5"/>
  <c r="Y194" i="5"/>
  <c r="AF203" i="5"/>
  <c r="AB203" i="5"/>
  <c r="AA203" i="5"/>
  <c r="AH203" i="5" s="1"/>
  <c r="AG203" i="5"/>
  <c r="V204" i="5"/>
  <c r="AD213" i="5"/>
  <c r="AA213" i="5"/>
  <c r="AH213" i="5" s="1"/>
  <c r="AF213" i="5"/>
  <c r="W227" i="5"/>
  <c r="S227" i="5"/>
  <c r="E227" i="5"/>
  <c r="R227" i="5"/>
  <c r="X227" i="5"/>
  <c r="AF235" i="5"/>
  <c r="AB235" i="5"/>
  <c r="AA235" i="5"/>
  <c r="AH235" i="5" s="1"/>
  <c r="AG235" i="5"/>
  <c r="AH261" i="5"/>
  <c r="AD261" i="5"/>
  <c r="AE271" i="5"/>
  <c r="AA271" i="5"/>
  <c r="AF271" i="5"/>
  <c r="AB271" i="5"/>
  <c r="AG271" i="5"/>
  <c r="R272" i="5"/>
  <c r="Y272" i="5" s="1"/>
  <c r="W319" i="5"/>
  <c r="S319" i="5"/>
  <c r="E319" i="5"/>
  <c r="V319" i="5"/>
  <c r="R319" i="5"/>
  <c r="Y319" i="5" s="1"/>
  <c r="X319" i="5"/>
  <c r="T319" i="5"/>
  <c r="U319" i="5"/>
  <c r="X325" i="5"/>
  <c r="T325" i="5"/>
  <c r="S325" i="5"/>
  <c r="E325" i="5"/>
  <c r="W325" i="5"/>
  <c r="R325" i="5"/>
  <c r="Y325" i="5" s="1"/>
  <c r="U325" i="5"/>
  <c r="V325" i="5"/>
  <c r="AC10" i="5"/>
  <c r="AH10" i="5" s="1"/>
  <c r="U11" i="5"/>
  <c r="AC5" i="5"/>
  <c r="AC13" i="5"/>
  <c r="AH13" i="5" s="1"/>
  <c r="AC17" i="5"/>
  <c r="AH17" i="5" s="1"/>
  <c r="R19" i="5"/>
  <c r="Y19" i="5" s="1"/>
  <c r="U26" i="5"/>
  <c r="AD26" i="5"/>
  <c r="R27" i="5"/>
  <c r="Y27" i="5" s="1"/>
  <c r="AA27" i="5"/>
  <c r="AH27" i="5" s="1"/>
  <c r="E28" i="5"/>
  <c r="S28" i="5"/>
  <c r="U30" i="5"/>
  <c r="AD30" i="5"/>
  <c r="R31" i="5"/>
  <c r="Y31" i="5" s="1"/>
  <c r="AA31" i="5"/>
  <c r="AH31" i="5" s="1"/>
  <c r="E32" i="5"/>
  <c r="S32" i="5"/>
  <c r="U34" i="5"/>
  <c r="AD34" i="5"/>
  <c r="R35" i="5"/>
  <c r="Y35" i="5" s="1"/>
  <c r="AA35" i="5"/>
  <c r="AH35" i="5" s="1"/>
  <c r="E36" i="5"/>
  <c r="S36" i="5"/>
  <c r="Y36" i="5" s="1"/>
  <c r="U38" i="5"/>
  <c r="AD38" i="5"/>
  <c r="E40" i="5"/>
  <c r="S40" i="5"/>
  <c r="Y40" i="5" s="1"/>
  <c r="AC41" i="5"/>
  <c r="AH41" i="5" s="1"/>
  <c r="AD42" i="5"/>
  <c r="R43" i="5"/>
  <c r="Y43" i="5" s="1"/>
  <c r="AA43" i="5"/>
  <c r="E44" i="5"/>
  <c r="S44" i="5"/>
  <c r="AC52" i="5"/>
  <c r="AH52" i="5" s="1"/>
  <c r="U53" i="5"/>
  <c r="AD53" i="5"/>
  <c r="R54" i="5"/>
  <c r="Y54" i="5" s="1"/>
  <c r="AA54" i="5"/>
  <c r="AH54" i="5" s="1"/>
  <c r="E55" i="5"/>
  <c r="S55" i="5"/>
  <c r="Y55" i="5" s="1"/>
  <c r="AC56" i="5"/>
  <c r="AH56" i="5" s="1"/>
  <c r="U57" i="5"/>
  <c r="AD57" i="5"/>
  <c r="R58" i="5"/>
  <c r="Y58" i="5" s="1"/>
  <c r="AA58" i="5"/>
  <c r="AH58" i="5" s="1"/>
  <c r="E59" i="5"/>
  <c r="S59" i="5"/>
  <c r="AC60" i="5"/>
  <c r="AH60" i="5" s="1"/>
  <c r="U61" i="5"/>
  <c r="AD61" i="5"/>
  <c r="R62" i="5"/>
  <c r="Y62" i="5" s="1"/>
  <c r="AA62" i="5"/>
  <c r="AH62" i="5" s="1"/>
  <c r="E63" i="5"/>
  <c r="S63" i="5"/>
  <c r="AC64" i="5"/>
  <c r="AH64" i="5" s="1"/>
  <c r="U65" i="5"/>
  <c r="AD65" i="5"/>
  <c r="R66" i="5"/>
  <c r="Y66" i="5" s="1"/>
  <c r="AA66" i="5"/>
  <c r="AH66" i="5" s="1"/>
  <c r="E67" i="5"/>
  <c r="S67" i="5"/>
  <c r="AC68" i="5"/>
  <c r="AH68" i="5" s="1"/>
  <c r="U69" i="5"/>
  <c r="AD69" i="5"/>
  <c r="R70" i="5"/>
  <c r="Y70" i="5" s="1"/>
  <c r="E71" i="5"/>
  <c r="S71" i="5"/>
  <c r="AC72" i="5"/>
  <c r="AH72" i="5" s="1"/>
  <c r="U73" i="5"/>
  <c r="AD73" i="5"/>
  <c r="R74" i="5"/>
  <c r="Y74" i="5" s="1"/>
  <c r="AA74" i="5"/>
  <c r="AH74" i="5" s="1"/>
  <c r="E75" i="5"/>
  <c r="S75" i="5"/>
  <c r="AC76" i="5"/>
  <c r="U77" i="5"/>
  <c r="AD77" i="5"/>
  <c r="R78" i="5"/>
  <c r="Y78" i="5" s="1"/>
  <c r="AA78" i="5"/>
  <c r="AH78" i="5" s="1"/>
  <c r="E79" i="5"/>
  <c r="S79" i="5"/>
  <c r="AC80" i="5"/>
  <c r="AH80" i="5" s="1"/>
  <c r="U81" i="5"/>
  <c r="AD81" i="5"/>
  <c r="R82" i="5"/>
  <c r="Y82" i="5" s="1"/>
  <c r="AA82" i="5"/>
  <c r="AH82" i="5" s="1"/>
  <c r="E83" i="5"/>
  <c r="S83" i="5"/>
  <c r="AC84" i="5"/>
  <c r="AH84" i="5" s="1"/>
  <c r="U85" i="5"/>
  <c r="AD85" i="5"/>
  <c r="R86" i="5"/>
  <c r="Y86" i="5" s="1"/>
  <c r="AA86" i="5"/>
  <c r="AH86" i="5" s="1"/>
  <c r="E87" i="5"/>
  <c r="S87" i="5"/>
  <c r="AC88" i="5"/>
  <c r="AH88" i="5" s="1"/>
  <c r="U89" i="5"/>
  <c r="AD89" i="5"/>
  <c r="R90" i="5"/>
  <c r="Y90" i="5" s="1"/>
  <c r="AA90" i="5"/>
  <c r="AH90" i="5" s="1"/>
  <c r="E91" i="5"/>
  <c r="S91" i="5"/>
  <c r="AC92" i="5"/>
  <c r="U93" i="5"/>
  <c r="AD93" i="5"/>
  <c r="R94" i="5"/>
  <c r="Y94" i="5" s="1"/>
  <c r="AA94" i="5"/>
  <c r="AH94" i="5" s="1"/>
  <c r="E95" i="5"/>
  <c r="S95" i="5"/>
  <c r="AC96" i="5"/>
  <c r="AH96" i="5" s="1"/>
  <c r="U97" i="5"/>
  <c r="AD97" i="5"/>
  <c r="R98" i="5"/>
  <c r="Y98" i="5" s="1"/>
  <c r="AA98" i="5"/>
  <c r="AH98" i="5" s="1"/>
  <c r="E99" i="5"/>
  <c r="S99" i="5"/>
  <c r="Y99" i="5" s="1"/>
  <c r="AC100" i="5"/>
  <c r="AH100" i="5" s="1"/>
  <c r="U101" i="5"/>
  <c r="AD101" i="5"/>
  <c r="R102" i="5"/>
  <c r="Y102" i="5" s="1"/>
  <c r="AA102" i="5"/>
  <c r="AH102" i="5" s="1"/>
  <c r="E103" i="5"/>
  <c r="S103" i="5"/>
  <c r="Y103" i="5" s="1"/>
  <c r="AC104" i="5"/>
  <c r="AH104" i="5" s="1"/>
  <c r="U105" i="5"/>
  <c r="AD105" i="5"/>
  <c r="R106" i="5"/>
  <c r="Y106" i="5" s="1"/>
  <c r="AA106" i="5"/>
  <c r="AH106" i="5" s="1"/>
  <c r="E107" i="5"/>
  <c r="S107" i="5"/>
  <c r="AC108" i="5"/>
  <c r="U109" i="5"/>
  <c r="AD109" i="5"/>
  <c r="R110" i="5"/>
  <c r="Y110" i="5" s="1"/>
  <c r="AA110" i="5"/>
  <c r="AH110" i="5" s="1"/>
  <c r="E111" i="5"/>
  <c r="S111" i="5"/>
  <c r="AC112" i="5"/>
  <c r="AH112" i="5" s="1"/>
  <c r="U113" i="5"/>
  <c r="AD113" i="5"/>
  <c r="R114" i="5"/>
  <c r="Y114" i="5" s="1"/>
  <c r="AA114" i="5"/>
  <c r="AH114" i="5" s="1"/>
  <c r="E115" i="5"/>
  <c r="S115" i="5"/>
  <c r="AC116" i="5"/>
  <c r="AH116" i="5" s="1"/>
  <c r="U117" i="5"/>
  <c r="AD117" i="5"/>
  <c r="R118" i="5"/>
  <c r="Y118" i="5" s="1"/>
  <c r="AA118" i="5"/>
  <c r="AH118" i="5" s="1"/>
  <c r="E119" i="5"/>
  <c r="S119" i="5"/>
  <c r="AC120" i="5"/>
  <c r="AH120" i="5" s="1"/>
  <c r="U121" i="5"/>
  <c r="AD121" i="5"/>
  <c r="R122" i="5"/>
  <c r="Y122" i="5" s="1"/>
  <c r="AA122" i="5"/>
  <c r="AH122" i="5" s="1"/>
  <c r="E123" i="5"/>
  <c r="S123" i="5"/>
  <c r="AC124" i="5"/>
  <c r="U125" i="5"/>
  <c r="AD125" i="5"/>
  <c r="R126" i="5"/>
  <c r="Y126" i="5" s="1"/>
  <c r="AA126" i="5"/>
  <c r="AH126" i="5" s="1"/>
  <c r="E127" i="5"/>
  <c r="S127" i="5"/>
  <c r="AC128" i="5"/>
  <c r="AH128" i="5" s="1"/>
  <c r="U129" i="5"/>
  <c r="AD129" i="5"/>
  <c r="R130" i="5"/>
  <c r="Y130" i="5" s="1"/>
  <c r="AA130" i="5"/>
  <c r="AH130" i="5" s="1"/>
  <c r="E131" i="5"/>
  <c r="S131" i="5"/>
  <c r="AC132" i="5"/>
  <c r="AH132" i="5" s="1"/>
  <c r="U133" i="5"/>
  <c r="AD133" i="5"/>
  <c r="R134" i="5"/>
  <c r="Y134" i="5" s="1"/>
  <c r="AA134" i="5"/>
  <c r="AH134" i="5" s="1"/>
  <c r="E135" i="5"/>
  <c r="S135" i="5"/>
  <c r="AC136" i="5"/>
  <c r="AH136" i="5" s="1"/>
  <c r="U137" i="5"/>
  <c r="AD137" i="5"/>
  <c r="R138" i="5"/>
  <c r="Y138" i="5" s="1"/>
  <c r="AA138" i="5"/>
  <c r="AH138" i="5" s="1"/>
  <c r="E139" i="5"/>
  <c r="S139" i="5"/>
  <c r="AC140" i="5"/>
  <c r="U141" i="5"/>
  <c r="AD141" i="5"/>
  <c r="AA142" i="5"/>
  <c r="AH142" i="5" s="1"/>
  <c r="E143" i="5"/>
  <c r="S143" i="5"/>
  <c r="AC144" i="5"/>
  <c r="U145" i="5"/>
  <c r="AD145" i="5"/>
  <c r="AA146" i="5"/>
  <c r="AH146" i="5" s="1"/>
  <c r="E147" i="5"/>
  <c r="S147" i="5"/>
  <c r="Y147" i="5" s="1"/>
  <c r="AC148" i="5"/>
  <c r="U149" i="5"/>
  <c r="Y149" i="5" s="1"/>
  <c r="AA150" i="5"/>
  <c r="AH150" i="5" s="1"/>
  <c r="E151" i="5"/>
  <c r="S151" i="5"/>
  <c r="AC152" i="5"/>
  <c r="U153" i="5"/>
  <c r="AD153" i="5"/>
  <c r="R154" i="5"/>
  <c r="Y154" i="5" s="1"/>
  <c r="AA154" i="5"/>
  <c r="AH154" i="5" s="1"/>
  <c r="E155" i="5"/>
  <c r="S155" i="5"/>
  <c r="AC156" i="5"/>
  <c r="U157" i="5"/>
  <c r="AD157" i="5"/>
  <c r="R158" i="5"/>
  <c r="Y158" i="5" s="1"/>
  <c r="AA158" i="5"/>
  <c r="AH158" i="5" s="1"/>
  <c r="E159" i="5"/>
  <c r="S159" i="5"/>
  <c r="AC160" i="5"/>
  <c r="AH160" i="5" s="1"/>
  <c r="U161" i="5"/>
  <c r="AD161" i="5"/>
  <c r="R162" i="5"/>
  <c r="Y162" i="5" s="1"/>
  <c r="AA162" i="5"/>
  <c r="AH162" i="5" s="1"/>
  <c r="E163" i="5"/>
  <c r="S163" i="5"/>
  <c r="AC164" i="5"/>
  <c r="AH164" i="5" s="1"/>
  <c r="R165" i="5"/>
  <c r="Y165" i="5" s="1"/>
  <c r="AA165" i="5"/>
  <c r="AH165" i="5" s="1"/>
  <c r="E166" i="5"/>
  <c r="S166" i="5"/>
  <c r="AC167" i="5"/>
  <c r="AH167" i="5" s="1"/>
  <c r="U168" i="5"/>
  <c r="AD168" i="5"/>
  <c r="R169" i="5"/>
  <c r="Y169" i="5" s="1"/>
  <c r="AA169" i="5"/>
  <c r="AH169" i="5" s="1"/>
  <c r="E170" i="5"/>
  <c r="S170" i="5"/>
  <c r="AC171" i="5"/>
  <c r="U172" i="5"/>
  <c r="AD172" i="5"/>
  <c r="R173" i="5"/>
  <c r="Y173" i="5" s="1"/>
  <c r="AA173" i="5"/>
  <c r="AH173" i="5" s="1"/>
  <c r="E174" i="5"/>
  <c r="S174" i="5"/>
  <c r="AC175" i="5"/>
  <c r="AH175" i="5" s="1"/>
  <c r="U176" i="5"/>
  <c r="AD176" i="5"/>
  <c r="R177" i="5"/>
  <c r="Y177" i="5" s="1"/>
  <c r="AA177" i="5"/>
  <c r="AH177" i="5" s="1"/>
  <c r="E178" i="5"/>
  <c r="S178" i="5"/>
  <c r="AC179" i="5"/>
  <c r="AH179" i="5" s="1"/>
  <c r="U180" i="5"/>
  <c r="AD180" i="5"/>
  <c r="R181" i="5"/>
  <c r="Y181" i="5" s="1"/>
  <c r="AA181" i="5"/>
  <c r="AH181" i="5" s="1"/>
  <c r="E182" i="5"/>
  <c r="S182" i="5"/>
  <c r="AC183" i="5"/>
  <c r="AH183" i="5" s="1"/>
  <c r="U184" i="5"/>
  <c r="AD184" i="5"/>
  <c r="R185" i="5"/>
  <c r="Y185" i="5" s="1"/>
  <c r="AA185" i="5"/>
  <c r="AH185" i="5" s="1"/>
  <c r="E186" i="5"/>
  <c r="S186" i="5"/>
  <c r="AC187" i="5"/>
  <c r="U188" i="5"/>
  <c r="AD188" i="5"/>
  <c r="R189" i="5"/>
  <c r="Y189" i="5" s="1"/>
  <c r="AA189" i="5"/>
  <c r="AH189" i="5" s="1"/>
  <c r="E190" i="5"/>
  <c r="S190" i="5"/>
  <c r="AC191" i="5"/>
  <c r="AH191" i="5" s="1"/>
  <c r="U192" i="5"/>
  <c r="AD192" i="5"/>
  <c r="R193" i="5"/>
  <c r="Y193" i="5" s="1"/>
  <c r="AA193" i="5"/>
  <c r="AH193" i="5" s="1"/>
  <c r="E194" i="5"/>
  <c r="S194" i="5"/>
  <c r="AC195" i="5"/>
  <c r="AH195" i="5" s="1"/>
  <c r="X196" i="5"/>
  <c r="T196" i="5"/>
  <c r="V196" i="5"/>
  <c r="AB196" i="5"/>
  <c r="AH196" i="5"/>
  <c r="AC197" i="5"/>
  <c r="E198" i="5"/>
  <c r="T198" i="5"/>
  <c r="Y198" i="5"/>
  <c r="AC199" i="5"/>
  <c r="R200" i="5"/>
  <c r="Y200" i="5" s="1"/>
  <c r="W200" i="5"/>
  <c r="AE202" i="5"/>
  <c r="AA202" i="5"/>
  <c r="AH202" i="5" s="1"/>
  <c r="AB202" i="5"/>
  <c r="AG202" i="5"/>
  <c r="W203" i="5"/>
  <c r="S203" i="5"/>
  <c r="E203" i="5"/>
  <c r="R203" i="5"/>
  <c r="Y203" i="5" s="1"/>
  <c r="X203" i="5"/>
  <c r="AD203" i="5"/>
  <c r="E204" i="5"/>
  <c r="S204" i="5"/>
  <c r="Y204" i="5" s="1"/>
  <c r="AD205" i="5"/>
  <c r="AA205" i="5"/>
  <c r="AH205" i="5" s="1"/>
  <c r="AF205" i="5"/>
  <c r="V206" i="5"/>
  <c r="R206" i="5"/>
  <c r="W206" i="5"/>
  <c r="AC206" i="5"/>
  <c r="T207" i="5"/>
  <c r="Y207" i="5"/>
  <c r="AB209" i="5"/>
  <c r="AG209" i="5"/>
  <c r="S210" i="5"/>
  <c r="Y210" i="5" s="1"/>
  <c r="X210" i="5"/>
  <c r="AD210" i="5"/>
  <c r="AH210" i="5" s="1"/>
  <c r="AF211" i="5"/>
  <c r="AB211" i="5"/>
  <c r="U211" i="5"/>
  <c r="AA211" i="5"/>
  <c r="AH211" i="5" s="1"/>
  <c r="AG211" i="5"/>
  <c r="X212" i="5"/>
  <c r="T212" i="5"/>
  <c r="V212" i="5"/>
  <c r="AC213" i="5"/>
  <c r="E214" i="5"/>
  <c r="T214" i="5"/>
  <c r="AC215" i="5"/>
  <c r="AH215" i="5"/>
  <c r="R216" i="5"/>
  <c r="Y216" i="5" s="1"/>
  <c r="W216" i="5"/>
  <c r="AE218" i="5"/>
  <c r="AA218" i="5"/>
  <c r="AH218" i="5" s="1"/>
  <c r="AB218" i="5"/>
  <c r="AG218" i="5"/>
  <c r="W219" i="5"/>
  <c r="S219" i="5"/>
  <c r="E219" i="5"/>
  <c r="R219" i="5"/>
  <c r="Y219" i="5" s="1"/>
  <c r="X219" i="5"/>
  <c r="AD219" i="5"/>
  <c r="E220" i="5"/>
  <c r="S220" i="5"/>
  <c r="Y220" i="5" s="1"/>
  <c r="AH221" i="5"/>
  <c r="AD221" i="5"/>
  <c r="AA221" i="5"/>
  <c r="AF221" i="5"/>
  <c r="V222" i="5"/>
  <c r="R222" i="5"/>
  <c r="W222" i="5"/>
  <c r="AC222" i="5"/>
  <c r="AH222" i="5"/>
  <c r="T223" i="5"/>
  <c r="AB225" i="5"/>
  <c r="AG225" i="5"/>
  <c r="S226" i="5"/>
  <c r="X226" i="5"/>
  <c r="AD226" i="5"/>
  <c r="AF227" i="5"/>
  <c r="AB227" i="5"/>
  <c r="U227" i="5"/>
  <c r="AA227" i="5"/>
  <c r="AH227" i="5" s="1"/>
  <c r="AG227" i="5"/>
  <c r="X228" i="5"/>
  <c r="T228" i="5"/>
  <c r="V228" i="5"/>
  <c r="AC229" i="5"/>
  <c r="E230" i="5"/>
  <c r="T230" i="5"/>
  <c r="Y230" i="5"/>
  <c r="AC231" i="5"/>
  <c r="R232" i="5"/>
  <c r="Y232" i="5" s="1"/>
  <c r="W232" i="5"/>
  <c r="AE234" i="5"/>
  <c r="AA234" i="5"/>
  <c r="AB234" i="5"/>
  <c r="AG234" i="5"/>
  <c r="AH234" i="5" s="1"/>
  <c r="W235" i="5"/>
  <c r="S235" i="5"/>
  <c r="E235" i="5"/>
  <c r="R235" i="5"/>
  <c r="Y235" i="5" s="1"/>
  <c r="X235" i="5"/>
  <c r="AD235" i="5"/>
  <c r="E236" i="5"/>
  <c r="S236" i="5"/>
  <c r="AD237" i="5"/>
  <c r="AA237" i="5"/>
  <c r="AH237" i="5" s="1"/>
  <c r="AF237" i="5"/>
  <c r="V238" i="5"/>
  <c r="R238" i="5"/>
  <c r="W238" i="5"/>
  <c r="AC238" i="5"/>
  <c r="T239" i="5"/>
  <c r="Y239" i="5"/>
  <c r="AB241" i="5"/>
  <c r="AH241" i="5" s="1"/>
  <c r="AG241" i="5"/>
  <c r="S242" i="5"/>
  <c r="X242" i="5"/>
  <c r="AD242" i="5"/>
  <c r="AF243" i="5"/>
  <c r="AB243" i="5"/>
  <c r="U243" i="5"/>
  <c r="AA243" i="5"/>
  <c r="AH243" i="5" s="1"/>
  <c r="AG243" i="5"/>
  <c r="X244" i="5"/>
  <c r="T244" i="5"/>
  <c r="V244" i="5"/>
  <c r="AC245" i="5"/>
  <c r="E246" i="5"/>
  <c r="T246" i="5"/>
  <c r="Y246" i="5"/>
  <c r="AC247" i="5"/>
  <c r="AH247" i="5"/>
  <c r="R248" i="5"/>
  <c r="W248" i="5"/>
  <c r="AE250" i="5"/>
  <c r="AA250" i="5"/>
  <c r="AH250" i="5" s="1"/>
  <c r="AB250" i="5"/>
  <c r="AG250" i="5"/>
  <c r="W251" i="5"/>
  <c r="S251" i="5"/>
  <c r="Y251" i="5" s="1"/>
  <c r="E251" i="5"/>
  <c r="R251" i="5"/>
  <c r="X251" i="5"/>
  <c r="AD251" i="5"/>
  <c r="E252" i="5"/>
  <c r="S252" i="5"/>
  <c r="AH253" i="5"/>
  <c r="AD253" i="5"/>
  <c r="AA253" i="5"/>
  <c r="AF253" i="5"/>
  <c r="V254" i="5"/>
  <c r="R254" i="5"/>
  <c r="W254" i="5"/>
  <c r="AC254" i="5"/>
  <c r="AH254" i="5"/>
  <c r="T255" i="5"/>
  <c r="Y255" i="5"/>
  <c r="AB257" i="5"/>
  <c r="AH257" i="5" s="1"/>
  <c r="AG257" i="5"/>
  <c r="S258" i="5"/>
  <c r="X258" i="5"/>
  <c r="AD258" i="5"/>
  <c r="AF259" i="5"/>
  <c r="AB259" i="5"/>
  <c r="U259" i="5"/>
  <c r="AA259" i="5"/>
  <c r="AH259" i="5" s="1"/>
  <c r="AG259" i="5"/>
  <c r="X260" i="5"/>
  <c r="T260" i="5"/>
  <c r="V260" i="5"/>
  <c r="AC261" i="5"/>
  <c r="E262" i="5"/>
  <c r="T262" i="5"/>
  <c r="Y262" i="5"/>
  <c r="AC263" i="5"/>
  <c r="R264" i="5"/>
  <c r="W264" i="5"/>
  <c r="AB266" i="5"/>
  <c r="AE267" i="5"/>
  <c r="AA267" i="5"/>
  <c r="AH267" i="5" s="1"/>
  <c r="AF267" i="5"/>
  <c r="AB267" i="5"/>
  <c r="X267" i="5"/>
  <c r="AG267" i="5"/>
  <c r="W268" i="5"/>
  <c r="S268" i="5"/>
  <c r="E268" i="5"/>
  <c r="X268" i="5"/>
  <c r="T268" i="5"/>
  <c r="R268" i="5"/>
  <c r="AD270" i="5"/>
  <c r="AE270" i="5"/>
  <c r="AA270" i="5"/>
  <c r="AH270" i="5" s="1"/>
  <c r="AF270" i="5"/>
  <c r="V271" i="5"/>
  <c r="R271" i="5"/>
  <c r="W271" i="5"/>
  <c r="S271" i="5"/>
  <c r="E271" i="5"/>
  <c r="T271" i="5"/>
  <c r="AC271" i="5"/>
  <c r="V272" i="5"/>
  <c r="AB274" i="5"/>
  <c r="U279" i="5"/>
  <c r="AG281" i="5"/>
  <c r="U282" i="5"/>
  <c r="U287" i="5"/>
  <c r="Y289" i="5"/>
  <c r="AG289" i="5"/>
  <c r="U290" i="5"/>
  <c r="AE294" i="5"/>
  <c r="AA294" i="5"/>
  <c r="AD294" i="5"/>
  <c r="AF294" i="5"/>
  <c r="AB294" i="5"/>
  <c r="AC294" i="5"/>
  <c r="AH294" i="5" s="1"/>
  <c r="W295" i="5"/>
  <c r="S295" i="5"/>
  <c r="E295" i="5"/>
  <c r="V295" i="5"/>
  <c r="R295" i="5"/>
  <c r="Y295" i="5" s="1"/>
  <c r="X295" i="5"/>
  <c r="T295" i="5"/>
  <c r="U295" i="5"/>
  <c r="Y304" i="5"/>
  <c r="AG306" i="5"/>
  <c r="AE310" i="5"/>
  <c r="AA310" i="5"/>
  <c r="AD310" i="5"/>
  <c r="AF310" i="5"/>
  <c r="AB310" i="5"/>
  <c r="AC310" i="5"/>
  <c r="AH310" i="5" s="1"/>
  <c r="W311" i="5"/>
  <c r="S311" i="5"/>
  <c r="E311" i="5"/>
  <c r="V311" i="5"/>
  <c r="R311" i="5"/>
  <c r="Y311" i="5" s="1"/>
  <c r="X311" i="5"/>
  <c r="T311" i="5"/>
  <c r="U311" i="5"/>
  <c r="Y320" i="5"/>
  <c r="AG322" i="5"/>
  <c r="AD334" i="5"/>
  <c r="AC334" i="5"/>
  <c r="AG334" i="5"/>
  <c r="AB334" i="5"/>
  <c r="AH334" i="5" s="1"/>
  <c r="AE334" i="5"/>
  <c r="AA334" i="5"/>
  <c r="V335" i="5"/>
  <c r="R335" i="5"/>
  <c r="Y335" i="5" s="1"/>
  <c r="T335" i="5"/>
  <c r="E335" i="5"/>
  <c r="X335" i="5"/>
  <c r="S335" i="5"/>
  <c r="U335" i="5"/>
  <c r="W335" i="5"/>
  <c r="AB347" i="5"/>
  <c r="AH347" i="5" s="1"/>
  <c r="W348" i="5"/>
  <c r="S348" i="5"/>
  <c r="E348" i="5"/>
  <c r="U348" i="5"/>
  <c r="T348" i="5"/>
  <c r="V348" i="5"/>
  <c r="R348" i="5"/>
  <c r="Y348" i="5" s="1"/>
  <c r="AF350" i="5"/>
  <c r="AF356" i="5"/>
  <c r="AB356" i="5"/>
  <c r="AH356" i="5" s="1"/>
  <c r="AD356" i="5"/>
  <c r="AC356" i="5"/>
  <c r="AE356" i="5"/>
  <c r="AA356" i="5"/>
  <c r="X357" i="5"/>
  <c r="T357" i="5"/>
  <c r="S357" i="5"/>
  <c r="E357" i="5"/>
  <c r="W357" i="5"/>
  <c r="R357" i="5"/>
  <c r="Y357" i="5" s="1"/>
  <c r="U357" i="5"/>
  <c r="V357" i="5"/>
  <c r="AH361" i="5"/>
  <c r="AC370" i="5"/>
  <c r="X379" i="5"/>
  <c r="T379" i="5"/>
  <c r="W379" i="5"/>
  <c r="S379" i="5"/>
  <c r="E379" i="5"/>
  <c r="U379" i="5"/>
  <c r="V379" i="5"/>
  <c r="R379" i="5"/>
  <c r="Y379" i="5" s="1"/>
  <c r="AE405" i="5"/>
  <c r="AH405" i="5" s="1"/>
  <c r="AA405" i="5"/>
  <c r="AD405" i="5"/>
  <c r="AF405" i="5"/>
  <c r="AC405" i="5"/>
  <c r="AG405" i="5"/>
  <c r="AB405" i="5"/>
  <c r="U197" i="5"/>
  <c r="Y197" i="5" s="1"/>
  <c r="AC200" i="5"/>
  <c r="AH200" i="5" s="1"/>
  <c r="U201" i="5"/>
  <c r="Y201" i="5" s="1"/>
  <c r="AC204" i="5"/>
  <c r="AH204" i="5" s="1"/>
  <c r="U205" i="5"/>
  <c r="Y205" i="5" s="1"/>
  <c r="AC208" i="5"/>
  <c r="AH208" i="5" s="1"/>
  <c r="U209" i="5"/>
  <c r="Y209" i="5" s="1"/>
  <c r="AC212" i="5"/>
  <c r="U213" i="5"/>
  <c r="Y213" i="5" s="1"/>
  <c r="AC216" i="5"/>
  <c r="AH216" i="5" s="1"/>
  <c r="U217" i="5"/>
  <c r="AC220" i="5"/>
  <c r="AH220" i="5" s="1"/>
  <c r="U221" i="5"/>
  <c r="Y221" i="5" s="1"/>
  <c r="AC224" i="5"/>
  <c r="AH224" i="5" s="1"/>
  <c r="U225" i="5"/>
  <c r="Y225" i="5" s="1"/>
  <c r="AC228" i="5"/>
  <c r="AH228" i="5" s="1"/>
  <c r="U229" i="5"/>
  <c r="Y229" i="5" s="1"/>
  <c r="AC232" i="5"/>
  <c r="AH232" i="5" s="1"/>
  <c r="U233" i="5"/>
  <c r="Y233" i="5" s="1"/>
  <c r="AC236" i="5"/>
  <c r="AH236" i="5" s="1"/>
  <c r="U237" i="5"/>
  <c r="Y237" i="5" s="1"/>
  <c r="AC240" i="5"/>
  <c r="AH240" i="5" s="1"/>
  <c r="U241" i="5"/>
  <c r="Y241" i="5" s="1"/>
  <c r="AC244" i="5"/>
  <c r="U245" i="5"/>
  <c r="Y245" i="5" s="1"/>
  <c r="AC248" i="5"/>
  <c r="AH248" i="5" s="1"/>
  <c r="U249" i="5"/>
  <c r="Y249" i="5" s="1"/>
  <c r="AC252" i="5"/>
  <c r="AH252" i="5" s="1"/>
  <c r="U253" i="5"/>
  <c r="Y253" i="5" s="1"/>
  <c r="AC256" i="5"/>
  <c r="AH256" i="5" s="1"/>
  <c r="U257" i="5"/>
  <c r="Y257" i="5" s="1"/>
  <c r="AC260" i="5"/>
  <c r="AH260" i="5" s="1"/>
  <c r="U261" i="5"/>
  <c r="Y261" i="5" s="1"/>
  <c r="AC264" i="5"/>
  <c r="AH264" i="5" s="1"/>
  <c r="U265" i="5"/>
  <c r="AD265" i="5"/>
  <c r="R266" i="5"/>
  <c r="Y266" i="5" s="1"/>
  <c r="V266" i="5"/>
  <c r="AC268" i="5"/>
  <c r="AH268" i="5" s="1"/>
  <c r="U269" i="5"/>
  <c r="Y269" i="5" s="1"/>
  <c r="AD269" i="5"/>
  <c r="R270" i="5"/>
  <c r="Y270" i="5" s="1"/>
  <c r="V270" i="5"/>
  <c r="AC272" i="5"/>
  <c r="AH272" i="5" s="1"/>
  <c r="U273" i="5"/>
  <c r="AD273" i="5"/>
  <c r="R274" i="5"/>
  <c r="Y274" i="5" s="1"/>
  <c r="V274" i="5"/>
  <c r="AC275" i="5"/>
  <c r="AH275" i="5" s="1"/>
  <c r="U276" i="5"/>
  <c r="Y276" i="5" s="1"/>
  <c r="AD276" i="5"/>
  <c r="R277" i="5"/>
  <c r="V277" i="5"/>
  <c r="Y277" i="5" s="1"/>
  <c r="AC279" i="5"/>
  <c r="AH279" i="5" s="1"/>
  <c r="U280" i="5"/>
  <c r="Y280" i="5" s="1"/>
  <c r="AD280" i="5"/>
  <c r="R281" i="5"/>
  <c r="V281" i="5"/>
  <c r="Y281" i="5" s="1"/>
  <c r="AC283" i="5"/>
  <c r="AH283" i="5" s="1"/>
  <c r="U284" i="5"/>
  <c r="Y284" i="5" s="1"/>
  <c r="AD284" i="5"/>
  <c r="R285" i="5"/>
  <c r="Y285" i="5" s="1"/>
  <c r="V285" i="5"/>
  <c r="AC287" i="5"/>
  <c r="AH287" i="5" s="1"/>
  <c r="U288" i="5"/>
  <c r="Y288" i="5" s="1"/>
  <c r="AD288" i="5"/>
  <c r="R289" i="5"/>
  <c r="V289" i="5"/>
  <c r="AC291" i="5"/>
  <c r="AH291" i="5" s="1"/>
  <c r="U292" i="5"/>
  <c r="Y292" i="5" s="1"/>
  <c r="AD292" i="5"/>
  <c r="R293" i="5"/>
  <c r="Y293" i="5" s="1"/>
  <c r="V293" i="5"/>
  <c r="AA293" i="5"/>
  <c r="AE293" i="5"/>
  <c r="E294" i="5"/>
  <c r="S294" i="5"/>
  <c r="W294" i="5"/>
  <c r="AC295" i="5"/>
  <c r="AH295" i="5" s="1"/>
  <c r="U296" i="5"/>
  <c r="Y296" i="5" s="1"/>
  <c r="AD296" i="5"/>
  <c r="R297" i="5"/>
  <c r="Y297" i="5" s="1"/>
  <c r="V297" i="5"/>
  <c r="AA297" i="5"/>
  <c r="AH297" i="5" s="1"/>
  <c r="AE297" i="5"/>
  <c r="E298" i="5"/>
  <c r="S298" i="5"/>
  <c r="W298" i="5"/>
  <c r="AC299" i="5"/>
  <c r="AH299" i="5" s="1"/>
  <c r="U300" i="5"/>
  <c r="Y300" i="5" s="1"/>
  <c r="AD300" i="5"/>
  <c r="AH300" i="5"/>
  <c r="R301" i="5"/>
  <c r="V301" i="5"/>
  <c r="AA301" i="5"/>
  <c r="AH301" i="5" s="1"/>
  <c r="AE301" i="5"/>
  <c r="E302" i="5"/>
  <c r="S302" i="5"/>
  <c r="W302" i="5"/>
  <c r="AC303" i="5"/>
  <c r="AH303" i="5" s="1"/>
  <c r="U304" i="5"/>
  <c r="AD304" i="5"/>
  <c r="R305" i="5"/>
  <c r="Y305" i="5" s="1"/>
  <c r="V305" i="5"/>
  <c r="AA305" i="5"/>
  <c r="AH305" i="5" s="1"/>
  <c r="AE305" i="5"/>
  <c r="E306" i="5"/>
  <c r="S306" i="5"/>
  <c r="W306" i="5"/>
  <c r="AC307" i="5"/>
  <c r="AH307" i="5" s="1"/>
  <c r="U308" i="5"/>
  <c r="Y308" i="5" s="1"/>
  <c r="AD308" i="5"/>
  <c r="R309" i="5"/>
  <c r="Y309" i="5" s="1"/>
  <c r="V309" i="5"/>
  <c r="AA309" i="5"/>
  <c r="AE309" i="5"/>
  <c r="E310" i="5"/>
  <c r="S310" i="5"/>
  <c r="W310" i="5"/>
  <c r="AC311" i="5"/>
  <c r="AH311" i="5" s="1"/>
  <c r="U312" i="5"/>
  <c r="Y312" i="5" s="1"/>
  <c r="AD312" i="5"/>
  <c r="R313" i="5"/>
  <c r="Y313" i="5" s="1"/>
  <c r="V313" i="5"/>
  <c r="AA313" i="5"/>
  <c r="AH313" i="5" s="1"/>
  <c r="AE313" i="5"/>
  <c r="E314" i="5"/>
  <c r="S314" i="5"/>
  <c r="W314" i="5"/>
  <c r="AC315" i="5"/>
  <c r="AH315" i="5" s="1"/>
  <c r="U316" i="5"/>
  <c r="Y316" i="5" s="1"/>
  <c r="AD316" i="5"/>
  <c r="AH316" i="5"/>
  <c r="R317" i="5"/>
  <c r="Y317" i="5" s="1"/>
  <c r="V317" i="5"/>
  <c r="AA317" i="5"/>
  <c r="AH317" i="5" s="1"/>
  <c r="AE317" i="5"/>
  <c r="E318" i="5"/>
  <c r="S318" i="5"/>
  <c r="W318" i="5"/>
  <c r="AC319" i="5"/>
  <c r="AH319" i="5" s="1"/>
  <c r="U320" i="5"/>
  <c r="AD320" i="5"/>
  <c r="R321" i="5"/>
  <c r="Y321" i="5" s="1"/>
  <c r="V321" i="5"/>
  <c r="AA321" i="5"/>
  <c r="AE321" i="5"/>
  <c r="E322" i="5"/>
  <c r="S322" i="5"/>
  <c r="W322" i="5"/>
  <c r="V323" i="5"/>
  <c r="R323" i="5"/>
  <c r="Y323" i="5" s="1"/>
  <c r="W323" i="5"/>
  <c r="AC323" i="5"/>
  <c r="T324" i="5"/>
  <c r="AB326" i="5"/>
  <c r="S327" i="5"/>
  <c r="AF328" i="5"/>
  <c r="AB328" i="5"/>
  <c r="AA328" i="5"/>
  <c r="AG328" i="5"/>
  <c r="X329" i="5"/>
  <c r="T329" i="5"/>
  <c r="Y329" i="5" s="1"/>
  <c r="V329" i="5"/>
  <c r="E331" i="5"/>
  <c r="T331" i="5"/>
  <c r="AC332" i="5"/>
  <c r="R333" i="5"/>
  <c r="AE335" i="5"/>
  <c r="AA335" i="5"/>
  <c r="AB335" i="5"/>
  <c r="AG335" i="5"/>
  <c r="W336" i="5"/>
  <c r="S336" i="5"/>
  <c r="E336" i="5"/>
  <c r="R336" i="5"/>
  <c r="X336" i="5"/>
  <c r="E337" i="5"/>
  <c r="S337" i="5"/>
  <c r="AD338" i="5"/>
  <c r="AA338" i="5"/>
  <c r="AH338" i="5" s="1"/>
  <c r="AF338" i="5"/>
  <c r="V339" i="5"/>
  <c r="R339" i="5"/>
  <c r="Y339" i="5" s="1"/>
  <c r="W339" i="5"/>
  <c r="AC339" i="5"/>
  <c r="T340" i="5"/>
  <c r="AB342" i="5"/>
  <c r="S343" i="5"/>
  <c r="AF344" i="5"/>
  <c r="AB344" i="5"/>
  <c r="AA344" i="5"/>
  <c r="AG344" i="5"/>
  <c r="X345" i="5"/>
  <c r="T345" i="5"/>
  <c r="Y345" i="5" s="1"/>
  <c r="V345" i="5"/>
  <c r="E347" i="5"/>
  <c r="T347" i="5"/>
  <c r="AC348" i="5"/>
  <c r="R349" i="5"/>
  <c r="AE351" i="5"/>
  <c r="AA351" i="5"/>
  <c r="AB351" i="5"/>
  <c r="AG351" i="5"/>
  <c r="W352" i="5"/>
  <c r="S352" i="5"/>
  <c r="E352" i="5"/>
  <c r="R352" i="5"/>
  <c r="X352" i="5"/>
  <c r="E353" i="5"/>
  <c r="S353" i="5"/>
  <c r="AD354" i="5"/>
  <c r="AH354" i="5" s="1"/>
  <c r="AA354" i="5"/>
  <c r="AF354" i="5"/>
  <c r="V355" i="5"/>
  <c r="R355" i="5"/>
  <c r="Y355" i="5" s="1"/>
  <c r="W355" i="5"/>
  <c r="AC355" i="5"/>
  <c r="T356" i="5"/>
  <c r="AB358" i="5"/>
  <c r="S359" i="5"/>
  <c r="AF360" i="5"/>
  <c r="AB360" i="5"/>
  <c r="AA360" i="5"/>
  <c r="AG360" i="5"/>
  <c r="X361" i="5"/>
  <c r="T361" i="5"/>
  <c r="Y361" i="5" s="1"/>
  <c r="V361" i="5"/>
  <c r="E363" i="5"/>
  <c r="Y366" i="5"/>
  <c r="X367" i="5"/>
  <c r="Y367" i="5" s="1"/>
  <c r="T367" i="5"/>
  <c r="V367" i="5"/>
  <c r="R367" i="5"/>
  <c r="AE373" i="5"/>
  <c r="AA373" i="5"/>
  <c r="AH373" i="5" s="1"/>
  <c r="AD373" i="5"/>
  <c r="AC373" i="5"/>
  <c r="AG373" i="5"/>
  <c r="AF374" i="5"/>
  <c r="AB374" i="5"/>
  <c r="AE374" i="5"/>
  <c r="AA374" i="5"/>
  <c r="AH374" i="5" s="1"/>
  <c r="AD374" i="5"/>
  <c r="AC374" i="5"/>
  <c r="X375" i="5"/>
  <c r="T375" i="5"/>
  <c r="W375" i="5"/>
  <c r="Y375" i="5" s="1"/>
  <c r="S375" i="5"/>
  <c r="E375" i="5"/>
  <c r="U375" i="5"/>
  <c r="R375" i="5"/>
  <c r="AF382" i="5"/>
  <c r="AB382" i="5"/>
  <c r="AE382" i="5"/>
  <c r="AA382" i="5"/>
  <c r="AD382" i="5"/>
  <c r="AH382" i="5"/>
  <c r="AC382" i="5"/>
  <c r="X383" i="5"/>
  <c r="T383" i="5"/>
  <c r="W383" i="5"/>
  <c r="S383" i="5"/>
  <c r="E383" i="5"/>
  <c r="U383" i="5"/>
  <c r="Y383" i="5" s="1"/>
  <c r="R383" i="5"/>
  <c r="X391" i="5"/>
  <c r="T391" i="5"/>
  <c r="W391" i="5"/>
  <c r="S391" i="5"/>
  <c r="E391" i="5"/>
  <c r="V391" i="5"/>
  <c r="U391" i="5"/>
  <c r="R391" i="5"/>
  <c r="Y391" i="5" s="1"/>
  <c r="AH399" i="5"/>
  <c r="X407" i="5"/>
  <c r="T407" i="5"/>
  <c r="W407" i="5"/>
  <c r="S407" i="5"/>
  <c r="E407" i="5"/>
  <c r="V407" i="5"/>
  <c r="U407" i="5"/>
  <c r="R407" i="5"/>
  <c r="Y407" i="5" s="1"/>
  <c r="AE421" i="5"/>
  <c r="AA421" i="5"/>
  <c r="AH421" i="5" s="1"/>
  <c r="AD421" i="5"/>
  <c r="AG421" i="5"/>
  <c r="AF421" i="5"/>
  <c r="AC421" i="5"/>
  <c r="AB421" i="5"/>
  <c r="W426" i="5"/>
  <c r="S426" i="5"/>
  <c r="E426" i="5"/>
  <c r="V426" i="5"/>
  <c r="R426" i="5"/>
  <c r="Y426" i="5" s="1"/>
  <c r="U426" i="5"/>
  <c r="X426" i="5"/>
  <c r="T426" i="5"/>
  <c r="X427" i="5"/>
  <c r="T427" i="5"/>
  <c r="W427" i="5"/>
  <c r="S427" i="5"/>
  <c r="E427" i="5"/>
  <c r="V427" i="5"/>
  <c r="U427" i="5"/>
  <c r="R427" i="5"/>
  <c r="Y427" i="5" s="1"/>
  <c r="AE457" i="5"/>
  <c r="AA457" i="5"/>
  <c r="AD457" i="5"/>
  <c r="AC457" i="5"/>
  <c r="AB457" i="5"/>
  <c r="AF457" i="5"/>
  <c r="AH457" i="5" s="1"/>
  <c r="V463" i="5"/>
  <c r="R463" i="5"/>
  <c r="T463" i="5"/>
  <c r="E463" i="5"/>
  <c r="X463" i="5"/>
  <c r="S463" i="5"/>
  <c r="Y463" i="5" s="1"/>
  <c r="W463" i="5"/>
  <c r="U463" i="5"/>
  <c r="W476" i="5"/>
  <c r="S476" i="5"/>
  <c r="E476" i="5"/>
  <c r="U476" i="5"/>
  <c r="T476" i="5"/>
  <c r="V476" i="5"/>
  <c r="X476" i="5"/>
  <c r="R476" i="5"/>
  <c r="Y476" i="5" s="1"/>
  <c r="AH517" i="5"/>
  <c r="W524" i="5"/>
  <c r="S524" i="5"/>
  <c r="E524" i="5"/>
  <c r="U524" i="5"/>
  <c r="T524" i="5"/>
  <c r="X524" i="5"/>
  <c r="V524" i="5"/>
  <c r="R524" i="5"/>
  <c r="Y524" i="5" s="1"/>
  <c r="AE527" i="5"/>
  <c r="AA527" i="5"/>
  <c r="AF527" i="5"/>
  <c r="AH527" i="5" s="1"/>
  <c r="AD527" i="5"/>
  <c r="AG527" i="5"/>
  <c r="AC527" i="5"/>
  <c r="AB527" i="5"/>
  <c r="AC293" i="5"/>
  <c r="AH293" i="5" s="1"/>
  <c r="AG293" i="5"/>
  <c r="U294" i="5"/>
  <c r="AC297" i="5"/>
  <c r="AG297" i="5"/>
  <c r="U298" i="5"/>
  <c r="AC301" i="5"/>
  <c r="AG301" i="5"/>
  <c r="U302" i="5"/>
  <c r="AC305" i="5"/>
  <c r="AG305" i="5"/>
  <c r="U306" i="5"/>
  <c r="AC309" i="5"/>
  <c r="AH309" i="5" s="1"/>
  <c r="AG309" i="5"/>
  <c r="U310" i="5"/>
  <c r="AC313" i="5"/>
  <c r="AG313" i="5"/>
  <c r="U314" i="5"/>
  <c r="AC317" i="5"/>
  <c r="AG317" i="5"/>
  <c r="U318" i="5"/>
  <c r="AC321" i="5"/>
  <c r="AG321" i="5"/>
  <c r="U322" i="5"/>
  <c r="AE327" i="5"/>
  <c r="AA327" i="5"/>
  <c r="AB327" i="5"/>
  <c r="AH327" i="5" s="1"/>
  <c r="AG327" i="5"/>
  <c r="W328" i="5"/>
  <c r="S328" i="5"/>
  <c r="Y328" i="5" s="1"/>
  <c r="E328" i="5"/>
  <c r="R328" i="5"/>
  <c r="X328" i="5"/>
  <c r="AD330" i="5"/>
  <c r="AA330" i="5"/>
  <c r="AF330" i="5"/>
  <c r="V331" i="5"/>
  <c r="R331" i="5"/>
  <c r="Y331" i="5" s="1"/>
  <c r="W331" i="5"/>
  <c r="AF336" i="5"/>
  <c r="AB336" i="5"/>
  <c r="AH336" i="5" s="1"/>
  <c r="AA336" i="5"/>
  <c r="AG336" i="5"/>
  <c r="X337" i="5"/>
  <c r="T337" i="5"/>
  <c r="V337" i="5"/>
  <c r="AE343" i="5"/>
  <c r="AA343" i="5"/>
  <c r="AB343" i="5"/>
  <c r="AH343" i="5" s="1"/>
  <c r="AG343" i="5"/>
  <c r="W344" i="5"/>
  <c r="S344" i="5"/>
  <c r="Y344" i="5" s="1"/>
  <c r="E344" i="5"/>
  <c r="R344" i="5"/>
  <c r="X344" i="5"/>
  <c r="AD346" i="5"/>
  <c r="AA346" i="5"/>
  <c r="AF346" i="5"/>
  <c r="V347" i="5"/>
  <c r="R347" i="5"/>
  <c r="Y347" i="5" s="1"/>
  <c r="W347" i="5"/>
  <c r="AF352" i="5"/>
  <c r="AB352" i="5"/>
  <c r="AH352" i="5" s="1"/>
  <c r="AA352" i="5"/>
  <c r="AG352" i="5"/>
  <c r="X353" i="5"/>
  <c r="T353" i="5"/>
  <c r="V353" i="5"/>
  <c r="AE359" i="5"/>
  <c r="AA359" i="5"/>
  <c r="AB359" i="5"/>
  <c r="AH359" i="5" s="1"/>
  <c r="AG359" i="5"/>
  <c r="W360" i="5"/>
  <c r="S360" i="5"/>
  <c r="Y360" i="5" s="1"/>
  <c r="E360" i="5"/>
  <c r="R360" i="5"/>
  <c r="X360" i="5"/>
  <c r="AD362" i="5"/>
  <c r="AH362" i="5" s="1"/>
  <c r="AA362" i="5"/>
  <c r="AF362" i="5"/>
  <c r="X363" i="5"/>
  <c r="T363" i="5"/>
  <c r="V363" i="5"/>
  <c r="R363" i="5"/>
  <c r="Y363" i="5" s="1"/>
  <c r="AF366" i="5"/>
  <c r="AB366" i="5"/>
  <c r="AD366" i="5"/>
  <c r="AA366" i="5"/>
  <c r="AH366" i="5" s="1"/>
  <c r="W374" i="5"/>
  <c r="S374" i="5"/>
  <c r="E374" i="5"/>
  <c r="V374" i="5"/>
  <c r="R374" i="5"/>
  <c r="Y374" i="5" s="1"/>
  <c r="U374" i="5"/>
  <c r="T374" i="5"/>
  <c r="AE381" i="5"/>
  <c r="AA381" i="5"/>
  <c r="AH381" i="5" s="1"/>
  <c r="AD381" i="5"/>
  <c r="AG381" i="5"/>
  <c r="AC381" i="5"/>
  <c r="AB381" i="5"/>
  <c r="W382" i="5"/>
  <c r="S382" i="5"/>
  <c r="E382" i="5"/>
  <c r="V382" i="5"/>
  <c r="R382" i="5"/>
  <c r="U382" i="5"/>
  <c r="Y382" i="5"/>
  <c r="T382" i="5"/>
  <c r="AF390" i="5"/>
  <c r="AB390" i="5"/>
  <c r="AH390" i="5" s="1"/>
  <c r="AE390" i="5"/>
  <c r="AA390" i="5"/>
  <c r="AC390" i="5"/>
  <c r="AD390" i="5"/>
  <c r="AF406" i="5"/>
  <c r="AB406" i="5"/>
  <c r="AH406" i="5" s="1"/>
  <c r="AE406" i="5"/>
  <c r="AA406" i="5"/>
  <c r="AC406" i="5"/>
  <c r="AD406" i="5"/>
  <c r="W442" i="5"/>
  <c r="S442" i="5"/>
  <c r="E442" i="5"/>
  <c r="V442" i="5"/>
  <c r="R442" i="5"/>
  <c r="Y442" i="5" s="1"/>
  <c r="X442" i="5"/>
  <c r="U442" i="5"/>
  <c r="T442" i="5"/>
  <c r="X443" i="5"/>
  <c r="T443" i="5"/>
  <c r="W443" i="5"/>
  <c r="S443" i="5"/>
  <c r="Y443" i="5" s="1"/>
  <c r="E443" i="5"/>
  <c r="U443" i="5"/>
  <c r="V443" i="5"/>
  <c r="R443" i="5"/>
  <c r="W450" i="5"/>
  <c r="S450" i="5"/>
  <c r="E450" i="5"/>
  <c r="V450" i="5"/>
  <c r="R450" i="5"/>
  <c r="Y450" i="5" s="1"/>
  <c r="X450" i="5"/>
  <c r="U450" i="5"/>
  <c r="T450" i="5"/>
  <c r="X451" i="5"/>
  <c r="T451" i="5"/>
  <c r="W451" i="5"/>
  <c r="S451" i="5"/>
  <c r="E451" i="5"/>
  <c r="U451" i="5"/>
  <c r="V451" i="5"/>
  <c r="R451" i="5"/>
  <c r="Y451" i="5" s="1"/>
  <c r="AF468" i="5"/>
  <c r="AB468" i="5"/>
  <c r="AD468" i="5"/>
  <c r="AC468" i="5"/>
  <c r="AE468" i="5"/>
  <c r="AA468" i="5"/>
  <c r="AH468" i="5" s="1"/>
  <c r="AG468" i="5"/>
  <c r="V511" i="5"/>
  <c r="R511" i="5"/>
  <c r="T511" i="5"/>
  <c r="E511" i="5"/>
  <c r="X511" i="5"/>
  <c r="S511" i="5"/>
  <c r="Y511" i="5" s="1"/>
  <c r="W511" i="5"/>
  <c r="U511" i="5"/>
  <c r="W512" i="5"/>
  <c r="S512" i="5"/>
  <c r="E512" i="5"/>
  <c r="V512" i="5"/>
  <c r="Y512" i="5" s="1"/>
  <c r="U512" i="5"/>
  <c r="X512" i="5"/>
  <c r="T512" i="5"/>
  <c r="R512" i="5"/>
  <c r="AE539" i="5"/>
  <c r="AA539" i="5"/>
  <c r="AD539" i="5"/>
  <c r="AC539" i="5"/>
  <c r="AF539" i="5"/>
  <c r="AB539" i="5"/>
  <c r="AH539" i="5" s="1"/>
  <c r="AG539" i="5"/>
  <c r="AC265" i="5"/>
  <c r="AH265" i="5" s="1"/>
  <c r="U266" i="5"/>
  <c r="AC269" i="5"/>
  <c r="AH269" i="5" s="1"/>
  <c r="U270" i="5"/>
  <c r="AC273" i="5"/>
  <c r="AH273" i="5" s="1"/>
  <c r="U274" i="5"/>
  <c r="AC276" i="5"/>
  <c r="AH276" i="5" s="1"/>
  <c r="U277" i="5"/>
  <c r="AC280" i="5"/>
  <c r="AH280" i="5" s="1"/>
  <c r="U281" i="5"/>
  <c r="AC284" i="5"/>
  <c r="AH284" i="5" s="1"/>
  <c r="U285" i="5"/>
  <c r="AC288" i="5"/>
  <c r="AH288" i="5" s="1"/>
  <c r="U289" i="5"/>
  <c r="AC292" i="5"/>
  <c r="AH292" i="5" s="1"/>
  <c r="U293" i="5"/>
  <c r="AD293" i="5"/>
  <c r="R294" i="5"/>
  <c r="Y294" i="5" s="1"/>
  <c r="AC296" i="5"/>
  <c r="AH296" i="5" s="1"/>
  <c r="U297" i="5"/>
  <c r="AD297" i="5"/>
  <c r="R298" i="5"/>
  <c r="Y298" i="5" s="1"/>
  <c r="AC300" i="5"/>
  <c r="U301" i="5"/>
  <c r="Y301" i="5" s="1"/>
  <c r="AD301" i="5"/>
  <c r="R302" i="5"/>
  <c r="Y302" i="5" s="1"/>
  <c r="AC304" i="5"/>
  <c r="AH304" i="5" s="1"/>
  <c r="U305" i="5"/>
  <c r="AD305" i="5"/>
  <c r="R306" i="5"/>
  <c r="Y306" i="5" s="1"/>
  <c r="AC308" i="5"/>
  <c r="AH308" i="5" s="1"/>
  <c r="U309" i="5"/>
  <c r="AD309" i="5"/>
  <c r="R310" i="5"/>
  <c r="Y310" i="5" s="1"/>
  <c r="AC312" i="5"/>
  <c r="AH312" i="5" s="1"/>
  <c r="U313" i="5"/>
  <c r="AD313" i="5"/>
  <c r="R314" i="5"/>
  <c r="Y314" i="5" s="1"/>
  <c r="AC316" i="5"/>
  <c r="U317" i="5"/>
  <c r="AD317" i="5"/>
  <c r="R318" i="5"/>
  <c r="Y318" i="5" s="1"/>
  <c r="AC320" i="5"/>
  <c r="AH320" i="5" s="1"/>
  <c r="U321" i="5"/>
  <c r="AD321" i="5"/>
  <c r="AH321" i="5" s="1"/>
  <c r="R322" i="5"/>
  <c r="Y322" i="5" s="1"/>
  <c r="AE323" i="5"/>
  <c r="AA323" i="5"/>
  <c r="AB323" i="5"/>
  <c r="AH323" i="5" s="1"/>
  <c r="AG323" i="5"/>
  <c r="W324" i="5"/>
  <c r="S324" i="5"/>
  <c r="Y324" i="5" s="1"/>
  <c r="E324" i="5"/>
  <c r="R324" i="5"/>
  <c r="X324" i="5"/>
  <c r="AD326" i="5"/>
  <c r="AH326" i="5" s="1"/>
  <c r="AA326" i="5"/>
  <c r="AF326" i="5"/>
  <c r="V327" i="5"/>
  <c r="R327" i="5"/>
  <c r="Y327" i="5" s="1"/>
  <c r="W327" i="5"/>
  <c r="AC327" i="5"/>
  <c r="T328" i="5"/>
  <c r="AB330" i="5"/>
  <c r="AH330" i="5" s="1"/>
  <c r="AG330" i="5"/>
  <c r="S331" i="5"/>
  <c r="X331" i="5"/>
  <c r="AF332" i="5"/>
  <c r="AB332" i="5"/>
  <c r="AA332" i="5"/>
  <c r="AH332" i="5" s="1"/>
  <c r="AG332" i="5"/>
  <c r="X333" i="5"/>
  <c r="T333" i="5"/>
  <c r="V333" i="5"/>
  <c r="AC336" i="5"/>
  <c r="R337" i="5"/>
  <c r="Y337" i="5" s="1"/>
  <c r="W337" i="5"/>
  <c r="AE339" i="5"/>
  <c r="AA339" i="5"/>
  <c r="AH339" i="5" s="1"/>
  <c r="AB339" i="5"/>
  <c r="AG339" i="5"/>
  <c r="W340" i="5"/>
  <c r="S340" i="5"/>
  <c r="E340" i="5"/>
  <c r="R340" i="5"/>
  <c r="Y340" i="5" s="1"/>
  <c r="X340" i="5"/>
  <c r="AD342" i="5"/>
  <c r="AH342" i="5" s="1"/>
  <c r="AA342" i="5"/>
  <c r="AF342" i="5"/>
  <c r="V343" i="5"/>
  <c r="R343" i="5"/>
  <c r="Y343" i="5" s="1"/>
  <c r="W343" i="5"/>
  <c r="AC343" i="5"/>
  <c r="T344" i="5"/>
  <c r="AB346" i="5"/>
  <c r="AH346" i="5" s="1"/>
  <c r="AG346" i="5"/>
  <c r="S347" i="5"/>
  <c r="X347" i="5"/>
  <c r="AF348" i="5"/>
  <c r="AB348" i="5"/>
  <c r="AH348" i="5" s="1"/>
  <c r="AA348" i="5"/>
  <c r="AG348" i="5"/>
  <c r="X349" i="5"/>
  <c r="T349" i="5"/>
  <c r="V349" i="5"/>
  <c r="AC352" i="5"/>
  <c r="R353" i="5"/>
  <c r="Y353" i="5" s="1"/>
  <c r="W353" i="5"/>
  <c r="AE355" i="5"/>
  <c r="AA355" i="5"/>
  <c r="AH355" i="5" s="1"/>
  <c r="AB355" i="5"/>
  <c r="AG355" i="5"/>
  <c r="W356" i="5"/>
  <c r="S356" i="5"/>
  <c r="E356" i="5"/>
  <c r="R356" i="5"/>
  <c r="Y356" i="5" s="1"/>
  <c r="X356" i="5"/>
  <c r="AD358" i="5"/>
  <c r="AH358" i="5" s="1"/>
  <c r="AA358" i="5"/>
  <c r="AF358" i="5"/>
  <c r="V359" i="5"/>
  <c r="R359" i="5"/>
  <c r="Y359" i="5" s="1"/>
  <c r="W359" i="5"/>
  <c r="AC359" i="5"/>
  <c r="T360" i="5"/>
  <c r="AE360" i="5"/>
  <c r="U361" i="5"/>
  <c r="Y362" i="5"/>
  <c r="AB362" i="5"/>
  <c r="AG362" i="5"/>
  <c r="S363" i="5"/>
  <c r="AD364" i="5"/>
  <c r="AF364" i="5"/>
  <c r="AB364" i="5"/>
  <c r="AE364" i="5"/>
  <c r="AH364" i="5" s="1"/>
  <c r="V365" i="5"/>
  <c r="R365" i="5"/>
  <c r="Y365" i="5" s="1"/>
  <c r="X365" i="5"/>
  <c r="T365" i="5"/>
  <c r="AC366" i="5"/>
  <c r="W367" i="5"/>
  <c r="W370" i="5"/>
  <c r="S370" i="5"/>
  <c r="E370" i="5"/>
  <c r="V370" i="5"/>
  <c r="R370" i="5"/>
  <c r="Y370" i="5" s="1"/>
  <c r="U370" i="5"/>
  <c r="T370" i="5"/>
  <c r="AH371" i="5"/>
  <c r="AF373" i="5"/>
  <c r="X374" i="5"/>
  <c r="W378" i="5"/>
  <c r="S378" i="5"/>
  <c r="E378" i="5"/>
  <c r="V378" i="5"/>
  <c r="R378" i="5"/>
  <c r="Y378" i="5" s="1"/>
  <c r="U378" i="5"/>
  <c r="T378" i="5"/>
  <c r="AF381" i="5"/>
  <c r="X382" i="5"/>
  <c r="Y385" i="5"/>
  <c r="W398" i="5"/>
  <c r="S398" i="5"/>
  <c r="E398" i="5"/>
  <c r="V398" i="5"/>
  <c r="Y398" i="5" s="1"/>
  <c r="R398" i="5"/>
  <c r="X398" i="5"/>
  <c r="U398" i="5"/>
  <c r="T398" i="5"/>
  <c r="AF418" i="5"/>
  <c r="AB418" i="5"/>
  <c r="AH418" i="5" s="1"/>
  <c r="AE418" i="5"/>
  <c r="AA418" i="5"/>
  <c r="AD418" i="5"/>
  <c r="AG418" i="5"/>
  <c r="AC418" i="5"/>
  <c r="AF434" i="5"/>
  <c r="AB434" i="5"/>
  <c r="AE434" i="5"/>
  <c r="AA434" i="5"/>
  <c r="AD434" i="5"/>
  <c r="AG434" i="5"/>
  <c r="AC434" i="5"/>
  <c r="AH434" i="5" s="1"/>
  <c r="AH485" i="5"/>
  <c r="X586" i="5"/>
  <c r="T586" i="5"/>
  <c r="U586" i="5"/>
  <c r="S586" i="5"/>
  <c r="E586" i="5"/>
  <c r="W586" i="5"/>
  <c r="V586" i="5"/>
  <c r="R586" i="5"/>
  <c r="Y586" i="5" s="1"/>
  <c r="AC325" i="5"/>
  <c r="U326" i="5"/>
  <c r="Y326" i="5" s="1"/>
  <c r="AC329" i="5"/>
  <c r="AH329" i="5" s="1"/>
  <c r="U330" i="5"/>
  <c r="Y330" i="5" s="1"/>
  <c r="AC333" i="5"/>
  <c r="U334" i="5"/>
  <c r="Y334" i="5" s="1"/>
  <c r="AC337" i="5"/>
  <c r="AH337" i="5" s="1"/>
  <c r="U338" i="5"/>
  <c r="Y338" i="5" s="1"/>
  <c r="AC341" i="5"/>
  <c r="AH341" i="5" s="1"/>
  <c r="U342" i="5"/>
  <c r="Y342" i="5" s="1"/>
  <c r="AC345" i="5"/>
  <c r="AH345" i="5" s="1"/>
  <c r="U346" i="5"/>
  <c r="Y346" i="5" s="1"/>
  <c r="AC349" i="5"/>
  <c r="AH349" i="5" s="1"/>
  <c r="U350" i="5"/>
  <c r="Y350" i="5" s="1"/>
  <c r="AC353" i="5"/>
  <c r="AH353" i="5" s="1"/>
  <c r="U354" i="5"/>
  <c r="AC357" i="5"/>
  <c r="U358" i="5"/>
  <c r="Y358" i="5" s="1"/>
  <c r="AC361" i="5"/>
  <c r="U362" i="5"/>
  <c r="AA363" i="5"/>
  <c r="AE363" i="5"/>
  <c r="E364" i="5"/>
  <c r="S364" i="5"/>
  <c r="W364" i="5"/>
  <c r="AC365" i="5"/>
  <c r="AH365" i="5" s="1"/>
  <c r="U366" i="5"/>
  <c r="AA367" i="5"/>
  <c r="AH367" i="5" s="1"/>
  <c r="AE367" i="5"/>
  <c r="Y381" i="5"/>
  <c r="AE385" i="5"/>
  <c r="AA385" i="5"/>
  <c r="AH385" i="5" s="1"/>
  <c r="AD385" i="5"/>
  <c r="AB385" i="5"/>
  <c r="AF386" i="5"/>
  <c r="AB386" i="5"/>
  <c r="AE386" i="5"/>
  <c r="AA386" i="5"/>
  <c r="AG386" i="5"/>
  <c r="X387" i="5"/>
  <c r="T387" i="5"/>
  <c r="W387" i="5"/>
  <c r="S387" i="5"/>
  <c r="E387" i="5"/>
  <c r="R387" i="5"/>
  <c r="U390" i="5"/>
  <c r="AH392" i="5"/>
  <c r="W394" i="5"/>
  <c r="S394" i="5"/>
  <c r="E394" i="5"/>
  <c r="V394" i="5"/>
  <c r="R394" i="5"/>
  <c r="T394" i="5"/>
  <c r="Y397" i="5"/>
  <c r="AC397" i="5"/>
  <c r="U399" i="5"/>
  <c r="AE401" i="5"/>
  <c r="AA401" i="5"/>
  <c r="AD401" i="5"/>
  <c r="AB401" i="5"/>
  <c r="AH401" i="5" s="1"/>
  <c r="AF402" i="5"/>
  <c r="AB402" i="5"/>
  <c r="AE402" i="5"/>
  <c r="AA402" i="5"/>
  <c r="AH402" i="5" s="1"/>
  <c r="AG402" i="5"/>
  <c r="X403" i="5"/>
  <c r="T403" i="5"/>
  <c r="W403" i="5"/>
  <c r="S403" i="5"/>
  <c r="E403" i="5"/>
  <c r="R403" i="5"/>
  <c r="U406" i="5"/>
  <c r="W410" i="5"/>
  <c r="S410" i="5"/>
  <c r="E410" i="5"/>
  <c r="V410" i="5"/>
  <c r="R410" i="5"/>
  <c r="Y410" i="5" s="1"/>
  <c r="T410" i="5"/>
  <c r="Y412" i="5"/>
  <c r="AF422" i="5"/>
  <c r="AB422" i="5"/>
  <c r="AE422" i="5"/>
  <c r="AA422" i="5"/>
  <c r="AD422" i="5"/>
  <c r="AE425" i="5"/>
  <c r="AH425" i="5" s="1"/>
  <c r="AA425" i="5"/>
  <c r="AD425" i="5"/>
  <c r="AG425" i="5"/>
  <c r="AB425" i="5"/>
  <c r="AC426" i="5"/>
  <c r="W430" i="5"/>
  <c r="S430" i="5"/>
  <c r="E430" i="5"/>
  <c r="V430" i="5"/>
  <c r="R430" i="5"/>
  <c r="U430" i="5"/>
  <c r="T430" i="5"/>
  <c r="X431" i="5"/>
  <c r="T431" i="5"/>
  <c r="W431" i="5"/>
  <c r="S431" i="5"/>
  <c r="Y431" i="5" s="1"/>
  <c r="E431" i="5"/>
  <c r="R431" i="5"/>
  <c r="Y432" i="5"/>
  <c r="AE433" i="5"/>
  <c r="AA433" i="5"/>
  <c r="AH433" i="5" s="1"/>
  <c r="AD433" i="5"/>
  <c r="AG433" i="5"/>
  <c r="AF433" i="5"/>
  <c r="AE437" i="5"/>
  <c r="AA437" i="5"/>
  <c r="AH437" i="5" s="1"/>
  <c r="AD437" i="5"/>
  <c r="AG437" i="5"/>
  <c r="AF437" i="5"/>
  <c r="AC442" i="5"/>
  <c r="AE445" i="5"/>
  <c r="AA445" i="5"/>
  <c r="AH445" i="5"/>
  <c r="AD445" i="5"/>
  <c r="AG445" i="5"/>
  <c r="AF445" i="5"/>
  <c r="AC450" i="5"/>
  <c r="AF454" i="5"/>
  <c r="AB454" i="5"/>
  <c r="AE454" i="5"/>
  <c r="AA454" i="5"/>
  <c r="AD454" i="5"/>
  <c r="W458" i="5"/>
  <c r="S458" i="5"/>
  <c r="E458" i="5"/>
  <c r="V458" i="5"/>
  <c r="R458" i="5"/>
  <c r="Y458" i="5"/>
  <c r="T458" i="5"/>
  <c r="X459" i="5"/>
  <c r="T459" i="5"/>
  <c r="W459" i="5"/>
  <c r="S459" i="5"/>
  <c r="E459" i="5"/>
  <c r="U459" i="5"/>
  <c r="R459" i="5"/>
  <c r="Y459" i="5" s="1"/>
  <c r="AG463" i="5"/>
  <c r="V467" i="5"/>
  <c r="R467" i="5"/>
  <c r="Y467" i="5" s="1"/>
  <c r="U467" i="5"/>
  <c r="T467" i="5"/>
  <c r="E467" i="5"/>
  <c r="X467" i="5"/>
  <c r="S467" i="5"/>
  <c r="AF472" i="5"/>
  <c r="AB472" i="5"/>
  <c r="AE472" i="5"/>
  <c r="AD472" i="5"/>
  <c r="AG472" i="5"/>
  <c r="AA472" i="5"/>
  <c r="AH472" i="5" s="1"/>
  <c r="AE475" i="5"/>
  <c r="AA475" i="5"/>
  <c r="AH475" i="5" s="1"/>
  <c r="AD475" i="5"/>
  <c r="AC475" i="5"/>
  <c r="AG475" i="5"/>
  <c r="W480" i="5"/>
  <c r="S480" i="5"/>
  <c r="E480" i="5"/>
  <c r="V480" i="5"/>
  <c r="U480" i="5"/>
  <c r="R480" i="5"/>
  <c r="Y480" i="5" s="1"/>
  <c r="X485" i="5"/>
  <c r="T485" i="5"/>
  <c r="S485" i="5"/>
  <c r="E485" i="5"/>
  <c r="W485" i="5"/>
  <c r="R485" i="5"/>
  <c r="Y485" i="5" s="1"/>
  <c r="U485" i="5"/>
  <c r="W492" i="5"/>
  <c r="S492" i="5"/>
  <c r="Y492" i="5" s="1"/>
  <c r="E492" i="5"/>
  <c r="U492" i="5"/>
  <c r="T492" i="5"/>
  <c r="R492" i="5"/>
  <c r="AD494" i="5"/>
  <c r="AC494" i="5"/>
  <c r="AG494" i="5"/>
  <c r="AB494" i="5"/>
  <c r="AF494" i="5"/>
  <c r="AA494" i="5"/>
  <c r="AH494" i="5" s="1"/>
  <c r="V495" i="5"/>
  <c r="R495" i="5"/>
  <c r="Y495" i="5" s="1"/>
  <c r="T495" i="5"/>
  <c r="E495" i="5"/>
  <c r="X495" i="5"/>
  <c r="S495" i="5"/>
  <c r="W495" i="5"/>
  <c r="U495" i="5"/>
  <c r="AF500" i="5"/>
  <c r="AB500" i="5"/>
  <c r="AH500" i="5" s="1"/>
  <c r="AD500" i="5"/>
  <c r="AC500" i="5"/>
  <c r="AE500" i="5"/>
  <c r="AE507" i="5"/>
  <c r="AA507" i="5"/>
  <c r="AH507" i="5" s="1"/>
  <c r="AD507" i="5"/>
  <c r="AC507" i="5"/>
  <c r="AF507" i="5"/>
  <c r="AB507" i="5"/>
  <c r="AG507" i="5"/>
  <c r="AF532" i="5"/>
  <c r="AB532" i="5"/>
  <c r="AD532" i="5"/>
  <c r="AC532" i="5"/>
  <c r="AA532" i="5"/>
  <c r="AH532" i="5" s="1"/>
  <c r="AE532" i="5"/>
  <c r="AD558" i="5"/>
  <c r="AC558" i="5"/>
  <c r="AG558" i="5"/>
  <c r="AB558" i="5"/>
  <c r="AH558" i="5" s="1"/>
  <c r="AF558" i="5"/>
  <c r="AE558" i="5"/>
  <c r="AA558" i="5"/>
  <c r="AF613" i="5"/>
  <c r="AB613" i="5"/>
  <c r="AD613" i="5"/>
  <c r="AC613" i="5"/>
  <c r="AA613" i="5"/>
  <c r="AH613" i="5" s="1"/>
  <c r="AE613" i="5"/>
  <c r="AG613" i="5"/>
  <c r="AC363" i="5"/>
  <c r="U364" i="5"/>
  <c r="Y364" i="5" s="1"/>
  <c r="AC367" i="5"/>
  <c r="Y368" i="5"/>
  <c r="AH384" i="5"/>
  <c r="W386" i="5"/>
  <c r="S386" i="5"/>
  <c r="E386" i="5"/>
  <c r="V386" i="5"/>
  <c r="R386" i="5"/>
  <c r="T386" i="5"/>
  <c r="Y389" i="5"/>
  <c r="AE393" i="5"/>
  <c r="AA393" i="5"/>
  <c r="AH393" i="5" s="1"/>
  <c r="AD393" i="5"/>
  <c r="AB393" i="5"/>
  <c r="AF394" i="5"/>
  <c r="AB394" i="5"/>
  <c r="AE394" i="5"/>
  <c r="AA394" i="5"/>
  <c r="AG394" i="5"/>
  <c r="X395" i="5"/>
  <c r="T395" i="5"/>
  <c r="W395" i="5"/>
  <c r="S395" i="5"/>
  <c r="E395" i="5"/>
  <c r="R395" i="5"/>
  <c r="Y395" i="5" s="1"/>
  <c r="W402" i="5"/>
  <c r="S402" i="5"/>
  <c r="E402" i="5"/>
  <c r="V402" i="5"/>
  <c r="R402" i="5"/>
  <c r="Y402" i="5" s="1"/>
  <c r="T402" i="5"/>
  <c r="Y404" i="5"/>
  <c r="AE409" i="5"/>
  <c r="AA409" i="5"/>
  <c r="AH409" i="5"/>
  <c r="AD409" i="5"/>
  <c r="AB409" i="5"/>
  <c r="AF410" i="5"/>
  <c r="AB410" i="5"/>
  <c r="AE410" i="5"/>
  <c r="AA410" i="5"/>
  <c r="AG410" i="5"/>
  <c r="X411" i="5"/>
  <c r="T411" i="5"/>
  <c r="W411" i="5"/>
  <c r="S411" i="5"/>
  <c r="E411" i="5"/>
  <c r="R411" i="5"/>
  <c r="AE413" i="5"/>
  <c r="AA413" i="5"/>
  <c r="AH413" i="5"/>
  <c r="AD413" i="5"/>
  <c r="AB413" i="5"/>
  <c r="AC413" i="5"/>
  <c r="AE417" i="5"/>
  <c r="AH417" i="5" s="1"/>
  <c r="AA417" i="5"/>
  <c r="AD417" i="5"/>
  <c r="AG417" i="5"/>
  <c r="AB417" i="5"/>
  <c r="Y421" i="5"/>
  <c r="W422" i="5"/>
  <c r="S422" i="5"/>
  <c r="Y422" i="5" s="1"/>
  <c r="E422" i="5"/>
  <c r="V422" i="5"/>
  <c r="R422" i="5"/>
  <c r="U422" i="5"/>
  <c r="T422" i="5"/>
  <c r="X423" i="5"/>
  <c r="T423" i="5"/>
  <c r="W423" i="5"/>
  <c r="S423" i="5"/>
  <c r="E423" i="5"/>
  <c r="R423" i="5"/>
  <c r="Y423" i="5" s="1"/>
  <c r="AF430" i="5"/>
  <c r="AB430" i="5"/>
  <c r="AE430" i="5"/>
  <c r="AA430" i="5"/>
  <c r="AD430" i="5"/>
  <c r="AE441" i="5"/>
  <c r="AA441" i="5"/>
  <c r="AH441" i="5" s="1"/>
  <c r="AD441" i="5"/>
  <c r="AC441" i="5"/>
  <c r="AG441" i="5"/>
  <c r="AE449" i="5"/>
  <c r="AA449" i="5"/>
  <c r="AH449" i="5" s="1"/>
  <c r="AD449" i="5"/>
  <c r="AC449" i="5"/>
  <c r="AG449" i="5"/>
  <c r="W454" i="5"/>
  <c r="S454" i="5"/>
  <c r="E454" i="5"/>
  <c r="V454" i="5"/>
  <c r="R454" i="5"/>
  <c r="U454" i="5"/>
  <c r="T454" i="5"/>
  <c r="Y454" i="5" s="1"/>
  <c r="X455" i="5"/>
  <c r="T455" i="5"/>
  <c r="W455" i="5"/>
  <c r="S455" i="5"/>
  <c r="Y455" i="5" s="1"/>
  <c r="E455" i="5"/>
  <c r="R455" i="5"/>
  <c r="AF458" i="5"/>
  <c r="AH458" i="5" s="1"/>
  <c r="AB458" i="5"/>
  <c r="AE458" i="5"/>
  <c r="AA458" i="5"/>
  <c r="X458" i="5"/>
  <c r="AF484" i="5"/>
  <c r="AB484" i="5"/>
  <c r="AD484" i="5"/>
  <c r="AH484" i="5"/>
  <c r="AC484" i="5"/>
  <c r="AE495" i="5"/>
  <c r="AA495" i="5"/>
  <c r="AF495" i="5"/>
  <c r="AH495" i="5" s="1"/>
  <c r="AD495" i="5"/>
  <c r="AC495" i="5"/>
  <c r="W496" i="5"/>
  <c r="S496" i="5"/>
  <c r="E496" i="5"/>
  <c r="V496" i="5"/>
  <c r="U496" i="5"/>
  <c r="T496" i="5"/>
  <c r="R496" i="5"/>
  <c r="Y496" i="5" s="1"/>
  <c r="AH533" i="5"/>
  <c r="V543" i="5"/>
  <c r="R543" i="5"/>
  <c r="Y543" i="5" s="1"/>
  <c r="T543" i="5"/>
  <c r="E543" i="5"/>
  <c r="X543" i="5"/>
  <c r="S543" i="5"/>
  <c r="W543" i="5"/>
  <c r="U543" i="5"/>
  <c r="W544" i="5"/>
  <c r="S544" i="5"/>
  <c r="E544" i="5"/>
  <c r="V544" i="5"/>
  <c r="U544" i="5"/>
  <c r="X544" i="5"/>
  <c r="T544" i="5"/>
  <c r="R544" i="5"/>
  <c r="Y544" i="5" s="1"/>
  <c r="AE559" i="5"/>
  <c r="AA559" i="5"/>
  <c r="AH559" i="5" s="1"/>
  <c r="AD559" i="5"/>
  <c r="AC559" i="5"/>
  <c r="AB559" i="5"/>
  <c r="AF559" i="5"/>
  <c r="AG559" i="5"/>
  <c r="AD579" i="5"/>
  <c r="AE579" i="5"/>
  <c r="AC579" i="5"/>
  <c r="AG579" i="5"/>
  <c r="AF579" i="5"/>
  <c r="AB579" i="5"/>
  <c r="AA579" i="5"/>
  <c r="AH579" i="5" s="1"/>
  <c r="AE667" i="5"/>
  <c r="AA667" i="5"/>
  <c r="AD667" i="5"/>
  <c r="AG667" i="5"/>
  <c r="AF667" i="5"/>
  <c r="AC667" i="5"/>
  <c r="AH667" i="5" s="1"/>
  <c r="AB667" i="5"/>
  <c r="W390" i="5"/>
  <c r="S390" i="5"/>
  <c r="E390" i="5"/>
  <c r="V390" i="5"/>
  <c r="R390" i="5"/>
  <c r="Y390" i="5" s="1"/>
  <c r="T390" i="5"/>
  <c r="AE397" i="5"/>
  <c r="AA397" i="5"/>
  <c r="AH397" i="5" s="1"/>
  <c r="AD397" i="5"/>
  <c r="AB397" i="5"/>
  <c r="AF398" i="5"/>
  <c r="AB398" i="5"/>
  <c r="AE398" i="5"/>
  <c r="AA398" i="5"/>
  <c r="AH398" i="5" s="1"/>
  <c r="AG398" i="5"/>
  <c r="X399" i="5"/>
  <c r="T399" i="5"/>
  <c r="W399" i="5"/>
  <c r="S399" i="5"/>
  <c r="E399" i="5"/>
  <c r="R399" i="5"/>
  <c r="Y399" i="5" s="1"/>
  <c r="W406" i="5"/>
  <c r="S406" i="5"/>
  <c r="E406" i="5"/>
  <c r="V406" i="5"/>
  <c r="R406" i="5"/>
  <c r="Y406" i="5" s="1"/>
  <c r="T406" i="5"/>
  <c r="W414" i="5"/>
  <c r="S414" i="5"/>
  <c r="E414" i="5"/>
  <c r="V414" i="5"/>
  <c r="R414" i="5"/>
  <c r="X414" i="5"/>
  <c r="T414" i="5"/>
  <c r="W418" i="5"/>
  <c r="S418" i="5"/>
  <c r="E418" i="5"/>
  <c r="V418" i="5"/>
  <c r="R418" i="5"/>
  <c r="U418" i="5"/>
  <c r="T418" i="5"/>
  <c r="X419" i="5"/>
  <c r="T419" i="5"/>
  <c r="W419" i="5"/>
  <c r="S419" i="5"/>
  <c r="Y419" i="5" s="1"/>
  <c r="E419" i="5"/>
  <c r="R419" i="5"/>
  <c r="AF426" i="5"/>
  <c r="AB426" i="5"/>
  <c r="AE426" i="5"/>
  <c r="AA426" i="5"/>
  <c r="AH426" i="5" s="1"/>
  <c r="AD426" i="5"/>
  <c r="AE429" i="5"/>
  <c r="AA429" i="5"/>
  <c r="AH429" i="5"/>
  <c r="AD429" i="5"/>
  <c r="AG429" i="5"/>
  <c r="AB429" i="5"/>
  <c r="AH431" i="5"/>
  <c r="W434" i="5"/>
  <c r="S434" i="5"/>
  <c r="E434" i="5"/>
  <c r="V434" i="5"/>
  <c r="R434" i="5"/>
  <c r="U434" i="5"/>
  <c r="T434" i="5"/>
  <c r="X435" i="5"/>
  <c r="T435" i="5"/>
  <c r="W435" i="5"/>
  <c r="S435" i="5"/>
  <c r="Y435" i="5" s="1"/>
  <c r="E435" i="5"/>
  <c r="R435" i="5"/>
  <c r="W438" i="5"/>
  <c r="S438" i="5"/>
  <c r="E438" i="5"/>
  <c r="V438" i="5"/>
  <c r="R438" i="5"/>
  <c r="Y438" i="5" s="1"/>
  <c r="U438" i="5"/>
  <c r="T438" i="5"/>
  <c r="X439" i="5"/>
  <c r="T439" i="5"/>
  <c r="Y439" i="5" s="1"/>
  <c r="W439" i="5"/>
  <c r="S439" i="5"/>
  <c r="E439" i="5"/>
  <c r="R439" i="5"/>
  <c r="AF442" i="5"/>
  <c r="AB442" i="5"/>
  <c r="AE442" i="5"/>
  <c r="AH442" i="5" s="1"/>
  <c r="AA442" i="5"/>
  <c r="W446" i="5"/>
  <c r="S446" i="5"/>
  <c r="E446" i="5"/>
  <c r="V446" i="5"/>
  <c r="R446" i="5"/>
  <c r="U446" i="5"/>
  <c r="T446" i="5"/>
  <c r="X447" i="5"/>
  <c r="T447" i="5"/>
  <c r="W447" i="5"/>
  <c r="S447" i="5"/>
  <c r="E447" i="5"/>
  <c r="R447" i="5"/>
  <c r="Y447" i="5" s="1"/>
  <c r="AF450" i="5"/>
  <c r="AB450" i="5"/>
  <c r="AE450" i="5"/>
  <c r="AA450" i="5"/>
  <c r="AH450" i="5" s="1"/>
  <c r="AE453" i="5"/>
  <c r="AA453" i="5"/>
  <c r="AH453" i="5" s="1"/>
  <c r="AD453" i="5"/>
  <c r="AG453" i="5"/>
  <c r="AF453" i="5"/>
  <c r="AE463" i="5"/>
  <c r="AA463" i="5"/>
  <c r="AH463" i="5" s="1"/>
  <c r="AF463" i="5"/>
  <c r="AD463" i="5"/>
  <c r="AC463" i="5"/>
  <c r="W464" i="5"/>
  <c r="S464" i="5"/>
  <c r="E464" i="5"/>
  <c r="V464" i="5"/>
  <c r="U464" i="5"/>
  <c r="T464" i="5"/>
  <c r="R464" i="5"/>
  <c r="AE479" i="5"/>
  <c r="AA479" i="5"/>
  <c r="AF479" i="5"/>
  <c r="AD479" i="5"/>
  <c r="AC479" i="5"/>
  <c r="AB479" i="5"/>
  <c r="AD482" i="5"/>
  <c r="AE482" i="5"/>
  <c r="AC482" i="5"/>
  <c r="AF482" i="5"/>
  <c r="AA482" i="5"/>
  <c r="AH482" i="5" s="1"/>
  <c r="X489" i="5"/>
  <c r="T489" i="5"/>
  <c r="U489" i="5"/>
  <c r="S489" i="5"/>
  <c r="E489" i="5"/>
  <c r="W489" i="5"/>
  <c r="R489" i="5"/>
  <c r="Y489" i="5" s="1"/>
  <c r="AE491" i="5"/>
  <c r="AA491" i="5"/>
  <c r="AH491" i="5" s="1"/>
  <c r="AD491" i="5"/>
  <c r="AC491" i="5"/>
  <c r="AB491" i="5"/>
  <c r="V499" i="5"/>
  <c r="R499" i="5"/>
  <c r="U499" i="5"/>
  <c r="T499" i="5"/>
  <c r="E499" i="5"/>
  <c r="X499" i="5"/>
  <c r="S499" i="5"/>
  <c r="Y499" i="5" s="1"/>
  <c r="Y525" i="5"/>
  <c r="W573" i="5"/>
  <c r="S573" i="5"/>
  <c r="E573" i="5"/>
  <c r="U573" i="5"/>
  <c r="T573" i="5"/>
  <c r="X573" i="5"/>
  <c r="V573" i="5"/>
  <c r="R573" i="5"/>
  <c r="Y573" i="5" s="1"/>
  <c r="AH586" i="5"/>
  <c r="AE588" i="5"/>
  <c r="AA588" i="5"/>
  <c r="AD588" i="5"/>
  <c r="AC588" i="5"/>
  <c r="AF588" i="5"/>
  <c r="AB588" i="5"/>
  <c r="AG588" i="5"/>
  <c r="AH588" i="5" s="1"/>
  <c r="X641" i="5"/>
  <c r="T641" i="5"/>
  <c r="W641" i="5"/>
  <c r="S641" i="5"/>
  <c r="Y641" i="5" s="1"/>
  <c r="E641" i="5"/>
  <c r="V641" i="5"/>
  <c r="U641" i="5"/>
  <c r="R641" i="5"/>
  <c r="AF414" i="5"/>
  <c r="AB414" i="5"/>
  <c r="AE414" i="5"/>
  <c r="AA414" i="5"/>
  <c r="AG414" i="5"/>
  <c r="X415" i="5"/>
  <c r="T415" i="5"/>
  <c r="W415" i="5"/>
  <c r="S415" i="5"/>
  <c r="E415" i="5"/>
  <c r="R415" i="5"/>
  <c r="Y415" i="5" s="1"/>
  <c r="AD466" i="5"/>
  <c r="AE466" i="5"/>
  <c r="AC466" i="5"/>
  <c r="AA466" i="5"/>
  <c r="AH466" i="5" s="1"/>
  <c r="X469" i="5"/>
  <c r="T469" i="5"/>
  <c r="S469" i="5"/>
  <c r="E469" i="5"/>
  <c r="W469" i="5"/>
  <c r="R469" i="5"/>
  <c r="Y469" i="5" s="1"/>
  <c r="U469" i="5"/>
  <c r="X473" i="5"/>
  <c r="T473" i="5"/>
  <c r="U473" i="5"/>
  <c r="S473" i="5"/>
  <c r="E473" i="5"/>
  <c r="R473" i="5"/>
  <c r="Y473" i="5" s="1"/>
  <c r="AD478" i="5"/>
  <c r="AC478" i="5"/>
  <c r="AG478" i="5"/>
  <c r="AB478" i="5"/>
  <c r="AA478" i="5"/>
  <c r="AH478" i="5" s="1"/>
  <c r="V483" i="5"/>
  <c r="R483" i="5"/>
  <c r="Y483" i="5" s="1"/>
  <c r="U483" i="5"/>
  <c r="T483" i="5"/>
  <c r="E483" i="5"/>
  <c r="S483" i="5"/>
  <c r="AF488" i="5"/>
  <c r="AB488" i="5"/>
  <c r="AE488" i="5"/>
  <c r="AD488" i="5"/>
  <c r="AA488" i="5"/>
  <c r="AD498" i="5"/>
  <c r="AE498" i="5"/>
  <c r="AC498" i="5"/>
  <c r="AA498" i="5"/>
  <c r="AH498" i="5" s="1"/>
  <c r="X501" i="5"/>
  <c r="T501" i="5"/>
  <c r="S501" i="5"/>
  <c r="E501" i="5"/>
  <c r="W501" i="5"/>
  <c r="R501" i="5"/>
  <c r="Y501" i="5" s="1"/>
  <c r="U501" i="5"/>
  <c r="X505" i="5"/>
  <c r="T505" i="5"/>
  <c r="U505" i="5"/>
  <c r="Y505" i="5"/>
  <c r="S505" i="5"/>
  <c r="E505" i="5"/>
  <c r="R505" i="5"/>
  <c r="AH510" i="5"/>
  <c r="AD510" i="5"/>
  <c r="AC510" i="5"/>
  <c r="AG510" i="5"/>
  <c r="AB510" i="5"/>
  <c r="AA510" i="5"/>
  <c r="AC511" i="5"/>
  <c r="Y514" i="5"/>
  <c r="V515" i="5"/>
  <c r="R515" i="5"/>
  <c r="U515" i="5"/>
  <c r="T515" i="5"/>
  <c r="E515" i="5"/>
  <c r="S515" i="5"/>
  <c r="Y515" i="5" s="1"/>
  <c r="AF520" i="5"/>
  <c r="AB520" i="5"/>
  <c r="AE520" i="5"/>
  <c r="AD520" i="5"/>
  <c r="AA520" i="5"/>
  <c r="AB523" i="5"/>
  <c r="T528" i="5"/>
  <c r="Y528" i="5" s="1"/>
  <c r="AD530" i="5"/>
  <c r="AE530" i="5"/>
  <c r="AC530" i="5"/>
  <c r="AA530" i="5"/>
  <c r="AH530" i="5" s="1"/>
  <c r="X533" i="5"/>
  <c r="T533" i="5"/>
  <c r="S533" i="5"/>
  <c r="E533" i="5"/>
  <c r="W533" i="5"/>
  <c r="R533" i="5"/>
  <c r="Y533" i="5" s="1"/>
  <c r="U533" i="5"/>
  <c r="X537" i="5"/>
  <c r="T537" i="5"/>
  <c r="U537" i="5"/>
  <c r="Y537" i="5"/>
  <c r="S537" i="5"/>
  <c r="E537" i="5"/>
  <c r="R537" i="5"/>
  <c r="AD542" i="5"/>
  <c r="AC542" i="5"/>
  <c r="AG542" i="5"/>
  <c r="AB542" i="5"/>
  <c r="AH542" i="5" s="1"/>
  <c r="AA542" i="5"/>
  <c r="AC543" i="5"/>
  <c r="Y546" i="5"/>
  <c r="V547" i="5"/>
  <c r="R547" i="5"/>
  <c r="U547" i="5"/>
  <c r="T547" i="5"/>
  <c r="E547" i="5"/>
  <c r="S547" i="5"/>
  <c r="Y547" i="5" s="1"/>
  <c r="AF552" i="5"/>
  <c r="AB552" i="5"/>
  <c r="AE552" i="5"/>
  <c r="AD552" i="5"/>
  <c r="AA552" i="5"/>
  <c r="AH552" i="5" s="1"/>
  <c r="AH574" i="5"/>
  <c r="AE576" i="5"/>
  <c r="AH576" i="5" s="1"/>
  <c r="AA576" i="5"/>
  <c r="AF576" i="5"/>
  <c r="AD576" i="5"/>
  <c r="AG576" i="5"/>
  <c r="AC576" i="5"/>
  <c r="X582" i="5"/>
  <c r="T582" i="5"/>
  <c r="S582" i="5"/>
  <c r="E582" i="5"/>
  <c r="W582" i="5"/>
  <c r="R582" i="5"/>
  <c r="Y582" i="5" s="1"/>
  <c r="U582" i="5"/>
  <c r="AE635" i="5"/>
  <c r="AA635" i="5"/>
  <c r="AD635" i="5"/>
  <c r="AG635" i="5"/>
  <c r="AF635" i="5"/>
  <c r="AC635" i="5"/>
  <c r="AH635" i="5" s="1"/>
  <c r="AB635" i="5"/>
  <c r="W668" i="5"/>
  <c r="S668" i="5"/>
  <c r="Y668" i="5" s="1"/>
  <c r="E668" i="5"/>
  <c r="V668" i="5"/>
  <c r="R668" i="5"/>
  <c r="U668" i="5"/>
  <c r="X668" i="5"/>
  <c r="T668" i="5"/>
  <c r="AE695" i="5"/>
  <c r="AA695" i="5"/>
  <c r="AD695" i="5"/>
  <c r="AB695" i="5"/>
  <c r="AG695" i="5"/>
  <c r="AF695" i="5"/>
  <c r="AH695" i="5" s="1"/>
  <c r="AC695" i="5"/>
  <c r="AF504" i="5"/>
  <c r="AB504" i="5"/>
  <c r="AE504" i="5"/>
  <c r="AD504" i="5"/>
  <c r="AA504" i="5"/>
  <c r="AD514" i="5"/>
  <c r="AE514" i="5"/>
  <c r="AC514" i="5"/>
  <c r="AA514" i="5"/>
  <c r="AH514" i="5" s="1"/>
  <c r="X517" i="5"/>
  <c r="T517" i="5"/>
  <c r="S517" i="5"/>
  <c r="E517" i="5"/>
  <c r="W517" i="5"/>
  <c r="R517" i="5"/>
  <c r="Y517" i="5" s="1"/>
  <c r="U517" i="5"/>
  <c r="X521" i="5"/>
  <c r="T521" i="5"/>
  <c r="U521" i="5"/>
  <c r="Y521" i="5"/>
  <c r="S521" i="5"/>
  <c r="E521" i="5"/>
  <c r="R521" i="5"/>
  <c r="AD526" i="5"/>
  <c r="AC526" i="5"/>
  <c r="AG526" i="5"/>
  <c r="AB526" i="5"/>
  <c r="AH526" i="5" s="1"/>
  <c r="AA526" i="5"/>
  <c r="Y530" i="5"/>
  <c r="V531" i="5"/>
  <c r="R531" i="5"/>
  <c r="Y531" i="5" s="1"/>
  <c r="U531" i="5"/>
  <c r="T531" i="5"/>
  <c r="E531" i="5"/>
  <c r="S531" i="5"/>
  <c r="AF536" i="5"/>
  <c r="AB536" i="5"/>
  <c r="AE536" i="5"/>
  <c r="AD536" i="5"/>
  <c r="AA536" i="5"/>
  <c r="AH541" i="5"/>
  <c r="AD546" i="5"/>
  <c r="AE546" i="5"/>
  <c r="AC546" i="5"/>
  <c r="AA546" i="5"/>
  <c r="AH546" i="5" s="1"/>
  <c r="X549" i="5"/>
  <c r="T549" i="5"/>
  <c r="S549" i="5"/>
  <c r="E549" i="5"/>
  <c r="W549" i="5"/>
  <c r="R549" i="5"/>
  <c r="Y549" i="5" s="1"/>
  <c r="U549" i="5"/>
  <c r="X553" i="5"/>
  <c r="T553" i="5"/>
  <c r="U553" i="5"/>
  <c r="S553" i="5"/>
  <c r="E553" i="5"/>
  <c r="R553" i="5"/>
  <c r="Y553" i="5" s="1"/>
  <c r="W556" i="5"/>
  <c r="S556" i="5"/>
  <c r="E556" i="5"/>
  <c r="U556" i="5"/>
  <c r="T556" i="5"/>
  <c r="R556" i="5"/>
  <c r="Y556" i="5" s="1"/>
  <c r="AF564" i="5"/>
  <c r="AB564" i="5"/>
  <c r="AE564" i="5"/>
  <c r="AA564" i="5"/>
  <c r="AD564" i="5"/>
  <c r="AH564" i="5" s="1"/>
  <c r="AC564" i="5"/>
  <c r="AG564" i="5"/>
  <c r="X565" i="5"/>
  <c r="T565" i="5"/>
  <c r="Y565" i="5" s="1"/>
  <c r="W565" i="5"/>
  <c r="S565" i="5"/>
  <c r="E565" i="5"/>
  <c r="V565" i="5"/>
  <c r="R565" i="5"/>
  <c r="AF569" i="5"/>
  <c r="AH569" i="5" s="1"/>
  <c r="AB569" i="5"/>
  <c r="AE569" i="5"/>
  <c r="AD569" i="5"/>
  <c r="AG569" i="5"/>
  <c r="AA569" i="5"/>
  <c r="V592" i="5"/>
  <c r="R592" i="5"/>
  <c r="Y592" i="5" s="1"/>
  <c r="T592" i="5"/>
  <c r="E592" i="5"/>
  <c r="X592" i="5"/>
  <c r="S592" i="5"/>
  <c r="W592" i="5"/>
  <c r="U592" i="5"/>
  <c r="AF624" i="5"/>
  <c r="AB624" i="5"/>
  <c r="AE624" i="5"/>
  <c r="AA624" i="5"/>
  <c r="AH624" i="5" s="1"/>
  <c r="AC624" i="5"/>
  <c r="AG624" i="5"/>
  <c r="AD624" i="5"/>
  <c r="X629" i="5"/>
  <c r="T629" i="5"/>
  <c r="W629" i="5"/>
  <c r="S629" i="5"/>
  <c r="Y629" i="5" s="1"/>
  <c r="E629" i="5"/>
  <c r="U629" i="5"/>
  <c r="V629" i="5"/>
  <c r="R629" i="5"/>
  <c r="X673" i="5"/>
  <c r="T673" i="5"/>
  <c r="W673" i="5"/>
  <c r="S673" i="5"/>
  <c r="E673" i="5"/>
  <c r="V673" i="5"/>
  <c r="U673" i="5"/>
  <c r="R673" i="5"/>
  <c r="Y673" i="5" s="1"/>
  <c r="V730" i="5"/>
  <c r="R730" i="5"/>
  <c r="Y730" i="5" s="1"/>
  <c r="W730" i="5"/>
  <c r="S730" i="5"/>
  <c r="E730" i="5"/>
  <c r="X730" i="5"/>
  <c r="U730" i="5"/>
  <c r="T730" i="5"/>
  <c r="AC504" i="5"/>
  <c r="W508" i="5"/>
  <c r="S508" i="5"/>
  <c r="E508" i="5"/>
  <c r="U508" i="5"/>
  <c r="T508" i="5"/>
  <c r="R508" i="5"/>
  <c r="Y508" i="5" s="1"/>
  <c r="AE511" i="5"/>
  <c r="AA511" i="5"/>
  <c r="AF511" i="5"/>
  <c r="AD511" i="5"/>
  <c r="AB511" i="5"/>
  <c r="AH511" i="5" s="1"/>
  <c r="AB514" i="5"/>
  <c r="AF516" i="5"/>
  <c r="AB516" i="5"/>
  <c r="AH516" i="5" s="1"/>
  <c r="AD516" i="5"/>
  <c r="AC516" i="5"/>
  <c r="AG516" i="5"/>
  <c r="V517" i="5"/>
  <c r="V521" i="5"/>
  <c r="AE523" i="5"/>
  <c r="AA523" i="5"/>
  <c r="AH523" i="5" s="1"/>
  <c r="AD523" i="5"/>
  <c r="AC523" i="5"/>
  <c r="AE526" i="5"/>
  <c r="V527" i="5"/>
  <c r="R527" i="5"/>
  <c r="T527" i="5"/>
  <c r="E527" i="5"/>
  <c r="X527" i="5"/>
  <c r="S527" i="5"/>
  <c r="Y527" i="5" s="1"/>
  <c r="U527" i="5"/>
  <c r="W528" i="5"/>
  <c r="S528" i="5"/>
  <c r="E528" i="5"/>
  <c r="V528" i="5"/>
  <c r="U528" i="5"/>
  <c r="R528" i="5"/>
  <c r="AC536" i="5"/>
  <c r="W540" i="5"/>
  <c r="S540" i="5"/>
  <c r="E540" i="5"/>
  <c r="U540" i="5"/>
  <c r="Y540" i="5"/>
  <c r="T540" i="5"/>
  <c r="R540" i="5"/>
  <c r="AE543" i="5"/>
  <c r="AA543" i="5"/>
  <c r="AH543" i="5" s="1"/>
  <c r="AF543" i="5"/>
  <c r="AD543" i="5"/>
  <c r="AB543" i="5"/>
  <c r="AB546" i="5"/>
  <c r="AF548" i="5"/>
  <c r="AB548" i="5"/>
  <c r="AD548" i="5"/>
  <c r="AH548" i="5"/>
  <c r="AC548" i="5"/>
  <c r="AG548" i="5"/>
  <c r="AE555" i="5"/>
  <c r="AA555" i="5"/>
  <c r="AH555" i="5" s="1"/>
  <c r="AD555" i="5"/>
  <c r="AC555" i="5"/>
  <c r="AG555" i="5"/>
  <c r="W560" i="5"/>
  <c r="S560" i="5"/>
  <c r="E560" i="5"/>
  <c r="V560" i="5"/>
  <c r="R560" i="5"/>
  <c r="Y560" i="5" s="1"/>
  <c r="X560" i="5"/>
  <c r="T560" i="5"/>
  <c r="AH561" i="5"/>
  <c r="AF581" i="5"/>
  <c r="AB581" i="5"/>
  <c r="AD581" i="5"/>
  <c r="AH581" i="5"/>
  <c r="AC581" i="5"/>
  <c r="AA581" i="5"/>
  <c r="AH582" i="5"/>
  <c r="W593" i="5"/>
  <c r="S593" i="5"/>
  <c r="E593" i="5"/>
  <c r="V593" i="5"/>
  <c r="U593" i="5"/>
  <c r="X593" i="5"/>
  <c r="T593" i="5"/>
  <c r="R593" i="5"/>
  <c r="Y593" i="5" s="1"/>
  <c r="W605" i="5"/>
  <c r="S605" i="5"/>
  <c r="E605" i="5"/>
  <c r="U605" i="5"/>
  <c r="T605" i="5"/>
  <c r="X605" i="5"/>
  <c r="V605" i="5"/>
  <c r="R605" i="5"/>
  <c r="Y605" i="5" s="1"/>
  <c r="Y609" i="5"/>
  <c r="W636" i="5"/>
  <c r="S636" i="5"/>
  <c r="E636" i="5"/>
  <c r="V636" i="5"/>
  <c r="R636" i="5"/>
  <c r="Y636" i="5" s="1"/>
  <c r="U636" i="5"/>
  <c r="X636" i="5"/>
  <c r="T636" i="5"/>
  <c r="AF656" i="5"/>
  <c r="AB656" i="5"/>
  <c r="AE656" i="5"/>
  <c r="AA656" i="5"/>
  <c r="AC656" i="5"/>
  <c r="AH656" i="5" s="1"/>
  <c r="AG656" i="5"/>
  <c r="AD656" i="5"/>
  <c r="X661" i="5"/>
  <c r="T661" i="5"/>
  <c r="W661" i="5"/>
  <c r="S661" i="5"/>
  <c r="E661" i="5"/>
  <c r="U661" i="5"/>
  <c r="V661" i="5"/>
  <c r="R661" i="5"/>
  <c r="Y661" i="5" s="1"/>
  <c r="AD591" i="5"/>
  <c r="AC591" i="5"/>
  <c r="AG591" i="5"/>
  <c r="AB591" i="5"/>
  <c r="AA591" i="5"/>
  <c r="AH591" i="5" s="1"/>
  <c r="V596" i="5"/>
  <c r="R596" i="5"/>
  <c r="U596" i="5"/>
  <c r="T596" i="5"/>
  <c r="E596" i="5"/>
  <c r="S596" i="5"/>
  <c r="Y596" i="5" s="1"/>
  <c r="AF601" i="5"/>
  <c r="AB601" i="5"/>
  <c r="AE601" i="5"/>
  <c r="AD601" i="5"/>
  <c r="AA601" i="5"/>
  <c r="AH601" i="5" s="1"/>
  <c r="AD611" i="5"/>
  <c r="AE611" i="5"/>
  <c r="AC611" i="5"/>
  <c r="AA611" i="5"/>
  <c r="AH611" i="5" s="1"/>
  <c r="X614" i="5"/>
  <c r="T614" i="5"/>
  <c r="S614" i="5"/>
  <c r="E614" i="5"/>
  <c r="W614" i="5"/>
  <c r="R614" i="5"/>
  <c r="Y614" i="5" s="1"/>
  <c r="U614" i="5"/>
  <c r="AH618" i="5"/>
  <c r="Y650" i="5"/>
  <c r="Y671" i="5"/>
  <c r="U369" i="5"/>
  <c r="Y369" i="5"/>
  <c r="T372" i="5"/>
  <c r="Y372" i="5" s="1"/>
  <c r="X372" i="5"/>
  <c r="AC372" i="5"/>
  <c r="AG372" i="5"/>
  <c r="AH372" i="5" s="1"/>
  <c r="U373" i="5"/>
  <c r="AB375" i="5"/>
  <c r="AH375" i="5" s="1"/>
  <c r="AF375" i="5"/>
  <c r="T376" i="5"/>
  <c r="X376" i="5"/>
  <c r="AC376" i="5"/>
  <c r="AH376" i="5" s="1"/>
  <c r="AG376" i="5"/>
  <c r="U377" i="5"/>
  <c r="AB379" i="5"/>
  <c r="AF379" i="5"/>
  <c r="AH379" i="5" s="1"/>
  <c r="T380" i="5"/>
  <c r="Y380" i="5" s="1"/>
  <c r="X380" i="5"/>
  <c r="AC380" i="5"/>
  <c r="AH380" i="5" s="1"/>
  <c r="AG380" i="5"/>
  <c r="U381" i="5"/>
  <c r="AB383" i="5"/>
  <c r="AH383" i="5" s="1"/>
  <c r="AF383" i="5"/>
  <c r="T384" i="5"/>
  <c r="Y384" i="5" s="1"/>
  <c r="X384" i="5"/>
  <c r="AC384" i="5"/>
  <c r="U385" i="5"/>
  <c r="AB387" i="5"/>
  <c r="AF387" i="5"/>
  <c r="T388" i="5"/>
  <c r="Y388" i="5" s="1"/>
  <c r="X388" i="5"/>
  <c r="AC388" i="5"/>
  <c r="AH388" i="5" s="1"/>
  <c r="U389" i="5"/>
  <c r="AB391" i="5"/>
  <c r="AH391" i="5" s="1"/>
  <c r="AF391" i="5"/>
  <c r="T392" i="5"/>
  <c r="Y392" i="5" s="1"/>
  <c r="X392" i="5"/>
  <c r="AC392" i="5"/>
  <c r="U393" i="5"/>
  <c r="Y393" i="5" s="1"/>
  <c r="AB395" i="5"/>
  <c r="AF395" i="5"/>
  <c r="T396" i="5"/>
  <c r="Y396" i="5" s="1"/>
  <c r="X396" i="5"/>
  <c r="AC396" i="5"/>
  <c r="AH396" i="5" s="1"/>
  <c r="U397" i="5"/>
  <c r="AB399" i="5"/>
  <c r="AF399" i="5"/>
  <c r="T400" i="5"/>
  <c r="Y400" i="5" s="1"/>
  <c r="X400" i="5"/>
  <c r="AC400" i="5"/>
  <c r="AH400" i="5" s="1"/>
  <c r="U401" i="5"/>
  <c r="Y401" i="5" s="1"/>
  <c r="AB403" i="5"/>
  <c r="AF403" i="5"/>
  <c r="T404" i="5"/>
  <c r="X404" i="5"/>
  <c r="AC404" i="5"/>
  <c r="AH404" i="5" s="1"/>
  <c r="U405" i="5"/>
  <c r="Y405" i="5" s="1"/>
  <c r="AB407" i="5"/>
  <c r="AF407" i="5"/>
  <c r="T408" i="5"/>
  <c r="Y408" i="5" s="1"/>
  <c r="X408" i="5"/>
  <c r="AC408" i="5"/>
  <c r="AH408" i="5" s="1"/>
  <c r="U409" i="5"/>
  <c r="Y409" i="5" s="1"/>
  <c r="AB411" i="5"/>
  <c r="AF411" i="5"/>
  <c r="T412" i="5"/>
  <c r="X412" i="5"/>
  <c r="AC412" i="5"/>
  <c r="AH412" i="5" s="1"/>
  <c r="AG412" i="5"/>
  <c r="U413" i="5"/>
  <c r="Y413" i="5" s="1"/>
  <c r="AB415" i="5"/>
  <c r="AF415" i="5"/>
  <c r="T416" i="5"/>
  <c r="Y416" i="5" s="1"/>
  <c r="X416" i="5"/>
  <c r="AC416" i="5"/>
  <c r="AH416" i="5" s="1"/>
  <c r="U417" i="5"/>
  <c r="Y417" i="5" s="1"/>
  <c r="AB419" i="5"/>
  <c r="AF419" i="5"/>
  <c r="AH419" i="5" s="1"/>
  <c r="T420" i="5"/>
  <c r="X420" i="5"/>
  <c r="Y420" i="5" s="1"/>
  <c r="AC420" i="5"/>
  <c r="AG420" i="5"/>
  <c r="U421" i="5"/>
  <c r="AB423" i="5"/>
  <c r="AH423" i="5" s="1"/>
  <c r="AF423" i="5"/>
  <c r="T424" i="5"/>
  <c r="Y424" i="5" s="1"/>
  <c r="X424" i="5"/>
  <c r="AC424" i="5"/>
  <c r="AH424" i="5" s="1"/>
  <c r="AG424" i="5"/>
  <c r="U425" i="5"/>
  <c r="Y425" i="5" s="1"/>
  <c r="AB427" i="5"/>
  <c r="AH427" i="5" s="1"/>
  <c r="AF427" i="5"/>
  <c r="T428" i="5"/>
  <c r="Y428" i="5" s="1"/>
  <c r="X428" i="5"/>
  <c r="AC428" i="5"/>
  <c r="AG428" i="5"/>
  <c r="AH428" i="5" s="1"/>
  <c r="U429" i="5"/>
  <c r="Y429" i="5" s="1"/>
  <c r="AB431" i="5"/>
  <c r="AF431" i="5"/>
  <c r="AC432" i="5"/>
  <c r="AH432" i="5" s="1"/>
  <c r="AG432" i="5"/>
  <c r="U433" i="5"/>
  <c r="Y433" i="5" s="1"/>
  <c r="T436" i="5"/>
  <c r="Y436" i="5" s="1"/>
  <c r="X436" i="5"/>
  <c r="AC436" i="5"/>
  <c r="AH436" i="5" s="1"/>
  <c r="AG436" i="5"/>
  <c r="U437" i="5"/>
  <c r="AC440" i="5"/>
  <c r="AH440" i="5" s="1"/>
  <c r="AG440" i="5"/>
  <c r="U441" i="5"/>
  <c r="AB443" i="5"/>
  <c r="AF443" i="5"/>
  <c r="T444" i="5"/>
  <c r="Y444" i="5" s="1"/>
  <c r="X444" i="5"/>
  <c r="AC444" i="5"/>
  <c r="AH444" i="5" s="1"/>
  <c r="AG444" i="5"/>
  <c r="U445" i="5"/>
  <c r="AC448" i="5"/>
  <c r="AG448" i="5"/>
  <c r="U449" i="5"/>
  <c r="AC452" i="5"/>
  <c r="AH452" i="5" s="1"/>
  <c r="AG452" i="5"/>
  <c r="U453" i="5"/>
  <c r="AC456" i="5"/>
  <c r="AH456" i="5" s="1"/>
  <c r="AG456" i="5"/>
  <c r="U457" i="5"/>
  <c r="AF464" i="5"/>
  <c r="AB464" i="5"/>
  <c r="AH464" i="5" s="1"/>
  <c r="AA464" i="5"/>
  <c r="AG464" i="5"/>
  <c r="X465" i="5"/>
  <c r="T465" i="5"/>
  <c r="V465" i="5"/>
  <c r="AE471" i="5"/>
  <c r="AA471" i="5"/>
  <c r="AH471" i="5" s="1"/>
  <c r="AB471" i="5"/>
  <c r="AG471" i="5"/>
  <c r="W472" i="5"/>
  <c r="S472" i="5"/>
  <c r="E472" i="5"/>
  <c r="R472" i="5"/>
  <c r="X472" i="5"/>
  <c r="AD474" i="5"/>
  <c r="AH474" i="5" s="1"/>
  <c r="AA474" i="5"/>
  <c r="AF474" i="5"/>
  <c r="V475" i="5"/>
  <c r="R475" i="5"/>
  <c r="W475" i="5"/>
  <c r="AF480" i="5"/>
  <c r="AB480" i="5"/>
  <c r="AH480" i="5" s="1"/>
  <c r="AA480" i="5"/>
  <c r="AG480" i="5"/>
  <c r="X481" i="5"/>
  <c r="T481" i="5"/>
  <c r="V481" i="5"/>
  <c r="AE487" i="5"/>
  <c r="AA487" i="5"/>
  <c r="AH487" i="5" s="1"/>
  <c r="AB487" i="5"/>
  <c r="AG487" i="5"/>
  <c r="W488" i="5"/>
  <c r="S488" i="5"/>
  <c r="E488" i="5"/>
  <c r="R488" i="5"/>
  <c r="X488" i="5"/>
  <c r="AD490" i="5"/>
  <c r="AH490" i="5" s="1"/>
  <c r="AA490" i="5"/>
  <c r="AF490" i="5"/>
  <c r="V491" i="5"/>
  <c r="R491" i="5"/>
  <c r="W491" i="5"/>
  <c r="AF496" i="5"/>
  <c r="AB496" i="5"/>
  <c r="AH496" i="5" s="1"/>
  <c r="AA496" i="5"/>
  <c r="AG496" i="5"/>
  <c r="X497" i="5"/>
  <c r="T497" i="5"/>
  <c r="V497" i="5"/>
  <c r="AE503" i="5"/>
  <c r="AA503" i="5"/>
  <c r="AH503" i="5" s="1"/>
  <c r="AB503" i="5"/>
  <c r="AG503" i="5"/>
  <c r="W504" i="5"/>
  <c r="S504" i="5"/>
  <c r="E504" i="5"/>
  <c r="R504" i="5"/>
  <c r="X504" i="5"/>
  <c r="AD506" i="5"/>
  <c r="AH506" i="5" s="1"/>
  <c r="AA506" i="5"/>
  <c r="AF506" i="5"/>
  <c r="V507" i="5"/>
  <c r="R507" i="5"/>
  <c r="W507" i="5"/>
  <c r="AF512" i="5"/>
  <c r="AB512" i="5"/>
  <c r="AH512" i="5" s="1"/>
  <c r="AA512" i="5"/>
  <c r="AG512" i="5"/>
  <c r="X513" i="5"/>
  <c r="T513" i="5"/>
  <c r="V513" i="5"/>
  <c r="AE519" i="5"/>
  <c r="AA519" i="5"/>
  <c r="AH519" i="5" s="1"/>
  <c r="AB519" i="5"/>
  <c r="AG519" i="5"/>
  <c r="W520" i="5"/>
  <c r="S520" i="5"/>
  <c r="E520" i="5"/>
  <c r="R520" i="5"/>
  <c r="X520" i="5"/>
  <c r="AD522" i="5"/>
  <c r="AH522" i="5" s="1"/>
  <c r="AA522" i="5"/>
  <c r="AF522" i="5"/>
  <c r="V523" i="5"/>
  <c r="R523" i="5"/>
  <c r="W523" i="5"/>
  <c r="AF528" i="5"/>
  <c r="AB528" i="5"/>
  <c r="AH528" i="5" s="1"/>
  <c r="AA528" i="5"/>
  <c r="AG528" i="5"/>
  <c r="X529" i="5"/>
  <c r="T529" i="5"/>
  <c r="V529" i="5"/>
  <c r="AE535" i="5"/>
  <c r="AA535" i="5"/>
  <c r="AH535" i="5" s="1"/>
  <c r="AB535" i="5"/>
  <c r="AG535" i="5"/>
  <c r="W536" i="5"/>
  <c r="S536" i="5"/>
  <c r="E536" i="5"/>
  <c r="R536" i="5"/>
  <c r="X536" i="5"/>
  <c r="AD538" i="5"/>
  <c r="AH538" i="5" s="1"/>
  <c r="AA538" i="5"/>
  <c r="AF538" i="5"/>
  <c r="V539" i="5"/>
  <c r="R539" i="5"/>
  <c r="W539" i="5"/>
  <c r="AF544" i="5"/>
  <c r="AB544" i="5"/>
  <c r="AH544" i="5" s="1"/>
  <c r="AA544" i="5"/>
  <c r="AG544" i="5"/>
  <c r="X545" i="5"/>
  <c r="T545" i="5"/>
  <c r="V545" i="5"/>
  <c r="AE551" i="5"/>
  <c r="AA551" i="5"/>
  <c r="AH551" i="5" s="1"/>
  <c r="AB551" i="5"/>
  <c r="AG551" i="5"/>
  <c r="W552" i="5"/>
  <c r="S552" i="5"/>
  <c r="E552" i="5"/>
  <c r="R552" i="5"/>
  <c r="X552" i="5"/>
  <c r="AD554" i="5"/>
  <c r="AH554" i="5" s="1"/>
  <c r="AA554" i="5"/>
  <c r="AF554" i="5"/>
  <c r="V555" i="5"/>
  <c r="R555" i="5"/>
  <c r="Y555" i="5" s="1"/>
  <c r="W555" i="5"/>
  <c r="AF560" i="5"/>
  <c r="AB560" i="5"/>
  <c r="AH560" i="5" s="1"/>
  <c r="AE560" i="5"/>
  <c r="AA560" i="5"/>
  <c r="AG560" i="5"/>
  <c r="X561" i="5"/>
  <c r="T561" i="5"/>
  <c r="W561" i="5"/>
  <c r="S561" i="5"/>
  <c r="E561" i="5"/>
  <c r="R561" i="5"/>
  <c r="AE563" i="5"/>
  <c r="AA563" i="5"/>
  <c r="AH563" i="5" s="1"/>
  <c r="AD563" i="5"/>
  <c r="AF563" i="5"/>
  <c r="W564" i="5"/>
  <c r="S564" i="5"/>
  <c r="E564" i="5"/>
  <c r="V564" i="5"/>
  <c r="R564" i="5"/>
  <c r="Y564" i="5" s="1"/>
  <c r="T564" i="5"/>
  <c r="X566" i="5"/>
  <c r="T566" i="5"/>
  <c r="S566" i="5"/>
  <c r="E566" i="5"/>
  <c r="W566" i="5"/>
  <c r="R566" i="5"/>
  <c r="Y566" i="5" s="1"/>
  <c r="U566" i="5"/>
  <c r="X570" i="5"/>
  <c r="T570" i="5"/>
  <c r="U570" i="5"/>
  <c r="S570" i="5"/>
  <c r="E570" i="5"/>
  <c r="R570" i="5"/>
  <c r="Y570" i="5" s="1"/>
  <c r="AD575" i="5"/>
  <c r="AC575" i="5"/>
  <c r="AG575" i="5"/>
  <c r="AB575" i="5"/>
  <c r="AA575" i="5"/>
  <c r="AH575" i="5" s="1"/>
  <c r="V580" i="5"/>
  <c r="R580" i="5"/>
  <c r="U580" i="5"/>
  <c r="T580" i="5"/>
  <c r="E580" i="5"/>
  <c r="S580" i="5"/>
  <c r="Y580" i="5" s="1"/>
  <c r="AF585" i="5"/>
  <c r="AB585" i="5"/>
  <c r="AE585" i="5"/>
  <c r="AD585" i="5"/>
  <c r="AA585" i="5"/>
  <c r="AF591" i="5"/>
  <c r="AD595" i="5"/>
  <c r="AE595" i="5"/>
  <c r="AC595" i="5"/>
  <c r="AA595" i="5"/>
  <c r="AH595" i="5" s="1"/>
  <c r="X596" i="5"/>
  <c r="X598" i="5"/>
  <c r="T598" i="5"/>
  <c r="S598" i="5"/>
  <c r="E598" i="5"/>
  <c r="W598" i="5"/>
  <c r="R598" i="5"/>
  <c r="Y598" i="5" s="1"/>
  <c r="U598" i="5"/>
  <c r="AG601" i="5"/>
  <c r="X602" i="5"/>
  <c r="T602" i="5"/>
  <c r="U602" i="5"/>
  <c r="S602" i="5"/>
  <c r="E602" i="5"/>
  <c r="R602" i="5"/>
  <c r="Y602" i="5" s="1"/>
  <c r="AD607" i="5"/>
  <c r="AC607" i="5"/>
  <c r="AG607" i="5"/>
  <c r="AB607" i="5"/>
  <c r="AA607" i="5"/>
  <c r="AH607" i="5" s="1"/>
  <c r="AF611" i="5"/>
  <c r="V612" i="5"/>
  <c r="R612" i="5"/>
  <c r="U612" i="5"/>
  <c r="Y612" i="5"/>
  <c r="T612" i="5"/>
  <c r="E612" i="5"/>
  <c r="S612" i="5"/>
  <c r="Y615" i="5"/>
  <c r="V620" i="5"/>
  <c r="R620" i="5"/>
  <c r="Y620" i="5" s="1"/>
  <c r="T620" i="5"/>
  <c r="E620" i="5"/>
  <c r="W620" i="5"/>
  <c r="U620" i="5"/>
  <c r="S620" i="5"/>
  <c r="W621" i="5"/>
  <c r="S621" i="5"/>
  <c r="E621" i="5"/>
  <c r="V621" i="5"/>
  <c r="X621" i="5"/>
  <c r="U621" i="5"/>
  <c r="R621" i="5"/>
  <c r="Y635" i="5"/>
  <c r="X637" i="5"/>
  <c r="T637" i="5"/>
  <c r="W637" i="5"/>
  <c r="S637" i="5"/>
  <c r="Y637" i="5" s="1"/>
  <c r="E637" i="5"/>
  <c r="V637" i="5"/>
  <c r="U637" i="5"/>
  <c r="R637" i="5"/>
  <c r="AE643" i="5"/>
  <c r="AA643" i="5"/>
  <c r="AH643" i="5" s="1"/>
  <c r="AD643" i="5"/>
  <c r="AC643" i="5"/>
  <c r="AG643" i="5"/>
  <c r="AF643" i="5"/>
  <c r="AB643" i="5"/>
  <c r="Y667" i="5"/>
  <c r="X669" i="5"/>
  <c r="T669" i="5"/>
  <c r="W669" i="5"/>
  <c r="S669" i="5"/>
  <c r="E669" i="5"/>
  <c r="V669" i="5"/>
  <c r="U669" i="5"/>
  <c r="R669" i="5"/>
  <c r="Y669" i="5" s="1"/>
  <c r="AE675" i="5"/>
  <c r="AA675" i="5"/>
  <c r="AD675" i="5"/>
  <c r="AC675" i="5"/>
  <c r="AG675" i="5"/>
  <c r="AF675" i="5"/>
  <c r="AH675" i="5" s="1"/>
  <c r="AB675" i="5"/>
  <c r="X693" i="5"/>
  <c r="T693" i="5"/>
  <c r="Y693" i="5" s="1"/>
  <c r="W693" i="5"/>
  <c r="S693" i="5"/>
  <c r="E693" i="5"/>
  <c r="V693" i="5"/>
  <c r="U693" i="5"/>
  <c r="R693" i="5"/>
  <c r="W739" i="5"/>
  <c r="S739" i="5"/>
  <c r="E739" i="5"/>
  <c r="X739" i="5"/>
  <c r="T739" i="5"/>
  <c r="V739" i="5"/>
  <c r="U739" i="5"/>
  <c r="R739" i="5"/>
  <c r="Y739" i="5" s="1"/>
  <c r="U368" i="5"/>
  <c r="R369" i="5"/>
  <c r="AC371" i="5"/>
  <c r="U372" i="5"/>
  <c r="AD372" i="5"/>
  <c r="R373" i="5"/>
  <c r="Y373" i="5" s="1"/>
  <c r="AC375" i="5"/>
  <c r="U376" i="5"/>
  <c r="Y376" i="5" s="1"/>
  <c r="AD376" i="5"/>
  <c r="R377" i="5"/>
  <c r="Y377" i="5" s="1"/>
  <c r="AC379" i="5"/>
  <c r="U380" i="5"/>
  <c r="AD380" i="5"/>
  <c r="AC383" i="5"/>
  <c r="U384" i="5"/>
  <c r="AC387" i="5"/>
  <c r="U388" i="5"/>
  <c r="AC391" i="5"/>
  <c r="U392" i="5"/>
  <c r="AC395" i="5"/>
  <c r="U396" i="5"/>
  <c r="AC399" i="5"/>
  <c r="U400" i="5"/>
  <c r="AC403" i="5"/>
  <c r="U404" i="5"/>
  <c r="AC407" i="5"/>
  <c r="U408" i="5"/>
  <c r="AC411" i="5"/>
  <c r="U412" i="5"/>
  <c r="AD412" i="5"/>
  <c r="AC415" i="5"/>
  <c r="U416" i="5"/>
  <c r="AC419" i="5"/>
  <c r="U420" i="5"/>
  <c r="AD420" i="5"/>
  <c r="AH420" i="5" s="1"/>
  <c r="AC423" i="5"/>
  <c r="U424" i="5"/>
  <c r="AD424" i="5"/>
  <c r="AC427" i="5"/>
  <c r="U428" i="5"/>
  <c r="AD428" i="5"/>
  <c r="AC431" i="5"/>
  <c r="U432" i="5"/>
  <c r="AD432" i="5"/>
  <c r="R433" i="5"/>
  <c r="AC435" i="5"/>
  <c r="AH435" i="5" s="1"/>
  <c r="U436" i="5"/>
  <c r="AD436" i="5"/>
  <c r="R437" i="5"/>
  <c r="Y437" i="5" s="1"/>
  <c r="AC439" i="5"/>
  <c r="AH439" i="5" s="1"/>
  <c r="U440" i="5"/>
  <c r="Y440" i="5" s="1"/>
  <c r="AD440" i="5"/>
  <c r="R441" i="5"/>
  <c r="Y441" i="5" s="1"/>
  <c r="AC443" i="5"/>
  <c r="U444" i="5"/>
  <c r="AD444" i="5"/>
  <c r="R445" i="5"/>
  <c r="Y445" i="5" s="1"/>
  <c r="AC447" i="5"/>
  <c r="AH447" i="5" s="1"/>
  <c r="U448" i="5"/>
  <c r="Y448" i="5" s="1"/>
  <c r="AD448" i="5"/>
  <c r="AH448" i="5" s="1"/>
  <c r="R449" i="5"/>
  <c r="Y449" i="5" s="1"/>
  <c r="AC451" i="5"/>
  <c r="AH451" i="5" s="1"/>
  <c r="U452" i="5"/>
  <c r="Y452" i="5" s="1"/>
  <c r="AD452" i="5"/>
  <c r="R453" i="5"/>
  <c r="Y453" i="5" s="1"/>
  <c r="AC455" i="5"/>
  <c r="U456" i="5"/>
  <c r="Y456" i="5" s="1"/>
  <c r="AD456" i="5"/>
  <c r="R457" i="5"/>
  <c r="Y457" i="5" s="1"/>
  <c r="AE459" i="5"/>
  <c r="AA459" i="5"/>
  <c r="AD459" i="5"/>
  <c r="AF460" i="5"/>
  <c r="AB460" i="5"/>
  <c r="AA460" i="5"/>
  <c r="AG460" i="5"/>
  <c r="X461" i="5"/>
  <c r="T461" i="5"/>
  <c r="Y461" i="5" s="1"/>
  <c r="V461" i="5"/>
  <c r="AC464" i="5"/>
  <c r="R465" i="5"/>
  <c r="W465" i="5"/>
  <c r="AE467" i="5"/>
  <c r="AA467" i="5"/>
  <c r="AB467" i="5"/>
  <c r="AG467" i="5"/>
  <c r="W468" i="5"/>
  <c r="S468" i="5"/>
  <c r="E468" i="5"/>
  <c r="R468" i="5"/>
  <c r="X468" i="5"/>
  <c r="AD470" i="5"/>
  <c r="AA470" i="5"/>
  <c r="AH470" i="5" s="1"/>
  <c r="AF470" i="5"/>
  <c r="V471" i="5"/>
  <c r="R471" i="5"/>
  <c r="W471" i="5"/>
  <c r="AC471" i="5"/>
  <c r="T472" i="5"/>
  <c r="Y472" i="5"/>
  <c r="Y474" i="5"/>
  <c r="AB474" i="5"/>
  <c r="AG474" i="5"/>
  <c r="S475" i="5"/>
  <c r="X475" i="5"/>
  <c r="AF476" i="5"/>
  <c r="AB476" i="5"/>
  <c r="AA476" i="5"/>
  <c r="AG476" i="5"/>
  <c r="X477" i="5"/>
  <c r="T477" i="5"/>
  <c r="Y477" i="5" s="1"/>
  <c r="V477" i="5"/>
  <c r="AC480" i="5"/>
  <c r="R481" i="5"/>
  <c r="W481" i="5"/>
  <c r="AE483" i="5"/>
  <c r="AA483" i="5"/>
  <c r="AB483" i="5"/>
  <c r="AG483" i="5"/>
  <c r="W484" i="5"/>
  <c r="S484" i="5"/>
  <c r="E484" i="5"/>
  <c r="R484" i="5"/>
  <c r="X484" i="5"/>
  <c r="AD486" i="5"/>
  <c r="AA486" i="5"/>
  <c r="AH486" i="5" s="1"/>
  <c r="AF486" i="5"/>
  <c r="V487" i="5"/>
  <c r="R487" i="5"/>
  <c r="W487" i="5"/>
  <c r="AC487" i="5"/>
  <c r="T488" i="5"/>
  <c r="Y488" i="5"/>
  <c r="Y490" i="5"/>
  <c r="AB490" i="5"/>
  <c r="AG490" i="5"/>
  <c r="S491" i="5"/>
  <c r="X491" i="5"/>
  <c r="AF492" i="5"/>
  <c r="AB492" i="5"/>
  <c r="AA492" i="5"/>
  <c r="AG492" i="5"/>
  <c r="X493" i="5"/>
  <c r="T493" i="5"/>
  <c r="Y493" i="5" s="1"/>
  <c r="V493" i="5"/>
  <c r="AC496" i="5"/>
  <c r="R497" i="5"/>
  <c r="W497" i="5"/>
  <c r="AE499" i="5"/>
  <c r="AA499" i="5"/>
  <c r="AB499" i="5"/>
  <c r="AG499" i="5"/>
  <c r="W500" i="5"/>
  <c r="S500" i="5"/>
  <c r="E500" i="5"/>
  <c r="R500" i="5"/>
  <c r="X500" i="5"/>
  <c r="AD502" i="5"/>
  <c r="AA502" i="5"/>
  <c r="AH502" i="5" s="1"/>
  <c r="AF502" i="5"/>
  <c r="V503" i="5"/>
  <c r="R503" i="5"/>
  <c r="W503" i="5"/>
  <c r="AC503" i="5"/>
  <c r="T504" i="5"/>
  <c r="Y504" i="5"/>
  <c r="Y506" i="5"/>
  <c r="AB506" i="5"/>
  <c r="AG506" i="5"/>
  <c r="S507" i="5"/>
  <c r="X507" i="5"/>
  <c r="AF508" i="5"/>
  <c r="AB508" i="5"/>
  <c r="AA508" i="5"/>
  <c r="AG508" i="5"/>
  <c r="X509" i="5"/>
  <c r="T509" i="5"/>
  <c r="Y509" i="5" s="1"/>
  <c r="V509" i="5"/>
  <c r="AC512" i="5"/>
  <c r="R513" i="5"/>
  <c r="W513" i="5"/>
  <c r="AE515" i="5"/>
  <c r="AA515" i="5"/>
  <c r="AB515" i="5"/>
  <c r="AG515" i="5"/>
  <c r="W516" i="5"/>
  <c r="S516" i="5"/>
  <c r="E516" i="5"/>
  <c r="R516" i="5"/>
  <c r="X516" i="5"/>
  <c r="AD518" i="5"/>
  <c r="AA518" i="5"/>
  <c r="AH518" i="5" s="1"/>
  <c r="AF518" i="5"/>
  <c r="V519" i="5"/>
  <c r="R519" i="5"/>
  <c r="W519" i="5"/>
  <c r="AC519" i="5"/>
  <c r="T520" i="5"/>
  <c r="Y520" i="5"/>
  <c r="Y522" i="5"/>
  <c r="AB522" i="5"/>
  <c r="AG522" i="5"/>
  <c r="S523" i="5"/>
  <c r="X523" i="5"/>
  <c r="AF524" i="5"/>
  <c r="AB524" i="5"/>
  <c r="AA524" i="5"/>
  <c r="AG524" i="5"/>
  <c r="X525" i="5"/>
  <c r="T525" i="5"/>
  <c r="V525" i="5"/>
  <c r="AC528" i="5"/>
  <c r="R529" i="5"/>
  <c r="W529" i="5"/>
  <c r="AE531" i="5"/>
  <c r="AA531" i="5"/>
  <c r="AB531" i="5"/>
  <c r="AG531" i="5"/>
  <c r="W532" i="5"/>
  <c r="S532" i="5"/>
  <c r="E532" i="5"/>
  <c r="R532" i="5"/>
  <c r="X532" i="5"/>
  <c r="AD534" i="5"/>
  <c r="AA534" i="5"/>
  <c r="AH534" i="5" s="1"/>
  <c r="AF534" i="5"/>
  <c r="V535" i="5"/>
  <c r="R535" i="5"/>
  <c r="W535" i="5"/>
  <c r="AC535" i="5"/>
  <c r="T536" i="5"/>
  <c r="Y536" i="5"/>
  <c r="Y538" i="5"/>
  <c r="AB538" i="5"/>
  <c r="AG538" i="5"/>
  <c r="S539" i="5"/>
  <c r="X539" i="5"/>
  <c r="AF540" i="5"/>
  <c r="AB540" i="5"/>
  <c r="AA540" i="5"/>
  <c r="AG540" i="5"/>
  <c r="X541" i="5"/>
  <c r="T541" i="5"/>
  <c r="Y541" i="5" s="1"/>
  <c r="V541" i="5"/>
  <c r="AC544" i="5"/>
  <c r="R545" i="5"/>
  <c r="W545" i="5"/>
  <c r="AE547" i="5"/>
  <c r="AA547" i="5"/>
  <c r="AB547" i="5"/>
  <c r="AG547" i="5"/>
  <c r="W548" i="5"/>
  <c r="S548" i="5"/>
  <c r="E548" i="5"/>
  <c r="R548" i="5"/>
  <c r="X548" i="5"/>
  <c r="AD550" i="5"/>
  <c r="AA550" i="5"/>
  <c r="AH550" i="5" s="1"/>
  <c r="AF550" i="5"/>
  <c r="V551" i="5"/>
  <c r="R551" i="5"/>
  <c r="W551" i="5"/>
  <c r="AC551" i="5"/>
  <c r="T552" i="5"/>
  <c r="Y552" i="5"/>
  <c r="Y554" i="5"/>
  <c r="AB554" i="5"/>
  <c r="AG554" i="5"/>
  <c r="X555" i="5"/>
  <c r="AF556" i="5"/>
  <c r="AB556" i="5"/>
  <c r="AA556" i="5"/>
  <c r="AG556" i="5"/>
  <c r="X557" i="5"/>
  <c r="T557" i="5"/>
  <c r="Y557" i="5" s="1"/>
  <c r="V557" i="5"/>
  <c r="U561" i="5"/>
  <c r="AG563" i="5"/>
  <c r="U564" i="5"/>
  <c r="V566" i="5"/>
  <c r="AE572" i="5"/>
  <c r="AA572" i="5"/>
  <c r="AD572" i="5"/>
  <c r="AC572" i="5"/>
  <c r="AH572" i="5" s="1"/>
  <c r="V576" i="5"/>
  <c r="R576" i="5"/>
  <c r="T576" i="5"/>
  <c r="E576" i="5"/>
  <c r="X576" i="5"/>
  <c r="S576" i="5"/>
  <c r="Y576" i="5" s="1"/>
  <c r="U576" i="5"/>
  <c r="W577" i="5"/>
  <c r="S577" i="5"/>
  <c r="E577" i="5"/>
  <c r="V577" i="5"/>
  <c r="Y577" i="5" s="1"/>
  <c r="U577" i="5"/>
  <c r="R577" i="5"/>
  <c r="W589" i="5"/>
  <c r="Y589" i="5" s="1"/>
  <c r="S589" i="5"/>
  <c r="E589" i="5"/>
  <c r="U589" i="5"/>
  <c r="T589" i="5"/>
  <c r="R589" i="5"/>
  <c r="AE592" i="5"/>
  <c r="AA592" i="5"/>
  <c r="AH592" i="5" s="1"/>
  <c r="AF592" i="5"/>
  <c r="AD592" i="5"/>
  <c r="AB592" i="5"/>
  <c r="AB595" i="5"/>
  <c r="AF597" i="5"/>
  <c r="AB597" i="5"/>
  <c r="AD597" i="5"/>
  <c r="AH597" i="5"/>
  <c r="AC597" i="5"/>
  <c r="AG597" i="5"/>
  <c r="AE604" i="5"/>
  <c r="AA604" i="5"/>
  <c r="AD604" i="5"/>
  <c r="AC604" i="5"/>
  <c r="AH604" i="5" s="1"/>
  <c r="AE607" i="5"/>
  <c r="V608" i="5"/>
  <c r="R608" i="5"/>
  <c r="T608" i="5"/>
  <c r="E608" i="5"/>
  <c r="X608" i="5"/>
  <c r="S608" i="5"/>
  <c r="Y608" i="5" s="1"/>
  <c r="U608" i="5"/>
  <c r="W609" i="5"/>
  <c r="S609" i="5"/>
  <c r="E609" i="5"/>
  <c r="V609" i="5"/>
  <c r="U609" i="5"/>
  <c r="R609" i="5"/>
  <c r="AH610" i="5"/>
  <c r="AG611" i="5"/>
  <c r="T621" i="5"/>
  <c r="W628" i="5"/>
  <c r="S628" i="5"/>
  <c r="E628" i="5"/>
  <c r="V628" i="5"/>
  <c r="R628" i="5"/>
  <c r="Y628" i="5"/>
  <c r="X628" i="5"/>
  <c r="T628" i="5"/>
  <c r="W632" i="5"/>
  <c r="S632" i="5"/>
  <c r="E632" i="5"/>
  <c r="V632" i="5"/>
  <c r="R632" i="5"/>
  <c r="Y632" i="5" s="1"/>
  <c r="X632" i="5"/>
  <c r="U632" i="5"/>
  <c r="T632" i="5"/>
  <c r="AE639" i="5"/>
  <c r="AA639" i="5"/>
  <c r="AD639" i="5"/>
  <c r="AF639" i="5"/>
  <c r="AG639" i="5"/>
  <c r="AB639" i="5"/>
  <c r="AH639" i="5" s="1"/>
  <c r="AF644" i="5"/>
  <c r="AB644" i="5"/>
  <c r="AE644" i="5"/>
  <c r="AA644" i="5"/>
  <c r="AH644" i="5" s="1"/>
  <c r="AG644" i="5"/>
  <c r="AD644" i="5"/>
  <c r="AF652" i="5"/>
  <c r="AB652" i="5"/>
  <c r="AE652" i="5"/>
  <c r="AA652" i="5"/>
  <c r="AD652" i="5"/>
  <c r="AG652" i="5"/>
  <c r="AC652" i="5"/>
  <c r="AH652" i="5" s="1"/>
  <c r="W660" i="5"/>
  <c r="S660" i="5"/>
  <c r="E660" i="5"/>
  <c r="V660" i="5"/>
  <c r="R660" i="5"/>
  <c r="Y660" i="5" s="1"/>
  <c r="X660" i="5"/>
  <c r="T660" i="5"/>
  <c r="Y663" i="5"/>
  <c r="W664" i="5"/>
  <c r="S664" i="5"/>
  <c r="E664" i="5"/>
  <c r="V664" i="5"/>
  <c r="R664" i="5"/>
  <c r="X664" i="5"/>
  <c r="U664" i="5"/>
  <c r="Y664" i="5" s="1"/>
  <c r="T664" i="5"/>
  <c r="AE671" i="5"/>
  <c r="AA671" i="5"/>
  <c r="AH671" i="5" s="1"/>
  <c r="AD671" i="5"/>
  <c r="AF671" i="5"/>
  <c r="AG671" i="5"/>
  <c r="AB671" i="5"/>
  <c r="AF676" i="5"/>
  <c r="AB676" i="5"/>
  <c r="AE676" i="5"/>
  <c r="AA676" i="5"/>
  <c r="AG676" i="5"/>
  <c r="AD676" i="5"/>
  <c r="AH676" i="5" s="1"/>
  <c r="W688" i="5"/>
  <c r="S688" i="5"/>
  <c r="E688" i="5"/>
  <c r="V688" i="5"/>
  <c r="R688" i="5"/>
  <c r="Y688" i="5" s="1"/>
  <c r="X688" i="5"/>
  <c r="U688" i="5"/>
  <c r="T688" i="5"/>
  <c r="W719" i="5"/>
  <c r="S719" i="5"/>
  <c r="E719" i="5"/>
  <c r="U719" i="5"/>
  <c r="T719" i="5"/>
  <c r="X719" i="5"/>
  <c r="V719" i="5"/>
  <c r="R719" i="5"/>
  <c r="Y719" i="5" s="1"/>
  <c r="AE722" i="5"/>
  <c r="AA722" i="5"/>
  <c r="AF722" i="5"/>
  <c r="AD722" i="5"/>
  <c r="AG722" i="5"/>
  <c r="AC722" i="5"/>
  <c r="AH722" i="5" s="1"/>
  <c r="AB722" i="5"/>
  <c r="U559" i="5"/>
  <c r="AC562" i="5"/>
  <c r="AH562" i="5" s="1"/>
  <c r="AG562" i="5"/>
  <c r="U563" i="5"/>
  <c r="AE568" i="5"/>
  <c r="AA568" i="5"/>
  <c r="AB568" i="5"/>
  <c r="AG568" i="5"/>
  <c r="W569" i="5"/>
  <c r="Y569" i="5" s="1"/>
  <c r="S569" i="5"/>
  <c r="E569" i="5"/>
  <c r="R569" i="5"/>
  <c r="X569" i="5"/>
  <c r="AD571" i="5"/>
  <c r="AA571" i="5"/>
  <c r="AH571" i="5" s="1"/>
  <c r="AF571" i="5"/>
  <c r="V572" i="5"/>
  <c r="R572" i="5"/>
  <c r="W572" i="5"/>
  <c r="Y575" i="5"/>
  <c r="AF577" i="5"/>
  <c r="AB577" i="5"/>
  <c r="AA577" i="5"/>
  <c r="AG577" i="5"/>
  <c r="X578" i="5"/>
  <c r="T578" i="5"/>
  <c r="V578" i="5"/>
  <c r="AE584" i="5"/>
  <c r="AA584" i="5"/>
  <c r="AB584" i="5"/>
  <c r="AG584" i="5"/>
  <c r="W585" i="5"/>
  <c r="Y585" i="5" s="1"/>
  <c r="S585" i="5"/>
  <c r="E585" i="5"/>
  <c r="R585" i="5"/>
  <c r="X585" i="5"/>
  <c r="AD587" i="5"/>
  <c r="AA587" i="5"/>
  <c r="AH587" i="5" s="1"/>
  <c r="AF587" i="5"/>
  <c r="V588" i="5"/>
  <c r="R588" i="5"/>
  <c r="W588" i="5"/>
  <c r="Y591" i="5"/>
  <c r="AF593" i="5"/>
  <c r="AB593" i="5"/>
  <c r="AA593" i="5"/>
  <c r="AG593" i="5"/>
  <c r="X594" i="5"/>
  <c r="T594" i="5"/>
  <c r="V594" i="5"/>
  <c r="AE600" i="5"/>
  <c r="AA600" i="5"/>
  <c r="AB600" i="5"/>
  <c r="AG600" i="5"/>
  <c r="W601" i="5"/>
  <c r="Y601" i="5" s="1"/>
  <c r="S601" i="5"/>
  <c r="E601" i="5"/>
  <c r="R601" i="5"/>
  <c r="X601" i="5"/>
  <c r="AD603" i="5"/>
  <c r="AA603" i="5"/>
  <c r="AH603" i="5" s="1"/>
  <c r="AF603" i="5"/>
  <c r="V604" i="5"/>
  <c r="R604" i="5"/>
  <c r="W604" i="5"/>
  <c r="Y607" i="5"/>
  <c r="AF609" i="5"/>
  <c r="AB609" i="5"/>
  <c r="AA609" i="5"/>
  <c r="AG609" i="5"/>
  <c r="X610" i="5"/>
  <c r="T610" i="5"/>
  <c r="V610" i="5"/>
  <c r="AE616" i="5"/>
  <c r="AA616" i="5"/>
  <c r="AD616" i="5"/>
  <c r="AF616" i="5"/>
  <c r="AD619" i="5"/>
  <c r="AC619" i="5"/>
  <c r="AA619" i="5"/>
  <c r="AG619" i="5"/>
  <c r="AH619" i="5" s="1"/>
  <c r="AF621" i="5"/>
  <c r="AB621" i="5"/>
  <c r="AC621" i="5"/>
  <c r="AH621" i="5" s="1"/>
  <c r="AD621" i="5"/>
  <c r="AE623" i="5"/>
  <c r="AA623" i="5"/>
  <c r="AH623" i="5"/>
  <c r="AD623" i="5"/>
  <c r="AF623" i="5"/>
  <c r="AB623" i="5"/>
  <c r="AF628" i="5"/>
  <c r="AH628" i="5" s="1"/>
  <c r="AB628" i="5"/>
  <c r="AE628" i="5"/>
  <c r="AA628" i="5"/>
  <c r="W644" i="5"/>
  <c r="S644" i="5"/>
  <c r="E644" i="5"/>
  <c r="V644" i="5"/>
  <c r="R644" i="5"/>
  <c r="Y644" i="5" s="1"/>
  <c r="T644" i="5"/>
  <c r="X645" i="5"/>
  <c r="T645" i="5"/>
  <c r="W645" i="5"/>
  <c r="S645" i="5"/>
  <c r="E645" i="5"/>
  <c r="U645" i="5"/>
  <c r="R645" i="5"/>
  <c r="AE651" i="5"/>
  <c r="AA651" i="5"/>
  <c r="AH651" i="5"/>
  <c r="AD651" i="5"/>
  <c r="AG651" i="5"/>
  <c r="AB651" i="5"/>
  <c r="AH653" i="5"/>
  <c r="AE655" i="5"/>
  <c r="AA655" i="5"/>
  <c r="AH655" i="5" s="1"/>
  <c r="AD655" i="5"/>
  <c r="AF655" i="5"/>
  <c r="AB655" i="5"/>
  <c r="AF660" i="5"/>
  <c r="AB660" i="5"/>
  <c r="AH660" i="5" s="1"/>
  <c r="AE660" i="5"/>
  <c r="AA660" i="5"/>
  <c r="AH662" i="5"/>
  <c r="W676" i="5"/>
  <c r="S676" i="5"/>
  <c r="Y676" i="5" s="1"/>
  <c r="E676" i="5"/>
  <c r="V676" i="5"/>
  <c r="R676" i="5"/>
  <c r="T676" i="5"/>
  <c r="X677" i="5"/>
  <c r="T677" i="5"/>
  <c r="W677" i="5"/>
  <c r="S677" i="5"/>
  <c r="E677" i="5"/>
  <c r="U677" i="5"/>
  <c r="R677" i="5"/>
  <c r="Y677" i="5" s="1"/>
  <c r="W680" i="5"/>
  <c r="S680" i="5"/>
  <c r="E680" i="5"/>
  <c r="U680" i="5"/>
  <c r="T680" i="5"/>
  <c r="R680" i="5"/>
  <c r="Y680" i="5" s="1"/>
  <c r="AF692" i="5"/>
  <c r="AB692" i="5"/>
  <c r="AE692" i="5"/>
  <c r="AA692" i="5"/>
  <c r="AH692" i="5" s="1"/>
  <c r="AC692" i="5"/>
  <c r="AG692" i="5"/>
  <c r="AD692" i="5"/>
  <c r="W696" i="5"/>
  <c r="S696" i="5"/>
  <c r="E696" i="5"/>
  <c r="V696" i="5"/>
  <c r="R696" i="5"/>
  <c r="Y696" i="5" s="1"/>
  <c r="X696" i="5"/>
  <c r="U696" i="5"/>
  <c r="T696" i="5"/>
  <c r="AF700" i="5"/>
  <c r="AB700" i="5"/>
  <c r="AE700" i="5"/>
  <c r="AA700" i="5"/>
  <c r="AC700" i="5"/>
  <c r="AD700" i="5"/>
  <c r="AH700" i="5" s="1"/>
  <c r="X701" i="5"/>
  <c r="T701" i="5"/>
  <c r="W701" i="5"/>
  <c r="S701" i="5"/>
  <c r="E701" i="5"/>
  <c r="V701" i="5"/>
  <c r="U701" i="5"/>
  <c r="R701" i="5"/>
  <c r="AE703" i="5"/>
  <c r="AA703" i="5"/>
  <c r="AD703" i="5"/>
  <c r="AB703" i="5"/>
  <c r="AG703" i="5"/>
  <c r="AC703" i="5"/>
  <c r="AH703" i="5" s="1"/>
  <c r="AH710" i="5"/>
  <c r="AD725" i="5"/>
  <c r="AE725" i="5"/>
  <c r="AA725" i="5"/>
  <c r="AF725" i="5"/>
  <c r="AC725" i="5"/>
  <c r="AH725" i="5" s="1"/>
  <c r="AG725" i="5"/>
  <c r="AB725" i="5"/>
  <c r="AE742" i="5"/>
  <c r="AA742" i="5"/>
  <c r="AF742" i="5"/>
  <c r="AB742" i="5"/>
  <c r="AC742" i="5"/>
  <c r="AD742" i="5"/>
  <c r="AH742" i="5" s="1"/>
  <c r="W743" i="5"/>
  <c r="S743" i="5"/>
  <c r="E743" i="5"/>
  <c r="X743" i="5"/>
  <c r="T743" i="5"/>
  <c r="V743" i="5"/>
  <c r="U743" i="5"/>
  <c r="R743" i="5"/>
  <c r="Y743" i="5" s="1"/>
  <c r="AC461" i="5"/>
  <c r="AH461" i="5" s="1"/>
  <c r="U462" i="5"/>
  <c r="Y462" i="5" s="1"/>
  <c r="AC465" i="5"/>
  <c r="AH465" i="5" s="1"/>
  <c r="U466" i="5"/>
  <c r="Y466" i="5" s="1"/>
  <c r="AC469" i="5"/>
  <c r="AH469" i="5" s="1"/>
  <c r="U470" i="5"/>
  <c r="Y470" i="5" s="1"/>
  <c r="AC473" i="5"/>
  <c r="AH473" i="5" s="1"/>
  <c r="U474" i="5"/>
  <c r="AC477" i="5"/>
  <c r="AH477" i="5" s="1"/>
  <c r="U478" i="5"/>
  <c r="Y478" i="5" s="1"/>
  <c r="AC481" i="5"/>
  <c r="AH481" i="5" s="1"/>
  <c r="U482" i="5"/>
  <c r="Y482" i="5" s="1"/>
  <c r="AC485" i="5"/>
  <c r="U486" i="5"/>
  <c r="Y486" i="5" s="1"/>
  <c r="AC489" i="5"/>
  <c r="AH489" i="5" s="1"/>
  <c r="U490" i="5"/>
  <c r="AC493" i="5"/>
  <c r="AH493" i="5" s="1"/>
  <c r="U494" i="5"/>
  <c r="Y494" i="5" s="1"/>
  <c r="AC497" i="5"/>
  <c r="AH497" i="5" s="1"/>
  <c r="U498" i="5"/>
  <c r="Y498" i="5" s="1"/>
  <c r="AC501" i="5"/>
  <c r="U502" i="5"/>
  <c r="Y502" i="5" s="1"/>
  <c r="AC505" i="5"/>
  <c r="AH505" i="5" s="1"/>
  <c r="U506" i="5"/>
  <c r="AC509" i="5"/>
  <c r="AH509" i="5" s="1"/>
  <c r="U510" i="5"/>
  <c r="Y510" i="5" s="1"/>
  <c r="AC513" i="5"/>
  <c r="AH513" i="5" s="1"/>
  <c r="U514" i="5"/>
  <c r="AC517" i="5"/>
  <c r="U518" i="5"/>
  <c r="Y518" i="5" s="1"/>
  <c r="AC521" i="5"/>
  <c r="AH521" i="5" s="1"/>
  <c r="U522" i="5"/>
  <c r="AC525" i="5"/>
  <c r="AH525" i="5" s="1"/>
  <c r="U526" i="5"/>
  <c r="Y526" i="5" s="1"/>
  <c r="AC529" i="5"/>
  <c r="AH529" i="5" s="1"/>
  <c r="U530" i="5"/>
  <c r="AC533" i="5"/>
  <c r="U534" i="5"/>
  <c r="Y534" i="5" s="1"/>
  <c r="AC537" i="5"/>
  <c r="AH537" i="5" s="1"/>
  <c r="U538" i="5"/>
  <c r="AC541" i="5"/>
  <c r="U542" i="5"/>
  <c r="Y542" i="5" s="1"/>
  <c r="AC545" i="5"/>
  <c r="AH545" i="5" s="1"/>
  <c r="U546" i="5"/>
  <c r="AC549" i="5"/>
  <c r="AH549" i="5" s="1"/>
  <c r="U550" i="5"/>
  <c r="Y550" i="5" s="1"/>
  <c r="AC553" i="5"/>
  <c r="AH553" i="5" s="1"/>
  <c r="U554" i="5"/>
  <c r="AC557" i="5"/>
  <c r="AH557" i="5" s="1"/>
  <c r="U558" i="5"/>
  <c r="Y558" i="5" s="1"/>
  <c r="R559" i="5"/>
  <c r="Y559" i="5" s="1"/>
  <c r="AC561" i="5"/>
  <c r="U562" i="5"/>
  <c r="Y562" i="5" s="1"/>
  <c r="AD562" i="5"/>
  <c r="R563" i="5"/>
  <c r="Y563" i="5" s="1"/>
  <c r="AF565" i="5"/>
  <c r="AB565" i="5"/>
  <c r="AH565" i="5" s="1"/>
  <c r="AD565" i="5"/>
  <c r="AH567" i="5"/>
  <c r="AD567" i="5"/>
  <c r="AA567" i="5"/>
  <c r="AF567" i="5"/>
  <c r="V568" i="5"/>
  <c r="R568" i="5"/>
  <c r="W568" i="5"/>
  <c r="AC568" i="5"/>
  <c r="AH568" i="5"/>
  <c r="T569" i="5"/>
  <c r="AB571" i="5"/>
  <c r="AG571" i="5"/>
  <c r="S572" i="5"/>
  <c r="X572" i="5"/>
  <c r="AF573" i="5"/>
  <c r="AB573" i="5"/>
  <c r="AA573" i="5"/>
  <c r="AG573" i="5"/>
  <c r="X574" i="5"/>
  <c r="T574" i="5"/>
  <c r="V574" i="5"/>
  <c r="Y574" i="5" s="1"/>
  <c r="AC577" i="5"/>
  <c r="AH577" i="5"/>
  <c r="R578" i="5"/>
  <c r="W578" i="5"/>
  <c r="AE580" i="5"/>
  <c r="AA580" i="5"/>
  <c r="AH580" i="5" s="1"/>
  <c r="AB580" i="5"/>
  <c r="AG580" i="5"/>
  <c r="W581" i="5"/>
  <c r="S581" i="5"/>
  <c r="E581" i="5"/>
  <c r="R581" i="5"/>
  <c r="X581" i="5"/>
  <c r="AH583" i="5"/>
  <c r="AD583" i="5"/>
  <c r="AA583" i="5"/>
  <c r="AF583" i="5"/>
  <c r="V584" i="5"/>
  <c r="R584" i="5"/>
  <c r="W584" i="5"/>
  <c r="AC584" i="5"/>
  <c r="AH584" i="5"/>
  <c r="T585" i="5"/>
  <c r="AB587" i="5"/>
  <c r="AG587" i="5"/>
  <c r="S588" i="5"/>
  <c r="X588" i="5"/>
  <c r="AF589" i="5"/>
  <c r="AB589" i="5"/>
  <c r="AA589" i="5"/>
  <c r="AG589" i="5"/>
  <c r="X590" i="5"/>
  <c r="T590" i="5"/>
  <c r="Y590" i="5" s="1"/>
  <c r="V590" i="5"/>
  <c r="AC593" i="5"/>
  <c r="AH593" i="5"/>
  <c r="R594" i="5"/>
  <c r="W594" i="5"/>
  <c r="AE596" i="5"/>
  <c r="AA596" i="5"/>
  <c r="AH596" i="5" s="1"/>
  <c r="AB596" i="5"/>
  <c r="AG596" i="5"/>
  <c r="W597" i="5"/>
  <c r="S597" i="5"/>
  <c r="E597" i="5"/>
  <c r="R597" i="5"/>
  <c r="X597" i="5"/>
  <c r="AH599" i="5"/>
  <c r="AD599" i="5"/>
  <c r="AA599" i="5"/>
  <c r="AF599" i="5"/>
  <c r="V600" i="5"/>
  <c r="R600" i="5"/>
  <c r="W600" i="5"/>
  <c r="AC600" i="5"/>
  <c r="AH600" i="5"/>
  <c r="T601" i="5"/>
  <c r="AB603" i="5"/>
  <c r="AG603" i="5"/>
  <c r="S604" i="5"/>
  <c r="X604" i="5"/>
  <c r="AF605" i="5"/>
  <c r="AB605" i="5"/>
  <c r="AA605" i="5"/>
  <c r="AG605" i="5"/>
  <c r="X606" i="5"/>
  <c r="Y606" i="5" s="1"/>
  <c r="T606" i="5"/>
  <c r="V606" i="5"/>
  <c r="AC609" i="5"/>
  <c r="AH609" i="5"/>
  <c r="R610" i="5"/>
  <c r="W610" i="5"/>
  <c r="AE612" i="5"/>
  <c r="AA612" i="5"/>
  <c r="AH612" i="5" s="1"/>
  <c r="AB612" i="5"/>
  <c r="AG612" i="5"/>
  <c r="W613" i="5"/>
  <c r="S613" i="5"/>
  <c r="E613" i="5"/>
  <c r="R613" i="5"/>
  <c r="X613" i="5"/>
  <c r="AH615" i="5"/>
  <c r="AD615" i="5"/>
  <c r="AA615" i="5"/>
  <c r="AF615" i="5"/>
  <c r="V616" i="5"/>
  <c r="Y616" i="5" s="1"/>
  <c r="R616" i="5"/>
  <c r="X616" i="5"/>
  <c r="S616" i="5"/>
  <c r="AG616" i="5"/>
  <c r="W617" i="5"/>
  <c r="S617" i="5"/>
  <c r="E617" i="5"/>
  <c r="U617" i="5"/>
  <c r="R617" i="5"/>
  <c r="Y617" i="5"/>
  <c r="Y619" i="5"/>
  <c r="AB619" i="5"/>
  <c r="AE620" i="5"/>
  <c r="AA620" i="5"/>
  <c r="AF620" i="5"/>
  <c r="AD620" i="5"/>
  <c r="AE621" i="5"/>
  <c r="Y623" i="5"/>
  <c r="AC623" i="5"/>
  <c r="X625" i="5"/>
  <c r="T625" i="5"/>
  <c r="W625" i="5"/>
  <c r="S625" i="5"/>
  <c r="E625" i="5"/>
  <c r="V625" i="5"/>
  <c r="R625" i="5"/>
  <c r="Y625" i="5" s="1"/>
  <c r="AE627" i="5"/>
  <c r="AA627" i="5"/>
  <c r="AD627" i="5"/>
  <c r="AH627" i="5" s="1"/>
  <c r="AC627" i="5"/>
  <c r="AB627" i="5"/>
  <c r="AC628" i="5"/>
  <c r="AF636" i="5"/>
  <c r="AB636" i="5"/>
  <c r="AE636" i="5"/>
  <c r="AA636" i="5"/>
  <c r="AD636" i="5"/>
  <c r="AF640" i="5"/>
  <c r="AB640" i="5"/>
  <c r="AE640" i="5"/>
  <c r="AA640" i="5"/>
  <c r="AH640" i="5" s="1"/>
  <c r="AC640" i="5"/>
  <c r="U644" i="5"/>
  <c r="V645" i="5"/>
  <c r="W648" i="5"/>
  <c r="S648" i="5"/>
  <c r="E648" i="5"/>
  <c r="V648" i="5"/>
  <c r="R648" i="5"/>
  <c r="X648" i="5"/>
  <c r="T648" i="5"/>
  <c r="Y651" i="5"/>
  <c r="AC651" i="5"/>
  <c r="W652" i="5"/>
  <c r="S652" i="5"/>
  <c r="E652" i="5"/>
  <c r="V652" i="5"/>
  <c r="R652" i="5"/>
  <c r="Y652" i="5" s="1"/>
  <c r="U652" i="5"/>
  <c r="T652" i="5"/>
  <c r="X653" i="5"/>
  <c r="T653" i="5"/>
  <c r="W653" i="5"/>
  <c r="S653" i="5"/>
  <c r="E653" i="5"/>
  <c r="Y653" i="5"/>
  <c r="R653" i="5"/>
  <c r="AC655" i="5"/>
  <c r="X657" i="5"/>
  <c r="T657" i="5"/>
  <c r="W657" i="5"/>
  <c r="S657" i="5"/>
  <c r="E657" i="5"/>
  <c r="V657" i="5"/>
  <c r="R657" i="5"/>
  <c r="AE659" i="5"/>
  <c r="AA659" i="5"/>
  <c r="AD659" i="5"/>
  <c r="AC659" i="5"/>
  <c r="AH659" i="5" s="1"/>
  <c r="AB659" i="5"/>
  <c r="AC660" i="5"/>
  <c r="AF668" i="5"/>
  <c r="AB668" i="5"/>
  <c r="AE668" i="5"/>
  <c r="AA668" i="5"/>
  <c r="AD668" i="5"/>
  <c r="AF672" i="5"/>
  <c r="AB672" i="5"/>
  <c r="AE672" i="5"/>
  <c r="AA672" i="5"/>
  <c r="AC672" i="5"/>
  <c r="U676" i="5"/>
  <c r="V677" i="5"/>
  <c r="AE679" i="5"/>
  <c r="AA679" i="5"/>
  <c r="AD679" i="5"/>
  <c r="AC679" i="5"/>
  <c r="AH679" i="5" s="1"/>
  <c r="AB679" i="5"/>
  <c r="AG679" i="5"/>
  <c r="V680" i="5"/>
  <c r="AE687" i="5"/>
  <c r="AA687" i="5"/>
  <c r="AD687" i="5"/>
  <c r="AH687" i="5" s="1"/>
  <c r="AB687" i="5"/>
  <c r="AG687" i="5"/>
  <c r="AF687" i="5"/>
  <c r="AH694" i="5"/>
  <c r="AG700" i="5"/>
  <c r="Y701" i="5"/>
  <c r="AF708" i="5"/>
  <c r="AB708" i="5"/>
  <c r="AE708" i="5"/>
  <c r="AA708" i="5"/>
  <c r="AC708" i="5"/>
  <c r="AD708" i="5"/>
  <c r="AH708" i="5" s="1"/>
  <c r="X709" i="5"/>
  <c r="T709" i="5"/>
  <c r="W709" i="5"/>
  <c r="S709" i="5"/>
  <c r="E709" i="5"/>
  <c r="V709" i="5"/>
  <c r="U709" i="5"/>
  <c r="R709" i="5"/>
  <c r="Y709" i="5" s="1"/>
  <c r="AE711" i="5"/>
  <c r="AA711" i="5"/>
  <c r="AD711" i="5"/>
  <c r="AB711" i="5"/>
  <c r="AG711" i="5"/>
  <c r="AC711" i="5"/>
  <c r="AH711" i="5" s="1"/>
  <c r="X716" i="5"/>
  <c r="T716" i="5"/>
  <c r="U716" i="5"/>
  <c r="S716" i="5"/>
  <c r="E716" i="5"/>
  <c r="W716" i="5"/>
  <c r="V716" i="5"/>
  <c r="R716" i="5"/>
  <c r="Y716" i="5" s="1"/>
  <c r="AG742" i="5"/>
  <c r="W757" i="5"/>
  <c r="S757" i="5"/>
  <c r="E757" i="5"/>
  <c r="V757" i="5"/>
  <c r="R757" i="5"/>
  <c r="Y757" i="5" s="1"/>
  <c r="U757" i="5"/>
  <c r="X757" i="5"/>
  <c r="T757" i="5"/>
  <c r="AE765" i="5"/>
  <c r="AA765" i="5"/>
  <c r="AD765" i="5"/>
  <c r="AF765" i="5"/>
  <c r="AC765" i="5"/>
  <c r="AG765" i="5"/>
  <c r="AB765" i="5"/>
  <c r="AH765" i="5" s="1"/>
  <c r="W787" i="5"/>
  <c r="S787" i="5"/>
  <c r="E787" i="5"/>
  <c r="X787" i="5"/>
  <c r="T787" i="5"/>
  <c r="V787" i="5"/>
  <c r="U787" i="5"/>
  <c r="R787" i="5"/>
  <c r="Y787" i="5" s="1"/>
  <c r="AC566" i="5"/>
  <c r="AH566" i="5" s="1"/>
  <c r="U567" i="5"/>
  <c r="Y567" i="5" s="1"/>
  <c r="AC570" i="5"/>
  <c r="AH570" i="5" s="1"/>
  <c r="U571" i="5"/>
  <c r="Y571" i="5" s="1"/>
  <c r="AC574" i="5"/>
  <c r="U575" i="5"/>
  <c r="AC578" i="5"/>
  <c r="AH578" i="5" s="1"/>
  <c r="U579" i="5"/>
  <c r="Y579" i="5" s="1"/>
  <c r="AC582" i="5"/>
  <c r="U583" i="5"/>
  <c r="Y583" i="5" s="1"/>
  <c r="AC586" i="5"/>
  <c r="U587" i="5"/>
  <c r="Y587" i="5" s="1"/>
  <c r="AC590" i="5"/>
  <c r="AH590" i="5" s="1"/>
  <c r="U591" i="5"/>
  <c r="AC594" i="5"/>
  <c r="AH594" i="5" s="1"/>
  <c r="U595" i="5"/>
  <c r="Y595" i="5" s="1"/>
  <c r="AC598" i="5"/>
  <c r="AH598" i="5" s="1"/>
  <c r="U599" i="5"/>
  <c r="Y599" i="5" s="1"/>
  <c r="AC602" i="5"/>
  <c r="AH602" i="5" s="1"/>
  <c r="U603" i="5"/>
  <c r="Y603" i="5" s="1"/>
  <c r="AC606" i="5"/>
  <c r="AH606" i="5" s="1"/>
  <c r="U607" i="5"/>
  <c r="AC610" i="5"/>
  <c r="U611" i="5"/>
  <c r="Y611" i="5" s="1"/>
  <c r="AC614" i="5"/>
  <c r="AH614" i="5" s="1"/>
  <c r="U615" i="5"/>
  <c r="AF617" i="5"/>
  <c r="AB617" i="5"/>
  <c r="AA617" i="5"/>
  <c r="AG617" i="5"/>
  <c r="X618" i="5"/>
  <c r="T618" i="5"/>
  <c r="Y618" i="5" s="1"/>
  <c r="V618" i="5"/>
  <c r="W624" i="5"/>
  <c r="S624" i="5"/>
  <c r="E624" i="5"/>
  <c r="V624" i="5"/>
  <c r="R624" i="5"/>
  <c r="T624" i="5"/>
  <c r="Y627" i="5"/>
  <c r="AE631" i="5"/>
  <c r="AA631" i="5"/>
  <c r="AH631" i="5" s="1"/>
  <c r="AD631" i="5"/>
  <c r="AB631" i="5"/>
  <c r="AF632" i="5"/>
  <c r="AB632" i="5"/>
  <c r="AE632" i="5"/>
  <c r="AA632" i="5"/>
  <c r="AG632" i="5"/>
  <c r="X633" i="5"/>
  <c r="T633" i="5"/>
  <c r="W633" i="5"/>
  <c r="S633" i="5"/>
  <c r="E633" i="5"/>
  <c r="R633" i="5"/>
  <c r="AH638" i="5"/>
  <c r="W640" i="5"/>
  <c r="S640" i="5"/>
  <c r="E640" i="5"/>
  <c r="V640" i="5"/>
  <c r="R640" i="5"/>
  <c r="Y640" i="5" s="1"/>
  <c r="T640" i="5"/>
  <c r="Y643" i="5"/>
  <c r="AE647" i="5"/>
  <c r="AA647" i="5"/>
  <c r="AD647" i="5"/>
  <c r="AB647" i="5"/>
  <c r="AH647" i="5" s="1"/>
  <c r="AF648" i="5"/>
  <c r="AB648" i="5"/>
  <c r="AE648" i="5"/>
  <c r="AA648" i="5"/>
  <c r="AH648" i="5" s="1"/>
  <c r="AG648" i="5"/>
  <c r="X649" i="5"/>
  <c r="T649" i="5"/>
  <c r="W649" i="5"/>
  <c r="S649" i="5"/>
  <c r="E649" i="5"/>
  <c r="R649" i="5"/>
  <c r="AH654" i="5"/>
  <c r="W656" i="5"/>
  <c r="S656" i="5"/>
  <c r="E656" i="5"/>
  <c r="V656" i="5"/>
  <c r="R656" i="5"/>
  <c r="T656" i="5"/>
  <c r="Y659" i="5"/>
  <c r="AE663" i="5"/>
  <c r="AA663" i="5"/>
  <c r="AD663" i="5"/>
  <c r="AH663" i="5" s="1"/>
  <c r="AB663" i="5"/>
  <c r="AF664" i="5"/>
  <c r="AB664" i="5"/>
  <c r="AE664" i="5"/>
  <c r="AA664" i="5"/>
  <c r="AG664" i="5"/>
  <c r="X665" i="5"/>
  <c r="T665" i="5"/>
  <c r="W665" i="5"/>
  <c r="S665" i="5"/>
  <c r="E665" i="5"/>
  <c r="R665" i="5"/>
  <c r="W672" i="5"/>
  <c r="S672" i="5"/>
  <c r="E672" i="5"/>
  <c r="V672" i="5"/>
  <c r="R672" i="5"/>
  <c r="T672" i="5"/>
  <c r="Y674" i="5"/>
  <c r="AD682" i="5"/>
  <c r="AG682" i="5"/>
  <c r="AC682" i="5"/>
  <c r="AB682" i="5"/>
  <c r="AA682" i="5"/>
  <c r="AH682" i="5" s="1"/>
  <c r="AF684" i="5"/>
  <c r="AB684" i="5"/>
  <c r="AE684" i="5"/>
  <c r="AA684" i="5"/>
  <c r="AH684" i="5" s="1"/>
  <c r="AC684" i="5"/>
  <c r="AD684" i="5"/>
  <c r="X685" i="5"/>
  <c r="T685" i="5"/>
  <c r="W685" i="5"/>
  <c r="S685" i="5"/>
  <c r="E685" i="5"/>
  <c r="V685" i="5"/>
  <c r="U685" i="5"/>
  <c r="R685" i="5"/>
  <c r="W704" i="5"/>
  <c r="S704" i="5"/>
  <c r="E704" i="5"/>
  <c r="V704" i="5"/>
  <c r="R704" i="5"/>
  <c r="X704" i="5"/>
  <c r="U704" i="5"/>
  <c r="T704" i="5"/>
  <c r="W712" i="5"/>
  <c r="S712" i="5"/>
  <c r="E712" i="5"/>
  <c r="V712" i="5"/>
  <c r="R712" i="5"/>
  <c r="X712" i="5"/>
  <c r="U712" i="5"/>
  <c r="T712" i="5"/>
  <c r="AD721" i="5"/>
  <c r="AC721" i="5"/>
  <c r="AG721" i="5"/>
  <c r="AB721" i="5"/>
  <c r="AH721" i="5" s="1"/>
  <c r="AF721" i="5"/>
  <c r="AE721" i="5"/>
  <c r="AA721" i="5"/>
  <c r="AE738" i="5"/>
  <c r="AA738" i="5"/>
  <c r="AH738" i="5" s="1"/>
  <c r="AF738" i="5"/>
  <c r="AB738" i="5"/>
  <c r="AD738" i="5"/>
  <c r="AC738" i="5"/>
  <c r="W749" i="5"/>
  <c r="S749" i="5"/>
  <c r="E749" i="5"/>
  <c r="V749" i="5"/>
  <c r="R749" i="5"/>
  <c r="X749" i="5"/>
  <c r="Y749" i="5"/>
  <c r="U749" i="5"/>
  <c r="T749" i="5"/>
  <c r="AE762" i="5"/>
  <c r="AA762" i="5"/>
  <c r="AH762" i="5" s="1"/>
  <c r="AF762" i="5"/>
  <c r="AD762" i="5"/>
  <c r="AC762" i="5"/>
  <c r="AG762" i="5"/>
  <c r="AB762" i="5"/>
  <c r="AE786" i="5"/>
  <c r="AA786" i="5"/>
  <c r="AF786" i="5"/>
  <c r="AH786" i="5" s="1"/>
  <c r="AB786" i="5"/>
  <c r="AC786" i="5"/>
  <c r="AG786" i="5"/>
  <c r="AD786" i="5"/>
  <c r="AC618" i="5"/>
  <c r="U619" i="5"/>
  <c r="T622" i="5"/>
  <c r="Y622" i="5" s="1"/>
  <c r="X622" i="5"/>
  <c r="AC622" i="5"/>
  <c r="AH622" i="5" s="1"/>
  <c r="U623" i="5"/>
  <c r="AB625" i="5"/>
  <c r="AF625" i="5"/>
  <c r="T626" i="5"/>
  <c r="Y626" i="5" s="1"/>
  <c r="X626" i="5"/>
  <c r="AC626" i="5"/>
  <c r="AH626" i="5" s="1"/>
  <c r="U627" i="5"/>
  <c r="AB629" i="5"/>
  <c r="AF629" i="5"/>
  <c r="T630" i="5"/>
  <c r="Y630" i="5" s="1"/>
  <c r="X630" i="5"/>
  <c r="AC630" i="5"/>
  <c r="AH630" i="5" s="1"/>
  <c r="U631" i="5"/>
  <c r="Y631" i="5" s="1"/>
  <c r="AB633" i="5"/>
  <c r="AF633" i="5"/>
  <c r="T634" i="5"/>
  <c r="Y634" i="5" s="1"/>
  <c r="X634" i="5"/>
  <c r="AC634" i="5"/>
  <c r="AH634" i="5" s="1"/>
  <c r="U635" i="5"/>
  <c r="AB637" i="5"/>
  <c r="AH637" i="5" s="1"/>
  <c r="AF637" i="5"/>
  <c r="T638" i="5"/>
  <c r="Y638" i="5" s="1"/>
  <c r="X638" i="5"/>
  <c r="AC638" i="5"/>
  <c r="U639" i="5"/>
  <c r="Y639" i="5" s="1"/>
  <c r="AB641" i="5"/>
  <c r="AH641" i="5" s="1"/>
  <c r="AF641" i="5"/>
  <c r="T642" i="5"/>
  <c r="Y642" i="5" s="1"/>
  <c r="X642" i="5"/>
  <c r="AC642" i="5"/>
  <c r="AH642" i="5" s="1"/>
  <c r="U643" i="5"/>
  <c r="AB645" i="5"/>
  <c r="AF645" i="5"/>
  <c r="T646" i="5"/>
  <c r="Y646" i="5" s="1"/>
  <c r="X646" i="5"/>
  <c r="AC646" i="5"/>
  <c r="AH646" i="5" s="1"/>
  <c r="U647" i="5"/>
  <c r="Y647" i="5" s="1"/>
  <c r="AB649" i="5"/>
  <c r="AF649" i="5"/>
  <c r="T650" i="5"/>
  <c r="X650" i="5"/>
  <c r="AC650" i="5"/>
  <c r="AH650" i="5" s="1"/>
  <c r="U651" i="5"/>
  <c r="AB653" i="5"/>
  <c r="AF653" i="5"/>
  <c r="T654" i="5"/>
  <c r="Y654" i="5" s="1"/>
  <c r="X654" i="5"/>
  <c r="AC654" i="5"/>
  <c r="U655" i="5"/>
  <c r="Y655" i="5" s="1"/>
  <c r="AB657" i="5"/>
  <c r="AF657" i="5"/>
  <c r="T658" i="5"/>
  <c r="X658" i="5"/>
  <c r="Y658" i="5" s="1"/>
  <c r="AC658" i="5"/>
  <c r="AH658" i="5" s="1"/>
  <c r="U659" i="5"/>
  <c r="AB661" i="5"/>
  <c r="AF661" i="5"/>
  <c r="T662" i="5"/>
  <c r="Y662" i="5" s="1"/>
  <c r="X662" i="5"/>
  <c r="AC662" i="5"/>
  <c r="U663" i="5"/>
  <c r="AB665" i="5"/>
  <c r="AF665" i="5"/>
  <c r="T666" i="5"/>
  <c r="Y666" i="5" s="1"/>
  <c r="X666" i="5"/>
  <c r="AC666" i="5"/>
  <c r="AH666" i="5" s="1"/>
  <c r="U667" i="5"/>
  <c r="AB669" i="5"/>
  <c r="AH669" i="5" s="1"/>
  <c r="AF669" i="5"/>
  <c r="T670" i="5"/>
  <c r="Y670" i="5" s="1"/>
  <c r="X670" i="5"/>
  <c r="AC670" i="5"/>
  <c r="AH670" i="5" s="1"/>
  <c r="U671" i="5"/>
  <c r="AB673" i="5"/>
  <c r="AH673" i="5" s="1"/>
  <c r="AF673" i="5"/>
  <c r="T674" i="5"/>
  <c r="X674" i="5"/>
  <c r="AC674" i="5"/>
  <c r="AH674" i="5" s="1"/>
  <c r="U675" i="5"/>
  <c r="Y675" i="5" s="1"/>
  <c r="AB677" i="5"/>
  <c r="AF677" i="5"/>
  <c r="AH678" i="5"/>
  <c r="AD678" i="5"/>
  <c r="AA678" i="5"/>
  <c r="AF678" i="5"/>
  <c r="V679" i="5"/>
  <c r="R679" i="5"/>
  <c r="W679" i="5"/>
  <c r="Y682" i="5"/>
  <c r="AH690" i="5"/>
  <c r="AE718" i="5"/>
  <c r="AA718" i="5"/>
  <c r="AH718" i="5" s="1"/>
  <c r="AD718" i="5"/>
  <c r="AC718" i="5"/>
  <c r="V722" i="5"/>
  <c r="R722" i="5"/>
  <c r="T722" i="5"/>
  <c r="E722" i="5"/>
  <c r="X722" i="5"/>
  <c r="S722" i="5"/>
  <c r="Y722" i="5" s="1"/>
  <c r="U722" i="5"/>
  <c r="W723" i="5"/>
  <c r="S723" i="5"/>
  <c r="E723" i="5"/>
  <c r="X723" i="5"/>
  <c r="T723" i="5"/>
  <c r="V723" i="5"/>
  <c r="R723" i="5"/>
  <c r="Y723" i="5" s="1"/>
  <c r="AE726" i="5"/>
  <c r="AA726" i="5"/>
  <c r="AF726" i="5"/>
  <c r="AB726" i="5"/>
  <c r="AH726" i="5" s="1"/>
  <c r="AC726" i="5"/>
  <c r="AD726" i="5"/>
  <c r="W727" i="5"/>
  <c r="S727" i="5"/>
  <c r="E727" i="5"/>
  <c r="X727" i="5"/>
  <c r="T727" i="5"/>
  <c r="V727" i="5"/>
  <c r="U727" i="5"/>
  <c r="R727" i="5"/>
  <c r="V734" i="5"/>
  <c r="Y734" i="5" s="1"/>
  <c r="R734" i="5"/>
  <c r="W734" i="5"/>
  <c r="S734" i="5"/>
  <c r="E734" i="5"/>
  <c r="X734" i="5"/>
  <c r="U734" i="5"/>
  <c r="T734" i="5"/>
  <c r="AD737" i="5"/>
  <c r="AE737" i="5"/>
  <c r="AA737" i="5"/>
  <c r="AG737" i="5"/>
  <c r="AH737" i="5" s="1"/>
  <c r="AF737" i="5"/>
  <c r="AB737" i="5"/>
  <c r="AH739" i="5"/>
  <c r="AD741" i="5"/>
  <c r="AE741" i="5"/>
  <c r="AA741" i="5"/>
  <c r="AF741" i="5"/>
  <c r="AH741" i="5" s="1"/>
  <c r="AC741" i="5"/>
  <c r="AB741" i="5"/>
  <c r="AH751" i="5"/>
  <c r="AD779" i="5"/>
  <c r="AE779" i="5"/>
  <c r="AA779" i="5"/>
  <c r="AC779" i="5"/>
  <c r="AB779" i="5"/>
  <c r="AH779" i="5" s="1"/>
  <c r="AG779" i="5"/>
  <c r="AF779" i="5"/>
  <c r="AD789" i="5"/>
  <c r="AE789" i="5"/>
  <c r="AA789" i="5"/>
  <c r="AB789" i="5"/>
  <c r="AH789" i="5" s="1"/>
  <c r="AG789" i="5"/>
  <c r="AC789" i="5"/>
  <c r="AF789" i="5"/>
  <c r="U622" i="5"/>
  <c r="AC625" i="5"/>
  <c r="U626" i="5"/>
  <c r="AC629" i="5"/>
  <c r="U630" i="5"/>
  <c r="AC633" i="5"/>
  <c r="U634" i="5"/>
  <c r="AC637" i="5"/>
  <c r="U638" i="5"/>
  <c r="AC641" i="5"/>
  <c r="U642" i="5"/>
  <c r="AC645" i="5"/>
  <c r="U646" i="5"/>
  <c r="AC649" i="5"/>
  <c r="U650" i="5"/>
  <c r="AC653" i="5"/>
  <c r="U654" i="5"/>
  <c r="AC657" i="5"/>
  <c r="U658" i="5"/>
  <c r="AC661" i="5"/>
  <c r="U662" i="5"/>
  <c r="AC665" i="5"/>
  <c r="U666" i="5"/>
  <c r="AC669" i="5"/>
  <c r="U670" i="5"/>
  <c r="AC673" i="5"/>
  <c r="U674" i="5"/>
  <c r="AC677" i="5"/>
  <c r="AF680" i="5"/>
  <c r="AB680" i="5"/>
  <c r="AA680" i="5"/>
  <c r="AG680" i="5"/>
  <c r="X681" i="5"/>
  <c r="Y681" i="5" s="1"/>
  <c r="T681" i="5"/>
  <c r="V681" i="5"/>
  <c r="AE683" i="5"/>
  <c r="AA683" i="5"/>
  <c r="AH683" i="5" s="1"/>
  <c r="AD683" i="5"/>
  <c r="AF683" i="5"/>
  <c r="W684" i="5"/>
  <c r="S684" i="5"/>
  <c r="E684" i="5"/>
  <c r="V684" i="5"/>
  <c r="R684" i="5"/>
  <c r="Y684" i="5" s="1"/>
  <c r="T684" i="5"/>
  <c r="AF688" i="5"/>
  <c r="AB688" i="5"/>
  <c r="AE688" i="5"/>
  <c r="AA688" i="5"/>
  <c r="AG688" i="5"/>
  <c r="X689" i="5"/>
  <c r="T689" i="5"/>
  <c r="W689" i="5"/>
  <c r="S689" i="5"/>
  <c r="E689" i="5"/>
  <c r="R689" i="5"/>
  <c r="Y689" i="5" s="1"/>
  <c r="AE691" i="5"/>
  <c r="AA691" i="5"/>
  <c r="AH691" i="5"/>
  <c r="AD691" i="5"/>
  <c r="AF691" i="5"/>
  <c r="W692" i="5"/>
  <c r="S692" i="5"/>
  <c r="E692" i="5"/>
  <c r="V692" i="5"/>
  <c r="R692" i="5"/>
  <c r="Y692" i="5" s="1"/>
  <c r="T692" i="5"/>
  <c r="AF696" i="5"/>
  <c r="AB696" i="5"/>
  <c r="AE696" i="5"/>
  <c r="AA696" i="5"/>
  <c r="AH696" i="5" s="1"/>
  <c r="AG696" i="5"/>
  <c r="X697" i="5"/>
  <c r="T697" i="5"/>
  <c r="W697" i="5"/>
  <c r="S697" i="5"/>
  <c r="E697" i="5"/>
  <c r="R697" i="5"/>
  <c r="Y697" i="5" s="1"/>
  <c r="AE699" i="5"/>
  <c r="AA699" i="5"/>
  <c r="AD699" i="5"/>
  <c r="AH699" i="5" s="1"/>
  <c r="AF699" i="5"/>
  <c r="W700" i="5"/>
  <c r="S700" i="5"/>
  <c r="E700" i="5"/>
  <c r="V700" i="5"/>
  <c r="R700" i="5"/>
  <c r="T700" i="5"/>
  <c r="AF704" i="5"/>
  <c r="AB704" i="5"/>
  <c r="AE704" i="5"/>
  <c r="AA704" i="5"/>
  <c r="AG704" i="5"/>
  <c r="X705" i="5"/>
  <c r="T705" i="5"/>
  <c r="W705" i="5"/>
  <c r="S705" i="5"/>
  <c r="E705" i="5"/>
  <c r="R705" i="5"/>
  <c r="AE707" i="5"/>
  <c r="AA707" i="5"/>
  <c r="AD707" i="5"/>
  <c r="AH707" i="5" s="1"/>
  <c r="AF707" i="5"/>
  <c r="W708" i="5"/>
  <c r="S708" i="5"/>
  <c r="E708" i="5"/>
  <c r="V708" i="5"/>
  <c r="R708" i="5"/>
  <c r="T708" i="5"/>
  <c r="AF712" i="5"/>
  <c r="AB712" i="5"/>
  <c r="AE712" i="5"/>
  <c r="AA712" i="5"/>
  <c r="AG712" i="5"/>
  <c r="X713" i="5"/>
  <c r="T713" i="5"/>
  <c r="W713" i="5"/>
  <c r="S713" i="5"/>
  <c r="E713" i="5"/>
  <c r="R713" i="5"/>
  <c r="AF715" i="5"/>
  <c r="AB715" i="5"/>
  <c r="AE715" i="5"/>
  <c r="AD715" i="5"/>
  <c r="AA715" i="5"/>
  <c r="AB718" i="5"/>
  <c r="AH720" i="5"/>
  <c r="W722" i="5"/>
  <c r="U723" i="5"/>
  <c r="AG726" i="5"/>
  <c r="Y727" i="5"/>
  <c r="AC737" i="5"/>
  <c r="V746" i="5"/>
  <c r="R746" i="5"/>
  <c r="W746" i="5"/>
  <c r="Y746" i="5" s="1"/>
  <c r="S746" i="5"/>
  <c r="E746" i="5"/>
  <c r="X746" i="5"/>
  <c r="T746" i="5"/>
  <c r="AH747" i="5"/>
  <c r="AD761" i="5"/>
  <c r="AC761" i="5"/>
  <c r="AG761" i="5"/>
  <c r="AB761" i="5"/>
  <c r="AA761" i="5"/>
  <c r="AH761" i="5" s="1"/>
  <c r="AE761" i="5"/>
  <c r="AF761" i="5"/>
  <c r="AH771" i="5"/>
  <c r="U683" i="5"/>
  <c r="AC686" i="5"/>
  <c r="AH686" i="5" s="1"/>
  <c r="AG686" i="5"/>
  <c r="U687" i="5"/>
  <c r="AC690" i="5"/>
  <c r="AG690" i="5"/>
  <c r="U691" i="5"/>
  <c r="AC694" i="5"/>
  <c r="AG694" i="5"/>
  <c r="U695" i="5"/>
  <c r="AC698" i="5"/>
  <c r="AH698" i="5" s="1"/>
  <c r="AG698" i="5"/>
  <c r="U699" i="5"/>
  <c r="AC702" i="5"/>
  <c r="AH702" i="5" s="1"/>
  <c r="AG702" i="5"/>
  <c r="U703" i="5"/>
  <c r="AC706" i="5"/>
  <c r="AH706" i="5" s="1"/>
  <c r="AG706" i="5"/>
  <c r="U707" i="5"/>
  <c r="AC710" i="5"/>
  <c r="AG710" i="5"/>
  <c r="U711" i="5"/>
  <c r="AE714" i="5"/>
  <c r="AA714" i="5"/>
  <c r="AB714" i="5"/>
  <c r="AG714" i="5"/>
  <c r="W715" i="5"/>
  <c r="S715" i="5"/>
  <c r="Y715" i="5" s="1"/>
  <c r="E715" i="5"/>
  <c r="R715" i="5"/>
  <c r="X715" i="5"/>
  <c r="AD717" i="5"/>
  <c r="AA717" i="5"/>
  <c r="AF717" i="5"/>
  <c r="V718" i="5"/>
  <c r="R718" i="5"/>
  <c r="Y718" i="5" s="1"/>
  <c r="W718" i="5"/>
  <c r="AD729" i="5"/>
  <c r="AE729" i="5"/>
  <c r="AA729" i="5"/>
  <c r="AB729" i="5"/>
  <c r="AH729" i="5" s="1"/>
  <c r="AE730" i="5"/>
  <c r="AA730" i="5"/>
  <c r="AF730" i="5"/>
  <c r="AB730" i="5"/>
  <c r="AG730" i="5"/>
  <c r="W731" i="5"/>
  <c r="S731" i="5"/>
  <c r="E731" i="5"/>
  <c r="X731" i="5"/>
  <c r="T731" i="5"/>
  <c r="R731" i="5"/>
  <c r="Y731" i="5" s="1"/>
  <c r="AH736" i="5"/>
  <c r="V738" i="5"/>
  <c r="R738" i="5"/>
  <c r="W738" i="5"/>
  <c r="S738" i="5"/>
  <c r="E738" i="5"/>
  <c r="T738" i="5"/>
  <c r="AD745" i="5"/>
  <c r="AE745" i="5"/>
  <c r="AA745" i="5"/>
  <c r="AB745" i="5"/>
  <c r="AH745" i="5" s="1"/>
  <c r="AE746" i="5"/>
  <c r="AA746" i="5"/>
  <c r="AF746" i="5"/>
  <c r="AB746" i="5"/>
  <c r="AG746" i="5"/>
  <c r="X747" i="5"/>
  <c r="T747" i="5"/>
  <c r="S747" i="5"/>
  <c r="E747" i="5"/>
  <c r="U747" i="5"/>
  <c r="R747" i="5"/>
  <c r="Y747" i="5" s="1"/>
  <c r="W753" i="5"/>
  <c r="S753" i="5"/>
  <c r="E753" i="5"/>
  <c r="V753" i="5"/>
  <c r="R753" i="5"/>
  <c r="U753" i="5"/>
  <c r="X753" i="5"/>
  <c r="T753" i="5"/>
  <c r="Y753" i="5" s="1"/>
  <c r="Y759" i="5"/>
  <c r="AE769" i="5"/>
  <c r="AA769" i="5"/>
  <c r="AD769" i="5"/>
  <c r="AF769" i="5"/>
  <c r="AC769" i="5"/>
  <c r="AG769" i="5"/>
  <c r="AB769" i="5"/>
  <c r="AH769" i="5" s="1"/>
  <c r="AE775" i="5"/>
  <c r="AA775" i="5"/>
  <c r="AH775" i="5" s="1"/>
  <c r="AD775" i="5"/>
  <c r="AC775" i="5"/>
  <c r="AG775" i="5"/>
  <c r="AB775" i="5"/>
  <c r="AF775" i="5"/>
  <c r="U678" i="5"/>
  <c r="Y678" i="5" s="1"/>
  <c r="AC681" i="5"/>
  <c r="AH681" i="5" s="1"/>
  <c r="U682" i="5"/>
  <c r="R683" i="5"/>
  <c r="Y683" i="5" s="1"/>
  <c r="AC685" i="5"/>
  <c r="AH685" i="5" s="1"/>
  <c r="U686" i="5"/>
  <c r="Y686" i="5" s="1"/>
  <c r="AD686" i="5"/>
  <c r="R687" i="5"/>
  <c r="Y687" i="5" s="1"/>
  <c r="AC689" i="5"/>
  <c r="AH689" i="5" s="1"/>
  <c r="U690" i="5"/>
  <c r="Y690" i="5" s="1"/>
  <c r="AD690" i="5"/>
  <c r="R691" i="5"/>
  <c r="Y691" i="5" s="1"/>
  <c r="AC693" i="5"/>
  <c r="AH693" i="5" s="1"/>
  <c r="U694" i="5"/>
  <c r="Y694" i="5" s="1"/>
  <c r="AD694" i="5"/>
  <c r="R695" i="5"/>
  <c r="Y695" i="5" s="1"/>
  <c r="AC697" i="5"/>
  <c r="AH697" i="5" s="1"/>
  <c r="U698" i="5"/>
  <c r="Y698" i="5" s="1"/>
  <c r="AD698" i="5"/>
  <c r="R699" i="5"/>
  <c r="Y699" i="5" s="1"/>
  <c r="AC701" i="5"/>
  <c r="AH701" i="5" s="1"/>
  <c r="U702" i="5"/>
  <c r="Y702" i="5" s="1"/>
  <c r="AD702" i="5"/>
  <c r="R703" i="5"/>
  <c r="Y703" i="5" s="1"/>
  <c r="AC705" i="5"/>
  <c r="AH705" i="5" s="1"/>
  <c r="U706" i="5"/>
  <c r="Y706" i="5" s="1"/>
  <c r="AD706" i="5"/>
  <c r="R707" i="5"/>
  <c r="Y707" i="5" s="1"/>
  <c r="AC709" i="5"/>
  <c r="AH709" i="5" s="1"/>
  <c r="U710" i="5"/>
  <c r="Y710" i="5" s="1"/>
  <c r="AD710" i="5"/>
  <c r="R711" i="5"/>
  <c r="Y711" i="5" s="1"/>
  <c r="AC713" i="5"/>
  <c r="AH713" i="5" s="1"/>
  <c r="V714" i="5"/>
  <c r="R714" i="5"/>
  <c r="W714" i="5"/>
  <c r="AC714" i="5"/>
  <c r="AH714" i="5"/>
  <c r="T715" i="5"/>
  <c r="Y717" i="5"/>
  <c r="AB717" i="5"/>
  <c r="AH717" i="5" s="1"/>
  <c r="AG717" i="5"/>
  <c r="S718" i="5"/>
  <c r="X718" i="5"/>
  <c r="AF719" i="5"/>
  <c r="AB719" i="5"/>
  <c r="AA719" i="5"/>
  <c r="AG719" i="5"/>
  <c r="X720" i="5"/>
  <c r="T720" i="5"/>
  <c r="Y720" i="5" s="1"/>
  <c r="V720" i="5"/>
  <c r="V726" i="5"/>
  <c r="R726" i="5"/>
  <c r="W726" i="5"/>
  <c r="S726" i="5"/>
  <c r="E726" i="5"/>
  <c r="T726" i="5"/>
  <c r="AC729" i="5"/>
  <c r="AH730" i="5"/>
  <c r="U731" i="5"/>
  <c r="AD733" i="5"/>
  <c r="AE733" i="5"/>
  <c r="AA733" i="5"/>
  <c r="AB733" i="5"/>
  <c r="AH733" i="5" s="1"/>
  <c r="AE734" i="5"/>
  <c r="AA734" i="5"/>
  <c r="AH734" i="5" s="1"/>
  <c r="AF734" i="5"/>
  <c r="AB734" i="5"/>
  <c r="AG734" i="5"/>
  <c r="W735" i="5"/>
  <c r="S735" i="5"/>
  <c r="E735" i="5"/>
  <c r="X735" i="5"/>
  <c r="T735" i="5"/>
  <c r="R735" i="5"/>
  <c r="U738" i="5"/>
  <c r="V742" i="5"/>
  <c r="R742" i="5"/>
  <c r="W742" i="5"/>
  <c r="S742" i="5"/>
  <c r="E742" i="5"/>
  <c r="T742" i="5"/>
  <c r="AC745" i="5"/>
  <c r="AH746" i="5"/>
  <c r="V747" i="5"/>
  <c r="AD778" i="5"/>
  <c r="AC778" i="5"/>
  <c r="AG778" i="5"/>
  <c r="AB778" i="5"/>
  <c r="AF778" i="5"/>
  <c r="AE778" i="5"/>
  <c r="AA778" i="5"/>
  <c r="AH778" i="5" s="1"/>
  <c r="AC723" i="5"/>
  <c r="AG723" i="5"/>
  <c r="U724" i="5"/>
  <c r="Y724" i="5"/>
  <c r="AC727" i="5"/>
  <c r="AG727" i="5"/>
  <c r="U728" i="5"/>
  <c r="Y728" i="5"/>
  <c r="AC731" i="5"/>
  <c r="AG731" i="5"/>
  <c r="U732" i="5"/>
  <c r="Y732" i="5"/>
  <c r="AC735" i="5"/>
  <c r="AG735" i="5"/>
  <c r="U736" i="5"/>
  <c r="Y736" i="5"/>
  <c r="AC739" i="5"/>
  <c r="AG739" i="5"/>
  <c r="U740" i="5"/>
  <c r="Y740" i="5"/>
  <c r="AC743" i="5"/>
  <c r="AG743" i="5"/>
  <c r="U744" i="5"/>
  <c r="Y744" i="5"/>
  <c r="AE752" i="5"/>
  <c r="AA752" i="5"/>
  <c r="AH752" i="5"/>
  <c r="AD752" i="5"/>
  <c r="AB752" i="5"/>
  <c r="AF753" i="5"/>
  <c r="AB753" i="5"/>
  <c r="AE753" i="5"/>
  <c r="AA753" i="5"/>
  <c r="AG753" i="5"/>
  <c r="X754" i="5"/>
  <c r="Y754" i="5" s="1"/>
  <c r="T754" i="5"/>
  <c r="W754" i="5"/>
  <c r="S754" i="5"/>
  <c r="E754" i="5"/>
  <c r="R754" i="5"/>
  <c r="AE756" i="5"/>
  <c r="AA756" i="5"/>
  <c r="AD756" i="5"/>
  <c r="AB756" i="5"/>
  <c r="AF757" i="5"/>
  <c r="AB757" i="5"/>
  <c r="AE757" i="5"/>
  <c r="AA757" i="5"/>
  <c r="AG757" i="5"/>
  <c r="X758" i="5"/>
  <c r="T758" i="5"/>
  <c r="W758" i="5"/>
  <c r="S758" i="5"/>
  <c r="Y758" i="5" s="1"/>
  <c r="E758" i="5"/>
  <c r="R758" i="5"/>
  <c r="AE760" i="5"/>
  <c r="AA760" i="5"/>
  <c r="AH760" i="5"/>
  <c r="AD760" i="5"/>
  <c r="AF760" i="5"/>
  <c r="W761" i="5"/>
  <c r="S761" i="5"/>
  <c r="E761" i="5"/>
  <c r="V761" i="5"/>
  <c r="R761" i="5"/>
  <c r="Y761" i="5" s="1"/>
  <c r="T761" i="5"/>
  <c r="V762" i="5"/>
  <c r="R762" i="5"/>
  <c r="T762" i="5"/>
  <c r="E762" i="5"/>
  <c r="X762" i="5"/>
  <c r="S762" i="5"/>
  <c r="Y762" i="5" s="1"/>
  <c r="U762" i="5"/>
  <c r="X763" i="5"/>
  <c r="T763" i="5"/>
  <c r="W763" i="5"/>
  <c r="S763" i="5"/>
  <c r="E763" i="5"/>
  <c r="V763" i="5"/>
  <c r="Y763" i="5" s="1"/>
  <c r="R763" i="5"/>
  <c r="AF766" i="5"/>
  <c r="AB766" i="5"/>
  <c r="AE766" i="5"/>
  <c r="AA766" i="5"/>
  <c r="AC766" i="5"/>
  <c r="AD766" i="5"/>
  <c r="AH766" i="5" s="1"/>
  <c r="X767" i="5"/>
  <c r="T767" i="5"/>
  <c r="W767" i="5"/>
  <c r="S767" i="5"/>
  <c r="E767" i="5"/>
  <c r="V767" i="5"/>
  <c r="U767" i="5"/>
  <c r="R767" i="5"/>
  <c r="Y767" i="5" s="1"/>
  <c r="AF770" i="5"/>
  <c r="AB770" i="5"/>
  <c r="AE770" i="5"/>
  <c r="AA770" i="5"/>
  <c r="AH770" i="5" s="1"/>
  <c r="AC770" i="5"/>
  <c r="AD770" i="5"/>
  <c r="X771" i="5"/>
  <c r="T771" i="5"/>
  <c r="W771" i="5"/>
  <c r="S771" i="5"/>
  <c r="E771" i="5"/>
  <c r="V771" i="5"/>
  <c r="U771" i="5"/>
  <c r="R771" i="5"/>
  <c r="AH773" i="5"/>
  <c r="AC716" i="5"/>
  <c r="AH716" i="5" s="1"/>
  <c r="U717" i="5"/>
  <c r="AC720" i="5"/>
  <c r="U721" i="5"/>
  <c r="Y721" i="5" s="1"/>
  <c r="AB723" i="5"/>
  <c r="AH723" i="5" s="1"/>
  <c r="T724" i="5"/>
  <c r="AC724" i="5"/>
  <c r="AH724" i="5" s="1"/>
  <c r="U725" i="5"/>
  <c r="Y725" i="5" s="1"/>
  <c r="AB727" i="5"/>
  <c r="AH727" i="5" s="1"/>
  <c r="T728" i="5"/>
  <c r="AC728" i="5"/>
  <c r="AH728" i="5" s="1"/>
  <c r="U729" i="5"/>
  <c r="Y729" i="5" s="1"/>
  <c r="AB731" i="5"/>
  <c r="T732" i="5"/>
  <c r="AC732" i="5"/>
  <c r="AH732" i="5" s="1"/>
  <c r="U733" i="5"/>
  <c r="Y733" i="5" s="1"/>
  <c r="AB735" i="5"/>
  <c r="T736" i="5"/>
  <c r="AC736" i="5"/>
  <c r="U737" i="5"/>
  <c r="Y737" i="5" s="1"/>
  <c r="AB739" i="5"/>
  <c r="T740" i="5"/>
  <c r="AC740" i="5"/>
  <c r="AH740" i="5" s="1"/>
  <c r="U741" i="5"/>
  <c r="Y741" i="5" s="1"/>
  <c r="AB743" i="5"/>
  <c r="T744" i="5"/>
  <c r="AC744" i="5"/>
  <c r="AH744" i="5" s="1"/>
  <c r="U745" i="5"/>
  <c r="Y745" i="5" s="1"/>
  <c r="AE748" i="5"/>
  <c r="AA748" i="5"/>
  <c r="AD748" i="5"/>
  <c r="AH748" i="5" s="1"/>
  <c r="AB748" i="5"/>
  <c r="AF749" i="5"/>
  <c r="AB749" i="5"/>
  <c r="AE749" i="5"/>
  <c r="AA749" i="5"/>
  <c r="AG749" i="5"/>
  <c r="X750" i="5"/>
  <c r="T750" i="5"/>
  <c r="W750" i="5"/>
  <c r="S750" i="5"/>
  <c r="E750" i="5"/>
  <c r="R750" i="5"/>
  <c r="Y750" i="5" s="1"/>
  <c r="AG752" i="5"/>
  <c r="AD753" i="5"/>
  <c r="AG756" i="5"/>
  <c r="AH756" i="5" s="1"/>
  <c r="AD757" i="5"/>
  <c r="AC760" i="5"/>
  <c r="W776" i="5"/>
  <c r="S776" i="5"/>
  <c r="E776" i="5"/>
  <c r="U776" i="5"/>
  <c r="T776" i="5"/>
  <c r="X776" i="5"/>
  <c r="V776" i="5"/>
  <c r="R776" i="5"/>
  <c r="Y776" i="5" s="1"/>
  <c r="AC747" i="5"/>
  <c r="U748" i="5"/>
  <c r="Y748" i="5" s="1"/>
  <c r="AB750" i="5"/>
  <c r="AF750" i="5"/>
  <c r="T751" i="5"/>
  <c r="X751" i="5"/>
  <c r="AC751" i="5"/>
  <c r="U752" i="5"/>
  <c r="Y752" i="5" s="1"/>
  <c r="AB754" i="5"/>
  <c r="AH754" i="5" s="1"/>
  <c r="AF754" i="5"/>
  <c r="T755" i="5"/>
  <c r="X755" i="5"/>
  <c r="Y755" i="5" s="1"/>
  <c r="AC755" i="5"/>
  <c r="AG755" i="5"/>
  <c r="U756" i="5"/>
  <c r="Y756" i="5" s="1"/>
  <c r="AB758" i="5"/>
  <c r="AH758" i="5" s="1"/>
  <c r="AF758" i="5"/>
  <c r="T759" i="5"/>
  <c r="X759" i="5"/>
  <c r="AC759" i="5"/>
  <c r="AH759" i="5" s="1"/>
  <c r="AG759" i="5"/>
  <c r="U760" i="5"/>
  <c r="Y764" i="5"/>
  <c r="X773" i="5"/>
  <c r="T773" i="5"/>
  <c r="U773" i="5"/>
  <c r="S773" i="5"/>
  <c r="Y773" i="5" s="1"/>
  <c r="E773" i="5"/>
  <c r="R773" i="5"/>
  <c r="V780" i="5"/>
  <c r="R780" i="5"/>
  <c r="W780" i="5"/>
  <c r="S780" i="5"/>
  <c r="E780" i="5"/>
  <c r="Y780" i="5"/>
  <c r="X780" i="5"/>
  <c r="T780" i="5"/>
  <c r="AE784" i="5"/>
  <c r="AA784" i="5"/>
  <c r="AF784" i="5"/>
  <c r="AB784" i="5"/>
  <c r="AD784" i="5"/>
  <c r="AC784" i="5"/>
  <c r="AH787" i="5"/>
  <c r="AC750" i="5"/>
  <c r="U751" i="5"/>
  <c r="Y751" i="5" s="1"/>
  <c r="AC754" i="5"/>
  <c r="U755" i="5"/>
  <c r="AD755" i="5"/>
  <c r="AH755" i="5" s="1"/>
  <c r="AC758" i="5"/>
  <c r="U759" i="5"/>
  <c r="AD759" i="5"/>
  <c r="R760" i="5"/>
  <c r="Y760" i="5" s="1"/>
  <c r="W766" i="5"/>
  <c r="S766" i="5"/>
  <c r="E766" i="5"/>
  <c r="V766" i="5"/>
  <c r="R766" i="5"/>
  <c r="T766" i="5"/>
  <c r="W770" i="5"/>
  <c r="S770" i="5"/>
  <c r="E770" i="5"/>
  <c r="V770" i="5"/>
  <c r="R770" i="5"/>
  <c r="Y770" i="5" s="1"/>
  <c r="T770" i="5"/>
  <c r="V773" i="5"/>
  <c r="U780" i="5"/>
  <c r="V782" i="5"/>
  <c r="R782" i="5"/>
  <c r="Y782" i="5" s="1"/>
  <c r="W782" i="5"/>
  <c r="S782" i="5"/>
  <c r="E782" i="5"/>
  <c r="X782" i="5"/>
  <c r="U782" i="5"/>
  <c r="T782" i="5"/>
  <c r="AG784" i="5"/>
  <c r="V790" i="5"/>
  <c r="R790" i="5"/>
  <c r="W790" i="5"/>
  <c r="S790" i="5"/>
  <c r="E790" i="5"/>
  <c r="X790" i="5"/>
  <c r="U790" i="5"/>
  <c r="T790" i="5"/>
  <c r="AB763" i="5"/>
  <c r="AH763" i="5" s="1"/>
  <c r="AF763" i="5"/>
  <c r="T764" i="5"/>
  <c r="X764" i="5"/>
  <c r="AC764" i="5"/>
  <c r="AH764" i="5" s="1"/>
  <c r="U765" i="5"/>
  <c r="Y765" i="5" s="1"/>
  <c r="AB767" i="5"/>
  <c r="AF767" i="5"/>
  <c r="T768" i="5"/>
  <c r="Y768" i="5" s="1"/>
  <c r="X768" i="5"/>
  <c r="AC768" i="5"/>
  <c r="AH768" i="5" s="1"/>
  <c r="AG768" i="5"/>
  <c r="U769" i="5"/>
  <c r="Y769" i="5" s="1"/>
  <c r="AB771" i="5"/>
  <c r="AF771" i="5"/>
  <c r="AF772" i="5"/>
  <c r="AB772" i="5"/>
  <c r="AH772" i="5" s="1"/>
  <c r="T772" i="5"/>
  <c r="X772" i="5"/>
  <c r="AD772" i="5"/>
  <c r="AH774" i="5"/>
  <c r="AD774" i="5"/>
  <c r="AA774" i="5"/>
  <c r="AF774" i="5"/>
  <c r="V775" i="5"/>
  <c r="R775" i="5"/>
  <c r="W775" i="5"/>
  <c r="Y778" i="5"/>
  <c r="AE780" i="5"/>
  <c r="AA780" i="5"/>
  <c r="AF780" i="5"/>
  <c r="AB780" i="5"/>
  <c r="AG780" i="5"/>
  <c r="V784" i="5"/>
  <c r="R784" i="5"/>
  <c r="W784" i="5"/>
  <c r="S784" i="5"/>
  <c r="E784" i="5"/>
  <c r="T784" i="5"/>
  <c r="AC763" i="5"/>
  <c r="U764" i="5"/>
  <c r="AC767" i="5"/>
  <c r="U768" i="5"/>
  <c r="AD768" i="5"/>
  <c r="AC771" i="5"/>
  <c r="U772" i="5"/>
  <c r="Y772" i="5" s="1"/>
  <c r="AE772" i="5"/>
  <c r="AF776" i="5"/>
  <c r="AB776" i="5"/>
  <c r="AA776" i="5"/>
  <c r="AH776" i="5" s="1"/>
  <c r="AG776" i="5"/>
  <c r="X777" i="5"/>
  <c r="T777" i="5"/>
  <c r="V777" i="5"/>
  <c r="AE782" i="5"/>
  <c r="AA782" i="5"/>
  <c r="AF782" i="5"/>
  <c r="AB782" i="5"/>
  <c r="AG782" i="5"/>
  <c r="V786" i="5"/>
  <c r="R786" i="5"/>
  <c r="Y786" i="5" s="1"/>
  <c r="W786" i="5"/>
  <c r="S786" i="5"/>
  <c r="E786" i="5"/>
  <c r="T786" i="5"/>
  <c r="AE790" i="5"/>
  <c r="AA790" i="5"/>
  <c r="AF790" i="5"/>
  <c r="AB790" i="5"/>
  <c r="AG790" i="5"/>
  <c r="AC773" i="5"/>
  <c r="U774" i="5"/>
  <c r="Y774" i="5" s="1"/>
  <c r="AC777" i="5"/>
  <c r="AH777" i="5" s="1"/>
  <c r="U778" i="5"/>
  <c r="R779" i="5"/>
  <c r="Y779" i="5" s="1"/>
  <c r="V779" i="5"/>
  <c r="U781" i="5"/>
  <c r="Y781" i="5" s="1"/>
  <c r="AD781" i="5"/>
  <c r="U783" i="5"/>
  <c r="Y783" i="5" s="1"/>
  <c r="AD783" i="5"/>
  <c r="U785" i="5"/>
  <c r="Y785" i="5" s="1"/>
  <c r="AD785" i="5"/>
  <c r="AH785" i="5"/>
  <c r="AC787" i="5"/>
  <c r="U788" i="5"/>
  <c r="Y788" i="5" s="1"/>
  <c r="AD788" i="5"/>
  <c r="AH788" i="5"/>
  <c r="R789" i="5"/>
  <c r="V789" i="5"/>
  <c r="U779" i="5"/>
  <c r="AC781" i="5"/>
  <c r="AH781" i="5" s="1"/>
  <c r="AC783" i="5"/>
  <c r="AH783" i="5" s="1"/>
  <c r="AC785" i="5"/>
  <c r="AC788" i="5"/>
  <c r="U789" i="5"/>
  <c r="Y789" i="5" s="1"/>
  <c r="AH4" i="4"/>
  <c r="Y20" i="4"/>
  <c r="Y34" i="4"/>
  <c r="Y89" i="4"/>
  <c r="Y5" i="4"/>
  <c r="Y79" i="4"/>
  <c r="Y18" i="4"/>
  <c r="Y46" i="4"/>
  <c r="Y87" i="4"/>
  <c r="AH149" i="4"/>
  <c r="AC3" i="4"/>
  <c r="AG3" i="4"/>
  <c r="AC5" i="4"/>
  <c r="AG5" i="4"/>
  <c r="U8" i="4"/>
  <c r="U10" i="4"/>
  <c r="U12" i="4"/>
  <c r="AC14" i="4"/>
  <c r="AG14" i="4"/>
  <c r="AC16" i="4"/>
  <c r="AG16" i="4"/>
  <c r="AC18" i="4"/>
  <c r="AG18" i="4"/>
  <c r="AC20" i="4"/>
  <c r="AG20" i="4"/>
  <c r="AC22" i="4"/>
  <c r="AG22" i="4"/>
  <c r="AC24" i="4"/>
  <c r="AG24" i="4"/>
  <c r="AC26" i="4"/>
  <c r="AG26" i="4"/>
  <c r="AC28" i="4"/>
  <c r="AG28" i="4"/>
  <c r="AC30" i="4"/>
  <c r="AG30" i="4"/>
  <c r="AC32" i="4"/>
  <c r="AG32" i="4"/>
  <c r="E2" i="4"/>
  <c r="S2" i="4"/>
  <c r="AB2" i="4"/>
  <c r="U3" i="4"/>
  <c r="Y3" i="4" s="1"/>
  <c r="AD3" i="4"/>
  <c r="E4" i="4"/>
  <c r="S4" i="4"/>
  <c r="Y4" i="4" s="1"/>
  <c r="W4" i="4"/>
  <c r="W885" i="4" s="1"/>
  <c r="AB4" i="4"/>
  <c r="AF4" i="4"/>
  <c r="AF887" i="4" s="1"/>
  <c r="U5" i="4"/>
  <c r="AD5" i="4"/>
  <c r="E6" i="4"/>
  <c r="R6" i="4"/>
  <c r="V6" i="4"/>
  <c r="V887" i="4" s="1"/>
  <c r="AA6" i="4"/>
  <c r="AE6" i="4"/>
  <c r="T7" i="4"/>
  <c r="X7" i="4"/>
  <c r="X885" i="4" s="1"/>
  <c r="AC7" i="4"/>
  <c r="AH7" i="4" s="1"/>
  <c r="R8" i="4"/>
  <c r="Y8" i="4" s="1"/>
  <c r="V8" i="4"/>
  <c r="AA8" i="4"/>
  <c r="AE8" i="4"/>
  <c r="T9" i="4"/>
  <c r="X9" i="4"/>
  <c r="AC9" i="4"/>
  <c r="AH9" i="4" s="1"/>
  <c r="R10" i="4"/>
  <c r="Y10" i="4" s="1"/>
  <c r="V10" i="4"/>
  <c r="AA10" i="4"/>
  <c r="AE10" i="4"/>
  <c r="AE885" i="4" s="1"/>
  <c r="T11" i="4"/>
  <c r="X11" i="4"/>
  <c r="AC11" i="4"/>
  <c r="AH11" i="4" s="1"/>
  <c r="R12" i="4"/>
  <c r="Y12" i="4" s="1"/>
  <c r="V12" i="4"/>
  <c r="AA12" i="4"/>
  <c r="AE12" i="4"/>
  <c r="S13" i="4"/>
  <c r="Y13" i="4" s="1"/>
  <c r="W13" i="4"/>
  <c r="AB13" i="4"/>
  <c r="AH13" i="4" s="1"/>
  <c r="U14" i="4"/>
  <c r="Y14" i="4" s="1"/>
  <c r="AD14" i="4"/>
  <c r="E15" i="4"/>
  <c r="S15" i="4"/>
  <c r="Y15" i="4" s="1"/>
  <c r="W15" i="4"/>
  <c r="AB15" i="4"/>
  <c r="AH15" i="4" s="1"/>
  <c r="AF15" i="4"/>
  <c r="U16" i="4"/>
  <c r="Y16" i="4" s="1"/>
  <c r="AD16" i="4"/>
  <c r="E17" i="4"/>
  <c r="S17" i="4"/>
  <c r="W17" i="4"/>
  <c r="AB17" i="4"/>
  <c r="AH17" i="4" s="1"/>
  <c r="AF17" i="4"/>
  <c r="U18" i="4"/>
  <c r="AD18" i="4"/>
  <c r="E19" i="4"/>
  <c r="S19" i="4"/>
  <c r="W19" i="4"/>
  <c r="Y19" i="4" s="1"/>
  <c r="AB19" i="4"/>
  <c r="AH19" i="4" s="1"/>
  <c r="AF19" i="4"/>
  <c r="U20" i="4"/>
  <c r="AD20" i="4"/>
  <c r="E21" i="4"/>
  <c r="S21" i="4"/>
  <c r="Y21" i="4" s="1"/>
  <c r="W21" i="4"/>
  <c r="AB21" i="4"/>
  <c r="AH21" i="4" s="1"/>
  <c r="AF21" i="4"/>
  <c r="U22" i="4"/>
  <c r="Y22" i="4" s="1"/>
  <c r="AD22" i="4"/>
  <c r="E23" i="4"/>
  <c r="S23" i="4"/>
  <c r="Y23" i="4" s="1"/>
  <c r="W23" i="4"/>
  <c r="AB23" i="4"/>
  <c r="AH23" i="4" s="1"/>
  <c r="AF23" i="4"/>
  <c r="U24" i="4"/>
  <c r="Y24" i="4" s="1"/>
  <c r="AD24" i="4"/>
  <c r="E25" i="4"/>
  <c r="S25" i="4"/>
  <c r="W25" i="4"/>
  <c r="AB25" i="4"/>
  <c r="AH25" i="4" s="1"/>
  <c r="AF25" i="4"/>
  <c r="U26" i="4"/>
  <c r="Y26" i="4" s="1"/>
  <c r="AD26" i="4"/>
  <c r="E27" i="4"/>
  <c r="S27" i="4"/>
  <c r="W27" i="4"/>
  <c r="Y27" i="4" s="1"/>
  <c r="AB27" i="4"/>
  <c r="AH27" i="4" s="1"/>
  <c r="AF27" i="4"/>
  <c r="U28" i="4"/>
  <c r="Y28" i="4" s="1"/>
  <c r="AD28" i="4"/>
  <c r="E29" i="4"/>
  <c r="S29" i="4"/>
  <c r="Y29" i="4" s="1"/>
  <c r="W29" i="4"/>
  <c r="AB29" i="4"/>
  <c r="AH29" i="4" s="1"/>
  <c r="AF29" i="4"/>
  <c r="U30" i="4"/>
  <c r="Y30" i="4" s="1"/>
  <c r="AD30" i="4"/>
  <c r="E31" i="4"/>
  <c r="S31" i="4"/>
  <c r="Y31" i="4" s="1"/>
  <c r="W31" i="4"/>
  <c r="AB31" i="4"/>
  <c r="AH31" i="4" s="1"/>
  <c r="AF31" i="4"/>
  <c r="U32" i="4"/>
  <c r="Y32" i="4" s="1"/>
  <c r="AD32" i="4"/>
  <c r="E33" i="4"/>
  <c r="S33" i="4"/>
  <c r="W33" i="4"/>
  <c r="AB33" i="4"/>
  <c r="AF33" i="4"/>
  <c r="U34" i="4"/>
  <c r="AD34" i="4"/>
  <c r="E35" i="4"/>
  <c r="R35" i="4"/>
  <c r="V35" i="4"/>
  <c r="AA35" i="4"/>
  <c r="AH35" i="4" s="1"/>
  <c r="AE35" i="4"/>
  <c r="T36" i="4"/>
  <c r="X36" i="4"/>
  <c r="AC36" i="4"/>
  <c r="AH36" i="4" s="1"/>
  <c r="R37" i="4"/>
  <c r="Y37" i="4" s="1"/>
  <c r="V37" i="4"/>
  <c r="AA37" i="4"/>
  <c r="AE37" i="4"/>
  <c r="T38" i="4"/>
  <c r="X38" i="4"/>
  <c r="AC38" i="4"/>
  <c r="AH38" i="4" s="1"/>
  <c r="R39" i="4"/>
  <c r="Y39" i="4" s="1"/>
  <c r="V39" i="4"/>
  <c r="AA39" i="4"/>
  <c r="AE39" i="4"/>
  <c r="T40" i="4"/>
  <c r="X40" i="4"/>
  <c r="AC40" i="4"/>
  <c r="AG40" i="4"/>
  <c r="R41" i="4"/>
  <c r="Y41" i="4" s="1"/>
  <c r="V41" i="4"/>
  <c r="T42" i="4"/>
  <c r="X42" i="4"/>
  <c r="AC42" i="4"/>
  <c r="AG42" i="4"/>
  <c r="R43" i="4"/>
  <c r="V43" i="4"/>
  <c r="S44" i="4"/>
  <c r="W44" i="4"/>
  <c r="AB44" i="4"/>
  <c r="AF44" i="4"/>
  <c r="U45" i="4"/>
  <c r="AD45" i="4"/>
  <c r="AB46" i="4"/>
  <c r="AF46" i="4"/>
  <c r="U47" i="4"/>
  <c r="Y47" i="4"/>
  <c r="AD47" i="4"/>
  <c r="AB48" i="4"/>
  <c r="AF48" i="4"/>
  <c r="U49" i="4"/>
  <c r="AD49" i="4"/>
  <c r="AH49" i="4"/>
  <c r="AB50" i="4"/>
  <c r="AF50" i="4"/>
  <c r="U51" i="4"/>
  <c r="Y51" i="4"/>
  <c r="AD51" i="4"/>
  <c r="AB52" i="4"/>
  <c r="AF52" i="4"/>
  <c r="U53" i="4"/>
  <c r="AD53" i="4"/>
  <c r="AB54" i="4"/>
  <c r="AF54" i="4"/>
  <c r="T55" i="4"/>
  <c r="X55" i="4"/>
  <c r="AC55" i="4"/>
  <c r="AG55" i="4"/>
  <c r="R56" i="4"/>
  <c r="Y56" i="4" s="1"/>
  <c r="V56" i="4"/>
  <c r="T57" i="4"/>
  <c r="X57" i="4"/>
  <c r="AC57" i="4"/>
  <c r="AG57" i="4"/>
  <c r="R58" i="4"/>
  <c r="Y58" i="4" s="1"/>
  <c r="V58" i="4"/>
  <c r="T59" i="4"/>
  <c r="X59" i="4"/>
  <c r="AC59" i="4"/>
  <c r="AG59" i="4"/>
  <c r="R60" i="4"/>
  <c r="Y60" i="4" s="1"/>
  <c r="V60" i="4"/>
  <c r="T61" i="4"/>
  <c r="X61" i="4"/>
  <c r="AC61" i="4"/>
  <c r="AG61" i="4"/>
  <c r="R62" i="4"/>
  <c r="Y62" i="4" s="1"/>
  <c r="V62" i="4"/>
  <c r="T63" i="4"/>
  <c r="X63" i="4"/>
  <c r="AC63" i="4"/>
  <c r="AG63" i="4"/>
  <c r="R64" i="4"/>
  <c r="V64" i="4"/>
  <c r="T65" i="4"/>
  <c r="X65" i="4"/>
  <c r="AC65" i="4"/>
  <c r="AG65" i="4"/>
  <c r="R66" i="4"/>
  <c r="Y66" i="4" s="1"/>
  <c r="V66" i="4"/>
  <c r="T67" i="4"/>
  <c r="X67" i="4"/>
  <c r="AC67" i="4"/>
  <c r="AG67" i="4"/>
  <c r="R68" i="4"/>
  <c r="V68" i="4"/>
  <c r="T69" i="4"/>
  <c r="X69" i="4"/>
  <c r="AC69" i="4"/>
  <c r="AG69" i="4"/>
  <c r="R70" i="4"/>
  <c r="Y70" i="4" s="1"/>
  <c r="V70" i="4"/>
  <c r="S71" i="4"/>
  <c r="W71" i="4"/>
  <c r="AB71" i="4"/>
  <c r="AH71" i="4" s="1"/>
  <c r="AF71" i="4"/>
  <c r="U72" i="4"/>
  <c r="Y72" i="4"/>
  <c r="AD72" i="4"/>
  <c r="AB73" i="4"/>
  <c r="AF73" i="4"/>
  <c r="U74" i="4"/>
  <c r="AD74" i="4"/>
  <c r="AB75" i="4"/>
  <c r="AF75" i="4"/>
  <c r="U76" i="4"/>
  <c r="Y76" i="4"/>
  <c r="AD76" i="4"/>
  <c r="AB77" i="4"/>
  <c r="AF77" i="4"/>
  <c r="U78" i="4"/>
  <c r="AD78" i="4"/>
  <c r="AB79" i="4"/>
  <c r="AF79" i="4"/>
  <c r="U80" i="4"/>
  <c r="Y80" i="4"/>
  <c r="AD80" i="4"/>
  <c r="AB81" i="4"/>
  <c r="AF81" i="4"/>
  <c r="U82" i="4"/>
  <c r="AD82" i="4"/>
  <c r="AB83" i="4"/>
  <c r="AF83" i="4"/>
  <c r="U84" i="4"/>
  <c r="AD84" i="4"/>
  <c r="AB85" i="4"/>
  <c r="AF85" i="4"/>
  <c r="U86" i="4"/>
  <c r="AB87" i="4"/>
  <c r="AF87" i="4"/>
  <c r="U88" i="4"/>
  <c r="AB89" i="4"/>
  <c r="AF89" i="4"/>
  <c r="U90" i="4"/>
  <c r="AB91" i="4"/>
  <c r="AF91" i="4"/>
  <c r="U92" i="4"/>
  <c r="AF95" i="4"/>
  <c r="AB95" i="4"/>
  <c r="AA95" i="4"/>
  <c r="AG95" i="4"/>
  <c r="W99" i="4"/>
  <c r="S99" i="4"/>
  <c r="E99" i="4"/>
  <c r="R99" i="4"/>
  <c r="X99" i="4"/>
  <c r="AD100" i="4"/>
  <c r="AA100" i="4"/>
  <c r="AH100" i="4" s="1"/>
  <c r="AF100" i="4"/>
  <c r="AF103" i="4"/>
  <c r="AB103" i="4"/>
  <c r="AA103" i="4"/>
  <c r="AH103" i="4" s="1"/>
  <c r="AG103" i="4"/>
  <c r="W107" i="4"/>
  <c r="S107" i="4"/>
  <c r="E107" i="4"/>
  <c r="R107" i="4"/>
  <c r="X107" i="4"/>
  <c r="AD108" i="4"/>
  <c r="AA108" i="4"/>
  <c r="AH108" i="4" s="1"/>
  <c r="AF108" i="4"/>
  <c r="AF111" i="4"/>
  <c r="AB111" i="4"/>
  <c r="AA111" i="4"/>
  <c r="AG111" i="4"/>
  <c r="AC113" i="4"/>
  <c r="W115" i="4"/>
  <c r="S115" i="4"/>
  <c r="E115" i="4"/>
  <c r="R115" i="4"/>
  <c r="X115" i="4"/>
  <c r="AD116" i="4"/>
  <c r="AA116" i="4"/>
  <c r="AH116" i="4" s="1"/>
  <c r="AF116" i="4"/>
  <c r="T117" i="4"/>
  <c r="AB118" i="4"/>
  <c r="AG118" i="4"/>
  <c r="AF119" i="4"/>
  <c r="AB119" i="4"/>
  <c r="AA119" i="4"/>
  <c r="AG119" i="4"/>
  <c r="AC121" i="4"/>
  <c r="W123" i="4"/>
  <c r="S123" i="4"/>
  <c r="E123" i="4"/>
  <c r="R123" i="4"/>
  <c r="Y123" i="4" s="1"/>
  <c r="X123" i="4"/>
  <c r="AD124" i="4"/>
  <c r="AA124" i="4"/>
  <c r="AH124" i="4" s="1"/>
  <c r="AF124" i="4"/>
  <c r="T125" i="4"/>
  <c r="AB126" i="4"/>
  <c r="AG126" i="4"/>
  <c r="AF127" i="4"/>
  <c r="AB127" i="4"/>
  <c r="AA127" i="4"/>
  <c r="AG127" i="4"/>
  <c r="AC129" i="4"/>
  <c r="W131" i="4"/>
  <c r="S131" i="4"/>
  <c r="E131" i="4"/>
  <c r="R131" i="4"/>
  <c r="Y131" i="4" s="1"/>
  <c r="X131" i="4"/>
  <c r="AD132" i="4"/>
  <c r="AA132" i="4"/>
  <c r="AH132" i="4" s="1"/>
  <c r="AF132" i="4"/>
  <c r="T133" i="4"/>
  <c r="AB134" i="4"/>
  <c r="AG134" i="4"/>
  <c r="AF135" i="4"/>
  <c r="AB135" i="4"/>
  <c r="AA135" i="4"/>
  <c r="AG135" i="4"/>
  <c r="AC137" i="4"/>
  <c r="X139" i="4"/>
  <c r="T139" i="4"/>
  <c r="W139" i="4"/>
  <c r="S139" i="4"/>
  <c r="E139" i="4"/>
  <c r="R139" i="4"/>
  <c r="AE140" i="4"/>
  <c r="AA140" i="4"/>
  <c r="AH140" i="4" s="1"/>
  <c r="AD140" i="4"/>
  <c r="AB140" i="4"/>
  <c r="U145" i="4"/>
  <c r="AC146" i="4"/>
  <c r="X147" i="4"/>
  <c r="T147" i="4"/>
  <c r="W147" i="4"/>
  <c r="S147" i="4"/>
  <c r="E147" i="4"/>
  <c r="R147" i="4"/>
  <c r="AE148" i="4"/>
  <c r="AA148" i="4"/>
  <c r="AH148" i="4"/>
  <c r="AD148" i="4"/>
  <c r="AB148" i="4"/>
  <c r="AH226" i="4"/>
  <c r="G885" i="4"/>
  <c r="G886" i="4" s="1"/>
  <c r="AC2" i="4"/>
  <c r="AG2" i="4"/>
  <c r="AA3" i="4"/>
  <c r="AA885" i="4" s="1"/>
  <c r="AE3" i="4"/>
  <c r="AE887" i="4" s="1"/>
  <c r="AC4" i="4"/>
  <c r="AG4" i="4"/>
  <c r="AA5" i="4"/>
  <c r="AH5" i="4" s="1"/>
  <c r="AE5" i="4"/>
  <c r="AB6" i="4"/>
  <c r="AF6" i="4"/>
  <c r="U7" i="4"/>
  <c r="E8" i="4"/>
  <c r="S8" i="4"/>
  <c r="W8" i="4"/>
  <c r="U9" i="4"/>
  <c r="E10" i="4"/>
  <c r="S10" i="4"/>
  <c r="W10" i="4"/>
  <c r="U11" i="4"/>
  <c r="E12" i="4"/>
  <c r="S12" i="4"/>
  <c r="W12" i="4"/>
  <c r="T13" i="4"/>
  <c r="X13" i="4"/>
  <c r="X887" i="4" s="1"/>
  <c r="AA14" i="4"/>
  <c r="AH14" i="4" s="1"/>
  <c r="AE14" i="4"/>
  <c r="AC15" i="4"/>
  <c r="AG15" i="4"/>
  <c r="AA16" i="4"/>
  <c r="AH16" i="4" s="1"/>
  <c r="AE16" i="4"/>
  <c r="AC17" i="4"/>
  <c r="AG17" i="4"/>
  <c r="AA18" i="4"/>
  <c r="AH18" i="4" s="1"/>
  <c r="AC19" i="4"/>
  <c r="AG19" i="4"/>
  <c r="AA20" i="4"/>
  <c r="AH20" i="4" s="1"/>
  <c r="AE20" i="4"/>
  <c r="AC21" i="4"/>
  <c r="AG21" i="4"/>
  <c r="AA22" i="4"/>
  <c r="AH22" i="4" s="1"/>
  <c r="AE22" i="4"/>
  <c r="AC23" i="4"/>
  <c r="AG23" i="4"/>
  <c r="AA24" i="4"/>
  <c r="AH24" i="4" s="1"/>
  <c r="AE24" i="4"/>
  <c r="AC25" i="4"/>
  <c r="AG25" i="4"/>
  <c r="AA26" i="4"/>
  <c r="AH26" i="4" s="1"/>
  <c r="AE26" i="4"/>
  <c r="AC27" i="4"/>
  <c r="AG27" i="4"/>
  <c r="AA28" i="4"/>
  <c r="AH28" i="4" s="1"/>
  <c r="AE28" i="4"/>
  <c r="AC29" i="4"/>
  <c r="AG29" i="4"/>
  <c r="AA30" i="4"/>
  <c r="AH30" i="4" s="1"/>
  <c r="AE30" i="4"/>
  <c r="AC31" i="4"/>
  <c r="AG31" i="4"/>
  <c r="AA32" i="4"/>
  <c r="AH32" i="4" s="1"/>
  <c r="AE32" i="4"/>
  <c r="AC33" i="4"/>
  <c r="AG33" i="4"/>
  <c r="AB35" i="4"/>
  <c r="AF35" i="4"/>
  <c r="U36" i="4"/>
  <c r="U38" i="4"/>
  <c r="U40" i="4"/>
  <c r="U42" i="4"/>
  <c r="T44" i="4"/>
  <c r="X44" i="4"/>
  <c r="AC46" i="4"/>
  <c r="AG46" i="4"/>
  <c r="AC48" i="4"/>
  <c r="AG48" i="4"/>
  <c r="AC50" i="4"/>
  <c r="AG50" i="4"/>
  <c r="AC52" i="4"/>
  <c r="AG52" i="4"/>
  <c r="AC54" i="4"/>
  <c r="AG54" i="4"/>
  <c r="U57" i="4"/>
  <c r="U59" i="4"/>
  <c r="U61" i="4"/>
  <c r="U63" i="4"/>
  <c r="U65" i="4"/>
  <c r="U67" i="4"/>
  <c r="U69" i="4"/>
  <c r="T71" i="4"/>
  <c r="X71" i="4"/>
  <c r="AC73" i="4"/>
  <c r="AG73" i="4"/>
  <c r="AC75" i="4"/>
  <c r="AG75" i="4"/>
  <c r="AC77" i="4"/>
  <c r="AG77" i="4"/>
  <c r="AC79" i="4"/>
  <c r="AG79" i="4"/>
  <c r="AC81" i="4"/>
  <c r="AG81" i="4"/>
  <c r="AC83" i="4"/>
  <c r="AG83" i="4"/>
  <c r="AC85" i="4"/>
  <c r="AG85" i="4"/>
  <c r="AC87" i="4"/>
  <c r="AG87" i="4"/>
  <c r="AC89" i="4"/>
  <c r="AG89" i="4"/>
  <c r="AC91" i="4"/>
  <c r="AG91" i="4"/>
  <c r="AF93" i="4"/>
  <c r="AB93" i="4"/>
  <c r="AA93" i="4"/>
  <c r="AH93" i="4" s="1"/>
  <c r="AG93" i="4"/>
  <c r="W97" i="4"/>
  <c r="S97" i="4"/>
  <c r="E97" i="4"/>
  <c r="R97" i="4"/>
  <c r="X97" i="4"/>
  <c r="AD98" i="4"/>
  <c r="AA98" i="4"/>
  <c r="AH98" i="4" s="1"/>
  <c r="AF98" i="4"/>
  <c r="AF101" i="4"/>
  <c r="AB101" i="4"/>
  <c r="AA101" i="4"/>
  <c r="AG101" i="4"/>
  <c r="W105" i="4"/>
  <c r="S105" i="4"/>
  <c r="E105" i="4"/>
  <c r="R105" i="4"/>
  <c r="X105" i="4"/>
  <c r="AD106" i="4"/>
  <c r="AA106" i="4"/>
  <c r="AF106" i="4"/>
  <c r="AF109" i="4"/>
  <c r="AB109" i="4"/>
  <c r="AA109" i="4"/>
  <c r="AG109" i="4"/>
  <c r="W113" i="4"/>
  <c r="S113" i="4"/>
  <c r="E113" i="4"/>
  <c r="R113" i="4"/>
  <c r="X113" i="4"/>
  <c r="AD114" i="4"/>
  <c r="AA114" i="4"/>
  <c r="AH114" i="4" s="1"/>
  <c r="AF114" i="4"/>
  <c r="AF117" i="4"/>
  <c r="AB117" i="4"/>
  <c r="AA117" i="4"/>
  <c r="AG117" i="4"/>
  <c r="W121" i="4"/>
  <c r="S121" i="4"/>
  <c r="E121" i="4"/>
  <c r="R121" i="4"/>
  <c r="X121" i="4"/>
  <c r="AD122" i="4"/>
  <c r="AA122" i="4"/>
  <c r="AF122" i="4"/>
  <c r="AF125" i="4"/>
  <c r="AB125" i="4"/>
  <c r="AA125" i="4"/>
  <c r="AG125" i="4"/>
  <c r="W129" i="4"/>
  <c r="S129" i="4"/>
  <c r="E129" i="4"/>
  <c r="R129" i="4"/>
  <c r="X129" i="4"/>
  <c r="AD130" i="4"/>
  <c r="AA130" i="4"/>
  <c r="AH130" i="4" s="1"/>
  <c r="AF130" i="4"/>
  <c r="AF133" i="4"/>
  <c r="AB133" i="4"/>
  <c r="AA133" i="4"/>
  <c r="AG133" i="4"/>
  <c r="W137" i="4"/>
  <c r="S137" i="4"/>
  <c r="E137" i="4"/>
  <c r="R137" i="4"/>
  <c r="X137" i="4"/>
  <c r="AD138" i="4"/>
  <c r="AA138" i="4"/>
  <c r="AF138" i="4"/>
  <c r="X141" i="4"/>
  <c r="T141" i="4"/>
  <c r="W141" i="4"/>
  <c r="S141" i="4"/>
  <c r="E141" i="4"/>
  <c r="R141" i="4"/>
  <c r="Y141" i="4" s="1"/>
  <c r="AE142" i="4"/>
  <c r="AA142" i="4"/>
  <c r="AH142" i="4" s="1"/>
  <c r="AD142" i="4"/>
  <c r="AB142" i="4"/>
  <c r="X149" i="4"/>
  <c r="T149" i="4"/>
  <c r="W149" i="4"/>
  <c r="S149" i="4"/>
  <c r="E149" i="4"/>
  <c r="R149" i="4"/>
  <c r="Y149" i="4" s="1"/>
  <c r="AE150" i="4"/>
  <c r="AA150" i="4"/>
  <c r="AH150" i="4" s="1"/>
  <c r="AD150" i="4"/>
  <c r="AB150" i="4"/>
  <c r="AH261" i="4"/>
  <c r="AE18" i="4"/>
  <c r="C885" i="4"/>
  <c r="U2" i="4"/>
  <c r="Y2" i="4" s="1"/>
  <c r="AD2" i="4"/>
  <c r="AH2" i="4" s="1"/>
  <c r="AB3" i="4"/>
  <c r="U4" i="4"/>
  <c r="AD4" i="4"/>
  <c r="AB5" i="4"/>
  <c r="T6" i="4"/>
  <c r="T887" i="4" s="1"/>
  <c r="AC6" i="4"/>
  <c r="R7" i="4"/>
  <c r="Y7" i="4" s="1"/>
  <c r="T8" i="4"/>
  <c r="AC8" i="4"/>
  <c r="R9" i="4"/>
  <c r="Y9" i="4" s="1"/>
  <c r="T10" i="4"/>
  <c r="AC10" i="4"/>
  <c r="R11" i="4"/>
  <c r="Y11" i="4" s="1"/>
  <c r="T12" i="4"/>
  <c r="AC12" i="4"/>
  <c r="U13" i="4"/>
  <c r="AB14" i="4"/>
  <c r="U15" i="4"/>
  <c r="AD15" i="4"/>
  <c r="AB16" i="4"/>
  <c r="U17" i="4"/>
  <c r="Y17" i="4" s="1"/>
  <c r="AD17" i="4"/>
  <c r="AB18" i="4"/>
  <c r="U19" i="4"/>
  <c r="AD19" i="4"/>
  <c r="AB20" i="4"/>
  <c r="U21" i="4"/>
  <c r="AD21" i="4"/>
  <c r="AB22" i="4"/>
  <c r="U23" i="4"/>
  <c r="AD23" i="4"/>
  <c r="AB24" i="4"/>
  <c r="U25" i="4"/>
  <c r="Y25" i="4" s="1"/>
  <c r="AD25" i="4"/>
  <c r="AB26" i="4"/>
  <c r="U27" i="4"/>
  <c r="AD27" i="4"/>
  <c r="AB28" i="4"/>
  <c r="U29" i="4"/>
  <c r="AD29" i="4"/>
  <c r="AB30" i="4"/>
  <c r="U31" i="4"/>
  <c r="AD31" i="4"/>
  <c r="AB32" i="4"/>
  <c r="U33" i="4"/>
  <c r="Y33" i="4" s="1"/>
  <c r="AD33" i="4"/>
  <c r="AB34" i="4"/>
  <c r="AH34" i="4" s="1"/>
  <c r="AF34" i="4"/>
  <c r="AF885" i="4" s="1"/>
  <c r="T35" i="4"/>
  <c r="AC35" i="4"/>
  <c r="AG35" i="4"/>
  <c r="R36" i="4"/>
  <c r="Y36" i="4" s="1"/>
  <c r="V36" i="4"/>
  <c r="T37" i="4"/>
  <c r="X37" i="4"/>
  <c r="AC37" i="4"/>
  <c r="R38" i="4"/>
  <c r="Y38" i="4" s="1"/>
  <c r="V38" i="4"/>
  <c r="T39" i="4"/>
  <c r="X39" i="4"/>
  <c r="AC39" i="4"/>
  <c r="R40" i="4"/>
  <c r="Y40" i="4" s="1"/>
  <c r="V40" i="4"/>
  <c r="AA40" i="4"/>
  <c r="AH40" i="4" s="1"/>
  <c r="T41" i="4"/>
  <c r="X41" i="4"/>
  <c r="AC41" i="4"/>
  <c r="AH41" i="4" s="1"/>
  <c r="R42" i="4"/>
  <c r="Y42" i="4" s="1"/>
  <c r="V42" i="4"/>
  <c r="AA42" i="4"/>
  <c r="AH42" i="4" s="1"/>
  <c r="T43" i="4"/>
  <c r="X43" i="4"/>
  <c r="AC43" i="4"/>
  <c r="AH43" i="4" s="1"/>
  <c r="U44" i="4"/>
  <c r="AD44" i="4"/>
  <c r="AH44" i="4" s="1"/>
  <c r="E45" i="4"/>
  <c r="S45" i="4"/>
  <c r="Y45" i="4" s="1"/>
  <c r="AB45" i="4"/>
  <c r="AF45" i="4"/>
  <c r="AH45" i="4" s="1"/>
  <c r="U46" i="4"/>
  <c r="AD46" i="4"/>
  <c r="E47" i="4"/>
  <c r="S47" i="4"/>
  <c r="AB47" i="4"/>
  <c r="AH47" i="4" s="1"/>
  <c r="AF47" i="4"/>
  <c r="U48" i="4"/>
  <c r="Y48" i="4" s="1"/>
  <c r="AD48" i="4"/>
  <c r="E49" i="4"/>
  <c r="S49" i="4"/>
  <c r="Y49" i="4" s="1"/>
  <c r="AB49" i="4"/>
  <c r="AF49" i="4"/>
  <c r="U50" i="4"/>
  <c r="Y50" i="4" s="1"/>
  <c r="AD50" i="4"/>
  <c r="E51" i="4"/>
  <c r="S51" i="4"/>
  <c r="AB51" i="4"/>
  <c r="AH51" i="4" s="1"/>
  <c r="AF51" i="4"/>
  <c r="U52" i="4"/>
  <c r="Y52" i="4" s="1"/>
  <c r="AD52" i="4"/>
  <c r="AH52" i="4"/>
  <c r="E53" i="4"/>
  <c r="S53" i="4"/>
  <c r="Y53" i="4" s="1"/>
  <c r="AB53" i="4"/>
  <c r="AF53" i="4"/>
  <c r="AH53" i="4" s="1"/>
  <c r="U54" i="4"/>
  <c r="Y54" i="4" s="1"/>
  <c r="AD54" i="4"/>
  <c r="E55" i="4"/>
  <c r="R55" i="4"/>
  <c r="AA55" i="4"/>
  <c r="AE55" i="4"/>
  <c r="T56" i="4"/>
  <c r="X56" i="4"/>
  <c r="AC56" i="4"/>
  <c r="AH56" i="4" s="1"/>
  <c r="R57" i="4"/>
  <c r="Y57" i="4" s="1"/>
  <c r="V57" i="4"/>
  <c r="AA57" i="4"/>
  <c r="T58" i="4"/>
  <c r="X58" i="4"/>
  <c r="AC58" i="4"/>
  <c r="AH58" i="4" s="1"/>
  <c r="R59" i="4"/>
  <c r="Y59" i="4" s="1"/>
  <c r="V59" i="4"/>
  <c r="AA59" i="4"/>
  <c r="AH59" i="4" s="1"/>
  <c r="T60" i="4"/>
  <c r="X60" i="4"/>
  <c r="AC60" i="4"/>
  <c r="AH60" i="4" s="1"/>
  <c r="R61" i="4"/>
  <c r="Y61" i="4" s="1"/>
  <c r="V61" i="4"/>
  <c r="AA61" i="4"/>
  <c r="T62" i="4"/>
  <c r="X62" i="4"/>
  <c r="AC62" i="4"/>
  <c r="AH62" i="4" s="1"/>
  <c r="R63" i="4"/>
  <c r="Y63" i="4" s="1"/>
  <c r="V63" i="4"/>
  <c r="AA63" i="4"/>
  <c r="AH63" i="4" s="1"/>
  <c r="T64" i="4"/>
  <c r="Y64" i="4" s="1"/>
  <c r="X64" i="4"/>
  <c r="AC64" i="4"/>
  <c r="AH64" i="4" s="1"/>
  <c r="R65" i="4"/>
  <c r="Y65" i="4" s="1"/>
  <c r="V65" i="4"/>
  <c r="AA65" i="4"/>
  <c r="T66" i="4"/>
  <c r="X66" i="4"/>
  <c r="AC66" i="4"/>
  <c r="AH66" i="4" s="1"/>
  <c r="R67" i="4"/>
  <c r="Y67" i="4" s="1"/>
  <c r="V67" i="4"/>
  <c r="AA67" i="4"/>
  <c r="AH67" i="4" s="1"/>
  <c r="T68" i="4"/>
  <c r="Y68" i="4" s="1"/>
  <c r="X68" i="4"/>
  <c r="AC68" i="4"/>
  <c r="AH68" i="4" s="1"/>
  <c r="R69" i="4"/>
  <c r="Y69" i="4" s="1"/>
  <c r="V69" i="4"/>
  <c r="AA69" i="4"/>
  <c r="T70" i="4"/>
  <c r="X70" i="4"/>
  <c r="AC70" i="4"/>
  <c r="AH70" i="4" s="1"/>
  <c r="U71" i="4"/>
  <c r="AD71" i="4"/>
  <c r="E72" i="4"/>
  <c r="S72" i="4"/>
  <c r="AB72" i="4"/>
  <c r="AH72" i="4" s="1"/>
  <c r="AF72" i="4"/>
  <c r="U73" i="4"/>
  <c r="Y73" i="4" s="1"/>
  <c r="AD73" i="4"/>
  <c r="E74" i="4"/>
  <c r="S74" i="4"/>
  <c r="Y74" i="4" s="1"/>
  <c r="AB74" i="4"/>
  <c r="AF74" i="4"/>
  <c r="U75" i="4"/>
  <c r="Y75" i="4" s="1"/>
  <c r="AD75" i="4"/>
  <c r="E76" i="4"/>
  <c r="S76" i="4"/>
  <c r="AB76" i="4"/>
  <c r="AH76" i="4" s="1"/>
  <c r="AF76" i="4"/>
  <c r="U77" i="4"/>
  <c r="Y77" i="4" s="1"/>
  <c r="AD77" i="4"/>
  <c r="AH77" i="4"/>
  <c r="E78" i="4"/>
  <c r="S78" i="4"/>
  <c r="Y78" i="4" s="1"/>
  <c r="AB78" i="4"/>
  <c r="AF78" i="4"/>
  <c r="U79" i="4"/>
  <c r="AD79" i="4"/>
  <c r="E80" i="4"/>
  <c r="S80" i="4"/>
  <c r="AB80" i="4"/>
  <c r="AH80" i="4" s="1"/>
  <c r="AF80" i="4"/>
  <c r="U81" i="4"/>
  <c r="Y81" i="4" s="1"/>
  <c r="AD81" i="4"/>
  <c r="E82" i="4"/>
  <c r="S82" i="4"/>
  <c r="Y82" i="4" s="1"/>
  <c r="AB82" i="4"/>
  <c r="AF82" i="4"/>
  <c r="U83" i="4"/>
  <c r="Y83" i="4" s="1"/>
  <c r="AD83" i="4"/>
  <c r="E84" i="4"/>
  <c r="S84" i="4"/>
  <c r="W84" i="4"/>
  <c r="Y84" i="4" s="1"/>
  <c r="AB84" i="4"/>
  <c r="AH84" i="4" s="1"/>
  <c r="AF84" i="4"/>
  <c r="U85" i="4"/>
  <c r="Y85" i="4" s="1"/>
  <c r="AD85" i="4"/>
  <c r="E86" i="4"/>
  <c r="S86" i="4"/>
  <c r="Y86" i="4" s="1"/>
  <c r="W86" i="4"/>
  <c r="AB86" i="4"/>
  <c r="AH86" i="4" s="1"/>
  <c r="AF86" i="4"/>
  <c r="U87" i="4"/>
  <c r="AD87" i="4"/>
  <c r="E88" i="4"/>
  <c r="S88" i="4"/>
  <c r="Y88" i="4" s="1"/>
  <c r="W88" i="4"/>
  <c r="AB88" i="4"/>
  <c r="AH88" i="4" s="1"/>
  <c r="AF88" i="4"/>
  <c r="U89" i="4"/>
  <c r="AD89" i="4"/>
  <c r="E90" i="4"/>
  <c r="S90" i="4"/>
  <c r="Y90" i="4" s="1"/>
  <c r="W90" i="4"/>
  <c r="AB90" i="4"/>
  <c r="AH90" i="4" s="1"/>
  <c r="AF90" i="4"/>
  <c r="U91" i="4"/>
  <c r="Y91" i="4" s="1"/>
  <c r="AD91" i="4"/>
  <c r="E92" i="4"/>
  <c r="S92" i="4"/>
  <c r="Y92" i="4" s="1"/>
  <c r="W92" i="4"/>
  <c r="AC93" i="4"/>
  <c r="W95" i="4"/>
  <c r="S95" i="4"/>
  <c r="Y95" i="4" s="1"/>
  <c r="E95" i="4"/>
  <c r="R95" i="4"/>
  <c r="X95" i="4"/>
  <c r="AD95" i="4"/>
  <c r="AD96" i="4"/>
  <c r="AA96" i="4"/>
  <c r="AF96" i="4"/>
  <c r="T97" i="4"/>
  <c r="Y97" i="4" s="1"/>
  <c r="AB98" i="4"/>
  <c r="AG98" i="4"/>
  <c r="AF99" i="4"/>
  <c r="AB99" i="4"/>
  <c r="U99" i="4"/>
  <c r="AA99" i="4"/>
  <c r="AG99" i="4"/>
  <c r="AC100" i="4"/>
  <c r="AC101" i="4"/>
  <c r="AH101" i="4" s="1"/>
  <c r="W103" i="4"/>
  <c r="S103" i="4"/>
  <c r="E103" i="4"/>
  <c r="R103" i="4"/>
  <c r="X103" i="4"/>
  <c r="AD103" i="4"/>
  <c r="AD104" i="4"/>
  <c r="AA104" i="4"/>
  <c r="AF104" i="4"/>
  <c r="T105" i="4"/>
  <c r="Y105" i="4" s="1"/>
  <c r="AB106" i="4"/>
  <c r="AH106" i="4" s="1"/>
  <c r="AG106" i="4"/>
  <c r="AF107" i="4"/>
  <c r="AB107" i="4"/>
  <c r="U107" i="4"/>
  <c r="AA107" i="4"/>
  <c r="AH107" i="4" s="1"/>
  <c r="AG107" i="4"/>
  <c r="AC108" i="4"/>
  <c r="AC109" i="4"/>
  <c r="W111" i="4"/>
  <c r="S111" i="4"/>
  <c r="E111" i="4"/>
  <c r="R111" i="4"/>
  <c r="Y111" i="4" s="1"/>
  <c r="X111" i="4"/>
  <c r="AD111" i="4"/>
  <c r="AD112" i="4"/>
  <c r="AA112" i="4"/>
  <c r="AH112" i="4" s="1"/>
  <c r="AF112" i="4"/>
  <c r="T113" i="4"/>
  <c r="Y113" i="4"/>
  <c r="AB114" i="4"/>
  <c r="AG114" i="4"/>
  <c r="AF115" i="4"/>
  <c r="AB115" i="4"/>
  <c r="U115" i="4"/>
  <c r="AA115" i="4"/>
  <c r="AG115" i="4"/>
  <c r="AC116" i="4"/>
  <c r="AC117" i="4"/>
  <c r="AH117" i="4" s="1"/>
  <c r="W119" i="4"/>
  <c r="S119" i="4"/>
  <c r="E119" i="4"/>
  <c r="R119" i="4"/>
  <c r="X119" i="4"/>
  <c r="AD119" i="4"/>
  <c r="AD120" i="4"/>
  <c r="AA120" i="4"/>
  <c r="AH120" i="4" s="1"/>
  <c r="AF120" i="4"/>
  <c r="T121" i="4"/>
  <c r="Y121" i="4" s="1"/>
  <c r="Y122" i="4"/>
  <c r="AB122" i="4"/>
  <c r="AH122" i="4" s="1"/>
  <c r="AG122" i="4"/>
  <c r="AF123" i="4"/>
  <c r="AB123" i="4"/>
  <c r="AA123" i="4"/>
  <c r="AG123" i="4"/>
  <c r="AC125" i="4"/>
  <c r="AH125" i="4"/>
  <c r="W127" i="4"/>
  <c r="S127" i="4"/>
  <c r="E127" i="4"/>
  <c r="R127" i="4"/>
  <c r="Y127" i="4" s="1"/>
  <c r="X127" i="4"/>
  <c r="AD128" i="4"/>
  <c r="AA128" i="4"/>
  <c r="AH128" i="4" s="1"/>
  <c r="AF128" i="4"/>
  <c r="T129" i="4"/>
  <c r="Y129" i="4" s="1"/>
  <c r="Y130" i="4"/>
  <c r="AB130" i="4"/>
  <c r="AG130" i="4"/>
  <c r="AF131" i="4"/>
  <c r="AB131" i="4"/>
  <c r="AA131" i="4"/>
  <c r="AG131" i="4"/>
  <c r="AC133" i="4"/>
  <c r="AH133" i="4"/>
  <c r="W135" i="4"/>
  <c r="S135" i="4"/>
  <c r="E135" i="4"/>
  <c r="R135" i="4"/>
  <c r="Y135" i="4" s="1"/>
  <c r="X135" i="4"/>
  <c r="AD136" i="4"/>
  <c r="AA136" i="4"/>
  <c r="AH136" i="4" s="1"/>
  <c r="AF136" i="4"/>
  <c r="T137" i="4"/>
  <c r="Y137" i="4" s="1"/>
  <c r="Y138" i="4"/>
  <c r="AB138" i="4"/>
  <c r="AH138" i="4" s="1"/>
  <c r="AG138" i="4"/>
  <c r="U141" i="4"/>
  <c r="AC142" i="4"/>
  <c r="X143" i="4"/>
  <c r="T143" i="4"/>
  <c r="W143" i="4"/>
  <c r="S143" i="4"/>
  <c r="E143" i="4"/>
  <c r="R143" i="4"/>
  <c r="AE144" i="4"/>
  <c r="AA144" i="4"/>
  <c r="AH144" i="4" s="1"/>
  <c r="AD144" i="4"/>
  <c r="AB144" i="4"/>
  <c r="U149" i="4"/>
  <c r="AC150" i="4"/>
  <c r="X151" i="4"/>
  <c r="T151" i="4"/>
  <c r="W151" i="4"/>
  <c r="S151" i="4"/>
  <c r="E151" i="4"/>
  <c r="R151" i="4"/>
  <c r="AH236" i="4"/>
  <c r="AH290" i="4"/>
  <c r="AA33" i="4"/>
  <c r="AH33" i="4" s="1"/>
  <c r="AC34" i="4"/>
  <c r="AD35" i="4"/>
  <c r="E36" i="4"/>
  <c r="S36" i="4"/>
  <c r="U37" i="4"/>
  <c r="E38" i="4"/>
  <c r="S38" i="4"/>
  <c r="U39" i="4"/>
  <c r="E40" i="4"/>
  <c r="S40" i="4"/>
  <c r="U41" i="4"/>
  <c r="E42" i="4"/>
  <c r="S42" i="4"/>
  <c r="U43" i="4"/>
  <c r="Y43" i="4" s="1"/>
  <c r="E44" i="4"/>
  <c r="R44" i="4"/>
  <c r="Y44" i="4" s="1"/>
  <c r="AC45" i="4"/>
  <c r="AA46" i="4"/>
  <c r="AH46" i="4" s="1"/>
  <c r="AC47" i="4"/>
  <c r="AA48" i="4"/>
  <c r="AH48" i="4" s="1"/>
  <c r="AC49" i="4"/>
  <c r="AA50" i="4"/>
  <c r="AH50" i="4" s="1"/>
  <c r="AC51" i="4"/>
  <c r="AA52" i="4"/>
  <c r="AC53" i="4"/>
  <c r="AA54" i="4"/>
  <c r="AH54" i="4" s="1"/>
  <c r="AB55" i="4"/>
  <c r="U56" i="4"/>
  <c r="E57" i="4"/>
  <c r="S57" i="4"/>
  <c r="U58" i="4"/>
  <c r="E59" i="4"/>
  <c r="S59" i="4"/>
  <c r="U60" i="4"/>
  <c r="E61" i="4"/>
  <c r="S61" i="4"/>
  <c r="U62" i="4"/>
  <c r="E63" i="4"/>
  <c r="S63" i="4"/>
  <c r="U64" i="4"/>
  <c r="E65" i="4"/>
  <c r="S65" i="4"/>
  <c r="U66" i="4"/>
  <c r="E67" i="4"/>
  <c r="S67" i="4"/>
  <c r="U68" i="4"/>
  <c r="E69" i="4"/>
  <c r="S69" i="4"/>
  <c r="U70" i="4"/>
  <c r="E71" i="4"/>
  <c r="R71" i="4"/>
  <c r="Y71" i="4" s="1"/>
  <c r="AC72" i="4"/>
  <c r="AA73" i="4"/>
  <c r="AH73" i="4" s="1"/>
  <c r="AC74" i="4"/>
  <c r="AH74" i="4" s="1"/>
  <c r="AA75" i="4"/>
  <c r="AH75" i="4" s="1"/>
  <c r="AC76" i="4"/>
  <c r="AA77" i="4"/>
  <c r="AC78" i="4"/>
  <c r="AH78" i="4" s="1"/>
  <c r="AA79" i="4"/>
  <c r="AH79" i="4" s="1"/>
  <c r="AC80" i="4"/>
  <c r="AA81" i="4"/>
  <c r="AH81" i="4" s="1"/>
  <c r="AC82" i="4"/>
  <c r="AH82" i="4" s="1"/>
  <c r="AA83" i="4"/>
  <c r="AH83" i="4" s="1"/>
  <c r="T84" i="4"/>
  <c r="AC84" i="4"/>
  <c r="AA85" i="4"/>
  <c r="AH85" i="4" s="1"/>
  <c r="T86" i="4"/>
  <c r="AC86" i="4"/>
  <c r="AA87" i="4"/>
  <c r="AH87" i="4" s="1"/>
  <c r="T88" i="4"/>
  <c r="AC88" i="4"/>
  <c r="AA89" i="4"/>
  <c r="AH89" i="4" s="1"/>
  <c r="T90" i="4"/>
  <c r="AC90" i="4"/>
  <c r="AA91" i="4"/>
  <c r="AH91" i="4" s="1"/>
  <c r="AD92" i="4"/>
  <c r="T92" i="4"/>
  <c r="X92" i="4"/>
  <c r="AE92" i="4"/>
  <c r="AH92" i="4" s="1"/>
  <c r="W93" i="4"/>
  <c r="S93" i="4"/>
  <c r="E93" i="4"/>
  <c r="R93" i="4"/>
  <c r="X93" i="4"/>
  <c r="AD93" i="4"/>
  <c r="AD94" i="4"/>
  <c r="AA94" i="4"/>
  <c r="AF94" i="4"/>
  <c r="AH94" i="4" s="1"/>
  <c r="T95" i="4"/>
  <c r="AE95" i="4"/>
  <c r="Y96" i="4"/>
  <c r="AB96" i="4"/>
  <c r="AH96" i="4" s="1"/>
  <c r="AG96" i="4"/>
  <c r="AF97" i="4"/>
  <c r="AB97" i="4"/>
  <c r="U97" i="4"/>
  <c r="AA97" i="4"/>
  <c r="AG97" i="4"/>
  <c r="AC98" i="4"/>
  <c r="V99" i="4"/>
  <c r="AC99" i="4"/>
  <c r="AH99" i="4" s="1"/>
  <c r="AE100" i="4"/>
  <c r="W101" i="4"/>
  <c r="S101" i="4"/>
  <c r="E101" i="4"/>
  <c r="R101" i="4"/>
  <c r="Y101" i="4" s="1"/>
  <c r="X101" i="4"/>
  <c r="AD101" i="4"/>
  <c r="AD102" i="4"/>
  <c r="AA102" i="4"/>
  <c r="AH102" i="4" s="1"/>
  <c r="AF102" i="4"/>
  <c r="T103" i="4"/>
  <c r="Y103" i="4"/>
  <c r="AE103" i="4"/>
  <c r="AB104" i="4"/>
  <c r="AG104" i="4"/>
  <c r="AH104" i="4" s="1"/>
  <c r="AF105" i="4"/>
  <c r="AB105" i="4"/>
  <c r="U105" i="4"/>
  <c r="AA105" i="4"/>
  <c r="AH105" i="4" s="1"/>
  <c r="AG105" i="4"/>
  <c r="AC106" i="4"/>
  <c r="V107" i="4"/>
  <c r="AC107" i="4"/>
  <c r="AE108" i="4"/>
  <c r="W109" i="4"/>
  <c r="S109" i="4"/>
  <c r="E109" i="4"/>
  <c r="R109" i="4"/>
  <c r="X109" i="4"/>
  <c r="AD109" i="4"/>
  <c r="AH109" i="4" s="1"/>
  <c r="AD110" i="4"/>
  <c r="AA110" i="4"/>
  <c r="AF110" i="4"/>
  <c r="AH110" i="4" s="1"/>
  <c r="T111" i="4"/>
  <c r="AE111" i="4"/>
  <c r="Y112" i="4"/>
  <c r="AB112" i="4"/>
  <c r="AG112" i="4"/>
  <c r="AF113" i="4"/>
  <c r="AB113" i="4"/>
  <c r="U113" i="4"/>
  <c r="AA113" i="4"/>
  <c r="AH113" i="4" s="1"/>
  <c r="AG113" i="4"/>
  <c r="AC114" i="4"/>
  <c r="AC115" i="4"/>
  <c r="AH115" i="4" s="1"/>
  <c r="W117" i="4"/>
  <c r="S117" i="4"/>
  <c r="Y117" i="4" s="1"/>
  <c r="E117" i="4"/>
  <c r="R117" i="4"/>
  <c r="X117" i="4"/>
  <c r="AD117" i="4"/>
  <c r="AD118" i="4"/>
  <c r="AA118" i="4"/>
  <c r="AF118" i="4"/>
  <c r="AH118" i="4" s="1"/>
  <c r="AF121" i="4"/>
  <c r="AB121" i="4"/>
  <c r="U121" i="4"/>
  <c r="AA121" i="4"/>
  <c r="AH121" i="4" s="1"/>
  <c r="AG121" i="4"/>
  <c r="AC122" i="4"/>
  <c r="W125" i="4"/>
  <c r="Y125" i="4" s="1"/>
  <c r="S125" i="4"/>
  <c r="E125" i="4"/>
  <c r="R125" i="4"/>
  <c r="X125" i="4"/>
  <c r="AD125" i="4"/>
  <c r="AD126" i="4"/>
  <c r="AA126" i="4"/>
  <c r="AH126" i="4" s="1"/>
  <c r="AF126" i="4"/>
  <c r="AF129" i="4"/>
  <c r="AB129" i="4"/>
  <c r="U129" i="4"/>
  <c r="AA129" i="4"/>
  <c r="AH129" i="4" s="1"/>
  <c r="AG129" i="4"/>
  <c r="AC130" i="4"/>
  <c r="W133" i="4"/>
  <c r="S133" i="4"/>
  <c r="E133" i="4"/>
  <c r="R133" i="4"/>
  <c r="Y133" i="4" s="1"/>
  <c r="X133" i="4"/>
  <c r="AD133" i="4"/>
  <c r="AD134" i="4"/>
  <c r="AA134" i="4"/>
  <c r="AH134" i="4" s="1"/>
  <c r="AF134" i="4"/>
  <c r="AF137" i="4"/>
  <c r="AB137" i="4"/>
  <c r="U137" i="4"/>
  <c r="AA137" i="4"/>
  <c r="AH137" i="4" s="1"/>
  <c r="AG137" i="4"/>
  <c r="AC138" i="4"/>
  <c r="V141" i="4"/>
  <c r="AF142" i="4"/>
  <c r="Y144" i="4"/>
  <c r="X145" i="4"/>
  <c r="T145" i="4"/>
  <c r="W145" i="4"/>
  <c r="S145" i="4"/>
  <c r="E145" i="4"/>
  <c r="R145" i="4"/>
  <c r="Y145" i="4" s="1"/>
  <c r="AE146" i="4"/>
  <c r="AA146" i="4"/>
  <c r="AH146" i="4" s="1"/>
  <c r="AD146" i="4"/>
  <c r="AB146" i="4"/>
  <c r="V149" i="4"/>
  <c r="AF150" i="4"/>
  <c r="U153" i="4"/>
  <c r="U155" i="4"/>
  <c r="U157" i="4"/>
  <c r="U159" i="4"/>
  <c r="U161" i="4"/>
  <c r="U163" i="4"/>
  <c r="U165" i="4"/>
  <c r="U167" i="4"/>
  <c r="U169" i="4"/>
  <c r="U171" i="4"/>
  <c r="U173" i="4"/>
  <c r="U175" i="4"/>
  <c r="U177" i="4"/>
  <c r="U179" i="4"/>
  <c r="U181" i="4"/>
  <c r="U183" i="4"/>
  <c r="U185" i="4"/>
  <c r="U187" i="4"/>
  <c r="U189" i="4"/>
  <c r="U191" i="4"/>
  <c r="U193" i="4"/>
  <c r="U195" i="4"/>
  <c r="U197" i="4"/>
  <c r="U199" i="4"/>
  <c r="AC201" i="4"/>
  <c r="AG201" i="4"/>
  <c r="AC203" i="4"/>
  <c r="AG203" i="4"/>
  <c r="AC205" i="4"/>
  <c r="AG205" i="4"/>
  <c r="AC207" i="4"/>
  <c r="AG207" i="4"/>
  <c r="AC209" i="4"/>
  <c r="AG209" i="4"/>
  <c r="AC211" i="4"/>
  <c r="AG211" i="4"/>
  <c r="AC213" i="4"/>
  <c r="AG213" i="4"/>
  <c r="AC215" i="4"/>
  <c r="AG215" i="4"/>
  <c r="AC217" i="4"/>
  <c r="AG217" i="4"/>
  <c r="AC219" i="4"/>
  <c r="AG219" i="4"/>
  <c r="AC221" i="4"/>
  <c r="AG221" i="4"/>
  <c r="AC223" i="4"/>
  <c r="AG223" i="4"/>
  <c r="AC225" i="4"/>
  <c r="AG225" i="4"/>
  <c r="AC227" i="4"/>
  <c r="AG227" i="4"/>
  <c r="AC229" i="4"/>
  <c r="AG229" i="4"/>
  <c r="AC231" i="4"/>
  <c r="AG231" i="4"/>
  <c r="AC233" i="4"/>
  <c r="AG233" i="4"/>
  <c r="AC235" i="4"/>
  <c r="AG235" i="4"/>
  <c r="S237" i="4"/>
  <c r="W237" i="4"/>
  <c r="AB237" i="4"/>
  <c r="AF237" i="4"/>
  <c r="U238" i="4"/>
  <c r="U240" i="4"/>
  <c r="U242" i="4"/>
  <c r="U244" i="4"/>
  <c r="W246" i="4"/>
  <c r="S246" i="4"/>
  <c r="Y246" i="4" s="1"/>
  <c r="E246" i="4"/>
  <c r="R246" i="4"/>
  <c r="X246" i="4"/>
  <c r="AD247" i="4"/>
  <c r="AA247" i="4"/>
  <c r="AF247" i="4"/>
  <c r="Y249" i="4"/>
  <c r="AF250" i="4"/>
  <c r="AB250" i="4"/>
  <c r="AA250" i="4"/>
  <c r="AG250" i="4"/>
  <c r="W254" i="4"/>
  <c r="S254" i="4"/>
  <c r="E254" i="4"/>
  <c r="R254" i="4"/>
  <c r="Y254" i="4" s="1"/>
  <c r="X254" i="4"/>
  <c r="AD255" i="4"/>
  <c r="AA255" i="4"/>
  <c r="AH255" i="4" s="1"/>
  <c r="AF255" i="4"/>
  <c r="V261" i="4"/>
  <c r="R261" i="4"/>
  <c r="Y261" i="4" s="1"/>
  <c r="X261" i="4"/>
  <c r="T261" i="4"/>
  <c r="X262" i="4"/>
  <c r="Y262" i="4" s="1"/>
  <c r="T262" i="4"/>
  <c r="V262" i="4"/>
  <c r="R262" i="4"/>
  <c r="U265" i="4"/>
  <c r="W265" i="4"/>
  <c r="P265" i="4"/>
  <c r="AB265" i="4"/>
  <c r="S265" i="4"/>
  <c r="X265" i="4"/>
  <c r="AD267" i="4"/>
  <c r="AF267" i="4"/>
  <c r="AB267" i="4"/>
  <c r="AE267" i="4"/>
  <c r="AH267" i="4" s="1"/>
  <c r="AD269" i="4"/>
  <c r="AF269" i="4"/>
  <c r="AB269" i="4"/>
  <c r="AE269" i="4"/>
  <c r="AD271" i="4"/>
  <c r="AF271" i="4"/>
  <c r="AB271" i="4"/>
  <c r="AE271" i="4"/>
  <c r="AD273" i="4"/>
  <c r="AF273" i="4"/>
  <c r="AB273" i="4"/>
  <c r="AE273" i="4"/>
  <c r="AD275" i="4"/>
  <c r="AF275" i="4"/>
  <c r="AB275" i="4"/>
  <c r="AE275" i="4"/>
  <c r="AH275" i="4" s="1"/>
  <c r="AD277" i="4"/>
  <c r="AF277" i="4"/>
  <c r="AB277" i="4"/>
  <c r="AE277" i="4"/>
  <c r="AG279" i="4"/>
  <c r="AC279" i="4"/>
  <c r="AE279" i="4"/>
  <c r="AA279" i="4"/>
  <c r="AD279" i="4"/>
  <c r="V280" i="4"/>
  <c r="R280" i="4"/>
  <c r="Y280" i="4" s="1"/>
  <c r="X280" i="4"/>
  <c r="T280" i="4"/>
  <c r="X281" i="4"/>
  <c r="T281" i="4"/>
  <c r="V281" i="4"/>
  <c r="R281" i="4"/>
  <c r="E282" i="4"/>
  <c r="U282" i="4"/>
  <c r="V284" i="4"/>
  <c r="R284" i="4"/>
  <c r="Y284" i="4" s="1"/>
  <c r="X284" i="4"/>
  <c r="T284" i="4"/>
  <c r="X285" i="4"/>
  <c r="T285" i="4"/>
  <c r="V285" i="4"/>
  <c r="R285" i="4"/>
  <c r="Y285" i="4"/>
  <c r="E286" i="4"/>
  <c r="U286" i="4"/>
  <c r="V288" i="4"/>
  <c r="R288" i="4"/>
  <c r="Y288" i="4" s="1"/>
  <c r="X288" i="4"/>
  <c r="T288" i="4"/>
  <c r="X289" i="4"/>
  <c r="T289" i="4"/>
  <c r="V289" i="4"/>
  <c r="R289" i="4"/>
  <c r="E290" i="4"/>
  <c r="U290" i="4"/>
  <c r="U292" i="4"/>
  <c r="X292" i="4"/>
  <c r="W292" i="4"/>
  <c r="P292" i="4"/>
  <c r="AB292" i="4"/>
  <c r="AH292" i="4" s="1"/>
  <c r="S292" i="4"/>
  <c r="AE293" i="4"/>
  <c r="AA293" i="4"/>
  <c r="AH293" i="4" s="1"/>
  <c r="AD293" i="4"/>
  <c r="AG293" i="4"/>
  <c r="AC293" i="4"/>
  <c r="AB293" i="4"/>
  <c r="AH393" i="4"/>
  <c r="AC152" i="4"/>
  <c r="AG152" i="4"/>
  <c r="R153" i="4"/>
  <c r="V153" i="4"/>
  <c r="AC154" i="4"/>
  <c r="AG154" i="4"/>
  <c r="R155" i="4"/>
  <c r="Y155" i="4" s="1"/>
  <c r="V155" i="4"/>
  <c r="AC156" i="4"/>
  <c r="AG156" i="4"/>
  <c r="R157" i="4"/>
  <c r="V157" i="4"/>
  <c r="AC158" i="4"/>
  <c r="AG158" i="4"/>
  <c r="R159" i="4"/>
  <c r="Y159" i="4" s="1"/>
  <c r="V159" i="4"/>
  <c r="AC160" i="4"/>
  <c r="AG160" i="4"/>
  <c r="R161" i="4"/>
  <c r="V161" i="4"/>
  <c r="Y161" i="4" s="1"/>
  <c r="AC162" i="4"/>
  <c r="AG162" i="4"/>
  <c r="R163" i="4"/>
  <c r="Y163" i="4" s="1"/>
  <c r="V163" i="4"/>
  <c r="AC164" i="4"/>
  <c r="AG164" i="4"/>
  <c r="R165" i="4"/>
  <c r="V165" i="4"/>
  <c r="AC166" i="4"/>
  <c r="AG166" i="4"/>
  <c r="R167" i="4"/>
  <c r="Y167" i="4" s="1"/>
  <c r="V167" i="4"/>
  <c r="AC168" i="4"/>
  <c r="AG168" i="4"/>
  <c r="R169" i="4"/>
  <c r="V169" i="4"/>
  <c r="Y169" i="4" s="1"/>
  <c r="AC170" i="4"/>
  <c r="AG170" i="4"/>
  <c r="R171" i="4"/>
  <c r="Y171" i="4" s="1"/>
  <c r="V171" i="4"/>
  <c r="AC172" i="4"/>
  <c r="AG172" i="4"/>
  <c r="R173" i="4"/>
  <c r="V173" i="4"/>
  <c r="T174" i="4"/>
  <c r="X174" i="4"/>
  <c r="AC174" i="4"/>
  <c r="AG174" i="4"/>
  <c r="R175" i="4"/>
  <c r="Y175" i="4" s="1"/>
  <c r="V175" i="4"/>
  <c r="T176" i="4"/>
  <c r="X176" i="4"/>
  <c r="AC176" i="4"/>
  <c r="AG176" i="4"/>
  <c r="R177" i="4"/>
  <c r="V177" i="4"/>
  <c r="T178" i="4"/>
  <c r="X178" i="4"/>
  <c r="AC178" i="4"/>
  <c r="AG178" i="4"/>
  <c r="R179" i="4"/>
  <c r="Y179" i="4" s="1"/>
  <c r="V179" i="4"/>
  <c r="T180" i="4"/>
  <c r="X180" i="4"/>
  <c r="AC180" i="4"/>
  <c r="AG180" i="4"/>
  <c r="R181" i="4"/>
  <c r="V181" i="4"/>
  <c r="Y181" i="4" s="1"/>
  <c r="T182" i="4"/>
  <c r="X182" i="4"/>
  <c r="AC182" i="4"/>
  <c r="AG182" i="4"/>
  <c r="R183" i="4"/>
  <c r="Y183" i="4" s="1"/>
  <c r="V183" i="4"/>
  <c r="T184" i="4"/>
  <c r="X184" i="4"/>
  <c r="AC184" i="4"/>
  <c r="AG184" i="4"/>
  <c r="R185" i="4"/>
  <c r="V185" i="4"/>
  <c r="T186" i="4"/>
  <c r="X186" i="4"/>
  <c r="AC186" i="4"/>
  <c r="AG186" i="4"/>
  <c r="R187" i="4"/>
  <c r="Y187" i="4" s="1"/>
  <c r="V187" i="4"/>
  <c r="T188" i="4"/>
  <c r="X188" i="4"/>
  <c r="AC188" i="4"/>
  <c r="AG188" i="4"/>
  <c r="R189" i="4"/>
  <c r="V189" i="4"/>
  <c r="Y189" i="4" s="1"/>
  <c r="T190" i="4"/>
  <c r="X190" i="4"/>
  <c r="AC190" i="4"/>
  <c r="AG190" i="4"/>
  <c r="R191" i="4"/>
  <c r="Y191" i="4" s="1"/>
  <c r="V191" i="4"/>
  <c r="T192" i="4"/>
  <c r="X192" i="4"/>
  <c r="AC192" i="4"/>
  <c r="AG192" i="4"/>
  <c r="R193" i="4"/>
  <c r="V193" i="4"/>
  <c r="T194" i="4"/>
  <c r="X194" i="4"/>
  <c r="AC194" i="4"/>
  <c r="AG194" i="4"/>
  <c r="R195" i="4"/>
  <c r="Y195" i="4" s="1"/>
  <c r="V195" i="4"/>
  <c r="T196" i="4"/>
  <c r="X196" i="4"/>
  <c r="AC196" i="4"/>
  <c r="AG196" i="4"/>
  <c r="R197" i="4"/>
  <c r="V197" i="4"/>
  <c r="Y197" i="4" s="1"/>
  <c r="T198" i="4"/>
  <c r="X198" i="4"/>
  <c r="AC198" i="4"/>
  <c r="AG198" i="4"/>
  <c r="R199" i="4"/>
  <c r="Y199" i="4" s="1"/>
  <c r="V199" i="4"/>
  <c r="S200" i="4"/>
  <c r="Y200" i="4" s="1"/>
  <c r="W200" i="4"/>
  <c r="AB200" i="4"/>
  <c r="AH200" i="4" s="1"/>
  <c r="AF200" i="4"/>
  <c r="U201" i="4"/>
  <c r="AD201" i="4"/>
  <c r="AB202" i="4"/>
  <c r="AF202" i="4"/>
  <c r="AH202" i="4" s="1"/>
  <c r="U203" i="4"/>
  <c r="AD203" i="4"/>
  <c r="AB204" i="4"/>
  <c r="AH204" i="4" s="1"/>
  <c r="AF204" i="4"/>
  <c r="U205" i="4"/>
  <c r="Y205" i="4"/>
  <c r="AD205" i="4"/>
  <c r="AB206" i="4"/>
  <c r="AH206" i="4" s="1"/>
  <c r="AF206" i="4"/>
  <c r="U207" i="4"/>
  <c r="AD207" i="4"/>
  <c r="AB208" i="4"/>
  <c r="AH208" i="4" s="1"/>
  <c r="AF208" i="4"/>
  <c r="U209" i="4"/>
  <c r="AD209" i="4"/>
  <c r="AB210" i="4"/>
  <c r="AF210" i="4"/>
  <c r="AH210" i="4" s="1"/>
  <c r="U211" i="4"/>
  <c r="AD211" i="4"/>
  <c r="AB212" i="4"/>
  <c r="AH212" i="4" s="1"/>
  <c r="AF212" i="4"/>
  <c r="U213" i="4"/>
  <c r="Y213" i="4"/>
  <c r="AD213" i="4"/>
  <c r="AB214" i="4"/>
  <c r="AH214" i="4" s="1"/>
  <c r="AF214" i="4"/>
  <c r="U215" i="4"/>
  <c r="AD215" i="4"/>
  <c r="AB216" i="4"/>
  <c r="AH216" i="4" s="1"/>
  <c r="AF216" i="4"/>
  <c r="U217" i="4"/>
  <c r="AD217" i="4"/>
  <c r="AB218" i="4"/>
  <c r="AF218" i="4"/>
  <c r="AH218" i="4" s="1"/>
  <c r="U219" i="4"/>
  <c r="AD219" i="4"/>
  <c r="AH219" i="4"/>
  <c r="AB220" i="4"/>
  <c r="AH220" i="4" s="1"/>
  <c r="AF220" i="4"/>
  <c r="U221" i="4"/>
  <c r="Y221" i="4"/>
  <c r="AD221" i="4"/>
  <c r="U223" i="4"/>
  <c r="AD223" i="4"/>
  <c r="U225" i="4"/>
  <c r="AD225" i="4"/>
  <c r="U227" i="4"/>
  <c r="AD227" i="4"/>
  <c r="U229" i="4"/>
  <c r="Y229" i="4"/>
  <c r="AD229" i="4"/>
  <c r="U231" i="4"/>
  <c r="AD231" i="4"/>
  <c r="U233" i="4"/>
  <c r="AD233" i="4"/>
  <c r="U235" i="4"/>
  <c r="Y235" i="4"/>
  <c r="AD235" i="4"/>
  <c r="T237" i="4"/>
  <c r="X237" i="4"/>
  <c r="AC237" i="4"/>
  <c r="AG237" i="4"/>
  <c r="R238" i="4"/>
  <c r="V238" i="4"/>
  <c r="Y238" i="4" s="1"/>
  <c r="AC239" i="4"/>
  <c r="AG239" i="4"/>
  <c r="R240" i="4"/>
  <c r="Y240" i="4" s="1"/>
  <c r="V240" i="4"/>
  <c r="AC241" i="4"/>
  <c r="AG241" i="4"/>
  <c r="R242" i="4"/>
  <c r="V242" i="4"/>
  <c r="Y242" i="4" s="1"/>
  <c r="AC243" i="4"/>
  <c r="AG243" i="4"/>
  <c r="R244" i="4"/>
  <c r="Y244" i="4" s="1"/>
  <c r="V244" i="4"/>
  <c r="AD245" i="4"/>
  <c r="AA245" i="4"/>
  <c r="AF245" i="4"/>
  <c r="T246" i="4"/>
  <c r="AB247" i="4"/>
  <c r="AH247" i="4" s="1"/>
  <c r="AG247" i="4"/>
  <c r="AF248" i="4"/>
  <c r="AB248" i="4"/>
  <c r="AA248" i="4"/>
  <c r="AG248" i="4"/>
  <c r="AC250" i="4"/>
  <c r="W252" i="4"/>
  <c r="S252" i="4"/>
  <c r="E252" i="4"/>
  <c r="R252" i="4"/>
  <c r="X252" i="4"/>
  <c r="AD253" i="4"/>
  <c r="AA253" i="4"/>
  <c r="AF253" i="4"/>
  <c r="T254" i="4"/>
  <c r="AB255" i="4"/>
  <c r="AG255" i="4"/>
  <c r="AF256" i="4"/>
  <c r="AB256" i="4"/>
  <c r="AA256" i="4"/>
  <c r="AH256" i="4" s="1"/>
  <c r="AG256" i="4"/>
  <c r="S261" i="4"/>
  <c r="S262" i="4"/>
  <c r="R265" i="4"/>
  <c r="Y265" i="4" s="1"/>
  <c r="AH265" i="4"/>
  <c r="AF266" i="4"/>
  <c r="AB266" i="4"/>
  <c r="AD266" i="4"/>
  <c r="AA266" i="4"/>
  <c r="AG267" i="4"/>
  <c r="AF268" i="4"/>
  <c r="AB268" i="4"/>
  <c r="AD268" i="4"/>
  <c r="AA268" i="4"/>
  <c r="AH268" i="4" s="1"/>
  <c r="AG269" i="4"/>
  <c r="AF270" i="4"/>
  <c r="AB270" i="4"/>
  <c r="AH270" i="4"/>
  <c r="AD270" i="4"/>
  <c r="AA270" i="4"/>
  <c r="AG271" i="4"/>
  <c r="AF272" i="4"/>
  <c r="AB272" i="4"/>
  <c r="AD272" i="4"/>
  <c r="AA272" i="4"/>
  <c r="AH272" i="4" s="1"/>
  <c r="AG273" i="4"/>
  <c r="AF274" i="4"/>
  <c r="AB274" i="4"/>
  <c r="AD274" i="4"/>
  <c r="AA274" i="4"/>
  <c r="AG275" i="4"/>
  <c r="AF276" i="4"/>
  <c r="AB276" i="4"/>
  <c r="AD276" i="4"/>
  <c r="AA276" i="4"/>
  <c r="AH276" i="4" s="1"/>
  <c r="AG277" i="4"/>
  <c r="AF278" i="4"/>
  <c r="AB278" i="4"/>
  <c r="AH278" i="4"/>
  <c r="AD278" i="4"/>
  <c r="AA278" i="4"/>
  <c r="AF279" i="4"/>
  <c r="S280" i="4"/>
  <c r="S281" i="4"/>
  <c r="S284" i="4"/>
  <c r="S285" i="4"/>
  <c r="S288" i="4"/>
  <c r="S289" i="4"/>
  <c r="R292" i="4"/>
  <c r="Y292" i="4" s="1"/>
  <c r="AF293" i="4"/>
  <c r="AH295" i="4"/>
  <c r="U94" i="4"/>
  <c r="Y94" i="4" s="1"/>
  <c r="U96" i="4"/>
  <c r="U98" i="4"/>
  <c r="Y98" i="4" s="1"/>
  <c r="U100" i="4"/>
  <c r="Y100" i="4" s="1"/>
  <c r="U102" i="4"/>
  <c r="Y102" i="4" s="1"/>
  <c r="U104" i="4"/>
  <c r="Y104" i="4" s="1"/>
  <c r="U106" i="4"/>
  <c r="Y106" i="4" s="1"/>
  <c r="U108" i="4"/>
  <c r="Y108" i="4" s="1"/>
  <c r="U110" i="4"/>
  <c r="Y110" i="4" s="1"/>
  <c r="U112" i="4"/>
  <c r="U114" i="4"/>
  <c r="Y114" i="4" s="1"/>
  <c r="U116" i="4"/>
  <c r="Y116" i="4" s="1"/>
  <c r="U118" i="4"/>
  <c r="Y118" i="4" s="1"/>
  <c r="U120" i="4"/>
  <c r="Y120" i="4" s="1"/>
  <c r="U122" i="4"/>
  <c r="U124" i="4"/>
  <c r="Y124" i="4" s="1"/>
  <c r="U126" i="4"/>
  <c r="Y126" i="4" s="1"/>
  <c r="U128" i="4"/>
  <c r="Y128" i="4" s="1"/>
  <c r="U130" i="4"/>
  <c r="U132" i="4"/>
  <c r="Y132" i="4" s="1"/>
  <c r="U134" i="4"/>
  <c r="Y134" i="4" s="1"/>
  <c r="U136" i="4"/>
  <c r="Y136" i="4" s="1"/>
  <c r="U138" i="4"/>
  <c r="AB139" i="4"/>
  <c r="AF139" i="4"/>
  <c r="U140" i="4"/>
  <c r="Y140" i="4" s="1"/>
  <c r="AB141" i="4"/>
  <c r="AH141" i="4" s="1"/>
  <c r="AF141" i="4"/>
  <c r="U142" i="4"/>
  <c r="Y142" i="4" s="1"/>
  <c r="AB143" i="4"/>
  <c r="AF143" i="4"/>
  <c r="U144" i="4"/>
  <c r="AB145" i="4"/>
  <c r="AH145" i="4" s="1"/>
  <c r="AF145" i="4"/>
  <c r="U146" i="4"/>
  <c r="Y146" i="4" s="1"/>
  <c r="AB147" i="4"/>
  <c r="AF147" i="4"/>
  <c r="U148" i="4"/>
  <c r="Y148" i="4" s="1"/>
  <c r="AB149" i="4"/>
  <c r="AF149" i="4"/>
  <c r="U150" i="4"/>
  <c r="Y150" i="4" s="1"/>
  <c r="AB151" i="4"/>
  <c r="AF151" i="4"/>
  <c r="U152" i="4"/>
  <c r="Y152" i="4" s="1"/>
  <c r="AD152" i="4"/>
  <c r="E153" i="4"/>
  <c r="S153" i="4"/>
  <c r="W153" i="4"/>
  <c r="AB153" i="4"/>
  <c r="AF153" i="4"/>
  <c r="U154" i="4"/>
  <c r="Y154" i="4" s="1"/>
  <c r="AD154" i="4"/>
  <c r="E155" i="4"/>
  <c r="S155" i="4"/>
  <c r="W155" i="4"/>
  <c r="AB155" i="4"/>
  <c r="AF155" i="4"/>
  <c r="U156" i="4"/>
  <c r="Y156" i="4"/>
  <c r="AD156" i="4"/>
  <c r="E157" i="4"/>
  <c r="S157" i="4"/>
  <c r="Y157" i="4" s="1"/>
  <c r="W157" i="4"/>
  <c r="U158" i="4"/>
  <c r="AD158" i="4"/>
  <c r="E159" i="4"/>
  <c r="S159" i="4"/>
  <c r="W159" i="4"/>
  <c r="U160" i="4"/>
  <c r="AD160" i="4"/>
  <c r="AH160" i="4"/>
  <c r="E161" i="4"/>
  <c r="S161" i="4"/>
  <c r="W161" i="4"/>
  <c r="U162" i="4"/>
  <c r="AD162" i="4"/>
  <c r="E163" i="4"/>
  <c r="S163" i="4"/>
  <c r="W163" i="4"/>
  <c r="U164" i="4"/>
  <c r="Y164" i="4"/>
  <c r="AD164" i="4"/>
  <c r="E165" i="4"/>
  <c r="S165" i="4"/>
  <c r="Y165" i="4" s="1"/>
  <c r="W165" i="4"/>
  <c r="U166" i="4"/>
  <c r="AD166" i="4"/>
  <c r="E167" i="4"/>
  <c r="S167" i="4"/>
  <c r="W167" i="4"/>
  <c r="U168" i="4"/>
  <c r="AD168" i="4"/>
  <c r="AH168" i="4"/>
  <c r="E169" i="4"/>
  <c r="S169" i="4"/>
  <c r="W169" i="4"/>
  <c r="U170" i="4"/>
  <c r="AD170" i="4"/>
  <c r="E171" i="4"/>
  <c r="S171" i="4"/>
  <c r="W171" i="4"/>
  <c r="U172" i="4"/>
  <c r="Y172" i="4"/>
  <c r="AD172" i="4"/>
  <c r="E173" i="4"/>
  <c r="S173" i="4"/>
  <c r="Y173" i="4" s="1"/>
  <c r="W173" i="4"/>
  <c r="U174" i="4"/>
  <c r="AD174" i="4"/>
  <c r="E175" i="4"/>
  <c r="S175" i="4"/>
  <c r="W175" i="4"/>
  <c r="U176" i="4"/>
  <c r="E177" i="4"/>
  <c r="S177" i="4"/>
  <c r="Y177" i="4" s="1"/>
  <c r="W177" i="4"/>
  <c r="U178" i="4"/>
  <c r="E179" i="4"/>
  <c r="S179" i="4"/>
  <c r="W179" i="4"/>
  <c r="U180" i="4"/>
  <c r="Y180" i="4"/>
  <c r="E181" i="4"/>
  <c r="S181" i="4"/>
  <c r="W181" i="4"/>
  <c r="U182" i="4"/>
  <c r="E183" i="4"/>
  <c r="S183" i="4"/>
  <c r="W183" i="4"/>
  <c r="U184" i="4"/>
  <c r="E185" i="4"/>
  <c r="S185" i="4"/>
  <c r="Y185" i="4" s="1"/>
  <c r="W185" i="4"/>
  <c r="U186" i="4"/>
  <c r="E187" i="4"/>
  <c r="S187" i="4"/>
  <c r="W187" i="4"/>
  <c r="U188" i="4"/>
  <c r="Y188" i="4"/>
  <c r="E189" i="4"/>
  <c r="S189" i="4"/>
  <c r="W189" i="4"/>
  <c r="U190" i="4"/>
  <c r="E191" i="4"/>
  <c r="S191" i="4"/>
  <c r="W191" i="4"/>
  <c r="U192" i="4"/>
  <c r="E193" i="4"/>
  <c r="S193" i="4"/>
  <c r="Y193" i="4" s="1"/>
  <c r="W193" i="4"/>
  <c r="U194" i="4"/>
  <c r="E195" i="4"/>
  <c r="S195" i="4"/>
  <c r="W195" i="4"/>
  <c r="U196" i="4"/>
  <c r="Y196" i="4"/>
  <c r="E197" i="4"/>
  <c r="S197" i="4"/>
  <c r="W197" i="4"/>
  <c r="U198" i="4"/>
  <c r="E199" i="4"/>
  <c r="S199" i="4"/>
  <c r="W199" i="4"/>
  <c r="T200" i="4"/>
  <c r="X200" i="4"/>
  <c r="AA201" i="4"/>
  <c r="AH201" i="4" s="1"/>
  <c r="AE201" i="4"/>
  <c r="AC202" i="4"/>
  <c r="AG202" i="4"/>
  <c r="AA203" i="4"/>
  <c r="AE203" i="4"/>
  <c r="AH203" i="4" s="1"/>
  <c r="AC204" i="4"/>
  <c r="AG204" i="4"/>
  <c r="AA205" i="4"/>
  <c r="AH205" i="4" s="1"/>
  <c r="AE205" i="4"/>
  <c r="AC206" i="4"/>
  <c r="AG206" i="4"/>
  <c r="AA207" i="4"/>
  <c r="AE207" i="4"/>
  <c r="AC208" i="4"/>
  <c r="AG208" i="4"/>
  <c r="AA209" i="4"/>
  <c r="AH209" i="4" s="1"/>
  <c r="AE209" i="4"/>
  <c r="AC210" i="4"/>
  <c r="AG210" i="4"/>
  <c r="AA211" i="4"/>
  <c r="AE211" i="4"/>
  <c r="AH211" i="4" s="1"/>
  <c r="AC212" i="4"/>
  <c r="AG212" i="4"/>
  <c r="AA213" i="4"/>
  <c r="AH213" i="4" s="1"/>
  <c r="AE213" i="4"/>
  <c r="AC214" i="4"/>
  <c r="AG214" i="4"/>
  <c r="AA215" i="4"/>
  <c r="AE215" i="4"/>
  <c r="AC216" i="4"/>
  <c r="AG216" i="4"/>
  <c r="AA217" i="4"/>
  <c r="AH217" i="4" s="1"/>
  <c r="AE217" i="4"/>
  <c r="AC218" i="4"/>
  <c r="AG218" i="4"/>
  <c r="R219" i="4"/>
  <c r="Y219" i="4" s="1"/>
  <c r="V219" i="4"/>
  <c r="AA219" i="4"/>
  <c r="AE219" i="4"/>
  <c r="AC220" i="4"/>
  <c r="AG220" i="4"/>
  <c r="R221" i="4"/>
  <c r="V221" i="4"/>
  <c r="AA221" i="4"/>
  <c r="AH221" i="4" s="1"/>
  <c r="AE221" i="4"/>
  <c r="AC222" i="4"/>
  <c r="AH222" i="4" s="1"/>
  <c r="AG222" i="4"/>
  <c r="R223" i="4"/>
  <c r="V223" i="4"/>
  <c r="Y223" i="4" s="1"/>
  <c r="AA223" i="4"/>
  <c r="AH223" i="4" s="1"/>
  <c r="AE223" i="4"/>
  <c r="AC224" i="4"/>
  <c r="AH224" i="4" s="1"/>
  <c r="AG224" i="4"/>
  <c r="R225" i="4"/>
  <c r="V225" i="4"/>
  <c r="AA225" i="4"/>
  <c r="AH225" i="4" s="1"/>
  <c r="AE225" i="4"/>
  <c r="AC226" i="4"/>
  <c r="AG226" i="4"/>
  <c r="R227" i="4"/>
  <c r="V227" i="4"/>
  <c r="Y227" i="4" s="1"/>
  <c r="AA227" i="4"/>
  <c r="AH227" i="4" s="1"/>
  <c r="AE227" i="4"/>
  <c r="AC228" i="4"/>
  <c r="AH228" i="4" s="1"/>
  <c r="AG228" i="4"/>
  <c r="R229" i="4"/>
  <c r="V229" i="4"/>
  <c r="AA229" i="4"/>
  <c r="AH229" i="4" s="1"/>
  <c r="AE229" i="4"/>
  <c r="AC230" i="4"/>
  <c r="AH230" i="4" s="1"/>
  <c r="AG230" i="4"/>
  <c r="R231" i="4"/>
  <c r="V231" i="4"/>
  <c r="Y231" i="4" s="1"/>
  <c r="AA231" i="4"/>
  <c r="AH231" i="4" s="1"/>
  <c r="AE231" i="4"/>
  <c r="AC232" i="4"/>
  <c r="AH232" i="4" s="1"/>
  <c r="AG232" i="4"/>
  <c r="R233" i="4"/>
  <c r="V233" i="4"/>
  <c r="AA233" i="4"/>
  <c r="AH233" i="4" s="1"/>
  <c r="AE233" i="4"/>
  <c r="T234" i="4"/>
  <c r="Y234" i="4" s="1"/>
  <c r="X234" i="4"/>
  <c r="AC234" i="4"/>
  <c r="AG234" i="4"/>
  <c r="AH234" i="4" s="1"/>
  <c r="R235" i="4"/>
  <c r="V235" i="4"/>
  <c r="AA235" i="4"/>
  <c r="AH235" i="4" s="1"/>
  <c r="AE235" i="4"/>
  <c r="T236" i="4"/>
  <c r="Y236" i="4" s="1"/>
  <c r="X236" i="4"/>
  <c r="AC236" i="4"/>
  <c r="U237" i="4"/>
  <c r="AD237" i="4"/>
  <c r="E238" i="4"/>
  <c r="S238" i="4"/>
  <c r="W238" i="4"/>
  <c r="AB238" i="4"/>
  <c r="AH238" i="4" s="1"/>
  <c r="AF238" i="4"/>
  <c r="U239" i="4"/>
  <c r="AD239" i="4"/>
  <c r="AH239" i="4"/>
  <c r="E240" i="4"/>
  <c r="S240" i="4"/>
  <c r="W240" i="4"/>
  <c r="U241" i="4"/>
  <c r="AD241" i="4"/>
  <c r="E242" i="4"/>
  <c r="S242" i="4"/>
  <c r="W242" i="4"/>
  <c r="U243" i="4"/>
  <c r="Y243" i="4"/>
  <c r="AD243" i="4"/>
  <c r="E244" i="4"/>
  <c r="S244" i="4"/>
  <c r="W244" i="4"/>
  <c r="AB245" i="4"/>
  <c r="AH245" i="4" s="1"/>
  <c r="AG245" i="4"/>
  <c r="AF246" i="4"/>
  <c r="AB246" i="4"/>
  <c r="U246" i="4"/>
  <c r="AA246" i="4"/>
  <c r="AG246" i="4"/>
  <c r="AC247" i="4"/>
  <c r="AC248" i="4"/>
  <c r="AH248" i="4"/>
  <c r="W250" i="4"/>
  <c r="S250" i="4"/>
  <c r="E250" i="4"/>
  <c r="R250" i="4"/>
  <c r="Y250" i="4" s="1"/>
  <c r="X250" i="4"/>
  <c r="AD250" i="4"/>
  <c r="AH250" i="4" s="1"/>
  <c r="AD251" i="4"/>
  <c r="AA251" i="4"/>
  <c r="AH251" i="4" s="1"/>
  <c r="AF251" i="4"/>
  <c r="T252" i="4"/>
  <c r="AB253" i="4"/>
  <c r="AH253" i="4" s="1"/>
  <c r="AG253" i="4"/>
  <c r="AF254" i="4"/>
  <c r="AB254" i="4"/>
  <c r="AH254" i="4" s="1"/>
  <c r="U254" i="4"/>
  <c r="AA254" i="4"/>
  <c r="AG254" i="4"/>
  <c r="AC255" i="4"/>
  <c r="AC256" i="4"/>
  <c r="AG258" i="4"/>
  <c r="AC258" i="4"/>
  <c r="AE258" i="4"/>
  <c r="AA258" i="4"/>
  <c r="AD258" i="4"/>
  <c r="V259" i="4"/>
  <c r="R259" i="4"/>
  <c r="X259" i="4"/>
  <c r="T259" i="4"/>
  <c r="X260" i="4"/>
  <c r="T260" i="4"/>
  <c r="V260" i="4"/>
  <c r="R260" i="4"/>
  <c r="Y260" i="4" s="1"/>
  <c r="E261" i="4"/>
  <c r="U261" i="4"/>
  <c r="E262" i="4"/>
  <c r="U262" i="4"/>
  <c r="V263" i="4"/>
  <c r="R263" i="4"/>
  <c r="Y263" i="4" s="1"/>
  <c r="X263" i="4"/>
  <c r="T263" i="4"/>
  <c r="X264" i="4"/>
  <c r="T264" i="4"/>
  <c r="V264" i="4"/>
  <c r="R264" i="4"/>
  <c r="Y264" i="4"/>
  <c r="E265" i="4"/>
  <c r="T265" i="4"/>
  <c r="AC266" i="4"/>
  <c r="AA267" i="4"/>
  <c r="AC268" i="4"/>
  <c r="AA269" i="4"/>
  <c r="AH269" i="4" s="1"/>
  <c r="AC270" i="4"/>
  <c r="AA271" i="4"/>
  <c r="AH271" i="4" s="1"/>
  <c r="AC272" i="4"/>
  <c r="AA273" i="4"/>
  <c r="AH273" i="4" s="1"/>
  <c r="AC274" i="4"/>
  <c r="AA275" i="4"/>
  <c r="AA277" i="4"/>
  <c r="AH277" i="4" s="1"/>
  <c r="AH279" i="4"/>
  <c r="E280" i="4"/>
  <c r="U280" i="4"/>
  <c r="E281" i="4"/>
  <c r="U281" i="4"/>
  <c r="Y281" i="4" s="1"/>
  <c r="V282" i="4"/>
  <c r="R282" i="4"/>
  <c r="X282" i="4"/>
  <c r="T282" i="4"/>
  <c r="Y282" i="4" s="1"/>
  <c r="X283" i="4"/>
  <c r="T283" i="4"/>
  <c r="V283" i="4"/>
  <c r="R283" i="4"/>
  <c r="Y283" i="4" s="1"/>
  <c r="E284" i="4"/>
  <c r="U284" i="4"/>
  <c r="E285" i="4"/>
  <c r="U285" i="4"/>
  <c r="V286" i="4"/>
  <c r="R286" i="4"/>
  <c r="Y286" i="4" s="1"/>
  <c r="X286" i="4"/>
  <c r="T286" i="4"/>
  <c r="X287" i="4"/>
  <c r="T287" i="4"/>
  <c r="V287" i="4"/>
  <c r="R287" i="4"/>
  <c r="Y287" i="4"/>
  <c r="E288" i="4"/>
  <c r="U288" i="4"/>
  <c r="E289" i="4"/>
  <c r="U289" i="4"/>
  <c r="Y289" i="4" s="1"/>
  <c r="V290" i="4"/>
  <c r="R290" i="4"/>
  <c r="X290" i="4"/>
  <c r="T290" i="4"/>
  <c r="Y290" i="4" s="1"/>
  <c r="X291" i="4"/>
  <c r="T291" i="4"/>
  <c r="V291" i="4"/>
  <c r="R291" i="4"/>
  <c r="Y291" i="4" s="1"/>
  <c r="E292" i="4"/>
  <c r="T292" i="4"/>
  <c r="AC139" i="4"/>
  <c r="AC141" i="4"/>
  <c r="AC143" i="4"/>
  <c r="AC145" i="4"/>
  <c r="AC147" i="4"/>
  <c r="AC149" i="4"/>
  <c r="AC151" i="4"/>
  <c r="AA152" i="4"/>
  <c r="AH152" i="4" s="1"/>
  <c r="T153" i="4"/>
  <c r="Y153" i="4" s="1"/>
  <c r="AC153" i="4"/>
  <c r="AA154" i="4"/>
  <c r="AH154" i="4" s="1"/>
  <c r="T155" i="4"/>
  <c r="AC155" i="4"/>
  <c r="R156" i="4"/>
  <c r="AA156" i="4"/>
  <c r="AH156" i="4" s="1"/>
  <c r="T157" i="4"/>
  <c r="AC157" i="4"/>
  <c r="AH157" i="4" s="1"/>
  <c r="R158" i="4"/>
  <c r="Y158" i="4" s="1"/>
  <c r="AA158" i="4"/>
  <c r="AH158" i="4" s="1"/>
  <c r="T159" i="4"/>
  <c r="AC159" i="4"/>
  <c r="AH159" i="4" s="1"/>
  <c r="R160" i="4"/>
  <c r="Y160" i="4" s="1"/>
  <c r="AA160" i="4"/>
  <c r="T161" i="4"/>
  <c r="AC161" i="4"/>
  <c r="AH161" i="4" s="1"/>
  <c r="R162" i="4"/>
  <c r="Y162" i="4" s="1"/>
  <c r="AA162" i="4"/>
  <c r="AH162" i="4" s="1"/>
  <c r="T163" i="4"/>
  <c r="AC163" i="4"/>
  <c r="AH163" i="4" s="1"/>
  <c r="R164" i="4"/>
  <c r="AA164" i="4"/>
  <c r="AH164" i="4" s="1"/>
  <c r="T165" i="4"/>
  <c r="AC165" i="4"/>
  <c r="AH165" i="4" s="1"/>
  <c r="R166" i="4"/>
  <c r="Y166" i="4" s="1"/>
  <c r="AA166" i="4"/>
  <c r="AH166" i="4" s="1"/>
  <c r="T167" i="4"/>
  <c r="AC167" i="4"/>
  <c r="AH167" i="4" s="1"/>
  <c r="R168" i="4"/>
  <c r="Y168" i="4" s="1"/>
  <c r="AA168" i="4"/>
  <c r="T169" i="4"/>
  <c r="AC169" i="4"/>
  <c r="AH169" i="4" s="1"/>
  <c r="R170" i="4"/>
  <c r="Y170" i="4" s="1"/>
  <c r="AA170" i="4"/>
  <c r="AH170" i="4" s="1"/>
  <c r="T171" i="4"/>
  <c r="AC171" i="4"/>
  <c r="AH171" i="4" s="1"/>
  <c r="R172" i="4"/>
  <c r="AA172" i="4"/>
  <c r="AH172" i="4" s="1"/>
  <c r="T173" i="4"/>
  <c r="AC173" i="4"/>
  <c r="AH173" i="4" s="1"/>
  <c r="R174" i="4"/>
  <c r="Y174" i="4" s="1"/>
  <c r="AA174" i="4"/>
  <c r="AH174" i="4" s="1"/>
  <c r="T175" i="4"/>
  <c r="AC175" i="4"/>
  <c r="AH175" i="4" s="1"/>
  <c r="R176" i="4"/>
  <c r="Y176" i="4" s="1"/>
  <c r="AA176" i="4"/>
  <c r="AH176" i="4" s="1"/>
  <c r="T177" i="4"/>
  <c r="AC177" i="4"/>
  <c r="AH177" i="4" s="1"/>
  <c r="R178" i="4"/>
  <c r="Y178" i="4" s="1"/>
  <c r="AA178" i="4"/>
  <c r="T179" i="4"/>
  <c r="AC179" i="4"/>
  <c r="AH179" i="4" s="1"/>
  <c r="R180" i="4"/>
  <c r="AA180" i="4"/>
  <c r="AH180" i="4" s="1"/>
  <c r="T181" i="4"/>
  <c r="AC181" i="4"/>
  <c r="AH181" i="4" s="1"/>
  <c r="R182" i="4"/>
  <c r="Y182" i="4" s="1"/>
  <c r="AA182" i="4"/>
  <c r="T183" i="4"/>
  <c r="AC183" i="4"/>
  <c r="AH183" i="4" s="1"/>
  <c r="R184" i="4"/>
  <c r="Y184" i="4" s="1"/>
  <c r="AA184" i="4"/>
  <c r="AH184" i="4" s="1"/>
  <c r="T185" i="4"/>
  <c r="AC185" i="4"/>
  <c r="AH185" i="4" s="1"/>
  <c r="R186" i="4"/>
  <c r="Y186" i="4" s="1"/>
  <c r="AA186" i="4"/>
  <c r="T187" i="4"/>
  <c r="AC187" i="4"/>
  <c r="AH187" i="4" s="1"/>
  <c r="R188" i="4"/>
  <c r="AA188" i="4"/>
  <c r="AH188" i="4" s="1"/>
  <c r="T189" i="4"/>
  <c r="AC189" i="4"/>
  <c r="AH189" i="4" s="1"/>
  <c r="R190" i="4"/>
  <c r="Y190" i="4" s="1"/>
  <c r="AA190" i="4"/>
  <c r="T191" i="4"/>
  <c r="AC191" i="4"/>
  <c r="AH191" i="4" s="1"/>
  <c r="R192" i="4"/>
  <c r="Y192" i="4" s="1"/>
  <c r="AA192" i="4"/>
  <c r="AH192" i="4" s="1"/>
  <c r="T193" i="4"/>
  <c r="AC193" i="4"/>
  <c r="AH193" i="4" s="1"/>
  <c r="R194" i="4"/>
  <c r="Y194" i="4" s="1"/>
  <c r="AA194" i="4"/>
  <c r="T195" i="4"/>
  <c r="AC195" i="4"/>
  <c r="AH195" i="4" s="1"/>
  <c r="R196" i="4"/>
  <c r="AA196" i="4"/>
  <c r="AH196" i="4" s="1"/>
  <c r="T197" i="4"/>
  <c r="AC197" i="4"/>
  <c r="AH197" i="4" s="1"/>
  <c r="R198" i="4"/>
  <c r="Y198" i="4" s="1"/>
  <c r="AA198" i="4"/>
  <c r="T199" i="4"/>
  <c r="AC199" i="4"/>
  <c r="AH199" i="4" s="1"/>
  <c r="U200" i="4"/>
  <c r="AD200" i="4"/>
  <c r="E201" i="4"/>
  <c r="S201" i="4"/>
  <c r="Y201" i="4" s="1"/>
  <c r="AB201" i="4"/>
  <c r="U202" i="4"/>
  <c r="Y202" i="4" s="1"/>
  <c r="AD202" i="4"/>
  <c r="E203" i="4"/>
  <c r="S203" i="4"/>
  <c r="Y203" i="4" s="1"/>
  <c r="AB203" i="4"/>
  <c r="U204" i="4"/>
  <c r="Y204" i="4" s="1"/>
  <c r="AD204" i="4"/>
  <c r="E205" i="4"/>
  <c r="S205" i="4"/>
  <c r="AB205" i="4"/>
  <c r="U206" i="4"/>
  <c r="Y206" i="4" s="1"/>
  <c r="AD206" i="4"/>
  <c r="E207" i="4"/>
  <c r="S207" i="4"/>
  <c r="Y207" i="4" s="1"/>
  <c r="AB207" i="4"/>
  <c r="AH207" i="4" s="1"/>
  <c r="U208" i="4"/>
  <c r="Y208" i="4" s="1"/>
  <c r="AD208" i="4"/>
  <c r="E209" i="4"/>
  <c r="S209" i="4"/>
  <c r="Y209" i="4" s="1"/>
  <c r="AB209" i="4"/>
  <c r="U210" i="4"/>
  <c r="Y210" i="4" s="1"/>
  <c r="AD210" i="4"/>
  <c r="E211" i="4"/>
  <c r="S211" i="4"/>
  <c r="Y211" i="4" s="1"/>
  <c r="AB211" i="4"/>
  <c r="U212" i="4"/>
  <c r="Y212" i="4" s="1"/>
  <c r="AD212" i="4"/>
  <c r="E213" i="4"/>
  <c r="S213" i="4"/>
  <c r="AB213" i="4"/>
  <c r="U214" i="4"/>
  <c r="Y214" i="4" s="1"/>
  <c r="AD214" i="4"/>
  <c r="E215" i="4"/>
  <c r="S215" i="4"/>
  <c r="Y215" i="4" s="1"/>
  <c r="AB215" i="4"/>
  <c r="AH215" i="4" s="1"/>
  <c r="U216" i="4"/>
  <c r="Y216" i="4" s="1"/>
  <c r="AD216" i="4"/>
  <c r="E217" i="4"/>
  <c r="S217" i="4"/>
  <c r="Y217" i="4" s="1"/>
  <c r="AB217" i="4"/>
  <c r="U218" i="4"/>
  <c r="Y218" i="4" s="1"/>
  <c r="AD218" i="4"/>
  <c r="E219" i="4"/>
  <c r="S219" i="4"/>
  <c r="AB219" i="4"/>
  <c r="U220" i="4"/>
  <c r="Y220" i="4" s="1"/>
  <c r="AD220" i="4"/>
  <c r="E221" i="4"/>
  <c r="S221" i="4"/>
  <c r="AB221" i="4"/>
  <c r="U222" i="4"/>
  <c r="Y222" i="4" s="1"/>
  <c r="AD222" i="4"/>
  <c r="E223" i="4"/>
  <c r="S223" i="4"/>
  <c r="AB223" i="4"/>
  <c r="U224" i="4"/>
  <c r="Y224" i="4" s="1"/>
  <c r="AD224" i="4"/>
  <c r="E225" i="4"/>
  <c r="S225" i="4"/>
  <c r="Y225" i="4" s="1"/>
  <c r="AB225" i="4"/>
  <c r="U226" i="4"/>
  <c r="Y226" i="4" s="1"/>
  <c r="AD226" i="4"/>
  <c r="E227" i="4"/>
  <c r="S227" i="4"/>
  <c r="AB227" i="4"/>
  <c r="U228" i="4"/>
  <c r="Y228" i="4" s="1"/>
  <c r="AD228" i="4"/>
  <c r="E229" i="4"/>
  <c r="S229" i="4"/>
  <c r="AB229" i="4"/>
  <c r="U230" i="4"/>
  <c r="Y230" i="4" s="1"/>
  <c r="AD230" i="4"/>
  <c r="E231" i="4"/>
  <c r="S231" i="4"/>
  <c r="AB231" i="4"/>
  <c r="U232" i="4"/>
  <c r="Y232" i="4" s="1"/>
  <c r="AD232" i="4"/>
  <c r="E233" i="4"/>
  <c r="S233" i="4"/>
  <c r="Y233" i="4" s="1"/>
  <c r="AB233" i="4"/>
  <c r="U234" i="4"/>
  <c r="AD234" i="4"/>
  <c r="E235" i="4"/>
  <c r="S235" i="4"/>
  <c r="AB235" i="4"/>
  <c r="U236" i="4"/>
  <c r="E237" i="4"/>
  <c r="R237" i="4"/>
  <c r="Y237" i="4" s="1"/>
  <c r="AA237" i="4"/>
  <c r="AH237" i="4" s="1"/>
  <c r="T238" i="4"/>
  <c r="AC238" i="4"/>
  <c r="R239" i="4"/>
  <c r="Y239" i="4" s="1"/>
  <c r="AA239" i="4"/>
  <c r="T240" i="4"/>
  <c r="AC240" i="4"/>
  <c r="AH240" i="4" s="1"/>
  <c r="R241" i="4"/>
  <c r="Y241" i="4" s="1"/>
  <c r="AA241" i="4"/>
  <c r="AH241" i="4" s="1"/>
  <c r="T242" i="4"/>
  <c r="AC242" i="4"/>
  <c r="AH242" i="4" s="1"/>
  <c r="R243" i="4"/>
  <c r="AA243" i="4"/>
  <c r="AH243" i="4" s="1"/>
  <c r="T244" i="4"/>
  <c r="AC244" i="4"/>
  <c r="AH244" i="4" s="1"/>
  <c r="AC245" i="4"/>
  <c r="V246" i="4"/>
  <c r="AC246" i="4"/>
  <c r="AH246" i="4"/>
  <c r="AE247" i="4"/>
  <c r="W248" i="4"/>
  <c r="S248" i="4"/>
  <c r="E248" i="4"/>
  <c r="R248" i="4"/>
  <c r="Y248" i="4" s="1"/>
  <c r="X248" i="4"/>
  <c r="AD248" i="4"/>
  <c r="AH249" i="4"/>
  <c r="AD249" i="4"/>
  <c r="AA249" i="4"/>
  <c r="AF249" i="4"/>
  <c r="T250" i="4"/>
  <c r="AE250" i="4"/>
  <c r="AB251" i="4"/>
  <c r="AG251" i="4"/>
  <c r="AF252" i="4"/>
  <c r="AB252" i="4"/>
  <c r="U252" i="4"/>
  <c r="Y252" i="4" s="1"/>
  <c r="AA252" i="4"/>
  <c r="AH252" i="4" s="1"/>
  <c r="AG252" i="4"/>
  <c r="AC253" i="4"/>
  <c r="V254" i="4"/>
  <c r="AC254" i="4"/>
  <c r="AE255" i="4"/>
  <c r="W256" i="4"/>
  <c r="S256" i="4"/>
  <c r="E256" i="4"/>
  <c r="R256" i="4"/>
  <c r="X256" i="4"/>
  <c r="AD256" i="4"/>
  <c r="AF257" i="4"/>
  <c r="AB257" i="4"/>
  <c r="AH257" i="4"/>
  <c r="AD257" i="4"/>
  <c r="AA257" i="4"/>
  <c r="AF258" i="4"/>
  <c r="S259" i="4"/>
  <c r="Y259" i="4" s="1"/>
  <c r="S260" i="4"/>
  <c r="W261" i="4"/>
  <c r="W262" i="4"/>
  <c r="S263" i="4"/>
  <c r="S264" i="4"/>
  <c r="V265" i="4"/>
  <c r="AE266" i="4"/>
  <c r="AH266" i="4" s="1"/>
  <c r="AC267" i="4"/>
  <c r="AE268" i="4"/>
  <c r="AC269" i="4"/>
  <c r="AE270" i="4"/>
  <c r="AC271" i="4"/>
  <c r="AE272" i="4"/>
  <c r="AC273" i="4"/>
  <c r="AE274" i="4"/>
  <c r="AH274" i="4" s="1"/>
  <c r="AC275" i="4"/>
  <c r="AE276" i="4"/>
  <c r="AC277" i="4"/>
  <c r="AE278" i="4"/>
  <c r="AB279" i="4"/>
  <c r="W280" i="4"/>
  <c r="W281" i="4"/>
  <c r="S282" i="4"/>
  <c r="S283" i="4"/>
  <c r="W284" i="4"/>
  <c r="W285" i="4"/>
  <c r="S286" i="4"/>
  <c r="S287" i="4"/>
  <c r="W288" i="4"/>
  <c r="W289" i="4"/>
  <c r="S290" i="4"/>
  <c r="S291" i="4"/>
  <c r="V292" i="4"/>
  <c r="X294" i="4"/>
  <c r="T294" i="4"/>
  <c r="W294" i="4"/>
  <c r="S294" i="4"/>
  <c r="E294" i="4"/>
  <c r="V294" i="4"/>
  <c r="R294" i="4"/>
  <c r="Y294" i="4" s="1"/>
  <c r="U294" i="4"/>
  <c r="AH348" i="4"/>
  <c r="Y364" i="4"/>
  <c r="AC296" i="4"/>
  <c r="AG296" i="4"/>
  <c r="AC298" i="4"/>
  <c r="AG298" i="4"/>
  <c r="AC300" i="4"/>
  <c r="AG300" i="4"/>
  <c r="AA301" i="4"/>
  <c r="AH301" i="4" s="1"/>
  <c r="AE301" i="4"/>
  <c r="AC302" i="4"/>
  <c r="AG302" i="4"/>
  <c r="AA303" i="4"/>
  <c r="AH303" i="4" s="1"/>
  <c r="AE303" i="4"/>
  <c r="AC304" i="4"/>
  <c r="AG304" i="4"/>
  <c r="AA305" i="4"/>
  <c r="AH305" i="4" s="1"/>
  <c r="AE305" i="4"/>
  <c r="AC306" i="4"/>
  <c r="AG306" i="4"/>
  <c r="AA307" i="4"/>
  <c r="AE307" i="4"/>
  <c r="AC308" i="4"/>
  <c r="AG308" i="4"/>
  <c r="AA309" i="4"/>
  <c r="AH309" i="4" s="1"/>
  <c r="AE309" i="4"/>
  <c r="AC310" i="4"/>
  <c r="AG310" i="4"/>
  <c r="AA311" i="4"/>
  <c r="AH311" i="4" s="1"/>
  <c r="AE311" i="4"/>
  <c r="AC312" i="4"/>
  <c r="AG312" i="4"/>
  <c r="AA313" i="4"/>
  <c r="AH313" i="4" s="1"/>
  <c r="AE313" i="4"/>
  <c r="AC314" i="4"/>
  <c r="AG314" i="4"/>
  <c r="AA315" i="4"/>
  <c r="AE315" i="4"/>
  <c r="AC316" i="4"/>
  <c r="AG316" i="4"/>
  <c r="AA317" i="4"/>
  <c r="AH317" i="4" s="1"/>
  <c r="AE317" i="4"/>
  <c r="AC318" i="4"/>
  <c r="AG318" i="4"/>
  <c r="AA319" i="4"/>
  <c r="AH319" i="4" s="1"/>
  <c r="AE319" i="4"/>
  <c r="AC320" i="4"/>
  <c r="AG320" i="4"/>
  <c r="AA321" i="4"/>
  <c r="AH321" i="4" s="1"/>
  <c r="AE321" i="4"/>
  <c r="AC322" i="4"/>
  <c r="AG322" i="4"/>
  <c r="AA323" i="4"/>
  <c r="AE323" i="4"/>
  <c r="AC324" i="4"/>
  <c r="AG324" i="4"/>
  <c r="AA325" i="4"/>
  <c r="AH325" i="4" s="1"/>
  <c r="AE325" i="4"/>
  <c r="AC326" i="4"/>
  <c r="AG326" i="4"/>
  <c r="AA327" i="4"/>
  <c r="AH327" i="4" s="1"/>
  <c r="AE327" i="4"/>
  <c r="AC328" i="4"/>
  <c r="AG328" i="4"/>
  <c r="AA329" i="4"/>
  <c r="AH329" i="4" s="1"/>
  <c r="AE329" i="4"/>
  <c r="AC330" i="4"/>
  <c r="AG330" i="4"/>
  <c r="AC332" i="4"/>
  <c r="AG332" i="4"/>
  <c r="R333" i="4"/>
  <c r="Y333" i="4" s="1"/>
  <c r="V333" i="4"/>
  <c r="AC334" i="4"/>
  <c r="AG334" i="4"/>
  <c r="R335" i="4"/>
  <c r="Y335" i="4" s="1"/>
  <c r="V335" i="4"/>
  <c r="T336" i="4"/>
  <c r="X336" i="4"/>
  <c r="AC336" i="4"/>
  <c r="AG336" i="4"/>
  <c r="R337" i="4"/>
  <c r="Y337" i="4" s="1"/>
  <c r="V337" i="4"/>
  <c r="T338" i="4"/>
  <c r="X338" i="4"/>
  <c r="AC338" i="4"/>
  <c r="AG338" i="4"/>
  <c r="R339" i="4"/>
  <c r="Y339" i="4" s="1"/>
  <c r="V339" i="4"/>
  <c r="T340" i="4"/>
  <c r="X340" i="4"/>
  <c r="AC340" i="4"/>
  <c r="AG340" i="4"/>
  <c r="R341" i="4"/>
  <c r="Y341" i="4" s="1"/>
  <c r="V341" i="4"/>
  <c r="T342" i="4"/>
  <c r="X342" i="4"/>
  <c r="AC342" i="4"/>
  <c r="AG342" i="4"/>
  <c r="R343" i="4"/>
  <c r="Y343" i="4" s="1"/>
  <c r="V343" i="4"/>
  <c r="T344" i="4"/>
  <c r="X344" i="4"/>
  <c r="AC344" i="4"/>
  <c r="AG344" i="4"/>
  <c r="R345" i="4"/>
  <c r="V345" i="4"/>
  <c r="T346" i="4"/>
  <c r="X346" i="4"/>
  <c r="AC346" i="4"/>
  <c r="AG346" i="4"/>
  <c r="R347" i="4"/>
  <c r="Y347" i="4" s="1"/>
  <c r="V347" i="4"/>
  <c r="AA347" i="4"/>
  <c r="AE347" i="4"/>
  <c r="T348" i="4"/>
  <c r="X348" i="4"/>
  <c r="AC348" i="4"/>
  <c r="R349" i="4"/>
  <c r="Y349" i="4" s="1"/>
  <c r="V349" i="4"/>
  <c r="AA349" i="4"/>
  <c r="AE349" i="4"/>
  <c r="T350" i="4"/>
  <c r="X350" i="4"/>
  <c r="AC350" i="4"/>
  <c r="AH350" i="4" s="1"/>
  <c r="R351" i="4"/>
  <c r="Y351" i="4" s="1"/>
  <c r="V351" i="4"/>
  <c r="AA351" i="4"/>
  <c r="AH351" i="4" s="1"/>
  <c r="AE351" i="4"/>
  <c r="T352" i="4"/>
  <c r="X352" i="4"/>
  <c r="AC352" i="4"/>
  <c r="AH352" i="4" s="1"/>
  <c r="R353" i="4"/>
  <c r="Y353" i="4" s="1"/>
  <c r="V353" i="4"/>
  <c r="AA353" i="4"/>
  <c r="AE353" i="4"/>
  <c r="T354" i="4"/>
  <c r="X354" i="4"/>
  <c r="AC354" i="4"/>
  <c r="AG354" i="4"/>
  <c r="R355" i="4"/>
  <c r="Y355" i="4" s="1"/>
  <c r="V355" i="4"/>
  <c r="T356" i="4"/>
  <c r="X356" i="4"/>
  <c r="AC356" i="4"/>
  <c r="AG356" i="4"/>
  <c r="R357" i="4"/>
  <c r="Y357" i="4" s="1"/>
  <c r="V357" i="4"/>
  <c r="AA357" i="4"/>
  <c r="AE357" i="4"/>
  <c r="S358" i="4"/>
  <c r="Y358" i="4" s="1"/>
  <c r="W358" i="4"/>
  <c r="AB358" i="4"/>
  <c r="AH358" i="4" s="1"/>
  <c r="AF358" i="4"/>
  <c r="U359" i="4"/>
  <c r="AD359" i="4"/>
  <c r="E360" i="4"/>
  <c r="S360" i="4"/>
  <c r="Y360" i="4" s="1"/>
  <c r="W360" i="4"/>
  <c r="AB360" i="4"/>
  <c r="AH360" i="4" s="1"/>
  <c r="AF360" i="4"/>
  <c r="U361" i="4"/>
  <c r="AD361" i="4"/>
  <c r="E362" i="4"/>
  <c r="S362" i="4"/>
  <c r="Y362" i="4" s="1"/>
  <c r="W362" i="4"/>
  <c r="AB362" i="4"/>
  <c r="AF362" i="4"/>
  <c r="U363" i="4"/>
  <c r="AD363" i="4"/>
  <c r="E364" i="4"/>
  <c r="S364" i="4"/>
  <c r="W364" i="4"/>
  <c r="AB364" i="4"/>
  <c r="AH364" i="4" s="1"/>
  <c r="AF364" i="4"/>
  <c r="U365" i="4"/>
  <c r="Y365" i="4"/>
  <c r="AD365" i="4"/>
  <c r="E366" i="4"/>
  <c r="S366" i="4"/>
  <c r="W366" i="4"/>
  <c r="Y366" i="4" s="1"/>
  <c r="AB366" i="4"/>
  <c r="AF366" i="4"/>
  <c r="U367" i="4"/>
  <c r="AD367" i="4"/>
  <c r="E368" i="4"/>
  <c r="S368" i="4"/>
  <c r="Y368" i="4" s="1"/>
  <c r="W368" i="4"/>
  <c r="AB368" i="4"/>
  <c r="AH368" i="4" s="1"/>
  <c r="AF368" i="4"/>
  <c r="U369" i="4"/>
  <c r="AD369" i="4"/>
  <c r="E370" i="4"/>
  <c r="S370" i="4"/>
  <c r="Y370" i="4" s="1"/>
  <c r="W370" i="4"/>
  <c r="AB370" i="4"/>
  <c r="AH370" i="4" s="1"/>
  <c r="AF370" i="4"/>
  <c r="U371" i="4"/>
  <c r="AD371" i="4"/>
  <c r="E372" i="4"/>
  <c r="S372" i="4"/>
  <c r="Y372" i="4" s="1"/>
  <c r="W372" i="4"/>
  <c r="AB372" i="4"/>
  <c r="AH372" i="4" s="1"/>
  <c r="AF372" i="4"/>
  <c r="U373" i="4"/>
  <c r="AD373" i="4"/>
  <c r="E374" i="4"/>
  <c r="S374" i="4"/>
  <c r="W374" i="4"/>
  <c r="AB374" i="4"/>
  <c r="AF374" i="4"/>
  <c r="U375" i="4"/>
  <c r="Y375" i="4"/>
  <c r="AD375" i="4"/>
  <c r="E376" i="4"/>
  <c r="S376" i="4"/>
  <c r="Y376" i="4" s="1"/>
  <c r="W376" i="4"/>
  <c r="AB376" i="4"/>
  <c r="AH376" i="4" s="1"/>
  <c r="AF376" i="4"/>
  <c r="U377" i="4"/>
  <c r="Y377" i="4" s="1"/>
  <c r="AD377" i="4"/>
  <c r="E378" i="4"/>
  <c r="S378" i="4"/>
  <c r="Y378" i="4" s="1"/>
  <c r="W378" i="4"/>
  <c r="AB378" i="4"/>
  <c r="AF378" i="4"/>
  <c r="U379" i="4"/>
  <c r="AD379" i="4"/>
  <c r="AH379" i="4"/>
  <c r="E380" i="4"/>
  <c r="S380" i="4"/>
  <c r="Y380" i="4" s="1"/>
  <c r="W380" i="4"/>
  <c r="U381" i="4"/>
  <c r="AD381" i="4"/>
  <c r="E382" i="4"/>
  <c r="S382" i="4"/>
  <c r="W382" i="4"/>
  <c r="U383" i="4"/>
  <c r="X384" i="4"/>
  <c r="T384" i="4"/>
  <c r="V384" i="4"/>
  <c r="R384" i="4"/>
  <c r="Y384" i="4" s="1"/>
  <c r="E385" i="4"/>
  <c r="U385" i="4"/>
  <c r="E386" i="4"/>
  <c r="U386" i="4"/>
  <c r="V387" i="4"/>
  <c r="R387" i="4"/>
  <c r="Y387" i="4" s="1"/>
  <c r="X387" i="4"/>
  <c r="T387" i="4"/>
  <c r="X388" i="4"/>
  <c r="T388" i="4"/>
  <c r="V388" i="4"/>
  <c r="R388" i="4"/>
  <c r="E389" i="4"/>
  <c r="U389" i="4"/>
  <c r="E390" i="4"/>
  <c r="U390" i="4"/>
  <c r="V391" i="4"/>
  <c r="R391" i="4"/>
  <c r="X391" i="4"/>
  <c r="T391" i="4"/>
  <c r="X392" i="4"/>
  <c r="T392" i="4"/>
  <c r="V392" i="4"/>
  <c r="R392" i="4"/>
  <c r="Y392" i="4" s="1"/>
  <c r="E393" i="4"/>
  <c r="U393" i="4"/>
  <c r="E394" i="4"/>
  <c r="AG396" i="4"/>
  <c r="AD397" i="4"/>
  <c r="AF397" i="4"/>
  <c r="AB397" i="4"/>
  <c r="AE397" i="4"/>
  <c r="Y399" i="4"/>
  <c r="AG400" i="4"/>
  <c r="AD401" i="4"/>
  <c r="AF401" i="4"/>
  <c r="AB401" i="4"/>
  <c r="AE401" i="4"/>
  <c r="AG404" i="4"/>
  <c r="AD405" i="4"/>
  <c r="AF405" i="4"/>
  <c r="AB405" i="4"/>
  <c r="AH405" i="4" s="1"/>
  <c r="AE405" i="4"/>
  <c r="AG408" i="4"/>
  <c r="AD409" i="4"/>
  <c r="AF409" i="4"/>
  <c r="AB409" i="4"/>
  <c r="AE409" i="4"/>
  <c r="AH409" i="4" s="1"/>
  <c r="AA411" i="4"/>
  <c r="AH415" i="4"/>
  <c r="AH423" i="4"/>
  <c r="AH431" i="4"/>
  <c r="U245" i="4"/>
  <c r="Y245" i="4" s="1"/>
  <c r="U247" i="4"/>
  <c r="Y247" i="4" s="1"/>
  <c r="U249" i="4"/>
  <c r="U251" i="4"/>
  <c r="Y251" i="4" s="1"/>
  <c r="U253" i="4"/>
  <c r="Y253" i="4" s="1"/>
  <c r="U255" i="4"/>
  <c r="Y255" i="4" s="1"/>
  <c r="U257" i="4"/>
  <c r="Y257" i="4" s="1"/>
  <c r="E258" i="4"/>
  <c r="R258" i="4"/>
  <c r="V258" i="4"/>
  <c r="AC259" i="4"/>
  <c r="AH259" i="4" s="1"/>
  <c r="AA260" i="4"/>
  <c r="AH260" i="4" s="1"/>
  <c r="AE260" i="4"/>
  <c r="AC261" i="4"/>
  <c r="AA262" i="4"/>
  <c r="AE262" i="4"/>
  <c r="AC263" i="4"/>
  <c r="AH263" i="4" s="1"/>
  <c r="AA264" i="4"/>
  <c r="AE264" i="4"/>
  <c r="U266" i="4"/>
  <c r="Y266" i="4" s="1"/>
  <c r="E267" i="4"/>
  <c r="S267" i="4"/>
  <c r="W267" i="4"/>
  <c r="U268" i="4"/>
  <c r="Y268" i="4" s="1"/>
  <c r="E269" i="4"/>
  <c r="S269" i="4"/>
  <c r="Y269" i="4" s="1"/>
  <c r="W269" i="4"/>
  <c r="U270" i="4"/>
  <c r="Y270" i="4" s="1"/>
  <c r="E271" i="4"/>
  <c r="S271" i="4"/>
  <c r="Y271" i="4" s="1"/>
  <c r="W271" i="4"/>
  <c r="U272" i="4"/>
  <c r="Y272" i="4" s="1"/>
  <c r="E273" i="4"/>
  <c r="S273" i="4"/>
  <c r="Y273" i="4" s="1"/>
  <c r="W273" i="4"/>
  <c r="U274" i="4"/>
  <c r="Y274" i="4" s="1"/>
  <c r="E275" i="4"/>
  <c r="S275" i="4"/>
  <c r="W275" i="4"/>
  <c r="U276" i="4"/>
  <c r="Y276" i="4" s="1"/>
  <c r="E277" i="4"/>
  <c r="S277" i="4"/>
  <c r="Y277" i="4" s="1"/>
  <c r="W277" i="4"/>
  <c r="U278" i="4"/>
  <c r="Y278" i="4" s="1"/>
  <c r="E279" i="4"/>
  <c r="R279" i="4"/>
  <c r="V279" i="4"/>
  <c r="AC280" i="4"/>
  <c r="AH280" i="4" s="1"/>
  <c r="AA281" i="4"/>
  <c r="AE281" i="4"/>
  <c r="AC282" i="4"/>
  <c r="AH282" i="4" s="1"/>
  <c r="AA283" i="4"/>
  <c r="AE283" i="4"/>
  <c r="AC284" i="4"/>
  <c r="AH284" i="4" s="1"/>
  <c r="AA285" i="4"/>
  <c r="AE285" i="4"/>
  <c r="AC286" i="4"/>
  <c r="AH286" i="4" s="1"/>
  <c r="AA287" i="4"/>
  <c r="AE287" i="4"/>
  <c r="AC288" i="4"/>
  <c r="AH288" i="4" s="1"/>
  <c r="AA289" i="4"/>
  <c r="AE289" i="4"/>
  <c r="AC290" i="4"/>
  <c r="AA291" i="4"/>
  <c r="AE291" i="4"/>
  <c r="T293" i="4"/>
  <c r="Y293" i="4" s="1"/>
  <c r="AA294" i="4"/>
  <c r="AE294" i="4"/>
  <c r="S295" i="4"/>
  <c r="Y295" i="4" s="1"/>
  <c r="W295" i="4"/>
  <c r="AB295" i="4"/>
  <c r="U296" i="4"/>
  <c r="Y296" i="4" s="1"/>
  <c r="AD296" i="4"/>
  <c r="E297" i="4"/>
  <c r="S297" i="4"/>
  <c r="Y297" i="4" s="1"/>
  <c r="W297" i="4"/>
  <c r="AB297" i="4"/>
  <c r="AH297" i="4" s="1"/>
  <c r="AF297" i="4"/>
  <c r="U298" i="4"/>
  <c r="Y298" i="4" s="1"/>
  <c r="AD298" i="4"/>
  <c r="E299" i="4"/>
  <c r="S299" i="4"/>
  <c r="Y299" i="4" s="1"/>
  <c r="W299" i="4"/>
  <c r="AB299" i="4"/>
  <c r="AH299" i="4" s="1"/>
  <c r="AF299" i="4"/>
  <c r="U300" i="4"/>
  <c r="Y300" i="4" s="1"/>
  <c r="AD300" i="4"/>
  <c r="E301" i="4"/>
  <c r="S301" i="4"/>
  <c r="Y301" i="4" s="1"/>
  <c r="W301" i="4"/>
  <c r="AB301" i="4"/>
  <c r="AF301" i="4"/>
  <c r="U302" i="4"/>
  <c r="Y302" i="4" s="1"/>
  <c r="AD302" i="4"/>
  <c r="E303" i="4"/>
  <c r="S303" i="4"/>
  <c r="Y303" i="4" s="1"/>
  <c r="W303" i="4"/>
  <c r="AB303" i="4"/>
  <c r="AF303" i="4"/>
  <c r="U304" i="4"/>
  <c r="Y304" i="4" s="1"/>
  <c r="AD304" i="4"/>
  <c r="E305" i="4"/>
  <c r="S305" i="4"/>
  <c r="Y305" i="4" s="1"/>
  <c r="W305" i="4"/>
  <c r="AB305" i="4"/>
  <c r="AF305" i="4"/>
  <c r="U306" i="4"/>
  <c r="Y306" i="4" s="1"/>
  <c r="AD306" i="4"/>
  <c r="E307" i="4"/>
  <c r="S307" i="4"/>
  <c r="Y307" i="4" s="1"/>
  <c r="W307" i="4"/>
  <c r="AB307" i="4"/>
  <c r="AF307" i="4"/>
  <c r="U308" i="4"/>
  <c r="Y308" i="4" s="1"/>
  <c r="AD308" i="4"/>
  <c r="E309" i="4"/>
  <c r="S309" i="4"/>
  <c r="Y309" i="4" s="1"/>
  <c r="W309" i="4"/>
  <c r="AB309" i="4"/>
  <c r="AF309" i="4"/>
  <c r="U310" i="4"/>
  <c r="Y310" i="4" s="1"/>
  <c r="AD310" i="4"/>
  <c r="E311" i="4"/>
  <c r="S311" i="4"/>
  <c r="Y311" i="4" s="1"/>
  <c r="W311" i="4"/>
  <c r="AB311" i="4"/>
  <c r="AF311" i="4"/>
  <c r="U312" i="4"/>
  <c r="Y312" i="4" s="1"/>
  <c r="AD312" i="4"/>
  <c r="E313" i="4"/>
  <c r="S313" i="4"/>
  <c r="Y313" i="4" s="1"/>
  <c r="W313" i="4"/>
  <c r="AB313" i="4"/>
  <c r="AF313" i="4"/>
  <c r="U314" i="4"/>
  <c r="Y314" i="4" s="1"/>
  <c r="AD314" i="4"/>
  <c r="E315" i="4"/>
  <c r="S315" i="4"/>
  <c r="Y315" i="4" s="1"/>
  <c r="W315" i="4"/>
  <c r="AB315" i="4"/>
  <c r="AF315" i="4"/>
  <c r="U316" i="4"/>
  <c r="Y316" i="4" s="1"/>
  <c r="AD316" i="4"/>
  <c r="E317" i="4"/>
  <c r="S317" i="4"/>
  <c r="Y317" i="4" s="1"/>
  <c r="W317" i="4"/>
  <c r="AB317" i="4"/>
  <c r="AF317" i="4"/>
  <c r="U318" i="4"/>
  <c r="Y318" i="4" s="1"/>
  <c r="AD318" i="4"/>
  <c r="E319" i="4"/>
  <c r="S319" i="4"/>
  <c r="Y319" i="4" s="1"/>
  <c r="W319" i="4"/>
  <c r="AB319" i="4"/>
  <c r="AF319" i="4"/>
  <c r="U320" i="4"/>
  <c r="Y320" i="4" s="1"/>
  <c r="AD320" i="4"/>
  <c r="E321" i="4"/>
  <c r="S321" i="4"/>
  <c r="Y321" i="4" s="1"/>
  <c r="W321" i="4"/>
  <c r="AB321" i="4"/>
  <c r="AF321" i="4"/>
  <c r="U322" i="4"/>
  <c r="Y322" i="4" s="1"/>
  <c r="AD322" i="4"/>
  <c r="E323" i="4"/>
  <c r="S323" i="4"/>
  <c r="Y323" i="4" s="1"/>
  <c r="W323" i="4"/>
  <c r="AB323" i="4"/>
  <c r="AF323" i="4"/>
  <c r="U324" i="4"/>
  <c r="Y324" i="4" s="1"/>
  <c r="AD324" i="4"/>
  <c r="E325" i="4"/>
  <c r="S325" i="4"/>
  <c r="Y325" i="4" s="1"/>
  <c r="W325" i="4"/>
  <c r="AB325" i="4"/>
  <c r="AF325" i="4"/>
  <c r="U326" i="4"/>
  <c r="Y326" i="4" s="1"/>
  <c r="AD326" i="4"/>
  <c r="E327" i="4"/>
  <c r="S327" i="4"/>
  <c r="Y327" i="4" s="1"/>
  <c r="W327" i="4"/>
  <c r="AB327" i="4"/>
  <c r="AF327" i="4"/>
  <c r="U328" i="4"/>
  <c r="Y328" i="4" s="1"/>
  <c r="AD328" i="4"/>
  <c r="E329" i="4"/>
  <c r="S329" i="4"/>
  <c r="Y329" i="4" s="1"/>
  <c r="W329" i="4"/>
  <c r="AB329" i="4"/>
  <c r="AF329" i="4"/>
  <c r="U330" i="4"/>
  <c r="Y330" i="4" s="1"/>
  <c r="AD330" i="4"/>
  <c r="E331" i="4"/>
  <c r="S331" i="4"/>
  <c r="Y331" i="4" s="1"/>
  <c r="W331" i="4"/>
  <c r="AB331" i="4"/>
  <c r="AF331" i="4"/>
  <c r="U332" i="4"/>
  <c r="Y332" i="4" s="1"/>
  <c r="AD332" i="4"/>
  <c r="E333" i="4"/>
  <c r="S333" i="4"/>
  <c r="W333" i="4"/>
  <c r="AB333" i="4"/>
  <c r="AH333" i="4" s="1"/>
  <c r="AF333" i="4"/>
  <c r="U334" i="4"/>
  <c r="AD334" i="4"/>
  <c r="E335" i="4"/>
  <c r="S335" i="4"/>
  <c r="W335" i="4"/>
  <c r="U336" i="4"/>
  <c r="Y336" i="4"/>
  <c r="AD336" i="4"/>
  <c r="E337" i="4"/>
  <c r="S337" i="4"/>
  <c r="W337" i="4"/>
  <c r="U338" i="4"/>
  <c r="E339" i="4"/>
  <c r="S339" i="4"/>
  <c r="W339" i="4"/>
  <c r="U340" i="4"/>
  <c r="Y340" i="4"/>
  <c r="E341" i="4"/>
  <c r="S341" i="4"/>
  <c r="W341" i="4"/>
  <c r="U342" i="4"/>
  <c r="E343" i="4"/>
  <c r="S343" i="4"/>
  <c r="W343" i="4"/>
  <c r="U344" i="4"/>
  <c r="E345" i="4"/>
  <c r="S345" i="4"/>
  <c r="Y345" i="4" s="1"/>
  <c r="W345" i="4"/>
  <c r="U346" i="4"/>
  <c r="E347" i="4"/>
  <c r="S347" i="4"/>
  <c r="W347" i="4"/>
  <c r="U348" i="4"/>
  <c r="Y348" i="4"/>
  <c r="E349" i="4"/>
  <c r="S349" i="4"/>
  <c r="W349" i="4"/>
  <c r="U350" i="4"/>
  <c r="Y350" i="4" s="1"/>
  <c r="E351" i="4"/>
  <c r="S351" i="4"/>
  <c r="W351" i="4"/>
  <c r="U352" i="4"/>
  <c r="E353" i="4"/>
  <c r="S353" i="4"/>
  <c r="W353" i="4"/>
  <c r="U354" i="4"/>
  <c r="E355" i="4"/>
  <c r="S355" i="4"/>
  <c r="W355" i="4"/>
  <c r="U356" i="4"/>
  <c r="E357" i="4"/>
  <c r="S357" i="4"/>
  <c r="W357" i="4"/>
  <c r="T358" i="4"/>
  <c r="X358" i="4"/>
  <c r="AA359" i="4"/>
  <c r="AH359" i="4" s="1"/>
  <c r="AE359" i="4"/>
  <c r="AC360" i="4"/>
  <c r="AG360" i="4"/>
  <c r="AA361" i="4"/>
  <c r="AH361" i="4" s="1"/>
  <c r="AE361" i="4"/>
  <c r="AC362" i="4"/>
  <c r="AH362" i="4" s="1"/>
  <c r="AG362" i="4"/>
  <c r="AA363" i="4"/>
  <c r="AE363" i="4"/>
  <c r="AC364" i="4"/>
  <c r="AG364" i="4"/>
  <c r="AA365" i="4"/>
  <c r="AE365" i="4"/>
  <c r="AC366" i="4"/>
  <c r="AH366" i="4" s="1"/>
  <c r="AG366" i="4"/>
  <c r="AA367" i="4"/>
  <c r="AH367" i="4" s="1"/>
  <c r="AE367" i="4"/>
  <c r="AC368" i="4"/>
  <c r="AG368" i="4"/>
  <c r="AA369" i="4"/>
  <c r="AH369" i="4" s="1"/>
  <c r="AE369" i="4"/>
  <c r="AC370" i="4"/>
  <c r="AG370" i="4"/>
  <c r="AA371" i="4"/>
  <c r="AE371" i="4"/>
  <c r="AC372" i="4"/>
  <c r="AG372" i="4"/>
  <c r="AA373" i="4"/>
  <c r="AE373" i="4"/>
  <c r="AC374" i="4"/>
  <c r="AH374" i="4" s="1"/>
  <c r="AG374" i="4"/>
  <c r="AA375" i="4"/>
  <c r="AH375" i="4" s="1"/>
  <c r="AE375" i="4"/>
  <c r="AC376" i="4"/>
  <c r="AG376" i="4"/>
  <c r="AA377" i="4"/>
  <c r="AH377" i="4" s="1"/>
  <c r="AE377" i="4"/>
  <c r="T378" i="4"/>
  <c r="X378" i="4"/>
  <c r="AC378" i="4"/>
  <c r="AH378" i="4" s="1"/>
  <c r="AG378" i="4"/>
  <c r="R379" i="4"/>
  <c r="Y379" i="4" s="1"/>
  <c r="V379" i="4"/>
  <c r="AA379" i="4"/>
  <c r="AE379" i="4"/>
  <c r="T380" i="4"/>
  <c r="X380" i="4"/>
  <c r="AC380" i="4"/>
  <c r="AH380" i="4" s="1"/>
  <c r="R381" i="4"/>
  <c r="V381" i="4"/>
  <c r="AA381" i="4"/>
  <c r="AH381" i="4" s="1"/>
  <c r="AE381" i="4"/>
  <c r="T382" i="4"/>
  <c r="X382" i="4"/>
  <c r="AC382" i="4"/>
  <c r="AH382" i="4" s="1"/>
  <c r="R383" i="4"/>
  <c r="V383" i="4"/>
  <c r="AA383" i="4"/>
  <c r="S384" i="4"/>
  <c r="S387" i="4"/>
  <c r="S388" i="4"/>
  <c r="Y388" i="4" s="1"/>
  <c r="S391" i="4"/>
  <c r="Y391" i="4" s="1"/>
  <c r="AF398" i="4"/>
  <c r="AB398" i="4"/>
  <c r="AD398" i="4"/>
  <c r="AE398" i="4"/>
  <c r="AF402" i="4"/>
  <c r="AB402" i="4"/>
  <c r="AH402" i="4"/>
  <c r="AD402" i="4"/>
  <c r="AE402" i="4"/>
  <c r="AA404" i="4"/>
  <c r="AF406" i="4"/>
  <c r="AB406" i="4"/>
  <c r="AD406" i="4"/>
  <c r="AE406" i="4"/>
  <c r="AA408" i="4"/>
  <c r="AF410" i="4"/>
  <c r="AB410" i="4"/>
  <c r="AH410" i="4"/>
  <c r="AD410" i="4"/>
  <c r="AE410" i="4"/>
  <c r="AC412" i="4"/>
  <c r="AF414" i="4"/>
  <c r="AH414" i="4" s="1"/>
  <c r="AB414" i="4"/>
  <c r="AE414" i="4"/>
  <c r="AA414" i="4"/>
  <c r="AD414" i="4"/>
  <c r="T295" i="4"/>
  <c r="X295" i="4"/>
  <c r="AA296" i="4"/>
  <c r="AH296" i="4" s="1"/>
  <c r="AE296" i="4"/>
  <c r="AC297" i="4"/>
  <c r="AG297" i="4"/>
  <c r="AA298" i="4"/>
  <c r="AH298" i="4" s="1"/>
  <c r="AE298" i="4"/>
  <c r="AC299" i="4"/>
  <c r="AG299" i="4"/>
  <c r="AA300" i="4"/>
  <c r="AH300" i="4" s="1"/>
  <c r="AE300" i="4"/>
  <c r="AC301" i="4"/>
  <c r="AG301" i="4"/>
  <c r="AA302" i="4"/>
  <c r="AH302" i="4" s="1"/>
  <c r="AE302" i="4"/>
  <c r="AC303" i="4"/>
  <c r="AG303" i="4"/>
  <c r="AA304" i="4"/>
  <c r="AH304" i="4" s="1"/>
  <c r="AE304" i="4"/>
  <c r="AC305" i="4"/>
  <c r="AG305" i="4"/>
  <c r="AA306" i="4"/>
  <c r="AH306" i="4" s="1"/>
  <c r="AE306" i="4"/>
  <c r="AC307" i="4"/>
  <c r="AG307" i="4"/>
  <c r="AA308" i="4"/>
  <c r="AH308" i="4" s="1"/>
  <c r="AE308" i="4"/>
  <c r="AC309" i="4"/>
  <c r="AG309" i="4"/>
  <c r="AA310" i="4"/>
  <c r="AH310" i="4" s="1"/>
  <c r="AE310" i="4"/>
  <c r="AC311" i="4"/>
  <c r="AG311" i="4"/>
  <c r="AA312" i="4"/>
  <c r="AH312" i="4" s="1"/>
  <c r="AE312" i="4"/>
  <c r="AC313" i="4"/>
  <c r="AG313" i="4"/>
  <c r="AA314" i="4"/>
  <c r="AH314" i="4" s="1"/>
  <c r="AE314" i="4"/>
  <c r="AC315" i="4"/>
  <c r="AG315" i="4"/>
  <c r="AA316" i="4"/>
  <c r="AH316" i="4" s="1"/>
  <c r="AE316" i="4"/>
  <c r="AC317" i="4"/>
  <c r="AG317" i="4"/>
  <c r="AA318" i="4"/>
  <c r="AH318" i="4" s="1"/>
  <c r="AE318" i="4"/>
  <c r="AC319" i="4"/>
  <c r="AG319" i="4"/>
  <c r="AA320" i="4"/>
  <c r="AH320" i="4" s="1"/>
  <c r="AE320" i="4"/>
  <c r="AC321" i="4"/>
  <c r="AG321" i="4"/>
  <c r="AA322" i="4"/>
  <c r="AH322" i="4" s="1"/>
  <c r="AE322" i="4"/>
  <c r="AC323" i="4"/>
  <c r="AG323" i="4"/>
  <c r="AA324" i="4"/>
  <c r="AH324" i="4" s="1"/>
  <c r="AE324" i="4"/>
  <c r="AC325" i="4"/>
  <c r="AG325" i="4"/>
  <c r="AA326" i="4"/>
  <c r="AH326" i="4" s="1"/>
  <c r="AE326" i="4"/>
  <c r="AC327" i="4"/>
  <c r="AG327" i="4"/>
  <c r="AA328" i="4"/>
  <c r="AH328" i="4" s="1"/>
  <c r="AE328" i="4"/>
  <c r="AC329" i="4"/>
  <c r="AG329" i="4"/>
  <c r="AA330" i="4"/>
  <c r="AH330" i="4" s="1"/>
  <c r="AE330" i="4"/>
  <c r="T331" i="4"/>
  <c r="X331" i="4"/>
  <c r="AC331" i="4"/>
  <c r="AG331" i="4"/>
  <c r="AA332" i="4"/>
  <c r="AH332" i="4" s="1"/>
  <c r="AE332" i="4"/>
  <c r="T333" i="4"/>
  <c r="X333" i="4"/>
  <c r="AC333" i="4"/>
  <c r="R334" i="4"/>
  <c r="Y334" i="4" s="1"/>
  <c r="AA334" i="4"/>
  <c r="AH334" i="4" s="1"/>
  <c r="T335" i="4"/>
  <c r="X335" i="4"/>
  <c r="AC335" i="4"/>
  <c r="AH335" i="4" s="1"/>
  <c r="R336" i="4"/>
  <c r="AA336" i="4"/>
  <c r="AH336" i="4" s="1"/>
  <c r="T337" i="4"/>
  <c r="X337" i="4"/>
  <c r="AC337" i="4"/>
  <c r="AH337" i="4" s="1"/>
  <c r="R338" i="4"/>
  <c r="Y338" i="4" s="1"/>
  <c r="AA338" i="4"/>
  <c r="AH338" i="4" s="1"/>
  <c r="T339" i="4"/>
  <c r="X339" i="4"/>
  <c r="AC339" i="4"/>
  <c r="AH339" i="4" s="1"/>
  <c r="R340" i="4"/>
  <c r="AA340" i="4"/>
  <c r="AH340" i="4" s="1"/>
  <c r="T341" i="4"/>
  <c r="X341" i="4"/>
  <c r="AC341" i="4"/>
  <c r="AH341" i="4" s="1"/>
  <c r="R342" i="4"/>
  <c r="Y342" i="4" s="1"/>
  <c r="AA342" i="4"/>
  <c r="AH342" i="4" s="1"/>
  <c r="T343" i="4"/>
  <c r="X343" i="4"/>
  <c r="AC343" i="4"/>
  <c r="AH343" i="4" s="1"/>
  <c r="R344" i="4"/>
  <c r="Y344" i="4" s="1"/>
  <c r="AA344" i="4"/>
  <c r="T345" i="4"/>
  <c r="X345" i="4"/>
  <c r="AC345" i="4"/>
  <c r="AH345" i="4" s="1"/>
  <c r="R346" i="4"/>
  <c r="Y346" i="4" s="1"/>
  <c r="AA346" i="4"/>
  <c r="AH346" i="4" s="1"/>
  <c r="T347" i="4"/>
  <c r="X347" i="4"/>
  <c r="AC347" i="4"/>
  <c r="R348" i="4"/>
  <c r="T349" i="4"/>
  <c r="X349" i="4"/>
  <c r="AC349" i="4"/>
  <c r="R350" i="4"/>
  <c r="T351" i="4"/>
  <c r="X351" i="4"/>
  <c r="AC351" i="4"/>
  <c r="R352" i="4"/>
  <c r="Y352" i="4" s="1"/>
  <c r="T353" i="4"/>
  <c r="X353" i="4"/>
  <c r="AC353" i="4"/>
  <c r="R354" i="4"/>
  <c r="Y354" i="4" s="1"/>
  <c r="AA354" i="4"/>
  <c r="AH354" i="4" s="1"/>
  <c r="T355" i="4"/>
  <c r="X355" i="4"/>
  <c r="AC355" i="4"/>
  <c r="AH355" i="4" s="1"/>
  <c r="R356" i="4"/>
  <c r="Y356" i="4" s="1"/>
  <c r="AA356" i="4"/>
  <c r="AH356" i="4" s="1"/>
  <c r="T357" i="4"/>
  <c r="X357" i="4"/>
  <c r="AC357" i="4"/>
  <c r="U358" i="4"/>
  <c r="AD358" i="4"/>
  <c r="E359" i="4"/>
  <c r="S359" i="4"/>
  <c r="Y359" i="4" s="1"/>
  <c r="AB359" i="4"/>
  <c r="AF359" i="4"/>
  <c r="U360" i="4"/>
  <c r="AD360" i="4"/>
  <c r="S361" i="4"/>
  <c r="Y361" i="4" s="1"/>
  <c r="AB361" i="4"/>
  <c r="AF361" i="4"/>
  <c r="U362" i="4"/>
  <c r="AD362" i="4"/>
  <c r="S363" i="4"/>
  <c r="Y363" i="4" s="1"/>
  <c r="AB363" i="4"/>
  <c r="AF363" i="4"/>
  <c r="AH363" i="4" s="1"/>
  <c r="U364" i="4"/>
  <c r="AD364" i="4"/>
  <c r="AB365" i="4"/>
  <c r="AH365" i="4" s="1"/>
  <c r="AF365" i="4"/>
  <c r="U366" i="4"/>
  <c r="AD366" i="4"/>
  <c r="E367" i="4"/>
  <c r="S367" i="4"/>
  <c r="Y367" i="4" s="1"/>
  <c r="AB367" i="4"/>
  <c r="AF367" i="4"/>
  <c r="U368" i="4"/>
  <c r="AD368" i="4"/>
  <c r="S369" i="4"/>
  <c r="Y369" i="4" s="1"/>
  <c r="AB369" i="4"/>
  <c r="AF369" i="4"/>
  <c r="U370" i="4"/>
  <c r="AD370" i="4"/>
  <c r="E371" i="4"/>
  <c r="S371" i="4"/>
  <c r="Y371" i="4" s="1"/>
  <c r="AB371" i="4"/>
  <c r="AH371" i="4" s="1"/>
  <c r="AF371" i="4"/>
  <c r="U372" i="4"/>
  <c r="AD372" i="4"/>
  <c r="E373" i="4"/>
  <c r="S373" i="4"/>
  <c r="Y373" i="4" s="1"/>
  <c r="AB373" i="4"/>
  <c r="AH373" i="4" s="1"/>
  <c r="AF373" i="4"/>
  <c r="U374" i="4"/>
  <c r="Y374" i="4" s="1"/>
  <c r="AD374" i="4"/>
  <c r="E375" i="4"/>
  <c r="S375" i="4"/>
  <c r="AB375" i="4"/>
  <c r="AF375" i="4"/>
  <c r="U376" i="4"/>
  <c r="AD376" i="4"/>
  <c r="AB377" i="4"/>
  <c r="AF377" i="4"/>
  <c r="U378" i="4"/>
  <c r="AD378" i="4"/>
  <c r="S379" i="4"/>
  <c r="AB379" i="4"/>
  <c r="AF379" i="4"/>
  <c r="U380" i="4"/>
  <c r="E381" i="4"/>
  <c r="S381" i="4"/>
  <c r="Y381" i="4" s="1"/>
  <c r="W381" i="4"/>
  <c r="AB381" i="4"/>
  <c r="AF381" i="4"/>
  <c r="U382" i="4"/>
  <c r="E383" i="4"/>
  <c r="S383" i="4"/>
  <c r="Y383" i="4" s="1"/>
  <c r="W383" i="4"/>
  <c r="V385" i="4"/>
  <c r="R385" i="4"/>
  <c r="Y385" i="4" s="1"/>
  <c r="X385" i="4"/>
  <c r="T385" i="4"/>
  <c r="X386" i="4"/>
  <c r="T386" i="4"/>
  <c r="V386" i="4"/>
  <c r="R386" i="4"/>
  <c r="E387" i="4"/>
  <c r="U387" i="4"/>
  <c r="V389" i="4"/>
  <c r="R389" i="4"/>
  <c r="Y389" i="4" s="1"/>
  <c r="X389" i="4"/>
  <c r="T389" i="4"/>
  <c r="X390" i="4"/>
  <c r="T390" i="4"/>
  <c r="V390" i="4"/>
  <c r="R390" i="4"/>
  <c r="E391" i="4"/>
  <c r="U391" i="4"/>
  <c r="V393" i="4"/>
  <c r="R393" i="4"/>
  <c r="Y393" i="4" s="1"/>
  <c r="X393" i="4"/>
  <c r="T393" i="4"/>
  <c r="W394" i="4"/>
  <c r="Y394" i="4"/>
  <c r="U394" i="4"/>
  <c r="AB394" i="4"/>
  <c r="S394" i="4"/>
  <c r="P394" i="4"/>
  <c r="X394" i="4"/>
  <c r="AD395" i="4"/>
  <c r="AF395" i="4"/>
  <c r="AB395" i="4"/>
  <c r="AH395" i="4" s="1"/>
  <c r="AE395" i="4"/>
  <c r="AA397" i="4"/>
  <c r="AH397" i="4" s="1"/>
  <c r="AG398" i="4"/>
  <c r="AD399" i="4"/>
  <c r="AF399" i="4"/>
  <c r="AB399" i="4"/>
  <c r="AH399" i="4" s="1"/>
  <c r="AE399" i="4"/>
  <c r="AA401" i="4"/>
  <c r="AH401" i="4" s="1"/>
  <c r="AG402" i="4"/>
  <c r="AD403" i="4"/>
  <c r="AF403" i="4"/>
  <c r="AB403" i="4"/>
  <c r="AH403" i="4" s="1"/>
  <c r="AE403" i="4"/>
  <c r="AG406" i="4"/>
  <c r="AD407" i="4"/>
  <c r="AF407" i="4"/>
  <c r="AB407" i="4"/>
  <c r="AH407" i="4" s="1"/>
  <c r="AE407" i="4"/>
  <c r="AG410" i="4"/>
  <c r="AD411" i="4"/>
  <c r="AF411" i="4"/>
  <c r="AB411" i="4"/>
  <c r="AE411" i="4"/>
  <c r="AH411" i="4" s="1"/>
  <c r="Y419" i="4"/>
  <c r="Y427" i="4"/>
  <c r="T258" i="4"/>
  <c r="AC260" i="4"/>
  <c r="AC262" i="4"/>
  <c r="AC264" i="4"/>
  <c r="U267" i="4"/>
  <c r="Y267" i="4" s="1"/>
  <c r="U269" i="4"/>
  <c r="U271" i="4"/>
  <c r="U273" i="4"/>
  <c r="U275" i="4"/>
  <c r="Y275" i="4" s="1"/>
  <c r="U277" i="4"/>
  <c r="T279" i="4"/>
  <c r="AC281" i="4"/>
  <c r="AC283" i="4"/>
  <c r="AC285" i="4"/>
  <c r="AC287" i="4"/>
  <c r="AC289" i="4"/>
  <c r="AC291" i="4"/>
  <c r="AC294" i="4"/>
  <c r="U295" i="4"/>
  <c r="AB296" i="4"/>
  <c r="U297" i="4"/>
  <c r="AD297" i="4"/>
  <c r="AB298" i="4"/>
  <c r="U299" i="4"/>
  <c r="AD299" i="4"/>
  <c r="AB300" i="4"/>
  <c r="U301" i="4"/>
  <c r="AD301" i="4"/>
  <c r="AB302" i="4"/>
  <c r="U303" i="4"/>
  <c r="AD303" i="4"/>
  <c r="AB304" i="4"/>
  <c r="U305" i="4"/>
  <c r="AD305" i="4"/>
  <c r="AB306" i="4"/>
  <c r="U307" i="4"/>
  <c r="AD307" i="4"/>
  <c r="AH307" i="4" s="1"/>
  <c r="AB308" i="4"/>
  <c r="U309" i="4"/>
  <c r="AD309" i="4"/>
  <c r="AB310" i="4"/>
  <c r="U311" i="4"/>
  <c r="AD311" i="4"/>
  <c r="AB312" i="4"/>
  <c r="U313" i="4"/>
  <c r="AD313" i="4"/>
  <c r="AB314" i="4"/>
  <c r="U315" i="4"/>
  <c r="AD315" i="4"/>
  <c r="AH315" i="4" s="1"/>
  <c r="AB316" i="4"/>
  <c r="U317" i="4"/>
  <c r="AD317" i="4"/>
  <c r="AB318" i="4"/>
  <c r="U319" i="4"/>
  <c r="AD319" i="4"/>
  <c r="AB320" i="4"/>
  <c r="U321" i="4"/>
  <c r="AD321" i="4"/>
  <c r="AB322" i="4"/>
  <c r="U323" i="4"/>
  <c r="AD323" i="4"/>
  <c r="AH323" i="4" s="1"/>
  <c r="AB324" i="4"/>
  <c r="U325" i="4"/>
  <c r="AD325" i="4"/>
  <c r="AB326" i="4"/>
  <c r="U327" i="4"/>
  <c r="AD327" i="4"/>
  <c r="AB328" i="4"/>
  <c r="U329" i="4"/>
  <c r="AD329" i="4"/>
  <c r="AB330" i="4"/>
  <c r="U331" i="4"/>
  <c r="AD331" i="4"/>
  <c r="AH331" i="4" s="1"/>
  <c r="AB332" i="4"/>
  <c r="U333" i="4"/>
  <c r="U335" i="4"/>
  <c r="U337" i="4"/>
  <c r="U339" i="4"/>
  <c r="U341" i="4"/>
  <c r="U343" i="4"/>
  <c r="U345" i="4"/>
  <c r="U347" i="4"/>
  <c r="U349" i="4"/>
  <c r="U351" i="4"/>
  <c r="U353" i="4"/>
  <c r="U355" i="4"/>
  <c r="U357" i="4"/>
  <c r="AC359" i="4"/>
  <c r="AC361" i="4"/>
  <c r="AC363" i="4"/>
  <c r="AC365" i="4"/>
  <c r="AC367" i="4"/>
  <c r="AC369" i="4"/>
  <c r="AC371" i="4"/>
  <c r="AC373" i="4"/>
  <c r="AC375" i="4"/>
  <c r="AC377" i="4"/>
  <c r="AC379" i="4"/>
  <c r="T381" i="4"/>
  <c r="AC381" i="4"/>
  <c r="R382" i="4"/>
  <c r="Y382" i="4" s="1"/>
  <c r="AG383" i="4"/>
  <c r="AC383" i="4"/>
  <c r="T383" i="4"/>
  <c r="AD383" i="4"/>
  <c r="W384" i="4"/>
  <c r="S385" i="4"/>
  <c r="S386" i="4"/>
  <c r="Y386" i="4" s="1"/>
  <c r="W387" i="4"/>
  <c r="W388" i="4"/>
  <c r="S389" i="4"/>
  <c r="S390" i="4"/>
  <c r="Y390" i="4" s="1"/>
  <c r="W391" i="4"/>
  <c r="S393" i="4"/>
  <c r="AF396" i="4"/>
  <c r="AB396" i="4"/>
  <c r="AH396" i="4"/>
  <c r="AD396" i="4"/>
  <c r="AE396" i="4"/>
  <c r="AC397" i="4"/>
  <c r="AA398" i="4"/>
  <c r="AH398" i="4" s="1"/>
  <c r="AF400" i="4"/>
  <c r="AB400" i="4"/>
  <c r="AD400" i="4"/>
  <c r="AH400" i="4" s="1"/>
  <c r="AE400" i="4"/>
  <c r="AC401" i="4"/>
  <c r="AA402" i="4"/>
  <c r="AF404" i="4"/>
  <c r="AB404" i="4"/>
  <c r="AH404" i="4" s="1"/>
  <c r="AD404" i="4"/>
  <c r="AE404" i="4"/>
  <c r="AA406" i="4"/>
  <c r="AH406" i="4" s="1"/>
  <c r="AF408" i="4"/>
  <c r="AB408" i="4"/>
  <c r="AH408" i="4"/>
  <c r="AD408" i="4"/>
  <c r="AE408" i="4"/>
  <c r="AA410" i="4"/>
  <c r="AG411" i="4"/>
  <c r="AF412" i="4"/>
  <c r="AB412" i="4"/>
  <c r="AE412" i="4"/>
  <c r="AA412" i="4"/>
  <c r="AH412" i="4" s="1"/>
  <c r="AD412" i="4"/>
  <c r="AC416" i="4"/>
  <c r="AG416" i="4"/>
  <c r="AC418" i="4"/>
  <c r="AG418" i="4"/>
  <c r="AC420" i="4"/>
  <c r="AG420" i="4"/>
  <c r="AC422" i="4"/>
  <c r="AG422" i="4"/>
  <c r="AC424" i="4"/>
  <c r="AG424" i="4"/>
  <c r="AC426" i="4"/>
  <c r="AG426" i="4"/>
  <c r="AC428" i="4"/>
  <c r="AG428" i="4"/>
  <c r="AC430" i="4"/>
  <c r="AG430" i="4"/>
  <c r="AC432" i="4"/>
  <c r="AG432" i="4"/>
  <c r="AF435" i="4"/>
  <c r="AB435" i="4"/>
  <c r="AA435" i="4"/>
  <c r="AH435" i="4" s="1"/>
  <c r="AG435" i="4"/>
  <c r="W439" i="4"/>
  <c r="S439" i="4"/>
  <c r="E439" i="4"/>
  <c r="R439" i="4"/>
  <c r="X439" i="4"/>
  <c r="AD440" i="4"/>
  <c r="AA440" i="4"/>
  <c r="AH440" i="4" s="1"/>
  <c r="AF440" i="4"/>
  <c r="AF443" i="4"/>
  <c r="AB443" i="4"/>
  <c r="AH443" i="4" s="1"/>
  <c r="AA443" i="4"/>
  <c r="AG443" i="4"/>
  <c r="W447" i="4"/>
  <c r="S447" i="4"/>
  <c r="E447" i="4"/>
  <c r="R447" i="4"/>
  <c r="X447" i="4"/>
  <c r="AD448" i="4"/>
  <c r="AA448" i="4"/>
  <c r="AF448" i="4"/>
  <c r="AF451" i="4"/>
  <c r="AB451" i="4"/>
  <c r="AA451" i="4"/>
  <c r="AH451" i="4" s="1"/>
  <c r="AG451" i="4"/>
  <c r="W455" i="4"/>
  <c r="S455" i="4"/>
  <c r="E455" i="4"/>
  <c r="R455" i="4"/>
  <c r="Y455" i="4" s="1"/>
  <c r="X455" i="4"/>
  <c r="AD456" i="4"/>
  <c r="AA456" i="4"/>
  <c r="AH456" i="4" s="1"/>
  <c r="AF456" i="4"/>
  <c r="AF459" i="4"/>
  <c r="AB459" i="4"/>
  <c r="AA459" i="4"/>
  <c r="AG459" i="4"/>
  <c r="W463" i="4"/>
  <c r="S463" i="4"/>
  <c r="Y463" i="4" s="1"/>
  <c r="E463" i="4"/>
  <c r="R463" i="4"/>
  <c r="X463" i="4"/>
  <c r="AD464" i="4"/>
  <c r="AA464" i="4"/>
  <c r="AF464" i="4"/>
  <c r="AF467" i="4"/>
  <c r="AB467" i="4"/>
  <c r="AA467" i="4"/>
  <c r="AG467" i="4"/>
  <c r="W471" i="4"/>
  <c r="S471" i="4"/>
  <c r="E471" i="4"/>
  <c r="R471" i="4"/>
  <c r="X471" i="4"/>
  <c r="AD472" i="4"/>
  <c r="AA472" i="4"/>
  <c r="AH472" i="4" s="1"/>
  <c r="AF472" i="4"/>
  <c r="AD478" i="4"/>
  <c r="AG478" i="4"/>
  <c r="AB478" i="4"/>
  <c r="AA478" i="4"/>
  <c r="AH478" i="4" s="1"/>
  <c r="W481" i="4"/>
  <c r="S481" i="4"/>
  <c r="E481" i="4"/>
  <c r="V481" i="4"/>
  <c r="R481" i="4"/>
  <c r="Y481" i="4" s="1"/>
  <c r="AD482" i="4"/>
  <c r="AE482" i="4"/>
  <c r="AA482" i="4"/>
  <c r="AG482" i="4"/>
  <c r="AF483" i="4"/>
  <c r="AB483" i="4"/>
  <c r="AD483" i="4"/>
  <c r="AE483" i="4"/>
  <c r="W485" i="4"/>
  <c r="S485" i="4"/>
  <c r="E485" i="4"/>
  <c r="Y485" i="4"/>
  <c r="T485" i="4"/>
  <c r="V485" i="4"/>
  <c r="R485" i="4"/>
  <c r="AA384" i="4"/>
  <c r="AE384" i="4"/>
  <c r="AC385" i="4"/>
  <c r="AH385" i="4" s="1"/>
  <c r="AA386" i="4"/>
  <c r="AH386" i="4" s="1"/>
  <c r="AE386" i="4"/>
  <c r="AC387" i="4"/>
  <c r="AH387" i="4" s="1"/>
  <c r="AA388" i="4"/>
  <c r="AE388" i="4"/>
  <c r="AC389" i="4"/>
  <c r="AH389" i="4" s="1"/>
  <c r="AA390" i="4"/>
  <c r="AE390" i="4"/>
  <c r="AC391" i="4"/>
  <c r="AH391" i="4" s="1"/>
  <c r="AA392" i="4"/>
  <c r="AE392" i="4"/>
  <c r="AC393" i="4"/>
  <c r="AD394" i="4"/>
  <c r="AH394" i="4" s="1"/>
  <c r="E395" i="4"/>
  <c r="S395" i="4"/>
  <c r="Y395" i="4" s="1"/>
  <c r="W395" i="4"/>
  <c r="U396" i="4"/>
  <c r="E397" i="4"/>
  <c r="S397" i="4"/>
  <c r="Y397" i="4" s="1"/>
  <c r="W397" i="4"/>
  <c r="U398" i="4"/>
  <c r="E399" i="4"/>
  <c r="S399" i="4"/>
  <c r="W399" i="4"/>
  <c r="U400" i="4"/>
  <c r="Y400" i="4"/>
  <c r="E401" i="4"/>
  <c r="S401" i="4"/>
  <c r="Y401" i="4" s="1"/>
  <c r="W401" i="4"/>
  <c r="U402" i="4"/>
  <c r="E403" i="4"/>
  <c r="S403" i="4"/>
  <c r="Y403" i="4" s="1"/>
  <c r="W403" i="4"/>
  <c r="U404" i="4"/>
  <c r="E405" i="4"/>
  <c r="S405" i="4"/>
  <c r="Y405" i="4" s="1"/>
  <c r="W405" i="4"/>
  <c r="U406" i="4"/>
  <c r="E407" i="4"/>
  <c r="S407" i="4"/>
  <c r="Y407" i="4" s="1"/>
  <c r="W407" i="4"/>
  <c r="U408" i="4"/>
  <c r="Y408" i="4"/>
  <c r="E409" i="4"/>
  <c r="S409" i="4"/>
  <c r="Y409" i="4" s="1"/>
  <c r="W409" i="4"/>
  <c r="U410" i="4"/>
  <c r="E411" i="4"/>
  <c r="S411" i="4"/>
  <c r="Y411" i="4" s="1"/>
  <c r="W411" i="4"/>
  <c r="U412" i="4"/>
  <c r="E413" i="4"/>
  <c r="S413" i="4"/>
  <c r="Y413" i="4" s="1"/>
  <c r="W413" i="4"/>
  <c r="AB413" i="4"/>
  <c r="AF413" i="4"/>
  <c r="U414" i="4"/>
  <c r="Y414" i="4" s="1"/>
  <c r="E415" i="4"/>
  <c r="S415" i="4"/>
  <c r="Y415" i="4" s="1"/>
  <c r="W415" i="4"/>
  <c r="AB415" i="4"/>
  <c r="AF415" i="4"/>
  <c r="U416" i="4"/>
  <c r="Y416" i="4"/>
  <c r="AD416" i="4"/>
  <c r="E417" i="4"/>
  <c r="S417" i="4"/>
  <c r="Y417" i="4" s="1"/>
  <c r="W417" i="4"/>
  <c r="AB417" i="4"/>
  <c r="AH417" i="4" s="1"/>
  <c r="AF417" i="4"/>
  <c r="U418" i="4"/>
  <c r="AD418" i="4"/>
  <c r="E419" i="4"/>
  <c r="S419" i="4"/>
  <c r="W419" i="4"/>
  <c r="AB419" i="4"/>
  <c r="AH419" i="4" s="1"/>
  <c r="AF419" i="4"/>
  <c r="U420" i="4"/>
  <c r="AD420" i="4"/>
  <c r="E421" i="4"/>
  <c r="S421" i="4"/>
  <c r="W421" i="4"/>
  <c r="AB421" i="4"/>
  <c r="AH421" i="4" s="1"/>
  <c r="AF421" i="4"/>
  <c r="U422" i="4"/>
  <c r="AD422" i="4"/>
  <c r="AH422" i="4" s="1"/>
  <c r="E423" i="4"/>
  <c r="S423" i="4"/>
  <c r="Y423" i="4" s="1"/>
  <c r="W423" i="4"/>
  <c r="AB423" i="4"/>
  <c r="AF423" i="4"/>
  <c r="U424" i="4"/>
  <c r="Y424" i="4"/>
  <c r="AD424" i="4"/>
  <c r="E425" i="4"/>
  <c r="S425" i="4"/>
  <c r="Y425" i="4" s="1"/>
  <c r="W425" i="4"/>
  <c r="AB425" i="4"/>
  <c r="AH425" i="4" s="1"/>
  <c r="AF425" i="4"/>
  <c r="U426" i="4"/>
  <c r="AD426" i="4"/>
  <c r="E427" i="4"/>
  <c r="S427" i="4"/>
  <c r="W427" i="4"/>
  <c r="AB427" i="4"/>
  <c r="AH427" i="4" s="1"/>
  <c r="AF427" i="4"/>
  <c r="U428" i="4"/>
  <c r="AD428" i="4"/>
  <c r="E429" i="4"/>
  <c r="S429" i="4"/>
  <c r="W429" i="4"/>
  <c r="AB429" i="4"/>
  <c r="AH429" i="4" s="1"/>
  <c r="AF429" i="4"/>
  <c r="U430" i="4"/>
  <c r="AD430" i="4"/>
  <c r="AH430" i="4" s="1"/>
  <c r="E431" i="4"/>
  <c r="S431" i="4"/>
  <c r="Y431" i="4" s="1"/>
  <c r="W431" i="4"/>
  <c r="AB431" i="4"/>
  <c r="AF431" i="4"/>
  <c r="U432" i="4"/>
  <c r="Y432" i="4"/>
  <c r="AD432" i="4"/>
  <c r="E433" i="4"/>
  <c r="S433" i="4"/>
  <c r="Y433" i="4" s="1"/>
  <c r="W433" i="4"/>
  <c r="AB433" i="4"/>
  <c r="AG433" i="4"/>
  <c r="AC435" i="4"/>
  <c r="W437" i="4"/>
  <c r="S437" i="4"/>
  <c r="E437" i="4"/>
  <c r="R437" i="4"/>
  <c r="X437" i="4"/>
  <c r="AD438" i="4"/>
  <c r="AA438" i="4"/>
  <c r="AH438" i="4" s="1"/>
  <c r="AF438" i="4"/>
  <c r="T439" i="4"/>
  <c r="Y439" i="4"/>
  <c r="AB440" i="4"/>
  <c r="AG440" i="4"/>
  <c r="AF441" i="4"/>
  <c r="AB441" i="4"/>
  <c r="AH441" i="4" s="1"/>
  <c r="U441" i="4"/>
  <c r="AA441" i="4"/>
  <c r="AG441" i="4"/>
  <c r="AC443" i="4"/>
  <c r="W445" i="4"/>
  <c r="S445" i="4"/>
  <c r="Y445" i="4" s="1"/>
  <c r="E445" i="4"/>
  <c r="R445" i="4"/>
  <c r="X445" i="4"/>
  <c r="AD446" i="4"/>
  <c r="AA446" i="4"/>
  <c r="AF446" i="4"/>
  <c r="T447" i="4"/>
  <c r="Y447" i="4" s="1"/>
  <c r="AB448" i="4"/>
  <c r="AG448" i="4"/>
  <c r="AF449" i="4"/>
  <c r="AB449" i="4"/>
  <c r="U449" i="4"/>
  <c r="AA449" i="4"/>
  <c r="AH449" i="4" s="1"/>
  <c r="AG449" i="4"/>
  <c r="AC451" i="4"/>
  <c r="W453" i="4"/>
  <c r="S453" i="4"/>
  <c r="Y453" i="4" s="1"/>
  <c r="E453" i="4"/>
  <c r="R453" i="4"/>
  <c r="X453" i="4"/>
  <c r="AD453" i="4"/>
  <c r="AD454" i="4"/>
  <c r="AA454" i="4"/>
  <c r="AH454" i="4" s="1"/>
  <c r="AF454" i="4"/>
  <c r="T455" i="4"/>
  <c r="Y456" i="4"/>
  <c r="AB456" i="4"/>
  <c r="AG456" i="4"/>
  <c r="AF457" i="4"/>
  <c r="AB457" i="4"/>
  <c r="AA457" i="4"/>
  <c r="AH457" i="4" s="1"/>
  <c r="AG457" i="4"/>
  <c r="AC459" i="4"/>
  <c r="AH459" i="4"/>
  <c r="W461" i="4"/>
  <c r="S461" i="4"/>
  <c r="E461" i="4"/>
  <c r="R461" i="4"/>
  <c r="Y461" i="4" s="1"/>
  <c r="X461" i="4"/>
  <c r="AD462" i="4"/>
  <c r="AA462" i="4"/>
  <c r="AH462" i="4" s="1"/>
  <c r="AF462" i="4"/>
  <c r="T463" i="4"/>
  <c r="Y464" i="4"/>
  <c r="AB464" i="4"/>
  <c r="AH464" i="4" s="1"/>
  <c r="AG464" i="4"/>
  <c r="AF465" i="4"/>
  <c r="AB465" i="4"/>
  <c r="AA465" i="4"/>
  <c r="AG465" i="4"/>
  <c r="AC467" i="4"/>
  <c r="AH467" i="4"/>
  <c r="W469" i="4"/>
  <c r="S469" i="4"/>
  <c r="E469" i="4"/>
  <c r="R469" i="4"/>
  <c r="X469" i="4"/>
  <c r="AD469" i="4"/>
  <c r="AD470" i="4"/>
  <c r="AA470" i="4"/>
  <c r="AH470" i="4" s="1"/>
  <c r="AF470" i="4"/>
  <c r="T471" i="4"/>
  <c r="AB472" i="4"/>
  <c r="AG472" i="4"/>
  <c r="AF473" i="4"/>
  <c r="AB473" i="4"/>
  <c r="U473" i="4"/>
  <c r="AA473" i="4"/>
  <c r="AG473" i="4"/>
  <c r="AF477" i="4"/>
  <c r="AB477" i="4"/>
  <c r="AE477" i="4"/>
  <c r="AD477" i="4"/>
  <c r="AC478" i="4"/>
  <c r="W479" i="4"/>
  <c r="S479" i="4"/>
  <c r="E479" i="4"/>
  <c r="U479" i="4"/>
  <c r="R479" i="4"/>
  <c r="Y479" i="4" s="1"/>
  <c r="T481" i="4"/>
  <c r="AB482" i="4"/>
  <c r="AH482" i="4" s="1"/>
  <c r="AG483" i="4"/>
  <c r="U485" i="4"/>
  <c r="Y529" i="4"/>
  <c r="AC413" i="4"/>
  <c r="AG413" i="4"/>
  <c r="AC415" i="4"/>
  <c r="AG415" i="4"/>
  <c r="AA416" i="4"/>
  <c r="AH416" i="4" s="1"/>
  <c r="AE416" i="4"/>
  <c r="AC417" i="4"/>
  <c r="AG417" i="4"/>
  <c r="AA418" i="4"/>
  <c r="AH418" i="4" s="1"/>
  <c r="AE418" i="4"/>
  <c r="AC419" i="4"/>
  <c r="AG419" i="4"/>
  <c r="AA420" i="4"/>
  <c r="AE420" i="4"/>
  <c r="AH420" i="4" s="1"/>
  <c r="AC421" i="4"/>
  <c r="AG421" i="4"/>
  <c r="AA422" i="4"/>
  <c r="AE422" i="4"/>
  <c r="AC423" i="4"/>
  <c r="AG423" i="4"/>
  <c r="AA424" i="4"/>
  <c r="AH424" i="4" s="1"/>
  <c r="AE424" i="4"/>
  <c r="AC425" i="4"/>
  <c r="AG425" i="4"/>
  <c r="AA426" i="4"/>
  <c r="AH426" i="4" s="1"/>
  <c r="AE426" i="4"/>
  <c r="AC427" i="4"/>
  <c r="AG427" i="4"/>
  <c r="AA428" i="4"/>
  <c r="AE428" i="4"/>
  <c r="AH428" i="4" s="1"/>
  <c r="AC429" i="4"/>
  <c r="AG429" i="4"/>
  <c r="AA430" i="4"/>
  <c r="AE430" i="4"/>
  <c r="AC431" i="4"/>
  <c r="AG431" i="4"/>
  <c r="AA432" i="4"/>
  <c r="AH432" i="4" s="1"/>
  <c r="AE432" i="4"/>
  <c r="T433" i="4"/>
  <c r="X433" i="4"/>
  <c r="AC433" i="4"/>
  <c r="AH433" i="4"/>
  <c r="W435" i="4"/>
  <c r="S435" i="4"/>
  <c r="E435" i="4"/>
  <c r="R435" i="4"/>
  <c r="X435" i="4"/>
  <c r="AD435" i="4"/>
  <c r="AD436" i="4"/>
  <c r="AA436" i="4"/>
  <c r="AH436" i="4" s="1"/>
  <c r="AF436" i="4"/>
  <c r="T437" i="4"/>
  <c r="Y437" i="4"/>
  <c r="AB438" i="4"/>
  <c r="AG438" i="4"/>
  <c r="AF439" i="4"/>
  <c r="AB439" i="4"/>
  <c r="U439" i="4"/>
  <c r="AA439" i="4"/>
  <c r="AG439" i="4"/>
  <c r="AC440" i="4"/>
  <c r="AC441" i="4"/>
  <c r="W443" i="4"/>
  <c r="S443" i="4"/>
  <c r="Y443" i="4" s="1"/>
  <c r="E443" i="4"/>
  <c r="R443" i="4"/>
  <c r="X443" i="4"/>
  <c r="AD443" i="4"/>
  <c r="AD444" i="4"/>
  <c r="AA444" i="4"/>
  <c r="AH444" i="4" s="1"/>
  <c r="AF444" i="4"/>
  <c r="T445" i="4"/>
  <c r="Y446" i="4"/>
  <c r="AB446" i="4"/>
  <c r="AG446" i="4"/>
  <c r="AF447" i="4"/>
  <c r="AB447" i="4"/>
  <c r="AH447" i="4" s="1"/>
  <c r="U447" i="4"/>
  <c r="AA447" i="4"/>
  <c r="AG447" i="4"/>
  <c r="AC448" i="4"/>
  <c r="AH448" i="4" s="1"/>
  <c r="AC449" i="4"/>
  <c r="W451" i="4"/>
  <c r="S451" i="4"/>
  <c r="E451" i="4"/>
  <c r="R451" i="4"/>
  <c r="X451" i="4"/>
  <c r="AD451" i="4"/>
  <c r="AD452" i="4"/>
  <c r="AA452" i="4"/>
  <c r="AF452" i="4"/>
  <c r="AH452" i="4" s="1"/>
  <c r="T453" i="4"/>
  <c r="AF455" i="4"/>
  <c r="AB455" i="4"/>
  <c r="U455" i="4"/>
  <c r="AA455" i="4"/>
  <c r="AG455" i="4"/>
  <c r="AC456" i="4"/>
  <c r="AC457" i="4"/>
  <c r="W459" i="4"/>
  <c r="S459" i="4"/>
  <c r="Y459" i="4" s="1"/>
  <c r="E459" i="4"/>
  <c r="R459" i="4"/>
  <c r="X459" i="4"/>
  <c r="AD459" i="4"/>
  <c r="AD460" i="4"/>
  <c r="AA460" i="4"/>
  <c r="AH460" i="4" s="1"/>
  <c r="AF460" i="4"/>
  <c r="T461" i="4"/>
  <c r="Y462" i="4"/>
  <c r="AF463" i="4"/>
  <c r="AB463" i="4"/>
  <c r="U463" i="4"/>
  <c r="AA463" i="4"/>
  <c r="AH463" i="4" s="1"/>
  <c r="AG463" i="4"/>
  <c r="AC464" i="4"/>
  <c r="AC465" i="4"/>
  <c r="AH465" i="4"/>
  <c r="W467" i="4"/>
  <c r="S467" i="4"/>
  <c r="E467" i="4"/>
  <c r="R467" i="4"/>
  <c r="X467" i="4"/>
  <c r="AD467" i="4"/>
  <c r="AD468" i="4"/>
  <c r="AA468" i="4"/>
  <c r="AH468" i="4" s="1"/>
  <c r="AF468" i="4"/>
  <c r="T469" i="4"/>
  <c r="Y469" i="4"/>
  <c r="AF471" i="4"/>
  <c r="AB471" i="4"/>
  <c r="U471" i="4"/>
  <c r="Y471" i="4" s="1"/>
  <c r="AA471" i="4"/>
  <c r="AG471" i="4"/>
  <c r="AC472" i="4"/>
  <c r="AC473" i="4"/>
  <c r="AH473" i="4" s="1"/>
  <c r="AG477" i="4"/>
  <c r="AE478" i="4"/>
  <c r="T479" i="4"/>
  <c r="AD480" i="4"/>
  <c r="AC480" i="4"/>
  <c r="AA480" i="4"/>
  <c r="AH480" i="4" s="1"/>
  <c r="AG480" i="4"/>
  <c r="AF481" i="4"/>
  <c r="AB481" i="4"/>
  <c r="AH481" i="4"/>
  <c r="AC481" i="4"/>
  <c r="U481" i="4"/>
  <c r="AD481" i="4"/>
  <c r="Y482" i="4"/>
  <c r="AC482" i="4"/>
  <c r="AA483" i="4"/>
  <c r="AH483" i="4" s="1"/>
  <c r="AF485" i="4"/>
  <c r="AB485" i="4"/>
  <c r="AE485" i="4"/>
  <c r="AC485" i="4"/>
  <c r="X485" i="4"/>
  <c r="AC384" i="4"/>
  <c r="AC386" i="4"/>
  <c r="AC388" i="4"/>
  <c r="AC390" i="4"/>
  <c r="AC392" i="4"/>
  <c r="U395" i="4"/>
  <c r="E396" i="4"/>
  <c r="S396" i="4"/>
  <c r="Y396" i="4" s="1"/>
  <c r="U397" i="4"/>
  <c r="E398" i="4"/>
  <c r="S398" i="4"/>
  <c r="Y398" i="4" s="1"/>
  <c r="U399" i="4"/>
  <c r="E400" i="4"/>
  <c r="S400" i="4"/>
  <c r="U401" i="4"/>
  <c r="E402" i="4"/>
  <c r="S402" i="4"/>
  <c r="Y402" i="4" s="1"/>
  <c r="U403" i="4"/>
  <c r="E404" i="4"/>
  <c r="S404" i="4"/>
  <c r="Y404" i="4" s="1"/>
  <c r="U405" i="4"/>
  <c r="E406" i="4"/>
  <c r="S406" i="4"/>
  <c r="Y406" i="4" s="1"/>
  <c r="U407" i="4"/>
  <c r="E408" i="4"/>
  <c r="S408" i="4"/>
  <c r="U409" i="4"/>
  <c r="E410" i="4"/>
  <c r="S410" i="4"/>
  <c r="Y410" i="4" s="1"/>
  <c r="U411" i="4"/>
  <c r="E412" i="4"/>
  <c r="S412" i="4"/>
  <c r="Y412" i="4" s="1"/>
  <c r="U413" i="4"/>
  <c r="AD413" i="4"/>
  <c r="AH413" i="4" s="1"/>
  <c r="E414" i="4"/>
  <c r="S414" i="4"/>
  <c r="U415" i="4"/>
  <c r="AD415" i="4"/>
  <c r="E416" i="4"/>
  <c r="S416" i="4"/>
  <c r="AB416" i="4"/>
  <c r="U417" i="4"/>
  <c r="AD417" i="4"/>
  <c r="E418" i="4"/>
  <c r="S418" i="4"/>
  <c r="Y418" i="4" s="1"/>
  <c r="AB418" i="4"/>
  <c r="U419" i="4"/>
  <c r="AD419" i="4"/>
  <c r="E420" i="4"/>
  <c r="S420" i="4"/>
  <c r="Y420" i="4" s="1"/>
  <c r="AB420" i="4"/>
  <c r="U421" i="4"/>
  <c r="Y421" i="4" s="1"/>
  <c r="AD421" i="4"/>
  <c r="E422" i="4"/>
  <c r="S422" i="4"/>
  <c r="Y422" i="4" s="1"/>
  <c r="AB422" i="4"/>
  <c r="U423" i="4"/>
  <c r="AD423" i="4"/>
  <c r="E424" i="4"/>
  <c r="S424" i="4"/>
  <c r="AB424" i="4"/>
  <c r="U425" i="4"/>
  <c r="AD425" i="4"/>
  <c r="E426" i="4"/>
  <c r="S426" i="4"/>
  <c r="Y426" i="4" s="1"/>
  <c r="AB426" i="4"/>
  <c r="U427" i="4"/>
  <c r="AD427" i="4"/>
  <c r="E428" i="4"/>
  <c r="S428" i="4"/>
  <c r="Y428" i="4" s="1"/>
  <c r="AB428" i="4"/>
  <c r="U429" i="4"/>
  <c r="Y429" i="4" s="1"/>
  <c r="AD429" i="4"/>
  <c r="E430" i="4"/>
  <c r="S430" i="4"/>
  <c r="Y430" i="4" s="1"/>
  <c r="AB430" i="4"/>
  <c r="U431" i="4"/>
  <c r="AD431" i="4"/>
  <c r="E432" i="4"/>
  <c r="S432" i="4"/>
  <c r="AB432" i="4"/>
  <c r="U433" i="4"/>
  <c r="AD433" i="4"/>
  <c r="AD434" i="4"/>
  <c r="AA434" i="4"/>
  <c r="AH434" i="4" s="1"/>
  <c r="AF434" i="4"/>
  <c r="T435" i="4"/>
  <c r="Y435" i="4"/>
  <c r="AE435" i="4"/>
  <c r="AB436" i="4"/>
  <c r="AG436" i="4"/>
  <c r="AF437" i="4"/>
  <c r="AB437" i="4"/>
  <c r="U437" i="4"/>
  <c r="AA437" i="4"/>
  <c r="AH437" i="4" s="1"/>
  <c r="AG437" i="4"/>
  <c r="AC438" i="4"/>
  <c r="V439" i="4"/>
  <c r="AC439" i="4"/>
  <c r="AH439" i="4" s="1"/>
  <c r="AE440" i="4"/>
  <c r="W441" i="4"/>
  <c r="S441" i="4"/>
  <c r="E441" i="4"/>
  <c r="R441" i="4"/>
  <c r="X441" i="4"/>
  <c r="AD441" i="4"/>
  <c r="AD442" i="4"/>
  <c r="AA442" i="4"/>
  <c r="AF442" i="4"/>
  <c r="AH442" i="4" s="1"/>
  <c r="T443" i="4"/>
  <c r="AE443" i="4"/>
  <c r="AB444" i="4"/>
  <c r="AG444" i="4"/>
  <c r="AF445" i="4"/>
  <c r="AB445" i="4"/>
  <c r="U445" i="4"/>
  <c r="AA445" i="4"/>
  <c r="AG445" i="4"/>
  <c r="AC446" i="4"/>
  <c r="AH446" i="4" s="1"/>
  <c r="V447" i="4"/>
  <c r="AC447" i="4"/>
  <c r="AE448" i="4"/>
  <c r="W449" i="4"/>
  <c r="S449" i="4"/>
  <c r="E449" i="4"/>
  <c r="R449" i="4"/>
  <c r="Y449" i="4" s="1"/>
  <c r="X449" i="4"/>
  <c r="AD449" i="4"/>
  <c r="AD450" i="4"/>
  <c r="AA450" i="4"/>
  <c r="AH450" i="4" s="1"/>
  <c r="AF450" i="4"/>
  <c r="T451" i="4"/>
  <c r="Y451" i="4"/>
  <c r="AE451" i="4"/>
  <c r="AB452" i="4"/>
  <c r="AG452" i="4"/>
  <c r="AF453" i="4"/>
  <c r="AB453" i="4"/>
  <c r="U453" i="4"/>
  <c r="AA453" i="4"/>
  <c r="AH453" i="4" s="1"/>
  <c r="AG453" i="4"/>
  <c r="AC454" i="4"/>
  <c r="V455" i="4"/>
  <c r="AC455" i="4"/>
  <c r="AH455" i="4" s="1"/>
  <c r="AE456" i="4"/>
  <c r="W457" i="4"/>
  <c r="S457" i="4"/>
  <c r="E457" i="4"/>
  <c r="R457" i="4"/>
  <c r="X457" i="4"/>
  <c r="AD457" i="4"/>
  <c r="AD458" i="4"/>
  <c r="AA458" i="4"/>
  <c r="AF458" i="4"/>
  <c r="AH458" i="4" s="1"/>
  <c r="T459" i="4"/>
  <c r="AE459" i="4"/>
  <c r="AB460" i="4"/>
  <c r="AG460" i="4"/>
  <c r="AF461" i="4"/>
  <c r="AB461" i="4"/>
  <c r="U461" i="4"/>
  <c r="AA461" i="4"/>
  <c r="AG461" i="4"/>
  <c r="AC462" i="4"/>
  <c r="V463" i="4"/>
  <c r="AC463" i="4"/>
  <c r="AE464" i="4"/>
  <c r="W465" i="4"/>
  <c r="S465" i="4"/>
  <c r="E465" i="4"/>
  <c r="R465" i="4"/>
  <c r="Y465" i="4" s="1"/>
  <c r="X465" i="4"/>
  <c r="AD465" i="4"/>
  <c r="AD466" i="4"/>
  <c r="AA466" i="4"/>
  <c r="AH466" i="4" s="1"/>
  <c r="AF466" i="4"/>
  <c r="T467" i="4"/>
  <c r="Y467" i="4"/>
  <c r="AE467" i="4"/>
  <c r="AB468" i="4"/>
  <c r="AG468" i="4"/>
  <c r="AF469" i="4"/>
  <c r="AB469" i="4"/>
  <c r="U469" i="4"/>
  <c r="AA469" i="4"/>
  <c r="AH469" i="4" s="1"/>
  <c r="AG469" i="4"/>
  <c r="AC470" i="4"/>
  <c r="V471" i="4"/>
  <c r="AC471" i="4"/>
  <c r="AH471" i="4" s="1"/>
  <c r="AE472" i="4"/>
  <c r="W473" i="4"/>
  <c r="S473" i="4"/>
  <c r="E473" i="4"/>
  <c r="R473" i="4"/>
  <c r="X473" i="4"/>
  <c r="AD473" i="4"/>
  <c r="AD474" i="4"/>
  <c r="AE474" i="4"/>
  <c r="AA474" i="4"/>
  <c r="AH474" i="4" s="1"/>
  <c r="AG474" i="4"/>
  <c r="AF475" i="4"/>
  <c r="AB475" i="4"/>
  <c r="AH475" i="4" s="1"/>
  <c r="AD475" i="4"/>
  <c r="AE475" i="4"/>
  <c r="W477" i="4"/>
  <c r="S477" i="4"/>
  <c r="E477" i="4"/>
  <c r="T477" i="4"/>
  <c r="R477" i="4"/>
  <c r="Y477" i="4" s="1"/>
  <c r="AA477" i="4"/>
  <c r="AH477" i="4" s="1"/>
  <c r="AF478" i="4"/>
  <c r="V479" i="4"/>
  <c r="AB480" i="4"/>
  <c r="X481" i="4"/>
  <c r="AF482" i="4"/>
  <c r="AC483" i="4"/>
  <c r="AA485" i="4"/>
  <c r="AH485" i="4" s="1"/>
  <c r="Y521" i="4"/>
  <c r="AH549" i="4"/>
  <c r="W487" i="4"/>
  <c r="S487" i="4"/>
  <c r="E487" i="4"/>
  <c r="R487" i="4"/>
  <c r="Y487" i="4" s="1"/>
  <c r="X487" i="4"/>
  <c r="AD488" i="4"/>
  <c r="AA488" i="4"/>
  <c r="AH488" i="4" s="1"/>
  <c r="AF488" i="4"/>
  <c r="T489" i="4"/>
  <c r="AB490" i="4"/>
  <c r="AG490" i="4"/>
  <c r="AF491" i="4"/>
  <c r="AB491" i="4"/>
  <c r="AA491" i="4"/>
  <c r="AG491" i="4"/>
  <c r="AC493" i="4"/>
  <c r="W495" i="4"/>
  <c r="S495" i="4"/>
  <c r="E495" i="4"/>
  <c r="R495" i="4"/>
  <c r="X495" i="4"/>
  <c r="AD496" i="4"/>
  <c r="AA496" i="4"/>
  <c r="AH496" i="4" s="1"/>
  <c r="AF496" i="4"/>
  <c r="T497" i="4"/>
  <c r="AB498" i="4"/>
  <c r="AG498" i="4"/>
  <c r="AF499" i="4"/>
  <c r="AB499" i="4"/>
  <c r="AA499" i="4"/>
  <c r="AG499" i="4"/>
  <c r="AC501" i="4"/>
  <c r="W503" i="4"/>
  <c r="S503" i="4"/>
  <c r="E503" i="4"/>
  <c r="R503" i="4"/>
  <c r="Y503" i="4" s="1"/>
  <c r="X503" i="4"/>
  <c r="AD504" i="4"/>
  <c r="AA504" i="4"/>
  <c r="AH504" i="4" s="1"/>
  <c r="AF504" i="4"/>
  <c r="T505" i="4"/>
  <c r="Y505" i="4"/>
  <c r="AB506" i="4"/>
  <c r="AG506" i="4"/>
  <c r="U509" i="4"/>
  <c r="Y509" i="4" s="1"/>
  <c r="W511" i="4"/>
  <c r="S511" i="4"/>
  <c r="E511" i="4"/>
  <c r="X511" i="4"/>
  <c r="T511" i="4"/>
  <c r="R511" i="4"/>
  <c r="AD512" i="4"/>
  <c r="AE512" i="4"/>
  <c r="AA512" i="4"/>
  <c r="AB512" i="4"/>
  <c r="AH512" i="4" s="1"/>
  <c r="U517" i="4"/>
  <c r="W519" i="4"/>
  <c r="S519" i="4"/>
  <c r="E519" i="4"/>
  <c r="X519" i="4"/>
  <c r="T519" i="4"/>
  <c r="R519" i="4"/>
  <c r="AD520" i="4"/>
  <c r="AE520" i="4"/>
  <c r="AA520" i="4"/>
  <c r="AH520" i="4" s="1"/>
  <c r="AB520" i="4"/>
  <c r="U525" i="4"/>
  <c r="W527" i="4"/>
  <c r="S527" i="4"/>
  <c r="E527" i="4"/>
  <c r="X527" i="4"/>
  <c r="T527" i="4"/>
  <c r="R527" i="4"/>
  <c r="AD528" i="4"/>
  <c r="AE528" i="4"/>
  <c r="AA528" i="4"/>
  <c r="AH528" i="4" s="1"/>
  <c r="AB528" i="4"/>
  <c r="AD536" i="4"/>
  <c r="AE536" i="4"/>
  <c r="AA536" i="4"/>
  <c r="AF536" i="4"/>
  <c r="U537" i="4"/>
  <c r="W539" i="4"/>
  <c r="S539" i="4"/>
  <c r="E539" i="4"/>
  <c r="X539" i="4"/>
  <c r="T539" i="4"/>
  <c r="R539" i="4"/>
  <c r="AG542" i="4"/>
  <c r="AD544" i="4"/>
  <c r="AE544" i="4"/>
  <c r="AA544" i="4"/>
  <c r="AF544" i="4"/>
  <c r="U545" i="4"/>
  <c r="W547" i="4"/>
  <c r="S547" i="4"/>
  <c r="E547" i="4"/>
  <c r="X547" i="4"/>
  <c r="T547" i="4"/>
  <c r="R547" i="4"/>
  <c r="AG550" i="4"/>
  <c r="AD552" i="4"/>
  <c r="AE552" i="4"/>
  <c r="AA552" i="4"/>
  <c r="AH552" i="4" s="1"/>
  <c r="AF552" i="4"/>
  <c r="U553" i="4"/>
  <c r="Y558" i="4"/>
  <c r="W559" i="4"/>
  <c r="S559" i="4"/>
  <c r="E559" i="4"/>
  <c r="V559" i="4"/>
  <c r="R559" i="4"/>
  <c r="X559" i="4"/>
  <c r="T559" i="4"/>
  <c r="U559" i="4"/>
  <c r="W570" i="4"/>
  <c r="S570" i="4"/>
  <c r="E570" i="4"/>
  <c r="U570" i="4"/>
  <c r="T570" i="4"/>
  <c r="V570" i="4"/>
  <c r="R570" i="4"/>
  <c r="Y570" i="4" s="1"/>
  <c r="W578" i="4"/>
  <c r="S578" i="4"/>
  <c r="E578" i="4"/>
  <c r="U578" i="4"/>
  <c r="Y578" i="4"/>
  <c r="T578" i="4"/>
  <c r="V578" i="4"/>
  <c r="R578" i="4"/>
  <c r="Y581" i="4"/>
  <c r="W586" i="4"/>
  <c r="S586" i="4"/>
  <c r="E586" i="4"/>
  <c r="U586" i="4"/>
  <c r="T586" i="4"/>
  <c r="V586" i="4"/>
  <c r="R586" i="4"/>
  <c r="Y586" i="4" s="1"/>
  <c r="W594" i="4"/>
  <c r="S594" i="4"/>
  <c r="E594" i="4"/>
  <c r="U594" i="4"/>
  <c r="T594" i="4"/>
  <c r="V594" i="4"/>
  <c r="R594" i="4"/>
  <c r="Y594" i="4" s="1"/>
  <c r="Y620" i="4"/>
  <c r="AD486" i="4"/>
  <c r="AA486" i="4"/>
  <c r="AF486" i="4"/>
  <c r="AH486" i="4" s="1"/>
  <c r="T487" i="4"/>
  <c r="AB488" i="4"/>
  <c r="AG488" i="4"/>
  <c r="AF489" i="4"/>
  <c r="AB489" i="4"/>
  <c r="U489" i="4"/>
  <c r="Y489" i="4" s="1"/>
  <c r="AA489" i="4"/>
  <c r="AH489" i="4" s="1"/>
  <c r="AG489" i="4"/>
  <c r="AC490" i="4"/>
  <c r="AC491" i="4"/>
  <c r="AH491" i="4" s="1"/>
  <c r="W493" i="4"/>
  <c r="S493" i="4"/>
  <c r="E493" i="4"/>
  <c r="R493" i="4"/>
  <c r="Y493" i="4" s="1"/>
  <c r="X493" i="4"/>
  <c r="AD493" i="4"/>
  <c r="AH494" i="4"/>
  <c r="AD494" i="4"/>
  <c r="AA494" i="4"/>
  <c r="AF494" i="4"/>
  <c r="T495" i="4"/>
  <c r="Y495" i="4" s="1"/>
  <c r="AB496" i="4"/>
  <c r="AG496" i="4"/>
  <c r="AF497" i="4"/>
  <c r="AB497" i="4"/>
  <c r="U497" i="4"/>
  <c r="AA497" i="4"/>
  <c r="AH497" i="4" s="1"/>
  <c r="AG497" i="4"/>
  <c r="AC498" i="4"/>
  <c r="W501" i="4"/>
  <c r="S501" i="4"/>
  <c r="Y501" i="4" s="1"/>
  <c r="E501" i="4"/>
  <c r="R501" i="4"/>
  <c r="X501" i="4"/>
  <c r="AD501" i="4"/>
  <c r="AD502" i="4"/>
  <c r="AA502" i="4"/>
  <c r="AF502" i="4"/>
  <c r="T503" i="4"/>
  <c r="AF505" i="4"/>
  <c r="AB505" i="4"/>
  <c r="U505" i="4"/>
  <c r="AA505" i="4"/>
  <c r="AG505" i="4"/>
  <c r="W513" i="4"/>
  <c r="S513" i="4"/>
  <c r="E513" i="4"/>
  <c r="X513" i="4"/>
  <c r="T513" i="4"/>
  <c r="R513" i="4"/>
  <c r="AD514" i="4"/>
  <c r="AE514" i="4"/>
  <c r="AA514" i="4"/>
  <c r="AB514" i="4"/>
  <c r="AH514" i="4" s="1"/>
  <c r="W521" i="4"/>
  <c r="S521" i="4"/>
  <c r="E521" i="4"/>
  <c r="X521" i="4"/>
  <c r="T521" i="4"/>
  <c r="R521" i="4"/>
  <c r="AD522" i="4"/>
  <c r="AE522" i="4"/>
  <c r="AA522" i="4"/>
  <c r="AB522" i="4"/>
  <c r="AH522" i="4" s="1"/>
  <c r="W529" i="4"/>
  <c r="S529" i="4"/>
  <c r="E529" i="4"/>
  <c r="X529" i="4"/>
  <c r="T529" i="4"/>
  <c r="R529" i="4"/>
  <c r="AD530" i="4"/>
  <c r="AE530" i="4"/>
  <c r="AA530" i="4"/>
  <c r="AB530" i="4"/>
  <c r="AH530" i="4" s="1"/>
  <c r="W533" i="4"/>
  <c r="S533" i="4"/>
  <c r="E533" i="4"/>
  <c r="X533" i="4"/>
  <c r="Y533" i="4" s="1"/>
  <c r="T533" i="4"/>
  <c r="R533" i="4"/>
  <c r="AD538" i="4"/>
  <c r="AE538" i="4"/>
  <c r="AA538" i="4"/>
  <c r="AF538" i="4"/>
  <c r="AH538" i="4" s="1"/>
  <c r="W541" i="4"/>
  <c r="S541" i="4"/>
  <c r="S888" i="4" s="1"/>
  <c r="E541" i="4"/>
  <c r="X541" i="4"/>
  <c r="T541" i="4"/>
  <c r="R541" i="4"/>
  <c r="Y541" i="4" s="1"/>
  <c r="AD546" i="4"/>
  <c r="AE546" i="4"/>
  <c r="AA546" i="4"/>
  <c r="AH546" i="4" s="1"/>
  <c r="AF546" i="4"/>
  <c r="W549" i="4"/>
  <c r="S549" i="4"/>
  <c r="E549" i="4"/>
  <c r="X549" i="4"/>
  <c r="T549" i="4"/>
  <c r="R549" i="4"/>
  <c r="Y549" i="4" s="1"/>
  <c r="W561" i="4"/>
  <c r="S561" i="4"/>
  <c r="E561" i="4"/>
  <c r="V561" i="4"/>
  <c r="R561" i="4"/>
  <c r="X561" i="4"/>
  <c r="T561" i="4"/>
  <c r="U561" i="4"/>
  <c r="AF574" i="4"/>
  <c r="AB574" i="4"/>
  <c r="AD574" i="4"/>
  <c r="AC574" i="4"/>
  <c r="AE574" i="4"/>
  <c r="AA574" i="4"/>
  <c r="AF582" i="4"/>
  <c r="AB582" i="4"/>
  <c r="AD582" i="4"/>
  <c r="AC582" i="4"/>
  <c r="AE582" i="4"/>
  <c r="AA582" i="4"/>
  <c r="AH582" i="4" s="1"/>
  <c r="AF590" i="4"/>
  <c r="AB590" i="4"/>
  <c r="AD590" i="4"/>
  <c r="AC590" i="4"/>
  <c r="AE590" i="4"/>
  <c r="AA590" i="4"/>
  <c r="AH590" i="4" s="1"/>
  <c r="AF598" i="4"/>
  <c r="AB598" i="4"/>
  <c r="AD598" i="4"/>
  <c r="AC598" i="4"/>
  <c r="AE598" i="4"/>
  <c r="AA598" i="4"/>
  <c r="AH598" i="4" s="1"/>
  <c r="AD610" i="4"/>
  <c r="AC610" i="4"/>
  <c r="AE610" i="4"/>
  <c r="AF610" i="4"/>
  <c r="AB610" i="4"/>
  <c r="AG610" i="4"/>
  <c r="AA610" i="4"/>
  <c r="AH610" i="4" s="1"/>
  <c r="AD616" i="4"/>
  <c r="AG616" i="4"/>
  <c r="AB616" i="4"/>
  <c r="AC616" i="4"/>
  <c r="AF616" i="4"/>
  <c r="AE616" i="4"/>
  <c r="AA616" i="4"/>
  <c r="AH616" i="4" s="1"/>
  <c r="W475" i="4"/>
  <c r="S475" i="4"/>
  <c r="E475" i="4"/>
  <c r="R475" i="4"/>
  <c r="Y475" i="4" s="1"/>
  <c r="X475" i="4"/>
  <c r="AD476" i="4"/>
  <c r="AA476" i="4"/>
  <c r="AH476" i="4" s="1"/>
  <c r="AF476" i="4"/>
  <c r="AF479" i="4"/>
  <c r="AB479" i="4"/>
  <c r="AA479" i="4"/>
  <c r="AG479" i="4"/>
  <c r="W483" i="4"/>
  <c r="S483" i="4"/>
  <c r="E483" i="4"/>
  <c r="R483" i="4"/>
  <c r="X483" i="4"/>
  <c r="AD484" i="4"/>
  <c r="AA484" i="4"/>
  <c r="AF484" i="4"/>
  <c r="AH484" i="4" s="1"/>
  <c r="AB486" i="4"/>
  <c r="AG486" i="4"/>
  <c r="AF487" i="4"/>
  <c r="AB487" i="4"/>
  <c r="U487" i="4"/>
  <c r="AA487" i="4"/>
  <c r="AG487" i="4"/>
  <c r="AC488" i="4"/>
  <c r="AC489" i="4"/>
  <c r="W491" i="4"/>
  <c r="S491" i="4"/>
  <c r="E491" i="4"/>
  <c r="R491" i="4"/>
  <c r="X491" i="4"/>
  <c r="AD491" i="4"/>
  <c r="AD492" i="4"/>
  <c r="AA492" i="4"/>
  <c r="AH492" i="4" s="1"/>
  <c r="AF492" i="4"/>
  <c r="T493" i="4"/>
  <c r="Y494" i="4"/>
  <c r="AB494" i="4"/>
  <c r="AG494" i="4"/>
  <c r="AF495" i="4"/>
  <c r="AB495" i="4"/>
  <c r="U495" i="4"/>
  <c r="AA495" i="4"/>
  <c r="AG495" i="4"/>
  <c r="AC496" i="4"/>
  <c r="AC497" i="4"/>
  <c r="W499" i="4"/>
  <c r="S499" i="4"/>
  <c r="E499" i="4"/>
  <c r="R499" i="4"/>
  <c r="X499" i="4"/>
  <c r="AD499" i="4"/>
  <c r="AD500" i="4"/>
  <c r="AA500" i="4"/>
  <c r="AF500" i="4"/>
  <c r="AH500" i="4" s="1"/>
  <c r="T501" i="4"/>
  <c r="AB502" i="4"/>
  <c r="AH502" i="4" s="1"/>
  <c r="AG502" i="4"/>
  <c r="AF503" i="4"/>
  <c r="AB503" i="4"/>
  <c r="U503" i="4"/>
  <c r="AA503" i="4"/>
  <c r="AH503" i="4" s="1"/>
  <c r="AG503" i="4"/>
  <c r="AC504" i="4"/>
  <c r="AC505" i="4"/>
  <c r="AH505" i="4" s="1"/>
  <c r="W507" i="4"/>
  <c r="S507" i="4"/>
  <c r="E507" i="4"/>
  <c r="X507" i="4"/>
  <c r="T507" i="4"/>
  <c r="R507" i="4"/>
  <c r="AD508" i="4"/>
  <c r="AE508" i="4"/>
  <c r="AA508" i="4"/>
  <c r="AB508" i="4"/>
  <c r="AH508" i="4" s="1"/>
  <c r="V511" i="4"/>
  <c r="AF512" i="4"/>
  <c r="U513" i="4"/>
  <c r="Y513" i="4" s="1"/>
  <c r="Y514" i="4"/>
  <c r="AC514" i="4"/>
  <c r="W515" i="4"/>
  <c r="S515" i="4"/>
  <c r="E515" i="4"/>
  <c r="X515" i="4"/>
  <c r="T515" i="4"/>
  <c r="R515" i="4"/>
  <c r="AD516" i="4"/>
  <c r="AE516" i="4"/>
  <c r="AA516" i="4"/>
  <c r="AB516" i="4"/>
  <c r="AH516" i="4" s="1"/>
  <c r="V519" i="4"/>
  <c r="AF520" i="4"/>
  <c r="U521" i="4"/>
  <c r="Y522" i="4"/>
  <c r="AC522" i="4"/>
  <c r="W523" i="4"/>
  <c r="S523" i="4"/>
  <c r="E523" i="4"/>
  <c r="X523" i="4"/>
  <c r="T523" i="4"/>
  <c r="R523" i="4"/>
  <c r="AD524" i="4"/>
  <c r="AE524" i="4"/>
  <c r="AA524" i="4"/>
  <c r="AB524" i="4"/>
  <c r="AH524" i="4" s="1"/>
  <c r="V527" i="4"/>
  <c r="AF528" i="4"/>
  <c r="U529" i="4"/>
  <c r="Y530" i="4"/>
  <c r="AC530" i="4"/>
  <c r="W531" i="4"/>
  <c r="S531" i="4"/>
  <c r="E531" i="4"/>
  <c r="X531" i="4"/>
  <c r="T531" i="4"/>
  <c r="R531" i="4"/>
  <c r="AD532" i="4"/>
  <c r="AE532" i="4"/>
  <c r="AA532" i="4"/>
  <c r="AF532" i="4"/>
  <c r="AH532" i="4" s="1"/>
  <c r="U533" i="4"/>
  <c r="W535" i="4"/>
  <c r="S535" i="4"/>
  <c r="E535" i="4"/>
  <c r="X535" i="4"/>
  <c r="T535" i="4"/>
  <c r="R535" i="4"/>
  <c r="AB536" i="4"/>
  <c r="AH536" i="4" s="1"/>
  <c r="AG538" i="4"/>
  <c r="V539" i="4"/>
  <c r="AH540" i="4"/>
  <c r="AD540" i="4"/>
  <c r="AE540" i="4"/>
  <c r="AA540" i="4"/>
  <c r="AF540" i="4"/>
  <c r="U541" i="4"/>
  <c r="W543" i="4"/>
  <c r="S543" i="4"/>
  <c r="E543" i="4"/>
  <c r="X543" i="4"/>
  <c r="T543" i="4"/>
  <c r="R543" i="4"/>
  <c r="Y543" i="4" s="1"/>
  <c r="AB544" i="4"/>
  <c r="AB888" i="4" s="1"/>
  <c r="AG546" i="4"/>
  <c r="V547" i="4"/>
  <c r="AD548" i="4"/>
  <c r="AE548" i="4"/>
  <c r="AA548" i="4"/>
  <c r="AH548" i="4" s="1"/>
  <c r="AF548" i="4"/>
  <c r="U549" i="4"/>
  <c r="W551" i="4"/>
  <c r="S551" i="4"/>
  <c r="E551" i="4"/>
  <c r="X551" i="4"/>
  <c r="T551" i="4"/>
  <c r="R551" i="4"/>
  <c r="Y551" i="4" s="1"/>
  <c r="AB552" i="4"/>
  <c r="W555" i="4"/>
  <c r="S555" i="4"/>
  <c r="E555" i="4"/>
  <c r="V555" i="4"/>
  <c r="R555" i="4"/>
  <c r="X555" i="4"/>
  <c r="T555" i="4"/>
  <c r="U555" i="4"/>
  <c r="Y561" i="4"/>
  <c r="W563" i="4"/>
  <c r="S563" i="4"/>
  <c r="E563" i="4"/>
  <c r="V563" i="4"/>
  <c r="R563" i="4"/>
  <c r="X563" i="4"/>
  <c r="T563" i="4"/>
  <c r="U563" i="4"/>
  <c r="AG574" i="4"/>
  <c r="AH574" i="4" s="1"/>
  <c r="AG582" i="4"/>
  <c r="AG590" i="4"/>
  <c r="AG598" i="4"/>
  <c r="AF605" i="4"/>
  <c r="AB605" i="4"/>
  <c r="AH605" i="4" s="1"/>
  <c r="AE605" i="4"/>
  <c r="AA605" i="4"/>
  <c r="AG605" i="4"/>
  <c r="AC605" i="4"/>
  <c r="AD605" i="4"/>
  <c r="W607" i="4"/>
  <c r="S607" i="4"/>
  <c r="E607" i="4"/>
  <c r="U607" i="4"/>
  <c r="V607" i="4"/>
  <c r="T607" i="4"/>
  <c r="X607" i="4"/>
  <c r="R607" i="4"/>
  <c r="V487" i="4"/>
  <c r="W489" i="4"/>
  <c r="S489" i="4"/>
  <c r="E489" i="4"/>
  <c r="R489" i="4"/>
  <c r="X489" i="4"/>
  <c r="AD490" i="4"/>
  <c r="AA490" i="4"/>
  <c r="AF490" i="4"/>
  <c r="AH490" i="4" s="1"/>
  <c r="AE491" i="4"/>
  <c r="AF493" i="4"/>
  <c r="AB493" i="4"/>
  <c r="AH493" i="4" s="1"/>
  <c r="U493" i="4"/>
  <c r="AA493" i="4"/>
  <c r="AG493" i="4"/>
  <c r="V495" i="4"/>
  <c r="W497" i="4"/>
  <c r="S497" i="4"/>
  <c r="E497" i="4"/>
  <c r="R497" i="4"/>
  <c r="Y497" i="4" s="1"/>
  <c r="X497" i="4"/>
  <c r="AD498" i="4"/>
  <c r="AA498" i="4"/>
  <c r="AH498" i="4" s="1"/>
  <c r="AF498" i="4"/>
  <c r="AF501" i="4"/>
  <c r="AB501" i="4"/>
  <c r="AH501" i="4" s="1"/>
  <c r="U501" i="4"/>
  <c r="AA501" i="4"/>
  <c r="AG501" i="4"/>
  <c r="AC502" i="4"/>
  <c r="V503" i="4"/>
  <c r="W505" i="4"/>
  <c r="S505" i="4"/>
  <c r="E505" i="4"/>
  <c r="R505" i="4"/>
  <c r="X505" i="4"/>
  <c r="AD505" i="4"/>
  <c r="AH506" i="4"/>
  <c r="AD506" i="4"/>
  <c r="AA506" i="4"/>
  <c r="AF506" i="4"/>
  <c r="Y508" i="4"/>
  <c r="W509" i="4"/>
  <c r="S509" i="4"/>
  <c r="E509" i="4"/>
  <c r="X509" i="4"/>
  <c r="T509" i="4"/>
  <c r="R509" i="4"/>
  <c r="AD510" i="4"/>
  <c r="AE510" i="4"/>
  <c r="AA510" i="4"/>
  <c r="AB510" i="4"/>
  <c r="AH510" i="4" s="1"/>
  <c r="Y511" i="4"/>
  <c r="AG512" i="4"/>
  <c r="V513" i="4"/>
  <c r="AF514" i="4"/>
  <c r="Y516" i="4"/>
  <c r="W517" i="4"/>
  <c r="S517" i="4"/>
  <c r="E517" i="4"/>
  <c r="X517" i="4"/>
  <c r="T517" i="4"/>
  <c r="R517" i="4"/>
  <c r="Y517" i="4" s="1"/>
  <c r="AD518" i="4"/>
  <c r="AE518" i="4"/>
  <c r="AA518" i="4"/>
  <c r="AH518" i="4" s="1"/>
  <c r="AB518" i="4"/>
  <c r="Y519" i="4"/>
  <c r="AG520" i="4"/>
  <c r="V521" i="4"/>
  <c r="AF522" i="4"/>
  <c r="Y524" i="4"/>
  <c r="W525" i="4"/>
  <c r="S525" i="4"/>
  <c r="E525" i="4"/>
  <c r="X525" i="4"/>
  <c r="T525" i="4"/>
  <c r="R525" i="4"/>
  <c r="Y525" i="4" s="1"/>
  <c r="AD526" i="4"/>
  <c r="AE526" i="4"/>
  <c r="AA526" i="4"/>
  <c r="AH526" i="4" s="1"/>
  <c r="AB526" i="4"/>
  <c r="Y527" i="4"/>
  <c r="AG528" i="4"/>
  <c r="V529" i="4"/>
  <c r="AF530" i="4"/>
  <c r="V533" i="4"/>
  <c r="AD534" i="4"/>
  <c r="AE534" i="4"/>
  <c r="AA534" i="4"/>
  <c r="AH534" i="4" s="1"/>
  <c r="AF534" i="4"/>
  <c r="AC536" i="4"/>
  <c r="W537" i="4"/>
  <c r="S537" i="4"/>
  <c r="E537" i="4"/>
  <c r="X537" i="4"/>
  <c r="T537" i="4"/>
  <c r="R537" i="4"/>
  <c r="Y537" i="4" s="1"/>
  <c r="AB538" i="4"/>
  <c r="V541" i="4"/>
  <c r="V888" i="4" s="1"/>
  <c r="AD542" i="4"/>
  <c r="AE542" i="4"/>
  <c r="AA542" i="4"/>
  <c r="AH542" i="4" s="1"/>
  <c r="AF542" i="4"/>
  <c r="AC544" i="4"/>
  <c r="AH544" i="4" s="1"/>
  <c r="W545" i="4"/>
  <c r="S545" i="4"/>
  <c r="E545" i="4"/>
  <c r="X545" i="4"/>
  <c r="X888" i="4" s="1"/>
  <c r="T545" i="4"/>
  <c r="T888" i="4" s="1"/>
  <c r="R545" i="4"/>
  <c r="Y545" i="4" s="1"/>
  <c r="AB546" i="4"/>
  <c r="V549" i="4"/>
  <c r="AD550" i="4"/>
  <c r="AE550" i="4"/>
  <c r="AA550" i="4"/>
  <c r="AH550" i="4" s="1"/>
  <c r="AF550" i="4"/>
  <c r="AC552" i="4"/>
  <c r="W553" i="4"/>
  <c r="W888" i="4" s="1"/>
  <c r="S553" i="4"/>
  <c r="E553" i="4"/>
  <c r="X553" i="4"/>
  <c r="T553" i="4"/>
  <c r="R553" i="4"/>
  <c r="Y553" i="4" s="1"/>
  <c r="W557" i="4"/>
  <c r="S557" i="4"/>
  <c r="E557" i="4"/>
  <c r="V557" i="4"/>
  <c r="R557" i="4"/>
  <c r="Y557" i="4" s="1"/>
  <c r="X557" i="4"/>
  <c r="T557" i="4"/>
  <c r="U557" i="4"/>
  <c r="W565" i="4"/>
  <c r="S565" i="4"/>
  <c r="E565" i="4"/>
  <c r="V565" i="4"/>
  <c r="R565" i="4"/>
  <c r="X565" i="4"/>
  <c r="T565" i="4"/>
  <c r="U565" i="4"/>
  <c r="Y565" i="4" s="1"/>
  <c r="AD571" i="4"/>
  <c r="AC571" i="4"/>
  <c r="AG571" i="4"/>
  <c r="AB571" i="4"/>
  <c r="AH571" i="4" s="1"/>
  <c r="AE571" i="4"/>
  <c r="AA571" i="4"/>
  <c r="AD579" i="4"/>
  <c r="AC579" i="4"/>
  <c r="AG579" i="4"/>
  <c r="AB579" i="4"/>
  <c r="AH579" i="4" s="1"/>
  <c r="AE579" i="4"/>
  <c r="AA579" i="4"/>
  <c r="AD587" i="4"/>
  <c r="AC587" i="4"/>
  <c r="AG587" i="4"/>
  <c r="AB587" i="4"/>
  <c r="AH587" i="4" s="1"/>
  <c r="AE587" i="4"/>
  <c r="AA587" i="4"/>
  <c r="AD595" i="4"/>
  <c r="AC595" i="4"/>
  <c r="AG595" i="4"/>
  <c r="AB595" i="4"/>
  <c r="AH595" i="4" s="1"/>
  <c r="AE595" i="4"/>
  <c r="AA595" i="4"/>
  <c r="W617" i="4"/>
  <c r="S617" i="4"/>
  <c r="E617" i="4"/>
  <c r="U617" i="4"/>
  <c r="Y617" i="4" s="1"/>
  <c r="V617" i="4"/>
  <c r="X617" i="4"/>
  <c r="T617" i="4"/>
  <c r="R617" i="4"/>
  <c r="AC507" i="4"/>
  <c r="AG507" i="4"/>
  <c r="AC509" i="4"/>
  <c r="AH509" i="4" s="1"/>
  <c r="AG509" i="4"/>
  <c r="AC511" i="4"/>
  <c r="AG511" i="4"/>
  <c r="AC513" i="4"/>
  <c r="AG513" i="4"/>
  <c r="AC515" i="4"/>
  <c r="AG515" i="4"/>
  <c r="AC517" i="4"/>
  <c r="AG517" i="4"/>
  <c r="AC519" i="4"/>
  <c r="AG519" i="4"/>
  <c r="AC521" i="4"/>
  <c r="AG521" i="4"/>
  <c r="AC523" i="4"/>
  <c r="AG523" i="4"/>
  <c r="AC525" i="4"/>
  <c r="AG525" i="4"/>
  <c r="AC527" i="4"/>
  <c r="AG527" i="4"/>
  <c r="AC529" i="4"/>
  <c r="AG529" i="4"/>
  <c r="AC531" i="4"/>
  <c r="AG531" i="4"/>
  <c r="R532" i="4"/>
  <c r="Y532" i="4" s="1"/>
  <c r="V532" i="4"/>
  <c r="AC533" i="4"/>
  <c r="AH533" i="4" s="1"/>
  <c r="R534" i="4"/>
  <c r="Y534" i="4" s="1"/>
  <c r="V534" i="4"/>
  <c r="AC535" i="4"/>
  <c r="AH535" i="4" s="1"/>
  <c r="R536" i="4"/>
  <c r="Y536" i="4" s="1"/>
  <c r="V536" i="4"/>
  <c r="AC537" i="4"/>
  <c r="AH537" i="4" s="1"/>
  <c r="R538" i="4"/>
  <c r="Y538" i="4" s="1"/>
  <c r="V538" i="4"/>
  <c r="AC539" i="4"/>
  <c r="AH539" i="4" s="1"/>
  <c r="R540" i="4"/>
  <c r="AC541" i="4"/>
  <c r="AH541" i="4" s="1"/>
  <c r="R542" i="4"/>
  <c r="Y542" i="4" s="1"/>
  <c r="V542" i="4"/>
  <c r="AC543" i="4"/>
  <c r="AH543" i="4" s="1"/>
  <c r="R544" i="4"/>
  <c r="Y544" i="4" s="1"/>
  <c r="V544" i="4"/>
  <c r="AC545" i="4"/>
  <c r="AH545" i="4" s="1"/>
  <c r="R546" i="4"/>
  <c r="Y546" i="4" s="1"/>
  <c r="V546" i="4"/>
  <c r="AC547" i="4"/>
  <c r="AH547" i="4" s="1"/>
  <c r="R548" i="4"/>
  <c r="V548" i="4"/>
  <c r="Y548" i="4" s="1"/>
  <c r="AC549" i="4"/>
  <c r="R550" i="4"/>
  <c r="V550" i="4"/>
  <c r="AC551" i="4"/>
  <c r="AH551" i="4" s="1"/>
  <c r="R552" i="4"/>
  <c r="Y552" i="4" s="1"/>
  <c r="V552" i="4"/>
  <c r="AC553" i="4"/>
  <c r="AH553" i="4" s="1"/>
  <c r="R554" i="4"/>
  <c r="Y554" i="4" s="1"/>
  <c r="V554" i="4"/>
  <c r="AA554" i="4"/>
  <c r="AH554" i="4" s="1"/>
  <c r="AE554" i="4"/>
  <c r="AC555" i="4"/>
  <c r="AH555" i="4" s="1"/>
  <c r="R556" i="4"/>
  <c r="Y556" i="4" s="1"/>
  <c r="V556" i="4"/>
  <c r="AA556" i="4"/>
  <c r="AH556" i="4" s="1"/>
  <c r="AE556" i="4"/>
  <c r="AC557" i="4"/>
  <c r="AH557" i="4" s="1"/>
  <c r="R558" i="4"/>
  <c r="V558" i="4"/>
  <c r="AA558" i="4"/>
  <c r="AH558" i="4" s="1"/>
  <c r="AE558" i="4"/>
  <c r="AC559" i="4"/>
  <c r="AH559" i="4" s="1"/>
  <c r="R560" i="4"/>
  <c r="Y560" i="4" s="1"/>
  <c r="V560" i="4"/>
  <c r="AA560" i="4"/>
  <c r="AH560" i="4" s="1"/>
  <c r="AE560" i="4"/>
  <c r="AC561" i="4"/>
  <c r="AH561" i="4" s="1"/>
  <c r="R562" i="4"/>
  <c r="Y562" i="4" s="1"/>
  <c r="V562" i="4"/>
  <c r="AA562" i="4"/>
  <c r="AE562" i="4"/>
  <c r="AC563" i="4"/>
  <c r="AH563" i="4" s="1"/>
  <c r="R564" i="4"/>
  <c r="V564" i="4"/>
  <c r="AA564" i="4"/>
  <c r="AH564" i="4" s="1"/>
  <c r="AE564" i="4"/>
  <c r="AC565" i="4"/>
  <c r="AH565" i="4" s="1"/>
  <c r="R566" i="4"/>
  <c r="Y566" i="4" s="1"/>
  <c r="V566" i="4"/>
  <c r="AA566" i="4"/>
  <c r="AE566" i="4"/>
  <c r="AB567" i="4"/>
  <c r="AF568" i="4"/>
  <c r="AB568" i="4"/>
  <c r="AA568" i="4"/>
  <c r="AG568" i="4"/>
  <c r="AC570" i="4"/>
  <c r="W572" i="4"/>
  <c r="S572" i="4"/>
  <c r="E572" i="4"/>
  <c r="R572" i="4"/>
  <c r="Y572" i="4" s="1"/>
  <c r="X572" i="4"/>
  <c r="AD573" i="4"/>
  <c r="AA573" i="4"/>
  <c r="AH573" i="4" s="1"/>
  <c r="AF573" i="4"/>
  <c r="T574" i="4"/>
  <c r="AB575" i="4"/>
  <c r="AF576" i="4"/>
  <c r="AB576" i="4"/>
  <c r="AA576" i="4"/>
  <c r="AG576" i="4"/>
  <c r="AC578" i="4"/>
  <c r="W580" i="4"/>
  <c r="S580" i="4"/>
  <c r="E580" i="4"/>
  <c r="R580" i="4"/>
  <c r="Y580" i="4" s="1"/>
  <c r="X580" i="4"/>
  <c r="AD581" i="4"/>
  <c r="AA581" i="4"/>
  <c r="AH581" i="4" s="1"/>
  <c r="AF581" i="4"/>
  <c r="T582" i="4"/>
  <c r="Y583" i="4"/>
  <c r="AB583" i="4"/>
  <c r="AF584" i="4"/>
  <c r="AB584" i="4"/>
  <c r="AA584" i="4"/>
  <c r="AH584" i="4" s="1"/>
  <c r="AG584" i="4"/>
  <c r="AC586" i="4"/>
  <c r="W588" i="4"/>
  <c r="S588" i="4"/>
  <c r="E588" i="4"/>
  <c r="R588" i="4"/>
  <c r="X588" i="4"/>
  <c r="AH589" i="4"/>
  <c r="AD589" i="4"/>
  <c r="AA589" i="4"/>
  <c r="AF589" i="4"/>
  <c r="T590" i="4"/>
  <c r="Y591" i="4"/>
  <c r="AB591" i="4"/>
  <c r="AF592" i="4"/>
  <c r="AB592" i="4"/>
  <c r="AA592" i="4"/>
  <c r="AG592" i="4"/>
  <c r="AC594" i="4"/>
  <c r="W596" i="4"/>
  <c r="S596" i="4"/>
  <c r="E596" i="4"/>
  <c r="R596" i="4"/>
  <c r="X596" i="4"/>
  <c r="AD597" i="4"/>
  <c r="AA597" i="4"/>
  <c r="AF597" i="4"/>
  <c r="AH597" i="4" s="1"/>
  <c r="T598" i="4"/>
  <c r="AB599" i="4"/>
  <c r="AF600" i="4"/>
  <c r="AB600" i="4"/>
  <c r="AA600" i="4"/>
  <c r="AG600" i="4"/>
  <c r="AD606" i="4"/>
  <c r="AG606" i="4"/>
  <c r="AB606" i="4"/>
  <c r="AA606" i="4"/>
  <c r="AH606" i="4" s="1"/>
  <c r="W609" i="4"/>
  <c r="S609" i="4"/>
  <c r="E609" i="4"/>
  <c r="U609" i="4"/>
  <c r="V609" i="4"/>
  <c r="R609" i="4"/>
  <c r="AF611" i="4"/>
  <c r="AB611" i="4"/>
  <c r="AH611" i="4" s="1"/>
  <c r="AC611" i="4"/>
  <c r="AD611" i="4"/>
  <c r="AG611" i="4"/>
  <c r="AD626" i="4"/>
  <c r="AC626" i="4"/>
  <c r="AG626" i="4"/>
  <c r="AB626" i="4"/>
  <c r="AE626" i="4"/>
  <c r="AA626" i="4"/>
  <c r="AH626" i="4" s="1"/>
  <c r="AD634" i="4"/>
  <c r="AC634" i="4"/>
  <c r="AG634" i="4"/>
  <c r="AB634" i="4"/>
  <c r="AE634" i="4"/>
  <c r="AA634" i="4"/>
  <c r="AH634" i="4" s="1"/>
  <c r="AD642" i="4"/>
  <c r="AC642" i="4"/>
  <c r="AG642" i="4"/>
  <c r="AB642" i="4"/>
  <c r="AE642" i="4"/>
  <c r="AA642" i="4"/>
  <c r="AH642" i="4" s="1"/>
  <c r="AD658" i="4"/>
  <c r="AC658" i="4"/>
  <c r="AG658" i="4"/>
  <c r="AB658" i="4"/>
  <c r="AE658" i="4"/>
  <c r="AA658" i="4"/>
  <c r="AH658" i="4" s="1"/>
  <c r="AD666" i="4"/>
  <c r="AF666" i="4"/>
  <c r="AB666" i="4"/>
  <c r="AE666" i="4"/>
  <c r="AC666" i="4"/>
  <c r="AG666" i="4"/>
  <c r="AA666" i="4"/>
  <c r="AH666" i="4" s="1"/>
  <c r="AD674" i="4"/>
  <c r="AF674" i="4"/>
  <c r="AB674" i="4"/>
  <c r="AE674" i="4"/>
  <c r="AC674" i="4"/>
  <c r="AG674" i="4"/>
  <c r="AA674" i="4"/>
  <c r="AH674" i="4" s="1"/>
  <c r="W625" i="4"/>
  <c r="Y625" i="4" s="1"/>
  <c r="S625" i="4"/>
  <c r="E625" i="4"/>
  <c r="U625" i="4"/>
  <c r="T625" i="4"/>
  <c r="V625" i="4"/>
  <c r="R625" i="4"/>
  <c r="Y628" i="4"/>
  <c r="W633" i="4"/>
  <c r="S633" i="4"/>
  <c r="E633" i="4"/>
  <c r="U633" i="4"/>
  <c r="T633" i="4"/>
  <c r="V633" i="4"/>
  <c r="R633" i="4"/>
  <c r="Y633" i="4" s="1"/>
  <c r="W641" i="4"/>
  <c r="S641" i="4"/>
  <c r="E641" i="4"/>
  <c r="U641" i="4"/>
  <c r="T641" i="4"/>
  <c r="V641" i="4"/>
  <c r="R641" i="4"/>
  <c r="Y641" i="4" s="1"/>
  <c r="AF645" i="4"/>
  <c r="AB645" i="4"/>
  <c r="AD645" i="4"/>
  <c r="AC645" i="4"/>
  <c r="AE645" i="4"/>
  <c r="AA645" i="4"/>
  <c r="AH645" i="4" s="1"/>
  <c r="W649" i="4"/>
  <c r="S649" i="4"/>
  <c r="E649" i="4"/>
  <c r="U649" i="4"/>
  <c r="T649" i="4"/>
  <c r="V649" i="4"/>
  <c r="R649" i="4"/>
  <c r="Y649" i="4" s="1"/>
  <c r="AD664" i="4"/>
  <c r="AF664" i="4"/>
  <c r="AB664" i="4"/>
  <c r="AE664" i="4"/>
  <c r="AC664" i="4"/>
  <c r="AG664" i="4"/>
  <c r="AA664" i="4"/>
  <c r="AH664" i="4" s="1"/>
  <c r="AD672" i="4"/>
  <c r="AF672" i="4"/>
  <c r="AB672" i="4"/>
  <c r="AE672" i="4"/>
  <c r="AC672" i="4"/>
  <c r="AG672" i="4"/>
  <c r="AA672" i="4"/>
  <c r="AH672" i="4" s="1"/>
  <c r="AC554" i="4"/>
  <c r="AG554" i="4"/>
  <c r="AG888" i="4" s="1"/>
  <c r="AC556" i="4"/>
  <c r="AG556" i="4"/>
  <c r="AC558" i="4"/>
  <c r="AG558" i="4"/>
  <c r="AC560" i="4"/>
  <c r="AG560" i="4"/>
  <c r="AC562" i="4"/>
  <c r="AG562" i="4"/>
  <c r="AH562" i="4" s="1"/>
  <c r="AC564" i="4"/>
  <c r="AG564" i="4"/>
  <c r="AC566" i="4"/>
  <c r="AH566" i="4"/>
  <c r="W568" i="4"/>
  <c r="S568" i="4"/>
  <c r="E568" i="4"/>
  <c r="R568" i="4"/>
  <c r="Y568" i="4" s="1"/>
  <c r="X568" i="4"/>
  <c r="AD569" i="4"/>
  <c r="AA569" i="4"/>
  <c r="AH569" i="4" s="1"/>
  <c r="AF569" i="4"/>
  <c r="AF572" i="4"/>
  <c r="AB572" i="4"/>
  <c r="AA572" i="4"/>
  <c r="AH572" i="4" s="1"/>
  <c r="AG572" i="4"/>
  <c r="W576" i="4"/>
  <c r="S576" i="4"/>
  <c r="Y576" i="4" s="1"/>
  <c r="E576" i="4"/>
  <c r="R576" i="4"/>
  <c r="X576" i="4"/>
  <c r="AD577" i="4"/>
  <c r="AA577" i="4"/>
  <c r="AF577" i="4"/>
  <c r="AF580" i="4"/>
  <c r="AB580" i="4"/>
  <c r="AA580" i="4"/>
  <c r="AG580" i="4"/>
  <c r="W584" i="4"/>
  <c r="S584" i="4"/>
  <c r="E584" i="4"/>
  <c r="R584" i="4"/>
  <c r="Y584" i="4" s="1"/>
  <c r="X584" i="4"/>
  <c r="AD585" i="4"/>
  <c r="AA585" i="4"/>
  <c r="AH585" i="4" s="1"/>
  <c r="AF585" i="4"/>
  <c r="AF588" i="4"/>
  <c r="AB588" i="4"/>
  <c r="AA588" i="4"/>
  <c r="AH588" i="4" s="1"/>
  <c r="AG588" i="4"/>
  <c r="W592" i="4"/>
  <c r="S592" i="4"/>
  <c r="Y592" i="4" s="1"/>
  <c r="E592" i="4"/>
  <c r="R592" i="4"/>
  <c r="X592" i="4"/>
  <c r="AD593" i="4"/>
  <c r="AA593" i="4"/>
  <c r="AF593" i="4"/>
  <c r="AF596" i="4"/>
  <c r="AB596" i="4"/>
  <c r="AA596" i="4"/>
  <c r="AG596" i="4"/>
  <c r="W600" i="4"/>
  <c r="S600" i="4"/>
  <c r="E600" i="4"/>
  <c r="R600" i="4"/>
  <c r="Y600" i="4" s="1"/>
  <c r="X600" i="4"/>
  <c r="AD601" i="4"/>
  <c r="AA601" i="4"/>
  <c r="AH601" i="4" s="1"/>
  <c r="AF601" i="4"/>
  <c r="AD608" i="4"/>
  <c r="AC608" i="4"/>
  <c r="AA608" i="4"/>
  <c r="AH608" i="4" s="1"/>
  <c r="AG608" i="4"/>
  <c r="Y612" i="4"/>
  <c r="W615" i="4"/>
  <c r="S615" i="4"/>
  <c r="E615" i="4"/>
  <c r="Y615" i="4"/>
  <c r="T615" i="4"/>
  <c r="U615" i="4"/>
  <c r="R615" i="4"/>
  <c r="AD618" i="4"/>
  <c r="AC618" i="4"/>
  <c r="AE618" i="4"/>
  <c r="AA618" i="4"/>
  <c r="AH618" i="4" s="1"/>
  <c r="AF621" i="4"/>
  <c r="AB621" i="4"/>
  <c r="AD621" i="4"/>
  <c r="AC621" i="4"/>
  <c r="AE621" i="4"/>
  <c r="AA621" i="4"/>
  <c r="X625" i="4"/>
  <c r="AF629" i="4"/>
  <c r="AB629" i="4"/>
  <c r="AD629" i="4"/>
  <c r="AH629" i="4"/>
  <c r="AC629" i="4"/>
  <c r="AE629" i="4"/>
  <c r="AA629" i="4"/>
  <c r="X633" i="4"/>
  <c r="AF637" i="4"/>
  <c r="AB637" i="4"/>
  <c r="AD637" i="4"/>
  <c r="AC637" i="4"/>
  <c r="AE637" i="4"/>
  <c r="AA637" i="4"/>
  <c r="X641" i="4"/>
  <c r="AG645" i="4"/>
  <c r="X649" i="4"/>
  <c r="AD650" i="4"/>
  <c r="AC650" i="4"/>
  <c r="AG650" i="4"/>
  <c r="AB650" i="4"/>
  <c r="AE650" i="4"/>
  <c r="AA650" i="4"/>
  <c r="AH650" i="4" s="1"/>
  <c r="AF653" i="4"/>
  <c r="AB653" i="4"/>
  <c r="AD653" i="4"/>
  <c r="AC653" i="4"/>
  <c r="AE653" i="4"/>
  <c r="AD662" i="4"/>
  <c r="AF662" i="4"/>
  <c r="AB662" i="4"/>
  <c r="AE662" i="4"/>
  <c r="AC662" i="4"/>
  <c r="AG662" i="4"/>
  <c r="AA662" i="4"/>
  <c r="AH662" i="4" s="1"/>
  <c r="AD670" i="4"/>
  <c r="AF670" i="4"/>
  <c r="AB670" i="4"/>
  <c r="AE670" i="4"/>
  <c r="AC670" i="4"/>
  <c r="AG670" i="4"/>
  <c r="AA670" i="4"/>
  <c r="AH670" i="4" s="1"/>
  <c r="AD678" i="4"/>
  <c r="AF678" i="4"/>
  <c r="AB678" i="4"/>
  <c r="AE678" i="4"/>
  <c r="AC678" i="4"/>
  <c r="AG678" i="4"/>
  <c r="AA678" i="4"/>
  <c r="AH678" i="4" s="1"/>
  <c r="AD680" i="4"/>
  <c r="AF680" i="4"/>
  <c r="AB680" i="4"/>
  <c r="AE680" i="4"/>
  <c r="AC680" i="4"/>
  <c r="AG680" i="4"/>
  <c r="AA680" i="4"/>
  <c r="AH680" i="4" s="1"/>
  <c r="AD682" i="4"/>
  <c r="AF682" i="4"/>
  <c r="AB682" i="4"/>
  <c r="AE682" i="4"/>
  <c r="AC682" i="4"/>
  <c r="AG682" i="4"/>
  <c r="AA682" i="4"/>
  <c r="AH682" i="4" s="1"/>
  <c r="AD684" i="4"/>
  <c r="AF684" i="4"/>
  <c r="AB684" i="4"/>
  <c r="AE684" i="4"/>
  <c r="AC684" i="4"/>
  <c r="AG684" i="4"/>
  <c r="AA684" i="4"/>
  <c r="AH684" i="4" s="1"/>
  <c r="AD686" i="4"/>
  <c r="AF686" i="4"/>
  <c r="AB686" i="4"/>
  <c r="AE686" i="4"/>
  <c r="AC686" i="4"/>
  <c r="AG686" i="4"/>
  <c r="AA686" i="4"/>
  <c r="AH686" i="4" s="1"/>
  <c r="U434" i="4"/>
  <c r="Y434" i="4" s="1"/>
  <c r="U436" i="4"/>
  <c r="Y436" i="4" s="1"/>
  <c r="U438" i="4"/>
  <c r="Y438" i="4" s="1"/>
  <c r="U440" i="4"/>
  <c r="Y440" i="4" s="1"/>
  <c r="U442" i="4"/>
  <c r="Y442" i="4" s="1"/>
  <c r="U444" i="4"/>
  <c r="Y444" i="4" s="1"/>
  <c r="U446" i="4"/>
  <c r="U448" i="4"/>
  <c r="Y448" i="4" s="1"/>
  <c r="U450" i="4"/>
  <c r="Y450" i="4" s="1"/>
  <c r="U452" i="4"/>
  <c r="Y452" i="4" s="1"/>
  <c r="U454" i="4"/>
  <c r="Y454" i="4" s="1"/>
  <c r="U456" i="4"/>
  <c r="U458" i="4"/>
  <c r="Y458" i="4" s="1"/>
  <c r="U460" i="4"/>
  <c r="Y460" i="4" s="1"/>
  <c r="U462" i="4"/>
  <c r="U464" i="4"/>
  <c r="U466" i="4"/>
  <c r="Y466" i="4" s="1"/>
  <c r="U468" i="4"/>
  <c r="Y468" i="4" s="1"/>
  <c r="U470" i="4"/>
  <c r="Y470" i="4" s="1"/>
  <c r="U472" i="4"/>
  <c r="Y472" i="4" s="1"/>
  <c r="U474" i="4"/>
  <c r="Y474" i="4" s="1"/>
  <c r="U476" i="4"/>
  <c r="Y476" i="4" s="1"/>
  <c r="U478" i="4"/>
  <c r="Y478" i="4" s="1"/>
  <c r="U480" i="4"/>
  <c r="Y480" i="4" s="1"/>
  <c r="U482" i="4"/>
  <c r="U484" i="4"/>
  <c r="Y484" i="4" s="1"/>
  <c r="U486" i="4"/>
  <c r="Y486" i="4" s="1"/>
  <c r="U488" i="4"/>
  <c r="Y488" i="4" s="1"/>
  <c r="U490" i="4"/>
  <c r="Y490" i="4" s="1"/>
  <c r="U492" i="4"/>
  <c r="Y492" i="4" s="1"/>
  <c r="U494" i="4"/>
  <c r="U496" i="4"/>
  <c r="Y496" i="4" s="1"/>
  <c r="U498" i="4"/>
  <c r="Y498" i="4" s="1"/>
  <c r="U500" i="4"/>
  <c r="Y500" i="4" s="1"/>
  <c r="U502" i="4"/>
  <c r="Y502" i="4" s="1"/>
  <c r="U504" i="4"/>
  <c r="Y504" i="4" s="1"/>
  <c r="U506" i="4"/>
  <c r="Y506" i="4" s="1"/>
  <c r="AB507" i="4"/>
  <c r="AH507" i="4" s="1"/>
  <c r="U508" i="4"/>
  <c r="AB509" i="4"/>
  <c r="U510" i="4"/>
  <c r="Y510" i="4" s="1"/>
  <c r="AB511" i="4"/>
  <c r="AH511" i="4" s="1"/>
  <c r="U512" i="4"/>
  <c r="Y512" i="4" s="1"/>
  <c r="AB513" i="4"/>
  <c r="AH513" i="4" s="1"/>
  <c r="U514" i="4"/>
  <c r="AB515" i="4"/>
  <c r="AH515" i="4" s="1"/>
  <c r="U516" i="4"/>
  <c r="AB517" i="4"/>
  <c r="AH517" i="4" s="1"/>
  <c r="U518" i="4"/>
  <c r="Y518" i="4" s="1"/>
  <c r="AB519" i="4"/>
  <c r="AH519" i="4" s="1"/>
  <c r="U520" i="4"/>
  <c r="Y520" i="4" s="1"/>
  <c r="AB521" i="4"/>
  <c r="AH521" i="4" s="1"/>
  <c r="U522" i="4"/>
  <c r="AB523" i="4"/>
  <c r="AH523" i="4" s="1"/>
  <c r="U524" i="4"/>
  <c r="AB525" i="4"/>
  <c r="AH525" i="4" s="1"/>
  <c r="U526" i="4"/>
  <c r="Y526" i="4" s="1"/>
  <c r="AB527" i="4"/>
  <c r="AH527" i="4" s="1"/>
  <c r="U528" i="4"/>
  <c r="Y528" i="4" s="1"/>
  <c r="AB529" i="4"/>
  <c r="AH529" i="4" s="1"/>
  <c r="U530" i="4"/>
  <c r="AB531" i="4"/>
  <c r="AH531" i="4" s="1"/>
  <c r="U532" i="4"/>
  <c r="U534" i="4"/>
  <c r="U536" i="4"/>
  <c r="U538" i="4"/>
  <c r="U540" i="4"/>
  <c r="U542" i="4"/>
  <c r="U544" i="4"/>
  <c r="U546" i="4"/>
  <c r="U548" i="4"/>
  <c r="U550" i="4"/>
  <c r="Y550" i="4" s="1"/>
  <c r="U552" i="4"/>
  <c r="U554" i="4"/>
  <c r="AD554" i="4"/>
  <c r="U556" i="4"/>
  <c r="AD556" i="4"/>
  <c r="U558" i="4"/>
  <c r="AD558" i="4"/>
  <c r="U560" i="4"/>
  <c r="AD560" i="4"/>
  <c r="U562" i="4"/>
  <c r="AD562" i="4"/>
  <c r="U564" i="4"/>
  <c r="Y564" i="4" s="1"/>
  <c r="AD564" i="4"/>
  <c r="U566" i="4"/>
  <c r="AD566" i="4"/>
  <c r="AH567" i="4"/>
  <c r="AD567" i="4"/>
  <c r="AA567" i="4"/>
  <c r="AF567" i="4"/>
  <c r="T568" i="4"/>
  <c r="AB569" i="4"/>
  <c r="AG569" i="4"/>
  <c r="AF570" i="4"/>
  <c r="AB570" i="4"/>
  <c r="AA570" i="4"/>
  <c r="AH570" i="4" s="1"/>
  <c r="AG570" i="4"/>
  <c r="AC572" i="4"/>
  <c r="W574" i="4"/>
  <c r="S574" i="4"/>
  <c r="Y574" i="4" s="1"/>
  <c r="E574" i="4"/>
  <c r="R574" i="4"/>
  <c r="X574" i="4"/>
  <c r="AH575" i="4"/>
  <c r="AD575" i="4"/>
  <c r="AA575" i="4"/>
  <c r="AF575" i="4"/>
  <c r="T576" i="4"/>
  <c r="AB577" i="4"/>
  <c r="AG577" i="4"/>
  <c r="AH577" i="4" s="1"/>
  <c r="AF578" i="4"/>
  <c r="AB578" i="4"/>
  <c r="AA578" i="4"/>
  <c r="AH578" i="4" s="1"/>
  <c r="AG578" i="4"/>
  <c r="AC580" i="4"/>
  <c r="AH580" i="4" s="1"/>
  <c r="W582" i="4"/>
  <c r="S582" i="4"/>
  <c r="Y582" i="4" s="1"/>
  <c r="E582" i="4"/>
  <c r="R582" i="4"/>
  <c r="X582" i="4"/>
  <c r="AH583" i="4"/>
  <c r="AD583" i="4"/>
  <c r="AA583" i="4"/>
  <c r="AF583" i="4"/>
  <c r="T584" i="4"/>
  <c r="AB585" i="4"/>
  <c r="AG585" i="4"/>
  <c r="AF586" i="4"/>
  <c r="AB586" i="4"/>
  <c r="AA586" i="4"/>
  <c r="AH586" i="4" s="1"/>
  <c r="AG586" i="4"/>
  <c r="AC588" i="4"/>
  <c r="W590" i="4"/>
  <c r="S590" i="4"/>
  <c r="Y590" i="4" s="1"/>
  <c r="E590" i="4"/>
  <c r="R590" i="4"/>
  <c r="X590" i="4"/>
  <c r="AH591" i="4"/>
  <c r="AD591" i="4"/>
  <c r="AA591" i="4"/>
  <c r="AF591" i="4"/>
  <c r="T592" i="4"/>
  <c r="AB593" i="4"/>
  <c r="AG593" i="4"/>
  <c r="AH593" i="4" s="1"/>
  <c r="AF594" i="4"/>
  <c r="AB594" i="4"/>
  <c r="AA594" i="4"/>
  <c r="AH594" i="4" s="1"/>
  <c r="AG594" i="4"/>
  <c r="AC596" i="4"/>
  <c r="AH596" i="4" s="1"/>
  <c r="W598" i="4"/>
  <c r="S598" i="4"/>
  <c r="Y598" i="4" s="1"/>
  <c r="E598" i="4"/>
  <c r="R598" i="4"/>
  <c r="X598" i="4"/>
  <c r="AH599" i="4"/>
  <c r="AD599" i="4"/>
  <c r="AA599" i="4"/>
  <c r="AF599" i="4"/>
  <c r="T600" i="4"/>
  <c r="AB601" i="4"/>
  <c r="AG601" i="4"/>
  <c r="AD602" i="4"/>
  <c r="AE602" i="4"/>
  <c r="AA602" i="4"/>
  <c r="AH602" i="4" s="1"/>
  <c r="AG602" i="4"/>
  <c r="AF603" i="4"/>
  <c r="AB603" i="4"/>
  <c r="AD603" i="4"/>
  <c r="AE603" i="4"/>
  <c r="W605" i="4"/>
  <c r="S605" i="4"/>
  <c r="E605" i="4"/>
  <c r="T605" i="4"/>
  <c r="R605" i="4"/>
  <c r="Y605" i="4" s="1"/>
  <c r="AB608" i="4"/>
  <c r="AF613" i="4"/>
  <c r="AB613" i="4"/>
  <c r="AD613" i="4"/>
  <c r="AE613" i="4"/>
  <c r="AA613" i="4"/>
  <c r="AH613" i="4" s="1"/>
  <c r="V615" i="4"/>
  <c r="AB618" i="4"/>
  <c r="AG621" i="4"/>
  <c r="AH621" i="4" s="1"/>
  <c r="AG629" i="4"/>
  <c r="AG637" i="4"/>
  <c r="AH637" i="4" s="1"/>
  <c r="AF650" i="4"/>
  <c r="AA653" i="4"/>
  <c r="AH653" i="4" s="1"/>
  <c r="W657" i="4"/>
  <c r="S657" i="4"/>
  <c r="E657" i="4"/>
  <c r="U657" i="4"/>
  <c r="T657" i="4"/>
  <c r="V657" i="4"/>
  <c r="R657" i="4"/>
  <c r="Y657" i="4" s="1"/>
  <c r="AD668" i="4"/>
  <c r="AF668" i="4"/>
  <c r="AB668" i="4"/>
  <c r="AE668" i="4"/>
  <c r="AC668" i="4"/>
  <c r="AG668" i="4"/>
  <c r="AA668" i="4"/>
  <c r="AH668" i="4" s="1"/>
  <c r="AD676" i="4"/>
  <c r="AF676" i="4"/>
  <c r="AB676" i="4"/>
  <c r="AE676" i="4"/>
  <c r="AC676" i="4"/>
  <c r="AG676" i="4"/>
  <c r="AA676" i="4"/>
  <c r="AH676" i="4" s="1"/>
  <c r="AD704" i="4"/>
  <c r="AC704" i="4"/>
  <c r="AF704" i="4"/>
  <c r="AE704" i="4"/>
  <c r="AB704" i="4"/>
  <c r="AG704" i="4"/>
  <c r="AA704" i="4"/>
  <c r="AH704" i="4" s="1"/>
  <c r="U567" i="4"/>
  <c r="Y567" i="4" s="1"/>
  <c r="U569" i="4"/>
  <c r="Y569" i="4" s="1"/>
  <c r="U571" i="4"/>
  <c r="Y571" i="4" s="1"/>
  <c r="U573" i="4"/>
  <c r="Y573" i="4" s="1"/>
  <c r="U575" i="4"/>
  <c r="Y575" i="4" s="1"/>
  <c r="U577" i="4"/>
  <c r="Y577" i="4" s="1"/>
  <c r="U579" i="4"/>
  <c r="Y579" i="4" s="1"/>
  <c r="U581" i="4"/>
  <c r="U583" i="4"/>
  <c r="U585" i="4"/>
  <c r="Y585" i="4" s="1"/>
  <c r="U587" i="4"/>
  <c r="Y587" i="4" s="1"/>
  <c r="U589" i="4"/>
  <c r="Y589" i="4" s="1"/>
  <c r="U591" i="4"/>
  <c r="U593" i="4"/>
  <c r="Y593" i="4" s="1"/>
  <c r="U595" i="4"/>
  <c r="Y595" i="4" s="1"/>
  <c r="U597" i="4"/>
  <c r="Y597" i="4" s="1"/>
  <c r="U599" i="4"/>
  <c r="Y599" i="4" s="1"/>
  <c r="U601" i="4"/>
  <c r="Y601" i="4" s="1"/>
  <c r="W603" i="4"/>
  <c r="S603" i="4"/>
  <c r="E603" i="4"/>
  <c r="R603" i="4"/>
  <c r="X603" i="4"/>
  <c r="AD604" i="4"/>
  <c r="AA604" i="4"/>
  <c r="AF604" i="4"/>
  <c r="AH604" i="4" s="1"/>
  <c r="AF607" i="4"/>
  <c r="AB607" i="4"/>
  <c r="AA607" i="4"/>
  <c r="AH607" i="4" s="1"/>
  <c r="AG607" i="4"/>
  <c r="AC609" i="4"/>
  <c r="W611" i="4"/>
  <c r="S611" i="4"/>
  <c r="E611" i="4"/>
  <c r="R611" i="4"/>
  <c r="X611" i="4"/>
  <c r="AH612" i="4"/>
  <c r="AD612" i="4"/>
  <c r="AA612" i="4"/>
  <c r="AF612" i="4"/>
  <c r="T613" i="4"/>
  <c r="AB614" i="4"/>
  <c r="AF615" i="4"/>
  <c r="AB615" i="4"/>
  <c r="AA615" i="4"/>
  <c r="AG615" i="4"/>
  <c r="AC617" i="4"/>
  <c r="W619" i="4"/>
  <c r="S619" i="4"/>
  <c r="E619" i="4"/>
  <c r="R619" i="4"/>
  <c r="X619" i="4"/>
  <c r="AD620" i="4"/>
  <c r="AA620" i="4"/>
  <c r="AF620" i="4"/>
  <c r="AH620" i="4" s="1"/>
  <c r="T621" i="4"/>
  <c r="AB622" i="4"/>
  <c r="AF623" i="4"/>
  <c r="AB623" i="4"/>
  <c r="AA623" i="4"/>
  <c r="AG623" i="4"/>
  <c r="AC625" i="4"/>
  <c r="AH625" i="4" s="1"/>
  <c r="W627" i="4"/>
  <c r="S627" i="4"/>
  <c r="E627" i="4"/>
  <c r="R627" i="4"/>
  <c r="Y627" i="4" s="1"/>
  <c r="X627" i="4"/>
  <c r="AD628" i="4"/>
  <c r="AA628" i="4"/>
  <c r="AH628" i="4" s="1"/>
  <c r="AF628" i="4"/>
  <c r="T629" i="4"/>
  <c r="AB630" i="4"/>
  <c r="AF631" i="4"/>
  <c r="AB631" i="4"/>
  <c r="AA631" i="4"/>
  <c r="AG631" i="4"/>
  <c r="AC633" i="4"/>
  <c r="W635" i="4"/>
  <c r="S635" i="4"/>
  <c r="E635" i="4"/>
  <c r="R635" i="4"/>
  <c r="Y635" i="4" s="1"/>
  <c r="X635" i="4"/>
  <c r="AD636" i="4"/>
  <c r="AA636" i="4"/>
  <c r="AH636" i="4" s="1"/>
  <c r="AF636" i="4"/>
  <c r="T637" i="4"/>
  <c r="AB638" i="4"/>
  <c r="AF639" i="4"/>
  <c r="AB639" i="4"/>
  <c r="AA639" i="4"/>
  <c r="AH639" i="4" s="1"/>
  <c r="AG639" i="4"/>
  <c r="AC641" i="4"/>
  <c r="W643" i="4"/>
  <c r="S643" i="4"/>
  <c r="E643" i="4"/>
  <c r="R643" i="4"/>
  <c r="X643" i="4"/>
  <c r="AH644" i="4"/>
  <c r="AD644" i="4"/>
  <c r="AA644" i="4"/>
  <c r="AF644" i="4"/>
  <c r="T645" i="4"/>
  <c r="AF647" i="4"/>
  <c r="AB647" i="4"/>
  <c r="AA647" i="4"/>
  <c r="AH647" i="4" s="1"/>
  <c r="AG647" i="4"/>
  <c r="W651" i="4"/>
  <c r="S651" i="4"/>
  <c r="E651" i="4"/>
  <c r="R651" i="4"/>
  <c r="Y651" i="4" s="1"/>
  <c r="X651" i="4"/>
  <c r="AD652" i="4"/>
  <c r="AA652" i="4"/>
  <c r="AH652" i="4" s="1"/>
  <c r="AF652" i="4"/>
  <c r="AF655" i="4"/>
  <c r="AB655" i="4"/>
  <c r="AA655" i="4"/>
  <c r="AG655" i="4"/>
  <c r="W659" i="4"/>
  <c r="S659" i="4"/>
  <c r="E659" i="4"/>
  <c r="R659" i="4"/>
  <c r="X659" i="4"/>
  <c r="AD660" i="4"/>
  <c r="AF660" i="4"/>
  <c r="AA660" i="4"/>
  <c r="AH660" i="4" s="1"/>
  <c r="AG660" i="4"/>
  <c r="AF661" i="4"/>
  <c r="AB661" i="4"/>
  <c r="AH661" i="4"/>
  <c r="AD661" i="4"/>
  <c r="AE661" i="4"/>
  <c r="AF663" i="4"/>
  <c r="AB663" i="4"/>
  <c r="AH663" i="4" s="1"/>
  <c r="AD663" i="4"/>
  <c r="AE663" i="4"/>
  <c r="AF665" i="4"/>
  <c r="AB665" i="4"/>
  <c r="AH665" i="4" s="1"/>
  <c r="AD665" i="4"/>
  <c r="AE665" i="4"/>
  <c r="AF667" i="4"/>
  <c r="AB667" i="4"/>
  <c r="AD667" i="4"/>
  <c r="AE667" i="4"/>
  <c r="AF669" i="4"/>
  <c r="AB669" i="4"/>
  <c r="AH669" i="4"/>
  <c r="AD669" i="4"/>
  <c r="AE669" i="4"/>
  <c r="AF671" i="4"/>
  <c r="AB671" i="4"/>
  <c r="AH671" i="4" s="1"/>
  <c r="AD671" i="4"/>
  <c r="AE671" i="4"/>
  <c r="AF673" i="4"/>
  <c r="AB673" i="4"/>
  <c r="AH673" i="4" s="1"/>
  <c r="AD673" i="4"/>
  <c r="AE673" i="4"/>
  <c r="AF675" i="4"/>
  <c r="AB675" i="4"/>
  <c r="AD675" i="4"/>
  <c r="AE675" i="4"/>
  <c r="AF677" i="4"/>
  <c r="AB677" i="4"/>
  <c r="AH677" i="4"/>
  <c r="AD677" i="4"/>
  <c r="AE677" i="4"/>
  <c r="AF679" i="4"/>
  <c r="AB679" i="4"/>
  <c r="AH679" i="4" s="1"/>
  <c r="AD679" i="4"/>
  <c r="AE679" i="4"/>
  <c r="AF681" i="4"/>
  <c r="AB681" i="4"/>
  <c r="AH681" i="4" s="1"/>
  <c r="AD681" i="4"/>
  <c r="AE681" i="4"/>
  <c r="AF683" i="4"/>
  <c r="AB683" i="4"/>
  <c r="AD683" i="4"/>
  <c r="AH683" i="4" s="1"/>
  <c r="AE683" i="4"/>
  <c r="AF685" i="4"/>
  <c r="AB685" i="4"/>
  <c r="AH685" i="4"/>
  <c r="AD685" i="4"/>
  <c r="AE685" i="4"/>
  <c r="AF687" i="4"/>
  <c r="AB687" i="4"/>
  <c r="AH687" i="4" s="1"/>
  <c r="AD687" i="4"/>
  <c r="AE687" i="4"/>
  <c r="AF619" i="4"/>
  <c r="AB619" i="4"/>
  <c r="AA619" i="4"/>
  <c r="AG619" i="4"/>
  <c r="W623" i="4"/>
  <c r="S623" i="4"/>
  <c r="E623" i="4"/>
  <c r="R623" i="4"/>
  <c r="Y623" i="4" s="1"/>
  <c r="X623" i="4"/>
  <c r="AD624" i="4"/>
  <c r="AA624" i="4"/>
  <c r="AH624" i="4" s="1"/>
  <c r="AF624" i="4"/>
  <c r="AF627" i="4"/>
  <c r="AB627" i="4"/>
  <c r="AA627" i="4"/>
  <c r="AH627" i="4" s="1"/>
  <c r="AG627" i="4"/>
  <c r="W631" i="4"/>
  <c r="S631" i="4"/>
  <c r="Y631" i="4" s="1"/>
  <c r="E631" i="4"/>
  <c r="R631" i="4"/>
  <c r="X631" i="4"/>
  <c r="AD632" i="4"/>
  <c r="AA632" i="4"/>
  <c r="AF632" i="4"/>
  <c r="Y634" i="4"/>
  <c r="AF635" i="4"/>
  <c r="AB635" i="4"/>
  <c r="AA635" i="4"/>
  <c r="AG635" i="4"/>
  <c r="W639" i="4"/>
  <c r="S639" i="4"/>
  <c r="E639" i="4"/>
  <c r="R639" i="4"/>
  <c r="Y639" i="4" s="1"/>
  <c r="X639" i="4"/>
  <c r="AD640" i="4"/>
  <c r="AA640" i="4"/>
  <c r="AH640" i="4" s="1"/>
  <c r="AF640" i="4"/>
  <c r="AF643" i="4"/>
  <c r="AB643" i="4"/>
  <c r="AA643" i="4"/>
  <c r="AH643" i="4" s="1"/>
  <c r="AG643" i="4"/>
  <c r="W647" i="4"/>
  <c r="S647" i="4"/>
  <c r="Y647" i="4" s="1"/>
  <c r="E647" i="4"/>
  <c r="R647" i="4"/>
  <c r="X647" i="4"/>
  <c r="AH648" i="4"/>
  <c r="AD648" i="4"/>
  <c r="AA648" i="4"/>
  <c r="AF648" i="4"/>
  <c r="Y650" i="4"/>
  <c r="AF651" i="4"/>
  <c r="AB651" i="4"/>
  <c r="AA651" i="4"/>
  <c r="AG651" i="4"/>
  <c r="W655" i="4"/>
  <c r="S655" i="4"/>
  <c r="E655" i="4"/>
  <c r="R655" i="4"/>
  <c r="Y655" i="4" s="1"/>
  <c r="X655" i="4"/>
  <c r="AD656" i="4"/>
  <c r="AA656" i="4"/>
  <c r="AH656" i="4" s="1"/>
  <c r="AF656" i="4"/>
  <c r="AF659" i="4"/>
  <c r="AB659" i="4"/>
  <c r="AA659" i="4"/>
  <c r="AG659" i="4"/>
  <c r="AF689" i="4"/>
  <c r="AB689" i="4"/>
  <c r="AH689" i="4" s="1"/>
  <c r="AE689" i="4"/>
  <c r="AA689" i="4"/>
  <c r="AD689" i="4"/>
  <c r="AF691" i="4"/>
  <c r="AB691" i="4"/>
  <c r="AE691" i="4"/>
  <c r="AA691" i="4"/>
  <c r="AH691" i="4" s="1"/>
  <c r="AD691" i="4"/>
  <c r="AF693" i="4"/>
  <c r="AB693" i="4"/>
  <c r="AH693" i="4" s="1"/>
  <c r="AE693" i="4"/>
  <c r="AA693" i="4"/>
  <c r="AD693" i="4"/>
  <c r="AF695" i="4"/>
  <c r="AB695" i="4"/>
  <c r="AE695" i="4"/>
  <c r="AA695" i="4"/>
  <c r="AH695" i="4" s="1"/>
  <c r="AD695" i="4"/>
  <c r="AF697" i="4"/>
  <c r="AB697" i="4"/>
  <c r="AH697" i="4" s="1"/>
  <c r="AE697" i="4"/>
  <c r="AA697" i="4"/>
  <c r="AD697" i="4"/>
  <c r="AF699" i="4"/>
  <c r="AB699" i="4"/>
  <c r="AE699" i="4"/>
  <c r="AA699" i="4"/>
  <c r="AH699" i="4" s="1"/>
  <c r="AD699" i="4"/>
  <c r="AC699" i="4"/>
  <c r="AF705" i="4"/>
  <c r="AB705" i="4"/>
  <c r="AC705" i="4"/>
  <c r="AA705" i="4"/>
  <c r="AH705" i="4" s="1"/>
  <c r="AG705" i="4"/>
  <c r="AE705" i="4"/>
  <c r="AD705" i="4"/>
  <c r="AF709" i="4"/>
  <c r="AB709" i="4"/>
  <c r="AE709" i="4"/>
  <c r="AC709" i="4"/>
  <c r="AH709" i="4" s="1"/>
  <c r="AA709" i="4"/>
  <c r="AG709" i="4"/>
  <c r="AD709" i="4"/>
  <c r="W711" i="4"/>
  <c r="S711" i="4"/>
  <c r="E711" i="4"/>
  <c r="U711" i="4"/>
  <c r="X711" i="4"/>
  <c r="V711" i="4"/>
  <c r="T711" i="4"/>
  <c r="R711" i="4"/>
  <c r="Y711" i="4" s="1"/>
  <c r="AF609" i="4"/>
  <c r="AB609" i="4"/>
  <c r="AA609" i="4"/>
  <c r="AH609" i="4" s="1"/>
  <c r="AG609" i="4"/>
  <c r="W613" i="4"/>
  <c r="S613" i="4"/>
  <c r="E613" i="4"/>
  <c r="R613" i="4"/>
  <c r="Y613" i="4" s="1"/>
  <c r="X613" i="4"/>
  <c r="AH614" i="4"/>
  <c r="AD614" i="4"/>
  <c r="AA614" i="4"/>
  <c r="AF614" i="4"/>
  <c r="Y616" i="4"/>
  <c r="AF617" i="4"/>
  <c r="AB617" i="4"/>
  <c r="AA617" i="4"/>
  <c r="AH617" i="4" s="1"/>
  <c r="AG617" i="4"/>
  <c r="AC619" i="4"/>
  <c r="AH619" i="4" s="1"/>
  <c r="W621" i="4"/>
  <c r="S621" i="4"/>
  <c r="E621" i="4"/>
  <c r="R621" i="4"/>
  <c r="Y621" i="4" s="1"/>
  <c r="X621" i="4"/>
  <c r="AH622" i="4"/>
  <c r="AD622" i="4"/>
  <c r="AA622" i="4"/>
  <c r="AF622" i="4"/>
  <c r="T623" i="4"/>
  <c r="AB624" i="4"/>
  <c r="AG624" i="4"/>
  <c r="AF625" i="4"/>
  <c r="AB625" i="4"/>
  <c r="AA625" i="4"/>
  <c r="AG625" i="4"/>
  <c r="AC627" i="4"/>
  <c r="W629" i="4"/>
  <c r="S629" i="4"/>
  <c r="E629" i="4"/>
  <c r="R629" i="4"/>
  <c r="Y629" i="4" s="1"/>
  <c r="X629" i="4"/>
  <c r="AH630" i="4"/>
  <c r="AD630" i="4"/>
  <c r="AA630" i="4"/>
  <c r="AF630" i="4"/>
  <c r="T631" i="4"/>
  <c r="AB632" i="4"/>
  <c r="AG632" i="4"/>
  <c r="AH632" i="4" s="1"/>
  <c r="AF633" i="4"/>
  <c r="AB633" i="4"/>
  <c r="AA633" i="4"/>
  <c r="AH633" i="4" s="1"/>
  <c r="AG633" i="4"/>
  <c r="AC635" i="4"/>
  <c r="AH635" i="4" s="1"/>
  <c r="W637" i="4"/>
  <c r="S637" i="4"/>
  <c r="E637" i="4"/>
  <c r="R637" i="4"/>
  <c r="Y637" i="4" s="1"/>
  <c r="X637" i="4"/>
  <c r="AH638" i="4"/>
  <c r="AD638" i="4"/>
  <c r="AA638" i="4"/>
  <c r="AF638" i="4"/>
  <c r="T639" i="4"/>
  <c r="AB640" i="4"/>
  <c r="AG640" i="4"/>
  <c r="AF641" i="4"/>
  <c r="AH641" i="4" s="1"/>
  <c r="AB641" i="4"/>
  <c r="AA641" i="4"/>
  <c r="AG641" i="4"/>
  <c r="V643" i="4"/>
  <c r="AC643" i="4"/>
  <c r="W645" i="4"/>
  <c r="S645" i="4"/>
  <c r="E645" i="4"/>
  <c r="R645" i="4"/>
  <c r="Y645" i="4" s="1"/>
  <c r="X645" i="4"/>
  <c r="AD646" i="4"/>
  <c r="AA646" i="4"/>
  <c r="AF646" i="4"/>
  <c r="AH646" i="4" s="1"/>
  <c r="T647" i="4"/>
  <c r="AE647" i="4"/>
  <c r="Y648" i="4"/>
  <c r="AB648" i="4"/>
  <c r="AG648" i="4"/>
  <c r="AF649" i="4"/>
  <c r="AB649" i="4"/>
  <c r="AA649" i="4"/>
  <c r="AG649" i="4"/>
  <c r="V651" i="4"/>
  <c r="AC651" i="4"/>
  <c r="AH651" i="4" s="1"/>
  <c r="AE652" i="4"/>
  <c r="W653" i="4"/>
  <c r="S653" i="4"/>
  <c r="E653" i="4"/>
  <c r="R653" i="4"/>
  <c r="X653" i="4"/>
  <c r="AH654" i="4"/>
  <c r="AD654" i="4"/>
  <c r="AA654" i="4"/>
  <c r="AF654" i="4"/>
  <c r="T655" i="4"/>
  <c r="AE655" i="4"/>
  <c r="AB656" i="4"/>
  <c r="AG656" i="4"/>
  <c r="AF657" i="4"/>
  <c r="AB657" i="4"/>
  <c r="AA657" i="4"/>
  <c r="AH657" i="4" s="1"/>
  <c r="AG657" i="4"/>
  <c r="V659" i="4"/>
  <c r="AC659" i="4"/>
  <c r="AH659" i="4"/>
  <c r="AE660" i="4"/>
  <c r="AC661" i="4"/>
  <c r="AC663" i="4"/>
  <c r="AC665" i="4"/>
  <c r="AC667" i="4"/>
  <c r="AH667" i="4" s="1"/>
  <c r="Y668" i="4"/>
  <c r="AC669" i="4"/>
  <c r="AC671" i="4"/>
  <c r="AC673" i="4"/>
  <c r="AC675" i="4"/>
  <c r="AH675" i="4" s="1"/>
  <c r="Y676" i="4"/>
  <c r="AC677" i="4"/>
  <c r="Y680" i="4"/>
  <c r="Y688" i="4"/>
  <c r="Y696" i="4"/>
  <c r="AG699" i="4"/>
  <c r="U661" i="4"/>
  <c r="U663" i="4"/>
  <c r="U665" i="4"/>
  <c r="Y665" i="4" s="1"/>
  <c r="U667" i="4"/>
  <c r="U669" i="4"/>
  <c r="U671" i="4"/>
  <c r="U673" i="4"/>
  <c r="Y673" i="4" s="1"/>
  <c r="U675" i="4"/>
  <c r="U677" i="4"/>
  <c r="U679" i="4"/>
  <c r="U681" i="4"/>
  <c r="Y681" i="4" s="1"/>
  <c r="U683" i="4"/>
  <c r="U685" i="4"/>
  <c r="U687" i="4"/>
  <c r="AB688" i="4"/>
  <c r="AH688" i="4" s="1"/>
  <c r="AF688" i="4"/>
  <c r="U689" i="4"/>
  <c r="AB690" i="4"/>
  <c r="AH690" i="4" s="1"/>
  <c r="AF690" i="4"/>
  <c r="U691" i="4"/>
  <c r="AB692" i="4"/>
  <c r="AH692" i="4" s="1"/>
  <c r="AF692" i="4"/>
  <c r="U693" i="4"/>
  <c r="AB694" i="4"/>
  <c r="AH694" i="4" s="1"/>
  <c r="AF694" i="4"/>
  <c r="U695" i="4"/>
  <c r="AB696" i="4"/>
  <c r="AH696" i="4" s="1"/>
  <c r="AF696" i="4"/>
  <c r="U697" i="4"/>
  <c r="AB698" i="4"/>
  <c r="AH698" i="4" s="1"/>
  <c r="AF698" i="4"/>
  <c r="U699" i="4"/>
  <c r="W701" i="4"/>
  <c r="S701" i="4"/>
  <c r="E701" i="4"/>
  <c r="T701" i="4"/>
  <c r="R701" i="4"/>
  <c r="Y701" i="4" s="1"/>
  <c r="AD712" i="4"/>
  <c r="AC712" i="4"/>
  <c r="AA712" i="4"/>
  <c r="AH712" i="4" s="1"/>
  <c r="AG712" i="4"/>
  <c r="AF713" i="4"/>
  <c r="AB713" i="4"/>
  <c r="AC713" i="4"/>
  <c r="AE713" i="4"/>
  <c r="AG713" i="4"/>
  <c r="AD714" i="4"/>
  <c r="AE714" i="4"/>
  <c r="AG714" i="4"/>
  <c r="AB714" i="4"/>
  <c r="AA714" i="4"/>
  <c r="AH714" i="4" s="1"/>
  <c r="Y716" i="4"/>
  <c r="W717" i="4"/>
  <c r="S717" i="4"/>
  <c r="E717" i="4"/>
  <c r="Y717" i="4"/>
  <c r="T717" i="4"/>
  <c r="V717" i="4"/>
  <c r="R717" i="4"/>
  <c r="W721" i="4"/>
  <c r="Y721" i="4" s="1"/>
  <c r="S721" i="4"/>
  <c r="E721" i="4"/>
  <c r="V721" i="4"/>
  <c r="T721" i="4"/>
  <c r="R721" i="4"/>
  <c r="Y736" i="4"/>
  <c r="AH741" i="4"/>
  <c r="W745" i="4"/>
  <c r="S745" i="4"/>
  <c r="E745" i="4"/>
  <c r="X745" i="4"/>
  <c r="T745" i="4"/>
  <c r="V745" i="4"/>
  <c r="U745" i="4"/>
  <c r="R745" i="4"/>
  <c r="Y745" i="4" s="1"/>
  <c r="AD746" i="4"/>
  <c r="AE746" i="4"/>
  <c r="AA746" i="4"/>
  <c r="AH746" i="4" s="1"/>
  <c r="AG746" i="4"/>
  <c r="AF746" i="4"/>
  <c r="AC746" i="4"/>
  <c r="AB746" i="4"/>
  <c r="AC688" i="4"/>
  <c r="AG688" i="4"/>
  <c r="AC690" i="4"/>
  <c r="AG690" i="4"/>
  <c r="AC692" i="4"/>
  <c r="AG692" i="4"/>
  <c r="AC694" i="4"/>
  <c r="AG694" i="4"/>
  <c r="AC696" i="4"/>
  <c r="AG696" i="4"/>
  <c r="AC698" i="4"/>
  <c r="AG698" i="4"/>
  <c r="R699" i="4"/>
  <c r="Y699" i="4" s="1"/>
  <c r="V699" i="4"/>
  <c r="AD700" i="4"/>
  <c r="AA700" i="4"/>
  <c r="AF700" i="4"/>
  <c r="U701" i="4"/>
  <c r="AD702" i="4"/>
  <c r="AG702" i="4"/>
  <c r="AB702" i="4"/>
  <c r="AA702" i="4"/>
  <c r="AH702" i="4" s="1"/>
  <c r="W705" i="4"/>
  <c r="S705" i="4"/>
  <c r="E705" i="4"/>
  <c r="V705" i="4"/>
  <c r="R705" i="4"/>
  <c r="Y705" i="4" s="1"/>
  <c r="AD706" i="4"/>
  <c r="AE706" i="4"/>
  <c r="AA706" i="4"/>
  <c r="AG706" i="4"/>
  <c r="AH706" i="4" s="1"/>
  <c r="AF707" i="4"/>
  <c r="AB707" i="4"/>
  <c r="AD707" i="4"/>
  <c r="AE707" i="4"/>
  <c r="W709" i="4"/>
  <c r="S709" i="4"/>
  <c r="E709" i="4"/>
  <c r="T709" i="4"/>
  <c r="R709" i="4"/>
  <c r="Y712" i="4"/>
  <c r="AB712" i="4"/>
  <c r="AC714" i="4"/>
  <c r="U717" i="4"/>
  <c r="AD718" i="4"/>
  <c r="AG718" i="4"/>
  <c r="AB718" i="4"/>
  <c r="AE718" i="4"/>
  <c r="AH718" i="4" s="1"/>
  <c r="AA718" i="4"/>
  <c r="AD722" i="4"/>
  <c r="AE722" i="4"/>
  <c r="AG722" i="4"/>
  <c r="AB722" i="4"/>
  <c r="AA722" i="4"/>
  <c r="AH722" i="4" s="1"/>
  <c r="AD730" i="4"/>
  <c r="AE730" i="4"/>
  <c r="AA730" i="4"/>
  <c r="AH730" i="4" s="1"/>
  <c r="AG730" i="4"/>
  <c r="AF730" i="4"/>
  <c r="AC730" i="4"/>
  <c r="AB730" i="4"/>
  <c r="W769" i="4"/>
  <c r="S769" i="4"/>
  <c r="Y769" i="4" s="1"/>
  <c r="E769" i="4"/>
  <c r="V769" i="4"/>
  <c r="R769" i="4"/>
  <c r="X769" i="4"/>
  <c r="T769" i="4"/>
  <c r="U769" i="4"/>
  <c r="AH771" i="4"/>
  <c r="AH773" i="4"/>
  <c r="U602" i="4"/>
  <c r="Y602" i="4" s="1"/>
  <c r="U604" i="4"/>
  <c r="Y604" i="4" s="1"/>
  <c r="U606" i="4"/>
  <c r="Y606" i="4" s="1"/>
  <c r="U608" i="4"/>
  <c r="Y608" i="4" s="1"/>
  <c r="U610" i="4"/>
  <c r="Y610" i="4" s="1"/>
  <c r="U612" i="4"/>
  <c r="U614" i="4"/>
  <c r="Y614" i="4" s="1"/>
  <c r="U616" i="4"/>
  <c r="U618" i="4"/>
  <c r="Y618" i="4" s="1"/>
  <c r="U620" i="4"/>
  <c r="U622" i="4"/>
  <c r="Y622" i="4" s="1"/>
  <c r="U624" i="4"/>
  <c r="Y624" i="4" s="1"/>
  <c r="U626" i="4"/>
  <c r="Y626" i="4" s="1"/>
  <c r="U628" i="4"/>
  <c r="U630" i="4"/>
  <c r="Y630" i="4" s="1"/>
  <c r="U632" i="4"/>
  <c r="Y632" i="4" s="1"/>
  <c r="U634" i="4"/>
  <c r="U636" i="4"/>
  <c r="Y636" i="4" s="1"/>
  <c r="U638" i="4"/>
  <c r="Y638" i="4" s="1"/>
  <c r="U640" i="4"/>
  <c r="Y640" i="4" s="1"/>
  <c r="U642" i="4"/>
  <c r="Y642" i="4" s="1"/>
  <c r="U644" i="4"/>
  <c r="Y644" i="4" s="1"/>
  <c r="U646" i="4"/>
  <c r="Y646" i="4" s="1"/>
  <c r="U648" i="4"/>
  <c r="U650" i="4"/>
  <c r="U652" i="4"/>
  <c r="Y652" i="4" s="1"/>
  <c r="U654" i="4"/>
  <c r="Y654" i="4" s="1"/>
  <c r="U656" i="4"/>
  <c r="Y656" i="4" s="1"/>
  <c r="U658" i="4"/>
  <c r="Y658" i="4" s="1"/>
  <c r="U660" i="4"/>
  <c r="Y660" i="4" s="1"/>
  <c r="E661" i="4"/>
  <c r="S661" i="4"/>
  <c r="Y661" i="4" s="1"/>
  <c r="U662" i="4"/>
  <c r="Y662" i="4" s="1"/>
  <c r="E663" i="4"/>
  <c r="S663" i="4"/>
  <c r="Y663" i="4" s="1"/>
  <c r="U664" i="4"/>
  <c r="Y664" i="4" s="1"/>
  <c r="E665" i="4"/>
  <c r="S665" i="4"/>
  <c r="U666" i="4"/>
  <c r="Y666" i="4" s="1"/>
  <c r="E667" i="4"/>
  <c r="S667" i="4"/>
  <c r="Y667" i="4" s="1"/>
  <c r="U668" i="4"/>
  <c r="E669" i="4"/>
  <c r="S669" i="4"/>
  <c r="Y669" i="4" s="1"/>
  <c r="U670" i="4"/>
  <c r="Y670" i="4" s="1"/>
  <c r="E671" i="4"/>
  <c r="S671" i="4"/>
  <c r="Y671" i="4" s="1"/>
  <c r="U672" i="4"/>
  <c r="Y672" i="4" s="1"/>
  <c r="E673" i="4"/>
  <c r="S673" i="4"/>
  <c r="U674" i="4"/>
  <c r="Y674" i="4" s="1"/>
  <c r="E675" i="4"/>
  <c r="S675" i="4"/>
  <c r="Y675" i="4" s="1"/>
  <c r="U676" i="4"/>
  <c r="E677" i="4"/>
  <c r="S677" i="4"/>
  <c r="Y677" i="4" s="1"/>
  <c r="U678" i="4"/>
  <c r="Y678" i="4" s="1"/>
  <c r="E679" i="4"/>
  <c r="S679" i="4"/>
  <c r="Y679" i="4" s="1"/>
  <c r="U680" i="4"/>
  <c r="E681" i="4"/>
  <c r="S681" i="4"/>
  <c r="U682" i="4"/>
  <c r="Y682" i="4" s="1"/>
  <c r="E683" i="4"/>
  <c r="S683" i="4"/>
  <c r="Y683" i="4" s="1"/>
  <c r="U684" i="4"/>
  <c r="Y684" i="4" s="1"/>
  <c r="E685" i="4"/>
  <c r="S685" i="4"/>
  <c r="Y685" i="4" s="1"/>
  <c r="U686" i="4"/>
  <c r="Y686" i="4" s="1"/>
  <c r="E687" i="4"/>
  <c r="S687" i="4"/>
  <c r="Y687" i="4" s="1"/>
  <c r="U688" i="4"/>
  <c r="AD688" i="4"/>
  <c r="E689" i="4"/>
  <c r="S689" i="4"/>
  <c r="Y689" i="4" s="1"/>
  <c r="U690" i="4"/>
  <c r="Y690" i="4" s="1"/>
  <c r="AD690" i="4"/>
  <c r="E691" i="4"/>
  <c r="S691" i="4"/>
  <c r="Y691" i="4" s="1"/>
  <c r="U692" i="4"/>
  <c r="Y692" i="4" s="1"/>
  <c r="AD692" i="4"/>
  <c r="E693" i="4"/>
  <c r="S693" i="4"/>
  <c r="Y693" i="4" s="1"/>
  <c r="U694" i="4"/>
  <c r="Y694" i="4" s="1"/>
  <c r="AD694" i="4"/>
  <c r="E695" i="4"/>
  <c r="S695" i="4"/>
  <c r="Y695" i="4" s="1"/>
  <c r="U696" i="4"/>
  <c r="AD696" i="4"/>
  <c r="E697" i="4"/>
  <c r="S697" i="4"/>
  <c r="Y697" i="4" s="1"/>
  <c r="U698" i="4"/>
  <c r="Y698" i="4" s="1"/>
  <c r="AD698" i="4"/>
  <c r="E699" i="4"/>
  <c r="S699" i="4"/>
  <c r="Y700" i="4"/>
  <c r="U700" i="4"/>
  <c r="V700" i="4"/>
  <c r="AB700" i="4"/>
  <c r="AH700" i="4" s="1"/>
  <c r="AG700" i="4"/>
  <c r="AF701" i="4"/>
  <c r="AB701" i="4"/>
  <c r="AE701" i="4"/>
  <c r="AH701" i="4" s="1"/>
  <c r="V701" i="4"/>
  <c r="AD701" i="4"/>
  <c r="AC702" i="4"/>
  <c r="W703" i="4"/>
  <c r="S703" i="4"/>
  <c r="E703" i="4"/>
  <c r="U703" i="4"/>
  <c r="R703" i="4"/>
  <c r="Y703" i="4" s="1"/>
  <c r="T705" i="4"/>
  <c r="AB706" i="4"/>
  <c r="AG707" i="4"/>
  <c r="U709" i="4"/>
  <c r="Y709" i="4" s="1"/>
  <c r="AD710" i="4"/>
  <c r="AG710" i="4"/>
  <c r="AB710" i="4"/>
  <c r="AA710" i="4"/>
  <c r="AH710" i="4" s="1"/>
  <c r="AE712" i="4"/>
  <c r="W713" i="4"/>
  <c r="Y713" i="4" s="1"/>
  <c r="S713" i="4"/>
  <c r="E713" i="4"/>
  <c r="V713" i="4"/>
  <c r="R713" i="4"/>
  <c r="AA713" i="4"/>
  <c r="AH713" i="4" s="1"/>
  <c r="AF714" i="4"/>
  <c r="AF717" i="4"/>
  <c r="AB717" i="4"/>
  <c r="AH717" i="4" s="1"/>
  <c r="AE717" i="4"/>
  <c r="AC717" i="4"/>
  <c r="X717" i="4"/>
  <c r="AC718" i="4"/>
  <c r="AF721" i="4"/>
  <c r="AB721" i="4"/>
  <c r="AH721" i="4" s="1"/>
  <c r="AC721" i="4"/>
  <c r="AE721" i="4"/>
  <c r="X721" i="4"/>
  <c r="AC722" i="4"/>
  <c r="AF725" i="4"/>
  <c r="AB725" i="4"/>
  <c r="AE725" i="4"/>
  <c r="AD725" i="4"/>
  <c r="AH725" i="4" s="1"/>
  <c r="AC725" i="4"/>
  <c r="AG725" i="4"/>
  <c r="W729" i="4"/>
  <c r="S729" i="4"/>
  <c r="E729" i="4"/>
  <c r="V729" i="4"/>
  <c r="U729" i="4"/>
  <c r="T729" i="4"/>
  <c r="R729" i="4"/>
  <c r="Y729" i="4" s="1"/>
  <c r="AH733" i="4"/>
  <c r="W737" i="4"/>
  <c r="S737" i="4"/>
  <c r="E737" i="4"/>
  <c r="X737" i="4"/>
  <c r="T737" i="4"/>
  <c r="V737" i="4"/>
  <c r="U737" i="4"/>
  <c r="R737" i="4"/>
  <c r="Y737" i="4" s="1"/>
  <c r="AD738" i="4"/>
  <c r="AE738" i="4"/>
  <c r="AA738" i="4"/>
  <c r="AH738" i="4" s="1"/>
  <c r="AG738" i="4"/>
  <c r="AF738" i="4"/>
  <c r="AC738" i="4"/>
  <c r="AB738" i="4"/>
  <c r="AH749" i="4"/>
  <c r="W761" i="4"/>
  <c r="S761" i="4"/>
  <c r="E761" i="4"/>
  <c r="V761" i="4"/>
  <c r="R761" i="4"/>
  <c r="X761" i="4"/>
  <c r="T761" i="4"/>
  <c r="Y761" i="4" s="1"/>
  <c r="U761" i="4"/>
  <c r="AF715" i="4"/>
  <c r="AB715" i="4"/>
  <c r="AA715" i="4"/>
  <c r="AG715" i="4"/>
  <c r="W719" i="4"/>
  <c r="S719" i="4"/>
  <c r="E719" i="4"/>
  <c r="R719" i="4"/>
  <c r="X719" i="4"/>
  <c r="AD720" i="4"/>
  <c r="AA720" i="4"/>
  <c r="AF720" i="4"/>
  <c r="AF723" i="4"/>
  <c r="AB723" i="4"/>
  <c r="AA723" i="4"/>
  <c r="AH723" i="4" s="1"/>
  <c r="AG723" i="4"/>
  <c r="W727" i="4"/>
  <c r="S727" i="4"/>
  <c r="E727" i="4"/>
  <c r="R727" i="4"/>
  <c r="Y727" i="4" s="1"/>
  <c r="X727" i="4"/>
  <c r="AD728" i="4"/>
  <c r="AA728" i="4"/>
  <c r="AH728" i="4" s="1"/>
  <c r="AF728" i="4"/>
  <c r="W731" i="4"/>
  <c r="S731" i="4"/>
  <c r="E731" i="4"/>
  <c r="X731" i="4"/>
  <c r="T731" i="4"/>
  <c r="R731" i="4"/>
  <c r="AD732" i="4"/>
  <c r="AE732" i="4"/>
  <c r="AA732" i="4"/>
  <c r="AH732" i="4" s="1"/>
  <c r="AB732" i="4"/>
  <c r="W739" i="4"/>
  <c r="S739" i="4"/>
  <c r="E739" i="4"/>
  <c r="X739" i="4"/>
  <c r="T739" i="4"/>
  <c r="R739" i="4"/>
  <c r="AD740" i="4"/>
  <c r="AE740" i="4"/>
  <c r="AA740" i="4"/>
  <c r="AH740" i="4" s="1"/>
  <c r="AB740" i="4"/>
  <c r="W747" i="4"/>
  <c r="S747" i="4"/>
  <c r="E747" i="4"/>
  <c r="X747" i="4"/>
  <c r="T747" i="4"/>
  <c r="R747" i="4"/>
  <c r="AD748" i="4"/>
  <c r="AE748" i="4"/>
  <c r="AA748" i="4"/>
  <c r="AH748" i="4" s="1"/>
  <c r="AB748" i="4"/>
  <c r="W755" i="4"/>
  <c r="S755" i="4"/>
  <c r="E755" i="4"/>
  <c r="X755" i="4"/>
  <c r="T755" i="4"/>
  <c r="R755" i="4"/>
  <c r="Y755" i="4" s="1"/>
  <c r="Y762" i="4"/>
  <c r="W763" i="4"/>
  <c r="S763" i="4"/>
  <c r="E763" i="4"/>
  <c r="V763" i="4"/>
  <c r="R763" i="4"/>
  <c r="X763" i="4"/>
  <c r="T763" i="4"/>
  <c r="U763" i="4"/>
  <c r="X771" i="4"/>
  <c r="T771" i="4"/>
  <c r="S771" i="4"/>
  <c r="E771" i="4"/>
  <c r="W771" i="4"/>
  <c r="R771" i="4"/>
  <c r="Y771" i="4" s="1"/>
  <c r="U771" i="4"/>
  <c r="V771" i="4"/>
  <c r="W725" i="4"/>
  <c r="S725" i="4"/>
  <c r="E725" i="4"/>
  <c r="R725" i="4"/>
  <c r="X725" i="4"/>
  <c r="AD726" i="4"/>
  <c r="AA726" i="4"/>
  <c r="AH726" i="4" s="1"/>
  <c r="AF726" i="4"/>
  <c r="AF729" i="4"/>
  <c r="AB729" i="4"/>
  <c r="AA729" i="4"/>
  <c r="AH729" i="4" s="1"/>
  <c r="AG729" i="4"/>
  <c r="W733" i="4"/>
  <c r="S733" i="4"/>
  <c r="E733" i="4"/>
  <c r="X733" i="4"/>
  <c r="T733" i="4"/>
  <c r="R733" i="4"/>
  <c r="Y733" i="4" s="1"/>
  <c r="AD734" i="4"/>
  <c r="AE734" i="4"/>
  <c r="AA734" i="4"/>
  <c r="AH734" i="4" s="1"/>
  <c r="AB734" i="4"/>
  <c r="W741" i="4"/>
  <c r="S741" i="4"/>
  <c r="E741" i="4"/>
  <c r="X741" i="4"/>
  <c r="T741" i="4"/>
  <c r="R741" i="4"/>
  <c r="Y741" i="4" s="1"/>
  <c r="AD742" i="4"/>
  <c r="AE742" i="4"/>
  <c r="AA742" i="4"/>
  <c r="AH742" i="4" s="1"/>
  <c r="AB742" i="4"/>
  <c r="W749" i="4"/>
  <c r="S749" i="4"/>
  <c r="E749" i="4"/>
  <c r="X749" i="4"/>
  <c r="T749" i="4"/>
  <c r="R749" i="4"/>
  <c r="Y749" i="4" s="1"/>
  <c r="AD750" i="4"/>
  <c r="AE750" i="4"/>
  <c r="AA750" i="4"/>
  <c r="AH750" i="4" s="1"/>
  <c r="AB750" i="4"/>
  <c r="W753" i="4"/>
  <c r="S753" i="4"/>
  <c r="E753" i="4"/>
  <c r="X753" i="4"/>
  <c r="T753" i="4"/>
  <c r="R753" i="4"/>
  <c r="Y753" i="4" s="1"/>
  <c r="AD754" i="4"/>
  <c r="AE754" i="4"/>
  <c r="AA754" i="4"/>
  <c r="AH754" i="4" s="1"/>
  <c r="AF754" i="4"/>
  <c r="W757" i="4"/>
  <c r="S757" i="4"/>
  <c r="E757" i="4"/>
  <c r="V757" i="4"/>
  <c r="R757" i="4"/>
  <c r="X757" i="4"/>
  <c r="T757" i="4"/>
  <c r="Y757" i="4" s="1"/>
  <c r="U757" i="4"/>
  <c r="W765" i="4"/>
  <c r="S765" i="4"/>
  <c r="E765" i="4"/>
  <c r="V765" i="4"/>
  <c r="R765" i="4"/>
  <c r="Y765" i="4" s="1"/>
  <c r="X765" i="4"/>
  <c r="T765" i="4"/>
  <c r="U765" i="4"/>
  <c r="Y702" i="4"/>
  <c r="AF703" i="4"/>
  <c r="AB703" i="4"/>
  <c r="AA703" i="4"/>
  <c r="AH703" i="4" s="1"/>
  <c r="AG703" i="4"/>
  <c r="W707" i="4"/>
  <c r="S707" i="4"/>
  <c r="E707" i="4"/>
  <c r="R707" i="4"/>
  <c r="Y707" i="4" s="1"/>
  <c r="X707" i="4"/>
  <c r="AD708" i="4"/>
  <c r="AA708" i="4"/>
  <c r="AH708" i="4" s="1"/>
  <c r="AF708" i="4"/>
  <c r="AF711" i="4"/>
  <c r="AB711" i="4"/>
  <c r="AA711" i="4"/>
  <c r="AG711" i="4"/>
  <c r="W715" i="4"/>
  <c r="S715" i="4"/>
  <c r="E715" i="4"/>
  <c r="R715" i="4"/>
  <c r="X715" i="4"/>
  <c r="AD715" i="4"/>
  <c r="AD716" i="4"/>
  <c r="AA716" i="4"/>
  <c r="AH716" i="4" s="1"/>
  <c r="AF716" i="4"/>
  <c r="AF719" i="4"/>
  <c r="AB719" i="4"/>
  <c r="U719" i="4"/>
  <c r="AA719" i="4"/>
  <c r="AG719" i="4"/>
  <c r="AC720" i="4"/>
  <c r="AH720" i="4" s="1"/>
  <c r="W723" i="4"/>
  <c r="S723" i="4"/>
  <c r="E723" i="4"/>
  <c r="R723" i="4"/>
  <c r="Y723" i="4" s="1"/>
  <c r="X723" i="4"/>
  <c r="AD723" i="4"/>
  <c r="AD724" i="4"/>
  <c r="AA724" i="4"/>
  <c r="AH724" i="4" s="1"/>
  <c r="AF724" i="4"/>
  <c r="T725" i="4"/>
  <c r="Y725" i="4"/>
  <c r="Y726" i="4"/>
  <c r="AB726" i="4"/>
  <c r="AG726" i="4"/>
  <c r="AF727" i="4"/>
  <c r="AB727" i="4"/>
  <c r="U727" i="4"/>
  <c r="AA727" i="4"/>
  <c r="AG727" i="4"/>
  <c r="AC728" i="4"/>
  <c r="AC729" i="4"/>
  <c r="V731" i="4"/>
  <c r="U733" i="4"/>
  <c r="AC734" i="4"/>
  <c r="W735" i="4"/>
  <c r="S735" i="4"/>
  <c r="E735" i="4"/>
  <c r="X735" i="4"/>
  <c r="T735" i="4"/>
  <c r="R735" i="4"/>
  <c r="AD736" i="4"/>
  <c r="AE736" i="4"/>
  <c r="AA736" i="4"/>
  <c r="AH736" i="4" s="1"/>
  <c r="AB736" i="4"/>
  <c r="U741" i="4"/>
  <c r="AC742" i="4"/>
  <c r="W743" i="4"/>
  <c r="S743" i="4"/>
  <c r="E743" i="4"/>
  <c r="X743" i="4"/>
  <c r="T743" i="4"/>
  <c r="R743" i="4"/>
  <c r="AH744" i="4"/>
  <c r="AD744" i="4"/>
  <c r="AE744" i="4"/>
  <c r="AA744" i="4"/>
  <c r="AB744" i="4"/>
  <c r="U749" i="4"/>
  <c r="AC750" i="4"/>
  <c r="W751" i="4"/>
  <c r="S751" i="4"/>
  <c r="E751" i="4"/>
  <c r="X751" i="4"/>
  <c r="T751" i="4"/>
  <c r="R751" i="4"/>
  <c r="AD752" i="4"/>
  <c r="AE752" i="4"/>
  <c r="AA752" i="4"/>
  <c r="AH752" i="4" s="1"/>
  <c r="AF752" i="4"/>
  <c r="U753" i="4"/>
  <c r="AG754" i="4"/>
  <c r="AD756" i="4"/>
  <c r="AE756" i="4"/>
  <c r="AA756" i="4"/>
  <c r="AH756" i="4" s="1"/>
  <c r="AF756" i="4"/>
  <c r="W759" i="4"/>
  <c r="S759" i="4"/>
  <c r="E759" i="4"/>
  <c r="V759" i="4"/>
  <c r="R759" i="4"/>
  <c r="X759" i="4"/>
  <c r="T759" i="4"/>
  <c r="U759" i="4"/>
  <c r="W767" i="4"/>
  <c r="S767" i="4"/>
  <c r="E767" i="4"/>
  <c r="V767" i="4"/>
  <c r="R767" i="4"/>
  <c r="Y767" i="4" s="1"/>
  <c r="X767" i="4"/>
  <c r="T767" i="4"/>
  <c r="U767" i="4"/>
  <c r="X773" i="4"/>
  <c r="T773" i="4"/>
  <c r="S773" i="4"/>
  <c r="E773" i="4"/>
  <c r="W773" i="4"/>
  <c r="R773" i="4"/>
  <c r="Y773" i="4" s="1"/>
  <c r="U773" i="4"/>
  <c r="V773" i="4"/>
  <c r="AE788" i="4"/>
  <c r="AA788" i="4"/>
  <c r="AH788" i="4" s="1"/>
  <c r="AD788" i="4"/>
  <c r="AF788" i="4"/>
  <c r="AB788" i="4"/>
  <c r="AG788" i="4"/>
  <c r="AC788" i="4"/>
  <c r="AD805" i="4"/>
  <c r="AC805" i="4"/>
  <c r="AG805" i="4"/>
  <c r="AB805" i="4"/>
  <c r="AH805" i="4" s="1"/>
  <c r="AE805" i="4"/>
  <c r="AF805" i="4"/>
  <c r="AA805" i="4"/>
  <c r="AC731" i="4"/>
  <c r="AG731" i="4"/>
  <c r="AC733" i="4"/>
  <c r="AG733" i="4"/>
  <c r="AC735" i="4"/>
  <c r="AG735" i="4"/>
  <c r="AC737" i="4"/>
  <c r="AG737" i="4"/>
  <c r="AC739" i="4"/>
  <c r="AG739" i="4"/>
  <c r="AC741" i="4"/>
  <c r="AG741" i="4"/>
  <c r="AC743" i="4"/>
  <c r="AG743" i="4"/>
  <c r="AC745" i="4"/>
  <c r="AG745" i="4"/>
  <c r="AC747" i="4"/>
  <c r="AG747" i="4"/>
  <c r="AC749" i="4"/>
  <c r="AG749" i="4"/>
  <c r="AC751" i="4"/>
  <c r="AG751" i="4"/>
  <c r="R752" i="4"/>
  <c r="Y752" i="4" s="1"/>
  <c r="V752" i="4"/>
  <c r="AC753" i="4"/>
  <c r="AH753" i="4" s="1"/>
  <c r="AG753" i="4"/>
  <c r="R754" i="4"/>
  <c r="V754" i="4"/>
  <c r="AC755" i="4"/>
  <c r="AH755" i="4" s="1"/>
  <c r="R756" i="4"/>
  <c r="Y756" i="4" s="1"/>
  <c r="V756" i="4"/>
  <c r="AC757" i="4"/>
  <c r="AH757" i="4" s="1"/>
  <c r="R758" i="4"/>
  <c r="Y758" i="4" s="1"/>
  <c r="V758" i="4"/>
  <c r="AA758" i="4"/>
  <c r="AH758" i="4" s="1"/>
  <c r="AE758" i="4"/>
  <c r="AC759" i="4"/>
  <c r="AH759" i="4" s="1"/>
  <c r="R760" i="4"/>
  <c r="Y760" i="4" s="1"/>
  <c r="V760" i="4"/>
  <c r="AA760" i="4"/>
  <c r="AE760" i="4"/>
  <c r="AC761" i="4"/>
  <c r="AH761" i="4" s="1"/>
  <c r="R762" i="4"/>
  <c r="V762" i="4"/>
  <c r="AA762" i="4"/>
  <c r="AH762" i="4" s="1"/>
  <c r="AE762" i="4"/>
  <c r="AC763" i="4"/>
  <c r="AH763" i="4" s="1"/>
  <c r="R764" i="4"/>
  <c r="Y764" i="4" s="1"/>
  <c r="V764" i="4"/>
  <c r="AA764" i="4"/>
  <c r="AH764" i="4" s="1"/>
  <c r="AE764" i="4"/>
  <c r="AC765" i="4"/>
  <c r="AH765" i="4" s="1"/>
  <c r="R766" i="4"/>
  <c r="Y766" i="4" s="1"/>
  <c r="V766" i="4"/>
  <c r="AA766" i="4"/>
  <c r="AE766" i="4"/>
  <c r="AC767" i="4"/>
  <c r="AH767" i="4" s="1"/>
  <c r="R768" i="4"/>
  <c r="Y768" i="4" s="1"/>
  <c r="V768" i="4"/>
  <c r="AA768" i="4"/>
  <c r="AE768" i="4"/>
  <c r="AH768" i="4" s="1"/>
  <c r="AC769" i="4"/>
  <c r="AH769" i="4" s="1"/>
  <c r="R770" i="4"/>
  <c r="Y770" i="4" s="1"/>
  <c r="V770" i="4"/>
  <c r="AA770" i="4"/>
  <c r="AH770" i="4" s="1"/>
  <c r="AE770" i="4"/>
  <c r="S772" i="4"/>
  <c r="S774" i="4"/>
  <c r="V776" i="4"/>
  <c r="R776" i="4"/>
  <c r="W776" i="4"/>
  <c r="S776" i="4"/>
  <c r="E776" i="4"/>
  <c r="T776" i="4"/>
  <c r="V778" i="4"/>
  <c r="R778" i="4"/>
  <c r="W778" i="4"/>
  <c r="S778" i="4"/>
  <c r="E778" i="4"/>
  <c r="T778" i="4"/>
  <c r="V780" i="4"/>
  <c r="R780" i="4"/>
  <c r="W780" i="4"/>
  <c r="S780" i="4"/>
  <c r="E780" i="4"/>
  <c r="T780" i="4"/>
  <c r="V782" i="4"/>
  <c r="R782" i="4"/>
  <c r="W782" i="4"/>
  <c r="S782" i="4"/>
  <c r="E782" i="4"/>
  <c r="T782" i="4"/>
  <c r="V784" i="4"/>
  <c r="R784" i="4"/>
  <c r="W784" i="4"/>
  <c r="S784" i="4"/>
  <c r="E784" i="4"/>
  <c r="T784" i="4"/>
  <c r="V786" i="4"/>
  <c r="R786" i="4"/>
  <c r="Y786" i="4"/>
  <c r="U786" i="4"/>
  <c r="W786" i="4"/>
  <c r="S786" i="4"/>
  <c r="E786" i="4"/>
  <c r="T786" i="4"/>
  <c r="AE790" i="4"/>
  <c r="AA790" i="4"/>
  <c r="AH790" i="4" s="1"/>
  <c r="AD790" i="4"/>
  <c r="AF790" i="4"/>
  <c r="AB790" i="4"/>
  <c r="AC790" i="4"/>
  <c r="W804" i="4"/>
  <c r="S804" i="4"/>
  <c r="E804" i="4"/>
  <c r="U804" i="4"/>
  <c r="T804" i="4"/>
  <c r="V804" i="4"/>
  <c r="R804" i="4"/>
  <c r="Y804" i="4" s="1"/>
  <c r="AD813" i="4"/>
  <c r="AC813" i="4"/>
  <c r="AG813" i="4"/>
  <c r="AB813" i="4"/>
  <c r="AE813" i="4"/>
  <c r="AA813" i="4"/>
  <c r="AH813" i="4" s="1"/>
  <c r="W832" i="4"/>
  <c r="S832" i="4"/>
  <c r="E832" i="4"/>
  <c r="X832" i="4"/>
  <c r="T832" i="4"/>
  <c r="V832" i="4"/>
  <c r="U832" i="4"/>
  <c r="Y832" i="4" s="1"/>
  <c r="R832" i="4"/>
  <c r="AD833" i="4"/>
  <c r="AE833" i="4"/>
  <c r="AA833" i="4"/>
  <c r="AH833" i="4" s="1"/>
  <c r="AF833" i="4"/>
  <c r="AC833" i="4"/>
  <c r="AG833" i="4"/>
  <c r="AB833" i="4"/>
  <c r="AC758" i="4"/>
  <c r="AG758" i="4"/>
  <c r="AC760" i="4"/>
  <c r="AH760" i="4" s="1"/>
  <c r="AG760" i="4"/>
  <c r="AC762" i="4"/>
  <c r="AG762" i="4"/>
  <c r="AC764" i="4"/>
  <c r="AG764" i="4"/>
  <c r="AC766" i="4"/>
  <c r="AG766" i="4"/>
  <c r="AH766" i="4" s="1"/>
  <c r="AC768" i="4"/>
  <c r="AG768" i="4"/>
  <c r="AC770" i="4"/>
  <c r="AG770" i="4"/>
  <c r="AE772" i="4"/>
  <c r="AA772" i="4"/>
  <c r="AB772" i="4"/>
  <c r="AG772" i="4"/>
  <c r="AE774" i="4"/>
  <c r="AA774" i="4"/>
  <c r="AB774" i="4"/>
  <c r="AG774" i="4"/>
  <c r="AE776" i="4"/>
  <c r="AA776" i="4"/>
  <c r="AF776" i="4"/>
  <c r="AB776" i="4"/>
  <c r="AH776" i="4" s="1"/>
  <c r="AG776" i="4"/>
  <c r="AE778" i="4"/>
  <c r="AA778" i="4"/>
  <c r="AH778" i="4" s="1"/>
  <c r="AF778" i="4"/>
  <c r="AB778" i="4"/>
  <c r="AG778" i="4"/>
  <c r="AE780" i="4"/>
  <c r="AA780" i="4"/>
  <c r="AF780" i="4"/>
  <c r="AB780" i="4"/>
  <c r="AG780" i="4"/>
  <c r="AE782" i="4"/>
  <c r="AA782" i="4"/>
  <c r="AF782" i="4"/>
  <c r="AB782" i="4"/>
  <c r="AG782" i="4"/>
  <c r="AE784" i="4"/>
  <c r="AA784" i="4"/>
  <c r="AF784" i="4"/>
  <c r="AB784" i="4"/>
  <c r="AG784" i="4"/>
  <c r="AE786" i="4"/>
  <c r="AA786" i="4"/>
  <c r="AH786" i="4" s="1"/>
  <c r="AD786" i="4"/>
  <c r="AF786" i="4"/>
  <c r="AB786" i="4"/>
  <c r="AC786" i="4"/>
  <c r="AF794" i="4"/>
  <c r="AE794" i="4"/>
  <c r="AA794" i="4"/>
  <c r="AD794" i="4"/>
  <c r="AG794" i="4"/>
  <c r="AB794" i="4"/>
  <c r="AC794" i="4"/>
  <c r="W796" i="4"/>
  <c r="S796" i="4"/>
  <c r="E796" i="4"/>
  <c r="U796" i="4"/>
  <c r="T796" i="4"/>
  <c r="V796" i="4"/>
  <c r="R796" i="4"/>
  <c r="Y796" i="4" s="1"/>
  <c r="AF816" i="4"/>
  <c r="AB816" i="4"/>
  <c r="AD816" i="4"/>
  <c r="AC816" i="4"/>
  <c r="AE816" i="4"/>
  <c r="W828" i="4"/>
  <c r="S828" i="4"/>
  <c r="E828" i="4"/>
  <c r="U828" i="4"/>
  <c r="T828" i="4"/>
  <c r="V828" i="4"/>
  <c r="X828" i="4"/>
  <c r="R828" i="4"/>
  <c r="Y828" i="4" s="1"/>
  <c r="U702" i="4"/>
  <c r="U704" i="4"/>
  <c r="Y704" i="4" s="1"/>
  <c r="U706" i="4"/>
  <c r="Y706" i="4" s="1"/>
  <c r="U708" i="4"/>
  <c r="Y708" i="4" s="1"/>
  <c r="U710" i="4"/>
  <c r="Y710" i="4" s="1"/>
  <c r="U712" i="4"/>
  <c r="U714" i="4"/>
  <c r="Y714" i="4" s="1"/>
  <c r="U716" i="4"/>
  <c r="U718" i="4"/>
  <c r="Y718" i="4" s="1"/>
  <c r="U720" i="4"/>
  <c r="Y720" i="4" s="1"/>
  <c r="U722" i="4"/>
  <c r="Y722" i="4" s="1"/>
  <c r="U724" i="4"/>
  <c r="Y724" i="4" s="1"/>
  <c r="U726" i="4"/>
  <c r="U728" i="4"/>
  <c r="Y728" i="4" s="1"/>
  <c r="U730" i="4"/>
  <c r="Y730" i="4" s="1"/>
  <c r="AB731" i="4"/>
  <c r="U732" i="4"/>
  <c r="Y732" i="4" s="1"/>
  <c r="AB733" i="4"/>
  <c r="U734" i="4"/>
  <c r="Y734" i="4" s="1"/>
  <c r="AB735" i="4"/>
  <c r="U736" i="4"/>
  <c r="AB737" i="4"/>
  <c r="AH737" i="4" s="1"/>
  <c r="U738" i="4"/>
  <c r="Y738" i="4" s="1"/>
  <c r="AB739" i="4"/>
  <c r="U740" i="4"/>
  <c r="Y740" i="4" s="1"/>
  <c r="AB741" i="4"/>
  <c r="U742" i="4"/>
  <c r="Y742" i="4" s="1"/>
  <c r="AB743" i="4"/>
  <c r="U744" i="4"/>
  <c r="Y744" i="4" s="1"/>
  <c r="AB745" i="4"/>
  <c r="AH745" i="4" s="1"/>
  <c r="U746" i="4"/>
  <c r="Y746" i="4" s="1"/>
  <c r="AB747" i="4"/>
  <c r="U748" i="4"/>
  <c r="Y748" i="4" s="1"/>
  <c r="AB749" i="4"/>
  <c r="U750" i="4"/>
  <c r="Y750" i="4" s="1"/>
  <c r="AB751" i="4"/>
  <c r="U752" i="4"/>
  <c r="AB753" i="4"/>
  <c r="U754" i="4"/>
  <c r="Y754" i="4" s="1"/>
  <c r="U756" i="4"/>
  <c r="U758" i="4"/>
  <c r="AD758" i="4"/>
  <c r="U760" i="4"/>
  <c r="AD760" i="4"/>
  <c r="U762" i="4"/>
  <c r="AD762" i="4"/>
  <c r="U764" i="4"/>
  <c r="AD764" i="4"/>
  <c r="U766" i="4"/>
  <c r="AD766" i="4"/>
  <c r="U768" i="4"/>
  <c r="AD768" i="4"/>
  <c r="U770" i="4"/>
  <c r="AD770" i="4"/>
  <c r="V772" i="4"/>
  <c r="R772" i="4"/>
  <c r="W772" i="4"/>
  <c r="AC772" i="4"/>
  <c r="AH772" i="4"/>
  <c r="V774" i="4"/>
  <c r="R774" i="4"/>
  <c r="W774" i="4"/>
  <c r="AC774" i="4"/>
  <c r="AH774" i="4" s="1"/>
  <c r="AH780" i="4"/>
  <c r="AH791" i="4"/>
  <c r="AE792" i="4"/>
  <c r="AA792" i="4"/>
  <c r="AD792" i="4"/>
  <c r="AF792" i="4"/>
  <c r="AB792" i="4"/>
  <c r="AC792" i="4"/>
  <c r="AH792" i="4" s="1"/>
  <c r="AD797" i="4"/>
  <c r="AC797" i="4"/>
  <c r="AG797" i="4"/>
  <c r="AB797" i="4"/>
  <c r="AH797" i="4" s="1"/>
  <c r="AE797" i="4"/>
  <c r="AA797" i="4"/>
  <c r="Y799" i="4"/>
  <c r="AF800" i="4"/>
  <c r="AB800" i="4"/>
  <c r="AD800" i="4"/>
  <c r="AH800" i="4"/>
  <c r="AC800" i="4"/>
  <c r="AE800" i="4"/>
  <c r="AF808" i="4"/>
  <c r="AB808" i="4"/>
  <c r="AH808" i="4" s="1"/>
  <c r="AD808" i="4"/>
  <c r="AC808" i="4"/>
  <c r="AE808" i="4"/>
  <c r="W812" i="4"/>
  <c r="S812" i="4"/>
  <c r="E812" i="4"/>
  <c r="U812" i="4"/>
  <c r="T812" i="4"/>
  <c r="V812" i="4"/>
  <c r="R812" i="4"/>
  <c r="Y812" i="4" s="1"/>
  <c r="AA816" i="4"/>
  <c r="AH816" i="4" s="1"/>
  <c r="U775" i="4"/>
  <c r="Y775" i="4" s="1"/>
  <c r="U777" i="4"/>
  <c r="U779" i="4"/>
  <c r="Y779" i="4" s="1"/>
  <c r="U781" i="4"/>
  <c r="U783" i="4"/>
  <c r="Y783" i="4" s="1"/>
  <c r="U785" i="4"/>
  <c r="U787" i="4"/>
  <c r="Y787" i="4" s="1"/>
  <c r="E788" i="4"/>
  <c r="S788" i="4"/>
  <c r="W788" i="4"/>
  <c r="U789" i="4"/>
  <c r="E790" i="4"/>
  <c r="S790" i="4"/>
  <c r="W790" i="4"/>
  <c r="U791" i="4"/>
  <c r="E792" i="4"/>
  <c r="S792" i="4"/>
  <c r="W792" i="4"/>
  <c r="U793" i="4"/>
  <c r="E794" i="4"/>
  <c r="S794" i="4"/>
  <c r="W794" i="4"/>
  <c r="W798" i="4"/>
  <c r="S798" i="4"/>
  <c r="E798" i="4"/>
  <c r="R798" i="4"/>
  <c r="X798" i="4"/>
  <c r="AD799" i="4"/>
  <c r="AA799" i="4"/>
  <c r="AF799" i="4"/>
  <c r="Y801" i="4"/>
  <c r="AF802" i="4"/>
  <c r="AB802" i="4"/>
  <c r="AA802" i="4"/>
  <c r="AH802" i="4" s="1"/>
  <c r="AG802" i="4"/>
  <c r="W806" i="4"/>
  <c r="S806" i="4"/>
  <c r="E806" i="4"/>
  <c r="R806" i="4"/>
  <c r="X806" i="4"/>
  <c r="AD807" i="4"/>
  <c r="AA807" i="4"/>
  <c r="AH807" i="4" s="1"/>
  <c r="AF807" i="4"/>
  <c r="AF810" i="4"/>
  <c r="AB810" i="4"/>
  <c r="AA810" i="4"/>
  <c r="AG810" i="4"/>
  <c r="W814" i="4"/>
  <c r="S814" i="4"/>
  <c r="E814" i="4"/>
  <c r="R814" i="4"/>
  <c r="X814" i="4"/>
  <c r="AD815" i="4"/>
  <c r="AA815" i="4"/>
  <c r="AF815" i="4"/>
  <c r="AH815" i="4" s="1"/>
  <c r="Y817" i="4"/>
  <c r="AF818" i="4"/>
  <c r="AB818" i="4"/>
  <c r="AA818" i="4"/>
  <c r="AG818" i="4"/>
  <c r="AD821" i="4"/>
  <c r="AC821" i="4"/>
  <c r="AE821" i="4"/>
  <c r="AA821" i="4"/>
  <c r="AH821" i="4" s="1"/>
  <c r="AD829" i="4"/>
  <c r="AC829" i="4"/>
  <c r="AG829" i="4"/>
  <c r="AB829" i="4"/>
  <c r="AH829" i="4" s="1"/>
  <c r="AE829" i="4"/>
  <c r="AA829" i="4"/>
  <c r="W848" i="4"/>
  <c r="S848" i="4"/>
  <c r="Y848" i="4" s="1"/>
  <c r="E848" i="4"/>
  <c r="V848" i="4"/>
  <c r="R848" i="4"/>
  <c r="X848" i="4"/>
  <c r="T848" i="4"/>
  <c r="U848" i="4"/>
  <c r="U788" i="4"/>
  <c r="U790" i="4"/>
  <c r="U792" i="4"/>
  <c r="U794" i="4"/>
  <c r="Y794" i="4"/>
  <c r="AD795" i="4"/>
  <c r="AA795" i="4"/>
  <c r="AF795" i="4"/>
  <c r="AF798" i="4"/>
  <c r="AB798" i="4"/>
  <c r="AA798" i="4"/>
  <c r="AG798" i="4"/>
  <c r="W802" i="4"/>
  <c r="S802" i="4"/>
  <c r="E802" i="4"/>
  <c r="R802" i="4"/>
  <c r="X802" i="4"/>
  <c r="AD803" i="4"/>
  <c r="AA803" i="4"/>
  <c r="AH803" i="4" s="1"/>
  <c r="AF803" i="4"/>
  <c r="AF806" i="4"/>
  <c r="AB806" i="4"/>
  <c r="AH806" i="4" s="1"/>
  <c r="U806" i="4"/>
  <c r="AA806" i="4"/>
  <c r="AG806" i="4"/>
  <c r="AC807" i="4"/>
  <c r="W810" i="4"/>
  <c r="S810" i="4"/>
  <c r="E810" i="4"/>
  <c r="R810" i="4"/>
  <c r="Y810" i="4" s="1"/>
  <c r="X810" i="4"/>
  <c r="AD810" i="4"/>
  <c r="AH811" i="4"/>
  <c r="AD811" i="4"/>
  <c r="AA811" i="4"/>
  <c r="AF811" i="4"/>
  <c r="AF814" i="4"/>
  <c r="AB814" i="4"/>
  <c r="U814" i="4"/>
  <c r="AA814" i="4"/>
  <c r="AH814" i="4" s="1"/>
  <c r="AG814" i="4"/>
  <c r="AC815" i="4"/>
  <c r="W818" i="4"/>
  <c r="S818" i="4"/>
  <c r="Y818" i="4" s="1"/>
  <c r="E818" i="4"/>
  <c r="R818" i="4"/>
  <c r="X818" i="4"/>
  <c r="AD818" i="4"/>
  <c r="AF824" i="4"/>
  <c r="AB824" i="4"/>
  <c r="AD824" i="4"/>
  <c r="AC824" i="4"/>
  <c r="AE824" i="4"/>
  <c r="AA824" i="4"/>
  <c r="AH824" i="4" s="1"/>
  <c r="AH832" i="4"/>
  <c r="W840" i="4"/>
  <c r="S840" i="4"/>
  <c r="E840" i="4"/>
  <c r="X840" i="4"/>
  <c r="T840" i="4"/>
  <c r="V840" i="4"/>
  <c r="U840" i="4"/>
  <c r="Y840" i="4" s="1"/>
  <c r="R840" i="4"/>
  <c r="AD841" i="4"/>
  <c r="AE841" i="4"/>
  <c r="AA841" i="4"/>
  <c r="AH841" i="4" s="1"/>
  <c r="AB841" i="4"/>
  <c r="AG841" i="4"/>
  <c r="AC841" i="4"/>
  <c r="W844" i="4"/>
  <c r="S844" i="4"/>
  <c r="E844" i="4"/>
  <c r="X844" i="4"/>
  <c r="T844" i="4"/>
  <c r="V844" i="4"/>
  <c r="U844" i="4"/>
  <c r="Y844" i="4" s="1"/>
  <c r="R844" i="4"/>
  <c r="AC771" i="4"/>
  <c r="AC773" i="4"/>
  <c r="T775" i="4"/>
  <c r="AC775" i="4"/>
  <c r="AH775" i="4" s="1"/>
  <c r="T777" i="4"/>
  <c r="Y777" i="4" s="1"/>
  <c r="AC777" i="4"/>
  <c r="AH777" i="4" s="1"/>
  <c r="T779" i="4"/>
  <c r="AC779" i="4"/>
  <c r="AH779" i="4" s="1"/>
  <c r="T781" i="4"/>
  <c r="Y781" i="4" s="1"/>
  <c r="AC781" i="4"/>
  <c r="AH781" i="4" s="1"/>
  <c r="T783" i="4"/>
  <c r="AC783" i="4"/>
  <c r="AH783" i="4" s="1"/>
  <c r="T785" i="4"/>
  <c r="Y785" i="4" s="1"/>
  <c r="AC785" i="4"/>
  <c r="AH785" i="4" s="1"/>
  <c r="T787" i="4"/>
  <c r="AC787" i="4"/>
  <c r="AH787" i="4" s="1"/>
  <c r="R788" i="4"/>
  <c r="Y788" i="4" s="1"/>
  <c r="T789" i="4"/>
  <c r="Y789" i="4" s="1"/>
  <c r="AC789" i="4"/>
  <c r="AH789" i="4" s="1"/>
  <c r="R790" i="4"/>
  <c r="Y790" i="4" s="1"/>
  <c r="T791" i="4"/>
  <c r="Y791" i="4" s="1"/>
  <c r="AC791" i="4"/>
  <c r="R792" i="4"/>
  <c r="Y792" i="4" s="1"/>
  <c r="T793" i="4"/>
  <c r="Y793" i="4" s="1"/>
  <c r="AC793" i="4"/>
  <c r="AH793" i="4" s="1"/>
  <c r="R794" i="4"/>
  <c r="AB795" i="4"/>
  <c r="AH795" i="4" s="1"/>
  <c r="AG795" i="4"/>
  <c r="AF796" i="4"/>
  <c r="AB796" i="4"/>
  <c r="AA796" i="4"/>
  <c r="AH796" i="4" s="1"/>
  <c r="AG796" i="4"/>
  <c r="V798" i="4"/>
  <c r="AC798" i="4"/>
  <c r="AH798" i="4"/>
  <c r="AE799" i="4"/>
  <c r="AH799" i="4" s="1"/>
  <c r="W800" i="4"/>
  <c r="S800" i="4"/>
  <c r="E800" i="4"/>
  <c r="R800" i="4"/>
  <c r="Y800" i="4" s="1"/>
  <c r="X800" i="4"/>
  <c r="AD801" i="4"/>
  <c r="AA801" i="4"/>
  <c r="AH801" i="4" s="1"/>
  <c r="AF801" i="4"/>
  <c r="T802" i="4"/>
  <c r="Y802" i="4"/>
  <c r="AE802" i="4"/>
  <c r="Y803" i="4"/>
  <c r="AB803" i="4"/>
  <c r="AG803" i="4"/>
  <c r="AF804" i="4"/>
  <c r="AB804" i="4"/>
  <c r="AA804" i="4"/>
  <c r="AG804" i="4"/>
  <c r="V806" i="4"/>
  <c r="AC806" i="4"/>
  <c r="AE807" i="4"/>
  <c r="W808" i="4"/>
  <c r="S808" i="4"/>
  <c r="E808" i="4"/>
  <c r="R808" i="4"/>
  <c r="Y808" i="4" s="1"/>
  <c r="X808" i="4"/>
  <c r="AD809" i="4"/>
  <c r="AA809" i="4"/>
  <c r="AH809" i="4" s="1"/>
  <c r="AF809" i="4"/>
  <c r="T810" i="4"/>
  <c r="AE810" i="4"/>
  <c r="Y811" i="4"/>
  <c r="AB811" i="4"/>
  <c r="AG811" i="4"/>
  <c r="AF812" i="4"/>
  <c r="AB812" i="4"/>
  <c r="AA812" i="4"/>
  <c r="AG812" i="4"/>
  <c r="V814" i="4"/>
  <c r="AC814" i="4"/>
  <c r="AE815" i="4"/>
  <c r="W816" i="4"/>
  <c r="S816" i="4"/>
  <c r="E816" i="4"/>
  <c r="R816" i="4"/>
  <c r="X816" i="4"/>
  <c r="AD817" i="4"/>
  <c r="AA817" i="4"/>
  <c r="AF817" i="4"/>
  <c r="AH817" i="4" s="1"/>
  <c r="T818" i="4"/>
  <c r="AE818" i="4"/>
  <c r="Y819" i="4"/>
  <c r="W820" i="4"/>
  <c r="S820" i="4"/>
  <c r="E820" i="4"/>
  <c r="U820" i="4"/>
  <c r="V820" i="4"/>
  <c r="R820" i="4"/>
  <c r="AG821" i="4"/>
  <c r="AF822" i="4"/>
  <c r="AB822" i="4"/>
  <c r="AH822" i="4" s="1"/>
  <c r="AC822" i="4"/>
  <c r="AD822" i="4"/>
  <c r="AG822" i="4"/>
  <c r="AG824" i="4"/>
  <c r="AH840" i="4"/>
  <c r="U795" i="4"/>
  <c r="Y795" i="4" s="1"/>
  <c r="U797" i="4"/>
  <c r="Y797" i="4" s="1"/>
  <c r="U799" i="4"/>
  <c r="U801" i="4"/>
  <c r="U803" i="4"/>
  <c r="U805" i="4"/>
  <c r="Y805" i="4" s="1"/>
  <c r="U807" i="4"/>
  <c r="Y807" i="4" s="1"/>
  <c r="U809" i="4"/>
  <c r="Y809" i="4" s="1"/>
  <c r="U811" i="4"/>
  <c r="U813" i="4"/>
  <c r="Y813" i="4" s="1"/>
  <c r="U815" i="4"/>
  <c r="Y815" i="4" s="1"/>
  <c r="U817" i="4"/>
  <c r="U819" i="4"/>
  <c r="AC820" i="4"/>
  <c r="W822" i="4"/>
  <c r="S822" i="4"/>
  <c r="E822" i="4"/>
  <c r="R822" i="4"/>
  <c r="Y822" i="4" s="1"/>
  <c r="X822" i="4"/>
  <c r="AD823" i="4"/>
  <c r="AA823" i="4"/>
  <c r="AH823" i="4" s="1"/>
  <c r="AF823" i="4"/>
  <c r="T824" i="4"/>
  <c r="AB825" i="4"/>
  <c r="AH825" i="4" s="1"/>
  <c r="AF826" i="4"/>
  <c r="AB826" i="4"/>
  <c r="AA826" i="4"/>
  <c r="AG826" i="4"/>
  <c r="AC828" i="4"/>
  <c r="W830" i="4"/>
  <c r="S830" i="4"/>
  <c r="E830" i="4"/>
  <c r="R830" i="4"/>
  <c r="Y830" i="4" s="1"/>
  <c r="X830" i="4"/>
  <c r="AD831" i="4"/>
  <c r="AE831" i="4"/>
  <c r="AA831" i="4"/>
  <c r="AH831" i="4" s="1"/>
  <c r="AB831" i="4"/>
  <c r="Y837" i="4"/>
  <c r="W838" i="4"/>
  <c r="S838" i="4"/>
  <c r="E838" i="4"/>
  <c r="X838" i="4"/>
  <c r="T838" i="4"/>
  <c r="R838" i="4"/>
  <c r="AD839" i="4"/>
  <c r="AE839" i="4"/>
  <c r="AA839" i="4"/>
  <c r="AH839" i="4" s="1"/>
  <c r="AB839" i="4"/>
  <c r="W842" i="4"/>
  <c r="S842" i="4"/>
  <c r="E842" i="4"/>
  <c r="X842" i="4"/>
  <c r="T842" i="4"/>
  <c r="R842" i="4"/>
  <c r="Y842" i="4" s="1"/>
  <c r="W846" i="4"/>
  <c r="S846" i="4"/>
  <c r="E846" i="4"/>
  <c r="V846" i="4"/>
  <c r="R846" i="4"/>
  <c r="X846" i="4"/>
  <c r="T846" i="4"/>
  <c r="U846" i="4"/>
  <c r="Y853" i="4"/>
  <c r="U854" i="4"/>
  <c r="X854" i="4"/>
  <c r="S854" i="4"/>
  <c r="Y854" i="4" s="1"/>
  <c r="E854" i="4"/>
  <c r="W854" i="4"/>
  <c r="R854" i="4"/>
  <c r="T854" i="4"/>
  <c r="V854" i="4"/>
  <c r="AF855" i="4"/>
  <c r="AB855" i="4"/>
  <c r="AD855" i="4"/>
  <c r="AC855" i="4"/>
  <c r="AE855" i="4"/>
  <c r="AG855" i="4"/>
  <c r="AH861" i="4"/>
  <c r="AF874" i="4"/>
  <c r="AB874" i="4"/>
  <c r="AD874" i="4"/>
  <c r="AC874" i="4"/>
  <c r="AE874" i="4"/>
  <c r="AA874" i="4"/>
  <c r="AH874" i="4" s="1"/>
  <c r="W826" i="4"/>
  <c r="S826" i="4"/>
  <c r="E826" i="4"/>
  <c r="R826" i="4"/>
  <c r="Y826" i="4" s="1"/>
  <c r="X826" i="4"/>
  <c r="AD827" i="4"/>
  <c r="AA827" i="4"/>
  <c r="AH827" i="4" s="1"/>
  <c r="AF827" i="4"/>
  <c r="AF830" i="4"/>
  <c r="AB830" i="4"/>
  <c r="AA830" i="4"/>
  <c r="AG830" i="4"/>
  <c r="Y833" i="4"/>
  <c r="W834" i="4"/>
  <c r="S834" i="4"/>
  <c r="E834" i="4"/>
  <c r="X834" i="4"/>
  <c r="T834" i="4"/>
  <c r="R834" i="4"/>
  <c r="AD835" i="4"/>
  <c r="AE835" i="4"/>
  <c r="AA835" i="4"/>
  <c r="AH835" i="4" s="1"/>
  <c r="AB835" i="4"/>
  <c r="AD843" i="4"/>
  <c r="AE843" i="4"/>
  <c r="AA843" i="4"/>
  <c r="AH843" i="4" s="1"/>
  <c r="AF843" i="4"/>
  <c r="W850" i="4"/>
  <c r="S850" i="4"/>
  <c r="E850" i="4"/>
  <c r="V850" i="4"/>
  <c r="R850" i="4"/>
  <c r="X850" i="4"/>
  <c r="T850" i="4"/>
  <c r="U850" i="4"/>
  <c r="AH819" i="4"/>
  <c r="AC819" i="4"/>
  <c r="AG819" i="4"/>
  <c r="AF820" i="4"/>
  <c r="AB820" i="4"/>
  <c r="AA820" i="4"/>
  <c r="AH820" i="4" s="1"/>
  <c r="AG820" i="4"/>
  <c r="W824" i="4"/>
  <c r="S824" i="4"/>
  <c r="E824" i="4"/>
  <c r="R824" i="4"/>
  <c r="Y824" i="4" s="1"/>
  <c r="X824" i="4"/>
  <c r="AD825" i="4"/>
  <c r="AA825" i="4"/>
  <c r="AF825" i="4"/>
  <c r="T826" i="4"/>
  <c r="AB827" i="4"/>
  <c r="AG827" i="4"/>
  <c r="AF828" i="4"/>
  <c r="AB828" i="4"/>
  <c r="AA828" i="4"/>
  <c r="AH828" i="4" s="1"/>
  <c r="AG828" i="4"/>
  <c r="V830" i="4"/>
  <c r="AC830" i="4"/>
  <c r="AH830" i="4"/>
  <c r="AG831" i="4"/>
  <c r="U834" i="4"/>
  <c r="AC835" i="4"/>
  <c r="W836" i="4"/>
  <c r="S836" i="4"/>
  <c r="E836" i="4"/>
  <c r="X836" i="4"/>
  <c r="T836" i="4"/>
  <c r="R836" i="4"/>
  <c r="AD837" i="4"/>
  <c r="AE837" i="4"/>
  <c r="AA837" i="4"/>
  <c r="AH837" i="4" s="1"/>
  <c r="AB837" i="4"/>
  <c r="Y838" i="4"/>
  <c r="AG839" i="4"/>
  <c r="AG843" i="4"/>
  <c r="W852" i="4"/>
  <c r="S852" i="4"/>
  <c r="Y852" i="4" s="1"/>
  <c r="E852" i="4"/>
  <c r="V852" i="4"/>
  <c r="R852" i="4"/>
  <c r="X852" i="4"/>
  <c r="T852" i="4"/>
  <c r="U852" i="4"/>
  <c r="AA855" i="4"/>
  <c r="AH855" i="4" s="1"/>
  <c r="AG874" i="4"/>
  <c r="AC832" i="4"/>
  <c r="AG832" i="4"/>
  <c r="AC834" i="4"/>
  <c r="AG834" i="4"/>
  <c r="AC836" i="4"/>
  <c r="AG836" i="4"/>
  <c r="AC838" i="4"/>
  <c r="AG838" i="4"/>
  <c r="AC840" i="4"/>
  <c r="AG840" i="4"/>
  <c r="R841" i="4"/>
  <c r="Y841" i="4" s="1"/>
  <c r="V841" i="4"/>
  <c r="AC842" i="4"/>
  <c r="AH842" i="4" s="1"/>
  <c r="R843" i="4"/>
  <c r="Y843" i="4" s="1"/>
  <c r="V843" i="4"/>
  <c r="AC844" i="4"/>
  <c r="AH844" i="4" s="1"/>
  <c r="R845" i="4"/>
  <c r="Y845" i="4" s="1"/>
  <c r="V845" i="4"/>
  <c r="AA845" i="4"/>
  <c r="AH845" i="4" s="1"/>
  <c r="AE845" i="4"/>
  <c r="AC846" i="4"/>
  <c r="AH846" i="4" s="1"/>
  <c r="R847" i="4"/>
  <c r="Y847" i="4" s="1"/>
  <c r="V847" i="4"/>
  <c r="AA847" i="4"/>
  <c r="AH847" i="4" s="1"/>
  <c r="AE847" i="4"/>
  <c r="AC848" i="4"/>
  <c r="AH848" i="4" s="1"/>
  <c r="R849" i="4"/>
  <c r="Y849" i="4" s="1"/>
  <c r="V849" i="4"/>
  <c r="AA849" i="4"/>
  <c r="AH849" i="4" s="1"/>
  <c r="AE849" i="4"/>
  <c r="AC850" i="4"/>
  <c r="AH850" i="4" s="1"/>
  <c r="R851" i="4"/>
  <c r="Y851" i="4" s="1"/>
  <c r="V851" i="4"/>
  <c r="AA851" i="4"/>
  <c r="AH851" i="4" s="1"/>
  <c r="AE851" i="4"/>
  <c r="AC852" i="4"/>
  <c r="AH852" i="4" s="1"/>
  <c r="R853" i="4"/>
  <c r="V853" i="4"/>
  <c r="AA853" i="4"/>
  <c r="AH853" i="4" s="1"/>
  <c r="AE853" i="4"/>
  <c r="AD854" i="4"/>
  <c r="AA854" i="4"/>
  <c r="AH854" i="4" s="1"/>
  <c r="AF854" i="4"/>
  <c r="T855" i="4"/>
  <c r="AB856" i="4"/>
  <c r="AF857" i="4"/>
  <c r="AB857" i="4"/>
  <c r="AA857" i="4"/>
  <c r="AH857" i="4" s="1"/>
  <c r="AG857" i="4"/>
  <c r="AD862" i="4"/>
  <c r="AE862" i="4"/>
  <c r="AA862" i="4"/>
  <c r="AH862" i="4" s="1"/>
  <c r="AF862" i="4"/>
  <c r="W870" i="4"/>
  <c r="Y870" i="4" s="1"/>
  <c r="S870" i="4"/>
  <c r="E870" i="4"/>
  <c r="U870" i="4"/>
  <c r="T870" i="4"/>
  <c r="V870" i="4"/>
  <c r="R870" i="4"/>
  <c r="W878" i="4"/>
  <c r="Y878" i="4" s="1"/>
  <c r="S878" i="4"/>
  <c r="E878" i="4"/>
  <c r="U878" i="4"/>
  <c r="T878" i="4"/>
  <c r="V878" i="4"/>
  <c r="R878" i="4"/>
  <c r="AC845" i="4"/>
  <c r="AG845" i="4"/>
  <c r="AC847" i="4"/>
  <c r="AG847" i="4"/>
  <c r="AC849" i="4"/>
  <c r="AG849" i="4"/>
  <c r="AC851" i="4"/>
  <c r="AG851" i="4"/>
  <c r="AC853" i="4"/>
  <c r="AG853" i="4"/>
  <c r="W857" i="4"/>
  <c r="S857" i="4"/>
  <c r="Y857" i="4" s="1"/>
  <c r="E857" i="4"/>
  <c r="R857" i="4"/>
  <c r="X857" i="4"/>
  <c r="AD858" i="4"/>
  <c r="AE858" i="4"/>
  <c r="AA858" i="4"/>
  <c r="AB858" i="4"/>
  <c r="AH858" i="4" s="1"/>
  <c r="W861" i="4"/>
  <c r="S861" i="4"/>
  <c r="E861" i="4"/>
  <c r="X861" i="4"/>
  <c r="T861" i="4"/>
  <c r="R861" i="4"/>
  <c r="W865" i="4"/>
  <c r="S865" i="4"/>
  <c r="E865" i="4"/>
  <c r="V865" i="4"/>
  <c r="R865" i="4"/>
  <c r="Y865" i="4" s="1"/>
  <c r="X865" i="4"/>
  <c r="T865" i="4"/>
  <c r="U865" i="4"/>
  <c r="AD871" i="4"/>
  <c r="AC871" i="4"/>
  <c r="AG871" i="4"/>
  <c r="AB871" i="4"/>
  <c r="AH871" i="4" s="1"/>
  <c r="AE871" i="4"/>
  <c r="AA871" i="4"/>
  <c r="AD879" i="4"/>
  <c r="AC879" i="4"/>
  <c r="AG879" i="4"/>
  <c r="AB879" i="4"/>
  <c r="AH879" i="4" s="1"/>
  <c r="AE879" i="4"/>
  <c r="AA879" i="4"/>
  <c r="U821" i="4"/>
  <c r="Y821" i="4" s="1"/>
  <c r="U823" i="4"/>
  <c r="Y823" i="4" s="1"/>
  <c r="U825" i="4"/>
  <c r="Y825" i="4" s="1"/>
  <c r="U827" i="4"/>
  <c r="Y827" i="4" s="1"/>
  <c r="U829" i="4"/>
  <c r="Y829" i="4" s="1"/>
  <c r="U831" i="4"/>
  <c r="Y831" i="4" s="1"/>
  <c r="AB832" i="4"/>
  <c r="U833" i="4"/>
  <c r="AB834" i="4"/>
  <c r="AH834" i="4" s="1"/>
  <c r="U835" i="4"/>
  <c r="Y835" i="4" s="1"/>
  <c r="AB836" i="4"/>
  <c r="AH836" i="4" s="1"/>
  <c r="U837" i="4"/>
  <c r="AB838" i="4"/>
  <c r="AH838" i="4" s="1"/>
  <c r="U839" i="4"/>
  <c r="Y839" i="4" s="1"/>
  <c r="AB840" i="4"/>
  <c r="U841" i="4"/>
  <c r="U843" i="4"/>
  <c r="U845" i="4"/>
  <c r="AD845" i="4"/>
  <c r="U847" i="4"/>
  <c r="AD847" i="4"/>
  <c r="U849" i="4"/>
  <c r="AD849" i="4"/>
  <c r="U851" i="4"/>
  <c r="AD851" i="4"/>
  <c r="U853" i="4"/>
  <c r="AD853" i="4"/>
  <c r="W855" i="4"/>
  <c r="S855" i="4"/>
  <c r="E855" i="4"/>
  <c r="R855" i="4"/>
  <c r="Y855" i="4" s="1"/>
  <c r="X855" i="4"/>
  <c r="AH856" i="4"/>
  <c r="AD856" i="4"/>
  <c r="AA856" i="4"/>
  <c r="AF856" i="4"/>
  <c r="T857" i="4"/>
  <c r="AC858" i="4"/>
  <c r="W859" i="4"/>
  <c r="S859" i="4"/>
  <c r="E859" i="4"/>
  <c r="X859" i="4"/>
  <c r="T859" i="4"/>
  <c r="R859" i="4"/>
  <c r="AD860" i="4"/>
  <c r="AE860" i="4"/>
  <c r="AA860" i="4"/>
  <c r="AH860" i="4" s="1"/>
  <c r="AF860" i="4"/>
  <c r="U861" i="4"/>
  <c r="W863" i="4"/>
  <c r="S863" i="4"/>
  <c r="E863" i="4"/>
  <c r="X863" i="4"/>
  <c r="T863" i="4"/>
  <c r="R863" i="4"/>
  <c r="W867" i="4"/>
  <c r="S867" i="4"/>
  <c r="E867" i="4"/>
  <c r="V867" i="4"/>
  <c r="R867" i="4"/>
  <c r="Y867" i="4" s="1"/>
  <c r="X867" i="4"/>
  <c r="T867" i="4"/>
  <c r="U867" i="4"/>
  <c r="AF871" i="4"/>
  <c r="AF879" i="4"/>
  <c r="AC859" i="4"/>
  <c r="AG859" i="4"/>
  <c r="R860" i="4"/>
  <c r="Y860" i="4" s="1"/>
  <c r="V860" i="4"/>
  <c r="AC861" i="4"/>
  <c r="R862" i="4"/>
  <c r="Y862" i="4" s="1"/>
  <c r="V862" i="4"/>
  <c r="AC863" i="4"/>
  <c r="AH863" i="4" s="1"/>
  <c r="R864" i="4"/>
  <c r="Y864" i="4" s="1"/>
  <c r="V864" i="4"/>
  <c r="AA864" i="4"/>
  <c r="AE864" i="4"/>
  <c r="AC865" i="4"/>
  <c r="AH865" i="4" s="1"/>
  <c r="R866" i="4"/>
  <c r="Y866" i="4" s="1"/>
  <c r="V866" i="4"/>
  <c r="AA866" i="4"/>
  <c r="AE866" i="4"/>
  <c r="AH867" i="4"/>
  <c r="AC867" i="4"/>
  <c r="AG867" i="4"/>
  <c r="AF868" i="4"/>
  <c r="AB868" i="4"/>
  <c r="AA868" i="4"/>
  <c r="AG868" i="4"/>
  <c r="AC870" i="4"/>
  <c r="W872" i="4"/>
  <c r="S872" i="4"/>
  <c r="E872" i="4"/>
  <c r="R872" i="4"/>
  <c r="Y872" i="4" s="1"/>
  <c r="X872" i="4"/>
  <c r="AD873" i="4"/>
  <c r="AA873" i="4"/>
  <c r="AH873" i="4" s="1"/>
  <c r="AF873" i="4"/>
  <c r="T874" i="4"/>
  <c r="Y875" i="4"/>
  <c r="AB875" i="4"/>
  <c r="AG875" i="4"/>
  <c r="AF876" i="4"/>
  <c r="AB876" i="4"/>
  <c r="AA876" i="4"/>
  <c r="AG876" i="4"/>
  <c r="AC878" i="4"/>
  <c r="X880" i="4"/>
  <c r="T880" i="4"/>
  <c r="W880" i="4"/>
  <c r="S880" i="4"/>
  <c r="E880" i="4"/>
  <c r="R880" i="4"/>
  <c r="AC864" i="4"/>
  <c r="AG864" i="4"/>
  <c r="AH864" i="4" s="1"/>
  <c r="AC866" i="4"/>
  <c r="AG866" i="4"/>
  <c r="W868" i="4"/>
  <c r="S868" i="4"/>
  <c r="Y868" i="4" s="1"/>
  <c r="E868" i="4"/>
  <c r="R868" i="4"/>
  <c r="X868" i="4"/>
  <c r="AH869" i="4"/>
  <c r="AD869" i="4"/>
  <c r="AA869" i="4"/>
  <c r="AF869" i="4"/>
  <c r="Y871" i="4"/>
  <c r="AF872" i="4"/>
  <c r="AB872" i="4"/>
  <c r="AA872" i="4"/>
  <c r="AG872" i="4"/>
  <c r="W876" i="4"/>
  <c r="S876" i="4"/>
  <c r="E876" i="4"/>
  <c r="R876" i="4"/>
  <c r="X876" i="4"/>
  <c r="AD877" i="4"/>
  <c r="AA877" i="4"/>
  <c r="AH877" i="4" s="1"/>
  <c r="AF877" i="4"/>
  <c r="V880" i="4"/>
  <c r="U856" i="4"/>
  <c r="Y856" i="4" s="1"/>
  <c r="U858" i="4"/>
  <c r="Y858" i="4" s="1"/>
  <c r="AB859" i="4"/>
  <c r="U860" i="4"/>
  <c r="U862" i="4"/>
  <c r="U864" i="4"/>
  <c r="AD864" i="4"/>
  <c r="U866" i="4"/>
  <c r="AD866" i="4"/>
  <c r="AH866" i="4" s="1"/>
  <c r="T868" i="4"/>
  <c r="AF870" i="4"/>
  <c r="AH870" i="4" s="1"/>
  <c r="AB870" i="4"/>
  <c r="AA870" i="4"/>
  <c r="AG870" i="4"/>
  <c r="AC872" i="4"/>
  <c r="AH872" i="4" s="1"/>
  <c r="W874" i="4"/>
  <c r="S874" i="4"/>
  <c r="E874" i="4"/>
  <c r="R874" i="4"/>
  <c r="Y874" i="4" s="1"/>
  <c r="X874" i="4"/>
  <c r="AD875" i="4"/>
  <c r="AA875" i="4"/>
  <c r="AH875" i="4" s="1"/>
  <c r="AF875" i="4"/>
  <c r="T876" i="4"/>
  <c r="Y876" i="4"/>
  <c r="Y877" i="4"/>
  <c r="AF878" i="4"/>
  <c r="AB878" i="4"/>
  <c r="AA878" i="4"/>
  <c r="AH878" i="4" s="1"/>
  <c r="AG878" i="4"/>
  <c r="V882" i="4"/>
  <c r="R882" i="4"/>
  <c r="X882" i="4"/>
  <c r="Y882" i="4" s="1"/>
  <c r="T882" i="4"/>
  <c r="W882" i="4"/>
  <c r="S882" i="4"/>
  <c r="E882" i="4"/>
  <c r="U882" i="4"/>
  <c r="U869" i="4"/>
  <c r="Y869" i="4" s="1"/>
  <c r="U871" i="4"/>
  <c r="U873" i="4"/>
  <c r="Y873" i="4" s="1"/>
  <c r="U875" i="4"/>
  <c r="U877" i="4"/>
  <c r="U879" i="4"/>
  <c r="Y879" i="4" s="1"/>
  <c r="AB880" i="4"/>
  <c r="AH880" i="4" s="1"/>
  <c r="AF880" i="4"/>
  <c r="U881" i="4"/>
  <c r="Y881" i="4" s="1"/>
  <c r="AD881" i="4"/>
  <c r="AB882" i="4"/>
  <c r="AH882" i="4" s="1"/>
  <c r="AF882" i="4"/>
  <c r="U883" i="4"/>
  <c r="AD883" i="4"/>
  <c r="AC880" i="4"/>
  <c r="AA881" i="4"/>
  <c r="AH881" i="4" s="1"/>
  <c r="AE881" i="4"/>
  <c r="AC882" i="4"/>
  <c r="R883" i="4"/>
  <c r="V883" i="4"/>
  <c r="AA883" i="4"/>
  <c r="AH883" i="4" s="1"/>
  <c r="AE883" i="4"/>
  <c r="AC881" i="4"/>
  <c r="T883" i="4"/>
  <c r="Y883" i="4" s="1"/>
  <c r="AC883" i="4"/>
  <c r="C794" i="5"/>
  <c r="AH784" i="5" l="1"/>
  <c r="AH657" i="5"/>
  <c r="AH649" i="5"/>
  <c r="AH625" i="5"/>
  <c r="Y665" i="5"/>
  <c r="AH585" i="5"/>
  <c r="Y475" i="5"/>
  <c r="AH403" i="5"/>
  <c r="AH387" i="5"/>
  <c r="AH520" i="5"/>
  <c r="AH479" i="5"/>
  <c r="Y260" i="5"/>
  <c r="AA792" i="5"/>
  <c r="AH2" i="5"/>
  <c r="AG792" i="5"/>
  <c r="Y8" i="5"/>
  <c r="Y777" i="5"/>
  <c r="Y784" i="5"/>
  <c r="AH750" i="5"/>
  <c r="AH782" i="5"/>
  <c r="AH767" i="5"/>
  <c r="AH757" i="5"/>
  <c r="AH753" i="5"/>
  <c r="AH719" i="5"/>
  <c r="Y738" i="5"/>
  <c r="AH715" i="5"/>
  <c r="AH712" i="5"/>
  <c r="Y705" i="5"/>
  <c r="Y700" i="5"/>
  <c r="AH680" i="5"/>
  <c r="Y704" i="5"/>
  <c r="Y685" i="5"/>
  <c r="Y672" i="5"/>
  <c r="Y633" i="5"/>
  <c r="AH780" i="5"/>
  <c r="Y775" i="5"/>
  <c r="Y790" i="5"/>
  <c r="Y766" i="5"/>
  <c r="AH749" i="5"/>
  <c r="AH743" i="5"/>
  <c r="AH735" i="5"/>
  <c r="AH731" i="5"/>
  <c r="Y742" i="5"/>
  <c r="Y735" i="5"/>
  <c r="Y726" i="5"/>
  <c r="Y714" i="5"/>
  <c r="Y713" i="5"/>
  <c r="Y708" i="5"/>
  <c r="AH688" i="5"/>
  <c r="Y679" i="5"/>
  <c r="AH664" i="5"/>
  <c r="Y656" i="5"/>
  <c r="AH617" i="5"/>
  <c r="Y610" i="5"/>
  <c r="Y600" i="5"/>
  <c r="Y594" i="5"/>
  <c r="Y584" i="5"/>
  <c r="Y578" i="5"/>
  <c r="Y568" i="5"/>
  <c r="Y645" i="5"/>
  <c r="AH616" i="5"/>
  <c r="AH547" i="5"/>
  <c r="AH531" i="5"/>
  <c r="AH515" i="5"/>
  <c r="AH499" i="5"/>
  <c r="AH483" i="5"/>
  <c r="AH467" i="5"/>
  <c r="Y561" i="5"/>
  <c r="AH414" i="5"/>
  <c r="Y464" i="5"/>
  <c r="Y411" i="5"/>
  <c r="AH394" i="5"/>
  <c r="Y386" i="5"/>
  <c r="AH454" i="5"/>
  <c r="Y394" i="5"/>
  <c r="AH360" i="5"/>
  <c r="AH351" i="5"/>
  <c r="Y336" i="5"/>
  <c r="Y333" i="5"/>
  <c r="AH328" i="5"/>
  <c r="Y271" i="5"/>
  <c r="Y268" i="5"/>
  <c r="Y254" i="5"/>
  <c r="Y222" i="5"/>
  <c r="Y20" i="5"/>
  <c r="Y282" i="5"/>
  <c r="Y279" i="5"/>
  <c r="Y291" i="5"/>
  <c r="AH282" i="5"/>
  <c r="Y263" i="5"/>
  <c r="Y250" i="5"/>
  <c r="Y218" i="5"/>
  <c r="AH214" i="5"/>
  <c r="AH207" i="5"/>
  <c r="Y199" i="5"/>
  <c r="AH149" i="5"/>
  <c r="AE792" i="5"/>
  <c r="U792" i="5"/>
  <c r="Y16" i="5"/>
  <c r="Y4" i="5"/>
  <c r="Y523" i="5"/>
  <c r="Y507" i="5"/>
  <c r="Y771" i="5"/>
  <c r="AH704" i="5"/>
  <c r="Y712" i="5"/>
  <c r="Y649" i="5"/>
  <c r="AH632" i="5"/>
  <c r="Y624" i="5"/>
  <c r="AH672" i="5"/>
  <c r="Y657" i="5"/>
  <c r="Y648" i="5"/>
  <c r="AH636" i="5"/>
  <c r="AH620" i="5"/>
  <c r="Y548" i="5"/>
  <c r="AH540" i="5"/>
  <c r="Y532" i="5"/>
  <c r="AH524" i="5"/>
  <c r="Y516" i="5"/>
  <c r="AH508" i="5"/>
  <c r="Y500" i="5"/>
  <c r="AH492" i="5"/>
  <c r="Y484" i="5"/>
  <c r="AH476" i="5"/>
  <c r="Y468" i="5"/>
  <c r="AH460" i="5"/>
  <c r="AH459" i="5"/>
  <c r="Y621" i="5"/>
  <c r="AH415" i="5"/>
  <c r="AH536" i="5"/>
  <c r="Y446" i="5"/>
  <c r="AH430" i="5"/>
  <c r="Y403" i="5"/>
  <c r="AH386" i="5"/>
  <c r="AH363" i="5"/>
  <c r="Y352" i="5"/>
  <c r="Y349" i="5"/>
  <c r="AH344" i="5"/>
  <c r="AH335" i="5"/>
  <c r="Y238" i="5"/>
  <c r="Y206" i="5"/>
  <c r="Y278" i="5"/>
  <c r="Y275" i="5"/>
  <c r="AH262" i="5"/>
  <c r="AH255" i="5"/>
  <c r="Y244" i="5"/>
  <c r="Y231" i="5"/>
  <c r="AH223" i="5"/>
  <c r="Y196" i="5"/>
  <c r="V792" i="5"/>
  <c r="AD792" i="5"/>
  <c r="AC792" i="5"/>
  <c r="AH665" i="5"/>
  <c r="AH633" i="5"/>
  <c r="Y539" i="5"/>
  <c r="Y491" i="5"/>
  <c r="AH411" i="5"/>
  <c r="AH395" i="5"/>
  <c r="AH790" i="5"/>
  <c r="AH677" i="5"/>
  <c r="AH661" i="5"/>
  <c r="AH645" i="5"/>
  <c r="AH629" i="5"/>
  <c r="AH668" i="5"/>
  <c r="Y613" i="5"/>
  <c r="AH605" i="5"/>
  <c r="Y597" i="5"/>
  <c r="AH589" i="5"/>
  <c r="Y581" i="5"/>
  <c r="AH573" i="5"/>
  <c r="Y604" i="5"/>
  <c r="Y588" i="5"/>
  <c r="Y572" i="5"/>
  <c r="AH556" i="5"/>
  <c r="Y551" i="5"/>
  <c r="Y545" i="5"/>
  <c r="Y535" i="5"/>
  <c r="Y529" i="5"/>
  <c r="Y519" i="5"/>
  <c r="Y513" i="5"/>
  <c r="Y503" i="5"/>
  <c r="Y497" i="5"/>
  <c r="Y487" i="5"/>
  <c r="Y481" i="5"/>
  <c r="Y471" i="5"/>
  <c r="Y465" i="5"/>
  <c r="AH443" i="5"/>
  <c r="AH504" i="5"/>
  <c r="AH488" i="5"/>
  <c r="Y434" i="5"/>
  <c r="Y418" i="5"/>
  <c r="Y414" i="5"/>
  <c r="AH410" i="5"/>
  <c r="Y430" i="5"/>
  <c r="AH422" i="5"/>
  <c r="Y387" i="5"/>
  <c r="Y315" i="5"/>
  <c r="Y286" i="5"/>
  <c r="Y283" i="5"/>
  <c r="AH246" i="5"/>
  <c r="AH239" i="5"/>
  <c r="Y228" i="5"/>
  <c r="Y212" i="5"/>
  <c r="AH198" i="5"/>
  <c r="R792" i="5"/>
  <c r="Y2" i="5"/>
  <c r="AH876" i="4"/>
  <c r="AH868" i="4"/>
  <c r="Y863" i="4"/>
  <c r="Y859" i="4"/>
  <c r="Y806" i="4"/>
  <c r="Y772" i="4"/>
  <c r="AH751" i="4"/>
  <c r="AH747" i="4"/>
  <c r="AH743" i="4"/>
  <c r="AH739" i="4"/>
  <c r="AH735" i="4"/>
  <c r="AH731" i="4"/>
  <c r="AH782" i="4"/>
  <c r="Y784" i="4"/>
  <c r="Y780" i="4"/>
  <c r="Y776" i="4"/>
  <c r="Y759" i="4"/>
  <c r="Y751" i="4"/>
  <c r="Y735" i="4"/>
  <c r="Y747" i="4"/>
  <c r="Y739" i="4"/>
  <c r="Y731" i="4"/>
  <c r="AH649" i="4"/>
  <c r="AH615" i="4"/>
  <c r="AH592" i="4"/>
  <c r="AF888" i="4"/>
  <c r="AD888" i="4"/>
  <c r="Y559" i="4"/>
  <c r="AH392" i="4"/>
  <c r="AH384" i="4"/>
  <c r="AH289" i="4"/>
  <c r="AH281" i="4"/>
  <c r="Y258" i="4"/>
  <c r="AH357" i="4"/>
  <c r="AH349" i="4"/>
  <c r="AH155" i="4"/>
  <c r="AH153" i="4"/>
  <c r="AH151" i="4"/>
  <c r="AH143" i="4"/>
  <c r="Y151" i="4"/>
  <c r="AH131" i="4"/>
  <c r="AH123" i="4"/>
  <c r="AH69" i="4"/>
  <c r="AH65" i="4"/>
  <c r="AH61" i="4"/>
  <c r="AH57" i="4"/>
  <c r="Y55" i="4"/>
  <c r="Y147" i="4"/>
  <c r="Y115" i="4"/>
  <c r="Y107" i="4"/>
  <c r="AH6" i="4"/>
  <c r="AH3" i="4"/>
  <c r="S885" i="4"/>
  <c r="S887" i="4"/>
  <c r="V885" i="4"/>
  <c r="R888" i="4"/>
  <c r="AH383" i="4"/>
  <c r="U885" i="4"/>
  <c r="U887" i="4"/>
  <c r="Y850" i="4"/>
  <c r="Y846" i="4"/>
  <c r="AH826" i="4"/>
  <c r="Y816" i="4"/>
  <c r="AH804" i="4"/>
  <c r="Y814" i="4"/>
  <c r="Y798" i="4"/>
  <c r="AH784" i="4"/>
  <c r="Y782" i="4"/>
  <c r="Y778" i="4"/>
  <c r="Y743" i="4"/>
  <c r="AH727" i="4"/>
  <c r="Y715" i="4"/>
  <c r="Y719" i="4"/>
  <c r="Y659" i="4"/>
  <c r="AH631" i="4"/>
  <c r="Y619" i="4"/>
  <c r="Y603" i="4"/>
  <c r="AH603" i="4"/>
  <c r="Y540" i="4"/>
  <c r="Y596" i="4"/>
  <c r="AH576" i="4"/>
  <c r="Y555" i="4"/>
  <c r="AA888" i="4"/>
  <c r="Y535" i="4"/>
  <c r="Y531" i="4"/>
  <c r="Y523" i="4"/>
  <c r="Y515" i="4"/>
  <c r="Y507" i="4"/>
  <c r="Y491" i="4"/>
  <c r="AH487" i="4"/>
  <c r="Y483" i="4"/>
  <c r="Y547" i="4"/>
  <c r="Y539" i="4"/>
  <c r="AH388" i="4"/>
  <c r="AH294" i="4"/>
  <c r="AH285" i="4"/>
  <c r="AH262" i="4"/>
  <c r="AH353" i="4"/>
  <c r="Y256" i="4"/>
  <c r="AH258" i="4"/>
  <c r="AH147" i="4"/>
  <c r="AH139" i="4"/>
  <c r="Y143" i="4"/>
  <c r="Y119" i="4"/>
  <c r="AG887" i="4"/>
  <c r="AG885" i="4"/>
  <c r="T885" i="4"/>
  <c r="Y139" i="4"/>
  <c r="Y99" i="4"/>
  <c r="AH39" i="4"/>
  <c r="Y35" i="4"/>
  <c r="AH10" i="4"/>
  <c r="Y6" i="4"/>
  <c r="AA887" i="4"/>
  <c r="R885" i="4"/>
  <c r="Y885" i="4" s="1"/>
  <c r="W887" i="4"/>
  <c r="AH818" i="4"/>
  <c r="AH291" i="4"/>
  <c r="AH283" i="4"/>
  <c r="AH37" i="4"/>
  <c r="AH8" i="4"/>
  <c r="AH859" i="4"/>
  <c r="Y880" i="4"/>
  <c r="Y861" i="4"/>
  <c r="Y836" i="4"/>
  <c r="Y834" i="4"/>
  <c r="Y820" i="4"/>
  <c r="AH812" i="4"/>
  <c r="AH810" i="4"/>
  <c r="Y774" i="4"/>
  <c r="AH794" i="4"/>
  <c r="AH719" i="4"/>
  <c r="AH711" i="4"/>
  <c r="Y763" i="4"/>
  <c r="AH715" i="4"/>
  <c r="AH707" i="4"/>
  <c r="Y653" i="4"/>
  <c r="AH655" i="4"/>
  <c r="Y643" i="4"/>
  <c r="AH623" i="4"/>
  <c r="Y611" i="4"/>
  <c r="U888" i="4"/>
  <c r="Y609" i="4"/>
  <c r="AH600" i="4"/>
  <c r="Y588" i="4"/>
  <c r="AH568" i="4"/>
  <c r="Y607" i="4"/>
  <c r="Y563" i="4"/>
  <c r="AE888" i="4"/>
  <c r="Y499" i="4"/>
  <c r="AH495" i="4"/>
  <c r="AH479" i="4"/>
  <c r="AC888" i="4"/>
  <c r="AH499" i="4"/>
  <c r="Y473" i="4"/>
  <c r="AH461" i="4"/>
  <c r="Y457" i="4"/>
  <c r="AH445" i="4"/>
  <c r="Y441" i="4"/>
  <c r="AH390" i="4"/>
  <c r="AH344" i="4"/>
  <c r="AH287" i="4"/>
  <c r="Y279" i="4"/>
  <c r="AH264" i="4"/>
  <c r="AH347" i="4"/>
  <c r="AH198" i="4"/>
  <c r="AH194" i="4"/>
  <c r="AH190" i="4"/>
  <c r="AH186" i="4"/>
  <c r="AH182" i="4"/>
  <c r="AH178" i="4"/>
  <c r="Y109" i="4"/>
  <c r="AH97" i="4"/>
  <c r="Y93" i="4"/>
  <c r="AH55" i="4"/>
  <c r="AD885" i="4"/>
  <c r="AD887" i="4"/>
  <c r="AC887" i="4"/>
  <c r="AC885" i="4"/>
  <c r="AH135" i="4"/>
  <c r="AH127" i="4"/>
  <c r="AH119" i="4"/>
  <c r="AH111" i="4"/>
  <c r="AH95" i="4"/>
  <c r="AH12" i="4"/>
  <c r="AB887" i="4"/>
  <c r="AB885" i="4"/>
  <c r="R887" i="4"/>
  <c r="C886" i="4"/>
</calcChain>
</file>

<file path=xl/sharedStrings.xml><?xml version="1.0" encoding="utf-8"?>
<sst xmlns="http://schemas.openxmlformats.org/spreadsheetml/2006/main" count="117686" uniqueCount="6054">
  <si>
    <t>Investment</t>
  </si>
  <si>
    <t>Location</t>
  </si>
  <si>
    <t>FY 17 Investment</t>
  </si>
  <si>
    <t>FY 16 Investment</t>
  </si>
  <si>
    <t>% Change</t>
  </si>
  <si>
    <t>FY 17 7 yr Avg O&amp;M</t>
  </si>
  <si>
    <t>17 % GI</t>
  </si>
  <si>
    <t>17 % Ntw</t>
  </si>
  <si>
    <t>17 % IS</t>
  </si>
  <si>
    <t>17 % IE</t>
  </si>
  <si>
    <t>17 % UD</t>
  </si>
  <si>
    <t>17 % DSI</t>
  </si>
  <si>
    <t>17 % UnS</t>
  </si>
  <si>
    <t>Total</t>
  </si>
  <si>
    <t>17 Inv GI</t>
  </si>
  <si>
    <t>17 Inv Ntw</t>
  </si>
  <si>
    <t>17 Inv IS</t>
  </si>
  <si>
    <t>17 Inv IE</t>
  </si>
  <si>
    <t>17 Inv UD</t>
  </si>
  <si>
    <t>17 Inv DSI</t>
  </si>
  <si>
    <t>17 Inv UnS</t>
  </si>
  <si>
    <t>Check</t>
  </si>
  <si>
    <t>17 O&amp;M GI</t>
  </si>
  <si>
    <t>17 O&amp;M Ntw</t>
  </si>
  <si>
    <t>17 O&amp;M IS</t>
  </si>
  <si>
    <t>17 O&amp;M IE</t>
  </si>
  <si>
    <t>17 O&amp;M UD</t>
  </si>
  <si>
    <t>17 O&amp;M DSI</t>
  </si>
  <si>
    <t>17 O&amp;M UnS</t>
  </si>
  <si>
    <t>Notes</t>
  </si>
  <si>
    <t>10000001</t>
  </si>
  <si>
    <t/>
  </si>
  <si>
    <t>All Network</t>
  </si>
  <si>
    <t>10000003</t>
  </si>
  <si>
    <t>Updated.  Only allocate transformer, oil containment, and low side disconnects. LTD 4/12/2017</t>
  </si>
  <si>
    <t>10000004</t>
  </si>
  <si>
    <t>10000005</t>
  </si>
  <si>
    <t>DSI investment moved to "retired" category. See Addy Segmentation.  REM 4/24/12</t>
  </si>
  <si>
    <t>10000008</t>
  </si>
  <si>
    <t>Only allocate transformer and low side disconnects. Updated 3/7/2018 LTD</t>
  </si>
  <si>
    <t>10000010</t>
  </si>
  <si>
    <t>The portion of this substation allocated to DSI delivery was paid off by the industrial customer so they wouldn’t incur Use Of Facilities charges.  DSI investment removed from the DSI Delivery Segment and moved to the "retired" category.  Moved DSI amount to Unsegmented.  See Alcoa Segmentation. (REM 6/18/12)  Did not allocate any station general.  REM 2/23/15</t>
  </si>
  <si>
    <t>10000012</t>
  </si>
  <si>
    <t>Substation sold.  Only metering equipment remains. LTD 4/12/17</t>
  </si>
  <si>
    <t>10000013</t>
  </si>
  <si>
    <t>10000014</t>
  </si>
  <si>
    <t>4 terminals, 1 GI.  Assume all costs allocated equally by terminal.  REM 3/28/12</t>
  </si>
  <si>
    <t>10000015</t>
  </si>
  <si>
    <t>Moved to network from Unsegmented.  REM 3/28/12</t>
  </si>
  <si>
    <t>10000017</t>
  </si>
  <si>
    <t>10000019</t>
  </si>
  <si>
    <t>Followed methodology from BP-14.  Jointly owned equipment allocated to IS and entries associated with Dixonbille.  LTD 3/7/2018</t>
  </si>
  <si>
    <t>10000021</t>
  </si>
  <si>
    <t>10000022</t>
  </si>
  <si>
    <t>10000024</t>
  </si>
  <si>
    <t>10000025</t>
  </si>
  <si>
    <t>10000027</t>
  </si>
  <si>
    <t>Updated - Network assets retired.  See Ashe analysis - LET 7/30/2014</t>
  </si>
  <si>
    <t>10000031</t>
  </si>
  <si>
    <t>10000032</t>
  </si>
  <si>
    <t>10000033</t>
  </si>
  <si>
    <t>Move all to AC Intertie - new series Caps added.  REM 2/22/12</t>
  </si>
  <si>
    <t>10000034</t>
  </si>
  <si>
    <t>10000036</t>
  </si>
  <si>
    <t>Still identifies disconnects on the line that belong to BPA.  Confirmed 8/14/14</t>
  </si>
  <si>
    <t>10000037</t>
  </si>
  <si>
    <t>Unsegmented - parking and fences only.  REM 5/4/12</t>
  </si>
  <si>
    <t>10000041</t>
  </si>
  <si>
    <t>10000042</t>
  </si>
  <si>
    <t>10000043</t>
  </si>
  <si>
    <t>New FY15. All Network. Metering only for Mason #3.  REM 1/29/16</t>
  </si>
  <si>
    <t>10000044</t>
  </si>
  <si>
    <t>10000045</t>
  </si>
  <si>
    <t>10000047</t>
  </si>
  <si>
    <t>10000050</t>
  </si>
  <si>
    <t>New FY15. All Network. Metering for Mason PUD #3.  REM 1/29/16</t>
  </si>
  <si>
    <t>10000051</t>
  </si>
  <si>
    <t>10000053</t>
  </si>
  <si>
    <t>All Southern Intertie</t>
  </si>
  <si>
    <t>10000054</t>
  </si>
  <si>
    <t>Only Metering LTD 12/13/17</t>
  </si>
  <si>
    <t>10000056</t>
  </si>
  <si>
    <t>See Big Eddy segmentation, divided by terminal.  LTD 3/7/2018 - Have some outstanding questions</t>
  </si>
  <si>
    <t>10000057</t>
  </si>
  <si>
    <t>10000058</t>
  </si>
  <si>
    <t>10000060</t>
  </si>
  <si>
    <t>See Buckley documentation spreadsheet, set to 57% plus 50% of Marion terminal. REM 3/12/12; No change 2/2/16</t>
  </si>
  <si>
    <t>10000061</t>
  </si>
  <si>
    <t>Sold to BREA in 97.  Moved to network from Unsegmented.  REM 3/28/12</t>
  </si>
  <si>
    <t>10000065</t>
  </si>
  <si>
    <t>10000067</t>
  </si>
  <si>
    <t>10000068</t>
  </si>
  <si>
    <t>10000071</t>
  </si>
  <si>
    <t>10000074</t>
  </si>
  <si>
    <t>Only allocate transformer and low side equipment. Updated 3/7/2018 LTD</t>
  </si>
  <si>
    <t>10000075</t>
  </si>
  <si>
    <t>Moved to GI from Unsegmented.  REM 3/28/12</t>
  </si>
  <si>
    <t>10000077</t>
  </si>
  <si>
    <t>10000078</t>
  </si>
  <si>
    <t>10000079</t>
  </si>
  <si>
    <t>Unsegmented</t>
  </si>
  <si>
    <t>10000081</t>
  </si>
  <si>
    <t>Only Metering and switches LTD 12/13/17</t>
  </si>
  <si>
    <t>10000082</t>
  </si>
  <si>
    <t>10000083</t>
  </si>
  <si>
    <t>10000084</t>
  </si>
  <si>
    <t>10000090</t>
  </si>
  <si>
    <t>Only allocate transformer and low side disconnects. USBR is 17% share of that.  REM 2/20/15</t>
  </si>
  <si>
    <t>10000092</t>
  </si>
  <si>
    <t>10000093</t>
  </si>
  <si>
    <t>Updated.  Only allocate transformer, oil containment, and low side disconnects. LTD 3/8/2018</t>
  </si>
  <si>
    <t>10000095</t>
  </si>
  <si>
    <t>10000096</t>
  </si>
  <si>
    <t>Only allocate transformer and low side disconnect. REM 2/20/15</t>
  </si>
  <si>
    <t>10000100</t>
  </si>
  <si>
    <t>10000101</t>
  </si>
  <si>
    <t>10000102</t>
  </si>
  <si>
    <t>10000103</t>
  </si>
  <si>
    <t>10000106</t>
  </si>
  <si>
    <t>10000107</t>
  </si>
  <si>
    <t>10000113</t>
  </si>
  <si>
    <t>10000114</t>
  </si>
  <si>
    <t>10000115</t>
  </si>
  <si>
    <t>10000116</t>
  </si>
  <si>
    <t>10000117</t>
  </si>
  <si>
    <t>10000118</t>
  </si>
  <si>
    <t>10000119</t>
  </si>
  <si>
    <t>10000121</t>
  </si>
  <si>
    <t>Updated to reflect allocations by terminal.  See Chief Joe Segmentation.  LTD 3/8/2018</t>
  </si>
  <si>
    <t>10000122</t>
  </si>
  <si>
    <t>10000124</t>
  </si>
  <si>
    <t>10000125</t>
  </si>
  <si>
    <t>10000126</t>
  </si>
  <si>
    <t>10000128</t>
  </si>
  <si>
    <t>10000129</t>
  </si>
  <si>
    <t>10000130</t>
  </si>
  <si>
    <t>10000134</t>
  </si>
  <si>
    <t>10000137</t>
  </si>
  <si>
    <t>10000138</t>
  </si>
  <si>
    <t>10000141</t>
  </si>
  <si>
    <t>10000142</t>
  </si>
  <si>
    <t>Conkelley is being sold/salvaged. Moving to unsegmented in anticipation of that change in early FY 2018.</t>
  </si>
  <si>
    <t>10000144</t>
  </si>
  <si>
    <t>10000145</t>
  </si>
  <si>
    <t>Metering and Oscillograph at Colstrip.  Assign to Eastern Intertie.  REM 4/4/12</t>
  </si>
  <si>
    <t>10000146</t>
  </si>
  <si>
    <t>10000147</t>
  </si>
  <si>
    <t>10000148</t>
  </si>
  <si>
    <t>10000151</t>
  </si>
  <si>
    <t>10000152</t>
  </si>
  <si>
    <t>10000156</t>
  </si>
  <si>
    <t>10000157</t>
  </si>
  <si>
    <t>10000158</t>
  </si>
  <si>
    <t>10000160</t>
  </si>
  <si>
    <t>10000162</t>
  </si>
  <si>
    <t>10000165</t>
  </si>
  <si>
    <t>10000172</t>
  </si>
  <si>
    <t>10000174</t>
  </si>
  <si>
    <t>All Generation Integration</t>
  </si>
  <si>
    <t>10000176</t>
  </si>
  <si>
    <t>10000178</t>
  </si>
  <si>
    <t>10000179</t>
  </si>
  <si>
    <t>10000180</t>
  </si>
  <si>
    <t>Substation removed - remaining asset tap line, include in Network - LET 7/30/14</t>
  </si>
  <si>
    <t>10000183</t>
  </si>
  <si>
    <t>10000184</t>
  </si>
  <si>
    <t>10000186</t>
  </si>
  <si>
    <t>Expected to be sold</t>
  </si>
  <si>
    <t>10000187</t>
  </si>
  <si>
    <t>10000190</t>
  </si>
  <si>
    <t>10000194</t>
  </si>
  <si>
    <t>Metering and Control.  Assume Network.  REM 4/4/12</t>
  </si>
  <si>
    <t>10000195</t>
  </si>
  <si>
    <t>Only allocate transformer and low side disconnect. IPC has UFT contract for this service.  REM 2/20/15</t>
  </si>
  <si>
    <t>10000196</t>
  </si>
  <si>
    <t>10000197</t>
  </si>
  <si>
    <t>10000207</t>
  </si>
  <si>
    <t>10000210</t>
  </si>
  <si>
    <t>12.5 Xfmr (T1551) not separately identified; assume $150k, only low side, oil containment, and transformer assigned LTD 4/4/2017</t>
  </si>
  <si>
    <t>10000212</t>
  </si>
  <si>
    <t>10000213</t>
  </si>
  <si>
    <t>O&amp;M BPA Lease.  Moved to network from Unsegmented.  REM 4/4/12</t>
  </si>
  <si>
    <t>10000214</t>
  </si>
  <si>
    <t>10000215</t>
  </si>
  <si>
    <t>115kV, Mason #3.  Moved to network from Unsegmented.  REM 4/4/12</t>
  </si>
  <si>
    <t>10000218</t>
  </si>
  <si>
    <t>See Dworshak Segmentation.  1 terminal out of 3.  REM 4/3/12</t>
  </si>
  <si>
    <t>10000219</t>
  </si>
  <si>
    <t>10000221</t>
  </si>
  <si>
    <t>10000222</t>
  </si>
  <si>
    <t>Only allocate transformer and low side disconnects. USBR is 2% share of that.  REM 2/20/15</t>
  </si>
  <si>
    <t>10000225</t>
  </si>
  <si>
    <t>SCL 230kV.  Moved from unsegmented to network.  REM 4/4/12</t>
  </si>
  <si>
    <t>10000227</t>
  </si>
  <si>
    <t>10000230</t>
  </si>
  <si>
    <t>10000233</t>
  </si>
  <si>
    <t>10000234</t>
  </si>
  <si>
    <t>10000236</t>
  </si>
  <si>
    <t>10000237</t>
  </si>
  <si>
    <t>10000238</t>
  </si>
  <si>
    <t>Still contains protection equipment at the station. Confirmed 8/14/14</t>
  </si>
  <si>
    <t>10000240</t>
  </si>
  <si>
    <t>10000243</t>
  </si>
  <si>
    <t>10000244</t>
  </si>
  <si>
    <t>10000248</t>
  </si>
  <si>
    <t>10000249</t>
  </si>
  <si>
    <t>10000253</t>
  </si>
  <si>
    <t>10000255</t>
  </si>
  <si>
    <t>10000256</t>
  </si>
  <si>
    <t>10000257</t>
  </si>
  <si>
    <t>10000259</t>
  </si>
  <si>
    <t>10000260</t>
  </si>
  <si>
    <t>10000261</t>
  </si>
  <si>
    <t>10000266</t>
  </si>
  <si>
    <t>10000268</t>
  </si>
  <si>
    <t>10000269</t>
  </si>
  <si>
    <t>10000270</t>
  </si>
  <si>
    <t>10000271</t>
  </si>
  <si>
    <t>10000272</t>
  </si>
  <si>
    <t>10000274</t>
  </si>
  <si>
    <t>See Franklin Segmentation.  Updated to reflect 2014 additions.  REM 2/24/15</t>
  </si>
  <si>
    <t>10000276</t>
  </si>
  <si>
    <t>10000278</t>
  </si>
  <si>
    <t>10000279</t>
  </si>
  <si>
    <t>Still contains metering equipment.  Confirmed 8/14/14</t>
  </si>
  <si>
    <t>10000280</t>
  </si>
  <si>
    <t>Customer owned facility - only station charger and switches - LTD 12/18/2017</t>
  </si>
  <si>
    <t>10000285</t>
  </si>
  <si>
    <t>Only allocate transformer and low side disconnects. REM 2/20/15</t>
  </si>
  <si>
    <t>10000286</t>
  </si>
  <si>
    <t>10000287</t>
  </si>
  <si>
    <t>See Garrison Segmentation.  2/5 Reactive, 1/2 Shared terminals, Broadview Caps.  REM 4/3/12</t>
  </si>
  <si>
    <t>10000290</t>
  </si>
  <si>
    <t>10000292</t>
  </si>
  <si>
    <t>10000295</t>
  </si>
  <si>
    <t>10000297</t>
  </si>
  <si>
    <t>10000299</t>
  </si>
  <si>
    <t>10000300</t>
  </si>
  <si>
    <t>Only allocate transformer and low side disconnects. USBR is 11% share of that.  REM 2/20/15</t>
  </si>
  <si>
    <t>10000302</t>
  </si>
  <si>
    <t>10000303</t>
  </si>
  <si>
    <t>10000304</t>
  </si>
  <si>
    <t>10000305</t>
  </si>
  <si>
    <t>10000307</t>
  </si>
  <si>
    <t>10000309</t>
  </si>
  <si>
    <t>Confirmed All Network - LTD 12/18/2017</t>
  </si>
  <si>
    <t>10000310</t>
  </si>
  <si>
    <t>10000312</t>
  </si>
  <si>
    <t>Moved to Network from Unsegmented.  This is a GCPD substation (not FCRPS).  REM 6/13/12</t>
  </si>
  <si>
    <t>10000313</t>
  </si>
  <si>
    <t>10000314</t>
  </si>
  <si>
    <t>All Southern Intertie,  note:  The Buckley-Ponderosa line terminals are considered 100% because the loop in was for the intertie, even though the lines are ony 57% - REM 3/16/12</t>
  </si>
  <si>
    <t>10000316</t>
  </si>
  <si>
    <t>10000318</t>
  </si>
  <si>
    <t>10000321</t>
  </si>
  <si>
    <t>10000323</t>
  </si>
  <si>
    <t>10000324</t>
  </si>
  <si>
    <t>10000325</t>
  </si>
  <si>
    <t>10000326</t>
  </si>
  <si>
    <t>10000328</t>
  </si>
  <si>
    <t>10000330</t>
  </si>
  <si>
    <t>10000333</t>
  </si>
  <si>
    <t>10000334</t>
  </si>
  <si>
    <t>12.5 Xfmr (T800) not identified; assume $150k.  REM 2/20/15</t>
  </si>
  <si>
    <t>10000335</t>
  </si>
  <si>
    <t>New FY13 - high voltage lab</t>
  </si>
  <si>
    <t>10000336</t>
  </si>
  <si>
    <t>10000338</t>
  </si>
  <si>
    <t>Still has metering equipment.  REM 5/4/12</t>
  </si>
  <si>
    <t>10000340</t>
  </si>
  <si>
    <t>Still has metering equipment.  LET 8/14/14</t>
  </si>
  <si>
    <t>10000341</t>
  </si>
  <si>
    <t>10000343</t>
  </si>
  <si>
    <t>10000345</t>
  </si>
  <si>
    <t>10000346</t>
  </si>
  <si>
    <t>10000347</t>
  </si>
  <si>
    <t>10000349</t>
  </si>
  <si>
    <t>10000350</t>
  </si>
  <si>
    <t>10000352</t>
  </si>
  <si>
    <t>10000353</t>
  </si>
  <si>
    <t>10000354</t>
  </si>
  <si>
    <t>10000355</t>
  </si>
  <si>
    <t>10000359</t>
  </si>
  <si>
    <t>10000362</t>
  </si>
  <si>
    <t>10000363</t>
  </si>
  <si>
    <t>Only allocate transformer and low side disconnects. Updated 3/8/2018 LTD</t>
  </si>
  <si>
    <t>10000364</t>
  </si>
  <si>
    <t>10000368</t>
  </si>
  <si>
    <t>10000371</t>
  </si>
  <si>
    <t>10000372</t>
  </si>
  <si>
    <t>10000373</t>
  </si>
  <si>
    <t>10000375</t>
  </si>
  <si>
    <t>10000376</t>
  </si>
  <si>
    <t>10000381</t>
  </si>
  <si>
    <t>See Intalco segmentation.  All Delivery plus 7 of 9 230kV terminals.  REM 6/22/12</t>
  </si>
  <si>
    <t>10000382</t>
  </si>
  <si>
    <t>Only allocate transformer and low side equipment. REM 2/20/15</t>
  </si>
  <si>
    <t>10000383</t>
  </si>
  <si>
    <t>10000384</t>
  </si>
  <si>
    <t>10000390</t>
  </si>
  <si>
    <t>Updated - 2014 investment.  See File.  REM 2/24/15</t>
  </si>
  <si>
    <t>10000391</t>
  </si>
  <si>
    <t>10000394</t>
  </si>
  <si>
    <t>10000395</t>
  </si>
  <si>
    <t>10000398</t>
  </si>
  <si>
    <t>Unsegmented.  Still shows disconnects?  REM 5/4/12 confirmed 8/14/14</t>
  </si>
  <si>
    <t>10000403</t>
  </si>
  <si>
    <t>10000404</t>
  </si>
  <si>
    <t>10000405</t>
  </si>
  <si>
    <t>10000407</t>
  </si>
  <si>
    <t>10000417</t>
  </si>
  <si>
    <t>AVA substation, all 115kV network.  REM 4/4/12</t>
  </si>
  <si>
    <t>10000418</t>
  </si>
  <si>
    <t>10000419</t>
  </si>
  <si>
    <t>BPA just owns transformer; Investment only shows meter house and misc equipment.  REM 2/20/15</t>
  </si>
  <si>
    <t>10000421</t>
  </si>
  <si>
    <t>10000422</t>
  </si>
  <si>
    <t>Large additon from synchrophaser. Confirmed All Network - LTD 12/18/2017</t>
  </si>
  <si>
    <t>10000423</t>
  </si>
  <si>
    <t>10000424</t>
  </si>
  <si>
    <t>10000425</t>
  </si>
  <si>
    <t>10000428</t>
  </si>
  <si>
    <t>10000430</t>
  </si>
  <si>
    <t>Federal Generation.  Metering.  Assume all GI.  REM 3/4/13.</t>
  </si>
  <si>
    <t>10000431</t>
  </si>
  <si>
    <t>10000434</t>
  </si>
  <si>
    <t>10000435</t>
  </si>
  <si>
    <t>10000437</t>
  </si>
  <si>
    <t>10000438</t>
  </si>
  <si>
    <t>10000439</t>
  </si>
  <si>
    <t>All 115kV Network Equipment.  REM 4/4/12</t>
  </si>
  <si>
    <t>10000441</t>
  </si>
  <si>
    <t>Updated see Libby analysis.  LTD 3/8/2018</t>
  </si>
  <si>
    <t>10000442</t>
  </si>
  <si>
    <t>Set GI to 1 out of 5 terminals (20%).  REM 4/4/12</t>
  </si>
  <si>
    <t>10000443</t>
  </si>
  <si>
    <t>10000446</t>
  </si>
  <si>
    <t>10000447</t>
  </si>
  <si>
    <t>Kept assumption that GI is 1 out of 4 terminals (25%).  LTD 4/10/17</t>
  </si>
  <si>
    <t>10000449</t>
  </si>
  <si>
    <t>10000452</t>
  </si>
  <si>
    <t>Set GI to 1 out of 4 terminals (25%).  REM 4/4/12</t>
  </si>
  <si>
    <t>10000455</t>
  </si>
  <si>
    <t>See Lower Monumental Segmentation. LTD 4/10/17</t>
  </si>
  <si>
    <t>10000456</t>
  </si>
  <si>
    <t>10000457</t>
  </si>
  <si>
    <t>DSI to Reynolds: Bankrupt, no recovery funds, torn down.  Nearly all equipment appears to be retired (only $70K unknown).  Remaining all network.  REM 4/4/12</t>
  </si>
  <si>
    <t>10000458</t>
  </si>
  <si>
    <t>10000459</t>
  </si>
  <si>
    <t>10000462</t>
  </si>
  <si>
    <t>10000464</t>
  </si>
  <si>
    <t>10000466</t>
  </si>
  <si>
    <t>10000467</t>
  </si>
  <si>
    <t>10000470</t>
  </si>
  <si>
    <t>10000472</t>
  </si>
  <si>
    <t>New investment in Lost River Electric (Southern Idaho) - All Network; REM 3/10/12</t>
  </si>
  <si>
    <t>10000473</t>
  </si>
  <si>
    <t>10000474</t>
  </si>
  <si>
    <t>See Malin Segmentation.  No 230kV in plant investment.  REM 3/22/12</t>
  </si>
  <si>
    <t>10000475</t>
  </si>
  <si>
    <t>10000476</t>
  </si>
  <si>
    <t>xfmr (T1391) not identified in investment; assume $50k. Updated 3/8/2018 LTD</t>
  </si>
  <si>
    <t>10000477</t>
  </si>
  <si>
    <t>See Marion Segmentation. REM 2/26/2015</t>
  </si>
  <si>
    <t>10000478</t>
  </si>
  <si>
    <t>10000483</t>
  </si>
  <si>
    <t>All delivery facilities have been sold.  BPA still owns and maintains high side equipment.  Moved to all network.  REM 4/24/12</t>
  </si>
  <si>
    <t>10000487</t>
  </si>
  <si>
    <t>10000489</t>
  </si>
  <si>
    <t>10000490</t>
  </si>
  <si>
    <t>10000491</t>
  </si>
  <si>
    <t>See McNary Segmentation.  5 of 15 230kV LTD 3/8/2018</t>
  </si>
  <si>
    <t>10000492</t>
  </si>
  <si>
    <t>10000498</t>
  </si>
  <si>
    <t>10000499</t>
  </si>
  <si>
    <t>10000500</t>
  </si>
  <si>
    <t>Still identifies disconnects on the line that belong to BPA.  REM 5/4/12 confirmed 8/14/14</t>
  </si>
  <si>
    <t>10000503</t>
  </si>
  <si>
    <t>10000505</t>
  </si>
  <si>
    <t>10000507</t>
  </si>
  <si>
    <t>10000508</t>
  </si>
  <si>
    <t>made assumptions on equipment since not tagged in investment records.  REM 2/20/15</t>
  </si>
  <si>
    <t>10000509</t>
  </si>
  <si>
    <t>10000511</t>
  </si>
  <si>
    <t>10000513</t>
  </si>
  <si>
    <t>10000515</t>
  </si>
  <si>
    <t>10000516</t>
  </si>
  <si>
    <t>10000517</t>
  </si>
  <si>
    <t>Only allocate transformer and low side equipment. Updated 3/8/2018 LTD</t>
  </si>
  <si>
    <t>10000520</t>
  </si>
  <si>
    <t>10000521</t>
  </si>
  <si>
    <t>10000524</t>
  </si>
  <si>
    <t>10000525</t>
  </si>
  <si>
    <t>10000526</t>
  </si>
  <si>
    <t>Substation sold. Only metering remains - Network LTD 12/18/2017</t>
  </si>
  <si>
    <t>10000528</t>
  </si>
  <si>
    <t>10000532</t>
  </si>
  <si>
    <t>10000533</t>
  </si>
  <si>
    <t>10000535</t>
  </si>
  <si>
    <t>10000536</t>
  </si>
  <si>
    <t>10000537</t>
  </si>
  <si>
    <t>10000540</t>
  </si>
  <si>
    <t>10000541</t>
  </si>
  <si>
    <t>Updated - includes low side equipment, large increase in UD due to oil spill containment LTD 3/9/2018</t>
  </si>
  <si>
    <t>10000542</t>
  </si>
  <si>
    <t>See North Bonneville.  4 of 10 terminals.  LTD 3/9/2018</t>
  </si>
  <si>
    <t>10000543</t>
  </si>
  <si>
    <t>10000544</t>
  </si>
  <si>
    <t>Only allocate transformer and associated equipment; no low side equipment. LTD 3/9/2018</t>
  </si>
  <si>
    <t>10000551</t>
  </si>
  <si>
    <t>10000552</t>
  </si>
  <si>
    <t>10000555</t>
  </si>
  <si>
    <t>10000561</t>
  </si>
  <si>
    <t>Retired facility.  REM 3/4/13</t>
  </si>
  <si>
    <t>10000562</t>
  </si>
  <si>
    <t>10000563</t>
  </si>
  <si>
    <t>10000564</t>
  </si>
  <si>
    <t>10000567</t>
  </si>
  <si>
    <t>10000572</t>
  </si>
  <si>
    <t>10000573</t>
  </si>
  <si>
    <t>10000575</t>
  </si>
  <si>
    <t>10000577</t>
  </si>
  <si>
    <t>10000581</t>
  </si>
  <si>
    <t>10000584</t>
  </si>
  <si>
    <t>10000589</t>
  </si>
  <si>
    <t>10000590</t>
  </si>
  <si>
    <t>10000591</t>
  </si>
  <si>
    <t>10000592</t>
  </si>
  <si>
    <t>10000595</t>
  </si>
  <si>
    <t>10000597</t>
  </si>
  <si>
    <t>10000599</t>
  </si>
  <si>
    <t>10000600</t>
  </si>
  <si>
    <t>10000608</t>
  </si>
  <si>
    <t>10000611</t>
  </si>
  <si>
    <t>10000613</t>
  </si>
  <si>
    <t>10000614</t>
  </si>
  <si>
    <t>10000615</t>
  </si>
  <si>
    <t>10000616</t>
  </si>
  <si>
    <t>10000618</t>
  </si>
  <si>
    <t>10000620</t>
  </si>
  <si>
    <t>10000622</t>
  </si>
  <si>
    <t>10000627</t>
  </si>
  <si>
    <t>10000628</t>
  </si>
  <si>
    <t>10000630</t>
  </si>
  <si>
    <t>Still contains metering.  Confirmed 8/14/14</t>
  </si>
  <si>
    <t>10000632</t>
  </si>
  <si>
    <t>Customer owned - metering only.  Network - LTD 12/18/2017</t>
  </si>
  <si>
    <t>10000633</t>
  </si>
  <si>
    <t>10000634</t>
  </si>
  <si>
    <t>10000636</t>
  </si>
  <si>
    <t>10000638</t>
  </si>
  <si>
    <t>10000640</t>
  </si>
  <si>
    <t>10000641</t>
  </si>
  <si>
    <t>10000642</t>
  </si>
  <si>
    <t>10000646</t>
  </si>
  <si>
    <t>10000648</t>
  </si>
  <si>
    <t>Only allocate transformer and low side disconnects. USBR is 21% share of that.  REM 2/20/15</t>
  </si>
  <si>
    <t>10000654</t>
  </si>
  <si>
    <t>10000656</t>
  </si>
  <si>
    <t>Assume metering for intertie facility (likely associated with testing).  REM 3/4/13.</t>
  </si>
  <si>
    <t>10000657</t>
  </si>
  <si>
    <t>10000658</t>
  </si>
  <si>
    <t>10000659</t>
  </si>
  <si>
    <t>10000661</t>
  </si>
  <si>
    <t>10000663</t>
  </si>
  <si>
    <t>10000665</t>
  </si>
  <si>
    <t>10000667</t>
  </si>
  <si>
    <t>10000669</t>
  </si>
  <si>
    <t>10000702</t>
  </si>
  <si>
    <t>10000703</t>
  </si>
  <si>
    <t>See Sacajawea Segmentation.  1 of 3 115kV terminals.  REM 2/26/15</t>
  </si>
  <si>
    <t>10000704</t>
  </si>
  <si>
    <t>10000705</t>
  </si>
  <si>
    <t>10000706</t>
  </si>
  <si>
    <t>10000708</t>
  </si>
  <si>
    <t>10000709</t>
  </si>
  <si>
    <t>10000710</t>
  </si>
  <si>
    <t>10000711</t>
  </si>
  <si>
    <t>See Santiam Segmentation.  Integration of Detroit, 1 of 9 terminals.  LTD 3/9/2018</t>
  </si>
  <si>
    <t>10000712</t>
  </si>
  <si>
    <t>10000713</t>
  </si>
  <si>
    <t>10000714</t>
  </si>
  <si>
    <t>10000716</t>
  </si>
  <si>
    <t>10000717</t>
  </si>
  <si>
    <t>10000718</t>
  </si>
  <si>
    <t>10000721</t>
  </si>
  <si>
    <t>10000725</t>
  </si>
  <si>
    <t>10000729</t>
  </si>
  <si>
    <t>10000730</t>
  </si>
  <si>
    <t>10000732</t>
  </si>
  <si>
    <t>10000733</t>
  </si>
  <si>
    <t>10000734</t>
  </si>
  <si>
    <t>10000737</t>
  </si>
  <si>
    <t>See Slatt Segmentation.  Additiona Network investments to integrate Shephards Flat - LET 7/30/14; updated REM 2/26/15</t>
  </si>
  <si>
    <t>10000738</t>
  </si>
  <si>
    <t>10000741</t>
  </si>
  <si>
    <t>10000743</t>
  </si>
  <si>
    <t>10000744</t>
  </si>
  <si>
    <t>10000750</t>
  </si>
  <si>
    <t>10000751</t>
  </si>
  <si>
    <t>10000752</t>
  </si>
  <si>
    <t>10000753</t>
  </si>
  <si>
    <t>10000755</t>
  </si>
  <si>
    <t>10000756</t>
  </si>
  <si>
    <t>10000759</t>
  </si>
  <si>
    <t>10000765</t>
  </si>
  <si>
    <t>10000766</t>
  </si>
  <si>
    <t>10000767</t>
  </si>
  <si>
    <t>10000768</t>
  </si>
  <si>
    <t>10000770</t>
  </si>
  <si>
    <t>10000772</t>
  </si>
  <si>
    <t>10000775</t>
  </si>
  <si>
    <t>10000776</t>
  </si>
  <si>
    <t>Network is 43%; Intertie is 57% per agreement.  REM 2/10/16</t>
  </si>
  <si>
    <t>10000783</t>
  </si>
  <si>
    <t>Xfmr (T892) not identified separately.  Used 15% of combined (around $150k).  REM 2/20/15</t>
  </si>
  <si>
    <t>10000784</t>
  </si>
  <si>
    <t>10000787</t>
  </si>
  <si>
    <t>Retired in Place assets only in unsegmented. Updated 3/9/2018 LTD</t>
  </si>
  <si>
    <t>10000788</t>
  </si>
  <si>
    <t>Kept in Network all meters at this point - LET 7/30/14</t>
  </si>
  <si>
    <t>10000789</t>
  </si>
  <si>
    <t>10000790</t>
  </si>
  <si>
    <t>10000794</t>
  </si>
  <si>
    <t>10000795</t>
  </si>
  <si>
    <t>Metering remains.  Confirmed 8/14/14</t>
  </si>
  <si>
    <t>10000796</t>
  </si>
  <si>
    <t>10000798</t>
  </si>
  <si>
    <t>10000799</t>
  </si>
  <si>
    <t>10000801</t>
  </si>
  <si>
    <t>10000805</t>
  </si>
  <si>
    <t>10000809</t>
  </si>
  <si>
    <t>10000810</t>
  </si>
  <si>
    <t>10000811</t>
  </si>
  <si>
    <t>10000812</t>
  </si>
  <si>
    <t>10000813</t>
  </si>
  <si>
    <t>10000815</t>
  </si>
  <si>
    <t>10000817</t>
  </si>
  <si>
    <t>Hard-coded?</t>
  </si>
  <si>
    <t>10000818</t>
  </si>
  <si>
    <t>DSI only xfmr and low side.  Unsegmented is retired eqpt (no longer there).  REM 2/27/15</t>
  </si>
  <si>
    <t>10000819</t>
  </si>
  <si>
    <t>See Troutdale segmentation.  All DSI equipment is retired.  REM 4/17/12.</t>
  </si>
  <si>
    <t>10000820</t>
  </si>
  <si>
    <t>10000824</t>
  </si>
  <si>
    <t>Only xfmr (T1503) which is not identified;  Assume $150k. REM 2/20/15</t>
  </si>
  <si>
    <t>10000828</t>
  </si>
  <si>
    <t>10000831</t>
  </si>
  <si>
    <t>10000834</t>
  </si>
  <si>
    <t>10000836</t>
  </si>
  <si>
    <t>10000838</t>
  </si>
  <si>
    <t>Sold to Chelan.  Shunt Capacitors not retired - put in unsegmented.  See updated Valhalla Segmentation.REM 2/27/15</t>
  </si>
  <si>
    <t>10000839</t>
  </si>
  <si>
    <t>10000841</t>
  </si>
  <si>
    <t>10000842</t>
  </si>
  <si>
    <t>10000844</t>
  </si>
  <si>
    <t>10000845</t>
  </si>
  <si>
    <t>10000846</t>
  </si>
  <si>
    <t>10000847</t>
  </si>
  <si>
    <t>10000848</t>
  </si>
  <si>
    <t>10000853</t>
  </si>
  <si>
    <t>10000856</t>
  </si>
  <si>
    <t>10000857</t>
  </si>
  <si>
    <t>10000858</t>
  </si>
  <si>
    <t>10000860</t>
  </si>
  <si>
    <t>10000861</t>
  </si>
  <si>
    <t>10000864</t>
  </si>
  <si>
    <t>10000872</t>
  </si>
  <si>
    <t>10000873</t>
  </si>
  <si>
    <t>10000874</t>
  </si>
  <si>
    <t>10000878</t>
  </si>
  <si>
    <t>10000880</t>
  </si>
  <si>
    <t>10000888</t>
  </si>
  <si>
    <t>10000889</t>
  </si>
  <si>
    <t>10000892</t>
  </si>
  <si>
    <t>Only xfmr, oil containment, and low side disconnect;  xfmr was recently replaced and raised UD costs LTD 4/10/17</t>
  </si>
  <si>
    <t>10000907</t>
  </si>
  <si>
    <t>10000912</t>
  </si>
  <si>
    <t>10000913</t>
  </si>
  <si>
    <t>New plant, all network</t>
  </si>
  <si>
    <t>10000914</t>
  </si>
  <si>
    <t>10000915</t>
  </si>
  <si>
    <t>10000916</t>
  </si>
  <si>
    <t>10000924</t>
  </si>
  <si>
    <t>10000925</t>
  </si>
  <si>
    <t>10000927</t>
  </si>
  <si>
    <t>Metering all Network - LTD 12/18/2017</t>
  </si>
  <si>
    <t>10000931</t>
  </si>
  <si>
    <t>New plant, assume all GI</t>
  </si>
  <si>
    <t>10000932</t>
  </si>
  <si>
    <t>10000934</t>
  </si>
  <si>
    <t>10000937</t>
  </si>
  <si>
    <t>10000938</t>
  </si>
  <si>
    <t>10000939</t>
  </si>
  <si>
    <t>10000941</t>
  </si>
  <si>
    <t>10000945</t>
  </si>
  <si>
    <t>10000952</t>
  </si>
  <si>
    <t>10000954</t>
  </si>
  <si>
    <t>10000955</t>
  </si>
  <si>
    <t>10000957</t>
  </si>
  <si>
    <t>10000958</t>
  </si>
  <si>
    <t>10000960</t>
  </si>
  <si>
    <t>10000961</t>
  </si>
  <si>
    <t>10000962</t>
  </si>
  <si>
    <t>New FY14; All Network</t>
  </si>
  <si>
    <t>10000963</t>
  </si>
  <si>
    <t>10000964</t>
  </si>
  <si>
    <t>10000965</t>
  </si>
  <si>
    <t>10000966</t>
  </si>
  <si>
    <t>10000969</t>
  </si>
  <si>
    <t>10000971</t>
  </si>
  <si>
    <t>10000972</t>
  </si>
  <si>
    <t>10000973</t>
  </si>
  <si>
    <t>10000974</t>
  </si>
  <si>
    <t>10000975</t>
  </si>
  <si>
    <t>10000977</t>
  </si>
  <si>
    <t>10000978</t>
  </si>
  <si>
    <t>10000979</t>
  </si>
  <si>
    <t>10000982</t>
  </si>
  <si>
    <t>10000983</t>
  </si>
  <si>
    <t>10000984</t>
  </si>
  <si>
    <t>10000985</t>
  </si>
  <si>
    <t>10000986</t>
  </si>
  <si>
    <t>10000987</t>
  </si>
  <si>
    <t>10000989</t>
  </si>
  <si>
    <t>10000994</t>
  </si>
  <si>
    <t>10000998</t>
  </si>
  <si>
    <t>10001002</t>
  </si>
  <si>
    <t>10001005</t>
  </si>
  <si>
    <t>10001010</t>
  </si>
  <si>
    <t>10001011</t>
  </si>
  <si>
    <t>10001015</t>
  </si>
  <si>
    <t>10001019</t>
  </si>
  <si>
    <t>10001020</t>
  </si>
  <si>
    <t>10001021</t>
  </si>
  <si>
    <t>10001022</t>
  </si>
  <si>
    <t>10001023</t>
  </si>
  <si>
    <t>10001024</t>
  </si>
  <si>
    <t>10001027</t>
  </si>
  <si>
    <t>10001028</t>
  </si>
  <si>
    <t>10001033</t>
  </si>
  <si>
    <t>10001035</t>
  </si>
  <si>
    <t>10001038</t>
  </si>
  <si>
    <t>All Network.  Only instrument control equipment. LTD 4/4/2017</t>
  </si>
  <si>
    <t>10001039</t>
  </si>
  <si>
    <t>10001040</t>
  </si>
  <si>
    <t>10001046</t>
  </si>
  <si>
    <t>All Network.  Connects PH to other substations. LTD 4/4/2017</t>
  </si>
  <si>
    <t>10001050</t>
  </si>
  <si>
    <t>10001052</t>
  </si>
  <si>
    <t>10001053</t>
  </si>
  <si>
    <t>10001054</t>
  </si>
  <si>
    <t>10001058</t>
  </si>
  <si>
    <t>All Network.  Part of BEK upgrade. LTD 4/4/2017</t>
  </si>
  <si>
    <t>10001066</t>
  </si>
  <si>
    <t>10001067</t>
  </si>
  <si>
    <t>10001074</t>
  </si>
  <si>
    <t>10001075</t>
  </si>
  <si>
    <t>10001076</t>
  </si>
  <si>
    <t>10001077</t>
  </si>
  <si>
    <t>10001079</t>
  </si>
  <si>
    <t>10001083</t>
  </si>
  <si>
    <t>10001084</t>
  </si>
  <si>
    <t>10001090</t>
  </si>
  <si>
    <t>10001092</t>
  </si>
  <si>
    <t>10001097</t>
  </si>
  <si>
    <t>New FY13 - all metering investment so Network- LET 7/30/14</t>
  </si>
  <si>
    <t>10001108</t>
  </si>
  <si>
    <t>10001120</t>
  </si>
  <si>
    <t>10001121</t>
  </si>
  <si>
    <t>10001123</t>
  </si>
  <si>
    <t>New FY15. All network.  Kootenai Electric Meter installation.  REM 1/29/16</t>
  </si>
  <si>
    <t>10001126</t>
  </si>
  <si>
    <t>10001132</t>
  </si>
  <si>
    <t>New. All Network. LTD 4/10/17</t>
  </si>
  <si>
    <t>10001137</t>
  </si>
  <si>
    <t>10001142</t>
  </si>
  <si>
    <t>Network sub the connects to new UEC connection. LTD 4/4/2017</t>
  </si>
  <si>
    <t>10001152</t>
  </si>
  <si>
    <t>Metering equipment. LTD 4/4/2017</t>
  </si>
  <si>
    <t>10001154</t>
  </si>
  <si>
    <t>Metering equipment - LTD 12/18/2017</t>
  </si>
  <si>
    <t>10001160</t>
  </si>
  <si>
    <t>10001163</t>
  </si>
  <si>
    <t>10093486</t>
  </si>
  <si>
    <t>30000003</t>
  </si>
  <si>
    <t>30000004</t>
  </si>
  <si>
    <t>30000006</t>
  </si>
  <si>
    <t>30000008</t>
  </si>
  <si>
    <t>30000009</t>
  </si>
  <si>
    <t>30000011</t>
  </si>
  <si>
    <t>Customer Owned sub. Metering only - LTD 12/18/2017</t>
  </si>
  <si>
    <t>30000015</t>
  </si>
  <si>
    <t>30000016</t>
  </si>
  <si>
    <t>New FY15. All network.  Lost River Meter installation.  REM 1/29/16</t>
  </si>
  <si>
    <t>30000017</t>
  </si>
  <si>
    <t>30000018</t>
  </si>
  <si>
    <t>30000020</t>
  </si>
  <si>
    <t>30000021</t>
  </si>
  <si>
    <t>30000022</t>
  </si>
  <si>
    <t>30000023</t>
  </si>
  <si>
    <t>30000024</t>
  </si>
  <si>
    <t>30000028</t>
  </si>
  <si>
    <t>30000029</t>
  </si>
  <si>
    <t>30000030</t>
  </si>
  <si>
    <t>30000031</t>
  </si>
  <si>
    <t>30000032</t>
  </si>
  <si>
    <t>30000033</t>
  </si>
  <si>
    <t>30000035</t>
  </si>
  <si>
    <t>30000038</t>
  </si>
  <si>
    <t>30000041</t>
  </si>
  <si>
    <t>30000043</t>
  </si>
  <si>
    <t>30000045</t>
  </si>
  <si>
    <t>30000046</t>
  </si>
  <si>
    <t>30000047</t>
  </si>
  <si>
    <t>30000048</t>
  </si>
  <si>
    <t>30000049</t>
  </si>
  <si>
    <t>30000050</t>
  </si>
  <si>
    <t>30000051</t>
  </si>
  <si>
    <t>30000054</t>
  </si>
  <si>
    <t>30000055</t>
  </si>
  <si>
    <t>30000056</t>
  </si>
  <si>
    <t>Metering Only - Network - LTD 12/19/2017</t>
  </si>
  <si>
    <t>30000057</t>
  </si>
  <si>
    <t>30000058</t>
  </si>
  <si>
    <t>30000059</t>
  </si>
  <si>
    <t>30000060</t>
  </si>
  <si>
    <t>30000062</t>
  </si>
  <si>
    <t>30000063</t>
  </si>
  <si>
    <t>30000064</t>
  </si>
  <si>
    <t>30000065</t>
  </si>
  <si>
    <t>30000066</t>
  </si>
  <si>
    <t>30000069</t>
  </si>
  <si>
    <t>30000070</t>
  </si>
  <si>
    <t>30000072</t>
  </si>
  <si>
    <t>Metering, Switches, and Station Equipment Only - Network - LTD 12/19/2017</t>
  </si>
  <si>
    <t>30000075</t>
  </si>
  <si>
    <t>Metering Remains.  Confirmed 8/14/14</t>
  </si>
  <si>
    <t>30000076</t>
  </si>
  <si>
    <t>30000078</t>
  </si>
  <si>
    <t>30000079</t>
  </si>
  <si>
    <t>30000082</t>
  </si>
  <si>
    <t>30000284</t>
  </si>
  <si>
    <t>30000085</t>
  </si>
  <si>
    <t>30000086</t>
  </si>
  <si>
    <t>30000087</t>
  </si>
  <si>
    <t>30000088</t>
  </si>
  <si>
    <t>30000089</t>
  </si>
  <si>
    <t>30000092</t>
  </si>
  <si>
    <t>30000093</t>
  </si>
  <si>
    <t>30000094</t>
  </si>
  <si>
    <t>30000096</t>
  </si>
  <si>
    <t>Only xfmr (T932); not identified directly, assumed as replacement xfmr.  REM 2/20/15</t>
  </si>
  <si>
    <t>30000097</t>
  </si>
  <si>
    <t>30000099</t>
  </si>
  <si>
    <t>30000101</t>
  </si>
  <si>
    <t>30000102</t>
  </si>
  <si>
    <t>30000103</t>
  </si>
  <si>
    <t>30000106</t>
  </si>
  <si>
    <t>30000107</t>
  </si>
  <si>
    <t>30000108</t>
  </si>
  <si>
    <t>30000109</t>
  </si>
  <si>
    <t>30000111</t>
  </si>
  <si>
    <t>30000112</t>
  </si>
  <si>
    <t>30000113</t>
  </si>
  <si>
    <t>30000114</t>
  </si>
  <si>
    <t>30000115</t>
  </si>
  <si>
    <t>30000116</t>
  </si>
  <si>
    <t>30000118</t>
  </si>
  <si>
    <t>30000119</t>
  </si>
  <si>
    <t>30000120</t>
  </si>
  <si>
    <t>30000121</t>
  </si>
  <si>
    <t>30000122</t>
  </si>
  <si>
    <t>30000123</t>
  </si>
  <si>
    <t>30000124</t>
  </si>
  <si>
    <t>30000125</t>
  </si>
  <si>
    <t>30000126</t>
  </si>
  <si>
    <t>30000127</t>
  </si>
  <si>
    <t>30000128</t>
  </si>
  <si>
    <t>30000129</t>
  </si>
  <si>
    <t>30000130</t>
  </si>
  <si>
    <t>30000131</t>
  </si>
  <si>
    <t>30000134</t>
  </si>
  <si>
    <t>30000135</t>
  </si>
  <si>
    <t>30000136</t>
  </si>
  <si>
    <t>30000137</t>
  </si>
  <si>
    <t>30000141</t>
  </si>
  <si>
    <t>30000142</t>
  </si>
  <si>
    <t>30000143</t>
  </si>
  <si>
    <t>30000146</t>
  </si>
  <si>
    <t>30000147</t>
  </si>
  <si>
    <t>30000148</t>
  </si>
  <si>
    <t>30000149</t>
  </si>
  <si>
    <t>30000150</t>
  </si>
  <si>
    <t>30000151</t>
  </si>
  <si>
    <t>30000152</t>
  </si>
  <si>
    <t>30000153</t>
  </si>
  <si>
    <t>30000154</t>
  </si>
  <si>
    <t>30000156</t>
  </si>
  <si>
    <t>30000159</t>
  </si>
  <si>
    <t>30000161</t>
  </si>
  <si>
    <t>30000162</t>
  </si>
  <si>
    <t>30000163</t>
  </si>
  <si>
    <t>30000164</t>
  </si>
  <si>
    <t>30000165</t>
  </si>
  <si>
    <t>30000166</t>
  </si>
  <si>
    <t>30000167</t>
  </si>
  <si>
    <t>30000168</t>
  </si>
  <si>
    <t>30000171</t>
  </si>
  <si>
    <t>30000172</t>
  </si>
  <si>
    <t>30000173</t>
  </si>
  <si>
    <t>30000175</t>
  </si>
  <si>
    <t>30000176</t>
  </si>
  <si>
    <t>Retired in place.</t>
  </si>
  <si>
    <t>30000177</t>
  </si>
  <si>
    <t>30000178</t>
  </si>
  <si>
    <t>30000179</t>
  </si>
  <si>
    <t>30000180</t>
  </si>
  <si>
    <t>30000183</t>
  </si>
  <si>
    <t>30000185</t>
  </si>
  <si>
    <t>30000186</t>
  </si>
  <si>
    <t>30000187</t>
  </si>
  <si>
    <t>30000188</t>
  </si>
  <si>
    <t>30000191</t>
  </si>
  <si>
    <t>30000194</t>
  </si>
  <si>
    <t>30000195</t>
  </si>
  <si>
    <t>30000196</t>
  </si>
  <si>
    <t>30000198</t>
  </si>
  <si>
    <t>30000203</t>
  </si>
  <si>
    <t>30000204</t>
  </si>
  <si>
    <t>30000205</t>
  </si>
  <si>
    <t>30000207</t>
  </si>
  <si>
    <t>30000208</t>
  </si>
  <si>
    <t>30000209</t>
  </si>
  <si>
    <t>30000210</t>
  </si>
  <si>
    <t>30000211</t>
  </si>
  <si>
    <t>30000213</t>
  </si>
  <si>
    <t>30000214</t>
  </si>
  <si>
    <t>30000215</t>
  </si>
  <si>
    <t>30000216</t>
  </si>
  <si>
    <t>30000217</t>
  </si>
  <si>
    <t>30000218</t>
  </si>
  <si>
    <t>Overhead - leave unsegmented</t>
  </si>
  <si>
    <t>30000219</t>
  </si>
  <si>
    <t>30000220</t>
  </si>
  <si>
    <t>30000221</t>
  </si>
  <si>
    <t>30000223</t>
  </si>
  <si>
    <t>30000224</t>
  </si>
  <si>
    <t>30000225</t>
  </si>
  <si>
    <t>30000226</t>
  </si>
  <si>
    <t>30000228</t>
  </si>
  <si>
    <t>30000229</t>
  </si>
  <si>
    <t>30000230</t>
  </si>
  <si>
    <t>30000232</t>
  </si>
  <si>
    <t>30000233</t>
  </si>
  <si>
    <t>30000236</t>
  </si>
  <si>
    <t>30000237</t>
  </si>
  <si>
    <t>30000238</t>
  </si>
  <si>
    <t>30000239</t>
  </si>
  <si>
    <t>30000240</t>
  </si>
  <si>
    <t>30000245</t>
  </si>
  <si>
    <t>30000247</t>
  </si>
  <si>
    <t>30000248</t>
  </si>
  <si>
    <t>30000250</t>
  </si>
  <si>
    <t>30000253</t>
  </si>
  <si>
    <t>30000255</t>
  </si>
  <si>
    <t>30000256</t>
  </si>
  <si>
    <t>30000266</t>
  </si>
  <si>
    <t>30000267</t>
  </si>
  <si>
    <t>30000268</t>
  </si>
  <si>
    <t>30000269</t>
  </si>
  <si>
    <t>30000272</t>
  </si>
  <si>
    <t>30000274</t>
  </si>
  <si>
    <t>30000277</t>
  </si>
  <si>
    <t>30000281</t>
  </si>
  <si>
    <t>30000283</t>
  </si>
  <si>
    <t>30000285</t>
  </si>
  <si>
    <t>30000286</t>
  </si>
  <si>
    <t>Only allocate transformer, oil containment; no low side equipment. Updated LTD 4/10/17</t>
  </si>
  <si>
    <t>30000289</t>
  </si>
  <si>
    <t>30000290</t>
  </si>
  <si>
    <t>30000292</t>
  </si>
  <si>
    <t>30000294</t>
  </si>
  <si>
    <t>30000295</t>
  </si>
  <si>
    <t>30000297</t>
  </si>
  <si>
    <t>30000298</t>
  </si>
  <si>
    <t>30000299</t>
  </si>
  <si>
    <t>30000300</t>
  </si>
  <si>
    <t>30000301</t>
  </si>
  <si>
    <t>30000302</t>
  </si>
  <si>
    <t>30000303</t>
  </si>
  <si>
    <t>30000305</t>
  </si>
  <si>
    <t>30000306</t>
  </si>
  <si>
    <t>30000307</t>
  </si>
  <si>
    <t>30000309</t>
  </si>
  <si>
    <t>30000311</t>
  </si>
  <si>
    <t>30000313</t>
  </si>
  <si>
    <t>30000314</t>
  </si>
  <si>
    <t>30000316</t>
  </si>
  <si>
    <t>30000318</t>
  </si>
  <si>
    <t>30000319</t>
  </si>
  <si>
    <t>30000320</t>
  </si>
  <si>
    <t>30000321</t>
  </si>
  <si>
    <t>30000322</t>
  </si>
  <si>
    <t>30000323</t>
  </si>
  <si>
    <t>30000325</t>
  </si>
  <si>
    <t>30000326</t>
  </si>
  <si>
    <t>30000327</t>
  </si>
  <si>
    <t>30000329</t>
  </si>
  <si>
    <t>30000330</t>
  </si>
  <si>
    <t>30000331</t>
  </si>
  <si>
    <t>30000333</t>
  </si>
  <si>
    <t>30000334</t>
  </si>
  <si>
    <t>30000339</t>
  </si>
  <si>
    <t>30000340</t>
  </si>
  <si>
    <t>30000341</t>
  </si>
  <si>
    <t>30000343</t>
  </si>
  <si>
    <t>30000344</t>
  </si>
  <si>
    <t>30000348</t>
  </si>
  <si>
    <t>30000349</t>
  </si>
  <si>
    <t>30000350</t>
  </si>
  <si>
    <t>30000351</t>
  </si>
  <si>
    <t>30000352</t>
  </si>
  <si>
    <t>30000353</t>
  </si>
  <si>
    <t>30000354</t>
  </si>
  <si>
    <t>30000355</t>
  </si>
  <si>
    <t>30000356</t>
  </si>
  <si>
    <t>30000357</t>
  </si>
  <si>
    <t>30000358</t>
  </si>
  <si>
    <t>30000361</t>
  </si>
  <si>
    <t>30000362</t>
  </si>
  <si>
    <t>30000363</t>
  </si>
  <si>
    <t>30000366</t>
  </si>
  <si>
    <t>30000367</t>
  </si>
  <si>
    <t>30000368</t>
  </si>
  <si>
    <t>30000369</t>
  </si>
  <si>
    <t>30000382</t>
  </si>
  <si>
    <t>30000394</t>
  </si>
  <si>
    <t>Gone FY14; REM 1/28/15</t>
  </si>
  <si>
    <t>30000400</t>
  </si>
  <si>
    <t>30000407</t>
  </si>
  <si>
    <t>30000419</t>
  </si>
  <si>
    <t>30000425</t>
  </si>
  <si>
    <t>30000432</t>
  </si>
  <si>
    <t>30000435</t>
  </si>
  <si>
    <t>30000436</t>
  </si>
  <si>
    <t>30000438</t>
  </si>
  <si>
    <t>30000439</t>
  </si>
  <si>
    <t>30000441</t>
  </si>
  <si>
    <t>30000444</t>
  </si>
  <si>
    <t>30000446</t>
  </si>
  <si>
    <t>30000447</t>
  </si>
  <si>
    <t>30000448</t>
  </si>
  <si>
    <t>30000449</t>
  </si>
  <si>
    <t>30000451</t>
  </si>
  <si>
    <t>30000453</t>
  </si>
  <si>
    <t>30000454</t>
  </si>
  <si>
    <t>30000455</t>
  </si>
  <si>
    <t>Only Metering - LTD 12/19/2017</t>
  </si>
  <si>
    <t>30000456</t>
  </si>
  <si>
    <t>30000457</t>
  </si>
  <si>
    <t>30000458</t>
  </si>
  <si>
    <t>30000459</t>
  </si>
  <si>
    <t>30000465</t>
  </si>
  <si>
    <t>30000467</t>
  </si>
  <si>
    <t>Only allocate transformer; no low side equipment. REM 2/20/15</t>
  </si>
  <si>
    <t>30000468</t>
  </si>
  <si>
    <t>30000469</t>
  </si>
  <si>
    <t>30000470</t>
  </si>
  <si>
    <t>30000473</t>
  </si>
  <si>
    <t>30000475</t>
  </si>
  <si>
    <t>30000477</t>
  </si>
  <si>
    <t>30000478</t>
  </si>
  <si>
    <t>30000480</t>
  </si>
  <si>
    <t>All Intertie</t>
  </si>
  <si>
    <t>30000481</t>
  </si>
  <si>
    <t>30000483</t>
  </si>
  <si>
    <t>30000484</t>
  </si>
  <si>
    <t>30000486</t>
  </si>
  <si>
    <t>30000488</t>
  </si>
  <si>
    <t>30000489</t>
  </si>
  <si>
    <t>30000491</t>
  </si>
  <si>
    <t>30000495</t>
  </si>
  <si>
    <t>30000496</t>
  </si>
  <si>
    <t>30000500</t>
  </si>
  <si>
    <t>30000501</t>
  </si>
  <si>
    <t>Part of service to Vigilante.  REM 8/9/2012</t>
  </si>
  <si>
    <t>30000502</t>
  </si>
  <si>
    <t>30000504</t>
  </si>
  <si>
    <t>30000508</t>
  </si>
  <si>
    <t>30000510</t>
  </si>
  <si>
    <t>30000511</t>
  </si>
  <si>
    <t>30000512</t>
  </si>
  <si>
    <t>30000513</t>
  </si>
  <si>
    <t>30000514</t>
  </si>
  <si>
    <t>30000515</t>
  </si>
  <si>
    <t>30000516</t>
  </si>
  <si>
    <t>30000518</t>
  </si>
  <si>
    <t>30000521</t>
  </si>
  <si>
    <t>30000525</t>
  </si>
  <si>
    <t>30000527</t>
  </si>
  <si>
    <t>30000528</t>
  </si>
  <si>
    <t>30000529</t>
  </si>
  <si>
    <t>30000530</t>
  </si>
  <si>
    <t>30000531</t>
  </si>
  <si>
    <t>30000532</t>
  </si>
  <si>
    <t>30000534</t>
  </si>
  <si>
    <t>30000535</t>
  </si>
  <si>
    <t>30000537</t>
  </si>
  <si>
    <t>30000538</t>
  </si>
  <si>
    <t>30000539</t>
  </si>
  <si>
    <t>30000541</t>
  </si>
  <si>
    <t>30000544</t>
  </si>
  <si>
    <t>30000545</t>
  </si>
  <si>
    <t>30000546</t>
  </si>
  <si>
    <t>30000553</t>
  </si>
  <si>
    <t>30000556</t>
  </si>
  <si>
    <t>30000558</t>
  </si>
  <si>
    <t>30000560</t>
  </si>
  <si>
    <t>30000561</t>
  </si>
  <si>
    <t>30000565</t>
  </si>
  <si>
    <t>30000569</t>
  </si>
  <si>
    <t>30000570</t>
  </si>
  <si>
    <t>30000571</t>
  </si>
  <si>
    <t>30000572</t>
  </si>
  <si>
    <t>30000573</t>
  </si>
  <si>
    <t>30000574</t>
  </si>
  <si>
    <t>30000579</t>
  </si>
  <si>
    <t>30000582</t>
  </si>
  <si>
    <t>30000583</t>
  </si>
  <si>
    <t>30000585</t>
  </si>
  <si>
    <t>30000586</t>
  </si>
  <si>
    <t>30000587</t>
  </si>
  <si>
    <t>30000588</t>
  </si>
  <si>
    <t>Metering and Station Equipment - all Network - LTD 12/19/2017</t>
  </si>
  <si>
    <t>30000589</t>
  </si>
  <si>
    <t>30000593</t>
  </si>
  <si>
    <t>30000594</t>
  </si>
  <si>
    <t>30000599</t>
  </si>
  <si>
    <t>30000600</t>
  </si>
  <si>
    <t>30000601</t>
  </si>
  <si>
    <t>30000612</t>
  </si>
  <si>
    <t>Inactive</t>
  </si>
  <si>
    <t>30000618</t>
  </si>
  <si>
    <t>30000637</t>
  </si>
  <si>
    <t>New FY15. All network.  Meter installation.  REM 1/29/16</t>
  </si>
  <si>
    <t>total</t>
  </si>
  <si>
    <t>check</t>
  </si>
  <si>
    <t>Subs</t>
  </si>
  <si>
    <t>Meters</t>
  </si>
  <si>
    <t>Location Name</t>
  </si>
  <si>
    <t>20000002</t>
  </si>
  <si>
    <t>20000935</t>
  </si>
  <si>
    <t>20000003</t>
  </si>
  <si>
    <t>20000004</t>
  </si>
  <si>
    <t>20000005</t>
  </si>
  <si>
    <t>20000007</t>
  </si>
  <si>
    <t>20000008</t>
  </si>
  <si>
    <t>20000828</t>
  </si>
  <si>
    <t>20000829</t>
  </si>
  <si>
    <t>20000898</t>
  </si>
  <si>
    <t>20000009</t>
  </si>
  <si>
    <t>20001145</t>
  </si>
  <si>
    <t>20001144</t>
  </si>
  <si>
    <t>20000010</t>
  </si>
  <si>
    <t>20000011</t>
  </si>
  <si>
    <t>20000012</t>
  </si>
  <si>
    <t>20000666</t>
  </si>
  <si>
    <t>20000016</t>
  </si>
  <si>
    <t>20000017</t>
  </si>
  <si>
    <t>20000015</t>
  </si>
  <si>
    <t>20000795</t>
  </si>
  <si>
    <t>20000615</t>
  </si>
  <si>
    <t>20000021</t>
  </si>
  <si>
    <t>20001345</t>
  </si>
  <si>
    <t>20001344</t>
  </si>
  <si>
    <t>20001330</t>
  </si>
  <si>
    <t>20000022</t>
  </si>
  <si>
    <t>20000023</t>
  </si>
  <si>
    <t>20000025</t>
  </si>
  <si>
    <t>20000026</t>
  </si>
  <si>
    <t>20000028</t>
  </si>
  <si>
    <t>20000029</t>
  </si>
  <si>
    <t>20000030</t>
  </si>
  <si>
    <t>20000031</t>
  </si>
  <si>
    <t>20000032</t>
  </si>
  <si>
    <t>20000034</t>
  </si>
  <si>
    <t>20000035</t>
  </si>
  <si>
    <t>20000958</t>
  </si>
  <si>
    <t>20000782</t>
  </si>
  <si>
    <t>20000792</t>
  </si>
  <si>
    <t>20000036</t>
  </si>
  <si>
    <t>20000037</t>
  </si>
  <si>
    <t>20000039</t>
  </si>
  <si>
    <t>20000041</t>
  </si>
  <si>
    <t>20000853</t>
  </si>
  <si>
    <t>20000854</t>
  </si>
  <si>
    <t>20000960</t>
  </si>
  <si>
    <t>20000963</t>
  </si>
  <si>
    <t>Between two Network subs</t>
  </si>
  <si>
    <t>20000042</t>
  </si>
  <si>
    <t>20000984</t>
  </si>
  <si>
    <t>20000983</t>
  </si>
  <si>
    <t>20000043</t>
  </si>
  <si>
    <t>20000746</t>
  </si>
  <si>
    <t>20000044</t>
  </si>
  <si>
    <t>20000711</t>
  </si>
  <si>
    <t>20000040</t>
  </si>
  <si>
    <t>20000046</t>
  </si>
  <si>
    <t>20000047</t>
  </si>
  <si>
    <t>20000048</t>
  </si>
  <si>
    <t>20000049</t>
  </si>
  <si>
    <t>20000050</t>
  </si>
  <si>
    <t>20000051</t>
  </si>
  <si>
    <t>20000052</t>
  </si>
  <si>
    <t>20000053</t>
  </si>
  <si>
    <t>20000994</t>
  </si>
  <si>
    <t>20000054</t>
  </si>
  <si>
    <t>20000177</t>
  </si>
  <si>
    <t>20000055</t>
  </si>
  <si>
    <t>20000861</t>
  </si>
  <si>
    <t>20001012</t>
  </si>
  <si>
    <t>20001013</t>
  </si>
  <si>
    <t>20000646</t>
  </si>
  <si>
    <t>20000647</t>
  </si>
  <si>
    <t>20000057</t>
  </si>
  <si>
    <t>20000060</t>
  </si>
  <si>
    <t>20000061</t>
  </si>
  <si>
    <t>20000062</t>
  </si>
  <si>
    <t>20000063</t>
  </si>
  <si>
    <t>20000064</t>
  </si>
  <si>
    <t>20000065</t>
  </si>
  <si>
    <t>20000066</t>
  </si>
  <si>
    <t>20000067</t>
  </si>
  <si>
    <t>20000966</t>
  </si>
  <si>
    <t>20001336</t>
  </si>
  <si>
    <t>20001335</t>
  </si>
  <si>
    <t>20000068</t>
  </si>
  <si>
    <t>20000069</t>
  </si>
  <si>
    <t>20000071</t>
  </si>
  <si>
    <t>20000980</t>
  </si>
  <si>
    <t>20000072</t>
  </si>
  <si>
    <t>20000070</t>
  </si>
  <si>
    <t>20000761</t>
  </si>
  <si>
    <t>20000073</t>
  </si>
  <si>
    <t>20001056</t>
  </si>
  <si>
    <t>20000074</t>
  </si>
  <si>
    <t>20000075</t>
  </si>
  <si>
    <t>20000077</t>
  </si>
  <si>
    <t>20000076</t>
  </si>
  <si>
    <t>20000078</t>
  </si>
  <si>
    <t>20000081</t>
  </si>
  <si>
    <t>20000082</t>
  </si>
  <si>
    <t>20000083</t>
  </si>
  <si>
    <t>20000086</t>
  </si>
  <si>
    <t>20000084</t>
  </si>
  <si>
    <t>20000085</t>
  </si>
  <si>
    <t>20000080</t>
  </si>
  <si>
    <t>20000651</t>
  </si>
  <si>
    <t>20000650</t>
  </si>
  <si>
    <t>20000805</t>
  </si>
  <si>
    <t>20000087</t>
  </si>
  <si>
    <t>20000707</t>
  </si>
  <si>
    <t>20000088</t>
  </si>
  <si>
    <t>20000089</t>
  </si>
  <si>
    <t>20000091</t>
  </si>
  <si>
    <t>20000679</t>
  </si>
  <si>
    <t>20000459</t>
  </si>
  <si>
    <t>20000833</t>
  </si>
  <si>
    <t>20000835</t>
  </si>
  <si>
    <t>20000093</t>
  </si>
  <si>
    <t>20000094</t>
  </si>
  <si>
    <t>20000013</t>
  </si>
  <si>
    <t>20000095</t>
  </si>
  <si>
    <t>20000096</t>
  </si>
  <si>
    <t>20001337</t>
  </si>
  <si>
    <t>20001338</t>
  </si>
  <si>
    <t>20000097</t>
  </si>
  <si>
    <t>20000700</t>
  </si>
  <si>
    <t>20000736</t>
  </si>
  <si>
    <t>20000737</t>
  </si>
  <si>
    <t>20000101</t>
  </si>
  <si>
    <t>20000102</t>
  </si>
  <si>
    <t>20000103</t>
  </si>
  <si>
    <t>20000976</t>
  </si>
  <si>
    <t>20000104</t>
  </si>
  <si>
    <t>20000105</t>
  </si>
  <si>
    <t>20000106</t>
  </si>
  <si>
    <t>20000107</t>
  </si>
  <si>
    <t>20000108</t>
  </si>
  <si>
    <t>20000109</t>
  </si>
  <si>
    <t>20000845</t>
  </si>
  <si>
    <t>20001061</t>
  </si>
  <si>
    <t>20000112</t>
  </si>
  <si>
    <t>20000957</t>
  </si>
  <si>
    <t>20001463</t>
  </si>
  <si>
    <t>20001464</t>
  </si>
  <si>
    <t>20001465</t>
  </si>
  <si>
    <t>20000443</t>
  </si>
  <si>
    <t>20000113</t>
  </si>
  <si>
    <t>20000611</t>
  </si>
  <si>
    <t>20000971</t>
  </si>
  <si>
    <t>20000851</t>
  </si>
  <si>
    <t>20000114</t>
  </si>
  <si>
    <t>20000115</t>
  </si>
  <si>
    <t>20000116</t>
  </si>
  <si>
    <t>20000852</t>
  </si>
  <si>
    <t>20000117</t>
  </si>
  <si>
    <t>20000118</t>
  </si>
  <si>
    <t>20000119</t>
  </si>
  <si>
    <t>20000120</t>
  </si>
  <si>
    <t>20000121</t>
  </si>
  <si>
    <t>20000122</t>
  </si>
  <si>
    <t>20000123</t>
  </si>
  <si>
    <t>20000124</t>
  </si>
  <si>
    <t>In final stages to be sold to the customer per Jay Largo. LTD 3/8/2018</t>
  </si>
  <si>
    <t>20000125</t>
  </si>
  <si>
    <t>20000127</t>
  </si>
  <si>
    <t>20000255</t>
  </si>
  <si>
    <t>20000914</t>
  </si>
  <si>
    <t>20000128</t>
  </si>
  <si>
    <t>20000129</t>
  </si>
  <si>
    <t>20000130</t>
  </si>
  <si>
    <t>20000131</t>
  </si>
  <si>
    <t>20000132</t>
  </si>
  <si>
    <t>20000631</t>
  </si>
  <si>
    <t>20000133</t>
  </si>
  <si>
    <t>20000134</t>
  </si>
  <si>
    <t>20000826</t>
  </si>
  <si>
    <t>20000135</t>
  </si>
  <si>
    <t>20000136</t>
  </si>
  <si>
    <t>20000137</t>
  </si>
  <si>
    <t>20000138</t>
  </si>
  <si>
    <t>20000629</t>
  </si>
  <si>
    <t>20000153</t>
  </si>
  <si>
    <t>20000141</t>
  </si>
  <si>
    <t>20000142</t>
  </si>
  <si>
    <t>20000143</t>
  </si>
  <si>
    <t>20000613</t>
  </si>
  <si>
    <t>20000614</t>
  </si>
  <si>
    <t>20000145</t>
  </si>
  <si>
    <t>20000837</t>
  </si>
  <si>
    <t>20000146</t>
  </si>
  <si>
    <t>20000147</t>
  </si>
  <si>
    <t>20000148</t>
  </si>
  <si>
    <t>20000149</t>
  </si>
  <si>
    <t>20000150</t>
  </si>
  <si>
    <t>20000151</t>
  </si>
  <si>
    <t>20000986</t>
  </si>
  <si>
    <t>20000152</t>
  </si>
  <si>
    <t>20000154</t>
  </si>
  <si>
    <t>20000156</t>
  </si>
  <si>
    <t>20000157</t>
  </si>
  <si>
    <t>20000158</t>
  </si>
  <si>
    <t>20000160</t>
  </si>
  <si>
    <t>20000512</t>
  </si>
  <si>
    <t>20000161</t>
  </si>
  <si>
    <t>20000162</t>
  </si>
  <si>
    <t>20000163</t>
  </si>
  <si>
    <t>20000783</t>
  </si>
  <si>
    <t>20000164</t>
  </si>
  <si>
    <t>20000166</t>
  </si>
  <si>
    <t>20000555</t>
  </si>
  <si>
    <t>20000372</t>
  </si>
  <si>
    <t>20000231</t>
  </si>
  <si>
    <t>20000988</t>
  </si>
  <si>
    <t>20000989</t>
  </si>
  <si>
    <t>20000780</t>
  </si>
  <si>
    <t>20000167</t>
  </si>
  <si>
    <t>20000168</t>
  </si>
  <si>
    <t>20000169</t>
  </si>
  <si>
    <t>20000170</t>
  </si>
  <si>
    <t>20000171</t>
  </si>
  <si>
    <t>20000172</t>
  </si>
  <si>
    <t>20000173</t>
  </si>
  <si>
    <t>20000174</t>
  </si>
  <si>
    <t>20000175</t>
  </si>
  <si>
    <t>20000176</t>
  </si>
  <si>
    <t>20000785</t>
  </si>
  <si>
    <t>20000616</t>
  </si>
  <si>
    <t>20000178</t>
  </si>
  <si>
    <t>20000763</t>
  </si>
  <si>
    <t>20000764</t>
  </si>
  <si>
    <t>20000179</t>
  </si>
  <si>
    <t>20000967</t>
  </si>
  <si>
    <t>20000393</t>
  </si>
  <si>
    <t>20000180</t>
  </si>
  <si>
    <t>20000181</t>
  </si>
  <si>
    <t>20000182</t>
  </si>
  <si>
    <t>20000184</t>
  </si>
  <si>
    <t>20000939</t>
  </si>
  <si>
    <t>20000183</t>
  </si>
  <si>
    <t>20000185</t>
  </si>
  <si>
    <t>20000186</t>
  </si>
  <si>
    <t>20001466</t>
  </si>
  <si>
    <t>20000188</t>
  </si>
  <si>
    <t>20000187</t>
  </si>
  <si>
    <t>20000189</t>
  </si>
  <si>
    <t>20000190</t>
  </si>
  <si>
    <t>20000191</t>
  </si>
  <si>
    <t>20000192</t>
  </si>
  <si>
    <t>20000193</t>
  </si>
  <si>
    <t>20000194</t>
  </si>
  <si>
    <t>20000195</t>
  </si>
  <si>
    <t>20000014</t>
  </si>
  <si>
    <t>20000196</t>
  </si>
  <si>
    <t>20000197</t>
  </si>
  <si>
    <t>20000198</t>
  </si>
  <si>
    <t>20000199</t>
  </si>
  <si>
    <t>20000200</t>
  </si>
  <si>
    <t>20000201</t>
  </si>
  <si>
    <t>20000202</t>
  </si>
  <si>
    <t>20000203</t>
  </si>
  <si>
    <t>20000803</t>
  </si>
  <si>
    <t>20000204</t>
  </si>
  <si>
    <t>20000732</t>
  </si>
  <si>
    <t>20000760</t>
  </si>
  <si>
    <t>20000206</t>
  </si>
  <si>
    <t>20000207</t>
  </si>
  <si>
    <t>20000209</t>
  </si>
  <si>
    <t>20000210</t>
  </si>
  <si>
    <t>20000964</t>
  </si>
  <si>
    <t>20001342</t>
  </si>
  <si>
    <t>20001343</t>
  </si>
  <si>
    <t>20000212</t>
  </si>
  <si>
    <t>20000213</t>
  </si>
  <si>
    <t>20000214</t>
  </si>
  <si>
    <t>20000215</t>
  </si>
  <si>
    <t>20001340</t>
  </si>
  <si>
    <t>20001446</t>
  </si>
  <si>
    <t>20001447</t>
  </si>
  <si>
    <t>20000217</t>
  </si>
  <si>
    <t>20000216</t>
  </si>
  <si>
    <t>20000218</t>
  </si>
  <si>
    <t>20000219</t>
  </si>
  <si>
    <t>20000220</t>
  </si>
  <si>
    <t>20000222</t>
  </si>
  <si>
    <t>20000224</t>
  </si>
  <si>
    <t>20000225</t>
  </si>
  <si>
    <t>20000226</t>
  </si>
  <si>
    <t>20000227</t>
  </si>
  <si>
    <t>20000228</t>
  </si>
  <si>
    <t>20000885</t>
  </si>
  <si>
    <t>20000232</t>
  </si>
  <si>
    <t>20001065</t>
  </si>
  <si>
    <t>20001063</t>
  </si>
  <si>
    <t>20001064</t>
  </si>
  <si>
    <t>20000233</t>
  </si>
  <si>
    <t>20000726</t>
  </si>
  <si>
    <t>20000234</t>
  </si>
  <si>
    <t>20000235</t>
  </si>
  <si>
    <t>20000236</t>
  </si>
  <si>
    <t>20000752</t>
  </si>
  <si>
    <t>20001119</t>
  </si>
  <si>
    <t>20001118</t>
  </si>
  <si>
    <t>20000237</t>
  </si>
  <si>
    <t>20000238</t>
  </si>
  <si>
    <t>20000239</t>
  </si>
  <si>
    <t>20000240</t>
  </si>
  <si>
    <t>20000241</t>
  </si>
  <si>
    <t>20001098</t>
  </si>
  <si>
    <t>20001099</t>
  </si>
  <si>
    <t>20001100</t>
  </si>
  <si>
    <t>20000242</t>
  </si>
  <si>
    <t>20000243</t>
  </si>
  <si>
    <t>20000244</t>
  </si>
  <si>
    <t>20000245</t>
  </si>
  <si>
    <t>20000246</t>
  </si>
  <si>
    <t>20000248</t>
  </si>
  <si>
    <t>20000922</t>
  </si>
  <si>
    <t>20000923</t>
  </si>
  <si>
    <t>20000249</t>
  </si>
  <si>
    <t>20000911</t>
  </si>
  <si>
    <t>20000912</t>
  </si>
  <si>
    <t>20000913</t>
  </si>
  <si>
    <t>20000777</t>
  </si>
  <si>
    <t>20000934</t>
  </si>
  <si>
    <t>20000776</t>
  </si>
  <si>
    <t>20000933</t>
  </si>
  <si>
    <t>20000253</t>
  </si>
  <si>
    <t>20000254</t>
  </si>
  <si>
    <t>20001323</t>
  </si>
  <si>
    <t>20000256</t>
  </si>
  <si>
    <t>20000257</t>
  </si>
  <si>
    <t>20000258</t>
  </si>
  <si>
    <t>20000259</t>
  </si>
  <si>
    <t>20000260</t>
  </si>
  <si>
    <t>20000261</t>
  </si>
  <si>
    <t>20000262</t>
  </si>
  <si>
    <t>20000263</t>
  </si>
  <si>
    <t>20000264</t>
  </si>
  <si>
    <t>20000670</t>
  </si>
  <si>
    <t>20000265</t>
  </si>
  <si>
    <t>20000266</t>
  </si>
  <si>
    <t>20000267</t>
  </si>
  <si>
    <t>20000268</t>
  </si>
  <si>
    <t>20000862</t>
  </si>
  <si>
    <t>20000269</t>
  </si>
  <si>
    <t>20000270</t>
  </si>
  <si>
    <t>20000271</t>
  </si>
  <si>
    <t>20000272</t>
  </si>
  <si>
    <t>20000273</t>
  </si>
  <si>
    <t>20000274</t>
  </si>
  <si>
    <t>20000275</t>
  </si>
  <si>
    <t>20000276</t>
  </si>
  <si>
    <t>20000277</t>
  </si>
  <si>
    <t>20000278</t>
  </si>
  <si>
    <t>20000279</t>
  </si>
  <si>
    <t>20000281</t>
  </si>
  <si>
    <t>20000282</t>
  </si>
  <si>
    <t>20000283</t>
  </si>
  <si>
    <t>20000284</t>
  </si>
  <si>
    <t>20000285</t>
  </si>
  <si>
    <t>20000287</t>
  </si>
  <si>
    <t>20000288</t>
  </si>
  <si>
    <t>20000940</t>
  </si>
  <si>
    <t>20000941</t>
  </si>
  <si>
    <t>20000289</t>
  </si>
  <si>
    <t>20000908</t>
  </si>
  <si>
    <t>20000909</t>
  </si>
  <si>
    <t>20000910</t>
  </si>
  <si>
    <t>20000290</t>
  </si>
  <si>
    <t>20000924</t>
  </si>
  <si>
    <t>20000925</t>
  </si>
  <si>
    <t>20000926</t>
  </si>
  <si>
    <t>20000291</t>
  </si>
  <si>
    <t>20000371</t>
  </si>
  <si>
    <t>20000292</t>
  </si>
  <si>
    <t>20000293</t>
  </si>
  <si>
    <t>20000296</t>
  </si>
  <si>
    <t>20000626</t>
  </si>
  <si>
    <t>20000694</t>
  </si>
  <si>
    <t>20000300</t>
  </si>
  <si>
    <t>20001334</t>
  </si>
  <si>
    <t>20000297</t>
  </si>
  <si>
    <t>20000298</t>
  </si>
  <si>
    <t>20000301</t>
  </si>
  <si>
    <t>20000302</t>
  </si>
  <si>
    <t>20000303</t>
  </si>
  <si>
    <t>20000304</t>
  </si>
  <si>
    <t>20000305</t>
  </si>
  <si>
    <t>20000698</t>
  </si>
  <si>
    <t>20000310</t>
  </si>
  <si>
    <t>20000311</t>
  </si>
  <si>
    <t>20000855</t>
  </si>
  <si>
    <t>20000712</t>
  </si>
  <si>
    <t>20000306</t>
  </si>
  <si>
    <t>20000307</t>
  </si>
  <si>
    <t>20000308</t>
  </si>
  <si>
    <t>20000309</t>
  </si>
  <si>
    <t>20000312</t>
  </si>
  <si>
    <t>20000313</t>
  </si>
  <si>
    <t>20000315</t>
  </si>
  <si>
    <t>20000314</t>
  </si>
  <si>
    <t>20001322</t>
  </si>
  <si>
    <t>20000316</t>
  </si>
  <si>
    <t>20000317</t>
  </si>
  <si>
    <t>20000079</t>
  </si>
  <si>
    <t>20000318</t>
  </si>
  <si>
    <t>20000320</t>
  </si>
  <si>
    <t>20000322</t>
  </si>
  <si>
    <t>20000321</t>
  </si>
  <si>
    <t>20000877</t>
  </si>
  <si>
    <t>20000878</t>
  </si>
  <si>
    <t>20000879</t>
  </si>
  <si>
    <t>20000325</t>
  </si>
  <si>
    <t>20000323</t>
  </si>
  <si>
    <t>20000326</t>
  </si>
  <si>
    <t>20000324</t>
  </si>
  <si>
    <t>20000755</t>
  </si>
  <si>
    <t>20000648</t>
  </si>
  <si>
    <t>20000649</t>
  </si>
  <si>
    <t>20000329</t>
  </si>
  <si>
    <t>20000945</t>
  </si>
  <si>
    <t>20000333</t>
  </si>
  <si>
    <t>20000334</t>
  </si>
  <si>
    <t>20000335</t>
  </si>
  <si>
    <t>20000768</t>
  </si>
  <si>
    <t>20000336</t>
  </si>
  <si>
    <t>20000337</t>
  </si>
  <si>
    <t>20000338</t>
  </si>
  <si>
    <t>20001167</t>
  </si>
  <si>
    <t>20001166</t>
  </si>
  <si>
    <t>20000339</t>
  </si>
  <si>
    <t>20000340</t>
  </si>
  <si>
    <t>20000341</t>
  </si>
  <si>
    <t>20000886</t>
  </si>
  <si>
    <t>20000887</t>
  </si>
  <si>
    <t>20000888</t>
  </si>
  <si>
    <t>20000889</t>
  </si>
  <si>
    <t>20000342</t>
  </si>
  <si>
    <t>20000343</t>
  </si>
  <si>
    <t>20000880</t>
  </si>
  <si>
    <t>20000881</t>
  </si>
  <si>
    <t>20000882</t>
  </si>
  <si>
    <t>20001174</t>
  </si>
  <si>
    <t>20000344</t>
  </si>
  <si>
    <t>20000901</t>
  </si>
  <si>
    <t>20000902</t>
  </si>
  <si>
    <t>20000345</t>
  </si>
  <si>
    <t>20000347</t>
  </si>
  <si>
    <t>20000348</t>
  </si>
  <si>
    <t>20000349</t>
  </si>
  <si>
    <t>20000350</t>
  </si>
  <si>
    <t>20000351</t>
  </si>
  <si>
    <t>20000352</t>
  </si>
  <si>
    <t>20000353</t>
  </si>
  <si>
    <t>20000354</t>
  </si>
  <si>
    <t>20000355</t>
  </si>
  <si>
    <t>20000356</t>
  </si>
  <si>
    <t>20000357</t>
  </si>
  <si>
    <t>20000358</t>
  </si>
  <si>
    <t>20000361</t>
  </si>
  <si>
    <t>20000359</t>
  </si>
  <si>
    <t>20000360</t>
  </si>
  <si>
    <t>20000363</t>
  </si>
  <si>
    <t>20000364</t>
  </si>
  <si>
    <t>20000365</t>
  </si>
  <si>
    <t>20000842</t>
  </si>
  <si>
    <t>20000762</t>
  </si>
  <si>
    <t>20000367</t>
  </si>
  <si>
    <t>20000368</t>
  </si>
  <si>
    <t>20000715</t>
  </si>
  <si>
    <t>20001448</t>
  </si>
  <si>
    <t>20000797</t>
  </si>
  <si>
    <t>20000657</t>
  </si>
  <si>
    <t>20000369</t>
  </si>
  <si>
    <t>20000370</t>
  </si>
  <si>
    <t>20000644</t>
  </si>
  <si>
    <t>20000374</t>
  </si>
  <si>
    <t>20001079</t>
  </si>
  <si>
    <t>20000375</t>
  </si>
  <si>
    <t>20000376</t>
  </si>
  <si>
    <t>20000377</t>
  </si>
  <si>
    <t>20000378</t>
  </si>
  <si>
    <t>20000379</t>
  </si>
  <si>
    <t>20000380</t>
  </si>
  <si>
    <t>20000381</t>
  </si>
  <si>
    <t>20000382</t>
  </si>
  <si>
    <t>20000383</t>
  </si>
  <si>
    <t>20000652</t>
  </si>
  <si>
    <t>20000384</t>
  </si>
  <si>
    <t>20000894</t>
  </si>
  <si>
    <t>20000893</t>
  </si>
  <si>
    <t>20000895</t>
  </si>
  <si>
    <t>20000385</t>
  </si>
  <si>
    <t>20000619</t>
  </si>
  <si>
    <t>20000386</t>
  </si>
  <si>
    <t>20000387</t>
  </si>
  <si>
    <t>20001324</t>
  </si>
  <si>
    <t>20001327</t>
  </si>
  <si>
    <t>20001328</t>
  </si>
  <si>
    <t>20000389</t>
  </si>
  <si>
    <t>20000653</t>
  </si>
  <si>
    <t>20000390</t>
  </si>
  <si>
    <t>20000627</t>
  </si>
  <si>
    <t>20000391</t>
  </si>
  <si>
    <t>20000392</t>
  </si>
  <si>
    <t>20000720</t>
  </si>
  <si>
    <t>20000919</t>
  </si>
  <si>
    <t>20000920</t>
  </si>
  <si>
    <t>20000921</t>
  </si>
  <si>
    <t>20000394</t>
  </si>
  <si>
    <t>20000395</t>
  </si>
  <si>
    <t>20000654</t>
  </si>
  <si>
    <t>20000787</t>
  </si>
  <si>
    <t>20000396</t>
  </si>
  <si>
    <t>20000397</t>
  </si>
  <si>
    <t>20000398</t>
  </si>
  <si>
    <t>20000399</t>
  </si>
  <si>
    <t>20000400</t>
  </si>
  <si>
    <t>20000401</t>
  </si>
  <si>
    <t>20000402</t>
  </si>
  <si>
    <t>20000403</t>
  </si>
  <si>
    <t>20000405</t>
  </si>
  <si>
    <t>20000406</t>
  </si>
  <si>
    <t>20000749</t>
  </si>
  <si>
    <t>20000860</t>
  </si>
  <si>
    <t>20000409</t>
  </si>
  <si>
    <t>20000410</t>
  </si>
  <si>
    <t>20000858</t>
  </si>
  <si>
    <t>20000859</t>
  </si>
  <si>
    <t>20000411</t>
  </si>
  <si>
    <t>20000412</t>
  </si>
  <si>
    <t>20000413</t>
  </si>
  <si>
    <t>20000414</t>
  </si>
  <si>
    <t>20000415</t>
  </si>
  <si>
    <t>20000821</t>
  </si>
  <si>
    <t>20000416</t>
  </si>
  <si>
    <t>20000822</t>
  </si>
  <si>
    <t>20000820</t>
  </si>
  <si>
    <t>20000817</t>
  </si>
  <si>
    <t>20000824</t>
  </si>
  <si>
    <t>20000417</t>
  </si>
  <si>
    <t>20000419</t>
  </si>
  <si>
    <t>20000669</t>
  </si>
  <si>
    <t>20000771</t>
  </si>
  <si>
    <t>20000420</t>
  </si>
  <si>
    <t>20000421</t>
  </si>
  <si>
    <t>20000422</t>
  </si>
  <si>
    <t>20000423</t>
  </si>
  <si>
    <t>20000424</t>
  </si>
  <si>
    <t>20000979</t>
  </si>
  <si>
    <t>20001068</t>
  </si>
  <si>
    <t>20000425</t>
  </si>
  <si>
    <t>20000844</t>
  </si>
  <si>
    <t>20000426</t>
  </si>
  <si>
    <t>20000427</t>
  </si>
  <si>
    <t>20000800</t>
  </si>
  <si>
    <t>20000429</t>
  </si>
  <si>
    <t>20000719</t>
  </si>
  <si>
    <t>20000430</t>
  </si>
  <si>
    <t>20000431</t>
  </si>
  <si>
    <t>20000432</t>
  </si>
  <si>
    <t>20000433</t>
  </si>
  <si>
    <t>20000868</t>
  </si>
  <si>
    <t>20000869</t>
  </si>
  <si>
    <t>20000434</t>
  </si>
  <si>
    <t>20000435</t>
  </si>
  <si>
    <t>20000784</t>
  </si>
  <si>
    <t>20000436</t>
  </si>
  <si>
    <t>20000438</t>
  </si>
  <si>
    <t>20000439</t>
  </si>
  <si>
    <t>20000440</t>
  </si>
  <si>
    <t>20000441</t>
  </si>
  <si>
    <t>20000442</t>
  </si>
  <si>
    <t>20000781</t>
  </si>
  <si>
    <t>20000444</t>
  </si>
  <si>
    <t>20000445</t>
  </si>
  <si>
    <t>20000446</t>
  </si>
  <si>
    <t>20000447</t>
  </si>
  <si>
    <t>20000448</t>
  </si>
  <si>
    <t>20000449</t>
  </si>
  <si>
    <t>20000772</t>
  </si>
  <si>
    <t>20000451</t>
  </si>
  <si>
    <t>20000452</t>
  </si>
  <si>
    <t>20000450</t>
  </si>
  <si>
    <t>20000454</t>
  </si>
  <si>
    <t>20000946</t>
  </si>
  <si>
    <t>20000947</t>
  </si>
  <si>
    <t>20000948</t>
  </si>
  <si>
    <t>20000949</t>
  </si>
  <si>
    <t>20000455</t>
  </si>
  <si>
    <t>20000456</t>
  </si>
  <si>
    <t>20000458</t>
  </si>
  <si>
    <t>20000741</t>
  </si>
  <si>
    <t>20000606</t>
  </si>
  <si>
    <t>20000907</t>
  </si>
  <si>
    <t>20000802</t>
  </si>
  <si>
    <t>20000460</t>
  </si>
  <si>
    <t>20000462</t>
  </si>
  <si>
    <t>20000461</t>
  </si>
  <si>
    <t>20000637</t>
  </si>
  <si>
    <t>20000464</t>
  </si>
  <si>
    <t>20000466</t>
  </si>
  <si>
    <t>20000807</t>
  </si>
  <si>
    <t>20000927</t>
  </si>
  <si>
    <t>20000928</t>
  </si>
  <si>
    <t>20000468</t>
  </si>
  <si>
    <t>20000469</t>
  </si>
  <si>
    <t>20000470</t>
  </si>
  <si>
    <t>20000471</t>
  </si>
  <si>
    <t>20000473</t>
  </si>
  <si>
    <t>20000472</t>
  </si>
  <si>
    <t>20000477</t>
  </si>
  <si>
    <t>20000478</t>
  </si>
  <si>
    <t>20000479</t>
  </si>
  <si>
    <t>20000697</t>
  </si>
  <si>
    <t>20000480</t>
  </si>
  <si>
    <t>20000474</t>
  </si>
  <si>
    <t>20000481</t>
  </si>
  <si>
    <t>20000482</t>
  </si>
  <si>
    <t>20000483</t>
  </si>
  <si>
    <t>20000484</t>
  </si>
  <si>
    <t>20000485</t>
  </si>
  <si>
    <t>20000486</t>
  </si>
  <si>
    <t>20000488</t>
  </si>
  <si>
    <t>20000489</t>
  </si>
  <si>
    <t>20000490</t>
  </si>
  <si>
    <t>20000491</t>
  </si>
  <si>
    <t>20000620</t>
  </si>
  <si>
    <t>20000492</t>
  </si>
  <si>
    <t>20000493</t>
  </si>
  <si>
    <t>20000495</t>
  </si>
  <si>
    <t>20000496</t>
  </si>
  <si>
    <t>20000497</t>
  </si>
  <si>
    <t>20000498</t>
  </si>
  <si>
    <t>20000701</t>
  </si>
  <si>
    <t>20000499</t>
  </si>
  <si>
    <t>20000500</t>
  </si>
  <si>
    <t>20000501</t>
  </si>
  <si>
    <t>20000847</t>
  </si>
  <si>
    <t>20000541</t>
  </si>
  <si>
    <t>20000503</t>
  </si>
  <si>
    <t>20000502</t>
  </si>
  <si>
    <t>20000823</t>
  </si>
  <si>
    <t>20000825</t>
  </si>
  <si>
    <t>20000504</t>
  </si>
  <si>
    <t>20000506</t>
  </si>
  <si>
    <t>20000505</t>
  </si>
  <si>
    <t>20000507</t>
  </si>
  <si>
    <t>20000508</t>
  </si>
  <si>
    <t>20000753</t>
  </si>
  <si>
    <t>20000509</t>
  </si>
  <si>
    <t>20000995</t>
  </si>
  <si>
    <t>20000516</t>
  </si>
  <si>
    <t>20001269</t>
  </si>
  <si>
    <t>20001268</t>
  </si>
  <si>
    <t>20000517</t>
  </si>
  <si>
    <t>20000515</t>
  </si>
  <si>
    <t>20000518</t>
  </si>
  <si>
    <t>20000519</t>
  </si>
  <si>
    <t>20000818</t>
  </si>
  <si>
    <t>20000905</t>
  </si>
  <si>
    <t>20000520</t>
  </si>
  <si>
    <t>20000758</t>
  </si>
  <si>
    <t>20000943</t>
  </si>
  <si>
    <t>20000944</t>
  </si>
  <si>
    <t>20000523</t>
  </si>
  <si>
    <t>20000891</t>
  </si>
  <si>
    <t>20000892</t>
  </si>
  <si>
    <t>20000890</t>
  </si>
  <si>
    <t>20000525</t>
  </si>
  <si>
    <t>20000524</t>
  </si>
  <si>
    <t>20000526</t>
  </si>
  <si>
    <t>20000656</t>
  </si>
  <si>
    <t>20000527</t>
  </si>
  <si>
    <t>20000903</t>
  </si>
  <si>
    <t>20000528</t>
  </si>
  <si>
    <t>20000529</t>
  </si>
  <si>
    <t>20000973</t>
  </si>
  <si>
    <t>20000972</t>
  </si>
  <si>
    <t>20000530</t>
  </si>
  <si>
    <t>20000531</t>
  </si>
  <si>
    <t>20000532</t>
  </si>
  <si>
    <t>20000533</t>
  </si>
  <si>
    <t>20000535</t>
  </si>
  <si>
    <t>20000534</t>
  </si>
  <si>
    <t>20000537</t>
  </si>
  <si>
    <t>20000536</t>
  </si>
  <si>
    <t>20000538</t>
  </si>
  <si>
    <t>20000539</t>
  </si>
  <si>
    <t>20000540</t>
  </si>
  <si>
    <t>20000751</t>
  </si>
  <si>
    <t>20000699</t>
  </si>
  <si>
    <t>20000556</t>
  </si>
  <si>
    <t>20000750</t>
  </si>
  <si>
    <t>20000542</t>
  </si>
  <si>
    <t>20000543</t>
  </si>
  <si>
    <t>20000544</t>
  </si>
  <si>
    <t>20000789</t>
  </si>
  <si>
    <t>20000545</t>
  </si>
  <si>
    <t>20000548</t>
  </si>
  <si>
    <t>20000549</t>
  </si>
  <si>
    <t>20000550</t>
  </si>
  <si>
    <t>20000553</t>
  </si>
  <si>
    <t>20000969</t>
  </si>
  <si>
    <t>20000554</t>
  </si>
  <si>
    <t>20000624</t>
  </si>
  <si>
    <t>20000659</t>
  </si>
  <si>
    <t>20000982</t>
  </si>
  <si>
    <t>20000625</t>
  </si>
  <si>
    <t>20000557</t>
  </si>
  <si>
    <t>20000558</t>
  </si>
  <si>
    <t>20000559</t>
  </si>
  <si>
    <t>20000560</t>
  </si>
  <si>
    <t>20000561</t>
  </si>
  <si>
    <t>20000562</t>
  </si>
  <si>
    <t>20000563</t>
  </si>
  <si>
    <t>20000564</t>
  </si>
  <si>
    <t>20000566</t>
  </si>
  <si>
    <t>20000565</t>
  </si>
  <si>
    <t>20000568</t>
  </si>
  <si>
    <t>20000569</t>
  </si>
  <si>
    <t>20000574</t>
  </si>
  <si>
    <t>20000570</t>
  </si>
  <si>
    <t>20000571</t>
  </si>
  <si>
    <t>20000572</t>
  </si>
  <si>
    <t>20000573</t>
  </si>
  <si>
    <t>20000575</t>
  </si>
  <si>
    <t>20000576</t>
  </si>
  <si>
    <t>20000668</t>
  </si>
  <si>
    <t>20000677</t>
  </si>
  <si>
    <t>20000577</t>
  </si>
  <si>
    <t>20000578</t>
  </si>
  <si>
    <t>20000579</t>
  </si>
  <si>
    <t>20000580</t>
  </si>
  <si>
    <t>20000581</t>
  </si>
  <si>
    <t>20000582</t>
  </si>
  <si>
    <t>20000788</t>
  </si>
  <si>
    <t>20000827</t>
  </si>
  <si>
    <t>20000583</t>
  </si>
  <si>
    <t>20000584</t>
  </si>
  <si>
    <t>20000585</t>
  </si>
  <si>
    <t>20000586</t>
  </si>
  <si>
    <t>20000587</t>
  </si>
  <si>
    <t>20000590</t>
  </si>
  <si>
    <t>20000591</t>
  </si>
  <si>
    <t>20000977</t>
  </si>
  <si>
    <t>20000978</t>
  </si>
  <si>
    <t>20000592</t>
  </si>
  <si>
    <t>20000900</t>
  </si>
  <si>
    <t>20000593</t>
  </si>
  <si>
    <t>20000594</t>
  </si>
  <si>
    <t>20000595</t>
  </si>
  <si>
    <t>20000596</t>
  </si>
  <si>
    <t>20000598</t>
  </si>
  <si>
    <t>20000974</t>
  </si>
  <si>
    <t>20000597</t>
  </si>
  <si>
    <t>20000975</t>
  </si>
  <si>
    <t>20000599</t>
  </si>
  <si>
    <t>20000632</t>
  </si>
  <si>
    <t>20000252</t>
  </si>
  <si>
    <t>20000917</t>
  </si>
  <si>
    <t>20000918</t>
  </si>
  <si>
    <t>20000916</t>
  </si>
  <si>
    <t>20000251</t>
  </si>
  <si>
    <t>20000929</t>
  </si>
  <si>
    <t>20000930</t>
  </si>
  <si>
    <t>20000931</t>
  </si>
  <si>
    <t>20000601</t>
  </si>
  <si>
    <t>20000602</t>
  </si>
  <si>
    <t>20000603</t>
  </si>
  <si>
    <t>20000604</t>
  </si>
  <si>
    <t>20001097</t>
  </si>
  <si>
    <t>20000607</t>
  </si>
  <si>
    <t>20000608</t>
  </si>
  <si>
    <t>20000609</t>
  </si>
  <si>
    <t>20000864</t>
  </si>
  <si>
    <t>20000610</t>
  </si>
  <si>
    <t>20000612</t>
  </si>
  <si>
    <t>20000968</t>
  </si>
  <si>
    <t>Fiber (comm) - unsegmented</t>
  </si>
  <si>
    <t>20001385</t>
  </si>
  <si>
    <t>Part of PDCI upgrade</t>
  </si>
  <si>
    <t>20001386</t>
  </si>
  <si>
    <t>20001387</t>
  </si>
  <si>
    <t>20001388</t>
  </si>
  <si>
    <t>20001389</t>
  </si>
  <si>
    <t>20013965</t>
  </si>
  <si>
    <t>20091697</t>
  </si>
  <si>
    <t>20092359</t>
  </si>
  <si>
    <t>20092364</t>
  </si>
  <si>
    <t>20093752</t>
  </si>
  <si>
    <t>Notes:</t>
  </si>
  <si>
    <t>1/ Includes all Transmission Plant in Service, Master Lease, and Leased Assets for Lines (2xxxxxx); except "Projects Funded in Advance"</t>
  </si>
  <si>
    <t>2/ Excludes any costs without a FERC Code</t>
  </si>
  <si>
    <t>3/ Removed rows with rounded amounts = 0.00 (causes difference check to be slightly off)</t>
  </si>
  <si>
    <t>A</t>
  </si>
  <si>
    <t>B</t>
  </si>
  <si>
    <t>C</t>
  </si>
  <si>
    <t>D</t>
  </si>
  <si>
    <t>E</t>
  </si>
  <si>
    <t>F</t>
  </si>
  <si>
    <t>G</t>
  </si>
  <si>
    <t>H</t>
  </si>
  <si>
    <t>BP18_TS_INVESTMENT_STN_DETAIL</t>
  </si>
  <si>
    <t xml:space="preserve"> 20</t>
  </si>
  <si>
    <t>Description</t>
  </si>
  <si>
    <t>Category</t>
  </si>
  <si>
    <t>FERC Code</t>
  </si>
  <si>
    <t>Profile ID</t>
  </si>
  <si>
    <t>Profile</t>
  </si>
  <si>
    <t>Class_Code</t>
  </si>
  <si>
    <t>Class</t>
  </si>
  <si>
    <t>Status</t>
  </si>
  <si>
    <t>Trans Type</t>
  </si>
  <si>
    <t>Sum Cost</t>
  </si>
  <si>
    <t>Asset Type</t>
  </si>
  <si>
    <t>Tag Number</t>
  </si>
  <si>
    <t>Contact</t>
  </si>
  <si>
    <t>Descr</t>
  </si>
  <si>
    <t>Short Desc</t>
  </si>
  <si>
    <t>Asset ID</t>
  </si>
  <si>
    <t>Acctg Date</t>
  </si>
  <si>
    <t>Trans Date</t>
  </si>
  <si>
    <t>Project</t>
  </si>
  <si>
    <t>Plant</t>
  </si>
  <si>
    <t>CELILO-SYLMAR NO 1 (ML LAKE CO)</t>
  </si>
  <si>
    <t>MLEAS</t>
  </si>
  <si>
    <t>MASTER LEASE</t>
  </si>
  <si>
    <t>3560</t>
  </si>
  <si>
    <t>3560.100</t>
  </si>
  <si>
    <t>ML</t>
  </si>
  <si>
    <t>I</t>
  </si>
  <si>
    <t>ADD</t>
  </si>
  <si>
    <t>040</t>
  </si>
  <si>
    <t>Conductor/Line Hrdwr</t>
  </si>
  <si>
    <t>000000321745</t>
  </si>
  <si>
    <t>00315552</t>
  </si>
  <si>
    <t>3540</t>
  </si>
  <si>
    <t>3540.000</t>
  </si>
  <si>
    <t>CE 739A</t>
  </si>
  <si>
    <t>Trans Towers/Fixtures</t>
  </si>
  <si>
    <t>000000321752</t>
  </si>
  <si>
    <t>CE 812A</t>
  </si>
  <si>
    <t>000000321751</t>
  </si>
  <si>
    <t>CE 926A</t>
  </si>
  <si>
    <t>000000321750</t>
  </si>
  <si>
    <t xml:space="preserve"> 5</t>
  </si>
  <si>
    <t>CELILO-SYLMAR NO 1 (ML CROOK CO)</t>
  </si>
  <si>
    <t>000000321747</t>
  </si>
  <si>
    <t xml:space="preserve"> 88</t>
  </si>
  <si>
    <t>CELILO-SYLMAR NO 1</t>
  </si>
  <si>
    <t>TPLNT</t>
  </si>
  <si>
    <t>TRANSMISSION PLANT IN SERVICE</t>
  </si>
  <si>
    <t>3502</t>
  </si>
  <si>
    <t>3502.120</t>
  </si>
  <si>
    <t>999</t>
  </si>
  <si>
    <t>LAND-LINE EASEMENT</t>
  </si>
  <si>
    <t>LAND-LINE</t>
  </si>
  <si>
    <t>000000165819</t>
  </si>
  <si>
    <t>10213</t>
  </si>
  <si>
    <t>000000168471</t>
  </si>
  <si>
    <t>000504</t>
  </si>
  <si>
    <t>3502.130</t>
  </si>
  <si>
    <t>LAND-USG LINE PERMITS</t>
  </si>
  <si>
    <t>LAND-USG L</t>
  </si>
  <si>
    <t>000000165834</t>
  </si>
  <si>
    <t>3502.221</t>
  </si>
  <si>
    <t>LAND-ROAD EASEMENT</t>
  </si>
  <si>
    <t>LAND-ROAD</t>
  </si>
  <si>
    <t>000000165843</t>
  </si>
  <si>
    <t>3502.230</t>
  </si>
  <si>
    <t>LAND-USG ROAD PERMITS</t>
  </si>
  <si>
    <t>LAND-USG R</t>
  </si>
  <si>
    <t>000000165858</t>
  </si>
  <si>
    <t>3502.800</t>
  </si>
  <si>
    <t>LAND-ROAD OTHER</t>
  </si>
  <si>
    <t>000000173863</t>
  </si>
  <si>
    <t>M3C404</t>
  </si>
  <si>
    <t>000000173864</t>
  </si>
  <si>
    <t>M3C905</t>
  </si>
  <si>
    <t>000000174579</t>
  </si>
  <si>
    <t>M3C004</t>
  </si>
  <si>
    <t>TRANS TOWERS/FIXTURES</t>
  </si>
  <si>
    <t>TRANS TOWE</t>
  </si>
  <si>
    <t>000000166023</t>
  </si>
  <si>
    <t>000000166024</t>
  </si>
  <si>
    <t>000000172066</t>
  </si>
  <si>
    <t>111506</t>
  </si>
  <si>
    <t>000000172324</t>
  </si>
  <si>
    <t>881678</t>
  </si>
  <si>
    <t>000000173119</t>
  </si>
  <si>
    <t>300137</t>
  </si>
  <si>
    <t>3550</t>
  </si>
  <si>
    <t>3550.101</t>
  </si>
  <si>
    <t>POLES &amp; FIXTURES, POL</t>
  </si>
  <si>
    <t>000000287947</t>
  </si>
  <si>
    <t>00087669</t>
  </si>
  <si>
    <t>OH CONDUCTOR/LINE HRDWR</t>
  </si>
  <si>
    <t>OH CONDUCT</t>
  </si>
  <si>
    <t>000000152423</t>
  </si>
  <si>
    <t>000000152424</t>
  </si>
  <si>
    <t>000000299769</t>
  </si>
  <si>
    <t>00242247</t>
  </si>
  <si>
    <t>000000302876</t>
  </si>
  <si>
    <t>00267318</t>
  </si>
  <si>
    <t>000000306329</t>
  </si>
  <si>
    <t>00297076</t>
  </si>
  <si>
    <t>000000309162</t>
  </si>
  <si>
    <t>00317395</t>
  </si>
  <si>
    <t>OH CONDUCTOR &amp; DEVICE</t>
  </si>
  <si>
    <t>000000287059</t>
  </si>
  <si>
    <t>00001251</t>
  </si>
  <si>
    <t>000000152425</t>
  </si>
  <si>
    <t>000000152426</t>
  </si>
  <si>
    <t>000000152427</t>
  </si>
  <si>
    <t>000000152428</t>
  </si>
  <si>
    <t>000000152429</t>
  </si>
  <si>
    <t>000000152430</t>
  </si>
  <si>
    <t>000000152431</t>
  </si>
  <si>
    <t>000000153124</t>
  </si>
  <si>
    <t>10240</t>
  </si>
  <si>
    <t>000000155618</t>
  </si>
  <si>
    <t>000000155619</t>
  </si>
  <si>
    <t>000000155620</t>
  </si>
  <si>
    <t>881581</t>
  </si>
  <si>
    <t>000000155737</t>
  </si>
  <si>
    <t>111507</t>
  </si>
  <si>
    <t>000000155992</t>
  </si>
  <si>
    <t>M3C125</t>
  </si>
  <si>
    <t>OH Conductor/Line Hrdwr</t>
  </si>
  <si>
    <t>OH Conduct</t>
  </si>
  <si>
    <t>000000290244</t>
  </si>
  <si>
    <t>00140373</t>
  </si>
  <si>
    <t>3560.202</t>
  </si>
  <si>
    <t>OVERHEAD GROUND WIRES</t>
  </si>
  <si>
    <t>OVERHEAD G</t>
  </si>
  <si>
    <t>000000152621</t>
  </si>
  <si>
    <t>000000152622</t>
  </si>
  <si>
    <t>000000152623</t>
  </si>
  <si>
    <t>000000155647</t>
  </si>
  <si>
    <t>3560.401</t>
  </si>
  <si>
    <t>SECTION SWITCH/OTHER SPEC FIXT</t>
  </si>
  <si>
    <t>SECTION SW</t>
  </si>
  <si>
    <t>000000155152</t>
  </si>
  <si>
    <t>881233</t>
  </si>
  <si>
    <t>000000155721</t>
  </si>
  <si>
    <t>881887</t>
  </si>
  <si>
    <t>3590</t>
  </si>
  <si>
    <t>3590.000</t>
  </si>
  <si>
    <t>090</t>
  </si>
  <si>
    <t>ROADS/TRAILS/BRIDGES</t>
  </si>
  <si>
    <t>ROADS/TRAI</t>
  </si>
  <si>
    <t>000000166164</t>
  </si>
  <si>
    <t>Roads/Trails/Bridges</t>
  </si>
  <si>
    <t>000000299727</t>
  </si>
  <si>
    <t>00219819</t>
  </si>
  <si>
    <t>000000300599</t>
  </si>
  <si>
    <t>00220420</t>
  </si>
  <si>
    <t>000000300600</t>
  </si>
  <si>
    <t>00219831</t>
  </si>
  <si>
    <t>000000302500</t>
  </si>
  <si>
    <t>00220049</t>
  </si>
  <si>
    <t>000000321755</t>
  </si>
  <si>
    <t>00340603</t>
  </si>
  <si>
    <t>RET</t>
  </si>
  <si>
    <t>Roads/Trai</t>
  </si>
  <si>
    <t>000000300300</t>
  </si>
  <si>
    <t>00219792</t>
  </si>
  <si>
    <t>ADJ</t>
  </si>
  <si>
    <t xml:space="preserve"> 10</t>
  </si>
  <si>
    <t>CELILO-SYLMAR NO 1 (ML DESCHUTES CO)</t>
  </si>
  <si>
    <t>000000321746</t>
  </si>
  <si>
    <t>CE 655A</t>
  </si>
  <si>
    <t>000000321753</t>
  </si>
  <si>
    <t>CELILO-SYLMAR NO 1 (ML JEFFERSON CO)</t>
  </si>
  <si>
    <t>000000321748</t>
  </si>
  <si>
    <t>CELILO-SYLMAR NO 1 (ML WASCO CO)</t>
  </si>
  <si>
    <t>000000321749</t>
  </si>
  <si>
    <t xml:space="preserve"> 2914</t>
  </si>
  <si>
    <t>MCNARY SUBSTATION</t>
  </si>
  <si>
    <t>3520</t>
  </si>
  <si>
    <t>3520.705</t>
  </si>
  <si>
    <t>Fence - Trans</t>
  </si>
  <si>
    <t>000000314547</t>
  </si>
  <si>
    <t>00320706</t>
  </si>
  <si>
    <t>3530</t>
  </si>
  <si>
    <t>3530.501</t>
  </si>
  <si>
    <t>T01863</t>
  </si>
  <si>
    <t>Power Transformer</t>
  </si>
  <si>
    <t>000000322056</t>
  </si>
  <si>
    <t>00345375</t>
  </si>
  <si>
    <t>T01861</t>
  </si>
  <si>
    <t>000000322058</t>
  </si>
  <si>
    <t>T01862</t>
  </si>
  <si>
    <t>000000322057</t>
  </si>
  <si>
    <t>3530.601</t>
  </si>
  <si>
    <t>Foundations</t>
  </si>
  <si>
    <t>000000322055</t>
  </si>
  <si>
    <t>3530.402</t>
  </si>
  <si>
    <t>Bus</t>
  </si>
  <si>
    <t>000000322080</t>
  </si>
  <si>
    <t>3530.101</t>
  </si>
  <si>
    <t>O03980</t>
  </si>
  <si>
    <t>Switchgear - Circuit Breaker</t>
  </si>
  <si>
    <t>000000322054</t>
  </si>
  <si>
    <t>3520.706</t>
  </si>
  <si>
    <t>Oil Spill/Site Dev/Walls-Trans</t>
  </si>
  <si>
    <t>000000318827</t>
  </si>
  <si>
    <t>00342144</t>
  </si>
  <si>
    <t>3530.202</t>
  </si>
  <si>
    <t>I01343</t>
  </si>
  <si>
    <t>Prot Eqp-Current Limit Reactor</t>
  </si>
  <si>
    <t>000000322062</t>
  </si>
  <si>
    <t>I01344</t>
  </si>
  <si>
    <t>000000322061</t>
  </si>
  <si>
    <t>I01345</t>
  </si>
  <si>
    <t>000000322060</t>
  </si>
  <si>
    <t>3530.302</t>
  </si>
  <si>
    <t>RACK-574</t>
  </si>
  <si>
    <t>Swtchbds/Pnls/Ser/Annunctrs</t>
  </si>
  <si>
    <t>000000322864</t>
  </si>
  <si>
    <t>00366099</t>
  </si>
  <si>
    <t>000000322078</t>
  </si>
  <si>
    <t>O03978</t>
  </si>
  <si>
    <t>000000322059</t>
  </si>
  <si>
    <t>O03771</t>
  </si>
  <si>
    <t>000000318792</t>
  </si>
  <si>
    <t>O03979</t>
  </si>
  <si>
    <t>000000322051</t>
  </si>
  <si>
    <t>3530.303</t>
  </si>
  <si>
    <t>Control Cable</t>
  </si>
  <si>
    <t>000000322081</t>
  </si>
  <si>
    <t>RACK-409</t>
  </si>
  <si>
    <t>000000322865</t>
  </si>
  <si>
    <t>TBD-1</t>
  </si>
  <si>
    <t>000000322098</t>
  </si>
  <si>
    <t>TBD-2B</t>
  </si>
  <si>
    <t>000000322107</t>
  </si>
  <si>
    <t>TBD-2A</t>
  </si>
  <si>
    <t>000000322097</t>
  </si>
  <si>
    <t>O03909</t>
  </si>
  <si>
    <t>000000314540</t>
  </si>
  <si>
    <t>O03910</t>
  </si>
  <si>
    <t>000000314539</t>
  </si>
  <si>
    <t>O03960</t>
  </si>
  <si>
    <t>000000318791</t>
  </si>
  <si>
    <t>TBD-3C</t>
  </si>
  <si>
    <t>000000322106</t>
  </si>
  <si>
    <t>3530.404</t>
  </si>
  <si>
    <t>Insulators &amp; Potheads</t>
  </si>
  <si>
    <t>000000322077</t>
  </si>
  <si>
    <t>3530.103</t>
  </si>
  <si>
    <t>D14303</t>
  </si>
  <si>
    <t>Switchgear - disc Switch</t>
  </si>
  <si>
    <t>000000322053</t>
  </si>
  <si>
    <t>D14304</t>
  </si>
  <si>
    <t>000000322052</t>
  </si>
  <si>
    <t>3530.405</t>
  </si>
  <si>
    <t>Conduit</t>
  </si>
  <si>
    <t>000000322079</t>
  </si>
  <si>
    <t>TBD-5</t>
  </si>
  <si>
    <t>000000322105</t>
  </si>
  <si>
    <t>O03961</t>
  </si>
  <si>
    <t>000000318795</t>
  </si>
  <si>
    <t>TBD-6</t>
  </si>
  <si>
    <t>000000322104</t>
  </si>
  <si>
    <t>TBD-7</t>
  </si>
  <si>
    <t>000000322103</t>
  </si>
  <si>
    <t>TBD-8</t>
  </si>
  <si>
    <t>000000322102</t>
  </si>
  <si>
    <t>3530.301</t>
  </si>
  <si>
    <t>P09637</t>
  </si>
  <si>
    <t>CT/PT/PD 230 kV and Over</t>
  </si>
  <si>
    <t>000000322074</t>
  </si>
  <si>
    <t>D14206</t>
  </si>
  <si>
    <t>000000322064</t>
  </si>
  <si>
    <t>D14267</t>
  </si>
  <si>
    <t>000000322063</t>
  </si>
  <si>
    <t>O03962</t>
  </si>
  <si>
    <t>000000318794</t>
  </si>
  <si>
    <t>D14305</t>
  </si>
  <si>
    <t>000000322050</t>
  </si>
  <si>
    <t>D14306</t>
  </si>
  <si>
    <t>000000322049</t>
  </si>
  <si>
    <t>D14307</t>
  </si>
  <si>
    <t>000000322048</t>
  </si>
  <si>
    <t>C07017</t>
  </si>
  <si>
    <t>000000322919</t>
  </si>
  <si>
    <t>00437943</t>
  </si>
  <si>
    <t>C07110</t>
  </si>
  <si>
    <t>000000322920</t>
  </si>
  <si>
    <t>C07086</t>
  </si>
  <si>
    <t>000000322921</t>
  </si>
  <si>
    <t>P09845</t>
  </si>
  <si>
    <t>000000322073</t>
  </si>
  <si>
    <t>P09846</t>
  </si>
  <si>
    <t>000000322072</t>
  </si>
  <si>
    <t>P09959</t>
  </si>
  <si>
    <t>000000322071</t>
  </si>
  <si>
    <t>A09690</t>
  </si>
  <si>
    <t>000000322067</t>
  </si>
  <si>
    <t>A09691</t>
  </si>
  <si>
    <t>000000322066</t>
  </si>
  <si>
    <t>A09692</t>
  </si>
  <si>
    <t>000000322065</t>
  </si>
  <si>
    <t>3550.103</t>
  </si>
  <si>
    <t>TBD-3</t>
  </si>
  <si>
    <t>Steel &amp; Aluminum Poles</t>
  </si>
  <si>
    <t>000000322100</t>
  </si>
  <si>
    <t>TBD-4</t>
  </si>
  <si>
    <t>000000322099</t>
  </si>
  <si>
    <t>T01855</t>
  </si>
  <si>
    <t>000000318799</t>
  </si>
  <si>
    <t>000000322076</t>
  </si>
  <si>
    <t>000000322866</t>
  </si>
  <si>
    <t>C08772</t>
  </si>
  <si>
    <t>000000322075</t>
  </si>
  <si>
    <t>O03988</t>
  </si>
  <si>
    <t>000000318793</t>
  </si>
  <si>
    <t>000000322917</t>
  </si>
  <si>
    <t>RACK 209</t>
  </si>
  <si>
    <t>000000322862</t>
  </si>
  <si>
    <t>RACK-123</t>
  </si>
  <si>
    <t>000000322863</t>
  </si>
  <si>
    <t>A10228</t>
  </si>
  <si>
    <t>000000322070</t>
  </si>
  <si>
    <t>D14023</t>
  </si>
  <si>
    <t>000000318804</t>
  </si>
  <si>
    <t>A10229</t>
  </si>
  <si>
    <t>000000322069</t>
  </si>
  <si>
    <t>A10230</t>
  </si>
  <si>
    <t>000000322068</t>
  </si>
  <si>
    <t>000000318790</t>
  </si>
  <si>
    <t>000000318798</t>
  </si>
  <si>
    <t>TBD-9</t>
  </si>
  <si>
    <t>000000322101</t>
  </si>
  <si>
    <t>D14084</t>
  </si>
  <si>
    <t>000000314538</t>
  </si>
  <si>
    <t>D14085</t>
  </si>
  <si>
    <t>000000314537</t>
  </si>
  <si>
    <t>D14165</t>
  </si>
  <si>
    <t>000000315051</t>
  </si>
  <si>
    <t>00345548</t>
  </si>
  <si>
    <t>D14166</t>
  </si>
  <si>
    <t>000000315050</t>
  </si>
  <si>
    <t>D14167</t>
  </si>
  <si>
    <t>000000315049</t>
  </si>
  <si>
    <t>D14168</t>
  </si>
  <si>
    <t>000000315048</t>
  </si>
  <si>
    <t>D14202</t>
  </si>
  <si>
    <t>000000318803</t>
  </si>
  <si>
    <t>000000322918</t>
  </si>
  <si>
    <t>Ground Wires</t>
  </si>
  <si>
    <t>000000322096</t>
  </si>
  <si>
    <t>3530.403</t>
  </si>
  <si>
    <t>Tap/Tie Line</t>
  </si>
  <si>
    <t>000000318797</t>
  </si>
  <si>
    <t>D14203</t>
  </si>
  <si>
    <t>000000318802</t>
  </si>
  <si>
    <t>D14204</t>
  </si>
  <si>
    <t>000000318801</t>
  </si>
  <si>
    <t>D14205</t>
  </si>
  <si>
    <t>000000318800</t>
  </si>
  <si>
    <t>RACK 119</t>
  </si>
  <si>
    <t>000000318850</t>
  </si>
  <si>
    <t>RACK 118</t>
  </si>
  <si>
    <t>000000318849</t>
  </si>
  <si>
    <t>D14208</t>
  </si>
  <si>
    <t>000000318813</t>
  </si>
  <si>
    <t>RACK 39</t>
  </si>
  <si>
    <t>000000318837</t>
  </si>
  <si>
    <t>000000318775</t>
  </si>
  <si>
    <t>RACK 40</t>
  </si>
  <si>
    <t>000000318838</t>
  </si>
  <si>
    <t>D14209</t>
  </si>
  <si>
    <t>000000318812</t>
  </si>
  <si>
    <t>RACK 402</t>
  </si>
  <si>
    <t>000000318865</t>
  </si>
  <si>
    <t>RACK 403</t>
  </si>
  <si>
    <t>000000318864</t>
  </si>
  <si>
    <t>D14210</t>
  </si>
  <si>
    <t>000000318811</t>
  </si>
  <si>
    <t>RACK 41</t>
  </si>
  <si>
    <t>000000318841</t>
  </si>
  <si>
    <t>D14212</t>
  </si>
  <si>
    <t>000000318810</t>
  </si>
  <si>
    <t>D14214</t>
  </si>
  <si>
    <t>000000318809</t>
  </si>
  <si>
    <t>D14215</t>
  </si>
  <si>
    <t>000000318808</t>
  </si>
  <si>
    <t>RACK 17</t>
  </si>
  <si>
    <t>000000318834</t>
  </si>
  <si>
    <t>D14216</t>
  </si>
  <si>
    <t>000000318807</t>
  </si>
  <si>
    <t>RACK 120</t>
  </si>
  <si>
    <t>000000318870</t>
  </si>
  <si>
    <t>RACK 401</t>
  </si>
  <si>
    <t>000000318866</t>
  </si>
  <si>
    <t>D14217</t>
  </si>
  <si>
    <t>000000318806</t>
  </si>
  <si>
    <t>RACK 12</t>
  </si>
  <si>
    <t>000000318833</t>
  </si>
  <si>
    <t>000000318796</t>
  </si>
  <si>
    <t>D14218</t>
  </si>
  <si>
    <t>000000318805</t>
  </si>
  <si>
    <t>P09535</t>
  </si>
  <si>
    <t>000000318817</t>
  </si>
  <si>
    <t>RACK 9</t>
  </si>
  <si>
    <t>000000318828</t>
  </si>
  <si>
    <t>RACK 24</t>
  </si>
  <si>
    <t>000000318836</t>
  </si>
  <si>
    <t>3530.201</t>
  </si>
  <si>
    <t>Station Eqp - Protective Eqp</t>
  </si>
  <si>
    <t>000000314549</t>
  </si>
  <si>
    <t>A09342</t>
  </si>
  <si>
    <t>000000318778</t>
  </si>
  <si>
    <t>A09343</t>
  </si>
  <si>
    <t>000000318777</t>
  </si>
  <si>
    <t>RACK 103</t>
  </si>
  <si>
    <t>000000318846</t>
  </si>
  <si>
    <t>A09344</t>
  </si>
  <si>
    <t>000000318776</t>
  </si>
  <si>
    <t>RACK 101</t>
  </si>
  <si>
    <t>000000318842</t>
  </si>
  <si>
    <t>000000318789</t>
  </si>
  <si>
    <t>A09356</t>
  </si>
  <si>
    <t>000000314546</t>
  </si>
  <si>
    <t>A09357</t>
  </si>
  <si>
    <t>000000314545</t>
  </si>
  <si>
    <t>A09358</t>
  </si>
  <si>
    <t>000000314544</t>
  </si>
  <si>
    <t>RACK E15</t>
  </si>
  <si>
    <t>000000318856</t>
  </si>
  <si>
    <t>A09807</t>
  </si>
  <si>
    <t>000000314543</t>
  </si>
  <si>
    <t>A09808</t>
  </si>
  <si>
    <t>000000314542</t>
  </si>
  <si>
    <t>A09809</t>
  </si>
  <si>
    <t>000000314541</t>
  </si>
  <si>
    <t>A09919</t>
  </si>
  <si>
    <t>000000318784</t>
  </si>
  <si>
    <t>RACK 107</t>
  </si>
  <si>
    <t>000000321082</t>
  </si>
  <si>
    <t>00342149</t>
  </si>
  <si>
    <t>RACK 206</t>
  </si>
  <si>
    <t>000000321081</t>
  </si>
  <si>
    <t>A09920</t>
  </si>
  <si>
    <t>000000318783</t>
  </si>
  <si>
    <t>RACK 407</t>
  </si>
  <si>
    <t>000000318857</t>
  </si>
  <si>
    <t>RACK 408</t>
  </si>
  <si>
    <t>000000318863</t>
  </si>
  <si>
    <t>C08490</t>
  </si>
  <si>
    <t>000000318816</t>
  </si>
  <si>
    <t>A09923</t>
  </si>
  <si>
    <t>000000318782</t>
  </si>
  <si>
    <t>C08491</t>
  </si>
  <si>
    <t>000000318815</t>
  </si>
  <si>
    <t>C08493</t>
  </si>
  <si>
    <t>000000318814</t>
  </si>
  <si>
    <t>P09469</t>
  </si>
  <si>
    <t>000000318826</t>
  </si>
  <si>
    <t>P09470</t>
  </si>
  <si>
    <t>000000318825</t>
  </si>
  <si>
    <t>P09471</t>
  </si>
  <si>
    <t>000000318824</t>
  </si>
  <si>
    <t>A10012</t>
  </si>
  <si>
    <t>000000318781</t>
  </si>
  <si>
    <t>P09472</t>
  </si>
  <si>
    <t>000000318823</t>
  </si>
  <si>
    <t>P09473</t>
  </si>
  <si>
    <t>000000318822</t>
  </si>
  <si>
    <t>P09474</t>
  </si>
  <si>
    <t>000000318821</t>
  </si>
  <si>
    <t>A10014</t>
  </si>
  <si>
    <t>000000318780</t>
  </si>
  <si>
    <t>A10015</t>
  </si>
  <si>
    <t>000000318779</t>
  </si>
  <si>
    <t>A10057</t>
  </si>
  <si>
    <t>000000318787</t>
  </si>
  <si>
    <t>A10067</t>
  </si>
  <si>
    <t>000000318786</t>
  </si>
  <si>
    <t>A10074</t>
  </si>
  <si>
    <t>000000318785</t>
  </si>
  <si>
    <t>P09344</t>
  </si>
  <si>
    <t>000000318820</t>
  </si>
  <si>
    <t>P09345</t>
  </si>
  <si>
    <t>000000318819</t>
  </si>
  <si>
    <t>P09349</t>
  </si>
  <si>
    <t>000000318818</t>
  </si>
  <si>
    <t>I01287</t>
  </si>
  <si>
    <t>000000314536</t>
  </si>
  <si>
    <t>I01288</t>
  </si>
  <si>
    <t>000000314535</t>
  </si>
  <si>
    <t>I01289</t>
  </si>
  <si>
    <t>000000314534</t>
  </si>
  <si>
    <t>I01290</t>
  </si>
  <si>
    <t>000000314533</t>
  </si>
  <si>
    <t>I01291</t>
  </si>
  <si>
    <t>000000314532</t>
  </si>
  <si>
    <t>I01292</t>
  </si>
  <si>
    <t>000000314531</t>
  </si>
  <si>
    <t>000000321083</t>
  </si>
  <si>
    <t>RACK 508</t>
  </si>
  <si>
    <t>000000318861</t>
  </si>
  <si>
    <t>RACK 16</t>
  </si>
  <si>
    <t>000000318832</t>
  </si>
  <si>
    <t>RACK 473</t>
  </si>
  <si>
    <t>000000318851</t>
  </si>
  <si>
    <t>RACK 114</t>
  </si>
  <si>
    <t>000000318847</t>
  </si>
  <si>
    <t>RACK 184</t>
  </si>
  <si>
    <t>000000318853</t>
  </si>
  <si>
    <t>RACK 115</t>
  </si>
  <si>
    <t>000000318848</t>
  </si>
  <si>
    <t>RACK 188</t>
  </si>
  <si>
    <t>000000318869</t>
  </si>
  <si>
    <t>RACK 129</t>
  </si>
  <si>
    <t>000000318854</t>
  </si>
  <si>
    <t>RACK 412</t>
  </si>
  <si>
    <t>000000318862</t>
  </si>
  <si>
    <t>RACK 273</t>
  </si>
  <si>
    <t>000000318852</t>
  </si>
  <si>
    <t>RACK 2</t>
  </si>
  <si>
    <t>000000314567</t>
  </si>
  <si>
    <t>RACK 204</t>
  </si>
  <si>
    <t>000000318868</t>
  </si>
  <si>
    <t>RACK 205</t>
  </si>
  <si>
    <t>000000318867</t>
  </si>
  <si>
    <t>RACK 258</t>
  </si>
  <si>
    <t>000000314565</t>
  </si>
  <si>
    <t>RACK 259</t>
  </si>
  <si>
    <t>000000314564</t>
  </si>
  <si>
    <t>RACK 260</t>
  </si>
  <si>
    <t>000000314566</t>
  </si>
  <si>
    <t>RACK 261</t>
  </si>
  <si>
    <t>000000314563</t>
  </si>
  <si>
    <t>RACK 572</t>
  </si>
  <si>
    <t>000000318859</t>
  </si>
  <si>
    <t>RACK 573</t>
  </si>
  <si>
    <t>000000318858</t>
  </si>
  <si>
    <t>RACK 543</t>
  </si>
  <si>
    <t>000000318860</t>
  </si>
  <si>
    <t>RACK E49</t>
  </si>
  <si>
    <t>000000318855</t>
  </si>
  <si>
    <t>000000314556</t>
  </si>
  <si>
    <t>000000314551</t>
  </si>
  <si>
    <t>000000314550</t>
  </si>
  <si>
    <t>000000314555</t>
  </si>
  <si>
    <t>3530.406</t>
  </si>
  <si>
    <t>Manhole-Rack/Tray/Trench</t>
  </si>
  <si>
    <t>000000314558</t>
  </si>
  <si>
    <t>3530.505</t>
  </si>
  <si>
    <t>L02100</t>
  </si>
  <si>
    <t>000000314530</t>
  </si>
  <si>
    <t>L02101</t>
  </si>
  <si>
    <t>000000314529</t>
  </si>
  <si>
    <t>L02102</t>
  </si>
  <si>
    <t>000000314528</t>
  </si>
  <si>
    <t>L02103</t>
  </si>
  <si>
    <t>000000314527</t>
  </si>
  <si>
    <t>L02104</t>
  </si>
  <si>
    <t>000000314526</t>
  </si>
  <si>
    <t>L02105</t>
  </si>
  <si>
    <t>000000314525</t>
  </si>
  <si>
    <t>000000314557</t>
  </si>
  <si>
    <t>3530.703</t>
  </si>
  <si>
    <t>Switchyard Lighting - Inside</t>
  </si>
  <si>
    <t>000000314548</t>
  </si>
  <si>
    <t>000000314553</t>
  </si>
  <si>
    <t>000000314552</t>
  </si>
  <si>
    <t>MS</t>
  </si>
  <si>
    <t>MASTER LEASE SPARE</t>
  </si>
  <si>
    <t>A8546</t>
  </si>
  <si>
    <t>000000306633</t>
  </si>
  <si>
    <t>00230669</t>
  </si>
  <si>
    <t>A8598</t>
  </si>
  <si>
    <t>000000306632</t>
  </si>
  <si>
    <t>PD2269</t>
  </si>
  <si>
    <t>Switchgear</t>
  </si>
  <si>
    <t>000000306634</t>
  </si>
  <si>
    <t>000000306631</t>
  </si>
  <si>
    <t>000000306630</t>
  </si>
  <si>
    <t>T1827</t>
  </si>
  <si>
    <t>000000306629</t>
  </si>
  <si>
    <t>3530.602</t>
  </si>
  <si>
    <t>Steel/Conc Superstructure</t>
  </si>
  <si>
    <t>000000306628</t>
  </si>
  <si>
    <t>000000306627</t>
  </si>
  <si>
    <t>3520.100</t>
  </si>
  <si>
    <t>CL</t>
  </si>
  <si>
    <t>CAPITAL CONSTRUCTION</t>
  </si>
  <si>
    <t>STRUCT/IMPROVE-TRANS,</t>
  </si>
  <si>
    <t>000000283551</t>
  </si>
  <si>
    <t>00083137</t>
  </si>
  <si>
    <t>Z0836</t>
  </si>
  <si>
    <t>STRUCT/IMP</t>
  </si>
  <si>
    <t>000000281704</t>
  </si>
  <si>
    <t>00098898</t>
  </si>
  <si>
    <t>000000281713</t>
  </si>
  <si>
    <t>00015284</t>
  </si>
  <si>
    <t>3520.701</t>
  </si>
  <si>
    <t>000000281658</t>
  </si>
  <si>
    <t>00001415</t>
  </si>
  <si>
    <t>000000281659</t>
  </si>
  <si>
    <t>000000281660</t>
  </si>
  <si>
    <t>SWITCHGEAR-CIRCUIT BREAKER</t>
  </si>
  <si>
    <t>SWITCHGEAR</t>
  </si>
  <si>
    <t>000000278423</t>
  </si>
  <si>
    <t>00000376</t>
  </si>
  <si>
    <t>O03040</t>
  </si>
  <si>
    <t>000000278619</t>
  </si>
  <si>
    <t>00000509</t>
  </si>
  <si>
    <t>D12825</t>
  </si>
  <si>
    <t>STATION EQP-SWITCHGEA</t>
  </si>
  <si>
    <t>STATION EQ</t>
  </si>
  <si>
    <t>000000283552</t>
  </si>
  <si>
    <t>PROT EQP-GROUNDING SYSTEM</t>
  </si>
  <si>
    <t>000000278620</t>
  </si>
  <si>
    <t>STATION EQP-PROT EQP,</t>
  </si>
  <si>
    <t>000000280190</t>
  </si>
  <si>
    <t>00001498</t>
  </si>
  <si>
    <t>000000281663</t>
  </si>
  <si>
    <t>000000283548</t>
  </si>
  <si>
    <t>000000279961</t>
  </si>
  <si>
    <t>00000731</t>
  </si>
  <si>
    <t>000000280188</t>
  </si>
  <si>
    <t>P08085</t>
  </si>
  <si>
    <t>STATION EQP-INST/CONT</t>
  </si>
  <si>
    <t>000000282663</t>
  </si>
  <si>
    <t>00088549</t>
  </si>
  <si>
    <t>P08087</t>
  </si>
  <si>
    <t>000000282664</t>
  </si>
  <si>
    <t>P08088</t>
  </si>
  <si>
    <t>000000282665</t>
  </si>
  <si>
    <t>000000280732</t>
  </si>
  <si>
    <t>00002076</t>
  </si>
  <si>
    <t>000000280912</t>
  </si>
  <si>
    <t>00001082</t>
  </si>
  <si>
    <t>000000282394</t>
  </si>
  <si>
    <t>00032231</t>
  </si>
  <si>
    <t>SWTCHBDS/PNLS/SER/ANNUNCTRS</t>
  </si>
  <si>
    <t>000000278621</t>
  </si>
  <si>
    <t>CONTROL/FIBER OPTIC CABLE</t>
  </si>
  <si>
    <t>000000278622</t>
  </si>
  <si>
    <t>000000283549</t>
  </si>
  <si>
    <t>3530.305</t>
  </si>
  <si>
    <t>METERING</t>
  </si>
  <si>
    <t>000000278917</t>
  </si>
  <si>
    <t>00001441</t>
  </si>
  <si>
    <t>BUS</t>
  </si>
  <si>
    <t>000000278623</t>
  </si>
  <si>
    <t>STATION EQP-CABLE/BUS</t>
  </si>
  <si>
    <t>000000279962</t>
  </si>
  <si>
    <t>000000280189</t>
  </si>
  <si>
    <t>000000282662</t>
  </si>
  <si>
    <t>CONDUIT</t>
  </si>
  <si>
    <t>000000278624</t>
  </si>
  <si>
    <t>000000283550</t>
  </si>
  <si>
    <t>000000283547</t>
  </si>
  <si>
    <t>FOUNDATIONS</t>
  </si>
  <si>
    <t>000000278625</t>
  </si>
  <si>
    <t>STATION EQP-STRUCTURE</t>
  </si>
  <si>
    <t>000000283544</t>
  </si>
  <si>
    <t>000000279963</t>
  </si>
  <si>
    <t>000000283545</t>
  </si>
  <si>
    <t>3530.704</t>
  </si>
  <si>
    <t>STATION EQP-STAT SERV</t>
  </si>
  <si>
    <t>000000283546</t>
  </si>
  <si>
    <t>3501</t>
  </si>
  <si>
    <t>3501.120</t>
  </si>
  <si>
    <t>LAND-SUBSTATION EASEMENT</t>
  </si>
  <si>
    <t>LAND-SUBST</t>
  </si>
  <si>
    <t>000000159859</t>
  </si>
  <si>
    <t>12305</t>
  </si>
  <si>
    <t>000000159860</t>
  </si>
  <si>
    <t>43301</t>
  </si>
  <si>
    <t>3501.130</t>
  </si>
  <si>
    <t>LAND SUBSTAT-USG LAND PERMITS</t>
  </si>
  <si>
    <t>LAND SUBST</t>
  </si>
  <si>
    <t>000000159862</t>
  </si>
  <si>
    <t>Z00386</t>
  </si>
  <si>
    <t>CEILINGS</t>
  </si>
  <si>
    <t>000000160010</t>
  </si>
  <si>
    <t>Z00836</t>
  </si>
  <si>
    <t>ROOF COVERING</t>
  </si>
  <si>
    <t>ROOF COVER</t>
  </si>
  <si>
    <t>000000160013</t>
  </si>
  <si>
    <t>000000163975</t>
  </si>
  <si>
    <t>81265</t>
  </si>
  <si>
    <t>TANK HOT WATER</t>
  </si>
  <si>
    <t>TANK HOT W</t>
  </si>
  <si>
    <t>000000160003</t>
  </si>
  <si>
    <t>PROPERTY LINE FENCE-TRANS</t>
  </si>
  <si>
    <t>PROPERTY L</t>
  </si>
  <si>
    <t>000000160127</t>
  </si>
  <si>
    <t>000000160580</t>
  </si>
  <si>
    <t>11812</t>
  </si>
  <si>
    <t>000000160903</t>
  </si>
  <si>
    <t>11714</t>
  </si>
  <si>
    <t>000000161825</t>
  </si>
  <si>
    <t>13616</t>
  </si>
  <si>
    <t>000000287737</t>
  </si>
  <si>
    <t>00124066</t>
  </si>
  <si>
    <t>000000284166</t>
  </si>
  <si>
    <t>00107941</t>
  </si>
  <si>
    <t>000000285869</t>
  </si>
  <si>
    <t>00129528</t>
  </si>
  <si>
    <t>BASEMENT WALLS/FLOORSLAB</t>
  </si>
  <si>
    <t>BASEMENT W</t>
  </si>
  <si>
    <t>000000160015</t>
  </si>
  <si>
    <t>Building</t>
  </si>
  <si>
    <t>000000172301</t>
  </si>
  <si>
    <t>M2C902</t>
  </si>
  <si>
    <t>CABINET OTHER</t>
  </si>
  <si>
    <t>CABINET OT</t>
  </si>
  <si>
    <t>000000160515</t>
  </si>
  <si>
    <t>34624</t>
  </si>
  <si>
    <t>CONDUIT FIBER 3</t>
  </si>
  <si>
    <t>CONDUIT FI</t>
  </si>
  <si>
    <t>000000160004</t>
  </si>
  <si>
    <t>CONDUIT FIBER 4</t>
  </si>
  <si>
    <t>000000159992</t>
  </si>
  <si>
    <t>CONDUIT RIGID 1</t>
  </si>
  <si>
    <t>CONDUIT RI</t>
  </si>
  <si>
    <t>000000159998</t>
  </si>
  <si>
    <t>CONDUIT RIGID 1 1+2</t>
  </si>
  <si>
    <t>000000159995</t>
  </si>
  <si>
    <t>CONDUIT RIGID 1 1+4</t>
  </si>
  <si>
    <t>000000159977</t>
  </si>
  <si>
    <t>CONDUIT RIGID 2</t>
  </si>
  <si>
    <t>000000159985</t>
  </si>
  <si>
    <t>CONDUIT RIGID 2 1+2</t>
  </si>
  <si>
    <t>000000159988</t>
  </si>
  <si>
    <t>CONDUIT RIGID 3</t>
  </si>
  <si>
    <t>000000159979</t>
  </si>
  <si>
    <t>CONDUIT RIGID 3+4</t>
  </si>
  <si>
    <t>000000160012</t>
  </si>
  <si>
    <t>CONDUIT RIGID 4</t>
  </si>
  <si>
    <t>000000159993</t>
  </si>
  <si>
    <t>CONTROL HSE UNDER 50000</t>
  </si>
  <si>
    <t>CONTROL HS</t>
  </si>
  <si>
    <t>000000169291</t>
  </si>
  <si>
    <t>815907</t>
  </si>
  <si>
    <t>FLOOR COVERING</t>
  </si>
  <si>
    <t>FLOOR COVE</t>
  </si>
  <si>
    <t>000000160006</t>
  </si>
  <si>
    <t>FOUNTAIN</t>
  </si>
  <si>
    <t>000000159984</t>
  </si>
  <si>
    <t>GROUNDING SYSTEM</t>
  </si>
  <si>
    <t>GROUNDING</t>
  </si>
  <si>
    <t>000000159997</t>
  </si>
  <si>
    <t>INTERIOR WALLS</t>
  </si>
  <si>
    <t>INTERIOR W</t>
  </si>
  <si>
    <t>000000160011</t>
  </si>
  <si>
    <t>KITCHEN COMPLETE</t>
  </si>
  <si>
    <t>KITCHEN CO</t>
  </si>
  <si>
    <t>000000159994</t>
  </si>
  <si>
    <t>LAVATORY</t>
  </si>
  <si>
    <t>000000159982</t>
  </si>
  <si>
    <t>LIGHT UNIT FLOURES</t>
  </si>
  <si>
    <t>LIGHT UNIT</t>
  </si>
  <si>
    <t>000000160009</t>
  </si>
  <si>
    <t>LIGHT UNIT INCANDES</t>
  </si>
  <si>
    <t>000000160008</t>
  </si>
  <si>
    <t>LOCKERS</t>
  </si>
  <si>
    <t>000000159996</t>
  </si>
  <si>
    <t>OUTSIDE WALLS</t>
  </si>
  <si>
    <t>OUTSIDE WA</t>
  </si>
  <si>
    <t>000000160014</t>
  </si>
  <si>
    <t>PANEL OTHER</t>
  </si>
  <si>
    <t>PANEL OTHE</t>
  </si>
  <si>
    <t>000000160007</t>
  </si>
  <si>
    <t>PARTITIONS</t>
  </si>
  <si>
    <t>000000159987</t>
  </si>
  <si>
    <t>PIPE METALLIC  1 1+2 IN</t>
  </si>
  <si>
    <t>PIPE METAL</t>
  </si>
  <si>
    <t>000000159983</t>
  </si>
  <si>
    <t>PIPE METALLIC  1 1+4 IN</t>
  </si>
  <si>
    <t>000000159975</t>
  </si>
  <si>
    <t>PIPE METALLIC  1+2 IN</t>
  </si>
  <si>
    <t>000000159991</t>
  </si>
  <si>
    <t>PIPE METALLIC  2  IN</t>
  </si>
  <si>
    <t>000000160001</t>
  </si>
  <si>
    <t>PIPE METALLIC  3+4 IN</t>
  </si>
  <si>
    <t>000000160000</t>
  </si>
  <si>
    <t>PIPE METALLIC  4  IN</t>
  </si>
  <si>
    <t>000000160005</t>
  </si>
  <si>
    <t>PLUMBING SYSTEM</t>
  </si>
  <si>
    <t>PLUMBING S</t>
  </si>
  <si>
    <t>000000159976</t>
  </si>
  <si>
    <t>PUMP SUMP</t>
  </si>
  <si>
    <t>000000159990</t>
  </si>
  <si>
    <t>SIGN SUB ALUM</t>
  </si>
  <si>
    <t>SIGN SUB A</t>
  </si>
  <si>
    <t>000000159981</t>
  </si>
  <si>
    <t>SINK</t>
  </si>
  <si>
    <t>000000159999</t>
  </si>
  <si>
    <t>TOILETS</t>
  </si>
  <si>
    <t>000000159986</t>
  </si>
  <si>
    <t>URINAL</t>
  </si>
  <si>
    <t>000000159989</t>
  </si>
  <si>
    <t>WIRE CONTROL TW 10</t>
  </si>
  <si>
    <t>WIRE CONTR</t>
  </si>
  <si>
    <t>000000159978</t>
  </si>
  <si>
    <t>WIRE CONTROL TW 12</t>
  </si>
  <si>
    <t>000000160002</t>
  </si>
  <si>
    <t>WIRE CONTROL TW 4+0</t>
  </si>
  <si>
    <t>000000159974</t>
  </si>
  <si>
    <t>WIRE CONTROL TW 8</t>
  </si>
  <si>
    <t>000000159980</t>
  </si>
  <si>
    <t>3520.200</t>
  </si>
  <si>
    <t>Z0825</t>
  </si>
  <si>
    <t>Z00825</t>
  </si>
  <si>
    <t>BUILDING UNDER 50000</t>
  </si>
  <si>
    <t>BUILDING U</t>
  </si>
  <si>
    <t>000000160886</t>
  </si>
  <si>
    <t>Z0826</t>
  </si>
  <si>
    <t>Z00826</t>
  </si>
  <si>
    <t>000000160552</t>
  </si>
  <si>
    <t>Z0834</t>
  </si>
  <si>
    <t>Other Station buildings - Tran</t>
  </si>
  <si>
    <t>Other Stat</t>
  </si>
  <si>
    <t>000000290974</t>
  </si>
  <si>
    <t>00149709</t>
  </si>
  <si>
    <t>Z00834</t>
  </si>
  <si>
    <t>000000160097</t>
  </si>
  <si>
    <t>Z0835</t>
  </si>
  <si>
    <t>Z00835</t>
  </si>
  <si>
    <t>000000160096</t>
  </si>
  <si>
    <t>WATER/SEWER SYSTEM-TRANS</t>
  </si>
  <si>
    <t>WATER/SEWE</t>
  </si>
  <si>
    <t>000000160109</t>
  </si>
  <si>
    <t>000000160562</t>
  </si>
  <si>
    <t>000000160563</t>
  </si>
  <si>
    <t>000000160891</t>
  </si>
  <si>
    <t>000000161797</t>
  </si>
  <si>
    <t>81118</t>
  </si>
  <si>
    <t>000000162676</t>
  </si>
  <si>
    <t>79101</t>
  </si>
  <si>
    <t>3520.703</t>
  </si>
  <si>
    <t>RAILROAD SPUR TRACKS-TRANS</t>
  </si>
  <si>
    <t>RAILROAD S</t>
  </si>
  <si>
    <t>000000160570</t>
  </si>
  <si>
    <t>000000171220</t>
  </si>
  <si>
    <t>810331</t>
  </si>
  <si>
    <t>OIL SPILL/SITE DEV/WALLS-TRN</t>
  </si>
  <si>
    <t>OIL SPILL/</t>
  </si>
  <si>
    <t>000000160153</t>
  </si>
  <si>
    <t>000000160602</t>
  </si>
  <si>
    <t>000000160921</t>
  </si>
  <si>
    <t>000000161853</t>
  </si>
  <si>
    <t>000000164323</t>
  </si>
  <si>
    <t>81907</t>
  </si>
  <si>
    <t>000000169012</t>
  </si>
  <si>
    <t>196601</t>
  </si>
  <si>
    <t>000000169884</t>
  </si>
  <si>
    <t>183518</t>
  </si>
  <si>
    <t>000000171232</t>
  </si>
  <si>
    <t>000000174213</t>
  </si>
  <si>
    <t>M7C504</t>
  </si>
  <si>
    <t>000000313473</t>
  </si>
  <si>
    <t>00347821</t>
  </si>
  <si>
    <t>OT0039</t>
  </si>
  <si>
    <t>000000306317</t>
  </si>
  <si>
    <t>00269413</t>
  </si>
  <si>
    <t>OT0040</t>
  </si>
  <si>
    <t>000000306316</t>
  </si>
  <si>
    <t>OT0041</t>
  </si>
  <si>
    <t>000000306315</t>
  </si>
  <si>
    <t>3520.707</t>
  </si>
  <si>
    <t>PARKING, ROADS, BRIDGES-TRANS</t>
  </si>
  <si>
    <t>PARKING, R</t>
  </si>
  <si>
    <t>000000160177</t>
  </si>
  <si>
    <t>000000160615</t>
  </si>
  <si>
    <t>000000169027</t>
  </si>
  <si>
    <t>Parking, Roads, Bridges-Trans</t>
  </si>
  <si>
    <t>000000301610</t>
  </si>
  <si>
    <t>00217063</t>
  </si>
  <si>
    <t>3520.708</t>
  </si>
  <si>
    <t>FUEL DISPENSING FACILITY-TRANS</t>
  </si>
  <si>
    <t>FUEL DISPE</t>
  </si>
  <si>
    <t>000000160184</t>
  </si>
  <si>
    <t>000000162498</t>
  </si>
  <si>
    <t>79109</t>
  </si>
  <si>
    <t>000000171250</t>
  </si>
  <si>
    <t>000000172316</t>
  </si>
  <si>
    <t>810856</t>
  </si>
  <si>
    <t>O00863</t>
  </si>
  <si>
    <t>OCB 115KV 1200A 3500MVA</t>
  </si>
  <si>
    <t>OCB 115KV</t>
  </si>
  <si>
    <t>000000110311</t>
  </si>
  <si>
    <t>O01875</t>
  </si>
  <si>
    <t>PCB 230KV 3000A 20000MVA</t>
  </si>
  <si>
    <t>PCB 230KV</t>
  </si>
  <si>
    <t>000000130395</t>
  </si>
  <si>
    <t>0000137152</t>
  </si>
  <si>
    <t>O00860</t>
  </si>
  <si>
    <t>000000110310</t>
  </si>
  <si>
    <t>0000142103</t>
  </si>
  <si>
    <t>O02274</t>
  </si>
  <si>
    <t>CIRCUIT SWITCHER \ TRA</t>
  </si>
  <si>
    <t>CIRCUIT SW</t>
  </si>
  <si>
    <t>000000139052</t>
  </si>
  <si>
    <t>881632</t>
  </si>
  <si>
    <t>0000142104</t>
  </si>
  <si>
    <t>O02275</t>
  </si>
  <si>
    <t>000000139053</t>
  </si>
  <si>
    <t>0000142106</t>
  </si>
  <si>
    <t>O02395</t>
  </si>
  <si>
    <t>CIRCUIT BREAKER \ POWE</t>
  </si>
  <si>
    <t>CIRCUIT BR</t>
  </si>
  <si>
    <t>000000140384</t>
  </si>
  <si>
    <t>M4C966</t>
  </si>
  <si>
    <t>0000142107</t>
  </si>
  <si>
    <t>O02396</t>
  </si>
  <si>
    <t>000000140385</t>
  </si>
  <si>
    <t>D05079</t>
  </si>
  <si>
    <t>DISC SWITCH 196KV 1200A</t>
  </si>
  <si>
    <t>DISC SWITC</t>
  </si>
  <si>
    <t>000000109624</t>
  </si>
  <si>
    <t>0000137666</t>
  </si>
  <si>
    <t>D05337</t>
  </si>
  <si>
    <t>DISC SW 196KV 1200A GB</t>
  </si>
  <si>
    <t>DISC SW 19</t>
  </si>
  <si>
    <t>000000112080</t>
  </si>
  <si>
    <t>0000138265</t>
  </si>
  <si>
    <t>D04705</t>
  </si>
  <si>
    <t>000000109642</t>
  </si>
  <si>
    <t>0000140948</t>
  </si>
  <si>
    <t>D05084</t>
  </si>
  <si>
    <t>000000109625</t>
  </si>
  <si>
    <t>0000140950</t>
  </si>
  <si>
    <t>D04557</t>
  </si>
  <si>
    <t>000000108823</t>
  </si>
  <si>
    <t>0000140951</t>
  </si>
  <si>
    <t>D04558</t>
  </si>
  <si>
    <t>000000108824</t>
  </si>
  <si>
    <t>0000140952</t>
  </si>
  <si>
    <t>D04559</t>
  </si>
  <si>
    <t>000000108825</t>
  </si>
  <si>
    <t>0000140953</t>
  </si>
  <si>
    <t>D04560</t>
  </si>
  <si>
    <t>000000108826</t>
  </si>
  <si>
    <t>0000140954</t>
  </si>
  <si>
    <t>D04561</t>
  </si>
  <si>
    <t>000000108827</t>
  </si>
  <si>
    <t>0000140955</t>
  </si>
  <si>
    <t>D04570</t>
  </si>
  <si>
    <t>000000108808</t>
  </si>
  <si>
    <t>0000140956</t>
  </si>
  <si>
    <t>D04571</t>
  </si>
  <si>
    <t>000000108809</t>
  </si>
  <si>
    <t>0000140957</t>
  </si>
  <si>
    <t>D04572</t>
  </si>
  <si>
    <t>000000108810</t>
  </si>
  <si>
    <t>0000140958</t>
  </si>
  <si>
    <t>D04573</t>
  </si>
  <si>
    <t>000000108811</t>
  </si>
  <si>
    <t>0000140959</t>
  </si>
  <si>
    <t>D04574</t>
  </si>
  <si>
    <t>000000108812</t>
  </si>
  <si>
    <t>0000140960</t>
  </si>
  <si>
    <t>D04576</t>
  </si>
  <si>
    <t>000000108813</t>
  </si>
  <si>
    <t>0000140961</t>
  </si>
  <si>
    <t>D04577</t>
  </si>
  <si>
    <t>000000108814</t>
  </si>
  <si>
    <t>0000140962</t>
  </si>
  <si>
    <t>D04578</t>
  </si>
  <si>
    <t>000000108815</t>
  </si>
  <si>
    <t>0000140963</t>
  </si>
  <si>
    <t>D04579</t>
  </si>
  <si>
    <t>000000108816</t>
  </si>
  <si>
    <t>0000140964</t>
  </si>
  <si>
    <t>D04580</t>
  </si>
  <si>
    <t>000000108817</t>
  </si>
  <si>
    <t>0000140965</t>
  </si>
  <si>
    <t>D04890</t>
  </si>
  <si>
    <t>DISC SW 230KV 1600A GB</t>
  </si>
  <si>
    <t>DISC SW 23</t>
  </si>
  <si>
    <t>000000110443</t>
  </si>
  <si>
    <t>0000140966</t>
  </si>
  <si>
    <t>D04891</t>
  </si>
  <si>
    <t>DISC SW 230KV 1600A</t>
  </si>
  <si>
    <t>000000110403</t>
  </si>
  <si>
    <t>0000140967</t>
  </si>
  <si>
    <t>D04892</t>
  </si>
  <si>
    <t>000000110404</t>
  </si>
  <si>
    <t>0000140970</t>
  </si>
  <si>
    <t>D04904</t>
  </si>
  <si>
    <t>000000110382</t>
  </si>
  <si>
    <t>0000140973</t>
  </si>
  <si>
    <t>D04907</t>
  </si>
  <si>
    <t>000000109632</t>
  </si>
  <si>
    <t>0000140974</t>
  </si>
  <si>
    <t>D04908</t>
  </si>
  <si>
    <t>000000109633</t>
  </si>
  <si>
    <t>0000140975</t>
  </si>
  <si>
    <t>D04909</t>
  </si>
  <si>
    <t>000000109634</t>
  </si>
  <si>
    <t>0000140979</t>
  </si>
  <si>
    <t>D04913</t>
  </si>
  <si>
    <t>000000110423</t>
  </si>
  <si>
    <t>0000140981</t>
  </si>
  <si>
    <t>D05053</t>
  </si>
  <si>
    <t>000000109648</t>
  </si>
  <si>
    <t>0000140984</t>
  </si>
  <si>
    <t>D05057</t>
  </si>
  <si>
    <t>DISC SW 230KV 1200A GB</t>
  </si>
  <si>
    <t>000000110426</t>
  </si>
  <si>
    <t>0000140986</t>
  </si>
  <si>
    <t>D05086</t>
  </si>
  <si>
    <t>000000109627</t>
  </si>
  <si>
    <t>0000140990</t>
  </si>
  <si>
    <t>D05092</t>
  </si>
  <si>
    <t>DISC SW 230KV 1200A</t>
  </si>
  <si>
    <t>000000110371</t>
  </si>
  <si>
    <t>0000140991</t>
  </si>
  <si>
    <t>D05093</t>
  </si>
  <si>
    <t>000000110372</t>
  </si>
  <si>
    <t>D04910</t>
  </si>
  <si>
    <t>000000109635</t>
  </si>
  <si>
    <t>D04911</t>
  </si>
  <si>
    <t>000000109636</t>
  </si>
  <si>
    <t>D04912</t>
  </si>
  <si>
    <t>000000110422</t>
  </si>
  <si>
    <t>D05018</t>
  </si>
  <si>
    <t>DISC SW SP 15KV 600A</t>
  </si>
  <si>
    <t>DISC SW SP</t>
  </si>
  <si>
    <t>000000110347</t>
  </si>
  <si>
    <t>D05019</t>
  </si>
  <si>
    <t>000000110348</t>
  </si>
  <si>
    <t>D05020</t>
  </si>
  <si>
    <t>000000110349</t>
  </si>
  <si>
    <t>D05039</t>
  </si>
  <si>
    <t>000000110385</t>
  </si>
  <si>
    <t>D05040</t>
  </si>
  <si>
    <t>000000110386</t>
  </si>
  <si>
    <t>D05085</t>
  </si>
  <si>
    <t>000000109626</t>
  </si>
  <si>
    <t>D05163</t>
  </si>
  <si>
    <t>000000110445</t>
  </si>
  <si>
    <t>D05164</t>
  </si>
  <si>
    <t>DISC SW 345KV 1600A</t>
  </si>
  <si>
    <t>DISC SW 34</t>
  </si>
  <si>
    <t>000000110447</t>
  </si>
  <si>
    <t>D09405</t>
  </si>
  <si>
    <t>DISC SW 500KV 3000A AC T</t>
  </si>
  <si>
    <t>DISC SW 50</t>
  </si>
  <si>
    <t>000000130560</t>
  </si>
  <si>
    <t>D10019</t>
  </si>
  <si>
    <t>DISC SWT 3P 230KV 3000A</t>
  </si>
  <si>
    <t>DISC SWT 3</t>
  </si>
  <si>
    <t>000000130541</t>
  </si>
  <si>
    <t>D10220</t>
  </si>
  <si>
    <t>DISC SW 500KV 3000A AC</t>
  </si>
  <si>
    <t>000000132989</t>
  </si>
  <si>
    <t>PROT EQP-CURRENT LIMITREACTORS</t>
  </si>
  <si>
    <t>PROT EQP-C</t>
  </si>
  <si>
    <t>000000110481</t>
  </si>
  <si>
    <t>000000113126</t>
  </si>
  <si>
    <t>79063</t>
  </si>
  <si>
    <t>000000115312</t>
  </si>
  <si>
    <t>87160</t>
  </si>
  <si>
    <t>C05358</t>
  </si>
  <si>
    <t>CT 500KV 4 CORES 3000 AM</t>
  </si>
  <si>
    <t>CT 500KV 4</t>
  </si>
  <si>
    <t>000000130940</t>
  </si>
  <si>
    <t>C05359</t>
  </si>
  <si>
    <t>000000130941</t>
  </si>
  <si>
    <t>C05360</t>
  </si>
  <si>
    <t>000000130942</t>
  </si>
  <si>
    <t>P04252</t>
  </si>
  <si>
    <t>POT TRANS CAP 500KV GE</t>
  </si>
  <si>
    <t>POT TRANS</t>
  </si>
  <si>
    <t>000000130905</t>
  </si>
  <si>
    <t>P04261</t>
  </si>
  <si>
    <t>VOLT TRANS 500KV HAEFELY</t>
  </si>
  <si>
    <t>VOLT TRANS</t>
  </si>
  <si>
    <t>000000139324</t>
  </si>
  <si>
    <t>M4C911</t>
  </si>
  <si>
    <t>PD1360</t>
  </si>
  <si>
    <t>POTENTIAL DEVICE NON STD</t>
  </si>
  <si>
    <t>POTENTIAL</t>
  </si>
  <si>
    <t>000000110519</t>
  </si>
  <si>
    <t>PD1413</t>
  </si>
  <si>
    <t>000000114809</t>
  </si>
  <si>
    <t>88030</t>
  </si>
  <si>
    <t>PD1414</t>
  </si>
  <si>
    <t>000000114810</t>
  </si>
  <si>
    <t>PD1422</t>
  </si>
  <si>
    <t>POTENTIAL DEVICE</t>
  </si>
  <si>
    <t>000000109784</t>
  </si>
  <si>
    <t>PD1424</t>
  </si>
  <si>
    <t>BUSHING POT DEVICE 230KV</t>
  </si>
  <si>
    <t>BUSHING PO</t>
  </si>
  <si>
    <t>000000127106</t>
  </si>
  <si>
    <t>880476</t>
  </si>
  <si>
    <t>PD1427</t>
  </si>
  <si>
    <t>000000109782</t>
  </si>
  <si>
    <t>0000133748</t>
  </si>
  <si>
    <t>P04246</t>
  </si>
  <si>
    <t>000000130902</t>
  </si>
  <si>
    <t>0000133765</t>
  </si>
  <si>
    <t>P04245</t>
  </si>
  <si>
    <t>000000130895</t>
  </si>
  <si>
    <t>0000133766</t>
  </si>
  <si>
    <t>P04247</t>
  </si>
  <si>
    <t>000000130903</t>
  </si>
  <si>
    <t>C06466</t>
  </si>
  <si>
    <t>TRANSFORMER, CURRENT \</t>
  </si>
  <si>
    <t>TRANSFORME</t>
  </si>
  <si>
    <t>000000140080</t>
  </si>
  <si>
    <t>M4C093</t>
  </si>
  <si>
    <t>C06467</t>
  </si>
  <si>
    <t>000000140081</t>
  </si>
  <si>
    <t>C06468</t>
  </si>
  <si>
    <t>000000140082</t>
  </si>
  <si>
    <t>P07022</t>
  </si>
  <si>
    <t>TRANSFORMER, VOLTAGE \</t>
  </si>
  <si>
    <t>000000144867</t>
  </si>
  <si>
    <t>M4C602</t>
  </si>
  <si>
    <t>P07023</t>
  </si>
  <si>
    <t>000000144868</t>
  </si>
  <si>
    <t>P07024</t>
  </si>
  <si>
    <t>000000144869</t>
  </si>
  <si>
    <t>SWTCHBDS/P</t>
  </si>
  <si>
    <t>000000110579</t>
  </si>
  <si>
    <t>000000113868</t>
  </si>
  <si>
    <t>82735</t>
  </si>
  <si>
    <t>000000124539</t>
  </si>
  <si>
    <t>89377</t>
  </si>
  <si>
    <t>000000125363</t>
  </si>
  <si>
    <t>77077</t>
  </si>
  <si>
    <t>000000129730</t>
  </si>
  <si>
    <t>880529</t>
  </si>
  <si>
    <t>000000129745</t>
  </si>
  <si>
    <t>713505</t>
  </si>
  <si>
    <t>000000129753</t>
  </si>
  <si>
    <t>880627</t>
  </si>
  <si>
    <t>000000130995</t>
  </si>
  <si>
    <t>000000133278</t>
  </si>
  <si>
    <t>880831</t>
  </si>
  <si>
    <t>000000133327</t>
  </si>
  <si>
    <t>000000135146</t>
  </si>
  <si>
    <t>820036</t>
  </si>
  <si>
    <t>000000136890</t>
  </si>
  <si>
    <t>822212</t>
  </si>
  <si>
    <t>000000136895</t>
  </si>
  <si>
    <t>820246</t>
  </si>
  <si>
    <t>3530.308</t>
  </si>
  <si>
    <t>V/I/INSTRUMENT TRANSFORMERS</t>
  </si>
  <si>
    <t>V/I/INSTRU</t>
  </si>
  <si>
    <t>000000108919</t>
  </si>
  <si>
    <t>000000108920</t>
  </si>
  <si>
    <t>000000108939</t>
  </si>
  <si>
    <t>000000108940</t>
  </si>
  <si>
    <t>000000108976</t>
  </si>
  <si>
    <t>000000108977</t>
  </si>
  <si>
    <t>000000110496</t>
  </si>
  <si>
    <t>000000110500</t>
  </si>
  <si>
    <t>000000110501</t>
  </si>
  <si>
    <t>000000110502</t>
  </si>
  <si>
    <t>000000110503</t>
  </si>
  <si>
    <t>000000109144</t>
  </si>
  <si>
    <t>000000109962</t>
  </si>
  <si>
    <t>000000110658</t>
  </si>
  <si>
    <t>INSUL BUS 115+230KV</t>
  </si>
  <si>
    <t>INSUL BUS</t>
  </si>
  <si>
    <t>000000109221</t>
  </si>
  <si>
    <t>000000109222</t>
  </si>
  <si>
    <t>000000109223</t>
  </si>
  <si>
    <t>000000109224</t>
  </si>
  <si>
    <t>000000109225</t>
  </si>
  <si>
    <t>000000109226</t>
  </si>
  <si>
    <t>000000109227</t>
  </si>
  <si>
    <t>000000109228</t>
  </si>
  <si>
    <t>000000109229</t>
  </si>
  <si>
    <t>000000109230</t>
  </si>
  <si>
    <t>000000109231</t>
  </si>
  <si>
    <t>000000109232</t>
  </si>
  <si>
    <t>000000109233</t>
  </si>
  <si>
    <t>000000109234</t>
  </si>
  <si>
    <t>000000109235</t>
  </si>
  <si>
    <t>000000110063</t>
  </si>
  <si>
    <t>000000110704</t>
  </si>
  <si>
    <t>000000110705</t>
  </si>
  <si>
    <t>000000110706</t>
  </si>
  <si>
    <t>000000110713</t>
  </si>
  <si>
    <t>D04906</t>
  </si>
  <si>
    <t>000000110715</t>
  </si>
  <si>
    <t>000000110066</t>
  </si>
  <si>
    <t>000000110067</t>
  </si>
  <si>
    <t>000000110708</t>
  </si>
  <si>
    <t>000000110070</t>
  </si>
  <si>
    <t>000000110719</t>
  </si>
  <si>
    <t>000000110071</t>
  </si>
  <si>
    <t>000000110072</t>
  </si>
  <si>
    <t>000000110074</t>
  </si>
  <si>
    <t>000000110720</t>
  </si>
  <si>
    <t>000000110721</t>
  </si>
  <si>
    <t>000000112526</t>
  </si>
  <si>
    <t>000000110068</t>
  </si>
  <si>
    <t>000000110069</t>
  </si>
  <si>
    <t>INSUL BUS 345KV</t>
  </si>
  <si>
    <t>000000110762</t>
  </si>
  <si>
    <t>POST INSL 500KV 12 IN BC</t>
  </si>
  <si>
    <t>POST INSL</t>
  </si>
  <si>
    <t>000000131186</t>
  </si>
  <si>
    <t>BUS INSUL 115/230KV 5 BC</t>
  </si>
  <si>
    <t>BUS INSUL</t>
  </si>
  <si>
    <t>000000131198</t>
  </si>
  <si>
    <t>000000133524</t>
  </si>
  <si>
    <t>T00165</t>
  </si>
  <si>
    <t>TRANSFORMER, AUXILIARY</t>
  </si>
  <si>
    <t>000000145280</t>
  </si>
  <si>
    <t>M4C339</t>
  </si>
  <si>
    <t>T01039</t>
  </si>
  <si>
    <t>POWER TRANS NON STD</t>
  </si>
  <si>
    <t>POWER TRAN</t>
  </si>
  <si>
    <t>000000110826</t>
  </si>
  <si>
    <t>T01565</t>
  </si>
  <si>
    <t>POWER TRANS 425MAV 1PH</t>
  </si>
  <si>
    <t>000000131323</t>
  </si>
  <si>
    <t>FOUNDATION</t>
  </si>
  <si>
    <t>000000109372</t>
  </si>
  <si>
    <t>3530.705</t>
  </si>
  <si>
    <t>STATION SERV TRANSFORM/INVERTE</t>
  </si>
  <si>
    <t>STATION SE</t>
  </si>
  <si>
    <t>000000110292</t>
  </si>
  <si>
    <t>000000144510</t>
  </si>
  <si>
    <t>300310</t>
  </si>
  <si>
    <t>000000145548</t>
  </si>
  <si>
    <t>M4C618</t>
  </si>
  <si>
    <t>000000146607</t>
  </si>
  <si>
    <t>M4C823</t>
  </si>
  <si>
    <t>O01786</t>
  </si>
  <si>
    <t>PCB 115KV 1600A 10000MVA</t>
  </si>
  <si>
    <t>PCB 115KV</t>
  </si>
  <si>
    <t>000000129101</t>
  </si>
  <si>
    <t>O02388</t>
  </si>
  <si>
    <t>000000140344</t>
  </si>
  <si>
    <t>O02413</t>
  </si>
  <si>
    <t>000000140330</t>
  </si>
  <si>
    <t>O02569</t>
  </si>
  <si>
    <t>000000140924</t>
  </si>
  <si>
    <t>M4C132</t>
  </si>
  <si>
    <t>O02583</t>
  </si>
  <si>
    <t>000000140938</t>
  </si>
  <si>
    <t>O02584</t>
  </si>
  <si>
    <t>000000140930</t>
  </si>
  <si>
    <t>O02622</t>
  </si>
  <si>
    <t>000000140907</t>
  </si>
  <si>
    <t>O02672</t>
  </si>
  <si>
    <t>000000143883</t>
  </si>
  <si>
    <t>O02673</t>
  </si>
  <si>
    <t>000000143882</t>
  </si>
  <si>
    <t>O02797</t>
  </si>
  <si>
    <t>000000145563</t>
  </si>
  <si>
    <t>300442</t>
  </si>
  <si>
    <t>O02798</t>
  </si>
  <si>
    <t>000000145564</t>
  </si>
  <si>
    <t>O02799</t>
  </si>
  <si>
    <t>000000145565</t>
  </si>
  <si>
    <t>O02800</t>
  </si>
  <si>
    <t>000000145566</t>
  </si>
  <si>
    <t>O02801</t>
  </si>
  <si>
    <t>000000145567</t>
  </si>
  <si>
    <t>O02804</t>
  </si>
  <si>
    <t>000000145568</t>
  </si>
  <si>
    <t>O02890</t>
  </si>
  <si>
    <t>000000144526</t>
  </si>
  <si>
    <t>O02931</t>
  </si>
  <si>
    <t>000000144522</t>
  </si>
  <si>
    <t>O03350</t>
  </si>
  <si>
    <t>000000287956</t>
  </si>
  <si>
    <t>00091977</t>
  </si>
  <si>
    <t>O03351</t>
  </si>
  <si>
    <t>000000287960</t>
  </si>
  <si>
    <t>O03352</t>
  </si>
  <si>
    <t>000000287961</t>
  </si>
  <si>
    <t>O03353</t>
  </si>
  <si>
    <t>000000303609</t>
  </si>
  <si>
    <t>O03354</t>
  </si>
  <si>
    <t>000000287951</t>
  </si>
  <si>
    <t>O03362</t>
  </si>
  <si>
    <t>000000287884</t>
  </si>
  <si>
    <t>00120257</t>
  </si>
  <si>
    <t>O03455</t>
  </si>
  <si>
    <t>000000287885</t>
  </si>
  <si>
    <t>O03774</t>
  </si>
  <si>
    <t>000000306849</t>
  </si>
  <si>
    <t>00253025</t>
  </si>
  <si>
    <t>O03775</t>
  </si>
  <si>
    <t>000000306848</t>
  </si>
  <si>
    <t>O03776</t>
  </si>
  <si>
    <t>000000306847</t>
  </si>
  <si>
    <t>O03777</t>
  </si>
  <si>
    <t>000000306846</t>
  </si>
  <si>
    <t>D00269</t>
  </si>
  <si>
    <t>000000110322</t>
  </si>
  <si>
    <t>D00270</t>
  </si>
  <si>
    <t>000000110323</t>
  </si>
  <si>
    <t>D00271</t>
  </si>
  <si>
    <t>000000110324</t>
  </si>
  <si>
    <t>D01148</t>
  </si>
  <si>
    <t>DISC SWITCH 69KV 600A GB</t>
  </si>
  <si>
    <t>000000110355</t>
  </si>
  <si>
    <t>D01934</t>
  </si>
  <si>
    <t>DISC SWITCH 15KV 600A</t>
  </si>
  <si>
    <t>000000110319</t>
  </si>
  <si>
    <t>D01935</t>
  </si>
  <si>
    <t>000000110320</t>
  </si>
  <si>
    <t>D01936</t>
  </si>
  <si>
    <t>000000110321</t>
  </si>
  <si>
    <t>D03359</t>
  </si>
  <si>
    <t>DISC SWITCH 115KV 600A</t>
  </si>
  <si>
    <t>000000110358</t>
  </si>
  <si>
    <t>D03360</t>
  </si>
  <si>
    <t>000000110359</t>
  </si>
  <si>
    <t>D03367</t>
  </si>
  <si>
    <t>000000110360</t>
  </si>
  <si>
    <t>D03729</t>
  </si>
  <si>
    <t>DISC SW 115KV 1200A GB</t>
  </si>
  <si>
    <t>DISC SW 11</t>
  </si>
  <si>
    <t>000000110419</t>
  </si>
  <si>
    <t>D03734</t>
  </si>
  <si>
    <t>000000110420</t>
  </si>
  <si>
    <t>D03857</t>
  </si>
  <si>
    <t>DISC SWITCH 69KV 1200A</t>
  </si>
  <si>
    <t>000000110364</t>
  </si>
  <si>
    <t>D03908</t>
  </si>
  <si>
    <t>DISC SWITCH 69KV 600A</t>
  </si>
  <si>
    <t>000000110356</t>
  </si>
  <si>
    <t>D04161</t>
  </si>
  <si>
    <t>000000110357</t>
  </si>
  <si>
    <t>D04232</t>
  </si>
  <si>
    <t>DISC SWITCH 115KV 1200A</t>
  </si>
  <si>
    <t>000000110391</t>
  </si>
  <si>
    <t>D04697</t>
  </si>
  <si>
    <t>DISC SWITCH 7500V 400A</t>
  </si>
  <si>
    <t>000000108727</t>
  </si>
  <si>
    <t>D04698</t>
  </si>
  <si>
    <t>000000108728</t>
  </si>
  <si>
    <t>D04699</t>
  </si>
  <si>
    <t>000000108729</t>
  </si>
  <si>
    <t>D04708</t>
  </si>
  <si>
    <t>000000110421</t>
  </si>
  <si>
    <t>D04897</t>
  </si>
  <si>
    <t>000000109661</t>
  </si>
  <si>
    <t>D04905</t>
  </si>
  <si>
    <t>000000110383</t>
  </si>
  <si>
    <t>000000110384</t>
  </si>
  <si>
    <t>D05133</t>
  </si>
  <si>
    <t>000000110361</t>
  </si>
  <si>
    <t>D05165</t>
  </si>
  <si>
    <t>000000110448</t>
  </si>
  <si>
    <t>D05168</t>
  </si>
  <si>
    <t>000000110405</t>
  </si>
  <si>
    <t>D05169</t>
  </si>
  <si>
    <t>000000110406</t>
  </si>
  <si>
    <t>D05170</t>
  </si>
  <si>
    <t>000000110407</t>
  </si>
  <si>
    <t>D05171</t>
  </si>
  <si>
    <t>000000110408</t>
  </si>
  <si>
    <t>D05172</t>
  </si>
  <si>
    <t>000000110409</t>
  </si>
  <si>
    <t>D05173</t>
  </si>
  <si>
    <t>000000110410</t>
  </si>
  <si>
    <t>D05174</t>
  </si>
  <si>
    <t>000000129275</t>
  </si>
  <si>
    <t>D05175</t>
  </si>
  <si>
    <t>000000110411</t>
  </si>
  <si>
    <t>D05279</t>
  </si>
  <si>
    <t>000000112069</t>
  </si>
  <si>
    <t>D05417</t>
  </si>
  <si>
    <t>000000112061</t>
  </si>
  <si>
    <t>D05531</t>
  </si>
  <si>
    <t>000000129273</t>
  </si>
  <si>
    <t>D05532</t>
  </si>
  <si>
    <t>000000129274</t>
  </si>
  <si>
    <t>D06044</t>
  </si>
  <si>
    <t>000000115222</t>
  </si>
  <si>
    <t>D09004</t>
  </si>
  <si>
    <t>000000130533</t>
  </si>
  <si>
    <t>D09005</t>
  </si>
  <si>
    <t>000000130534</t>
  </si>
  <si>
    <t>D09006</t>
  </si>
  <si>
    <t>000000130535</t>
  </si>
  <si>
    <t>D09403</t>
  </si>
  <si>
    <t>000000130558</t>
  </si>
  <si>
    <t>D09404</t>
  </si>
  <si>
    <t>000000130559</t>
  </si>
  <si>
    <t>D10020</t>
  </si>
  <si>
    <t>000000130542</t>
  </si>
  <si>
    <t>D10021</t>
  </si>
  <si>
    <t>000000130543</t>
  </si>
  <si>
    <t>D10219</t>
  </si>
  <si>
    <t>000000132334</t>
  </si>
  <si>
    <t>190901</t>
  </si>
  <si>
    <t>SURGE RESISTOR ON D10219</t>
  </si>
  <si>
    <t>SURGE RESI</t>
  </si>
  <si>
    <t>000000132287</t>
  </si>
  <si>
    <t>D10221</t>
  </si>
  <si>
    <t>000000132995</t>
  </si>
  <si>
    <t>D10222</t>
  </si>
  <si>
    <t>000000132996</t>
  </si>
  <si>
    <t>D11567</t>
  </si>
  <si>
    <t>SWITCH, DISCONNECT \ 2</t>
  </si>
  <si>
    <t>SWITCH, DI</t>
  </si>
  <si>
    <t>000000140462</t>
  </si>
  <si>
    <t>D11568</t>
  </si>
  <si>
    <t>000000140463</t>
  </si>
  <si>
    <t>D11861</t>
  </si>
  <si>
    <t>000000303340</t>
  </si>
  <si>
    <t>00274384</t>
  </si>
  <si>
    <t>D11998</t>
  </si>
  <si>
    <t>000000318209</t>
  </si>
  <si>
    <t>00349134</t>
  </si>
  <si>
    <t>D11999</t>
  </si>
  <si>
    <t>000000318208</t>
  </si>
  <si>
    <t>D12010</t>
  </si>
  <si>
    <t>000000318207</t>
  </si>
  <si>
    <t>D12281</t>
  </si>
  <si>
    <t>SWITCH, DISCONNECT \ 5</t>
  </si>
  <si>
    <t>000000144004</t>
  </si>
  <si>
    <t>D12300</t>
  </si>
  <si>
    <t>000000144005</t>
  </si>
  <si>
    <t>D12802</t>
  </si>
  <si>
    <t>000000287881</t>
  </si>
  <si>
    <t>D12972</t>
  </si>
  <si>
    <t>000000287882</t>
  </si>
  <si>
    <t>D12973</t>
  </si>
  <si>
    <t>000000287883</t>
  </si>
  <si>
    <t>D12974</t>
  </si>
  <si>
    <t>000000287886</t>
  </si>
  <si>
    <t>D12975</t>
  </si>
  <si>
    <t>000000287887</t>
  </si>
  <si>
    <t>D12976</t>
  </si>
  <si>
    <t>000000287898</t>
  </si>
  <si>
    <t>D12977</t>
  </si>
  <si>
    <t>000000287899</t>
  </si>
  <si>
    <t>D12978</t>
  </si>
  <si>
    <t>000000287900</t>
  </si>
  <si>
    <t>D12979</t>
  </si>
  <si>
    <t>000000287901</t>
  </si>
  <si>
    <t>D12980</t>
  </si>
  <si>
    <t>000000287888</t>
  </si>
  <si>
    <t>D12981</t>
  </si>
  <si>
    <t>000000287897</t>
  </si>
  <si>
    <t>D12982</t>
  </si>
  <si>
    <t>000000287902</t>
  </si>
  <si>
    <t>D13093</t>
  </si>
  <si>
    <t>000000294123</t>
  </si>
  <si>
    <t>00132351</t>
  </si>
  <si>
    <t>D13094</t>
  </si>
  <si>
    <t>000000294122</t>
  </si>
  <si>
    <t>D13095</t>
  </si>
  <si>
    <t>000000294116</t>
  </si>
  <si>
    <t>D13096</t>
  </si>
  <si>
    <t>000000294106</t>
  </si>
  <si>
    <t>D13097</t>
  </si>
  <si>
    <t>000000294105</t>
  </si>
  <si>
    <t>D13098</t>
  </si>
  <si>
    <t>000000294121</t>
  </si>
  <si>
    <t>D13099</t>
  </si>
  <si>
    <t>000000294120</t>
  </si>
  <si>
    <t>D13100</t>
  </si>
  <si>
    <t>000000294119</t>
  </si>
  <si>
    <t>D13102</t>
  </si>
  <si>
    <t>000000294115</t>
  </si>
  <si>
    <t>D13103</t>
  </si>
  <si>
    <t>000000294114</t>
  </si>
  <si>
    <t>D13104</t>
  </si>
  <si>
    <t>000000294104</t>
  </si>
  <si>
    <t>D13105</t>
  </si>
  <si>
    <t>000000294118</t>
  </si>
  <si>
    <t>D13106</t>
  </si>
  <si>
    <t>000000294117</t>
  </si>
  <si>
    <t>D13107</t>
  </si>
  <si>
    <t>000000294103</t>
  </si>
  <si>
    <t>D13108</t>
  </si>
  <si>
    <t>000000294113</t>
  </si>
  <si>
    <t>D13109</t>
  </si>
  <si>
    <t>000000294112</t>
  </si>
  <si>
    <t>D13110</t>
  </si>
  <si>
    <t>000000294111</t>
  </si>
  <si>
    <t>D13111</t>
  </si>
  <si>
    <t>000000294110</t>
  </si>
  <si>
    <t>D13112</t>
  </si>
  <si>
    <t>000000294109</t>
  </si>
  <si>
    <t>D13113</t>
  </si>
  <si>
    <t>000000294108</t>
  </si>
  <si>
    <t>D13114</t>
  </si>
  <si>
    <t>000000294107</t>
  </si>
  <si>
    <t>D13562</t>
  </si>
  <si>
    <t>000000300284</t>
  </si>
  <si>
    <t>00215731</t>
  </si>
  <si>
    <t>D13563</t>
  </si>
  <si>
    <t>000000300283</t>
  </si>
  <si>
    <t>D13625</t>
  </si>
  <si>
    <t>000000301442</t>
  </si>
  <si>
    <t>00228270</t>
  </si>
  <si>
    <t>D13626</t>
  </si>
  <si>
    <t>000000301441</t>
  </si>
  <si>
    <t>D13627</t>
  </si>
  <si>
    <t>000000301440</t>
  </si>
  <si>
    <t>D13628</t>
  </si>
  <si>
    <t>000000301439</t>
  </si>
  <si>
    <t>D13629</t>
  </si>
  <si>
    <t>000000301438</t>
  </si>
  <si>
    <t>D13850</t>
  </si>
  <si>
    <t>000000306845</t>
  </si>
  <si>
    <t>D13863</t>
  </si>
  <si>
    <t>000000306844</t>
  </si>
  <si>
    <t>D13864</t>
  </si>
  <si>
    <t>000000306843</t>
  </si>
  <si>
    <t>D13865</t>
  </si>
  <si>
    <t>000000306842</t>
  </si>
  <si>
    <t>D13866</t>
  </si>
  <si>
    <t>000000306841</t>
  </si>
  <si>
    <t>D13867</t>
  </si>
  <si>
    <t>000000306840</t>
  </si>
  <si>
    <t>D13868</t>
  </si>
  <si>
    <t>000000306839</t>
  </si>
  <si>
    <t>D13950</t>
  </si>
  <si>
    <t>000000305522</t>
  </si>
  <si>
    <t>00282708</t>
  </si>
  <si>
    <t>D13951</t>
  </si>
  <si>
    <t>000000305521</t>
  </si>
  <si>
    <t>D13955</t>
  </si>
  <si>
    <t>000000305520</t>
  </si>
  <si>
    <t>3530.104</t>
  </si>
  <si>
    <t>SWITCHGEAR-FUSED DISC</t>
  </si>
  <si>
    <t>000000110449</t>
  </si>
  <si>
    <t>000000110450</t>
  </si>
  <si>
    <t>000000130570</t>
  </si>
  <si>
    <t>000000144018</t>
  </si>
  <si>
    <t>PROT EQP-G</t>
  </si>
  <si>
    <t>000000108876</t>
  </si>
  <si>
    <t>000000109708</t>
  </si>
  <si>
    <t>000000110478</t>
  </si>
  <si>
    <t>000000112117</t>
  </si>
  <si>
    <t>000000112127</t>
  </si>
  <si>
    <t>000000113785</t>
  </si>
  <si>
    <t>000000129364</t>
  </si>
  <si>
    <t>000000130622</t>
  </si>
  <si>
    <t>000000133026</t>
  </si>
  <si>
    <t>000000137386</t>
  </si>
  <si>
    <t>000000145718</t>
  </si>
  <si>
    <t>000000145728</t>
  </si>
  <si>
    <t>000000287896</t>
  </si>
  <si>
    <t>000000287957</t>
  </si>
  <si>
    <t>000000306838</t>
  </si>
  <si>
    <t>000000108882</t>
  </si>
  <si>
    <t>000000109718</t>
  </si>
  <si>
    <t>000000110490</t>
  </si>
  <si>
    <t>000000112150</t>
  </si>
  <si>
    <t>000000118152</t>
  </si>
  <si>
    <t>89099</t>
  </si>
  <si>
    <t>000000130654</t>
  </si>
  <si>
    <t>000000139220</t>
  </si>
  <si>
    <t>881752</t>
  </si>
  <si>
    <t>000000140534</t>
  </si>
  <si>
    <t>M4C115</t>
  </si>
  <si>
    <t>000000142918</t>
  </si>
  <si>
    <t>M4C343</t>
  </si>
  <si>
    <t>000000144043</t>
  </si>
  <si>
    <t>000000145769</t>
  </si>
  <si>
    <t>M4C605</t>
  </si>
  <si>
    <t>000000285328</t>
  </si>
  <si>
    <t>00108989</t>
  </si>
  <si>
    <t>A08495</t>
  </si>
  <si>
    <t>000000314762</t>
  </si>
  <si>
    <t>00318837</t>
  </si>
  <si>
    <t>A08765</t>
  </si>
  <si>
    <t>000000306837</t>
  </si>
  <si>
    <t>A08766</t>
  </si>
  <si>
    <t>000000306836</t>
  </si>
  <si>
    <t>A08822</t>
  </si>
  <si>
    <t>000000314761</t>
  </si>
  <si>
    <t>A08823</t>
  </si>
  <si>
    <t>000000314760</t>
  </si>
  <si>
    <t>A08844</t>
  </si>
  <si>
    <t>000000306835</t>
  </si>
  <si>
    <t>A08891</t>
  </si>
  <si>
    <t>000000313480</t>
  </si>
  <si>
    <t>A08892</t>
  </si>
  <si>
    <t>000000313479</t>
  </si>
  <si>
    <t>A08893</t>
  </si>
  <si>
    <t>000000313478</t>
  </si>
  <si>
    <t>A08954</t>
  </si>
  <si>
    <t>000000313477</t>
  </si>
  <si>
    <t>A08955</t>
  </si>
  <si>
    <t>000000313476</t>
  </si>
  <si>
    <t>A08956</t>
  </si>
  <si>
    <t>000000313475</t>
  </si>
  <si>
    <t>A09713</t>
  </si>
  <si>
    <t>000000314759</t>
  </si>
  <si>
    <t>A09714</t>
  </si>
  <si>
    <t>000000314758</t>
  </si>
  <si>
    <t>A09715</t>
  </si>
  <si>
    <t>000000314757</t>
  </si>
  <si>
    <t>A09716</t>
  </si>
  <si>
    <t>000000314756</t>
  </si>
  <si>
    <t>A09717</t>
  </si>
  <si>
    <t>000000314755</t>
  </si>
  <si>
    <t>A09718</t>
  </si>
  <si>
    <t>000000314754</t>
  </si>
  <si>
    <t>000000144182</t>
  </si>
  <si>
    <t>000000144185</t>
  </si>
  <si>
    <t>INSULATORS &amp; POTHEADS</t>
  </si>
  <si>
    <t>INSULATORS</t>
  </si>
  <si>
    <t>000000110698</t>
  </si>
  <si>
    <t>11811</t>
  </si>
  <si>
    <t>C07891</t>
  </si>
  <si>
    <t>000000318206</t>
  </si>
  <si>
    <t>C07892</t>
  </si>
  <si>
    <t>000000318205</t>
  </si>
  <si>
    <t>C07893</t>
  </si>
  <si>
    <t>000000318204</t>
  </si>
  <si>
    <t>P04249</t>
  </si>
  <si>
    <t>000000130904</t>
  </si>
  <si>
    <t>P05658</t>
  </si>
  <si>
    <t>000000139348</t>
  </si>
  <si>
    <t>P05659</t>
  </si>
  <si>
    <t>000000139349</t>
  </si>
  <si>
    <t>P05915</t>
  </si>
  <si>
    <t>000000140624</t>
  </si>
  <si>
    <t>P06288</t>
  </si>
  <si>
    <t>CT/PT/PD 2</t>
  </si>
  <si>
    <t>000000303607</t>
  </si>
  <si>
    <t>00000001</t>
  </si>
  <si>
    <t>P06664</t>
  </si>
  <si>
    <t>000000287894</t>
  </si>
  <si>
    <t>P07061</t>
  </si>
  <si>
    <t>000000145887</t>
  </si>
  <si>
    <t>P07062</t>
  </si>
  <si>
    <t>000000145882</t>
  </si>
  <si>
    <t>P07063</t>
  </si>
  <si>
    <t>000000145883</t>
  </si>
  <si>
    <t>P07064</t>
  </si>
  <si>
    <t>000000145884</t>
  </si>
  <si>
    <t>P07065</t>
  </si>
  <si>
    <t>000000145885</t>
  </si>
  <si>
    <t>P07068</t>
  </si>
  <si>
    <t>000000145886</t>
  </si>
  <si>
    <t>P07129</t>
  </si>
  <si>
    <t>000000144183</t>
  </si>
  <si>
    <t>P07130</t>
  </si>
  <si>
    <t>000000144184</t>
  </si>
  <si>
    <t>P07288</t>
  </si>
  <si>
    <t>000000144795</t>
  </si>
  <si>
    <t>P07292</t>
  </si>
  <si>
    <t>000000144796</t>
  </si>
  <si>
    <t>P07706</t>
  </si>
  <si>
    <t>000000303605</t>
  </si>
  <si>
    <t>P07836</t>
  </si>
  <si>
    <t>000000287893</t>
  </si>
  <si>
    <t>P08178</t>
  </si>
  <si>
    <t>000000287354</t>
  </si>
  <si>
    <t>00018482</t>
  </si>
  <si>
    <t>P08179</t>
  </si>
  <si>
    <t>000000287355</t>
  </si>
  <si>
    <t>P08180</t>
  </si>
  <si>
    <t>000000287356</t>
  </si>
  <si>
    <t>P08181</t>
  </si>
  <si>
    <t>000000287357</t>
  </si>
  <si>
    <t>P08182</t>
  </si>
  <si>
    <t>000000287358</t>
  </si>
  <si>
    <t>P08183</t>
  </si>
  <si>
    <t>000000287366</t>
  </si>
  <si>
    <t>P08293</t>
  </si>
  <si>
    <t>000000284176</t>
  </si>
  <si>
    <t>00112203</t>
  </si>
  <si>
    <t>P08297</t>
  </si>
  <si>
    <t>000000284175</t>
  </si>
  <si>
    <t>P08298</t>
  </si>
  <si>
    <t>000000284174</t>
  </si>
  <si>
    <t>P09135</t>
  </si>
  <si>
    <t>000000306834</t>
  </si>
  <si>
    <t>P09136</t>
  </si>
  <si>
    <t>000000306833</t>
  </si>
  <si>
    <t>P09137</t>
  </si>
  <si>
    <t>000000306832</t>
  </si>
  <si>
    <t>P09138</t>
  </si>
  <si>
    <t>000000306831</t>
  </si>
  <si>
    <t>P09139</t>
  </si>
  <si>
    <t>000000306830</t>
  </si>
  <si>
    <t>P09140</t>
  </si>
  <si>
    <t>000000306829</t>
  </si>
  <si>
    <t>P09141</t>
  </si>
  <si>
    <t>000000306828</t>
  </si>
  <si>
    <t>P09142</t>
  </si>
  <si>
    <t>000000306827</t>
  </si>
  <si>
    <t>P09143</t>
  </si>
  <si>
    <t>000000306826</t>
  </si>
  <si>
    <t>P10004</t>
  </si>
  <si>
    <t>000000295066</t>
  </si>
  <si>
    <t>00172853</t>
  </si>
  <si>
    <t>P10005</t>
  </si>
  <si>
    <t>000000295065</t>
  </si>
  <si>
    <t>P10006</t>
  </si>
  <si>
    <t>000000295064</t>
  </si>
  <si>
    <t>PD2279</t>
  </si>
  <si>
    <t>000000314474</t>
  </si>
  <si>
    <t>00368928</t>
  </si>
  <si>
    <t>000000284788</t>
  </si>
  <si>
    <t>00093813</t>
  </si>
  <si>
    <t>000000286325</t>
  </si>
  <si>
    <t>00001554</t>
  </si>
  <si>
    <t>000000287821</t>
  </si>
  <si>
    <t>00099453</t>
  </si>
  <si>
    <t>000000287895</t>
  </si>
  <si>
    <t>000000287958</t>
  </si>
  <si>
    <t>000000287963</t>
  </si>
  <si>
    <t>00018561</t>
  </si>
  <si>
    <t>000000139481</t>
  </si>
  <si>
    <t>821441</t>
  </si>
  <si>
    <t>000000140694</t>
  </si>
  <si>
    <t>823833</t>
  </si>
  <si>
    <t>000000140696</t>
  </si>
  <si>
    <t>000000140714</t>
  </si>
  <si>
    <t>822748</t>
  </si>
  <si>
    <t>000000141315</t>
  </si>
  <si>
    <t>822767</t>
  </si>
  <si>
    <t>000000143268</t>
  </si>
  <si>
    <t>M5C119</t>
  </si>
  <si>
    <t>000000144227</t>
  </si>
  <si>
    <t>000000144243</t>
  </si>
  <si>
    <t>M5C935</t>
  </si>
  <si>
    <t>000000145023</t>
  </si>
  <si>
    <t>200365</t>
  </si>
  <si>
    <t>000000145997</t>
  </si>
  <si>
    <t>000000146034</t>
  </si>
  <si>
    <t>000000146049</t>
  </si>
  <si>
    <t>M5C701</t>
  </si>
  <si>
    <t>000000146078</t>
  </si>
  <si>
    <t>200426</t>
  </si>
  <si>
    <t>000000291131</t>
  </si>
  <si>
    <t>00132967</t>
  </si>
  <si>
    <t>000000296161</t>
  </si>
  <si>
    <t>00172224</t>
  </si>
  <si>
    <t>000000301186</t>
  </si>
  <si>
    <t>00244244</t>
  </si>
  <si>
    <t>000000302560</t>
  </si>
  <si>
    <t>00247678</t>
  </si>
  <si>
    <t>000000305340</t>
  </si>
  <si>
    <t>00253460</t>
  </si>
  <si>
    <t>000000306825</t>
  </si>
  <si>
    <t>000000307706</t>
  </si>
  <si>
    <t>00265497</t>
  </si>
  <si>
    <t>000000308943</t>
  </si>
  <si>
    <t>00303752</t>
  </si>
  <si>
    <t>000000309172</t>
  </si>
  <si>
    <t>00201924</t>
  </si>
  <si>
    <t>000000312022</t>
  </si>
  <si>
    <t>00310732</t>
  </si>
  <si>
    <t>000000313223</t>
  </si>
  <si>
    <t>00331800</t>
  </si>
  <si>
    <t>000000318203</t>
  </si>
  <si>
    <t>CONTROL/FI</t>
  </si>
  <si>
    <t>000000109095</t>
  </si>
  <si>
    <t>000000109098</t>
  </si>
  <si>
    <t>000000109884</t>
  </si>
  <si>
    <t>000000109913</t>
  </si>
  <si>
    <t>000000109921</t>
  </si>
  <si>
    <t>000000110596</t>
  </si>
  <si>
    <t>000000110623</t>
  </si>
  <si>
    <t>000000112341</t>
  </si>
  <si>
    <t>000000112352</t>
  </si>
  <si>
    <t>000000113896</t>
  </si>
  <si>
    <t>000000115403</t>
  </si>
  <si>
    <t>88239</t>
  </si>
  <si>
    <t>000000124553</t>
  </si>
  <si>
    <t>82651</t>
  </si>
  <si>
    <t>000000125400</t>
  </si>
  <si>
    <t>000000128442</t>
  </si>
  <si>
    <t>82779</t>
  </si>
  <si>
    <t>000000129789</t>
  </si>
  <si>
    <t>000000129801</t>
  </si>
  <si>
    <t>000000129807</t>
  </si>
  <si>
    <t>000000131035</t>
  </si>
  <si>
    <t>820318</t>
  </si>
  <si>
    <t>000000131046</t>
  </si>
  <si>
    <t>000000132595</t>
  </si>
  <si>
    <t>000000133348</t>
  </si>
  <si>
    <t>823520</t>
  </si>
  <si>
    <t>000000133377</t>
  </si>
  <si>
    <t>000000135193</t>
  </si>
  <si>
    <t>000000136925</t>
  </si>
  <si>
    <t>821019</t>
  </si>
  <si>
    <t>000000140724</t>
  </si>
  <si>
    <t>000000141366</t>
  </si>
  <si>
    <t>000000144260</t>
  </si>
  <si>
    <t>200382</t>
  </si>
  <si>
    <t>000000144291</t>
  </si>
  <si>
    <t>000000145033</t>
  </si>
  <si>
    <t>000000145038</t>
  </si>
  <si>
    <t>000000146111</t>
  </si>
  <si>
    <t>000000146166</t>
  </si>
  <si>
    <t>000000306824</t>
  </si>
  <si>
    <t>000000308942</t>
  </si>
  <si>
    <t>000000310144</t>
  </si>
  <si>
    <t>00314728</t>
  </si>
  <si>
    <t>000000310146</t>
  </si>
  <si>
    <t>00314729</t>
  </si>
  <si>
    <t>000000312021</t>
  </si>
  <si>
    <t>000000313194</t>
  </si>
  <si>
    <t>00310427</t>
  </si>
  <si>
    <t>000000313222</t>
  </si>
  <si>
    <t>000000313474</t>
  </si>
  <si>
    <t>000000287826</t>
  </si>
  <si>
    <t>000000287892</t>
  </si>
  <si>
    <t>000000287959</t>
  </si>
  <si>
    <t>000000144326</t>
  </si>
  <si>
    <t>000000144327</t>
  </si>
  <si>
    <t>000000144328</t>
  </si>
  <si>
    <t>Metering</t>
  </si>
  <si>
    <t>000000314497</t>
  </si>
  <si>
    <t>00322006</t>
  </si>
  <si>
    <t>000000288236</t>
  </si>
  <si>
    <t>00130087</t>
  </si>
  <si>
    <t>3530.306</t>
  </si>
  <si>
    <t>000000287962</t>
  </si>
  <si>
    <t>000000108999</t>
  </si>
  <si>
    <t>000000109000</t>
  </si>
  <si>
    <t>000000109001</t>
  </si>
  <si>
    <t>000000109724</t>
  </si>
  <si>
    <t>000000109725</t>
  </si>
  <si>
    <t>000000109774</t>
  </si>
  <si>
    <t>000000109829</t>
  </si>
  <si>
    <t>000000109830</t>
  </si>
  <si>
    <t>000000109831</t>
  </si>
  <si>
    <t>000000110504</t>
  </si>
  <si>
    <t>000000110515</t>
  </si>
  <si>
    <t>000000110517</t>
  </si>
  <si>
    <t>000000110520</t>
  </si>
  <si>
    <t>000000110531</t>
  </si>
  <si>
    <t>000000110532</t>
  </si>
  <si>
    <t>000000112240</t>
  </si>
  <si>
    <t>000000129555</t>
  </si>
  <si>
    <t>000000129575</t>
  </si>
  <si>
    <t>000000130812</t>
  </si>
  <si>
    <t>000000130856</t>
  </si>
  <si>
    <t>000000132399</t>
  </si>
  <si>
    <t>920002</t>
  </si>
  <si>
    <t>000000140623</t>
  </si>
  <si>
    <t>000000144114</t>
  </si>
  <si>
    <t>C02492</t>
  </si>
  <si>
    <t>000000110533</t>
  </si>
  <si>
    <t>C02493</t>
  </si>
  <si>
    <t>000000110534</t>
  </si>
  <si>
    <t>C02494</t>
  </si>
  <si>
    <t>000000110535</t>
  </si>
  <si>
    <t>C05117</t>
  </si>
  <si>
    <t>000000129632</t>
  </si>
  <si>
    <t>C05118</t>
  </si>
  <si>
    <t>000000129633</t>
  </si>
  <si>
    <t>C05583</t>
  </si>
  <si>
    <t>000000132505</t>
  </si>
  <si>
    <t>C05584</t>
  </si>
  <si>
    <t>000000132506</t>
  </si>
  <si>
    <t>C05585</t>
  </si>
  <si>
    <t>000000132507</t>
  </si>
  <si>
    <t>C05709</t>
  </si>
  <si>
    <t>000000140587</t>
  </si>
  <si>
    <t>M4C113</t>
  </si>
  <si>
    <t>C05812</t>
  </si>
  <si>
    <t>000000141179</t>
  </si>
  <si>
    <t>M4C213</t>
  </si>
  <si>
    <t>P00576</t>
  </si>
  <si>
    <t>000000110498</t>
  </si>
  <si>
    <t>P01251</t>
  </si>
  <si>
    <t>000000110495</t>
  </si>
  <si>
    <t>P01252</t>
  </si>
  <si>
    <t>000000110499</t>
  </si>
  <si>
    <t>P01864</t>
  </si>
  <si>
    <t>000000110539</t>
  </si>
  <si>
    <t>P01865</t>
  </si>
  <si>
    <t>000000110540</t>
  </si>
  <si>
    <t>P01866</t>
  </si>
  <si>
    <t>000000110541</t>
  </si>
  <si>
    <t>P01867</t>
  </si>
  <si>
    <t>000000110542</t>
  </si>
  <si>
    <t>P02698</t>
  </si>
  <si>
    <t>000000129613</t>
  </si>
  <si>
    <t>P02699</t>
  </si>
  <si>
    <t>000000129614</t>
  </si>
  <si>
    <t>P02700</t>
  </si>
  <si>
    <t>000000129615</t>
  </si>
  <si>
    <t>P02808</t>
  </si>
  <si>
    <t>000000123524</t>
  </si>
  <si>
    <t>89285</t>
  </si>
  <si>
    <t>P02809</t>
  </si>
  <si>
    <t>000000123525</t>
  </si>
  <si>
    <t>P02810</t>
  </si>
  <si>
    <t>000000123526</t>
  </si>
  <si>
    <t>P06949</t>
  </si>
  <si>
    <t>000000141254</t>
  </si>
  <si>
    <t>P07497</t>
  </si>
  <si>
    <t>000000145864</t>
  </si>
  <si>
    <t>M4C603</t>
  </si>
  <si>
    <t>P07574</t>
  </si>
  <si>
    <t>000000146761</t>
  </si>
  <si>
    <t>3530.322</t>
  </si>
  <si>
    <t>Synchrophasor</t>
  </si>
  <si>
    <t>000000310145</t>
  </si>
  <si>
    <t>000000310147</t>
  </si>
  <si>
    <t>3530.401</t>
  </si>
  <si>
    <t>POWER CABLE</t>
  </si>
  <si>
    <t>POWER CABL</t>
  </si>
  <si>
    <t>000000109110</t>
  </si>
  <si>
    <t>000000131063</t>
  </si>
  <si>
    <t>000000144347</t>
  </si>
  <si>
    <t>000000146217</t>
  </si>
  <si>
    <t>Power Cable</t>
  </si>
  <si>
    <t>000000306823</t>
  </si>
  <si>
    <t>000000110663</t>
  </si>
  <si>
    <t>000000112366</t>
  </si>
  <si>
    <t>79053</t>
  </si>
  <si>
    <t>000000112395</t>
  </si>
  <si>
    <t>000000113909</t>
  </si>
  <si>
    <t>000000114917</t>
  </si>
  <si>
    <t>000000115450</t>
  </si>
  <si>
    <t>000000124603</t>
  </si>
  <si>
    <t>000000129870</t>
  </si>
  <si>
    <t>000000129890</t>
  </si>
  <si>
    <t>000000131098</t>
  </si>
  <si>
    <t>000000132631</t>
  </si>
  <si>
    <t>000000133445</t>
  </si>
  <si>
    <t>000000139553</t>
  </si>
  <si>
    <t>000000140789</t>
  </si>
  <si>
    <t>000000144366</t>
  </si>
  <si>
    <t>000000145150</t>
  </si>
  <si>
    <t>000000146223</t>
  </si>
  <si>
    <t>000000146273</t>
  </si>
  <si>
    <t>000000294102</t>
  </si>
  <si>
    <t>000000301437</t>
  </si>
  <si>
    <t>000000306822</t>
  </si>
  <si>
    <t>000000287889</t>
  </si>
  <si>
    <t>000000287955</t>
  </si>
  <si>
    <t>TAP/TIE LINE</t>
  </si>
  <si>
    <t>TAP/TIE LI</t>
  </si>
  <si>
    <t>000000111437</t>
  </si>
  <si>
    <t>000000112546</t>
  </si>
  <si>
    <t>000000113932</t>
  </si>
  <si>
    <t>000000129930</t>
  </si>
  <si>
    <t>000000129986</t>
  </si>
  <si>
    <t>000000131235</t>
  </si>
  <si>
    <t>000000133554</t>
  </si>
  <si>
    <t>000000144394</t>
  </si>
  <si>
    <t>000000306821</t>
  </si>
  <si>
    <t>INSUL BUS 69KV STD</t>
  </si>
  <si>
    <t>000000110670</t>
  </si>
  <si>
    <t>000000110683</t>
  </si>
  <si>
    <t>000000110684</t>
  </si>
  <si>
    <t>000000110685</t>
  </si>
  <si>
    <t>000000110686</t>
  </si>
  <si>
    <t>000000110687</t>
  </si>
  <si>
    <t>000000110671</t>
  </si>
  <si>
    <t>000000110672</t>
  </si>
  <si>
    <t>000000110673</t>
  </si>
  <si>
    <t>000000110688</t>
  </si>
  <si>
    <t>000000110064</t>
  </si>
  <si>
    <t>000000110714</t>
  </si>
  <si>
    <t>000000110065</t>
  </si>
  <si>
    <t>000000110716</t>
  </si>
  <si>
    <t>000000110707</t>
  </si>
  <si>
    <t>000000110717</t>
  </si>
  <si>
    <t>000000110718</t>
  </si>
  <si>
    <t>000000110073</t>
  </si>
  <si>
    <t>000000110689</t>
  </si>
  <si>
    <t>000000110709</t>
  </si>
  <si>
    <t>000000110763</t>
  </si>
  <si>
    <t>000000110676</t>
  </si>
  <si>
    <t>000000110677</t>
  </si>
  <si>
    <t>000000110678</t>
  </si>
  <si>
    <t>000000110679</t>
  </si>
  <si>
    <t>000000110680</t>
  </si>
  <si>
    <t>000000110681</t>
  </si>
  <si>
    <t>000000129961</t>
  </si>
  <si>
    <t>000000110682</t>
  </si>
  <si>
    <t>000000112468</t>
  </si>
  <si>
    <t>000000112527</t>
  </si>
  <si>
    <t>000000130031</t>
  </si>
  <si>
    <t>000000130032</t>
  </si>
  <si>
    <t>BUS INSL 345KV 7 BC</t>
  </si>
  <si>
    <t>BUS INSL 3</t>
  </si>
  <si>
    <t>000000131193</t>
  </si>
  <si>
    <t>000000131194</t>
  </si>
  <si>
    <t>000000131192</t>
  </si>
  <si>
    <t>000000131184</t>
  </si>
  <si>
    <t>000000131185</t>
  </si>
  <si>
    <t>000000131199</t>
  </si>
  <si>
    <t>000000131200</t>
  </si>
  <si>
    <t>000000132682</t>
  </si>
  <si>
    <t>000000133525</t>
  </si>
  <si>
    <t>000000133526</t>
  </si>
  <si>
    <t>000000109278</t>
  </si>
  <si>
    <t>000000109297</t>
  </si>
  <si>
    <t>000000110101</t>
  </si>
  <si>
    <t>000000110130</t>
  </si>
  <si>
    <t>000000110133</t>
  </si>
  <si>
    <t>000000110785</t>
  </si>
  <si>
    <t>000000110805</t>
  </si>
  <si>
    <t>000000112565</t>
  </si>
  <si>
    <t>000000112600</t>
  </si>
  <si>
    <t>000000113964</t>
  </si>
  <si>
    <t>000000130092</t>
  </si>
  <si>
    <t>000000131272</t>
  </si>
  <si>
    <t>000000133579</t>
  </si>
  <si>
    <t>000000146313</t>
  </si>
  <si>
    <t>000000306820</t>
  </si>
  <si>
    <t>000000287890</t>
  </si>
  <si>
    <t>000000287952</t>
  </si>
  <si>
    <t>MANHOLE-RACK/TRAY/TRENCH</t>
  </si>
  <si>
    <t>MANHOLE-RA</t>
  </si>
  <si>
    <t>000000109313</t>
  </si>
  <si>
    <t>000000110152</t>
  </si>
  <si>
    <t>000000110815</t>
  </si>
  <si>
    <t>000000112615</t>
  </si>
  <si>
    <t>000000131290</t>
  </si>
  <si>
    <t>000000133587</t>
  </si>
  <si>
    <t>000000144406</t>
  </si>
  <si>
    <t>000000306819</t>
  </si>
  <si>
    <t>POWER TRANSFORMER</t>
  </si>
  <si>
    <t>000000131292</t>
  </si>
  <si>
    <t>T00986</t>
  </si>
  <si>
    <t>000000305130</t>
  </si>
  <si>
    <t>00258535</t>
  </si>
  <si>
    <t>POWER TRANS 50000KVA 1PH</t>
  </si>
  <si>
    <t>000000110827</t>
  </si>
  <si>
    <t>T00987</t>
  </si>
  <si>
    <t>000000305129</t>
  </si>
  <si>
    <t>000000110828</t>
  </si>
  <si>
    <t>T00988</t>
  </si>
  <si>
    <t>000000305128</t>
  </si>
  <si>
    <t>000000110829</t>
  </si>
  <si>
    <t>T01008</t>
  </si>
  <si>
    <t>000000110816</t>
  </si>
  <si>
    <t>12312</t>
  </si>
  <si>
    <t>000000110833</t>
  </si>
  <si>
    <t>T01009</t>
  </si>
  <si>
    <t>000000110817</t>
  </si>
  <si>
    <t>000000110834</t>
  </si>
  <si>
    <t>T01010</t>
  </si>
  <si>
    <t>000000110818</t>
  </si>
  <si>
    <t>000000110835</t>
  </si>
  <si>
    <t>T01422</t>
  </si>
  <si>
    <t>POWER TRANS 400MVA 1PH52</t>
  </si>
  <si>
    <t>000000131318</t>
  </si>
  <si>
    <t>T01564</t>
  </si>
  <si>
    <t>000000131322</t>
  </si>
  <si>
    <t>3530.502</t>
  </si>
  <si>
    <t>GROUNDING TRANSFORMER</t>
  </si>
  <si>
    <t>000000146368</t>
  </si>
  <si>
    <t>V00079</t>
  </si>
  <si>
    <t>V00079,,</t>
  </si>
  <si>
    <t>VOLTAGE REGULATOR 150KVA</t>
  </si>
  <si>
    <t>VOLTAGE RE</t>
  </si>
  <si>
    <t>000000109317</t>
  </si>
  <si>
    <t>3530.503</t>
  </si>
  <si>
    <t>V00001</t>
  </si>
  <si>
    <t>VOLTAGE REGULATOR 13800V</t>
  </si>
  <si>
    <t>000000108505</t>
  </si>
  <si>
    <t>000000110836</t>
  </si>
  <si>
    <t>3530.506</t>
  </si>
  <si>
    <t>R04666</t>
  </si>
  <si>
    <t>Power Gen/Panel/Transfer</t>
  </si>
  <si>
    <t>000000306818</t>
  </si>
  <si>
    <t>000000110207</t>
  </si>
  <si>
    <t>000000110855</t>
  </si>
  <si>
    <t>000000110860</t>
  </si>
  <si>
    <t>000000112714</t>
  </si>
  <si>
    <t>000000112727</t>
  </si>
  <si>
    <t>000000114005</t>
  </si>
  <si>
    <t>000000130186</t>
  </si>
  <si>
    <t>000000130199</t>
  </si>
  <si>
    <t>000000131399</t>
  </si>
  <si>
    <t>000000133677</t>
  </si>
  <si>
    <t>000000145386</t>
  </si>
  <si>
    <t>000000146477</t>
  </si>
  <si>
    <t>000000306817</t>
  </si>
  <si>
    <t>000000313472</t>
  </si>
  <si>
    <t>000000287891</t>
  </si>
  <si>
    <t>000000287953</t>
  </si>
  <si>
    <t>STEEL/CONC SUPERSTRUCTURE</t>
  </si>
  <si>
    <t>STEEL/CONC</t>
  </si>
  <si>
    <t>000000109408</t>
  </si>
  <si>
    <t>000000110235</t>
  </si>
  <si>
    <t>000000110879</t>
  </si>
  <si>
    <t>000000110880</t>
  </si>
  <si>
    <t>000000112774</t>
  </si>
  <si>
    <t>000000114021</t>
  </si>
  <si>
    <t>000000115592</t>
  </si>
  <si>
    <t>000000128919</t>
  </si>
  <si>
    <t>000000130233</t>
  </si>
  <si>
    <t>000000130246</t>
  </si>
  <si>
    <t>000000131429</t>
  </si>
  <si>
    <t>000000133702</t>
  </si>
  <si>
    <t>000000137858</t>
  </si>
  <si>
    <t>000000144472</t>
  </si>
  <si>
    <t>000000306816</t>
  </si>
  <si>
    <t>000000314753</t>
  </si>
  <si>
    <t>3530.604</t>
  </si>
  <si>
    <t>FENCES (INSIDE YARD)</t>
  </si>
  <si>
    <t>FENCES (IN</t>
  </si>
  <si>
    <t>000000109431</t>
  </si>
  <si>
    <t>000000110893</t>
  </si>
  <si>
    <t>000000131450</t>
  </si>
  <si>
    <t>3530.701</t>
  </si>
  <si>
    <t>TRANSFORMER HANDLING EQP</t>
  </si>
  <si>
    <t>000000110255</t>
  </si>
  <si>
    <t>000000110899</t>
  </si>
  <si>
    <t>3530.702</t>
  </si>
  <si>
    <t>OIL CLEANING SYSTEM</t>
  </si>
  <si>
    <t>OIL CLEANI</t>
  </si>
  <si>
    <t>000000109445</t>
  </si>
  <si>
    <t>000000110259</t>
  </si>
  <si>
    <t>79849</t>
  </si>
  <si>
    <t>000000110260</t>
  </si>
  <si>
    <t>000000110900</t>
  </si>
  <si>
    <t>43302</t>
  </si>
  <si>
    <t>000000110912</t>
  </si>
  <si>
    <t>000000112816</t>
  </si>
  <si>
    <t>000000131454</t>
  </si>
  <si>
    <t>SWITCHYARD LIGHTING-INSIDE</t>
  </si>
  <si>
    <t>SWITCHYARD</t>
  </si>
  <si>
    <t>000000109471</t>
  </si>
  <si>
    <t>000000110285</t>
  </si>
  <si>
    <t>000000110926</t>
  </si>
  <si>
    <t>000000112841</t>
  </si>
  <si>
    <t>000000131474</t>
  </si>
  <si>
    <t>000000133740</t>
  </si>
  <si>
    <t>STATION BATTERY/CHARGER</t>
  </si>
  <si>
    <t>STATION BA</t>
  </si>
  <si>
    <t>000000133762</t>
  </si>
  <si>
    <t>000000142413</t>
  </si>
  <si>
    <t>M4C317</t>
  </si>
  <si>
    <t>000000287365</t>
  </si>
  <si>
    <t>000000109490</t>
  </si>
  <si>
    <t>000000110294</t>
  </si>
  <si>
    <t>000000110935</t>
  </si>
  <si>
    <t>000000112872</t>
  </si>
  <si>
    <t>000000131517</t>
  </si>
  <si>
    <t>TS2821</t>
  </si>
  <si>
    <t>Station Serv Transform/Inverte</t>
  </si>
  <si>
    <t>Station Se</t>
  </si>
  <si>
    <t>000000295063</t>
  </si>
  <si>
    <t>TS2822</t>
  </si>
  <si>
    <t>000000295062</t>
  </si>
  <si>
    <t>3530.706</t>
  </si>
  <si>
    <t>OTHER STATION SERVICE EQP</t>
  </si>
  <si>
    <t>OTHER STAT</t>
  </si>
  <si>
    <t>000000111855</t>
  </si>
  <si>
    <t>81056</t>
  </si>
  <si>
    <t>000000114631</t>
  </si>
  <si>
    <t>29159</t>
  </si>
  <si>
    <t>000000116307</t>
  </si>
  <si>
    <t>88282</t>
  </si>
  <si>
    <t>000000131520</t>
  </si>
  <si>
    <t>000000306974</t>
  </si>
  <si>
    <t>000000301436</t>
  </si>
  <si>
    <t>000000320522</t>
  </si>
  <si>
    <t>00342207</t>
  </si>
  <si>
    <t>REI</t>
  </si>
  <si>
    <t>00000404</t>
  </si>
  <si>
    <t>00001689</t>
  </si>
  <si>
    <t xml:space="preserve"> 2488</t>
  </si>
  <si>
    <t>ALVEY SUBSTATION</t>
  </si>
  <si>
    <t>000000319560</t>
  </si>
  <si>
    <t>00347756</t>
  </si>
  <si>
    <t>I01231</t>
  </si>
  <si>
    <t>000000321727</t>
  </si>
  <si>
    <t>00248443</t>
  </si>
  <si>
    <t>I01232</t>
  </si>
  <si>
    <t>000000321726</t>
  </si>
  <si>
    <t>I01233</t>
  </si>
  <si>
    <t>000000321725</t>
  </si>
  <si>
    <t>O03805</t>
  </si>
  <si>
    <t>000000321724</t>
  </si>
  <si>
    <t>O03806</t>
  </si>
  <si>
    <t>000000321723</t>
  </si>
  <si>
    <t>000000321704</t>
  </si>
  <si>
    <t>O03833</t>
  </si>
  <si>
    <t>000000312012</t>
  </si>
  <si>
    <t>00267993</t>
  </si>
  <si>
    <t>O03834</t>
  </si>
  <si>
    <t>000000314603</t>
  </si>
  <si>
    <t>00321862</t>
  </si>
  <si>
    <t>O03835</t>
  </si>
  <si>
    <t>000000312011</t>
  </si>
  <si>
    <t>O03836</t>
  </si>
  <si>
    <t>000000314602</t>
  </si>
  <si>
    <t>O03837</t>
  </si>
  <si>
    <t>000000314577</t>
  </si>
  <si>
    <t>O03838</t>
  </si>
  <si>
    <t>000000312010</t>
  </si>
  <si>
    <t>O03839</t>
  </si>
  <si>
    <t>000000314601</t>
  </si>
  <si>
    <t>O03849</t>
  </si>
  <si>
    <t>000000312102</t>
  </si>
  <si>
    <t>00267996</t>
  </si>
  <si>
    <t>O03850</t>
  </si>
  <si>
    <t>000000312101</t>
  </si>
  <si>
    <t>O03923</t>
  </si>
  <si>
    <t>000000314616</t>
  </si>
  <si>
    <t>00319264</t>
  </si>
  <si>
    <t>O03933</t>
  </si>
  <si>
    <t>000000314604</t>
  </si>
  <si>
    <t>O03937</t>
  </si>
  <si>
    <t>000000319569</t>
  </si>
  <si>
    <t>000000322415</t>
  </si>
  <si>
    <t>00339242</t>
  </si>
  <si>
    <t>000000321706</t>
  </si>
  <si>
    <t>000000321711</t>
  </si>
  <si>
    <t>000000321707</t>
  </si>
  <si>
    <t>RACK 54A</t>
  </si>
  <si>
    <t>000000321916</t>
  </si>
  <si>
    <t>00340154</t>
  </si>
  <si>
    <t>RACK 19A</t>
  </si>
  <si>
    <t>000000321920</t>
  </si>
  <si>
    <t>O3637</t>
  </si>
  <si>
    <t>000000299143</t>
  </si>
  <si>
    <t>00207102</t>
  </si>
  <si>
    <t>D14121</t>
  </si>
  <si>
    <t>000000314600</t>
  </si>
  <si>
    <t>D14122</t>
  </si>
  <si>
    <t>000000314599</t>
  </si>
  <si>
    <t>D14123</t>
  </si>
  <si>
    <t>000000314598</t>
  </si>
  <si>
    <t>D14124</t>
  </si>
  <si>
    <t>000000314597</t>
  </si>
  <si>
    <t>D14125</t>
  </si>
  <si>
    <t>000000314596</t>
  </si>
  <si>
    <t>D14126</t>
  </si>
  <si>
    <t>000000314595</t>
  </si>
  <si>
    <t>D14127</t>
  </si>
  <si>
    <t>000000314594</t>
  </si>
  <si>
    <t>D14128</t>
  </si>
  <si>
    <t>000000314593</t>
  </si>
  <si>
    <t>D14129</t>
  </si>
  <si>
    <t>000000314592</t>
  </si>
  <si>
    <t>D14130</t>
  </si>
  <si>
    <t>000000314591</t>
  </si>
  <si>
    <t>D14131</t>
  </si>
  <si>
    <t>000000314590</t>
  </si>
  <si>
    <t>D14132</t>
  </si>
  <si>
    <t>000000314608</t>
  </si>
  <si>
    <t>D14263</t>
  </si>
  <si>
    <t>000000319568</t>
  </si>
  <si>
    <t>RACK 21A</t>
  </si>
  <si>
    <t>000000321919</t>
  </si>
  <si>
    <t>RACK 39A</t>
  </si>
  <si>
    <t>000000321918</t>
  </si>
  <si>
    <t>RACK 49</t>
  </si>
  <si>
    <t>000000321917</t>
  </si>
  <si>
    <t>RACK 19</t>
  </si>
  <si>
    <t>000000321921</t>
  </si>
  <si>
    <t>000000321705</t>
  </si>
  <si>
    <t>D14319</t>
  </si>
  <si>
    <t>000000321722</t>
  </si>
  <si>
    <t>D14268</t>
  </si>
  <si>
    <t>000000314615</t>
  </si>
  <si>
    <t>D14269</t>
  </si>
  <si>
    <t>000000314614</t>
  </si>
  <si>
    <t>D14270</t>
  </si>
  <si>
    <t>000000314613</t>
  </si>
  <si>
    <t>D14271</t>
  </si>
  <si>
    <t>000000314612</t>
  </si>
  <si>
    <t>D14272</t>
  </si>
  <si>
    <t>000000314611</t>
  </si>
  <si>
    <t>D14273</t>
  </si>
  <si>
    <t>000000314610</t>
  </si>
  <si>
    <t>Station Eq</t>
  </si>
  <si>
    <t>000000299142</t>
  </si>
  <si>
    <t>A09944</t>
  </si>
  <si>
    <t>000000314589</t>
  </si>
  <si>
    <t>A09945</t>
  </si>
  <si>
    <t>000000314588</t>
  </si>
  <si>
    <t>A09946</t>
  </si>
  <si>
    <t>000000314587</t>
  </si>
  <si>
    <t>A10280</t>
  </si>
  <si>
    <t>000000319572</t>
  </si>
  <si>
    <t>D14320</t>
  </si>
  <si>
    <t>000000321721</t>
  </si>
  <si>
    <t>000000321709</t>
  </si>
  <si>
    <t>3530.309</t>
  </si>
  <si>
    <t>Power Quality Readers</t>
  </si>
  <si>
    <t>000000321213</t>
  </si>
  <si>
    <t>00339395</t>
  </si>
  <si>
    <t>000000321713</t>
  </si>
  <si>
    <t>000000321914</t>
  </si>
  <si>
    <t>A09896</t>
  </si>
  <si>
    <t>000000321716</t>
  </si>
  <si>
    <t>A10281</t>
  </si>
  <si>
    <t>000000319571</t>
  </si>
  <si>
    <t>A09897</t>
  </si>
  <si>
    <t>000000321715</t>
  </si>
  <si>
    <t>A09898</t>
  </si>
  <si>
    <t>000000321714</t>
  </si>
  <si>
    <t>000000322416</t>
  </si>
  <si>
    <t>I01333</t>
  </si>
  <si>
    <t>Regulator/Shunt Reactor</t>
  </si>
  <si>
    <t>000000319573</t>
  </si>
  <si>
    <t>P09849</t>
  </si>
  <si>
    <t>000000321719</t>
  </si>
  <si>
    <t>P09962</t>
  </si>
  <si>
    <t>000000321718</t>
  </si>
  <si>
    <t>A10282</t>
  </si>
  <si>
    <t>000000319570</t>
  </si>
  <si>
    <t>P09963</t>
  </si>
  <si>
    <t>000000321717</t>
  </si>
  <si>
    <t>000000321712</t>
  </si>
  <si>
    <t>000000321710</t>
  </si>
  <si>
    <t>000000321708</t>
  </si>
  <si>
    <t>C08403</t>
  </si>
  <si>
    <t>000000314586</t>
  </si>
  <si>
    <t>C08404</t>
  </si>
  <si>
    <t>000000314585</t>
  </si>
  <si>
    <t>C08405</t>
  </si>
  <si>
    <t>000000314584</t>
  </si>
  <si>
    <t>C08525</t>
  </si>
  <si>
    <t>000000319567</t>
  </si>
  <si>
    <t>C08116</t>
  </si>
  <si>
    <t>000000321720</t>
  </si>
  <si>
    <t>P09441</t>
  </si>
  <si>
    <t>000000314583</t>
  </si>
  <si>
    <t>P09534</t>
  </si>
  <si>
    <t>000000312100</t>
  </si>
  <si>
    <t>P09742</t>
  </si>
  <si>
    <t>000000312009</t>
  </si>
  <si>
    <t>P09743</t>
  </si>
  <si>
    <t>000000312008</t>
  </si>
  <si>
    <t>P09744</t>
  </si>
  <si>
    <t>000000312007</t>
  </si>
  <si>
    <t>P09745</t>
  </si>
  <si>
    <t>000000312006</t>
  </si>
  <si>
    <t>P09754</t>
  </si>
  <si>
    <t>000000314582</t>
  </si>
  <si>
    <t>P09755</t>
  </si>
  <si>
    <t>000000314609</t>
  </si>
  <si>
    <t>P09756</t>
  </si>
  <si>
    <t>000000314581</t>
  </si>
  <si>
    <t>000000312099</t>
  </si>
  <si>
    <t>R20</t>
  </si>
  <si>
    <t>000000319555</t>
  </si>
  <si>
    <t>000000319563</t>
  </si>
  <si>
    <t>R20A</t>
  </si>
  <si>
    <t>000000319557</t>
  </si>
  <si>
    <t>R27A</t>
  </si>
  <si>
    <t>000000319556</t>
  </si>
  <si>
    <t>000000317937</t>
  </si>
  <si>
    <t>00396368</t>
  </si>
  <si>
    <t>R30A</t>
  </si>
  <si>
    <t>000000319553</t>
  </si>
  <si>
    <t>000000319558</t>
  </si>
  <si>
    <t>R31A</t>
  </si>
  <si>
    <t>000000319554</t>
  </si>
  <si>
    <t>000000319564</t>
  </si>
  <si>
    <t>000000319559</t>
  </si>
  <si>
    <t>000000319565</t>
  </si>
  <si>
    <t>000000319561</t>
  </si>
  <si>
    <t>RACK21A</t>
  </si>
  <si>
    <t>Swtchbds/P</t>
  </si>
  <si>
    <t>000000299141</t>
  </si>
  <si>
    <t>RACK37A</t>
  </si>
  <si>
    <t>000000314840</t>
  </si>
  <si>
    <t>RACK42</t>
  </si>
  <si>
    <t>000000312005</t>
  </si>
  <si>
    <t>RACK43</t>
  </si>
  <si>
    <t>000000312004</t>
  </si>
  <si>
    <t>RACK44</t>
  </si>
  <si>
    <t>000000314822</t>
  </si>
  <si>
    <t>RACK44A</t>
  </si>
  <si>
    <t>000000314826</t>
  </si>
  <si>
    <t>RACK45</t>
  </si>
  <si>
    <t>000000312003</t>
  </si>
  <si>
    <t>RACK46</t>
  </si>
  <si>
    <t>000000314821</t>
  </si>
  <si>
    <t>RACK46A</t>
  </si>
  <si>
    <t>000000314825</t>
  </si>
  <si>
    <t>RACK47</t>
  </si>
  <si>
    <t>000000314838</t>
  </si>
  <si>
    <t>RACK47A</t>
  </si>
  <si>
    <t>000000314839</t>
  </si>
  <si>
    <t>RACK50</t>
  </si>
  <si>
    <t>000000312002</t>
  </si>
  <si>
    <t>RACK51</t>
  </si>
  <si>
    <t>000000314820</t>
  </si>
  <si>
    <t>RACK51A</t>
  </si>
  <si>
    <t>000000314824</t>
  </si>
  <si>
    <t>RACK54</t>
  </si>
  <si>
    <t>000000314819</t>
  </si>
  <si>
    <t>RACK55A</t>
  </si>
  <si>
    <t>000000314823</t>
  </si>
  <si>
    <t>000000312019</t>
  </si>
  <si>
    <t>000000312098</t>
  </si>
  <si>
    <t>000000314580</t>
  </si>
  <si>
    <t>000000314607</t>
  </si>
  <si>
    <t>Control Ca</t>
  </si>
  <si>
    <t>000000299140</t>
  </si>
  <si>
    <t>000000312018</t>
  </si>
  <si>
    <t>000000312017</t>
  </si>
  <si>
    <t>000000312097</t>
  </si>
  <si>
    <t>000000314579</t>
  </si>
  <si>
    <t>000000314899</t>
  </si>
  <si>
    <t>000000299139</t>
  </si>
  <si>
    <t>000000319566</t>
  </si>
  <si>
    <t>000000317557</t>
  </si>
  <si>
    <t>00345840</t>
  </si>
  <si>
    <t>Insulators</t>
  </si>
  <si>
    <t>000000299138</t>
  </si>
  <si>
    <t>000000312016</t>
  </si>
  <si>
    <t>000000312096</t>
  </si>
  <si>
    <t>000000314576</t>
  </si>
  <si>
    <t>000000314618</t>
  </si>
  <si>
    <t>000000299137</t>
  </si>
  <si>
    <t>000000317556</t>
  </si>
  <si>
    <t>000000312095</t>
  </si>
  <si>
    <t>000000314617</t>
  </si>
  <si>
    <t>Foundation</t>
  </si>
  <si>
    <t>000000299136</t>
  </si>
  <si>
    <t>000000312015</t>
  </si>
  <si>
    <t>000000312094</t>
  </si>
  <si>
    <t>000000314578</t>
  </si>
  <si>
    <t>000000314898</t>
  </si>
  <si>
    <t>Steel/Conc</t>
  </si>
  <si>
    <t>000000299135</t>
  </si>
  <si>
    <t>000000319562</t>
  </si>
  <si>
    <t>RCT</t>
  </si>
  <si>
    <t>O03832</t>
  </si>
  <si>
    <t>000000312013</t>
  </si>
  <si>
    <t>000000314053</t>
  </si>
  <si>
    <t>00230579</t>
  </si>
  <si>
    <t>000000314052</t>
  </si>
  <si>
    <t>F05686</t>
  </si>
  <si>
    <t>Switchgear - Fused Disc</t>
  </si>
  <si>
    <t>000000314051</t>
  </si>
  <si>
    <t>F05687</t>
  </si>
  <si>
    <t>000000314050</t>
  </si>
  <si>
    <t>F05688</t>
  </si>
  <si>
    <t>000000314049</t>
  </si>
  <si>
    <t>000000314048</t>
  </si>
  <si>
    <t>A04828</t>
  </si>
  <si>
    <t>000000314047</t>
  </si>
  <si>
    <t>A05088</t>
  </si>
  <si>
    <t>000000314046</t>
  </si>
  <si>
    <t>A09001</t>
  </si>
  <si>
    <t>000000314045</t>
  </si>
  <si>
    <t>A09363</t>
  </si>
  <si>
    <t>000000314044</t>
  </si>
  <si>
    <t>PD2273</t>
  </si>
  <si>
    <t>000000314043</t>
  </si>
  <si>
    <t>000000314042</t>
  </si>
  <si>
    <t>000000314041</t>
  </si>
  <si>
    <t>000000314040</t>
  </si>
  <si>
    <t>000000314039</t>
  </si>
  <si>
    <t>T01841</t>
  </si>
  <si>
    <t>000000314038</t>
  </si>
  <si>
    <t>L02118</t>
  </si>
  <si>
    <t>Shunt Capacitor</t>
  </si>
  <si>
    <t>000000314037</t>
  </si>
  <si>
    <t>000000314036</t>
  </si>
  <si>
    <t>000000314035</t>
  </si>
  <si>
    <t>000000281152</t>
  </si>
  <si>
    <t>00001388</t>
  </si>
  <si>
    <t>000000282620</t>
  </si>
  <si>
    <t>00020414</t>
  </si>
  <si>
    <t>000000282358</t>
  </si>
  <si>
    <t>00001289</t>
  </si>
  <si>
    <t>ID0376</t>
  </si>
  <si>
    <t>000000281149</t>
  </si>
  <si>
    <t>D12623</t>
  </si>
  <si>
    <t>000000281150</t>
  </si>
  <si>
    <t>000000281010</t>
  </si>
  <si>
    <t>00000504</t>
  </si>
  <si>
    <t>ID0373</t>
  </si>
  <si>
    <t>000000281153</t>
  </si>
  <si>
    <t>ID0374</t>
  </si>
  <si>
    <t>000000281151</t>
  </si>
  <si>
    <t>ID0375</t>
  </si>
  <si>
    <t>000000281148</t>
  </si>
  <si>
    <t>ID0378</t>
  </si>
  <si>
    <t>000000282634</t>
  </si>
  <si>
    <t>ID0379</t>
  </si>
  <si>
    <t>000000282635</t>
  </si>
  <si>
    <t>O03031</t>
  </si>
  <si>
    <t>000000281009</t>
  </si>
  <si>
    <t>D12624</t>
  </si>
  <si>
    <t>000000281147</t>
  </si>
  <si>
    <t>D12625</t>
  </si>
  <si>
    <t>000000281144</t>
  </si>
  <si>
    <t>D12626</t>
  </si>
  <si>
    <t>000000281145</t>
  </si>
  <si>
    <t>D12721</t>
  </si>
  <si>
    <t>000000282621</t>
  </si>
  <si>
    <t>D12722</t>
  </si>
  <si>
    <t>000000282633</t>
  </si>
  <si>
    <t>3530.105</t>
  </si>
  <si>
    <t>SWITCHGEAR-METAL CLAD</t>
  </si>
  <si>
    <t>000000278681</t>
  </si>
  <si>
    <t>00000578</t>
  </si>
  <si>
    <t>000000281008</t>
  </si>
  <si>
    <t>000000281146</t>
  </si>
  <si>
    <t>000000282630</t>
  </si>
  <si>
    <t>000000278727</t>
  </si>
  <si>
    <t>00000732</t>
  </si>
  <si>
    <t>000000281143</t>
  </si>
  <si>
    <t>000000282631</t>
  </si>
  <si>
    <t>000000283144</t>
  </si>
  <si>
    <t>00001140</t>
  </si>
  <si>
    <t>000000280713</t>
  </si>
  <si>
    <t>00000926</t>
  </si>
  <si>
    <t>000000281011</t>
  </si>
  <si>
    <t>000000281155</t>
  </si>
  <si>
    <t>000000281697</t>
  </si>
  <si>
    <t>00088266</t>
  </si>
  <si>
    <t>000000282632</t>
  </si>
  <si>
    <t>000000278682</t>
  </si>
  <si>
    <t>000000278683</t>
  </si>
  <si>
    <t>000000281006</t>
  </si>
  <si>
    <t>000000281156</t>
  </si>
  <si>
    <t>000000281696</t>
  </si>
  <si>
    <t>000000282629</t>
  </si>
  <si>
    <t>OSCILLOGRAPH</t>
  </si>
  <si>
    <t>000000278763</t>
  </si>
  <si>
    <t>00000799</t>
  </si>
  <si>
    <t>000000283137</t>
  </si>
  <si>
    <t>00001137</t>
  </si>
  <si>
    <t>000000281003</t>
  </si>
  <si>
    <t>000000281128</t>
  </si>
  <si>
    <t>000000282626</t>
  </si>
  <si>
    <t>000000281125</t>
  </si>
  <si>
    <t>000000282627</t>
  </si>
  <si>
    <t>000000281004</t>
  </si>
  <si>
    <t>000000281126</t>
  </si>
  <si>
    <t>000000282628</t>
  </si>
  <si>
    <t>T01399</t>
  </si>
  <si>
    <t>STAT EQP-TRANSFORMATI</t>
  </si>
  <si>
    <t>STAT EQP-T</t>
  </si>
  <si>
    <t>000000283155</t>
  </si>
  <si>
    <t>00001146</t>
  </si>
  <si>
    <t>0000168487</t>
  </si>
  <si>
    <t>000000281122</t>
  </si>
  <si>
    <t>0000168488</t>
  </si>
  <si>
    <t>000000281123</t>
  </si>
  <si>
    <t>0000168489</t>
  </si>
  <si>
    <t>000000281132</t>
  </si>
  <si>
    <t>L01636</t>
  </si>
  <si>
    <t>000000282625</t>
  </si>
  <si>
    <t>L01637</t>
  </si>
  <si>
    <t>000000282622</t>
  </si>
  <si>
    <t>L01638</t>
  </si>
  <si>
    <t>000000282623</t>
  </si>
  <si>
    <t>L01639</t>
  </si>
  <si>
    <t>000000282624</t>
  </si>
  <si>
    <t>L01640</t>
  </si>
  <si>
    <t>000000282619</t>
  </si>
  <si>
    <t>L01641</t>
  </si>
  <si>
    <t>000000282616</t>
  </si>
  <si>
    <t>000000281005</t>
  </si>
  <si>
    <t>000000281135</t>
  </si>
  <si>
    <t>000000282617</t>
  </si>
  <si>
    <t>000000281133</t>
  </si>
  <si>
    <t>000000282618</t>
  </si>
  <si>
    <t>000000281134</t>
  </si>
  <si>
    <t>000000282615</t>
  </si>
  <si>
    <t>000000282841</t>
  </si>
  <si>
    <t>00083156</t>
  </si>
  <si>
    <t>CJ</t>
  </si>
  <si>
    <t>JOINTLY OWNED ASSET</t>
  </si>
  <si>
    <t>000000147003</t>
  </si>
  <si>
    <t>R9C701</t>
  </si>
  <si>
    <t>000000146770</t>
  </si>
  <si>
    <t>000000146771</t>
  </si>
  <si>
    <t>000000146772</t>
  </si>
  <si>
    <t>000000147029</t>
  </si>
  <si>
    <t>000000147069</t>
  </si>
  <si>
    <t>000000147094</t>
  </si>
  <si>
    <t>000000147217</t>
  </si>
  <si>
    <t>B03265</t>
  </si>
  <si>
    <t>Station Battery/Charger</t>
  </si>
  <si>
    <t>Station Ba</t>
  </si>
  <si>
    <t>000000306869</t>
  </si>
  <si>
    <t>00297018</t>
  </si>
  <si>
    <t>B03266</t>
  </si>
  <si>
    <t>000000306868</t>
  </si>
  <si>
    <t>B03267</t>
  </si>
  <si>
    <t>000000306867</t>
  </si>
  <si>
    <t>TRF</t>
  </si>
  <si>
    <t>00129907</t>
  </si>
  <si>
    <t>CB</t>
  </si>
  <si>
    <t>JOINTLY OWNED FUNDED IN ADVANCE</t>
  </si>
  <si>
    <t>Z1325</t>
  </si>
  <si>
    <t>BUILDING COMPLETE</t>
  </si>
  <si>
    <t>BUILDING C</t>
  </si>
  <si>
    <t>000000173285</t>
  </si>
  <si>
    <t>102701</t>
  </si>
  <si>
    <t>PACIFIC INVESTMENT IN</t>
  </si>
  <si>
    <t>PACIFIC IN</t>
  </si>
  <si>
    <t>000000173284</t>
  </si>
  <si>
    <t>000000173324</t>
  </si>
  <si>
    <t>103715</t>
  </si>
  <si>
    <t>000000173325</t>
  </si>
  <si>
    <t>D02719</t>
  </si>
  <si>
    <t>000000142599</t>
  </si>
  <si>
    <t>P06014</t>
  </si>
  <si>
    <t>000000142941</t>
  </si>
  <si>
    <t>0000116180</t>
  </si>
  <si>
    <t>P06018</t>
  </si>
  <si>
    <t>000000142945</t>
  </si>
  <si>
    <t>000000143016</t>
  </si>
  <si>
    <t>0000116183</t>
  </si>
  <si>
    <t>P06017</t>
  </si>
  <si>
    <t>000000142944</t>
  </si>
  <si>
    <t>000000143015</t>
  </si>
  <si>
    <t>0000116184</t>
  </si>
  <si>
    <t>P06019</t>
  </si>
  <si>
    <t>000000142946</t>
  </si>
  <si>
    <t>000000143017</t>
  </si>
  <si>
    <t>0000116185</t>
  </si>
  <si>
    <t>000000143012</t>
  </si>
  <si>
    <t>0000116186</t>
  </si>
  <si>
    <t>P06016</t>
  </si>
  <si>
    <t>000000142943</t>
  </si>
  <si>
    <t>000000143014</t>
  </si>
  <si>
    <t>0000116187</t>
  </si>
  <si>
    <t>P06020</t>
  </si>
  <si>
    <t>000000142947</t>
  </si>
  <si>
    <t>000000143018</t>
  </si>
  <si>
    <t>0000116188</t>
  </si>
  <si>
    <t>P06015</t>
  </si>
  <si>
    <t>000000142942</t>
  </si>
  <si>
    <t>000000143013</t>
  </si>
  <si>
    <t>0000116190</t>
  </si>
  <si>
    <t>P06022</t>
  </si>
  <si>
    <t>000000142949</t>
  </si>
  <si>
    <t>000000143020</t>
  </si>
  <si>
    <t>0000116191</t>
  </si>
  <si>
    <t>P06021</t>
  </si>
  <si>
    <t>000000142948</t>
  </si>
  <si>
    <t>000000143019</t>
  </si>
  <si>
    <t>0000116195</t>
  </si>
  <si>
    <t>P06011</t>
  </si>
  <si>
    <t>000000143005</t>
  </si>
  <si>
    <t>0000116196</t>
  </si>
  <si>
    <t>P06013</t>
  </si>
  <si>
    <t>000000142952</t>
  </si>
  <si>
    <t>000000143007</t>
  </si>
  <si>
    <t>0000116197</t>
  </si>
  <si>
    <t>P06012</t>
  </si>
  <si>
    <t>000000143006</t>
  </si>
  <si>
    <t>000000142950</t>
  </si>
  <si>
    <t>000000142951</t>
  </si>
  <si>
    <t>0000108487</t>
  </si>
  <si>
    <t>O02841,,</t>
  </si>
  <si>
    <t>000000142452</t>
  </si>
  <si>
    <t>O02445</t>
  </si>
  <si>
    <t>000000142543</t>
  </si>
  <si>
    <t>O02445,,</t>
  </si>
  <si>
    <t>000000142449</t>
  </si>
  <si>
    <t>O02446</t>
  </si>
  <si>
    <t>000000142544</t>
  </si>
  <si>
    <t>O02446,,</t>
  </si>
  <si>
    <t>000000142450</t>
  </si>
  <si>
    <t>O02447</t>
  </si>
  <si>
    <t>000000142545</t>
  </si>
  <si>
    <t>O02447,,</t>
  </si>
  <si>
    <t>000000142451</t>
  </si>
  <si>
    <t>O02841</t>
  </si>
  <si>
    <t>000000142541</t>
  </si>
  <si>
    <t>0000115108</t>
  </si>
  <si>
    <t>D11509</t>
  </si>
  <si>
    <t>000000142851</t>
  </si>
  <si>
    <t>D02716</t>
  </si>
  <si>
    <t>000000142597</t>
  </si>
  <si>
    <t>SWITCH, DISCONNECT \ 1</t>
  </si>
  <si>
    <t>000000142603</t>
  </si>
  <si>
    <t>D02717</t>
  </si>
  <si>
    <t>000000142598</t>
  </si>
  <si>
    <t>000000142604</t>
  </si>
  <si>
    <t>D02720</t>
  </si>
  <si>
    <t>000000142600</t>
  </si>
  <si>
    <t>000000142605</t>
  </si>
  <si>
    <t>D02721</t>
  </si>
  <si>
    <t>000000142601</t>
  </si>
  <si>
    <t>000000142606</t>
  </si>
  <si>
    <t>D02722</t>
  </si>
  <si>
    <t>000000142602</t>
  </si>
  <si>
    <t>000000142607</t>
  </si>
  <si>
    <t>000000142585</t>
  </si>
  <si>
    <t>D11510</t>
  </si>
  <si>
    <t>000000142594</t>
  </si>
  <si>
    <t>000000142789</t>
  </si>
  <si>
    <t>D11511</t>
  </si>
  <si>
    <t>000000142595</t>
  </si>
  <si>
    <t>000000142790</t>
  </si>
  <si>
    <t>D11512</t>
  </si>
  <si>
    <t>000000142586</t>
  </si>
  <si>
    <t>000000142830</t>
  </si>
  <si>
    <t>D11513</t>
  </si>
  <si>
    <t>000000142587</t>
  </si>
  <si>
    <t>000000142831</t>
  </si>
  <si>
    <t>D11514</t>
  </si>
  <si>
    <t>000000142588</t>
  </si>
  <si>
    <t>000000142832</t>
  </si>
  <si>
    <t>D11515</t>
  </si>
  <si>
    <t>000000142589</t>
  </si>
  <si>
    <t>000000142795</t>
  </si>
  <si>
    <t>D11516</t>
  </si>
  <si>
    <t>000000142590</t>
  </si>
  <si>
    <t>000000142796</t>
  </si>
  <si>
    <t>D11517</t>
  </si>
  <si>
    <t>000000142591</t>
  </si>
  <si>
    <t>000000142797</t>
  </si>
  <si>
    <t>D11518</t>
  </si>
  <si>
    <t>000000142592</t>
  </si>
  <si>
    <t>000000142798</t>
  </si>
  <si>
    <t>D11519</t>
  </si>
  <si>
    <t>SWITCHGEAR-DISC SWITCH</t>
  </si>
  <si>
    <t>000000142596</t>
  </si>
  <si>
    <t>000000142593</t>
  </si>
  <si>
    <t>000000142799</t>
  </si>
  <si>
    <t>000000142856</t>
  </si>
  <si>
    <t>000000142882</t>
  </si>
  <si>
    <t>000000142905</t>
  </si>
  <si>
    <t>000000142919</t>
  </si>
  <si>
    <t>000000142929</t>
  </si>
  <si>
    <t>C06651</t>
  </si>
  <si>
    <t>000000142932</t>
  </si>
  <si>
    <t>000000143178</t>
  </si>
  <si>
    <t>C06652</t>
  </si>
  <si>
    <t>000000142933</t>
  </si>
  <si>
    <t>000000143179</t>
  </si>
  <si>
    <t>C06653</t>
  </si>
  <si>
    <t>000000142934</t>
  </si>
  <si>
    <t>000000143180</t>
  </si>
  <si>
    <t>C06654</t>
  </si>
  <si>
    <t>000000142935</t>
  </si>
  <si>
    <t>000000143181</t>
  </si>
  <si>
    <t>C06655</t>
  </si>
  <si>
    <t>000000142936</t>
  </si>
  <si>
    <t>000000143182</t>
  </si>
  <si>
    <t>C06656</t>
  </si>
  <si>
    <t>000000142937</t>
  </si>
  <si>
    <t>000000143183</t>
  </si>
  <si>
    <t>C06657</t>
  </si>
  <si>
    <t>000000142938</t>
  </si>
  <si>
    <t>000000143184</t>
  </si>
  <si>
    <t>C06658</t>
  </si>
  <si>
    <t>000000142939</t>
  </si>
  <si>
    <t>000000143185</t>
  </si>
  <si>
    <t>C06659</t>
  </si>
  <si>
    <t>000000142940</t>
  </si>
  <si>
    <t>000000143186</t>
  </si>
  <si>
    <t>000000143285</t>
  </si>
  <si>
    <t>000000143317</t>
  </si>
  <si>
    <t>OSCILLOGRA</t>
  </si>
  <si>
    <t>000000143361</t>
  </si>
  <si>
    <t>000000143398</t>
  </si>
  <si>
    <t>000000143401</t>
  </si>
  <si>
    <t>000000143439</t>
  </si>
  <si>
    <t>D011514</t>
  </si>
  <si>
    <t>INSULATOR, POST, STATI</t>
  </si>
  <si>
    <t>INSULATOR,</t>
  </si>
  <si>
    <t>000000143423</t>
  </si>
  <si>
    <t>000000143421</t>
  </si>
  <si>
    <t>000000143422</t>
  </si>
  <si>
    <t>000000143424</t>
  </si>
  <si>
    <t>000000143425</t>
  </si>
  <si>
    <t>000000143426</t>
  </si>
  <si>
    <t>000000143427</t>
  </si>
  <si>
    <t>000000143428</t>
  </si>
  <si>
    <t>000000143458</t>
  </si>
  <si>
    <t>000000143465</t>
  </si>
  <si>
    <t>000000143476</t>
  </si>
  <si>
    <t>SHUNT CAPACITOR</t>
  </si>
  <si>
    <t>SHUNT CAPA</t>
  </si>
  <si>
    <t>000000143524</t>
  </si>
  <si>
    <t>000000143560</t>
  </si>
  <si>
    <t>L01182</t>
  </si>
  <si>
    <t>CAPACITOR EQUIPMENT \</t>
  </si>
  <si>
    <t>CAPACITOR</t>
  </si>
  <si>
    <t>000000143557</t>
  </si>
  <si>
    <t>000000143525</t>
  </si>
  <si>
    <t>L01183</t>
  </si>
  <si>
    <t>000000143558</t>
  </si>
  <si>
    <t>000000143526</t>
  </si>
  <si>
    <t>L01184</t>
  </si>
  <si>
    <t>000000143559</t>
  </si>
  <si>
    <t>000000143527</t>
  </si>
  <si>
    <t>000000143707</t>
  </si>
  <si>
    <t>000000143732</t>
  </si>
  <si>
    <t>000000143741</t>
  </si>
  <si>
    <t>000000143755</t>
  </si>
  <si>
    <t>000000143773</t>
  </si>
  <si>
    <t>000000143782</t>
  </si>
  <si>
    <t>000000143799</t>
  </si>
  <si>
    <t>00132955</t>
  </si>
  <si>
    <t>Z00150</t>
  </si>
  <si>
    <t>000000159373</t>
  </si>
  <si>
    <t>23802</t>
  </si>
  <si>
    <t>Z0948</t>
  </si>
  <si>
    <t>Z00948</t>
  </si>
  <si>
    <t>AIR CONDITIONING UNIT</t>
  </si>
  <si>
    <t>AIR CONDIT</t>
  </si>
  <si>
    <t>000000168132</t>
  </si>
  <si>
    <t>810502</t>
  </si>
  <si>
    <t>000000159549</t>
  </si>
  <si>
    <t>000000160140</t>
  </si>
  <si>
    <t>50231</t>
  </si>
  <si>
    <t>000000162238</t>
  </si>
  <si>
    <t>13411</t>
  </si>
  <si>
    <t>000000162239</t>
  </si>
  <si>
    <t>13114</t>
  </si>
  <si>
    <t>000000162240</t>
  </si>
  <si>
    <t>37111</t>
  </si>
  <si>
    <t>000000162481</t>
  </si>
  <si>
    <t>15036</t>
  </si>
  <si>
    <t>000000163403</t>
  </si>
  <si>
    <t>15082</t>
  </si>
  <si>
    <t>000000164307</t>
  </si>
  <si>
    <t>15126</t>
  </si>
  <si>
    <t>000000165057</t>
  </si>
  <si>
    <t>15147</t>
  </si>
  <si>
    <t>000000165058</t>
  </si>
  <si>
    <t>15138</t>
  </si>
  <si>
    <t>000000165486</t>
  </si>
  <si>
    <t>11018</t>
  </si>
  <si>
    <t>000000165951</t>
  </si>
  <si>
    <t>87231</t>
  </si>
  <si>
    <t>000000165952</t>
  </si>
  <si>
    <t>10932</t>
  </si>
  <si>
    <t>000000166308</t>
  </si>
  <si>
    <t>15184</t>
  </si>
  <si>
    <t>000000167757</t>
  </si>
  <si>
    <t>150301</t>
  </si>
  <si>
    <t>000000168581</t>
  </si>
  <si>
    <t>810601</t>
  </si>
  <si>
    <t>000000169316</t>
  </si>
  <si>
    <t>810708</t>
  </si>
  <si>
    <t>Z00222</t>
  </si>
  <si>
    <t>000000159377</t>
  </si>
  <si>
    <t>Station Control House - Trans</t>
  </si>
  <si>
    <t>Station Co</t>
  </si>
  <si>
    <t>000000292485</t>
  </si>
  <si>
    <t>00163721</t>
  </si>
  <si>
    <t>000000159387</t>
  </si>
  <si>
    <t>000000159382</t>
  </si>
  <si>
    <t>ELECTRICAL SYSTEM</t>
  </si>
  <si>
    <t>ELECTRICAL</t>
  </si>
  <si>
    <t>000000159383</t>
  </si>
  <si>
    <t>000000159380</t>
  </si>
  <si>
    <t>000000159363</t>
  </si>
  <si>
    <t>000000159386</t>
  </si>
  <si>
    <t>000000159368</t>
  </si>
  <si>
    <t>000000159366</t>
  </si>
  <si>
    <t>000000159381</t>
  </si>
  <si>
    <t>000000159375</t>
  </si>
  <si>
    <t>000000159365</t>
  </si>
  <si>
    <t>PANEL METAL EXT WALL</t>
  </si>
  <si>
    <t>PANEL META</t>
  </si>
  <si>
    <t>000000159385</t>
  </si>
  <si>
    <t>PIPE METALLIC 1/2IN</t>
  </si>
  <si>
    <t>000000159362</t>
  </si>
  <si>
    <t>PIPE METALLIC 11/2IN</t>
  </si>
  <si>
    <t>000000159358</t>
  </si>
  <si>
    <t>PIPE METALLIC 11/4IN</t>
  </si>
  <si>
    <t>000000159357</t>
  </si>
  <si>
    <t>PIPE METALLIC 1IN</t>
  </si>
  <si>
    <t>000000159361</t>
  </si>
  <si>
    <t>PIPE METALLIC 21/2IN</t>
  </si>
  <si>
    <t>000000159359</t>
  </si>
  <si>
    <t>PIPE METALLIC 2IN</t>
  </si>
  <si>
    <t>000000159374</t>
  </si>
  <si>
    <t>PIPE METALLIC 3/4IN</t>
  </si>
  <si>
    <t>000000159360</t>
  </si>
  <si>
    <t>PIPE METALLIC 3IN</t>
  </si>
  <si>
    <t>000000159356</t>
  </si>
  <si>
    <t>PIPE METALLIC 4IN</t>
  </si>
  <si>
    <t>000000159379</t>
  </si>
  <si>
    <t>PIPE METALLIC 6IN</t>
  </si>
  <si>
    <t>000000159378</t>
  </si>
  <si>
    <t>PIPE NON METALLIC 4IN</t>
  </si>
  <si>
    <t>PIPE NON M</t>
  </si>
  <si>
    <t>000000159372</t>
  </si>
  <si>
    <t>PIPE NON METALLIC 6IN</t>
  </si>
  <si>
    <t>000000159371</t>
  </si>
  <si>
    <t>000000164267</t>
  </si>
  <si>
    <t>81292</t>
  </si>
  <si>
    <t>ROOF FRAMEWORK</t>
  </si>
  <si>
    <t>ROOF FRAME</t>
  </si>
  <si>
    <t>000000159384</t>
  </si>
  <si>
    <t>SHOWER FACILITIES</t>
  </si>
  <si>
    <t>SHOWER FAC</t>
  </si>
  <si>
    <t>000000159364</t>
  </si>
  <si>
    <t>000000159367</t>
  </si>
  <si>
    <t>000000159369</t>
  </si>
  <si>
    <t>000000159370</t>
  </si>
  <si>
    <t>VENETIAN BLINDS</t>
  </si>
  <si>
    <t>VENETIAN B</t>
  </si>
  <si>
    <t>000000159376</t>
  </si>
  <si>
    <t>Z0312</t>
  </si>
  <si>
    <t>Z00312</t>
  </si>
  <si>
    <t>000000161774</t>
  </si>
  <si>
    <t>34131</t>
  </si>
  <si>
    <t>000000159514</t>
  </si>
  <si>
    <t>000000160100</t>
  </si>
  <si>
    <t>000000165450</t>
  </si>
  <si>
    <t>3520.702</t>
  </si>
  <si>
    <t>LIGHTING/ELECTRIC SERVICE-TRAN</t>
  </si>
  <si>
    <t>LIGHTING/E</t>
  </si>
  <si>
    <t>000000159525</t>
  </si>
  <si>
    <t>000000159529</t>
  </si>
  <si>
    <t>000000161808</t>
  </si>
  <si>
    <t>000000162219</t>
  </si>
  <si>
    <t>000000162220</t>
  </si>
  <si>
    <t>000000162221</t>
  </si>
  <si>
    <t>000000164285</t>
  </si>
  <si>
    <t>000000165030</t>
  </si>
  <si>
    <t>000000165031</t>
  </si>
  <si>
    <t>000000165462</t>
  </si>
  <si>
    <t>000000165924</t>
  </si>
  <si>
    <t>000000165925</t>
  </si>
  <si>
    <t>000000166288</t>
  </si>
  <si>
    <t>000000170361</t>
  </si>
  <si>
    <t>810003</t>
  </si>
  <si>
    <t>000000172306</t>
  </si>
  <si>
    <t>M2C925</t>
  </si>
  <si>
    <t>000000170368</t>
  </si>
  <si>
    <t>000000173085</t>
  </si>
  <si>
    <t>M2C921</t>
  </si>
  <si>
    <t>000000173985</t>
  </si>
  <si>
    <t>V2C680</t>
  </si>
  <si>
    <t>000000295628</t>
  </si>
  <si>
    <t>00183972</t>
  </si>
  <si>
    <t>000000304871</t>
  </si>
  <si>
    <t>00269417</t>
  </si>
  <si>
    <t>000000288956</t>
  </si>
  <si>
    <t>00135111</t>
  </si>
  <si>
    <t>000000159572</t>
  </si>
  <si>
    <t>000000165540</t>
  </si>
  <si>
    <t>000000174018</t>
  </si>
  <si>
    <t>000000169630</t>
  </si>
  <si>
    <t>810925</t>
  </si>
  <si>
    <t>000000170396</t>
  </si>
  <si>
    <t>000000174026</t>
  </si>
  <si>
    <t>0000114334</t>
  </si>
  <si>
    <t>ID0085</t>
  </si>
  <si>
    <t>LOAD INTERRUPT 230KVW/OG</t>
  </si>
  <si>
    <t>LOAD INTER</t>
  </si>
  <si>
    <t>000000129067</t>
  </si>
  <si>
    <t>880555</t>
  </si>
  <si>
    <t>0000114347</t>
  </si>
  <si>
    <t>ID0104</t>
  </si>
  <si>
    <t>000000129068</t>
  </si>
  <si>
    <t>0000114351</t>
  </si>
  <si>
    <t>ID0149</t>
  </si>
  <si>
    <t>000000123123</t>
  </si>
  <si>
    <t>0000114374</t>
  </si>
  <si>
    <t>ID0236</t>
  </si>
  <si>
    <t>LOAD INTERRUPT 115KVW/OG</t>
  </si>
  <si>
    <t>000000133810</t>
  </si>
  <si>
    <t>880922</t>
  </si>
  <si>
    <t>0000114388</t>
  </si>
  <si>
    <t>ID0309</t>
  </si>
  <si>
    <t>CIRCUIT SWITCHER \ 230</t>
  </si>
  <si>
    <t>000000141663</t>
  </si>
  <si>
    <t>00002082</t>
  </si>
  <si>
    <t>150140</t>
  </si>
  <si>
    <t>0000116589</t>
  </si>
  <si>
    <t>O01367</t>
  </si>
  <si>
    <t>OCB NON STANDARD</t>
  </si>
  <si>
    <t>OCB NON ST</t>
  </si>
  <si>
    <t>000000118711</t>
  </si>
  <si>
    <t>O00717</t>
  </si>
  <si>
    <t>OCB 15KV 600A 100MVA</t>
  </si>
  <si>
    <t>OCB 15KV 6</t>
  </si>
  <si>
    <t>000000107598</t>
  </si>
  <si>
    <t>O01391</t>
  </si>
  <si>
    <t>PCB 230KV 1600A 10000MVA</t>
  </si>
  <si>
    <t>000000119934</t>
  </si>
  <si>
    <t>O01392</t>
  </si>
  <si>
    <t>000000119935</t>
  </si>
  <si>
    <t>O01485</t>
  </si>
  <si>
    <t>000000121329</t>
  </si>
  <si>
    <t>89140</t>
  </si>
  <si>
    <t>O01486</t>
  </si>
  <si>
    <t>000000121330</t>
  </si>
  <si>
    <t>O01487</t>
  </si>
  <si>
    <t>000000121331</t>
  </si>
  <si>
    <t>O01488</t>
  </si>
  <si>
    <t>000000121332</t>
  </si>
  <si>
    <t>O01489</t>
  </si>
  <si>
    <t>000000121333</t>
  </si>
  <si>
    <t>O01490</t>
  </si>
  <si>
    <t>000000121334</t>
  </si>
  <si>
    <t>O01491</t>
  </si>
  <si>
    <t>000000121326</t>
  </si>
  <si>
    <t>O01498</t>
  </si>
  <si>
    <t>000000124118</t>
  </si>
  <si>
    <t>89314</t>
  </si>
  <si>
    <t>O01946</t>
  </si>
  <si>
    <t>000000132853</t>
  </si>
  <si>
    <t>880014</t>
  </si>
  <si>
    <t>D03824</t>
  </si>
  <si>
    <t>SWITCH TANDEM 15KV 600A</t>
  </si>
  <si>
    <t>SWITCH TAN</t>
  </si>
  <si>
    <t>000000107688</t>
  </si>
  <si>
    <t>D03825</t>
  </si>
  <si>
    <t>000000107689</t>
  </si>
  <si>
    <t>D03826</t>
  </si>
  <si>
    <t>000000107690</t>
  </si>
  <si>
    <t>0000111997</t>
  </si>
  <si>
    <t>D03290</t>
  </si>
  <si>
    <t>000000107916</t>
  </si>
  <si>
    <t>0000112002</t>
  </si>
  <si>
    <t>D03312</t>
  </si>
  <si>
    <t>000000107853</t>
  </si>
  <si>
    <t>0000112004</t>
  </si>
  <si>
    <t>D03315</t>
  </si>
  <si>
    <t>DISC SW 196KV 1200A</t>
  </si>
  <si>
    <t>000000107851</t>
  </si>
  <si>
    <t>D02629</t>
  </si>
  <si>
    <t>DISC SW SP 34KV 600A</t>
  </si>
  <si>
    <t>000000106472</t>
  </si>
  <si>
    <t>D02631</t>
  </si>
  <si>
    <t>000000106473</t>
  </si>
  <si>
    <t>D02633</t>
  </si>
  <si>
    <t>000000106474</t>
  </si>
  <si>
    <t>D03250</t>
  </si>
  <si>
    <t>DISC SWITCH 34KV 600A</t>
  </si>
  <si>
    <t>000000106488</t>
  </si>
  <si>
    <t>D03257</t>
  </si>
  <si>
    <t>000000106479</t>
  </si>
  <si>
    <t>D03258</t>
  </si>
  <si>
    <t>000000106480</t>
  </si>
  <si>
    <t>D03259</t>
  </si>
  <si>
    <t>000000106477</t>
  </si>
  <si>
    <t>D07739</t>
  </si>
  <si>
    <t>000000120138</t>
  </si>
  <si>
    <t>D07740</t>
  </si>
  <si>
    <t>000000120139</t>
  </si>
  <si>
    <t>D07741</t>
  </si>
  <si>
    <t>000000120140</t>
  </si>
  <si>
    <t>D08231</t>
  </si>
  <si>
    <t>000000124247</t>
  </si>
  <si>
    <t>000000106555</t>
  </si>
  <si>
    <t>000000107940</t>
  </si>
  <si>
    <t>000000120213</t>
  </si>
  <si>
    <t>000000106582</t>
  </si>
  <si>
    <t>000000107154</t>
  </si>
  <si>
    <t>000000107972</t>
  </si>
  <si>
    <t>000000113117</t>
  </si>
  <si>
    <t>000000114792</t>
  </si>
  <si>
    <t>39317</t>
  </si>
  <si>
    <t>000000115304</t>
  </si>
  <si>
    <t>88201</t>
  </si>
  <si>
    <t>000000116512</t>
  </si>
  <si>
    <t>000000119052</t>
  </si>
  <si>
    <t>000000120293</t>
  </si>
  <si>
    <t>000000121779</t>
  </si>
  <si>
    <t>000000121808</t>
  </si>
  <si>
    <t>000000123364</t>
  </si>
  <si>
    <t>000000137418</t>
  </si>
  <si>
    <t>871635</t>
  </si>
  <si>
    <t>000000141863</t>
  </si>
  <si>
    <t>M4C315</t>
  </si>
  <si>
    <t>0000111861</t>
  </si>
  <si>
    <t>PD1708</t>
  </si>
  <si>
    <t>000000120493</t>
  </si>
  <si>
    <t>P08303</t>
  </si>
  <si>
    <t>000000286856</t>
  </si>
  <si>
    <t>P08568</t>
  </si>
  <si>
    <t>000000294254</t>
  </si>
  <si>
    <t>00184071</t>
  </si>
  <si>
    <t>000000108135</t>
  </si>
  <si>
    <t>82024</t>
  </si>
  <si>
    <t>000000108140</t>
  </si>
  <si>
    <t>000000109017</t>
  </si>
  <si>
    <t>46607</t>
  </si>
  <si>
    <t>000000109867</t>
  </si>
  <si>
    <t>56904</t>
  </si>
  <si>
    <t>000000110556</t>
  </si>
  <si>
    <t>82414</t>
  </si>
  <si>
    <t>000000110565</t>
  </si>
  <si>
    <t>39723</t>
  </si>
  <si>
    <t>000000113241</t>
  </si>
  <si>
    <t>000000113244</t>
  </si>
  <si>
    <t>000000113253</t>
  </si>
  <si>
    <t>000000115380</t>
  </si>
  <si>
    <t>000000115899</t>
  </si>
  <si>
    <t>17518</t>
  </si>
  <si>
    <t>000000115904</t>
  </si>
  <si>
    <t>82150</t>
  </si>
  <si>
    <t>000000119305</t>
  </si>
  <si>
    <t>000000119311</t>
  </si>
  <si>
    <t>000000120588</t>
  </si>
  <si>
    <t>89185</t>
  </si>
  <si>
    <t>000000120623</t>
  </si>
  <si>
    <t>000000122232</t>
  </si>
  <si>
    <t>92214</t>
  </si>
  <si>
    <t>000000122236</t>
  </si>
  <si>
    <t>000000122249</t>
  </si>
  <si>
    <t>000000122253</t>
  </si>
  <si>
    <t>000000123565</t>
  </si>
  <si>
    <t>000000125355</t>
  </si>
  <si>
    <t>13432</t>
  </si>
  <si>
    <t>000000127226</t>
  </si>
  <si>
    <t>000000127233</t>
  </si>
  <si>
    <t>880429</t>
  </si>
  <si>
    <t>000000133311</t>
  </si>
  <si>
    <t>820089</t>
  </si>
  <si>
    <t>000000134238</t>
  </si>
  <si>
    <t>311806</t>
  </si>
  <si>
    <t>000000134254</t>
  </si>
  <si>
    <t>000000135988</t>
  </si>
  <si>
    <t>880131</t>
  </si>
  <si>
    <t>000000136816</t>
  </si>
  <si>
    <t>820676</t>
  </si>
  <si>
    <t>000000137615</t>
  </si>
  <si>
    <t>000000137617</t>
  </si>
  <si>
    <t>823338</t>
  </si>
  <si>
    <t>000000141335</t>
  </si>
  <si>
    <t>102718</t>
  </si>
  <si>
    <t>000000106686</t>
  </si>
  <si>
    <t>000000107283</t>
  </si>
  <si>
    <t>47702</t>
  </si>
  <si>
    <t>000000108185</t>
  </si>
  <si>
    <t>000000108189</t>
  </si>
  <si>
    <t>000000109051</t>
  </si>
  <si>
    <t>000000109909</t>
  </si>
  <si>
    <t>000000110586</t>
  </si>
  <si>
    <t>82836</t>
  </si>
  <si>
    <t>000000112343</t>
  </si>
  <si>
    <t>000000113301</t>
  </si>
  <si>
    <t>000000113302</t>
  </si>
  <si>
    <t>000000113307</t>
  </si>
  <si>
    <t>000000113885</t>
  </si>
  <si>
    <t>000000139527</t>
  </si>
  <si>
    <t>820694</t>
  </si>
  <si>
    <t>000000117345</t>
  </si>
  <si>
    <t>000000120445</t>
  </si>
  <si>
    <t>000000120446</t>
  </si>
  <si>
    <t>000000120455</t>
  </si>
  <si>
    <t>000000122036</t>
  </si>
  <si>
    <t>000000122037</t>
  </si>
  <si>
    <t>000000122038</t>
  </si>
  <si>
    <t>000000124454</t>
  </si>
  <si>
    <t>000000124455</t>
  </si>
  <si>
    <t>000000124456</t>
  </si>
  <si>
    <t>000000125194</t>
  </si>
  <si>
    <t>000000125197</t>
  </si>
  <si>
    <t>000000127177</t>
  </si>
  <si>
    <t>000000127178</t>
  </si>
  <si>
    <t>000000127179</t>
  </si>
  <si>
    <t>PD1763</t>
  </si>
  <si>
    <t>000000122014</t>
  </si>
  <si>
    <t>PD1764</t>
  </si>
  <si>
    <t>000000122015</t>
  </si>
  <si>
    <t>PD1765</t>
  </si>
  <si>
    <t>000000122016</t>
  </si>
  <si>
    <t>PD1766</t>
  </si>
  <si>
    <t>000000122017</t>
  </si>
  <si>
    <t>PD1767</t>
  </si>
  <si>
    <t>000000122018</t>
  </si>
  <si>
    <t>PD1769</t>
  </si>
  <si>
    <t>000000124420</t>
  </si>
  <si>
    <t>PD1990</t>
  </si>
  <si>
    <t>000000137510</t>
  </si>
  <si>
    <t>820550</t>
  </si>
  <si>
    <t>000000106738</t>
  </si>
  <si>
    <t>000000107320</t>
  </si>
  <si>
    <t>000000108348</t>
  </si>
  <si>
    <t>000000108353</t>
  </si>
  <si>
    <t>000000108350</t>
  </si>
  <si>
    <t>000000106831</t>
  </si>
  <si>
    <t>000000108443</t>
  </si>
  <si>
    <t>000000108466</t>
  </si>
  <si>
    <t>I00244</t>
  </si>
  <si>
    <t>REACTOR LARGE SHUNT 230K</t>
  </si>
  <si>
    <t>REACTOR LA</t>
  </si>
  <si>
    <t>000000123905</t>
  </si>
  <si>
    <t>000000115562</t>
  </si>
  <si>
    <t>000000119712</t>
  </si>
  <si>
    <t>000000119719</t>
  </si>
  <si>
    <t>000000119720</t>
  </si>
  <si>
    <t>000000123936</t>
  </si>
  <si>
    <t>000000127589</t>
  </si>
  <si>
    <t>0000109072</t>
  </si>
  <si>
    <t>L00575</t>
  </si>
  <si>
    <t>CAPACITOR RACK</t>
  </si>
  <si>
    <t>000000119713</t>
  </si>
  <si>
    <t>0000109073</t>
  </si>
  <si>
    <t>L00576</t>
  </si>
  <si>
    <t>000000119714</t>
  </si>
  <si>
    <t>0000109074</t>
  </si>
  <si>
    <t>L00577</t>
  </si>
  <si>
    <t>000000119715</t>
  </si>
  <si>
    <t>0000109268</t>
  </si>
  <si>
    <t>L00600</t>
  </si>
  <si>
    <t>CAPACITOR RACK OPEN TYPE</t>
  </si>
  <si>
    <t>000000119716</t>
  </si>
  <si>
    <t>0000109370</t>
  </si>
  <si>
    <t>L00359</t>
  </si>
  <si>
    <t>CAPACITOR 50KVAR</t>
  </si>
  <si>
    <t>000000113998</t>
  </si>
  <si>
    <t>0000109371</t>
  </si>
  <si>
    <t>L00360</t>
  </si>
  <si>
    <t>000000113999</t>
  </si>
  <si>
    <t>0000109372</t>
  </si>
  <si>
    <t>L00361</t>
  </si>
  <si>
    <t>000000114000</t>
  </si>
  <si>
    <t>0000109374</t>
  </si>
  <si>
    <t>L00601</t>
  </si>
  <si>
    <t>000000119717</t>
  </si>
  <si>
    <t>0000109375</t>
  </si>
  <si>
    <t>L00602</t>
  </si>
  <si>
    <t>000000119718</t>
  </si>
  <si>
    <t>0000109503</t>
  </si>
  <si>
    <t>L00869</t>
  </si>
  <si>
    <t>000000127584</t>
  </si>
  <si>
    <t>0000109504</t>
  </si>
  <si>
    <t>L00870</t>
  </si>
  <si>
    <t>000000127585</t>
  </si>
  <si>
    <t>0000109505</t>
  </si>
  <si>
    <t>L00871</t>
  </si>
  <si>
    <t>000000127586</t>
  </si>
  <si>
    <t>0000116478</t>
  </si>
  <si>
    <t>L00401</t>
  </si>
  <si>
    <t>000000115556</t>
  </si>
  <si>
    <t>0000116479</t>
  </si>
  <si>
    <t>L00402</t>
  </si>
  <si>
    <t>000000115557</t>
  </si>
  <si>
    <t>0000116480</t>
  </si>
  <si>
    <t>L00403</t>
  </si>
  <si>
    <t>000000115558</t>
  </si>
  <si>
    <t>0000116484</t>
  </si>
  <si>
    <t>L00746</t>
  </si>
  <si>
    <t>000000123917</t>
  </si>
  <si>
    <t>0000116485</t>
  </si>
  <si>
    <t>L00747</t>
  </si>
  <si>
    <t>000000123918</t>
  </si>
  <si>
    <t>0000116486</t>
  </si>
  <si>
    <t>L00748</t>
  </si>
  <si>
    <t>000000123919</t>
  </si>
  <si>
    <t>000000106900</t>
  </si>
  <si>
    <t>000000106928</t>
  </si>
  <si>
    <t>000000135475</t>
  </si>
  <si>
    <t>880143</t>
  </si>
  <si>
    <t>000000107001</t>
  </si>
  <si>
    <t>000000108656</t>
  </si>
  <si>
    <t>0000187834</t>
  </si>
  <si>
    <t>000000294994</t>
  </si>
  <si>
    <t>00171302</t>
  </si>
  <si>
    <t>000000118685</t>
  </si>
  <si>
    <t>000000123124</t>
  </si>
  <si>
    <t>ID0179</t>
  </si>
  <si>
    <t>LOAD INTERRUPT 230KV HEG</t>
  </si>
  <si>
    <t>000000126774</t>
  </si>
  <si>
    <t>O01061</t>
  </si>
  <si>
    <t>PCB 230KV 1600A 15000MVA</t>
  </si>
  <si>
    <t>000000121348</t>
  </si>
  <si>
    <t>O01360</t>
  </si>
  <si>
    <t>000000119963</t>
  </si>
  <si>
    <t>PCB 230KV 3000A 15000MVA</t>
  </si>
  <si>
    <t>000000119973</t>
  </si>
  <si>
    <t>000000119974</t>
  </si>
  <si>
    <t>O01504</t>
  </si>
  <si>
    <t>000000121340</t>
  </si>
  <si>
    <t>O01819</t>
  </si>
  <si>
    <t>000000131539</t>
  </si>
  <si>
    <t>880846</t>
  </si>
  <si>
    <t>O02219</t>
  </si>
  <si>
    <t>PCB 115KV 2000A 40,000MV</t>
  </si>
  <si>
    <t>000000137283</t>
  </si>
  <si>
    <t>O02527</t>
  </si>
  <si>
    <t>000000140941</t>
  </si>
  <si>
    <t>O02528</t>
  </si>
  <si>
    <t>000000140942</t>
  </si>
  <si>
    <t>O02529</t>
  </si>
  <si>
    <t>000000140943</t>
  </si>
  <si>
    <t>O02737</t>
  </si>
  <si>
    <t>000000143831</t>
  </si>
  <si>
    <t>M4C226</t>
  </si>
  <si>
    <t>O02738</t>
  </si>
  <si>
    <t>000000143832</t>
  </si>
  <si>
    <t>O02739</t>
  </si>
  <si>
    <t>000000143830</t>
  </si>
  <si>
    <t>O03148</t>
  </si>
  <si>
    <t>000000285191</t>
  </si>
  <si>
    <t>00018315</t>
  </si>
  <si>
    <t>000000142735</t>
  </si>
  <si>
    <t>M4C482</t>
  </si>
  <si>
    <t>0000192753</t>
  </si>
  <si>
    <t>000000296271</t>
  </si>
  <si>
    <t>00184470</t>
  </si>
  <si>
    <t>0000192754</t>
  </si>
  <si>
    <t>000000296270</t>
  </si>
  <si>
    <t>0000192761</t>
  </si>
  <si>
    <t>000000296269</t>
  </si>
  <si>
    <t>D00360</t>
  </si>
  <si>
    <t>DISC SW SP 15KV 400A</t>
  </si>
  <si>
    <t>000000116375</t>
  </si>
  <si>
    <t>88435</t>
  </si>
  <si>
    <t>D01386</t>
  </si>
  <si>
    <t>000000116376</t>
  </si>
  <si>
    <t>D01387</t>
  </si>
  <si>
    <t>000000116377</t>
  </si>
  <si>
    <t>D01554</t>
  </si>
  <si>
    <t>DISC SWITCH 15KV</t>
  </si>
  <si>
    <t>000000118726</t>
  </si>
  <si>
    <t>D01555</t>
  </si>
  <si>
    <t>000000118727</t>
  </si>
  <si>
    <t>D01556</t>
  </si>
  <si>
    <t>000000118728</t>
  </si>
  <si>
    <t>D02484</t>
  </si>
  <si>
    <t>000000121568</t>
  </si>
  <si>
    <t>D02485</t>
  </si>
  <si>
    <t>DISC SWITCH 197KV 1200AG</t>
  </si>
  <si>
    <t>000000121588</t>
  </si>
  <si>
    <t>D02489</t>
  </si>
  <si>
    <t>000000121569</t>
  </si>
  <si>
    <t>D03311</t>
  </si>
  <si>
    <t>000000107852</t>
  </si>
  <si>
    <t>D03314</t>
  </si>
  <si>
    <t>000000107854</t>
  </si>
  <si>
    <t>D03317</t>
  </si>
  <si>
    <t>000000107855</t>
  </si>
  <si>
    <t>D03318</t>
  </si>
  <si>
    <t>000000107877</t>
  </si>
  <si>
    <t>D03319</t>
  </si>
  <si>
    <t>000000107878</t>
  </si>
  <si>
    <t>D03320</t>
  </si>
  <si>
    <t>000000107875</t>
  </si>
  <si>
    <t>D03321</t>
  </si>
  <si>
    <t>000000107876</t>
  </si>
  <si>
    <t>D03325</t>
  </si>
  <si>
    <t>000000132910</t>
  </si>
  <si>
    <t>D03327</t>
  </si>
  <si>
    <t>000000107795</t>
  </si>
  <si>
    <t>D03328</t>
  </si>
  <si>
    <t>000000107796</t>
  </si>
  <si>
    <t>D03329</t>
  </si>
  <si>
    <t>000000107797</t>
  </si>
  <si>
    <t>D03330</t>
  </si>
  <si>
    <t>000000107798</t>
  </si>
  <si>
    <t>D03332</t>
  </si>
  <si>
    <t>000000107799</t>
  </si>
  <si>
    <t>D03333</t>
  </si>
  <si>
    <t>000000121481</t>
  </si>
  <si>
    <t>D03334</t>
  </si>
  <si>
    <t>000000107800</t>
  </si>
  <si>
    <t>D03335</t>
  </si>
  <si>
    <t>000000107801</t>
  </si>
  <si>
    <t>D03690</t>
  </si>
  <si>
    <t>000000107815</t>
  </si>
  <si>
    <t>D03704</t>
  </si>
  <si>
    <t>000000107096</t>
  </si>
  <si>
    <t>D03705</t>
  </si>
  <si>
    <t>000000107097</t>
  </si>
  <si>
    <t>D03723</t>
  </si>
  <si>
    <t>000000107122</t>
  </si>
  <si>
    <t>D03732</t>
  </si>
  <si>
    <t>000000109660</t>
  </si>
  <si>
    <t>D03806</t>
  </si>
  <si>
    <t>000000107640</t>
  </si>
  <si>
    <t>D03807</t>
  </si>
  <si>
    <t>000000107641</t>
  </si>
  <si>
    <t>D03808</t>
  </si>
  <si>
    <t>000000107642</t>
  </si>
  <si>
    <t>D03850</t>
  </si>
  <si>
    <t>000000107774</t>
  </si>
  <si>
    <t>D04179</t>
  </si>
  <si>
    <t>000000118753</t>
  </si>
  <si>
    <t>D04236</t>
  </si>
  <si>
    <t>DISC SW 115KV 1200A</t>
  </si>
  <si>
    <t>000000109655</t>
  </si>
  <si>
    <t>D04237</t>
  </si>
  <si>
    <t>000000109654</t>
  </si>
  <si>
    <t>D05400</t>
  </si>
  <si>
    <t>000000113059</t>
  </si>
  <si>
    <t>D05401</t>
  </si>
  <si>
    <t>000000113041</t>
  </si>
  <si>
    <t>D05402</t>
  </si>
  <si>
    <t>000000113040</t>
  </si>
  <si>
    <t>D05615</t>
  </si>
  <si>
    <t>000000113042</t>
  </si>
  <si>
    <t>D05617</t>
  </si>
  <si>
    <t>000000113043</t>
  </si>
  <si>
    <t>D05626</t>
  </si>
  <si>
    <t>000000113060</t>
  </si>
  <si>
    <t>D05775</t>
  </si>
  <si>
    <t>000000113017</t>
  </si>
  <si>
    <t>D05776</t>
  </si>
  <si>
    <t>000000113018</t>
  </si>
  <si>
    <t>D05777</t>
  </si>
  <si>
    <t>000000113045</t>
  </si>
  <si>
    <t>D06064</t>
  </si>
  <si>
    <t>DISC SW 115KV 600A GB</t>
  </si>
  <si>
    <t>000000115243</t>
  </si>
  <si>
    <t>D06143</t>
  </si>
  <si>
    <t>000000115244</t>
  </si>
  <si>
    <t>D06397</t>
  </si>
  <si>
    <t>000000116391</t>
  </si>
  <si>
    <t>D06578</t>
  </si>
  <si>
    <t>DISC SWITCH 196KV 600A</t>
  </si>
  <si>
    <t>000000123199</t>
  </si>
  <si>
    <t>DISC SWITCH 230/196KV</t>
  </si>
  <si>
    <t>000000118859</t>
  </si>
  <si>
    <t>D06628</t>
  </si>
  <si>
    <t>DISC SWITCH 115KVGB</t>
  </si>
  <si>
    <t>000000117124</t>
  </si>
  <si>
    <t>D07351</t>
  </si>
  <si>
    <t>DISC SWITCH 115KV 1200AG</t>
  </si>
  <si>
    <t>000000121557</t>
  </si>
  <si>
    <t>D07650</t>
  </si>
  <si>
    <t>DISC SW 500KV 2400A AC</t>
  </si>
  <si>
    <t>000000120192</t>
  </si>
  <si>
    <t>D07737</t>
  </si>
  <si>
    <t>000000120136</t>
  </si>
  <si>
    <t>D07738</t>
  </si>
  <si>
    <t>000000120137</t>
  </si>
  <si>
    <t>D07760</t>
  </si>
  <si>
    <t>000000121495</t>
  </si>
  <si>
    <t>D07839</t>
  </si>
  <si>
    <t>DISC SW SP 15KV 1200A</t>
  </si>
  <si>
    <t>000000123176</t>
  </si>
  <si>
    <t>D07840</t>
  </si>
  <si>
    <t>000000123177</t>
  </si>
  <si>
    <t>D07841</t>
  </si>
  <si>
    <t>000000123178</t>
  </si>
  <si>
    <t>D07876</t>
  </si>
  <si>
    <t>000000118754</t>
  </si>
  <si>
    <t>D07877</t>
  </si>
  <si>
    <t>000000118755</t>
  </si>
  <si>
    <t>D07878</t>
  </si>
  <si>
    <t>000000118756</t>
  </si>
  <si>
    <t>D07955</t>
  </si>
  <si>
    <t>000000121541</t>
  </si>
  <si>
    <t>D07956</t>
  </si>
  <si>
    <t>000000121542</t>
  </si>
  <si>
    <t>D07957</t>
  </si>
  <si>
    <t>000000121543</t>
  </si>
  <si>
    <t>D07990</t>
  </si>
  <si>
    <t>000000121491</t>
  </si>
  <si>
    <t>D07991</t>
  </si>
  <si>
    <t>000000121492</t>
  </si>
  <si>
    <t>D07996</t>
  </si>
  <si>
    <t>DISC SWITCH 115KV 1600A</t>
  </si>
  <si>
    <t>000000121500</t>
  </si>
  <si>
    <t>D07997</t>
  </si>
  <si>
    <t>000000121501</t>
  </si>
  <si>
    <t>D08206</t>
  </si>
  <si>
    <t>000000121502</t>
  </si>
  <si>
    <t>D08207</t>
  </si>
  <si>
    <t>000000121503</t>
  </si>
  <si>
    <t>D08208</t>
  </si>
  <si>
    <t>000000121504</t>
  </si>
  <si>
    <t>D08209</t>
  </si>
  <si>
    <t>000000121505</t>
  </si>
  <si>
    <t>D08658</t>
  </si>
  <si>
    <t>DISC SWITCH 196KV 600A G</t>
  </si>
  <si>
    <t>000000123241</t>
  </si>
  <si>
    <t>D08659</t>
  </si>
  <si>
    <t>000000123242</t>
  </si>
  <si>
    <t>D08792</t>
  </si>
  <si>
    <t>DISC SWITCH 196KV 1600A</t>
  </si>
  <si>
    <t>000000124235</t>
  </si>
  <si>
    <t>D09561</t>
  </si>
  <si>
    <t>DISC SWITCH 115KV 1600AG</t>
  </si>
  <si>
    <t>000000137354</t>
  </si>
  <si>
    <t>D10341</t>
  </si>
  <si>
    <t>000000132942</t>
  </si>
  <si>
    <t>D10342</t>
  </si>
  <si>
    <t>000000132943</t>
  </si>
  <si>
    <t>D11009</t>
  </si>
  <si>
    <t>000000137338</t>
  </si>
  <si>
    <t>D11010</t>
  </si>
  <si>
    <t>000000137339</t>
  </si>
  <si>
    <t>D11826</t>
  </si>
  <si>
    <t>000000142696</t>
  </si>
  <si>
    <t>M4C262</t>
  </si>
  <si>
    <t>D12719</t>
  </si>
  <si>
    <t>000000285188</t>
  </si>
  <si>
    <t>D12720</t>
  </si>
  <si>
    <t>000000285189</t>
  </si>
  <si>
    <t>D12813</t>
  </si>
  <si>
    <t>000000285190</t>
  </si>
  <si>
    <t>R04645</t>
  </si>
  <si>
    <t>000000301202</t>
  </si>
  <si>
    <t>00245663</t>
  </si>
  <si>
    <t>000000285187</t>
  </si>
  <si>
    <t>000000292016</t>
  </si>
  <si>
    <t>00123421</t>
  </si>
  <si>
    <t>F05721</t>
  </si>
  <si>
    <t>000000315338</t>
  </si>
  <si>
    <t>00367745</t>
  </si>
  <si>
    <t>F05722</t>
  </si>
  <si>
    <t>000000315337</t>
  </si>
  <si>
    <t>F05723</t>
  </si>
  <si>
    <t>000000315336</t>
  </si>
  <si>
    <t>000000107971</t>
  </si>
  <si>
    <t>000000109693</t>
  </si>
  <si>
    <t>000000111185</t>
  </si>
  <si>
    <t>000000113084</t>
  </si>
  <si>
    <t>000000113091</t>
  </si>
  <si>
    <t>000000113102</t>
  </si>
  <si>
    <t>000000113791</t>
  </si>
  <si>
    <t>000000115269</t>
  </si>
  <si>
    <t>000000115812</t>
  </si>
  <si>
    <t>000000117232</t>
  </si>
  <si>
    <t>000000119016</t>
  </si>
  <si>
    <t>000000119031</t>
  </si>
  <si>
    <t>000000120252</t>
  </si>
  <si>
    <t>000000121741</t>
  </si>
  <si>
    <t>000000121759</t>
  </si>
  <si>
    <t>000000121760</t>
  </si>
  <si>
    <t>000000123333</t>
  </si>
  <si>
    <t>000000127003</t>
  </si>
  <si>
    <t>000000129359</t>
  </si>
  <si>
    <t>000000133995</t>
  </si>
  <si>
    <t>000000144687</t>
  </si>
  <si>
    <t>000000285184</t>
  </si>
  <si>
    <t>000000303275</t>
  </si>
  <si>
    <t>00247335</t>
  </si>
  <si>
    <t>000000294993</t>
  </si>
  <si>
    <t>000000286316</t>
  </si>
  <si>
    <t>00001503</t>
  </si>
  <si>
    <t>0000190731</t>
  </si>
  <si>
    <t>000000296039</t>
  </si>
  <si>
    <t>00190529</t>
  </si>
  <si>
    <t>0000190739</t>
  </si>
  <si>
    <t>000000296038</t>
  </si>
  <si>
    <t>0000190740</t>
  </si>
  <si>
    <t>000000296037</t>
  </si>
  <si>
    <t>A08699</t>
  </si>
  <si>
    <t>000000303274</t>
  </si>
  <si>
    <t>A08703</t>
  </si>
  <si>
    <t>000000303273</t>
  </si>
  <si>
    <t>A08712</t>
  </si>
  <si>
    <t>000000303272</t>
  </si>
  <si>
    <t>A08714</t>
  </si>
  <si>
    <t>000000303271</t>
  </si>
  <si>
    <t>A08715</t>
  </si>
  <si>
    <t>000000303270</t>
  </si>
  <si>
    <t>A08716</t>
  </si>
  <si>
    <t>000000303269</t>
  </si>
  <si>
    <t>A08721</t>
  </si>
  <si>
    <t>000000303268</t>
  </si>
  <si>
    <t>A08723</t>
  </si>
  <si>
    <t>000000303267</t>
  </si>
  <si>
    <t>A08724</t>
  </si>
  <si>
    <t>000000303266</t>
  </si>
  <si>
    <t>0000113109</t>
  </si>
  <si>
    <t>PD1684</t>
  </si>
  <si>
    <t>000000120487</t>
  </si>
  <si>
    <t>0000116281</t>
  </si>
  <si>
    <t>P06091</t>
  </si>
  <si>
    <t>000000141229</t>
  </si>
  <si>
    <t>0000116282</t>
  </si>
  <si>
    <t>P06092</t>
  </si>
  <si>
    <t>000000141230</t>
  </si>
  <si>
    <t>0000116283</t>
  </si>
  <si>
    <t>P06093</t>
  </si>
  <si>
    <t>000000141231</t>
  </si>
  <si>
    <t>0000176785</t>
  </si>
  <si>
    <t>000000289881</t>
  </si>
  <si>
    <t>00142423</t>
  </si>
  <si>
    <t>0000176787</t>
  </si>
  <si>
    <t>000000289880</t>
  </si>
  <si>
    <t>0000177169</t>
  </si>
  <si>
    <t>000000289879</t>
  </si>
  <si>
    <t>C03218</t>
  </si>
  <si>
    <t>000000303039</t>
  </si>
  <si>
    <t>00264510</t>
  </si>
  <si>
    <t>C03219</t>
  </si>
  <si>
    <t>000000303038</t>
  </si>
  <si>
    <t>C03220</t>
  </si>
  <si>
    <t>000000303037</t>
  </si>
  <si>
    <t>C08328</t>
  </si>
  <si>
    <t>000000307781</t>
  </si>
  <si>
    <t>00310798</t>
  </si>
  <si>
    <t>C08329</t>
  </si>
  <si>
    <t>000000307780</t>
  </si>
  <si>
    <t>C08330</t>
  </si>
  <si>
    <t>000000307779</t>
  </si>
  <si>
    <t>P06485</t>
  </si>
  <si>
    <t>000000289887</t>
  </si>
  <si>
    <t>P07941</t>
  </si>
  <si>
    <t>000000305083</t>
  </si>
  <si>
    <t>00254031</t>
  </si>
  <si>
    <t>P07942</t>
  </si>
  <si>
    <t>000000305082</t>
  </si>
  <si>
    <t>P08060</t>
  </si>
  <si>
    <t>000000285185</t>
  </si>
  <si>
    <t>P08061</t>
  </si>
  <si>
    <t>000000285186</t>
  </si>
  <si>
    <t>P08062</t>
  </si>
  <si>
    <t>000000285196</t>
  </si>
  <si>
    <t>P08268</t>
  </si>
  <si>
    <t>000000289882</t>
  </si>
  <si>
    <t>P08269</t>
  </si>
  <si>
    <t>000000289883</t>
  </si>
  <si>
    <t>P08270</t>
  </si>
  <si>
    <t>000000289886</t>
  </si>
  <si>
    <t>P08271</t>
  </si>
  <si>
    <t>000000289885</t>
  </si>
  <si>
    <t>P08273</t>
  </si>
  <si>
    <t>000000289884</t>
  </si>
  <si>
    <t>P08307</t>
  </si>
  <si>
    <t>000000286857</t>
  </si>
  <si>
    <t>P08310</t>
  </si>
  <si>
    <t>000000286858</t>
  </si>
  <si>
    <t>P08319</t>
  </si>
  <si>
    <t>000000289876</t>
  </si>
  <si>
    <t>P08320</t>
  </si>
  <si>
    <t>000000289878</t>
  </si>
  <si>
    <t>P08325</t>
  </si>
  <si>
    <t>000000289877</t>
  </si>
  <si>
    <t>P08333</t>
  </si>
  <si>
    <t>000000316155</t>
  </si>
  <si>
    <t>00396932</t>
  </si>
  <si>
    <t>P09013</t>
  </si>
  <si>
    <t>000000305081</t>
  </si>
  <si>
    <t>P09014</t>
  </si>
  <si>
    <t>000000305080</t>
  </si>
  <si>
    <t>P09023</t>
  </si>
  <si>
    <t>000000305079</t>
  </si>
  <si>
    <t>P09024</t>
  </si>
  <si>
    <t>000000305078</t>
  </si>
  <si>
    <t>P09027</t>
  </si>
  <si>
    <t>000000305077</t>
  </si>
  <si>
    <t>P09081</t>
  </si>
  <si>
    <t>000000305076</t>
  </si>
  <si>
    <t>P09225</t>
  </si>
  <si>
    <t>000000305075</t>
  </si>
  <si>
    <t>P09842</t>
  </si>
  <si>
    <t>000000315335</t>
  </si>
  <si>
    <t>P09843</t>
  </si>
  <si>
    <t>000000315339</t>
  </si>
  <si>
    <t>P09844</t>
  </si>
  <si>
    <t>000000315340</t>
  </si>
  <si>
    <t>P10008</t>
  </si>
  <si>
    <t>000000290967</t>
  </si>
  <si>
    <t>00160477</t>
  </si>
  <si>
    <t>000000285183</t>
  </si>
  <si>
    <t>000000286336</t>
  </si>
  <si>
    <t>000000287040</t>
  </si>
  <si>
    <t>00001201</t>
  </si>
  <si>
    <t>000000142045</t>
  </si>
  <si>
    <t>000000142084</t>
  </si>
  <si>
    <t>822733</t>
  </si>
  <si>
    <t>000000144917</t>
  </si>
  <si>
    <t>200617</t>
  </si>
  <si>
    <t>000000144947</t>
  </si>
  <si>
    <t>M6C975</t>
  </si>
  <si>
    <t>000000145975</t>
  </si>
  <si>
    <t>M6C437</t>
  </si>
  <si>
    <t>000000145979</t>
  </si>
  <si>
    <t>M6C702</t>
  </si>
  <si>
    <t>000000146831</t>
  </si>
  <si>
    <t>200638</t>
  </si>
  <si>
    <t>000000146908</t>
  </si>
  <si>
    <t>200394</t>
  </si>
  <si>
    <t>000000291061</t>
  </si>
  <si>
    <t>00132650</t>
  </si>
  <si>
    <t>000000294791</t>
  </si>
  <si>
    <t>00142271</t>
  </si>
  <si>
    <t>000000298494</t>
  </si>
  <si>
    <t>00206800</t>
  </si>
  <si>
    <t>000000298497</t>
  </si>
  <si>
    <t>00206808</t>
  </si>
  <si>
    <t>000000298721</t>
  </si>
  <si>
    <t>00220563</t>
  </si>
  <si>
    <t>000000301204</t>
  </si>
  <si>
    <t>000000115415</t>
  </si>
  <si>
    <t>000000115921</t>
  </si>
  <si>
    <t>000000119348</t>
  </si>
  <si>
    <t>000000119351</t>
  </si>
  <si>
    <t>000000120666</t>
  </si>
  <si>
    <t>000000122287</t>
  </si>
  <si>
    <t>000000122298</t>
  </si>
  <si>
    <t>000000122300</t>
  </si>
  <si>
    <t>000000122302</t>
  </si>
  <si>
    <t>000000123628</t>
  </si>
  <si>
    <t>000000124573</t>
  </si>
  <si>
    <t>000000127262</t>
  </si>
  <si>
    <t>000000127283</t>
  </si>
  <si>
    <t>000000128412</t>
  </si>
  <si>
    <t>000000133343</t>
  </si>
  <si>
    <t>821573</t>
  </si>
  <si>
    <t>000000133352</t>
  </si>
  <si>
    <t>871920</t>
  </si>
  <si>
    <t>000000134303</t>
  </si>
  <si>
    <t>000000137654</t>
  </si>
  <si>
    <t>000000137656</t>
  </si>
  <si>
    <t>000000141367</t>
  </si>
  <si>
    <t>000000142090</t>
  </si>
  <si>
    <t>000000145069</t>
  </si>
  <si>
    <t>M4C466</t>
  </si>
  <si>
    <t>000000146105</t>
  </si>
  <si>
    <t>000000146151</t>
  </si>
  <si>
    <t>250608</t>
  </si>
  <si>
    <t>000000146926</t>
  </si>
  <si>
    <t>000000146954</t>
  </si>
  <si>
    <t>250800</t>
  </si>
  <si>
    <t>000000301203</t>
  </si>
  <si>
    <t>000000305074</t>
  </si>
  <si>
    <t>000000305758</t>
  </si>
  <si>
    <t>00248954</t>
  </si>
  <si>
    <t>000000307167</t>
  </si>
  <si>
    <t>00268535</t>
  </si>
  <si>
    <t>000000307191</t>
  </si>
  <si>
    <t>00297941</t>
  </si>
  <si>
    <t>000000315341</t>
  </si>
  <si>
    <t>Control/Fiber Optic Cable</t>
  </si>
  <si>
    <t>000000294992</t>
  </si>
  <si>
    <t>000000285194</t>
  </si>
  <si>
    <t>000000287041</t>
  </si>
  <si>
    <t>000000145126</t>
  </si>
  <si>
    <t>Digital Fault Locator/Recorder</t>
  </si>
  <si>
    <t>000000305757</t>
  </si>
  <si>
    <t>000000307166</t>
  </si>
  <si>
    <t>000000311166</t>
  </si>
  <si>
    <t>00282681</t>
  </si>
  <si>
    <t>000000140189</t>
  </si>
  <si>
    <t>821694</t>
  </si>
  <si>
    <t>000000143362</t>
  </si>
  <si>
    <t>M5C239</t>
  </si>
  <si>
    <t>000000108049</t>
  </si>
  <si>
    <t>000000108050</t>
  </si>
  <si>
    <t>000000108051</t>
  </si>
  <si>
    <t>000000115883</t>
  </si>
  <si>
    <t>000000115884</t>
  </si>
  <si>
    <t>000000115885</t>
  </si>
  <si>
    <t>000000117301</t>
  </si>
  <si>
    <t>000000117302</t>
  </si>
  <si>
    <t>000000120400</t>
  </si>
  <si>
    <t>000000122000</t>
  </si>
  <si>
    <t>000000122001</t>
  </si>
  <si>
    <t>000000122002</t>
  </si>
  <si>
    <t>000000137496</t>
  </si>
  <si>
    <t>000000137497</t>
  </si>
  <si>
    <t>000000137498</t>
  </si>
  <si>
    <t>C05877</t>
  </si>
  <si>
    <t>000000133215</t>
  </si>
  <si>
    <t>C05878</t>
  </si>
  <si>
    <t>000000133216</t>
  </si>
  <si>
    <t>C05879</t>
  </si>
  <si>
    <t>000000133217</t>
  </si>
  <si>
    <t>P01500</t>
  </si>
  <si>
    <t>000000106628</t>
  </si>
  <si>
    <t>P01501</t>
  </si>
  <si>
    <t>000000106626</t>
  </si>
  <si>
    <t>P01502</t>
  </si>
  <si>
    <t>000000106627</t>
  </si>
  <si>
    <t>P02388</t>
  </si>
  <si>
    <t>000000118167</t>
  </si>
  <si>
    <t>P02389</t>
  </si>
  <si>
    <t>000000118168</t>
  </si>
  <si>
    <t>P02499</t>
  </si>
  <si>
    <t>000000114240</t>
  </si>
  <si>
    <t>P02505</t>
  </si>
  <si>
    <t>000000114241</t>
  </si>
  <si>
    <t>P03094</t>
  </si>
  <si>
    <t>000000119106</t>
  </si>
  <si>
    <t>P03095</t>
  </si>
  <si>
    <t>000000119107</t>
  </si>
  <si>
    <t>P03096</t>
  </si>
  <si>
    <t>000000119108</t>
  </si>
  <si>
    <t>P03185</t>
  </si>
  <si>
    <t>000000119084</t>
  </si>
  <si>
    <t>P03186</t>
  </si>
  <si>
    <t>000000119085</t>
  </si>
  <si>
    <t>P03187</t>
  </si>
  <si>
    <t>000000119086</t>
  </si>
  <si>
    <t>P03828</t>
  </si>
  <si>
    <t>000000123439</t>
  </si>
  <si>
    <t>P04380</t>
  </si>
  <si>
    <t>000000127069</t>
  </si>
  <si>
    <t>P04381</t>
  </si>
  <si>
    <t>000000127070</t>
  </si>
  <si>
    <t>P04382</t>
  </si>
  <si>
    <t>000000127071</t>
  </si>
  <si>
    <t>P04797</t>
  </si>
  <si>
    <t>000000134091</t>
  </si>
  <si>
    <t>P04798</t>
  </si>
  <si>
    <t>000000134092</t>
  </si>
  <si>
    <t>P04799</t>
  </si>
  <si>
    <t>000000134093</t>
  </si>
  <si>
    <t>P05084</t>
  </si>
  <si>
    <t>000000134097</t>
  </si>
  <si>
    <t>P05085</t>
  </si>
  <si>
    <t>000000134098</t>
  </si>
  <si>
    <t>P05086</t>
  </si>
  <si>
    <t>000000134099</t>
  </si>
  <si>
    <t>P05087</t>
  </si>
  <si>
    <t>000000134100</t>
  </si>
  <si>
    <t>P05088</t>
  </si>
  <si>
    <t>000000134101</t>
  </si>
  <si>
    <t>P05089</t>
  </si>
  <si>
    <t>000000134102</t>
  </si>
  <si>
    <t>PD1133</t>
  </si>
  <si>
    <t>000000113167</t>
  </si>
  <si>
    <t>PD1279</t>
  </si>
  <si>
    <t>000000107216</t>
  </si>
  <si>
    <t>PD1618</t>
  </si>
  <si>
    <t>000000131780</t>
  </si>
  <si>
    <t>PD1752</t>
  </si>
  <si>
    <t>000000120497</t>
  </si>
  <si>
    <t>PD1753</t>
  </si>
  <si>
    <t>000000120498</t>
  </si>
  <si>
    <t>PD1754</t>
  </si>
  <si>
    <t>000000120499</t>
  </si>
  <si>
    <t>000000307190</t>
  </si>
  <si>
    <t>000000108198</t>
  </si>
  <si>
    <t>000000108235</t>
  </si>
  <si>
    <t>000000109951</t>
  </si>
  <si>
    <t>000000112393</t>
  </si>
  <si>
    <t>39071</t>
  </si>
  <si>
    <t>000000113324</t>
  </si>
  <si>
    <t>000000113345</t>
  </si>
  <si>
    <t>000000113350</t>
  </si>
  <si>
    <t>000000113918</t>
  </si>
  <si>
    <t>000000114352</t>
  </si>
  <si>
    <t>16812</t>
  </si>
  <si>
    <t>000000115456</t>
  </si>
  <si>
    <t>000000115945</t>
  </si>
  <si>
    <t>000000116686</t>
  </si>
  <si>
    <t>000000116719</t>
  </si>
  <si>
    <t>88428</t>
  </si>
  <si>
    <t>000000117536</t>
  </si>
  <si>
    <t>000000119403</t>
  </si>
  <si>
    <t>000000119416</t>
  </si>
  <si>
    <t>000000120735</t>
  </si>
  <si>
    <t>000000122355</t>
  </si>
  <si>
    <t>000000122364</t>
  </si>
  <si>
    <t>000000122373</t>
  </si>
  <si>
    <t>000000122376</t>
  </si>
  <si>
    <t>000000123696</t>
  </si>
  <si>
    <t>000000124620</t>
  </si>
  <si>
    <t>000000127321</t>
  </si>
  <si>
    <t>000000131942</t>
  </si>
  <si>
    <t>000000133420</t>
  </si>
  <si>
    <t>000000134359</t>
  </si>
  <si>
    <t>000000137726</t>
  </si>
  <si>
    <t>000000137736</t>
  </si>
  <si>
    <t>000000141429</t>
  </si>
  <si>
    <t>000000142166</t>
  </si>
  <si>
    <t>000000303265</t>
  </si>
  <si>
    <t>000000108241</t>
  </si>
  <si>
    <t>000000113930</t>
  </si>
  <si>
    <t>15037</t>
  </si>
  <si>
    <t>000000122392</t>
  </si>
  <si>
    <t>000000107342</t>
  </si>
  <si>
    <t>000000110002</t>
  </si>
  <si>
    <t>000000112420</t>
  </si>
  <si>
    <t>000000113396</t>
  </si>
  <si>
    <t>000000113464</t>
  </si>
  <si>
    <t>000000113957</t>
  </si>
  <si>
    <t>000000114400</t>
  </si>
  <si>
    <t>000000115503</t>
  </si>
  <si>
    <t>000000119604</t>
  </si>
  <si>
    <t>000000120912</t>
  </si>
  <si>
    <t>000000122549</t>
  </si>
  <si>
    <t>000000122638</t>
  </si>
  <si>
    <t>000000124649</t>
  </si>
  <si>
    <t>000000127370</t>
  </si>
  <si>
    <t>000000134384</t>
  </si>
  <si>
    <t>000000137746</t>
  </si>
  <si>
    <t>000000137748</t>
  </si>
  <si>
    <t>000000285195</t>
  </si>
  <si>
    <t>000000122512</t>
  </si>
  <si>
    <t>000000122513</t>
  </si>
  <si>
    <t>000000122514</t>
  </si>
  <si>
    <t>000000108352</t>
  </si>
  <si>
    <t>000000108349</t>
  </si>
  <si>
    <t>000000108351</t>
  </si>
  <si>
    <t>000000108297</t>
  </si>
  <si>
    <t>000000108298</t>
  </si>
  <si>
    <t>000000108299</t>
  </si>
  <si>
    <t>000000108300</t>
  </si>
  <si>
    <t>000000133466</t>
  </si>
  <si>
    <t>000000108301</t>
  </si>
  <si>
    <t>000000108302</t>
  </si>
  <si>
    <t>000000108303</t>
  </si>
  <si>
    <t>000000108304</t>
  </si>
  <si>
    <t>000000108305</t>
  </si>
  <si>
    <t>000000122456</t>
  </si>
  <si>
    <t>000000108306</t>
  </si>
  <si>
    <t>000000108307</t>
  </si>
  <si>
    <t>000000108308</t>
  </si>
  <si>
    <t>000000107364</t>
  </si>
  <si>
    <t>000000107365</t>
  </si>
  <si>
    <t>000000107366</t>
  </si>
  <si>
    <t>000000110015</t>
  </si>
  <si>
    <t>000000110016</t>
  </si>
  <si>
    <t>000000110017</t>
  </si>
  <si>
    <t>000000113451</t>
  </si>
  <si>
    <t>000000113452</t>
  </si>
  <si>
    <t>000000113446</t>
  </si>
  <si>
    <t>000000113453</t>
  </si>
  <si>
    <t>000000113454</t>
  </si>
  <si>
    <t>000000113455</t>
  </si>
  <si>
    <t>000000113410</t>
  </si>
  <si>
    <t>000000113411</t>
  </si>
  <si>
    <t>000000113412</t>
  </si>
  <si>
    <t>000000115489</t>
  </si>
  <si>
    <t>000000115490</t>
  </si>
  <si>
    <t>000000119513</t>
  </si>
  <si>
    <t>000000117581</t>
  </si>
  <si>
    <t>000000122457</t>
  </si>
  <si>
    <t>000000120889</t>
  </si>
  <si>
    <t>000000120848</t>
  </si>
  <si>
    <t>000000120849</t>
  </si>
  <si>
    <t>000000120850</t>
  </si>
  <si>
    <t>000000120851</t>
  </si>
  <si>
    <t>000000120847</t>
  </si>
  <si>
    <t>000000122419</t>
  </si>
  <si>
    <t>000000122481</t>
  </si>
  <si>
    <t>000000122482</t>
  </si>
  <si>
    <t>000000122483</t>
  </si>
  <si>
    <t>000000122420</t>
  </si>
  <si>
    <t>000000122421</t>
  </si>
  <si>
    <t>000000122417</t>
  </si>
  <si>
    <t>000000122418</t>
  </si>
  <si>
    <t>000000122413</t>
  </si>
  <si>
    <t>000000122414</t>
  </si>
  <si>
    <t>000000122415</t>
  </si>
  <si>
    <t>000000122416</t>
  </si>
  <si>
    <t>000000124710</t>
  </si>
  <si>
    <t>000000123769</t>
  </si>
  <si>
    <t>000000123770</t>
  </si>
  <si>
    <t>000000124711</t>
  </si>
  <si>
    <t>000000137764</t>
  </si>
  <si>
    <t>000000133503</t>
  </si>
  <si>
    <t>000000133504</t>
  </si>
  <si>
    <t>000000137765</t>
  </si>
  <si>
    <t>000000137766</t>
  </si>
  <si>
    <t>000000108449</t>
  </si>
  <si>
    <t>000000110121</t>
  </si>
  <si>
    <t>000000112576</t>
  </si>
  <si>
    <t>000000113492</t>
  </si>
  <si>
    <t>000000113501</t>
  </si>
  <si>
    <t>000000113503</t>
  </si>
  <si>
    <t>000000113973</t>
  </si>
  <si>
    <t>000000115524</t>
  </si>
  <si>
    <t>000000116035</t>
  </si>
  <si>
    <t>000000117694</t>
  </si>
  <si>
    <t>000000119615</t>
  </si>
  <si>
    <t>000000119630</t>
  </si>
  <si>
    <t>000000120958</t>
  </si>
  <si>
    <t>000000122675</t>
  </si>
  <si>
    <t>000000122680</t>
  </si>
  <si>
    <t>000000122683</t>
  </si>
  <si>
    <t>000000123870</t>
  </si>
  <si>
    <t>000000124766</t>
  </si>
  <si>
    <t>000000127513</t>
  </si>
  <si>
    <t>000000108462</t>
  </si>
  <si>
    <t>000000113515</t>
  </si>
  <si>
    <t>000000113517</t>
  </si>
  <si>
    <t>000000119665</t>
  </si>
  <si>
    <t>000000120985</t>
  </si>
  <si>
    <t>000000122699</t>
  </si>
  <si>
    <t>000000122700</t>
  </si>
  <si>
    <t>000000122701</t>
  </si>
  <si>
    <t>000000123876</t>
  </si>
  <si>
    <t>000000145273</t>
  </si>
  <si>
    <t>000000144409</t>
  </si>
  <si>
    <t>M5C123</t>
  </si>
  <si>
    <t>000000145279</t>
  </si>
  <si>
    <t>741301</t>
  </si>
  <si>
    <t>T00856</t>
  </si>
  <si>
    <t>000000108485</t>
  </si>
  <si>
    <t>T00857</t>
  </si>
  <si>
    <t>000000108486</t>
  </si>
  <si>
    <t>T00861</t>
  </si>
  <si>
    <t>000000108487</t>
  </si>
  <si>
    <t>T01313</t>
  </si>
  <si>
    <t>POWER TRANS 300MVA 1PH52</t>
  </si>
  <si>
    <t>000000121026</t>
  </si>
  <si>
    <t>T01314</t>
  </si>
  <si>
    <t>000000121027</t>
  </si>
  <si>
    <t>T01315</t>
  </si>
  <si>
    <t>000000121028</t>
  </si>
  <si>
    <t>LOAD TAP MONITOR</t>
  </si>
  <si>
    <t>LOAD TAP M</t>
  </si>
  <si>
    <t>000000145281</t>
  </si>
  <si>
    <t>M6C331</t>
  </si>
  <si>
    <t>POWER TRANS 250MVA 3PHAS</t>
  </si>
  <si>
    <t>000000122761</t>
  </si>
  <si>
    <t>T01654</t>
  </si>
  <si>
    <t>POWER TRANS 15000KVA 3PH</t>
  </si>
  <si>
    <t>000000137829</t>
  </si>
  <si>
    <t>V00059</t>
  </si>
  <si>
    <t>000000108506</t>
  </si>
  <si>
    <t>3530.504</t>
  </si>
  <si>
    <t>Series Capacitor</t>
  </si>
  <si>
    <t>000000311169</t>
  </si>
  <si>
    <t>000000311168</t>
  </si>
  <si>
    <t>000000311167</t>
  </si>
  <si>
    <t>000000117773</t>
  </si>
  <si>
    <t>L00488</t>
  </si>
  <si>
    <t>000000117755</t>
  </si>
  <si>
    <t>L00489</t>
  </si>
  <si>
    <t>000000117756</t>
  </si>
  <si>
    <t>L00490</t>
  </si>
  <si>
    <t>000000117757</t>
  </si>
  <si>
    <t>Power Gen/</t>
  </si>
  <si>
    <t>000000289753</t>
  </si>
  <si>
    <t>00135117</t>
  </si>
  <si>
    <t>000000107489</t>
  </si>
  <si>
    <t>000000108545</t>
  </si>
  <si>
    <t>000000110193</t>
  </si>
  <si>
    <t>000000112697</t>
  </si>
  <si>
    <t>000000112701</t>
  </si>
  <si>
    <t>39041</t>
  </si>
  <si>
    <t>000000113562</t>
  </si>
  <si>
    <t>000000113577</t>
  </si>
  <si>
    <t>000000113582</t>
  </si>
  <si>
    <t>000000114012</t>
  </si>
  <si>
    <t>000000115582</t>
  </si>
  <si>
    <t>000000116079</t>
  </si>
  <si>
    <t>000000117785</t>
  </si>
  <si>
    <t>000000119743</t>
  </si>
  <si>
    <t>000000119757</t>
  </si>
  <si>
    <t>000000121111</t>
  </si>
  <si>
    <t>000000122939</t>
  </si>
  <si>
    <t>000000122946</t>
  </si>
  <si>
    <t>000000122948</t>
  </si>
  <si>
    <t>000000123978</t>
  </si>
  <si>
    <t>000000124823</t>
  </si>
  <si>
    <t>000000127598</t>
  </si>
  <si>
    <t>000000127607</t>
  </si>
  <si>
    <t>000000134624</t>
  </si>
  <si>
    <t>000000137842</t>
  </si>
  <si>
    <t>000000141550</t>
  </si>
  <si>
    <t>000000142345</t>
  </si>
  <si>
    <t>000000294991</t>
  </si>
  <si>
    <t>000000303264</t>
  </si>
  <si>
    <t>000000285182</t>
  </si>
  <si>
    <t>000000107522</t>
  </si>
  <si>
    <t>000000108579</t>
  </si>
  <si>
    <t>000000110219</t>
  </si>
  <si>
    <t>000000112755</t>
  </si>
  <si>
    <t>000000113598</t>
  </si>
  <si>
    <t>000000113608</t>
  </si>
  <si>
    <t>000000113615</t>
  </si>
  <si>
    <t>000000114024</t>
  </si>
  <si>
    <t>000000115601</t>
  </si>
  <si>
    <t>000000116103</t>
  </si>
  <si>
    <t>000000117815</t>
  </si>
  <si>
    <t>000000119776</t>
  </si>
  <si>
    <t>000000119802</t>
  </si>
  <si>
    <t>000000121163</t>
  </si>
  <si>
    <t>000000122981</t>
  </si>
  <si>
    <t>000000122987</t>
  </si>
  <si>
    <t>000000122988</t>
  </si>
  <si>
    <t>000000124002</t>
  </si>
  <si>
    <t>000000124857</t>
  </si>
  <si>
    <t>000000127630</t>
  </si>
  <si>
    <t>000000127631</t>
  </si>
  <si>
    <t>000000134658</t>
  </si>
  <si>
    <t>000000137859</t>
  </si>
  <si>
    <t>000000141570</t>
  </si>
  <si>
    <t>000000303263</t>
  </si>
  <si>
    <t>3530.603</t>
  </si>
  <si>
    <t>WOOD SUPERSTRUCTURE</t>
  </si>
  <si>
    <t>WOOD SUPER</t>
  </si>
  <si>
    <t>000000107528</t>
  </si>
  <si>
    <t>23806</t>
  </si>
  <si>
    <t>000000108600</t>
  </si>
  <si>
    <t>000000111752</t>
  </si>
  <si>
    <t>39080</t>
  </si>
  <si>
    <t>000000114038</t>
  </si>
  <si>
    <t>000000115619</t>
  </si>
  <si>
    <t>000000117847</t>
  </si>
  <si>
    <t>000000119830</t>
  </si>
  <si>
    <t>000000119837</t>
  </si>
  <si>
    <t>000000121202</t>
  </si>
  <si>
    <t>000000123013</t>
  </si>
  <si>
    <t>000000123015</t>
  </si>
  <si>
    <t>000000124041</t>
  </si>
  <si>
    <t>000000127664</t>
  </si>
  <si>
    <t>000000130277</t>
  </si>
  <si>
    <t>000000135438</t>
  </si>
  <si>
    <t>000000144483</t>
  </si>
  <si>
    <t>M2C460</t>
  </si>
  <si>
    <t>000000108607</t>
  </si>
  <si>
    <t>000000108616</t>
  </si>
  <si>
    <t>000000110256</t>
  </si>
  <si>
    <t>000000113640</t>
  </si>
  <si>
    <t>000000113643</t>
  </si>
  <si>
    <t>000000113646</t>
  </si>
  <si>
    <t>000000121216</t>
  </si>
  <si>
    <t>000000123031</t>
  </si>
  <si>
    <t>000000123032</t>
  </si>
  <si>
    <t>000000123034</t>
  </si>
  <si>
    <t>000000124055</t>
  </si>
  <si>
    <t>000000106978</t>
  </si>
  <si>
    <t>000000108643</t>
  </si>
  <si>
    <t>000000113660</t>
  </si>
  <si>
    <t>000000113661</t>
  </si>
  <si>
    <t>000000113666</t>
  </si>
  <si>
    <t>000000114058</t>
  </si>
  <si>
    <t>000000115641</t>
  </si>
  <si>
    <t>000000117900</t>
  </si>
  <si>
    <t>000000119895</t>
  </si>
  <si>
    <t>000000121251</t>
  </si>
  <si>
    <t>000000123053</t>
  </si>
  <si>
    <t>000000123058</t>
  </si>
  <si>
    <t>000000123059</t>
  </si>
  <si>
    <t>000000124081</t>
  </si>
  <si>
    <t>000000127691</t>
  </si>
  <si>
    <t>0000193243</t>
  </si>
  <si>
    <t>000000296051</t>
  </si>
  <si>
    <t>00195997</t>
  </si>
  <si>
    <t>000000112877</t>
  </si>
  <si>
    <t>39114</t>
  </si>
  <si>
    <t>000000112884</t>
  </si>
  <si>
    <t>000000113677</t>
  </si>
  <si>
    <t>000000113680</t>
  </si>
  <si>
    <t>000000115162</t>
  </si>
  <si>
    <t>39383</t>
  </si>
  <si>
    <t>000000115655</t>
  </si>
  <si>
    <t>000000121277</t>
  </si>
  <si>
    <t>000000130347</t>
  </si>
  <si>
    <t>884806</t>
  </si>
  <si>
    <t>000000141622</t>
  </si>
  <si>
    <t>M4C216</t>
  </si>
  <si>
    <t>000000292130</t>
  </si>
  <si>
    <t>00166435</t>
  </si>
  <si>
    <t>000000111825</t>
  </si>
  <si>
    <t>000000116304</t>
  </si>
  <si>
    <t>DISC SW SP 15KV D7839</t>
  </si>
  <si>
    <t>000000152383</t>
  </si>
  <si>
    <t>11033</t>
  </si>
  <si>
    <t>00001394</t>
  </si>
  <si>
    <t>00018311</t>
  </si>
  <si>
    <t>00000734</t>
  </si>
  <si>
    <t>00018532</t>
  </si>
  <si>
    <t>00000403</t>
  </si>
  <si>
    <r>
      <t xml:space="preserve">Table 4.2
Historical Operation and Maintenance (O&amp;M) Expenses FY 2011 - FY 2017 (7 years)
</t>
    </r>
    <r>
      <rPr>
        <b/>
        <sz val="14"/>
        <color theme="1"/>
        <rFont val="Times New Roman"/>
        <family val="1"/>
      </rPr>
      <t>Total O&amp;M by category</t>
    </r>
    <r>
      <rPr>
        <b/>
        <sz val="16"/>
        <color theme="1"/>
        <rFont val="Times New Roman"/>
        <family val="1"/>
      </rPr>
      <t xml:space="preserve">
</t>
    </r>
    <r>
      <rPr>
        <sz val="12"/>
        <color theme="1"/>
        <rFont val="Times New Roman"/>
        <family val="1"/>
      </rPr>
      <t>($000)</t>
    </r>
  </si>
  <si>
    <t>Average</t>
  </si>
  <si>
    <t>O&amp;M allocated to Lines and Stations</t>
  </si>
  <si>
    <t>ENVIRONMENTAL ANALYSIS</t>
  </si>
  <si>
    <t>POLLUTION PREVENTN &amp; ABATEMENT</t>
  </si>
  <si>
    <t>HEAVY MOBILE EQUIPMENT MAINT</t>
  </si>
  <si>
    <t>JOINT COST MAINTENANCE</t>
  </si>
  <si>
    <t>NON-ELECTRIC MAINTENANCE</t>
  </si>
  <si>
    <t>POWER SYSTEM CONTROL MAINT</t>
  </si>
  <si>
    <t>ROW MAINTENANCE</t>
  </si>
  <si>
    <t>SUBSTATION MAINTENANCE</t>
  </si>
  <si>
    <t>SYSTEM MAINTENANCE MANAGEMENT</t>
  </si>
  <si>
    <t>SYSTEM PROTECTION CONTRL MAINT</t>
  </si>
  <si>
    <t>TECHNICAL TRAINING</t>
  </si>
  <si>
    <t>TRANSMISSION LINE MAINTENANCE</t>
  </si>
  <si>
    <t>VEGETATION MANAGEMENT</t>
  </si>
  <si>
    <t>SUBSTATION OPERATIONS</t>
  </si>
  <si>
    <t>Subtotal Lines and Stations</t>
  </si>
  <si>
    <t>O&amp;M allocated to Ancillary Services</t>
  </si>
  <si>
    <t>SCHED-AFTER-THE-FACT</t>
  </si>
  <si>
    <t>SCHED-MANAGE SPRVISION &amp; ADMIN</t>
  </si>
  <si>
    <t>SCHED-PRE-SCHEDULING</t>
  </si>
  <si>
    <t>SCHED-REAL-TIME SCHEDULING</t>
  </si>
  <si>
    <t>SCHED-RESERVATIONS</t>
  </si>
  <si>
    <t>SCHED-TECHNICAL SUPPORT</t>
  </si>
  <si>
    <t>CONTROL CENTER SUPPORT</t>
  </si>
  <si>
    <t>INFORMATION TECHNOLOGY</t>
  </si>
  <si>
    <t>POWER SYSTEM DISPATCHING</t>
  </si>
  <si>
    <t>TECHNICAL OPERATIONS</t>
  </si>
  <si>
    <t>Subtotal Ancillary Services</t>
  </si>
  <si>
    <t xml:space="preserve"> </t>
  </si>
  <si>
    <t>O&amp;M identified as Overhead</t>
  </si>
  <si>
    <t>KSI COM OPERATIONS EXP</t>
  </si>
  <si>
    <t>STRATEGIC INTEGRATION</t>
  </si>
  <si>
    <t>AIRCRAFT SERVICES</t>
  </si>
  <si>
    <t>EXECUTIVE &amp; ADMIN SERVICES</t>
  </si>
  <si>
    <t>GENERAL ADMINISTRATIVE</t>
  </si>
  <si>
    <t>KSI ASSET MANAGEMENT EXP</t>
  </si>
  <si>
    <t>LEGAL SUPPORT - EXPENSE</t>
  </si>
  <si>
    <t>LOGISTICS SERVICES</t>
  </si>
  <si>
    <t>MKTG BUSINESS STRAT &amp; ASSESS</t>
  </si>
  <si>
    <t>MKTG CONTRACT MANAGEMENT</t>
  </si>
  <si>
    <t>MKTG INTERNAL OPERATIONS</t>
  </si>
  <si>
    <t>MKTG TRANSMISSION BILLING</t>
  </si>
  <si>
    <t>MKTG TRANSMISSION FINANCE</t>
  </si>
  <si>
    <t>MKTG TRANSMISSION SALES</t>
  </si>
  <si>
    <t>SECURITY ENHANCEMENTS EXPENSE</t>
  </si>
  <si>
    <t>Subtotal Overhead</t>
  </si>
  <si>
    <t>Total Historical O&amp;M</t>
  </si>
  <si>
    <t>Intangibles</t>
  </si>
  <si>
    <t>Unsegmented other</t>
  </si>
  <si>
    <t>Emergency Stock</t>
  </si>
  <si>
    <t xml:space="preserve">Substation Subtotal </t>
  </si>
  <si>
    <t>Total to Summary of Segmented Substation</t>
  </si>
  <si>
    <t>Total Lines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</si>
</sst>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_(* #,##0_);_(* \(#,##0\);_(* &quot;-&quot;??_);_(@_)"/>
    <numFmt numFmtId="165" formatCode="0.0%"/>
    <numFmt numFmtId="166" formatCode="_(* #,##0.0000000_);_(* \(#,##0.0000000\);_(* &quot;-&quot;??_);_(@_)"/>
    <numFmt numFmtId="167" formatCode="_(&quot;$&quot;* #,##0_);_(&quot;$&quot;* \(#,##0\);_(&quot;$&quot;* &quot;-&quot;??_);_(@_)"/>
    <numFmt numFmtId="168" formatCode="0.000"/>
    <numFmt numFmtId="169" formatCode="#,##0,_);\(#,##0,\)"/>
  </numFmts>
  <fonts count="43" x14ac:knownFonts="1">
    <font>
      <sz val="11"/>
      <color theme="1"/>
      <name val="Calibri"/>
      <family val="2"/>
      <scheme val="minor"/>
    </font>
    <font>
      <sz val="10"/>
      <name val="Arial Unicode MS"/>
      <family val="2"/>
    </font>
    <font>
      <b/>
      <sz val="12"/>
      <name val="Arial"/>
      <family val="2"/>
    </font>
    <font>
      <b/>
      <sz val="10"/>
      <name val="Arial"/>
      <family val="2"/>
    </font>
    <font>
      <sz val="10"/>
      <name val="Arial"/>
      <family val="2"/>
    </font>
    <font>
      <b/>
      <sz val="10"/>
      <name val="Arial Unicode MS"/>
      <family val="2"/>
    </font>
    <font>
      <b/>
      <sz val="10"/>
      <color theme="4"/>
      <name val="Arial Unicode MS"/>
      <family val="2"/>
    </font>
    <font>
      <sz val="10"/>
      <name val="Arial Unicode MS"/>
    </font>
    <font>
      <b/>
      <sz val="10"/>
      <color theme="3" tint="0.39997558519241921"/>
      <name val="Arial Unicode MS"/>
      <family val="2"/>
    </font>
    <font>
      <b/>
      <sz val="10"/>
      <name val="Arial Unicode MS"/>
    </font>
    <font>
      <sz val="10"/>
      <color theme="0" tint="-0.499984740745262"/>
      <name val="Arial Unicode MS"/>
      <family val="2"/>
    </font>
    <font>
      <sz val="11"/>
      <color theme="1"/>
      <name val="Calibri"/>
      <family val="2"/>
      <scheme val="minor"/>
    </font>
    <font>
      <sz val="10"/>
      <name val="Arial"/>
    </font>
    <font>
      <b/>
      <sz val="12"/>
      <name val="Times New Roman"/>
      <family val="1"/>
    </font>
    <font>
      <sz val="12"/>
      <name val="Times New Roman"/>
      <family val="1"/>
    </font>
    <font>
      <b/>
      <sz val="10"/>
      <name val="Times New Roman"/>
      <family val="1"/>
    </font>
    <font>
      <b/>
      <u/>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theme="1"/>
      <name val="Calibri"/>
      <family val="2"/>
      <scheme val="minor"/>
    </font>
    <font>
      <sz val="12"/>
      <color theme="1"/>
      <name val="Times New Roman"/>
      <family val="1"/>
    </font>
    <font>
      <b/>
      <sz val="16"/>
      <color theme="1"/>
      <name val="Times New Roman"/>
      <family val="1"/>
    </font>
    <font>
      <b/>
      <sz val="14"/>
      <color theme="1"/>
      <name val="Times New Roman"/>
      <family val="1"/>
    </font>
    <font>
      <b/>
      <u/>
      <sz val="12"/>
      <color theme="1"/>
      <name val="Times New Roman"/>
      <family val="1"/>
    </font>
    <font>
      <b/>
      <sz val="10"/>
      <color theme="1"/>
      <name val="Times New Roman"/>
      <family val="1"/>
    </font>
    <font>
      <sz val="13"/>
      <name val="Times New Roman"/>
      <family val="1"/>
    </font>
    <font>
      <b/>
      <sz val="13"/>
      <name val="Times New Roman"/>
      <family val="1"/>
    </font>
    <font>
      <b/>
      <sz val="12"/>
      <color theme="1"/>
      <name val="Times New Roman"/>
      <family val="1"/>
    </font>
  </fonts>
  <fills count="33">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4" tint="0.79998168889431442"/>
        <bgColor indexed="64"/>
      </patternFill>
    </fill>
  </fills>
  <borders count="14">
    <border>
      <left/>
      <right/>
      <top/>
      <bottom/>
      <diagonal/>
    </border>
    <border>
      <left style="thin">
        <color indexed="8"/>
      </left>
      <right/>
      <top style="thin">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right/>
      <top style="thin">
        <color indexed="64"/>
      </top>
      <bottom style="double">
        <color indexed="64"/>
      </bottom>
      <diagonal/>
    </border>
  </borders>
  <cellStyleXfs count="77">
    <xf numFmtId="0" fontId="0" fillId="0" borderId="0"/>
    <xf numFmtId="0" fontId="1" fillId="0" borderId="0"/>
    <xf numFmtId="43" fontId="5" fillId="0" borderId="0" applyFont="0" applyFill="0" applyBorder="0" applyAlignment="0" applyProtection="0"/>
    <xf numFmtId="9" fontId="5" fillId="0" borderId="0" applyFont="0" applyFill="0" applyBorder="0" applyAlignment="0" applyProtection="0"/>
    <xf numFmtId="0" fontId="7" fillId="0" borderId="0"/>
    <xf numFmtId="43" fontId="9" fillId="0" borderId="0" applyFont="0" applyFill="0" applyBorder="0" applyAlignment="0" applyProtection="0"/>
    <xf numFmtId="0" fontId="12" fillId="0" borderId="0"/>
    <xf numFmtId="0" fontId="4" fillId="0" borderId="0"/>
    <xf numFmtId="43" fontId="4" fillId="0" borderId="0" applyFont="0" applyFill="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9" fillId="9" borderId="0" applyNumberFormat="0" applyBorder="0" applyAlignment="0" applyProtection="0"/>
    <xf numFmtId="0" fontId="20" fillId="26" borderId="2" applyNumberFormat="0" applyAlignment="0" applyProtection="0"/>
    <xf numFmtId="0" fontId="21" fillId="27" borderId="3" applyNumberFormat="0" applyAlignment="0" applyProtection="0"/>
    <xf numFmtId="43" fontId="4" fillId="0" borderId="0" applyFont="0" applyFill="0" applyBorder="0" applyAlignment="0" applyProtection="0"/>
    <xf numFmtId="43" fontId="1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4" fillId="0" borderId="0" applyFont="0" applyFill="0" applyBorder="0" applyAlignment="0" applyProtection="0"/>
    <xf numFmtId="0" fontId="22" fillId="0" borderId="0" applyNumberFormat="0" applyFill="0" applyBorder="0" applyAlignment="0" applyProtection="0"/>
    <xf numFmtId="0" fontId="23" fillId="10"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13" borderId="2" applyNumberFormat="0" applyAlignment="0" applyProtection="0"/>
    <xf numFmtId="0" fontId="28" fillId="0" borderId="7" applyNumberFormat="0" applyFill="0" applyAlignment="0" applyProtection="0"/>
    <xf numFmtId="0" fontId="29" fillId="28" borderId="0" applyNumberFormat="0" applyBorder="0" applyAlignment="0" applyProtection="0"/>
    <xf numFmtId="0" fontId="4" fillId="0" borderId="0"/>
    <xf numFmtId="0" fontId="11" fillId="0" borderId="0"/>
    <xf numFmtId="0" fontId="4" fillId="0" borderId="0"/>
    <xf numFmtId="0" fontId="11" fillId="0" borderId="0"/>
    <xf numFmtId="0" fontId="11"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4" fillId="29" borderId="8" applyNumberFormat="0" applyFont="0" applyAlignment="0" applyProtection="0"/>
    <xf numFmtId="0" fontId="30" fillId="26" borderId="9" applyNumberFormat="0" applyAlignment="0" applyProtection="0"/>
    <xf numFmtId="9" fontId="4" fillId="0" borderId="0" applyFont="0" applyFill="0" applyBorder="0" applyAlignment="0" applyProtection="0"/>
    <xf numFmtId="9" fontId="4" fillId="0" borderId="0" applyFont="0" applyFill="0" applyBorder="0" applyAlignment="0" applyProtection="0"/>
    <xf numFmtId="0" fontId="31" fillId="0" borderId="0" applyNumberFormat="0" applyFill="0" applyBorder="0" applyAlignment="0" applyProtection="0"/>
    <xf numFmtId="0" fontId="32" fillId="0" borderId="10" applyNumberFormat="0" applyFill="0" applyAlignment="0" applyProtection="0"/>
    <xf numFmtId="0" fontId="33" fillId="0" borderId="0" applyNumberFormat="0" applyFill="0" applyBorder="0" applyAlignment="0" applyProtection="0"/>
    <xf numFmtId="0" fontId="34" fillId="0" borderId="0"/>
    <xf numFmtId="44" fontId="7" fillId="0" borderId="0" applyFont="0" applyFill="0" applyBorder="0" applyAlignment="0" applyProtection="0"/>
    <xf numFmtId="44" fontId="11" fillId="0" borderId="0" applyFont="0" applyFill="0" applyBorder="0" applyAlignment="0" applyProtection="0"/>
  </cellStyleXfs>
  <cellXfs count="133">
    <xf numFmtId="0" fontId="0" fillId="0" borderId="0" xfId="0"/>
    <xf numFmtId="0" fontId="2" fillId="0" borderId="0" xfId="1" applyFont="1" applyAlignment="1">
      <alignment horizontal="center"/>
    </xf>
    <xf numFmtId="0" fontId="2" fillId="0" borderId="0" xfId="1" applyFont="1" applyFill="1" applyAlignment="1">
      <alignment horizontal="center"/>
    </xf>
    <xf numFmtId="0" fontId="3" fillId="0" borderId="0" xfId="1" applyFont="1"/>
    <xf numFmtId="0" fontId="3" fillId="2" borderId="0" xfId="1" applyFont="1" applyFill="1"/>
    <xf numFmtId="0" fontId="3" fillId="0" borderId="0" xfId="1" applyFont="1" applyAlignment="1">
      <alignment wrapText="1"/>
    </xf>
    <xf numFmtId="0" fontId="4" fillId="0" borderId="0" xfId="1" applyFont="1"/>
    <xf numFmtId="164" fontId="3" fillId="0" borderId="0" xfId="2" applyNumberFormat="1" applyFont="1"/>
    <xf numFmtId="0" fontId="1" fillId="0" borderId="0" xfId="1" applyAlignment="1">
      <alignment horizontal="center"/>
    </xf>
    <xf numFmtId="0" fontId="1" fillId="0" borderId="0" xfId="1" applyFill="1" applyAlignment="1">
      <alignment horizontal="left"/>
    </xf>
    <xf numFmtId="164" fontId="0" fillId="0" borderId="0" xfId="2" applyNumberFormat="1" applyFont="1"/>
    <xf numFmtId="9" fontId="0" fillId="0" borderId="0" xfId="3" applyFont="1"/>
    <xf numFmtId="0" fontId="1" fillId="2" borderId="0" xfId="1" applyFill="1"/>
    <xf numFmtId="9" fontId="1" fillId="0" borderId="0" xfId="3" applyFont="1"/>
    <xf numFmtId="164" fontId="0" fillId="0" borderId="0" xfId="3" applyNumberFormat="1" applyFont="1"/>
    <xf numFmtId="0" fontId="1" fillId="0" borderId="0" xfId="1"/>
    <xf numFmtId="0" fontId="1" fillId="3" borderId="0" xfId="1" applyFill="1" applyAlignment="1">
      <alignment horizontal="left"/>
    </xf>
    <xf numFmtId="9" fontId="6" fillId="0" borderId="0" xfId="3" applyFont="1"/>
    <xf numFmtId="0" fontId="1" fillId="4" borderId="0" xfId="1" applyFill="1" applyAlignment="1">
      <alignment horizontal="left"/>
    </xf>
    <xf numFmtId="165" fontId="6" fillId="0" borderId="0" xfId="3" applyNumberFormat="1" applyFont="1"/>
    <xf numFmtId="165" fontId="1" fillId="0" borderId="0" xfId="3" applyNumberFormat="1" applyFont="1"/>
    <xf numFmtId="0" fontId="7" fillId="0" borderId="1" xfId="4" applyBorder="1"/>
    <xf numFmtId="9" fontId="6" fillId="5" borderId="0" xfId="3" applyFont="1" applyFill="1"/>
    <xf numFmtId="0" fontId="1" fillId="6" borderId="0" xfId="1" applyFill="1" applyAlignment="1">
      <alignment horizontal="center"/>
    </xf>
    <xf numFmtId="9" fontId="8" fillId="0" borderId="0" xfId="3" applyFont="1"/>
    <xf numFmtId="0" fontId="1" fillId="0" borderId="0" xfId="1" applyFill="1" applyAlignment="1">
      <alignment horizontal="center"/>
    </xf>
    <xf numFmtId="9" fontId="1" fillId="5" borderId="0" xfId="3" applyFont="1" applyFill="1"/>
    <xf numFmtId="0" fontId="1" fillId="7" borderId="0" xfId="1" applyFill="1" applyAlignment="1">
      <alignment horizontal="left"/>
    </xf>
    <xf numFmtId="0" fontId="1" fillId="0" borderId="1" xfId="1" applyBorder="1"/>
    <xf numFmtId="0" fontId="1" fillId="0" borderId="0" xfId="1" applyFill="1"/>
    <xf numFmtId="0" fontId="1" fillId="2" borderId="0" xfId="1" applyFont="1" applyFill="1"/>
    <xf numFmtId="164" fontId="1" fillId="2" borderId="0" xfId="2" applyNumberFormat="1" applyFont="1" applyFill="1"/>
    <xf numFmtId="0" fontId="1" fillId="0" borderId="0" xfId="1" applyFont="1" applyFill="1"/>
    <xf numFmtId="164" fontId="1" fillId="0" borderId="0" xfId="1" applyNumberFormat="1"/>
    <xf numFmtId="0" fontId="1" fillId="0" borderId="0" xfId="1" applyFont="1"/>
    <xf numFmtId="164" fontId="5" fillId="0" borderId="0" xfId="2" applyNumberFormat="1" applyFont="1"/>
    <xf numFmtId="166" fontId="0" fillId="0" borderId="0" xfId="3" applyNumberFormat="1" applyFont="1"/>
    <xf numFmtId="0" fontId="5" fillId="0" borderId="0" xfId="1" applyFont="1" applyFill="1"/>
    <xf numFmtId="43" fontId="1" fillId="0" borderId="0" xfId="1" applyNumberFormat="1"/>
    <xf numFmtId="0" fontId="3" fillId="0" borderId="0" xfId="1" applyFont="1" applyFill="1"/>
    <xf numFmtId="0" fontId="3" fillId="0" borderId="0" xfId="1" applyFont="1" applyAlignment="1">
      <alignment horizontal="center" wrapText="1"/>
    </xf>
    <xf numFmtId="164" fontId="0" fillId="0" borderId="0" xfId="5" applyNumberFormat="1" applyFont="1"/>
    <xf numFmtId="9" fontId="1" fillId="2" borderId="0" xfId="3" applyFont="1" applyFill="1"/>
    <xf numFmtId="164" fontId="1" fillId="2" borderId="0" xfId="3" applyNumberFormat="1" applyFont="1" applyFill="1"/>
    <xf numFmtId="164" fontId="5" fillId="0" borderId="0" xfId="3" applyNumberFormat="1" applyFont="1"/>
    <xf numFmtId="0" fontId="10" fillId="0" borderId="0" xfId="1" applyFont="1" applyFill="1"/>
    <xf numFmtId="164" fontId="10" fillId="0" borderId="0" xfId="2" applyNumberFormat="1" applyFont="1"/>
    <xf numFmtId="164" fontId="10" fillId="0" borderId="0" xfId="3" applyNumberFormat="1" applyFont="1"/>
    <xf numFmtId="0" fontId="7" fillId="0" borderId="0" xfId="4"/>
    <xf numFmtId="43" fontId="7" fillId="0" borderId="0" xfId="4" applyNumberFormat="1"/>
    <xf numFmtId="14" fontId="7" fillId="0" borderId="0" xfId="4" applyNumberFormat="1"/>
    <xf numFmtId="49" fontId="9" fillId="30" borderId="11" xfId="4" applyNumberFormat="1" applyFont="1" applyFill="1" applyBorder="1"/>
    <xf numFmtId="49" fontId="7" fillId="0" borderId="0" xfId="4" applyNumberFormat="1"/>
    <xf numFmtId="167" fontId="7" fillId="0" borderId="0" xfId="75" applyNumberFormat="1" applyFont="1"/>
    <xf numFmtId="167" fontId="9" fillId="30" borderId="11" xfId="75" applyNumberFormat="1" applyFont="1" applyFill="1" applyBorder="1"/>
    <xf numFmtId="0" fontId="35" fillId="6" borderId="0" xfId="74" applyFont="1" applyFill="1"/>
    <xf numFmtId="0" fontId="7" fillId="0" borderId="0" xfId="4"/>
    <xf numFmtId="43" fontId="7" fillId="0" borderId="0" xfId="4" applyNumberFormat="1"/>
    <xf numFmtId="14" fontId="7" fillId="0" borderId="0" xfId="4" applyNumberFormat="1"/>
    <xf numFmtId="49" fontId="9" fillId="30" borderId="11" xfId="4" applyNumberFormat="1" applyFont="1" applyFill="1" applyBorder="1"/>
    <xf numFmtId="49" fontId="7" fillId="0" borderId="0" xfId="4" applyNumberFormat="1"/>
    <xf numFmtId="167" fontId="7" fillId="0" borderId="0" xfId="75" applyNumberFormat="1" applyFont="1"/>
    <xf numFmtId="167" fontId="9" fillId="30" borderId="11" xfId="75" applyNumberFormat="1" applyFont="1" applyFill="1" applyBorder="1"/>
    <xf numFmtId="0" fontId="7" fillId="0" borderId="0" xfId="4"/>
    <xf numFmtId="43" fontId="7" fillId="0" borderId="0" xfId="4" applyNumberFormat="1"/>
    <xf numFmtId="14" fontId="7" fillId="0" borderId="0" xfId="4" applyNumberFormat="1"/>
    <xf numFmtId="49" fontId="9" fillId="30" borderId="11" xfId="4" applyNumberFormat="1" applyFont="1" applyFill="1" applyBorder="1"/>
    <xf numFmtId="49" fontId="7" fillId="0" borderId="0" xfId="4" applyNumberFormat="1"/>
    <xf numFmtId="168" fontId="7" fillId="0" borderId="0" xfId="4" applyNumberFormat="1"/>
    <xf numFmtId="167" fontId="7" fillId="0" borderId="0" xfId="75" applyNumberFormat="1" applyFont="1"/>
    <xf numFmtId="167" fontId="9" fillId="30" borderId="11" xfId="75" applyNumberFormat="1" applyFont="1" applyFill="1" applyBorder="1"/>
    <xf numFmtId="0" fontId="7" fillId="0" borderId="0" xfId="4"/>
    <xf numFmtId="43" fontId="7" fillId="0" borderId="0" xfId="4" applyNumberFormat="1"/>
    <xf numFmtId="14" fontId="7" fillId="0" borderId="0" xfId="4" applyNumberFormat="1"/>
    <xf numFmtId="49" fontId="9" fillId="30" borderId="11" xfId="4" applyNumberFormat="1" applyFont="1" applyFill="1" applyBorder="1"/>
    <xf numFmtId="49" fontId="7" fillId="0" borderId="0" xfId="4" applyNumberFormat="1"/>
    <xf numFmtId="167" fontId="7" fillId="0" borderId="0" xfId="75" applyNumberFormat="1" applyFont="1"/>
    <xf numFmtId="167" fontId="9" fillId="30" borderId="11" xfId="75" applyNumberFormat="1" applyFont="1" applyFill="1" applyBorder="1"/>
    <xf numFmtId="0" fontId="7" fillId="0" borderId="0" xfId="4"/>
    <xf numFmtId="43" fontId="7" fillId="0" borderId="0" xfId="4" applyNumberFormat="1"/>
    <xf numFmtId="14" fontId="7" fillId="0" borderId="0" xfId="4" applyNumberFormat="1"/>
    <xf numFmtId="49" fontId="9" fillId="30" borderId="11" xfId="4" applyNumberFormat="1" applyFont="1" applyFill="1" applyBorder="1"/>
    <xf numFmtId="49" fontId="7" fillId="0" borderId="0" xfId="4" applyNumberFormat="1"/>
    <xf numFmtId="167" fontId="7" fillId="0" borderId="0" xfId="75" applyNumberFormat="1" applyFont="1"/>
    <xf numFmtId="0" fontId="7" fillId="0" borderId="0" xfId="4"/>
    <xf numFmtId="43" fontId="7" fillId="0" borderId="0" xfId="4" applyNumberFormat="1"/>
    <xf numFmtId="14" fontId="7" fillId="0" borderId="0" xfId="4" applyNumberFormat="1"/>
    <xf numFmtId="49" fontId="9" fillId="30" borderId="11" xfId="4" applyNumberFormat="1" applyFont="1" applyFill="1" applyBorder="1"/>
    <xf numFmtId="49" fontId="7" fillId="0" borderId="0" xfId="4" applyNumberFormat="1"/>
    <xf numFmtId="167" fontId="7" fillId="0" borderId="0" xfId="75" applyNumberFormat="1" applyFont="1"/>
    <xf numFmtId="167" fontId="9" fillId="30" borderId="11" xfId="75" applyNumberFormat="1" applyFont="1" applyFill="1" applyBorder="1"/>
    <xf numFmtId="0" fontId="7" fillId="0" borderId="0" xfId="4"/>
    <xf numFmtId="43" fontId="7" fillId="0" borderId="0" xfId="4" applyNumberFormat="1"/>
    <xf numFmtId="14" fontId="7" fillId="0" borderId="0" xfId="4" applyNumberFormat="1"/>
    <xf numFmtId="49" fontId="9" fillId="30" borderId="11" xfId="4" applyNumberFormat="1" applyFont="1" applyFill="1" applyBorder="1"/>
    <xf numFmtId="49" fontId="7" fillId="0" borderId="0" xfId="4" applyNumberFormat="1"/>
    <xf numFmtId="168" fontId="7" fillId="0" borderId="0" xfId="4" applyNumberFormat="1"/>
    <xf numFmtId="167" fontId="7" fillId="0" borderId="0" xfId="75" applyNumberFormat="1" applyFont="1"/>
    <xf numFmtId="167" fontId="9" fillId="30" borderId="11" xfId="75" applyNumberFormat="1" applyFont="1" applyFill="1" applyBorder="1"/>
    <xf numFmtId="0" fontId="7" fillId="0" borderId="0" xfId="4"/>
    <xf numFmtId="43" fontId="7" fillId="0" borderId="0" xfId="4" applyNumberFormat="1"/>
    <xf numFmtId="14" fontId="7" fillId="0" borderId="0" xfId="4" applyNumberFormat="1"/>
    <xf numFmtId="49" fontId="9" fillId="30" borderId="11" xfId="4" applyNumberFormat="1" applyFont="1" applyFill="1" applyBorder="1"/>
    <xf numFmtId="49" fontId="7" fillId="0" borderId="0" xfId="4" applyNumberFormat="1"/>
    <xf numFmtId="168" fontId="7" fillId="0" borderId="0" xfId="4" applyNumberFormat="1"/>
    <xf numFmtId="167" fontId="7" fillId="0" borderId="0" xfId="75" applyNumberFormat="1" applyFont="1"/>
    <xf numFmtId="167" fontId="9" fillId="30" borderId="11" xfId="75" applyNumberFormat="1" applyFont="1" applyFill="1" applyBorder="1"/>
    <xf numFmtId="0" fontId="35" fillId="6" borderId="0" xfId="74" applyFont="1" applyFill="1" applyAlignment="1">
      <alignment horizontal="center"/>
    </xf>
    <xf numFmtId="0" fontId="35" fillId="0" borderId="0" xfId="74" applyFont="1"/>
    <xf numFmtId="0" fontId="15" fillId="31" borderId="0" xfId="6" applyFont="1" applyFill="1" applyAlignment="1">
      <alignment horizontal="center"/>
    </xf>
    <xf numFmtId="0" fontId="14" fillId="6" borderId="0" xfId="74" applyFont="1" applyFill="1" applyBorder="1" applyAlignment="1">
      <alignment horizontal="center"/>
    </xf>
    <xf numFmtId="0" fontId="16" fillId="6" borderId="0" xfId="74" applyFont="1" applyFill="1" applyBorder="1" applyAlignment="1">
      <alignment horizontal="right" indent="1"/>
    </xf>
    <xf numFmtId="0" fontId="16" fillId="6" borderId="0" xfId="74" applyFont="1" applyFill="1" applyBorder="1" applyAlignment="1">
      <alignment horizontal="center"/>
    </xf>
    <xf numFmtId="0" fontId="35" fillId="6" borderId="0" xfId="74" applyFont="1" applyFill="1" applyAlignment="1">
      <alignment vertical="center"/>
    </xf>
    <xf numFmtId="0" fontId="35" fillId="6" borderId="0" xfId="74" applyFont="1" applyFill="1" applyAlignment="1">
      <alignment horizontal="center" vertical="center"/>
    </xf>
    <xf numFmtId="0" fontId="38" fillId="6" borderId="0" xfId="74" applyFont="1" applyFill="1" applyAlignment="1">
      <alignment horizontal="left" vertical="center"/>
    </xf>
    <xf numFmtId="0" fontId="35" fillId="0" borderId="0" xfId="74" applyFont="1" applyAlignment="1">
      <alignment vertical="center"/>
    </xf>
    <xf numFmtId="0" fontId="39" fillId="6" borderId="0" xfId="74" applyFont="1" applyFill="1" applyAlignment="1">
      <alignment horizontal="center" vertical="center"/>
    </xf>
    <xf numFmtId="0" fontId="14" fillId="6" borderId="0" xfId="74" applyFont="1" applyFill="1" applyBorder="1" applyAlignment="1">
      <alignment horizontal="left" vertical="center"/>
    </xf>
    <xf numFmtId="169" fontId="40" fillId="32" borderId="0" xfId="74" applyNumberFormat="1" applyFont="1" applyFill="1" applyBorder="1" applyAlignment="1">
      <alignment vertical="center"/>
    </xf>
    <xf numFmtId="169" fontId="41" fillId="6" borderId="0" xfId="74" applyNumberFormat="1" applyFont="1" applyFill="1" applyBorder="1" applyAlignment="1">
      <alignment vertical="center"/>
    </xf>
    <xf numFmtId="0" fontId="13" fillId="6" borderId="0" xfId="74" applyFont="1" applyFill="1" applyBorder="1" applyAlignment="1">
      <alignment horizontal="left" vertical="center"/>
    </xf>
    <xf numFmtId="169" fontId="41" fillId="6" borderId="12" xfId="74" applyNumberFormat="1" applyFont="1" applyFill="1" applyBorder="1" applyAlignment="1">
      <alignment vertical="center"/>
    </xf>
    <xf numFmtId="169" fontId="35" fillId="0" borderId="0" xfId="74" applyNumberFormat="1" applyFont="1" applyAlignment="1">
      <alignment vertical="center"/>
    </xf>
    <xf numFmtId="37" fontId="40" fillId="6" borderId="0" xfId="74" applyNumberFormat="1" applyFont="1" applyFill="1" applyAlignment="1">
      <alignment horizontal="center" vertical="center"/>
    </xf>
    <xf numFmtId="0" fontId="14" fillId="6" borderId="0" xfId="74" applyFont="1" applyFill="1" applyBorder="1" applyAlignment="1">
      <alignment vertical="center"/>
    </xf>
    <xf numFmtId="169" fontId="41" fillId="6" borderId="13" xfId="74" applyNumberFormat="1" applyFont="1" applyFill="1" applyBorder="1" applyAlignment="1">
      <alignment vertical="center"/>
    </xf>
    <xf numFmtId="0" fontId="42" fillId="6" borderId="0" xfId="74" applyFont="1" applyFill="1" applyAlignment="1">
      <alignment horizontal="center"/>
    </xf>
    <xf numFmtId="0" fontId="13" fillId="6" borderId="0" xfId="74" applyFont="1" applyFill="1" applyBorder="1" applyAlignment="1">
      <alignment horizontal="left"/>
    </xf>
    <xf numFmtId="169" fontId="13" fillId="6" borderId="0" xfId="74" applyNumberFormat="1" applyFont="1" applyFill="1" applyBorder="1"/>
    <xf numFmtId="0" fontId="35" fillId="0" borderId="0" xfId="74" applyFont="1" applyAlignment="1">
      <alignment horizontal="center"/>
    </xf>
    <xf numFmtId="0" fontId="36" fillId="0" borderId="0" xfId="74" applyFont="1" applyFill="1" applyAlignment="1">
      <alignment horizontal="center" wrapText="1"/>
    </xf>
    <xf numFmtId="167" fontId="1" fillId="0" borderId="0" xfId="76" applyNumberFormat="1" applyFont="1"/>
  </cellXfs>
  <cellStyles count="77">
    <cellStyle name="20% - Accent1 2" xfId="9"/>
    <cellStyle name="20% - Accent2 2" xfId="10"/>
    <cellStyle name="20% - Accent3 2" xfId="11"/>
    <cellStyle name="20% - Accent4 2" xfId="12"/>
    <cellStyle name="20% - Accent5 2" xfId="13"/>
    <cellStyle name="20% - Accent6 2" xfId="14"/>
    <cellStyle name="40% - Accent1 2" xfId="15"/>
    <cellStyle name="40% - Accent2 2" xfId="16"/>
    <cellStyle name="40% - Accent3 2" xfId="17"/>
    <cellStyle name="40% - Accent4 2" xfId="18"/>
    <cellStyle name="40% - Accent5 2" xfId="19"/>
    <cellStyle name="40% - Accent6 2" xfId="20"/>
    <cellStyle name="60% - Accent1 2" xfId="21"/>
    <cellStyle name="60% - Accent2 2" xfId="22"/>
    <cellStyle name="60% - Accent3 2" xfId="23"/>
    <cellStyle name="60% - Accent4 2" xfId="24"/>
    <cellStyle name="60% - Accent5 2" xfId="25"/>
    <cellStyle name="60% - Accent6 2" xfId="26"/>
    <cellStyle name="Accent1 2" xfId="27"/>
    <cellStyle name="Accent2 2" xfId="28"/>
    <cellStyle name="Accent3 2" xfId="29"/>
    <cellStyle name="Accent4 2" xfId="30"/>
    <cellStyle name="Accent5 2" xfId="31"/>
    <cellStyle name="Accent6 2" xfId="32"/>
    <cellStyle name="Bad 2" xfId="33"/>
    <cellStyle name="Calculation 2" xfId="34"/>
    <cellStyle name="Check Cell 2" xfId="35"/>
    <cellStyle name="Comma 2" xfId="2"/>
    <cellStyle name="Comma 2 2" xfId="8"/>
    <cellStyle name="Comma 2 3" xfId="36"/>
    <cellStyle name="Comma 3" xfId="5"/>
    <cellStyle name="Comma 3 2" xfId="37"/>
    <cellStyle name="Currency" xfId="76" builtinId="4"/>
    <cellStyle name="Currency 2" xfId="38"/>
    <cellStyle name="Currency 2 2" xfId="39"/>
    <cellStyle name="Currency 3" xfId="40"/>
    <cellStyle name="Currency 3 2" xfId="41"/>
    <cellStyle name="Currency 4" xfId="42"/>
    <cellStyle name="Currency 4 2" xfId="43"/>
    <cellStyle name="Currency 5" xfId="44"/>
    <cellStyle name="Currency 6" xfId="75"/>
    <cellStyle name="Explanatory Text 2" xfId="45"/>
    <cellStyle name="Good 2" xfId="46"/>
    <cellStyle name="Heading 1 2" xfId="47"/>
    <cellStyle name="Heading 2 2" xfId="48"/>
    <cellStyle name="Heading 3 2" xfId="49"/>
    <cellStyle name="Heading 4 2" xfId="50"/>
    <cellStyle name="Input 2" xfId="51"/>
    <cellStyle name="Linked Cell 2" xfId="52"/>
    <cellStyle name="Neutral 2" xfId="53"/>
    <cellStyle name="Normal" xfId="0" builtinId="0"/>
    <cellStyle name="Normal 12" xfId="7"/>
    <cellStyle name="Normal 2" xfId="1"/>
    <cellStyle name="Normal 2 2" xfId="54"/>
    <cellStyle name="Normal 2 3" xfId="74"/>
    <cellStyle name="Normal 28" xfId="55"/>
    <cellStyle name="Normal 3" xfId="4"/>
    <cellStyle name="Normal 3 2" xfId="56"/>
    <cellStyle name="Normal 3 3" xfId="57"/>
    <cellStyle name="Normal 3 4" xfId="58"/>
    <cellStyle name="Normal 4" xfId="6"/>
    <cellStyle name="Normal 4 2" xfId="59"/>
    <cellStyle name="Normal 5" xfId="60"/>
    <cellStyle name="Normal 5 2" xfId="61"/>
    <cellStyle name="Normal 6" xfId="62"/>
    <cellStyle name="Normal 6 2" xfId="63"/>
    <cellStyle name="Normal 7" xfId="64"/>
    <cellStyle name="Normal 7 2" xfId="65"/>
    <cellStyle name="Normal 9 2 9" xfId="66"/>
    <cellStyle name="Note 2" xfId="67"/>
    <cellStyle name="Output 2" xfId="68"/>
    <cellStyle name="Percent 2" xfId="3"/>
    <cellStyle name="Percent 3" xfId="69"/>
    <cellStyle name="Percent 4" xfId="70"/>
    <cellStyle name="Title 2" xfId="71"/>
    <cellStyle name="Total 2" xfId="72"/>
    <cellStyle name="Warning Text 2" xfId="73"/>
  </cellStyles>
  <dxfs count="16">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rtal.bud.bpa.gov/sites/RateCase/BP-20/Transmission/Segmentation/Initial%20Proposal/Segmentation%20Model%20BP-20%20Initial%20Propos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rtal.bud.bpa.gov/sites/RateCase/BP-20/Transmission/Segmentation/Initial%20Proposal/BP-20%20Initial%20Proposal%20Transmission%20Segmentation%20Document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EF6370\AppData\Local\Microsoft\Windows\Temporary%20Internet%20Files\Content.Outlook\4I1BLZFQ\Segemented%20Investment%20Summary%20for%20Rebec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20 Line Detail"/>
      <sheetName val="Line Pivot"/>
      <sheetName val="BP-20 Substation Detail"/>
      <sheetName val="Sub Pivot"/>
      <sheetName val="Other Pivot"/>
      <sheetName val="Ancillary Pivot"/>
      <sheetName val="Gen Plant Pivot"/>
      <sheetName val="Intangible Pivot"/>
      <sheetName val="Land Pivot"/>
      <sheetName val="PFIA Pivot"/>
      <sheetName val="O&amp;M Pivot"/>
      <sheetName val="O&amp;M Query"/>
      <sheetName val="Check to ledger"/>
      <sheetName val="Master Lease by FERC Code"/>
      <sheetName val="Sub Line Split"/>
      <sheetName val="Investment Query"/>
      <sheetName val="FERC Codes"/>
      <sheetName val="BP-18 Line Detail"/>
      <sheetName val="BP-18 Substation Detail"/>
    </sheetNames>
    <sheetDataSet>
      <sheetData sheetId="0"/>
      <sheetData sheetId="1">
        <row r="2">
          <cell r="A2" t="str">
            <v>Table 1 - List of Line Locations</v>
          </cell>
        </row>
        <row r="3">
          <cell r="A3" t="str">
            <v>Loc_Type</v>
          </cell>
          <cell r="B3" t="str">
            <v>2</v>
          </cell>
        </row>
        <row r="4">
          <cell r="A4" t="str">
            <v>Category</v>
          </cell>
          <cell r="B4" t="str">
            <v>(Multiple Items)</v>
          </cell>
          <cell r="C4" t="str">
            <v>Show only: "TRANSMISSION PLANT IN SERVICE", "MASTER LEASE-T", "LEASED ASSETS" and "CAPITAL LEASE"</v>
          </cell>
        </row>
        <row r="5">
          <cell r="A5" t="str">
            <v>Class</v>
          </cell>
          <cell r="B5" t="str">
            <v>(Multiple Items)</v>
          </cell>
          <cell r="C5" t="str">
            <v>Filter out: "PROJECT FUNDED IN ADVANCE"</v>
          </cell>
        </row>
        <row r="6">
          <cell r="A6" t="str">
            <v>FERC Code</v>
          </cell>
          <cell r="B6" t="str">
            <v>(Multiple Items)</v>
          </cell>
          <cell r="C6" t="str">
            <v>Filter out FERC codes 3531 and 3970</v>
          </cell>
        </row>
        <row r="8">
          <cell r="A8" t="str">
            <v>Sum of Sum Cost</v>
          </cell>
        </row>
        <row r="9">
          <cell r="A9" t="str">
            <v>Location</v>
          </cell>
          <cell r="B9" t="str">
            <v>Location Descr</v>
          </cell>
          <cell r="C9" t="str">
            <v>Total</v>
          </cell>
        </row>
        <row r="10">
          <cell r="A10" t="str">
            <v>20000002</v>
          </cell>
          <cell r="B10" t="str">
            <v>ABERDEEN TAP TO SATSOP PARK-COSMOPOLIS NO 1</v>
          </cell>
          <cell r="C10">
            <v>1597353.92</v>
          </cell>
        </row>
        <row r="11">
          <cell r="A11" t="str">
            <v>20000003</v>
          </cell>
          <cell r="B11" t="str">
            <v>ADAIR TAP TO SALEM-ALBANY NO 2</v>
          </cell>
          <cell r="C11">
            <v>83392.210000000006</v>
          </cell>
        </row>
        <row r="12">
          <cell r="A12" t="str">
            <v>20000004</v>
          </cell>
          <cell r="B12" t="str">
            <v>ADDY-COLVILLE NO 1</v>
          </cell>
          <cell r="C12">
            <v>57447.880000000005</v>
          </cell>
        </row>
        <row r="13">
          <cell r="A13" t="str">
            <v>20000005</v>
          </cell>
          <cell r="B13" t="str">
            <v>ADDY-CUSICK NO 1</v>
          </cell>
          <cell r="C13">
            <v>4987272.2300000004</v>
          </cell>
        </row>
        <row r="14">
          <cell r="A14" t="str">
            <v>20000007</v>
          </cell>
          <cell r="B14" t="str">
            <v>ALBANY-BUREAU OF MINES NO 1</v>
          </cell>
          <cell r="C14">
            <v>23659.9</v>
          </cell>
        </row>
        <row r="15">
          <cell r="A15" t="str">
            <v>20000008</v>
          </cell>
          <cell r="B15" t="str">
            <v>ALBANY-BURNT WOODS NO 1</v>
          </cell>
          <cell r="C15">
            <v>1131765.6400000001</v>
          </cell>
        </row>
        <row r="16">
          <cell r="A16" t="str">
            <v>20000009</v>
          </cell>
          <cell r="B16" t="str">
            <v>ALBANY-EUGENE NO 1</v>
          </cell>
          <cell r="C16">
            <v>6447800.671000001</v>
          </cell>
        </row>
        <row r="17">
          <cell r="A17" t="str">
            <v>20000010</v>
          </cell>
          <cell r="B17" t="str">
            <v>ALBANY-LEBANON NO 1</v>
          </cell>
          <cell r="C17">
            <v>1266104.7819999999</v>
          </cell>
        </row>
        <row r="18">
          <cell r="A18" t="str">
            <v>20000011</v>
          </cell>
          <cell r="B18" t="str">
            <v>ALBENI FALLS-PINE STREET NO 1</v>
          </cell>
          <cell r="C18">
            <v>375749.76</v>
          </cell>
        </row>
        <row r="19">
          <cell r="A19" t="str">
            <v>20000012</v>
          </cell>
          <cell r="B19" t="str">
            <v>ALBENI FALLS-SAND CREEK NO 1</v>
          </cell>
          <cell r="C19">
            <v>11619506.669999998</v>
          </cell>
        </row>
        <row r="20">
          <cell r="A20" t="str">
            <v>20000013</v>
          </cell>
          <cell r="B20" t="str">
            <v>BRONX-SAND CREEK NO 1</v>
          </cell>
          <cell r="C20">
            <v>2622655.81</v>
          </cell>
        </row>
        <row r="21">
          <cell r="A21" t="str">
            <v>20000014</v>
          </cell>
          <cell r="B21" t="str">
            <v>EUGENE-ALDERWOOD NO 1</v>
          </cell>
          <cell r="C21">
            <v>3965074.6700000004</v>
          </cell>
        </row>
        <row r="22">
          <cell r="A22" t="str">
            <v>20000015</v>
          </cell>
          <cell r="B22" t="str">
            <v>ALLSTON-DRISCOLL NO 2</v>
          </cell>
          <cell r="C22">
            <v>2582394.98</v>
          </cell>
        </row>
        <row r="23">
          <cell r="A23" t="str">
            <v>20000016</v>
          </cell>
          <cell r="B23" t="str">
            <v>ALLSTON-CLATSOP NO 1</v>
          </cell>
          <cell r="C23">
            <v>3520421.4300000006</v>
          </cell>
        </row>
        <row r="24">
          <cell r="A24" t="str">
            <v>20000017</v>
          </cell>
          <cell r="B24" t="str">
            <v>ALLSTON-DRISCOLL NO 1</v>
          </cell>
          <cell r="C24">
            <v>1543552.38</v>
          </cell>
        </row>
        <row r="25">
          <cell r="A25" t="str">
            <v>20000021</v>
          </cell>
          <cell r="B25" t="str">
            <v>ALVEY-FAIRVIEW NO 1</v>
          </cell>
          <cell r="C25">
            <v>32595469.145</v>
          </cell>
        </row>
        <row r="26">
          <cell r="A26" t="str">
            <v>20000022</v>
          </cell>
          <cell r="B26" t="str">
            <v>ALVEY-LANE NO 1</v>
          </cell>
          <cell r="C26">
            <v>2961305.45</v>
          </cell>
        </row>
        <row r="27">
          <cell r="A27" t="str">
            <v>20000023</v>
          </cell>
          <cell r="B27" t="str">
            <v>ALVEY-MARTIN CREEK NO 1</v>
          </cell>
          <cell r="C27">
            <v>334243.62</v>
          </cell>
        </row>
        <row r="28">
          <cell r="A28" t="str">
            <v>20000025</v>
          </cell>
          <cell r="B28" t="str">
            <v>ANACONDA-SILVER BOW NO 1</v>
          </cell>
          <cell r="C28">
            <v>772812.05</v>
          </cell>
        </row>
        <row r="29">
          <cell r="A29" t="str">
            <v>20000026</v>
          </cell>
          <cell r="B29" t="str">
            <v>ANDERSON RANCH-MOUNTAIN HOME NO 1</v>
          </cell>
          <cell r="C29">
            <v>4449861.49</v>
          </cell>
        </row>
        <row r="30">
          <cell r="A30" t="str">
            <v>20000028</v>
          </cell>
          <cell r="B30" t="str">
            <v>ASHE TAP TO MIDWAY-HEW NO 2</v>
          </cell>
          <cell r="C30">
            <v>83431.27</v>
          </cell>
        </row>
        <row r="31">
          <cell r="A31" t="str">
            <v>20000029</v>
          </cell>
          <cell r="B31" t="str">
            <v>ASHE-HANFORD NO 1</v>
          </cell>
          <cell r="C31">
            <v>5509091</v>
          </cell>
        </row>
        <row r="32">
          <cell r="A32" t="str">
            <v>20000030</v>
          </cell>
          <cell r="B32" t="str">
            <v>ASHE-MARION NO 2</v>
          </cell>
          <cell r="C32">
            <v>84687856.512999997</v>
          </cell>
        </row>
        <row r="33">
          <cell r="A33" t="str">
            <v>20000031</v>
          </cell>
          <cell r="B33" t="str">
            <v>ASHE-SLATT NO 1</v>
          </cell>
          <cell r="C33">
            <v>25272635.548999999</v>
          </cell>
        </row>
        <row r="34">
          <cell r="A34" t="str">
            <v>20000032</v>
          </cell>
          <cell r="B34" t="str">
            <v>ASHE-WHITE BLUFFS NO 1</v>
          </cell>
          <cell r="C34">
            <v>1215881</v>
          </cell>
        </row>
        <row r="35">
          <cell r="A35" t="str">
            <v>20000034</v>
          </cell>
          <cell r="B35" t="str">
            <v>BADGER CANYON-REATA NO 1</v>
          </cell>
          <cell r="C35">
            <v>352148</v>
          </cell>
        </row>
        <row r="36">
          <cell r="A36" t="str">
            <v>20000035</v>
          </cell>
          <cell r="B36" t="str">
            <v>BADGER CANYON-RICHLAND NO 1</v>
          </cell>
          <cell r="C36">
            <v>613498.55999999994</v>
          </cell>
        </row>
        <row r="37">
          <cell r="A37" t="str">
            <v>20000036</v>
          </cell>
          <cell r="B37" t="str">
            <v>BANDON SUBSTATION TRANSFORMER TIE 1</v>
          </cell>
          <cell r="C37">
            <v>30868.89</v>
          </cell>
        </row>
        <row r="38">
          <cell r="A38" t="str">
            <v>20000037</v>
          </cell>
          <cell r="B38" t="str">
            <v>BANDON-ROGUE NO 1</v>
          </cell>
          <cell r="C38">
            <v>29246771.579999998</v>
          </cell>
        </row>
        <row r="39">
          <cell r="A39" t="str">
            <v>20000039</v>
          </cell>
          <cell r="B39" t="str">
            <v>BELFAIR TAP TO SHELTON-KITSAP NO 2</v>
          </cell>
          <cell r="C39">
            <v>1312.87</v>
          </cell>
        </row>
        <row r="40">
          <cell r="A40" t="str">
            <v>20000040</v>
          </cell>
          <cell r="B40" t="str">
            <v>BELL-NOXON FIBER SYSTEM</v>
          </cell>
          <cell r="C40">
            <v>44710.62</v>
          </cell>
        </row>
        <row r="41">
          <cell r="A41" t="str">
            <v>20000041</v>
          </cell>
          <cell r="B41" t="str">
            <v>BELL-ADDY NO 1</v>
          </cell>
          <cell r="C41">
            <v>4973264.1499999994</v>
          </cell>
        </row>
        <row r="42">
          <cell r="A42" t="str">
            <v>20000042</v>
          </cell>
          <cell r="B42" t="str">
            <v>BELL-BOUNDARY NO 1</v>
          </cell>
          <cell r="C42">
            <v>5679015.3799999999</v>
          </cell>
        </row>
        <row r="43">
          <cell r="A43" t="str">
            <v>20000043</v>
          </cell>
          <cell r="B43" t="str">
            <v>BELL-BOUNDARY NO 3</v>
          </cell>
          <cell r="C43">
            <v>29309658.57</v>
          </cell>
        </row>
        <row r="44">
          <cell r="A44" t="str">
            <v>20000044</v>
          </cell>
          <cell r="B44" t="str">
            <v>BELLINGHAM-CUSTER NO 1</v>
          </cell>
          <cell r="C44">
            <v>149474.5</v>
          </cell>
        </row>
        <row r="45">
          <cell r="A45" t="str">
            <v>20000046</v>
          </cell>
          <cell r="B45" t="str">
            <v>BELL-TRENTWOOD NO 1</v>
          </cell>
          <cell r="C45">
            <v>876740.87999999989</v>
          </cell>
        </row>
        <row r="46">
          <cell r="A46" t="str">
            <v>20000047</v>
          </cell>
          <cell r="B46" t="str">
            <v>BELL-TRENTWOOD NO 2</v>
          </cell>
          <cell r="C46">
            <v>727260.72999999986</v>
          </cell>
        </row>
        <row r="47">
          <cell r="A47" t="str">
            <v>20000048</v>
          </cell>
          <cell r="B47" t="str">
            <v>BELL-USK NO 1</v>
          </cell>
          <cell r="C47">
            <v>1844972.24</v>
          </cell>
        </row>
        <row r="48">
          <cell r="A48" t="str">
            <v>20000049</v>
          </cell>
          <cell r="B48" t="str">
            <v>BENTON-451B NO 1</v>
          </cell>
          <cell r="C48">
            <v>247991.31</v>
          </cell>
        </row>
        <row r="49">
          <cell r="A49" t="str">
            <v>20000050</v>
          </cell>
          <cell r="B49" t="str">
            <v>BENTON-DOE B3-S4 NO 1 (RET)</v>
          </cell>
          <cell r="C49">
            <v>155177.43299999999</v>
          </cell>
        </row>
        <row r="50">
          <cell r="A50" t="str">
            <v>20000051</v>
          </cell>
          <cell r="B50" t="str">
            <v>BENTON-FRANKLIN NO 1</v>
          </cell>
          <cell r="C50">
            <v>7215788.8930000002</v>
          </cell>
        </row>
        <row r="51">
          <cell r="A51" t="str">
            <v>20000052</v>
          </cell>
          <cell r="B51" t="str">
            <v>BENTON-FRANKLIN NO 2</v>
          </cell>
          <cell r="C51">
            <v>631568.03300000005</v>
          </cell>
        </row>
        <row r="52">
          <cell r="A52" t="str">
            <v>20000053</v>
          </cell>
          <cell r="B52" t="str">
            <v>BENTON-OTHELLO NO 1</v>
          </cell>
          <cell r="C52">
            <v>318842.25300000003</v>
          </cell>
        </row>
        <row r="53">
          <cell r="A53" t="str">
            <v>20000054</v>
          </cell>
          <cell r="B53" t="str">
            <v>BENTON-SCOOTENEY NO 1</v>
          </cell>
          <cell r="C53">
            <v>936781.84300000011</v>
          </cell>
        </row>
        <row r="54">
          <cell r="A54" t="str">
            <v>20000055</v>
          </cell>
          <cell r="B54" t="str">
            <v>BERTELSEN-WILLOW CREEK NO 1</v>
          </cell>
          <cell r="C54">
            <v>97254.12999999999</v>
          </cell>
        </row>
        <row r="55">
          <cell r="A55" t="str">
            <v>20000057</v>
          </cell>
          <cell r="B55" t="str">
            <v>BIG EDDY 500/230KV TIE NO 1</v>
          </cell>
          <cell r="C55">
            <v>51352</v>
          </cell>
        </row>
        <row r="56">
          <cell r="A56" t="str">
            <v>20000060</v>
          </cell>
          <cell r="B56" t="str">
            <v>BIG EDDY-CELILO NO 1</v>
          </cell>
          <cell r="C56">
            <v>1284742</v>
          </cell>
        </row>
        <row r="57">
          <cell r="A57" t="str">
            <v>20000061</v>
          </cell>
          <cell r="B57" t="str">
            <v>BIG EDDY-CELILO NO 2</v>
          </cell>
          <cell r="C57">
            <v>1463787.59</v>
          </cell>
        </row>
        <row r="58">
          <cell r="A58" t="str">
            <v>20000062</v>
          </cell>
          <cell r="B58" t="str">
            <v>BIG EDDY-CELILO NO 3</v>
          </cell>
          <cell r="C58">
            <v>373697.4</v>
          </cell>
        </row>
        <row r="59">
          <cell r="A59" t="str">
            <v>20000063</v>
          </cell>
          <cell r="B59" t="str">
            <v>BIG EDDY-CELILO NO 4</v>
          </cell>
          <cell r="C59">
            <v>249131.6</v>
          </cell>
        </row>
        <row r="60">
          <cell r="A60" t="str">
            <v>20000064</v>
          </cell>
          <cell r="B60" t="str">
            <v>BIG EDDY-CHEMAWA NO 1</v>
          </cell>
          <cell r="C60">
            <v>3481772.33</v>
          </cell>
        </row>
        <row r="61">
          <cell r="A61" t="str">
            <v>20000065</v>
          </cell>
          <cell r="B61" t="str">
            <v>BIG EDDY-CHENOWETH NO 1</v>
          </cell>
          <cell r="C61">
            <v>979921.3</v>
          </cell>
        </row>
        <row r="62">
          <cell r="A62" t="str">
            <v>20000066</v>
          </cell>
          <cell r="B62" t="str">
            <v>BIG EDDY-CHENOWETH NO 2</v>
          </cell>
          <cell r="C62">
            <v>1455031.4</v>
          </cell>
        </row>
        <row r="63">
          <cell r="A63" t="str">
            <v>20000067</v>
          </cell>
          <cell r="B63" t="str">
            <v>BIG EDDY-DE MOSS NO 1</v>
          </cell>
          <cell r="C63">
            <v>1094008.8900000001</v>
          </cell>
        </row>
        <row r="64">
          <cell r="A64" t="str">
            <v>20000068</v>
          </cell>
          <cell r="B64" t="str">
            <v>BIG EDDY-MCLOUGHLIN 1&amp;2 NO 1</v>
          </cell>
          <cell r="C64">
            <v>4965983.2699999996</v>
          </cell>
        </row>
        <row r="65">
          <cell r="A65" t="str">
            <v>20000069</v>
          </cell>
          <cell r="B65" t="str">
            <v>BIG EDDY-MCLOUGHLIN 1&amp;2 NO 2</v>
          </cell>
          <cell r="C65">
            <v>1764191.6500000001</v>
          </cell>
        </row>
        <row r="66">
          <cell r="A66" t="str">
            <v>20000070</v>
          </cell>
          <cell r="B66" t="str">
            <v>BIG EDDY-SPRING CREEK NO 1</v>
          </cell>
          <cell r="C66">
            <v>3032156.4729999998</v>
          </cell>
        </row>
        <row r="67">
          <cell r="A67" t="str">
            <v>20000071</v>
          </cell>
          <cell r="B67" t="str">
            <v>BIG EDDY-OSTRANDER NO 1</v>
          </cell>
          <cell r="C67">
            <v>10045705.49</v>
          </cell>
        </row>
        <row r="68">
          <cell r="A68" t="str">
            <v>20000072</v>
          </cell>
          <cell r="B68" t="str">
            <v>BIG EDDY-REDMOND NO 1</v>
          </cell>
          <cell r="C68">
            <v>9431550.3329999987</v>
          </cell>
        </row>
        <row r="69">
          <cell r="A69" t="str">
            <v>20000073</v>
          </cell>
          <cell r="B69" t="str">
            <v>BIG EDDY-TROUTDALE NO 1</v>
          </cell>
          <cell r="C69">
            <v>14275677.972999999</v>
          </cell>
        </row>
        <row r="70">
          <cell r="A70" t="str">
            <v>20000074</v>
          </cell>
          <cell r="B70" t="str">
            <v>BLACK CANYON-EMMETT NO 1</v>
          </cell>
          <cell r="C70">
            <v>307180.36</v>
          </cell>
        </row>
        <row r="71">
          <cell r="A71" t="str">
            <v>20000075</v>
          </cell>
          <cell r="B71" t="str">
            <v>BLUE RIVER TAP TO COUGAR-THURSTON NO 1</v>
          </cell>
          <cell r="C71">
            <v>58362.299999999996</v>
          </cell>
        </row>
        <row r="72">
          <cell r="A72" t="str">
            <v>20000076</v>
          </cell>
          <cell r="B72" t="str">
            <v>BOARDMAN-ALKALI NO 1</v>
          </cell>
          <cell r="C72">
            <v>639746.63</v>
          </cell>
        </row>
        <row r="73">
          <cell r="A73" t="str">
            <v>20000077</v>
          </cell>
          <cell r="B73" t="str">
            <v>BOARDMAN TAP TO MCNARY-JONES CANYON NO 1</v>
          </cell>
          <cell r="C73">
            <v>61136</v>
          </cell>
        </row>
        <row r="74">
          <cell r="A74" t="str">
            <v>20000078</v>
          </cell>
          <cell r="B74" t="str">
            <v>BOARDMAN-IONE NO 1</v>
          </cell>
          <cell r="C74">
            <v>692505.73</v>
          </cell>
        </row>
        <row r="75">
          <cell r="A75" t="str">
            <v>20000079</v>
          </cell>
          <cell r="B75" t="str">
            <v>LIBBY-BONNERS FERRY NO 1</v>
          </cell>
          <cell r="C75">
            <v>27300519.965999998</v>
          </cell>
        </row>
        <row r="76">
          <cell r="A76" t="str">
            <v>20000080</v>
          </cell>
          <cell r="B76" t="str">
            <v>BONNEVILLE PH1-ALCOA 1&amp;2 (INACTIVE, SEE NOTES)</v>
          </cell>
          <cell r="C76">
            <v>7905.32</v>
          </cell>
        </row>
        <row r="77">
          <cell r="A77" t="str">
            <v>20000081</v>
          </cell>
          <cell r="B77" t="str">
            <v>BONNEVILLE PH 1-HOOD RIVER NO 1</v>
          </cell>
          <cell r="C77">
            <v>4480369.67</v>
          </cell>
        </row>
        <row r="78">
          <cell r="A78" t="str">
            <v>20000082</v>
          </cell>
          <cell r="B78" t="str">
            <v>BONNEVILLE PH 1-NORTH BONNEVILLE NO 1</v>
          </cell>
          <cell r="C78">
            <v>85578</v>
          </cell>
        </row>
        <row r="79">
          <cell r="A79" t="str">
            <v>20000083</v>
          </cell>
          <cell r="B79" t="str">
            <v>BONNEVILLE PH 1-NORTH BONNEVILLE NO 2</v>
          </cell>
          <cell r="C79">
            <v>86775</v>
          </cell>
        </row>
        <row r="80">
          <cell r="A80" t="str">
            <v>20000084</v>
          </cell>
          <cell r="B80" t="str">
            <v>BONNEVILLE PH 2-NORTH BONNEVILLE NO 3</v>
          </cell>
          <cell r="C80">
            <v>98469</v>
          </cell>
        </row>
        <row r="81">
          <cell r="A81" t="str">
            <v>20000085</v>
          </cell>
          <cell r="B81" t="str">
            <v>BONNEVILLE PH 2-NORTH BONNEVILLE NO 4</v>
          </cell>
          <cell r="C81">
            <v>1214223</v>
          </cell>
        </row>
        <row r="82">
          <cell r="A82" t="str">
            <v>20000086</v>
          </cell>
          <cell r="B82" t="str">
            <v>BONNEVILLE PH 1-NORTH CAMAS NO 1</v>
          </cell>
          <cell r="C82">
            <v>453834.79</v>
          </cell>
        </row>
        <row r="83">
          <cell r="A83" t="str">
            <v>20000087</v>
          </cell>
          <cell r="B83" t="str">
            <v>BOTHELL-SNO-KING NO 1</v>
          </cell>
          <cell r="C83">
            <v>415901.29</v>
          </cell>
        </row>
        <row r="84">
          <cell r="A84" t="str">
            <v>20000088</v>
          </cell>
          <cell r="B84" t="str">
            <v>BOUNDARY-NELWAY 1</v>
          </cell>
          <cell r="C84">
            <v>401084.48</v>
          </cell>
        </row>
        <row r="85">
          <cell r="A85" t="str">
            <v>20000089</v>
          </cell>
          <cell r="B85" t="str">
            <v>BOUNDARY-WANETA 1</v>
          </cell>
          <cell r="C85">
            <v>117328</v>
          </cell>
        </row>
        <row r="86">
          <cell r="A86" t="str">
            <v>20000091</v>
          </cell>
          <cell r="B86" t="str">
            <v>BOYER-TILLAMOOK NO 1</v>
          </cell>
          <cell r="C86">
            <v>11427804.789999999</v>
          </cell>
        </row>
        <row r="87">
          <cell r="A87" t="str">
            <v>20000093</v>
          </cell>
          <cell r="B87" t="str">
            <v>BROADVIEW-GARRISON NO 1</v>
          </cell>
          <cell r="C87">
            <v>47280912.549999997</v>
          </cell>
        </row>
        <row r="88">
          <cell r="A88" t="str">
            <v>20000094</v>
          </cell>
          <cell r="B88" t="str">
            <v>BROADVIEW-GARRISON NO 2</v>
          </cell>
          <cell r="C88">
            <v>46990309.600000001</v>
          </cell>
        </row>
        <row r="89">
          <cell r="A89" t="str">
            <v>20000095</v>
          </cell>
          <cell r="B89" t="str">
            <v>BUCKLEY-GRIZZLY NO 1</v>
          </cell>
          <cell r="C89">
            <v>17475672.129999999</v>
          </cell>
        </row>
        <row r="90">
          <cell r="A90" t="str">
            <v>20000096</v>
          </cell>
          <cell r="B90" t="str">
            <v>BUCKLEY-MARION NO 1</v>
          </cell>
          <cell r="C90">
            <v>40702428.220000006</v>
          </cell>
        </row>
        <row r="91">
          <cell r="A91" t="str">
            <v>20000097</v>
          </cell>
          <cell r="B91" t="str">
            <v>BURBANK TAP TO FRANKLIN-WALLA WALLA NO 1</v>
          </cell>
          <cell r="C91">
            <v>2664.92</v>
          </cell>
        </row>
        <row r="92">
          <cell r="A92" t="str">
            <v>20000101</v>
          </cell>
          <cell r="B92" t="str">
            <v>CANBY TAP TO MALIN-HILLTOP NO 1</v>
          </cell>
          <cell r="C92">
            <v>2318763.37</v>
          </cell>
        </row>
        <row r="93">
          <cell r="A93" t="str">
            <v>20000102</v>
          </cell>
          <cell r="B93" t="str">
            <v>CAPTAIN JACK-MALIN NO 1</v>
          </cell>
          <cell r="C93">
            <v>844154.32000000007</v>
          </cell>
        </row>
        <row r="94">
          <cell r="A94" t="str">
            <v>20000103</v>
          </cell>
          <cell r="B94" t="str">
            <v>CAPTAIN JACK-OLINDA NO 1</v>
          </cell>
          <cell r="C94">
            <v>7393503</v>
          </cell>
        </row>
        <row r="95">
          <cell r="A95" t="str">
            <v>20000104</v>
          </cell>
          <cell r="B95" t="str">
            <v>CARDWELL-COWLITZ NO 1</v>
          </cell>
          <cell r="C95">
            <v>634285.93000000005</v>
          </cell>
        </row>
        <row r="96">
          <cell r="A96" t="str">
            <v>20000105</v>
          </cell>
          <cell r="B96" t="str">
            <v>CARLTON-MCMINNVILLE NO 1</v>
          </cell>
          <cell r="C96">
            <v>463769</v>
          </cell>
        </row>
        <row r="97">
          <cell r="A97" t="str">
            <v>20000106</v>
          </cell>
          <cell r="B97" t="str">
            <v>CARLTON-SHERWOOD NO 1</v>
          </cell>
          <cell r="C97">
            <v>2108149.77</v>
          </cell>
        </row>
        <row r="98">
          <cell r="A98" t="str">
            <v>20000107</v>
          </cell>
          <cell r="B98" t="str">
            <v>CARLTON-TILLAMOOK NO 1</v>
          </cell>
          <cell r="C98">
            <v>9098470.7999999989</v>
          </cell>
        </row>
        <row r="99">
          <cell r="A99" t="str">
            <v>20000108</v>
          </cell>
          <cell r="B99" t="str">
            <v>CARSON TAP TO UNDERWOOD TAP</v>
          </cell>
          <cell r="C99">
            <v>267329</v>
          </cell>
        </row>
        <row r="100">
          <cell r="A100" t="str">
            <v>20000109</v>
          </cell>
          <cell r="B100" t="str">
            <v>CASCADE LOCKS TAP TO BONNEVILLE PH 1-HOOD RIVER NO 1</v>
          </cell>
          <cell r="C100">
            <v>108498.74</v>
          </cell>
        </row>
        <row r="101">
          <cell r="A101" t="str">
            <v>20000112</v>
          </cell>
          <cell r="B101" t="str">
            <v>CELILO-SYLMAR NO 1</v>
          </cell>
          <cell r="C101">
            <v>54618487.100000001</v>
          </cell>
        </row>
        <row r="102">
          <cell r="A102" t="str">
            <v>20000113</v>
          </cell>
          <cell r="B102" t="str">
            <v>CENTRALIA-MAY STREET NO 1</v>
          </cell>
          <cell r="C102">
            <v>167108.21300000002</v>
          </cell>
        </row>
        <row r="103">
          <cell r="A103" t="str">
            <v>20000114</v>
          </cell>
          <cell r="B103" t="str">
            <v>CHANDLER TAP TO GRANDVIEW-RED MOUNTAIN NO 1</v>
          </cell>
          <cell r="C103">
            <v>163062.40000000002</v>
          </cell>
        </row>
        <row r="104">
          <cell r="A104" t="str">
            <v>20000115</v>
          </cell>
          <cell r="B104" t="str">
            <v>CHEHALIS-CENTRALIA NO 1</v>
          </cell>
          <cell r="C104">
            <v>894404.45999999985</v>
          </cell>
        </row>
        <row r="105">
          <cell r="A105" t="str">
            <v>20000116</v>
          </cell>
          <cell r="B105" t="str">
            <v>CHEHALIS-CENTRALIA NO 2</v>
          </cell>
          <cell r="C105">
            <v>1262206.6400000001</v>
          </cell>
        </row>
        <row r="106">
          <cell r="A106" t="str">
            <v>20000117</v>
          </cell>
          <cell r="B106" t="str">
            <v>CHEHALIS-COVINGTON NO 1</v>
          </cell>
          <cell r="C106">
            <v>2281607.7000000002</v>
          </cell>
        </row>
        <row r="107">
          <cell r="A107" t="str">
            <v>20000118</v>
          </cell>
          <cell r="B107" t="str">
            <v>CHEHALIS-MAYFIELD NO 1</v>
          </cell>
          <cell r="C107">
            <v>1705034.493</v>
          </cell>
        </row>
        <row r="108">
          <cell r="A108" t="str">
            <v>20000119</v>
          </cell>
          <cell r="B108" t="str">
            <v>CHEHALIS-OLYMPIA NO 1</v>
          </cell>
          <cell r="C108">
            <v>3784066.2630000003</v>
          </cell>
        </row>
        <row r="109">
          <cell r="A109" t="str">
            <v>20000120</v>
          </cell>
          <cell r="B109" t="str">
            <v>CHEHALIS-RAYMOND NO 1</v>
          </cell>
          <cell r="C109">
            <v>15729595.603</v>
          </cell>
        </row>
        <row r="110">
          <cell r="A110" t="str">
            <v>20000121</v>
          </cell>
          <cell r="B110" t="str">
            <v>CHEMAWA-SALEM ALUMINA NO 1</v>
          </cell>
          <cell r="C110">
            <v>324986.06</v>
          </cell>
        </row>
        <row r="111">
          <cell r="A111" t="str">
            <v>20000122</v>
          </cell>
          <cell r="B111" t="str">
            <v>CHEMAWA-SALEM NO 1</v>
          </cell>
          <cell r="C111">
            <v>4818148.5299999993</v>
          </cell>
        </row>
        <row r="112">
          <cell r="A112" t="str">
            <v>20000123</v>
          </cell>
          <cell r="B112" t="str">
            <v>CHEMAWA-SALEM NO 2</v>
          </cell>
          <cell r="C112">
            <v>302519.28000000003</v>
          </cell>
        </row>
        <row r="113">
          <cell r="A113" t="str">
            <v>20000124</v>
          </cell>
          <cell r="B113" t="str">
            <v>CHENEY TAP TO SILVER LAKE-SUNSET</v>
          </cell>
          <cell r="C113">
            <v>407930.75</v>
          </cell>
        </row>
        <row r="114">
          <cell r="A114" t="str">
            <v>20000125</v>
          </cell>
          <cell r="B114" t="str">
            <v>CHENOWETH-GOLDENDALE NO 1</v>
          </cell>
          <cell r="C114">
            <v>2167079.16</v>
          </cell>
        </row>
        <row r="115">
          <cell r="A115" t="str">
            <v>20000127</v>
          </cell>
          <cell r="B115" t="str">
            <v>CHENOWETH-HARVEY NO 1</v>
          </cell>
          <cell r="C115">
            <v>65831</v>
          </cell>
        </row>
        <row r="116">
          <cell r="A116" t="str">
            <v>20000128</v>
          </cell>
          <cell r="B116" t="str">
            <v>CHIEF JOSEPH PH-CHIEF JOSEPH NO 1</v>
          </cell>
          <cell r="C116">
            <v>68924</v>
          </cell>
        </row>
        <row r="117">
          <cell r="A117" t="str">
            <v>20000129</v>
          </cell>
          <cell r="B117" t="str">
            <v>CHIEF JOSEPH PH-CHIEF JOSEPH NO 2</v>
          </cell>
          <cell r="C117">
            <v>89376</v>
          </cell>
        </row>
        <row r="118">
          <cell r="A118" t="str">
            <v>20000130</v>
          </cell>
          <cell r="B118" t="str">
            <v>CHIEF JOSEPH PH-CHIEF JOSEPH NO 3</v>
          </cell>
          <cell r="C118">
            <v>82433</v>
          </cell>
        </row>
        <row r="119">
          <cell r="A119" t="str">
            <v>20000131</v>
          </cell>
          <cell r="B119" t="str">
            <v>CHIEF JOSEPH PH-CHIEF JOSEPH NO 5</v>
          </cell>
          <cell r="C119">
            <v>475202</v>
          </cell>
        </row>
        <row r="120">
          <cell r="A120" t="str">
            <v>20000132</v>
          </cell>
          <cell r="B120" t="str">
            <v>CHIEF JOSEPH PH-CHIEF JOSEPH NO 6</v>
          </cell>
          <cell r="C120">
            <v>439561</v>
          </cell>
        </row>
        <row r="121">
          <cell r="A121" t="str">
            <v>20000133</v>
          </cell>
          <cell r="B121" t="str">
            <v>CHIEF JOSEPH-EAST OMAK NO 1</v>
          </cell>
          <cell r="C121">
            <v>5148496</v>
          </cell>
        </row>
        <row r="122">
          <cell r="A122" t="str">
            <v>20000134</v>
          </cell>
          <cell r="B122" t="str">
            <v>CHIEF JOSEPH-MONROE NO 1</v>
          </cell>
          <cell r="C122">
            <v>21776415.98</v>
          </cell>
        </row>
        <row r="123">
          <cell r="A123" t="str">
            <v>20000135</v>
          </cell>
          <cell r="B123" t="str">
            <v>CHIEF JOSEPH-SICKLER NO 1</v>
          </cell>
          <cell r="C123">
            <v>4620138</v>
          </cell>
        </row>
        <row r="124">
          <cell r="A124" t="str">
            <v>20000136</v>
          </cell>
          <cell r="B124" t="str">
            <v>CHIEF JOSEPH-SNOHOMISH NO 3</v>
          </cell>
          <cell r="C124">
            <v>9166664.675999999</v>
          </cell>
        </row>
        <row r="125">
          <cell r="A125" t="str">
            <v>20000137</v>
          </cell>
          <cell r="B125" t="str">
            <v>CHIEF JOSEPH-SNOHOMISH NO 4</v>
          </cell>
          <cell r="C125">
            <v>9240347.1400000006</v>
          </cell>
        </row>
        <row r="126">
          <cell r="A126" t="str">
            <v>20000138</v>
          </cell>
          <cell r="B126" t="str">
            <v>CHRISTMAS VALLEY TAP TO BRASADA-HARNEY NO 1 (UKNOWN)</v>
          </cell>
          <cell r="C126">
            <v>1640</v>
          </cell>
        </row>
        <row r="127">
          <cell r="A127" t="str">
            <v>20000141</v>
          </cell>
          <cell r="B127" t="str">
            <v>COLUMBIA FALLS-FLATHEAD NO 1</v>
          </cell>
          <cell r="C127">
            <v>756208.98</v>
          </cell>
        </row>
        <row r="128">
          <cell r="A128" t="str">
            <v>20000142</v>
          </cell>
          <cell r="B128" t="str">
            <v>COLUMBIA FALLS-KALISPELL NO 1</v>
          </cell>
          <cell r="C128">
            <v>590109.30000000005</v>
          </cell>
        </row>
        <row r="129">
          <cell r="A129" t="str">
            <v>20000143</v>
          </cell>
          <cell r="B129" t="str">
            <v>COLUMBIA FALLS-TREGO NO 1</v>
          </cell>
          <cell r="C129">
            <v>1725524.7899999998</v>
          </cell>
        </row>
        <row r="130">
          <cell r="A130" t="str">
            <v>20000145</v>
          </cell>
          <cell r="B130" t="str">
            <v>COLUMBIA-ELLENSBURG NO 1</v>
          </cell>
          <cell r="C130">
            <v>1962585.09</v>
          </cell>
        </row>
        <row r="131">
          <cell r="A131" t="str">
            <v>20000146</v>
          </cell>
          <cell r="B131" t="str">
            <v>COLUMBIA-GRAND COULEE NO 1</v>
          </cell>
          <cell r="C131">
            <v>1417945</v>
          </cell>
        </row>
        <row r="132">
          <cell r="A132" t="str">
            <v>20000147</v>
          </cell>
          <cell r="B132" t="str">
            <v>COLUMBIA-GRAND COULEE NO 3</v>
          </cell>
          <cell r="C132">
            <v>1722738</v>
          </cell>
        </row>
        <row r="133">
          <cell r="A133" t="str">
            <v>20000148</v>
          </cell>
          <cell r="B133" t="str">
            <v>COLUMBIA-VALHALLA NO 1</v>
          </cell>
          <cell r="C133">
            <v>381278.81</v>
          </cell>
        </row>
        <row r="134">
          <cell r="A134" t="str">
            <v>20000149</v>
          </cell>
          <cell r="B134" t="str">
            <v>COLUMBIA-VALHALLA NO 2</v>
          </cell>
          <cell r="C134">
            <v>704225.86</v>
          </cell>
        </row>
        <row r="135">
          <cell r="A135" t="str">
            <v>20000150</v>
          </cell>
          <cell r="B135" t="str">
            <v>COLVILLE-BOUNDARY NO 1</v>
          </cell>
          <cell r="C135">
            <v>4912890.99</v>
          </cell>
        </row>
        <row r="136">
          <cell r="A136" t="str">
            <v>20000151</v>
          </cell>
          <cell r="B136" t="str">
            <v>COLVILLE-REPUBLIC NO 1</v>
          </cell>
          <cell r="C136">
            <v>7151004.4500000002</v>
          </cell>
        </row>
        <row r="137">
          <cell r="A137" t="str">
            <v>20000152</v>
          </cell>
          <cell r="B137" t="str">
            <v>CONKELLY TAP TO HUNGRY HORSE-COLUMBIA FALLS NO 1 (OBSOLETE)</v>
          </cell>
          <cell r="C137">
            <v>2743</v>
          </cell>
        </row>
        <row r="138">
          <cell r="A138" t="str">
            <v>20000153</v>
          </cell>
          <cell r="B138" t="str">
            <v>COLUMBIA FALLS-CONKELLEY NO 1</v>
          </cell>
          <cell r="C138">
            <v>72714</v>
          </cell>
        </row>
        <row r="139">
          <cell r="A139" t="str">
            <v>20000154</v>
          </cell>
          <cell r="B139" t="str">
            <v>CONNELL TAP TO BENTON-SCOOTENEY NO 1</v>
          </cell>
          <cell r="C139">
            <v>190017</v>
          </cell>
        </row>
        <row r="140">
          <cell r="A140" t="str">
            <v>20000156</v>
          </cell>
          <cell r="B140" t="str">
            <v>COSMOPOLIS-ABERDEEN NO 1</v>
          </cell>
          <cell r="C140">
            <v>6927.6</v>
          </cell>
        </row>
        <row r="141">
          <cell r="A141" t="str">
            <v>20000157</v>
          </cell>
          <cell r="B141" t="str">
            <v>COTTAGE GROVE-DRAIN NO 1 (RETIRED)</v>
          </cell>
          <cell r="C141">
            <v>312761</v>
          </cell>
        </row>
        <row r="142">
          <cell r="A142" t="str">
            <v>20000158</v>
          </cell>
          <cell r="B142" t="str">
            <v>COUGAR-THURSTON NO 1</v>
          </cell>
          <cell r="C142">
            <v>2500756.5050000004</v>
          </cell>
        </row>
        <row r="143">
          <cell r="A143" t="str">
            <v>20000160</v>
          </cell>
          <cell r="B143" t="str">
            <v>COVINGTON SUBSTATION TIE NO 2</v>
          </cell>
          <cell r="C143">
            <v>17719.79</v>
          </cell>
        </row>
        <row r="144">
          <cell r="A144" t="str">
            <v>20000161</v>
          </cell>
          <cell r="B144" t="str">
            <v>COVINGTON-BETTAS ROAD NO 1</v>
          </cell>
          <cell r="C144">
            <v>1716557.51</v>
          </cell>
        </row>
        <row r="145">
          <cell r="A145" t="str">
            <v>20000162</v>
          </cell>
          <cell r="B145" t="str">
            <v>COVINGTON-CRESTON SCL NO 1</v>
          </cell>
          <cell r="C145">
            <v>398640.04</v>
          </cell>
        </row>
        <row r="146">
          <cell r="A146" t="str">
            <v>20000163</v>
          </cell>
          <cell r="B146" t="str">
            <v>COVINGTON-DUWAMISH NO 1</v>
          </cell>
          <cell r="C146">
            <v>752610.22</v>
          </cell>
        </row>
        <row r="147">
          <cell r="A147" t="str">
            <v>20000164</v>
          </cell>
          <cell r="B147" t="str">
            <v>COVINGTON-MAPLE VALLEY NO 2</v>
          </cell>
          <cell r="C147">
            <v>1129206</v>
          </cell>
        </row>
        <row r="148">
          <cell r="A148" t="str">
            <v>20000166</v>
          </cell>
          <cell r="B148" t="str">
            <v>COVINGTON-WHITE RIVER NO 1</v>
          </cell>
          <cell r="C148">
            <v>216902.02299999999</v>
          </cell>
        </row>
        <row r="149">
          <cell r="A149" t="str">
            <v>20000167</v>
          </cell>
          <cell r="B149" t="str">
            <v>CUSTER-INGLEDOW NO 1</v>
          </cell>
          <cell r="C149">
            <v>7036672.3200000003</v>
          </cell>
        </row>
        <row r="150">
          <cell r="A150" t="str">
            <v>20000168</v>
          </cell>
          <cell r="B150" t="str">
            <v>CUSTER-INGLEDOW NO 2</v>
          </cell>
          <cell r="C150">
            <v>1768518</v>
          </cell>
        </row>
        <row r="151">
          <cell r="A151" t="str">
            <v>20000169</v>
          </cell>
          <cell r="B151" t="str">
            <v>CUSTER-INTALCO NO 1</v>
          </cell>
          <cell r="C151">
            <v>497585</v>
          </cell>
        </row>
        <row r="152">
          <cell r="A152" t="str">
            <v>20000170</v>
          </cell>
          <cell r="B152" t="str">
            <v>CUSTER-INTALCO NO 2</v>
          </cell>
          <cell r="C152">
            <v>531003</v>
          </cell>
        </row>
        <row r="153">
          <cell r="A153" t="str">
            <v>20000171</v>
          </cell>
          <cell r="B153" t="str">
            <v>DAVIS CREEK TAP TO MILE-HI-ALTURAS</v>
          </cell>
          <cell r="C153">
            <v>208342</v>
          </cell>
        </row>
        <row r="154">
          <cell r="A154" t="str">
            <v>20000172</v>
          </cell>
          <cell r="B154" t="str">
            <v>DE MOSS-FOSSIL NO 1</v>
          </cell>
          <cell r="C154">
            <v>5559274.6100000003</v>
          </cell>
        </row>
        <row r="155">
          <cell r="A155" t="str">
            <v>20000173</v>
          </cell>
          <cell r="B155" t="str">
            <v>DETROIT PH-DETROIT NO 1</v>
          </cell>
          <cell r="C155">
            <v>42262</v>
          </cell>
        </row>
        <row r="156">
          <cell r="A156" t="str">
            <v>20000174</v>
          </cell>
          <cell r="B156" t="str">
            <v>DETROIT PH-DETROIT NO 2</v>
          </cell>
          <cell r="C156">
            <v>42262</v>
          </cell>
        </row>
        <row r="157">
          <cell r="A157" t="str">
            <v>20000175</v>
          </cell>
          <cell r="B157" t="str">
            <v>DETROIT-SANTIAM NO 1</v>
          </cell>
          <cell r="C157">
            <v>1916208.0630000001</v>
          </cell>
        </row>
        <row r="158">
          <cell r="A158" t="str">
            <v>20000176</v>
          </cell>
          <cell r="B158" t="str">
            <v>DEXTER TAP TO LOOKOUT POINT-ALVEY NO 1</v>
          </cell>
          <cell r="C158">
            <v>75068.773000000001</v>
          </cell>
        </row>
        <row r="159">
          <cell r="A159" t="str">
            <v>20000177</v>
          </cell>
          <cell r="B159" t="str">
            <v>BENTON-WHITE BLUFFS NO 1</v>
          </cell>
          <cell r="C159">
            <v>557625.89999999991</v>
          </cell>
        </row>
        <row r="160">
          <cell r="A160" t="str">
            <v>20000178</v>
          </cell>
          <cell r="B160" t="str">
            <v>DORENA TAP TO ALVEY-MARTIN CREEK NO. 1</v>
          </cell>
          <cell r="C160">
            <v>221415.4</v>
          </cell>
        </row>
        <row r="161">
          <cell r="A161" t="str">
            <v>20000179</v>
          </cell>
          <cell r="B161" t="str">
            <v>DRISCOLL TAP TO ALLSTON-CLATSOP NO 1</v>
          </cell>
          <cell r="C161">
            <v>1683694</v>
          </cell>
        </row>
        <row r="162">
          <cell r="A162" t="str">
            <v>20000180</v>
          </cell>
          <cell r="B162" t="str">
            <v>DRISCOLL-WAUNA NO 1</v>
          </cell>
          <cell r="C162">
            <v>27438</v>
          </cell>
        </row>
        <row r="163">
          <cell r="A163" t="str">
            <v>20000181</v>
          </cell>
          <cell r="B163" t="str">
            <v>DRUMMOND - MACKS INN NO 1</v>
          </cell>
          <cell r="C163">
            <v>97538.21</v>
          </cell>
        </row>
        <row r="164">
          <cell r="A164" t="str">
            <v>20000182</v>
          </cell>
          <cell r="B164" t="str">
            <v>DUTCH CANYON TAP TO ST JOHNS-ST HELENS NO 1</v>
          </cell>
          <cell r="C164">
            <v>139.41</v>
          </cell>
        </row>
        <row r="165">
          <cell r="A165" t="str">
            <v>20000183</v>
          </cell>
          <cell r="B165" t="str">
            <v>DWORSHAK PH-OROFINO NO 1</v>
          </cell>
          <cell r="C165">
            <v>205764</v>
          </cell>
        </row>
        <row r="166">
          <cell r="A166" t="str">
            <v>20000184</v>
          </cell>
          <cell r="B166" t="str">
            <v>DWORSHAK PH-DWORSHAK NO 1</v>
          </cell>
          <cell r="C166">
            <v>1225822</v>
          </cell>
        </row>
        <row r="167">
          <cell r="A167" t="str">
            <v>20000185</v>
          </cell>
          <cell r="B167" t="str">
            <v>DWORSHAK-TAFT NO 1</v>
          </cell>
          <cell r="C167">
            <v>22146008.5</v>
          </cell>
        </row>
        <row r="168">
          <cell r="A168" t="str">
            <v>20000186</v>
          </cell>
          <cell r="B168" t="str">
            <v>EAST ELLENSBURG TAP TO COLUMBIA-ELLENSBURG NO 1</v>
          </cell>
          <cell r="C168">
            <v>390200.28</v>
          </cell>
        </row>
        <row r="169">
          <cell r="A169" t="str">
            <v>20000187</v>
          </cell>
          <cell r="B169" t="str">
            <v>EAST OMAK-OROVILLE NO 1</v>
          </cell>
          <cell r="C169">
            <v>13684</v>
          </cell>
        </row>
        <row r="170">
          <cell r="A170" t="str">
            <v>20000188</v>
          </cell>
          <cell r="B170" t="str">
            <v>EAST OMAK TAP TO GRAND COULEE-FOSTER CREEK NO 1</v>
          </cell>
          <cell r="C170">
            <v>5127081</v>
          </cell>
        </row>
        <row r="171">
          <cell r="A171" t="str">
            <v>20000189</v>
          </cell>
          <cell r="B171" t="str">
            <v>EAST OMAK-TONASKET NO 2</v>
          </cell>
          <cell r="C171">
            <v>13691</v>
          </cell>
        </row>
        <row r="172">
          <cell r="A172" t="str">
            <v>20000190</v>
          </cell>
          <cell r="B172" t="str">
            <v>ECHO LAKE - MAPLE VALLEY NO 1 &amp; 2 (EL-MV NO 1 SECTION)</v>
          </cell>
          <cell r="C172">
            <v>5594551.9900000002</v>
          </cell>
        </row>
        <row r="173">
          <cell r="A173" t="str">
            <v>20000191</v>
          </cell>
          <cell r="B173" t="str">
            <v>ECHO LAKE - MAPLE VALLEY NO 1 &amp; 2 (EL-MV NO</v>
          </cell>
          <cell r="C173">
            <v>5628393.0199999996</v>
          </cell>
        </row>
        <row r="174">
          <cell r="A174" t="str">
            <v>20000192</v>
          </cell>
          <cell r="B174" t="str">
            <v>ECHO LAKE-MONROE NO 1</v>
          </cell>
          <cell r="C174">
            <v>4938957.3899999997</v>
          </cell>
        </row>
        <row r="175">
          <cell r="A175" t="str">
            <v>20000193</v>
          </cell>
          <cell r="B175" t="str">
            <v>ELBE TAP TO ALDER-LAGRANDE NO 1,2</v>
          </cell>
          <cell r="C175">
            <v>1898624.05</v>
          </cell>
        </row>
        <row r="176">
          <cell r="A176" t="str">
            <v>20000194</v>
          </cell>
          <cell r="B176" t="str">
            <v>ELLENSBURG-MOXEE NO 1</v>
          </cell>
          <cell r="C176">
            <v>4566957.46</v>
          </cell>
        </row>
        <row r="177">
          <cell r="A177" t="str">
            <v>20000195</v>
          </cell>
          <cell r="B177" t="str">
            <v>ELTOPIA TAP TO SMITH CANYON-REDD</v>
          </cell>
          <cell r="C177">
            <v>415578.11</v>
          </cell>
        </row>
        <row r="178">
          <cell r="A178" t="str">
            <v>20000196</v>
          </cell>
          <cell r="B178" t="str">
            <v>EUGENE-ALVEY NO 2</v>
          </cell>
          <cell r="C178">
            <v>1832583.89</v>
          </cell>
        </row>
        <row r="179">
          <cell r="A179" t="str">
            <v>20000197</v>
          </cell>
          <cell r="B179" t="str">
            <v>EUGENE-BERTELSEN NO 1</v>
          </cell>
          <cell r="C179">
            <v>259902.04</v>
          </cell>
        </row>
        <row r="180">
          <cell r="A180" t="str">
            <v>20000198</v>
          </cell>
          <cell r="B180" t="str">
            <v>EUGENE-LANE NO 1</v>
          </cell>
          <cell r="C180">
            <v>159386.04999999999</v>
          </cell>
        </row>
        <row r="181">
          <cell r="A181" t="str">
            <v>20000199</v>
          </cell>
          <cell r="B181" t="str">
            <v>FAIRMOUNT-PORT ANGELES NO 1</v>
          </cell>
          <cell r="C181">
            <v>1878900.8530000001</v>
          </cell>
        </row>
        <row r="182">
          <cell r="A182" t="str">
            <v>20000200</v>
          </cell>
          <cell r="B182" t="str">
            <v>FAIRMOUNT-PORT ANGELES NO 2</v>
          </cell>
          <cell r="C182">
            <v>1529338.26</v>
          </cell>
        </row>
        <row r="183">
          <cell r="A183" t="str">
            <v>20000201</v>
          </cell>
          <cell r="B183" t="str">
            <v>FAIRVIEW-BANDON NO 1</v>
          </cell>
          <cell r="C183">
            <v>2329182.2599999998</v>
          </cell>
        </row>
        <row r="184">
          <cell r="A184" t="str">
            <v>20000202</v>
          </cell>
          <cell r="B184" t="str">
            <v>FAIRVIEW-BANDON NO 2</v>
          </cell>
          <cell r="C184">
            <v>2199172.003</v>
          </cell>
        </row>
        <row r="185">
          <cell r="A185" t="str">
            <v>20000203</v>
          </cell>
          <cell r="B185" t="str">
            <v>FAIRVIEW-ROGUE NO 1</v>
          </cell>
          <cell r="C185">
            <v>6893302.4399999995</v>
          </cell>
        </row>
        <row r="186">
          <cell r="A186" t="str">
            <v>20000204</v>
          </cell>
          <cell r="B186" t="str">
            <v>FIDALGO-LOPEZ ISLAND NO 3</v>
          </cell>
          <cell r="C186">
            <v>1929609</v>
          </cell>
        </row>
        <row r="187">
          <cell r="A187" t="str">
            <v>20000206</v>
          </cell>
          <cell r="B187" t="str">
            <v>FILBERT TAP TO FOREST GROVE-MCMINNVILLE NO 1</v>
          </cell>
          <cell r="C187">
            <v>290501.09000000003</v>
          </cell>
        </row>
        <row r="188">
          <cell r="A188" t="str">
            <v>20000207</v>
          </cell>
          <cell r="B188" t="str">
            <v>FLATHEAD-HOT SPRINGS NO 1</v>
          </cell>
          <cell r="C188">
            <v>3257393</v>
          </cell>
        </row>
        <row r="189">
          <cell r="A189" t="str">
            <v>20000209</v>
          </cell>
          <cell r="B189" t="str">
            <v>FORDS PRAIRIE TAP TO CHEHALIS-CENTRALIA NO 2</v>
          </cell>
          <cell r="C189">
            <v>23009</v>
          </cell>
        </row>
        <row r="190">
          <cell r="A190" t="str">
            <v>20000210</v>
          </cell>
          <cell r="B190" t="str">
            <v>FOREST GROVE-MCMINNVILLE NO 1</v>
          </cell>
          <cell r="C190">
            <v>2152667.9699999997</v>
          </cell>
        </row>
        <row r="191">
          <cell r="A191" t="str">
            <v>20000212</v>
          </cell>
          <cell r="B191" t="str">
            <v>FOSTER TAP TO GREEN PETER-LEBANON NO 1</v>
          </cell>
          <cell r="C191">
            <v>276038.88</v>
          </cell>
        </row>
        <row r="192">
          <cell r="A192" t="str">
            <v>20000213</v>
          </cell>
          <cell r="B192" t="str">
            <v>FOUR LAKES TAP TO SUNSET-EAST COLFAX</v>
          </cell>
          <cell r="C192">
            <v>324134.71000000002</v>
          </cell>
        </row>
        <row r="193">
          <cell r="A193" t="str">
            <v>20000214</v>
          </cell>
          <cell r="B193" t="str">
            <v>FRANKLIN-BADGER CANYON NO 1</v>
          </cell>
          <cell r="C193">
            <v>1733993.1630000002</v>
          </cell>
        </row>
        <row r="194">
          <cell r="A194" t="str">
            <v>20000215</v>
          </cell>
          <cell r="B194" t="str">
            <v>FRANKLIN-BADGER CANYON NO 2</v>
          </cell>
          <cell r="C194">
            <v>2321835.9500000002</v>
          </cell>
        </row>
        <row r="195">
          <cell r="A195" t="str">
            <v>20000216</v>
          </cell>
          <cell r="B195" t="str">
            <v>FRANKLIN-MUNRO FIBER SYSTEM</v>
          </cell>
          <cell r="C195">
            <v>185537.62</v>
          </cell>
        </row>
        <row r="196">
          <cell r="A196" t="str">
            <v>20000217</v>
          </cell>
          <cell r="B196" t="str">
            <v>FRANKLIN-HEDGES NO 1</v>
          </cell>
          <cell r="C196">
            <v>305076.76</v>
          </cell>
        </row>
        <row r="197">
          <cell r="A197" t="str">
            <v>20000218</v>
          </cell>
          <cell r="B197" t="str">
            <v>FRANKLIN-RUBY STREET NO 1</v>
          </cell>
          <cell r="C197">
            <v>1347948.91</v>
          </cell>
        </row>
        <row r="198">
          <cell r="A198" t="str">
            <v>20000219</v>
          </cell>
          <cell r="B198" t="str">
            <v>FRANKLIN-WALLA WALLA NO 1</v>
          </cell>
          <cell r="C198">
            <v>6560643.6129999999</v>
          </cell>
        </row>
        <row r="199">
          <cell r="A199" t="str">
            <v>20000220</v>
          </cell>
          <cell r="B199" t="str">
            <v>FRANZ HOLMES TAP TO  COWLITZ-LAGRANDE NO 1,2 (OBSOLETE)</v>
          </cell>
          <cell r="C199">
            <v>276241.09999999998</v>
          </cell>
        </row>
        <row r="200">
          <cell r="A200" t="str">
            <v>20000222</v>
          </cell>
          <cell r="B200" t="str">
            <v>FROMAN TAP TO ALBANY-LEBANON NO 1</v>
          </cell>
          <cell r="C200">
            <v>592229.37</v>
          </cell>
        </row>
        <row r="201">
          <cell r="A201" t="str">
            <v>20000224</v>
          </cell>
          <cell r="B201" t="str">
            <v>GARRISON-ANACONDA NO 1</v>
          </cell>
          <cell r="C201">
            <v>5184668.2430000007</v>
          </cell>
        </row>
        <row r="202">
          <cell r="A202" t="str">
            <v>20000225</v>
          </cell>
          <cell r="B202" t="str">
            <v>GARRISON-TAFT NO 1</v>
          </cell>
          <cell r="C202">
            <v>86218545</v>
          </cell>
        </row>
        <row r="203">
          <cell r="A203" t="str">
            <v>20000226</v>
          </cell>
          <cell r="B203" t="str">
            <v>GARRISON-TAFT NO 2</v>
          </cell>
          <cell r="C203">
            <v>86218545</v>
          </cell>
        </row>
        <row r="204">
          <cell r="A204" t="str">
            <v>20000227</v>
          </cell>
          <cell r="B204" t="str">
            <v>GLADE TAP TO BENTON-FRANKLIN NO 2</v>
          </cell>
          <cell r="C204">
            <v>716</v>
          </cell>
        </row>
        <row r="205">
          <cell r="A205" t="str">
            <v>20000228</v>
          </cell>
          <cell r="B205" t="str">
            <v>GOSHEN-DRUMMOND NO 1</v>
          </cell>
          <cell r="C205">
            <v>11345515.842999998</v>
          </cell>
        </row>
        <row r="206">
          <cell r="A206" t="str">
            <v>20000231</v>
          </cell>
          <cell r="B206" t="str">
            <v>CRESTON-BELL NO 1</v>
          </cell>
          <cell r="C206">
            <v>5845051.7060000012</v>
          </cell>
        </row>
        <row r="207">
          <cell r="A207" t="str">
            <v>20000232</v>
          </cell>
          <cell r="B207" t="str">
            <v>GRAND COULEE-BELL NO 3</v>
          </cell>
          <cell r="C207">
            <v>3596021.01</v>
          </cell>
        </row>
        <row r="208">
          <cell r="A208" t="str">
            <v>20000233</v>
          </cell>
          <cell r="B208" t="str">
            <v>GRAND COULEE-BELL NO 5</v>
          </cell>
          <cell r="C208">
            <v>4269127.49</v>
          </cell>
        </row>
        <row r="209">
          <cell r="A209" t="str">
            <v>20000234</v>
          </cell>
          <cell r="B209" t="str">
            <v>GRAND COULEE-CHIEF JOSEPH NO 1</v>
          </cell>
          <cell r="C209">
            <v>1883490.6</v>
          </cell>
        </row>
        <row r="210">
          <cell r="A210" t="str">
            <v>20000235</v>
          </cell>
          <cell r="B210" t="str">
            <v>GRAND COULEE-CHIEF JOSEPH NO 2</v>
          </cell>
          <cell r="C210">
            <v>2378218.19</v>
          </cell>
        </row>
        <row r="211">
          <cell r="A211" t="str">
            <v>20000236</v>
          </cell>
          <cell r="B211" t="str">
            <v>GRAND COULEE-CHIEF JOSEPH NO 3</v>
          </cell>
          <cell r="C211">
            <v>4100432</v>
          </cell>
        </row>
        <row r="212">
          <cell r="A212" t="str">
            <v>20000237</v>
          </cell>
          <cell r="B212" t="str">
            <v>GRAND COULEE-FOSTER CREEK NO 1</v>
          </cell>
          <cell r="C212">
            <v>1370985.39</v>
          </cell>
        </row>
        <row r="213">
          <cell r="A213" t="str">
            <v>20000238</v>
          </cell>
          <cell r="B213" t="str">
            <v>GRAND COULEE-HANFORD NO 1</v>
          </cell>
          <cell r="C213">
            <v>12282323.986</v>
          </cell>
        </row>
        <row r="214">
          <cell r="A214" t="str">
            <v>20000239</v>
          </cell>
          <cell r="B214" t="str">
            <v>GRAND COULEE-OKANOGAN NO 2</v>
          </cell>
          <cell r="C214">
            <v>2785902.29</v>
          </cell>
        </row>
        <row r="215">
          <cell r="A215" t="str">
            <v>20000240</v>
          </cell>
          <cell r="B215" t="str">
            <v>GRAND COULEE-SCHULTZ NO 1</v>
          </cell>
          <cell r="C215">
            <v>31696783.910000004</v>
          </cell>
        </row>
        <row r="216">
          <cell r="A216" t="str">
            <v>20000241</v>
          </cell>
          <cell r="B216" t="str">
            <v>GRAND COULEE-SCHULTZ NO 2</v>
          </cell>
          <cell r="C216">
            <v>30625010.140000001</v>
          </cell>
        </row>
        <row r="217">
          <cell r="A217" t="str">
            <v>20000242</v>
          </cell>
          <cell r="B217" t="str">
            <v>GRAND COULEE-WESTSIDE(AVA) NO 1</v>
          </cell>
          <cell r="C217">
            <v>1994437.8570000001</v>
          </cell>
        </row>
        <row r="218">
          <cell r="A218" t="str">
            <v>20000243</v>
          </cell>
          <cell r="B218" t="str">
            <v>GRANDE ROND-BOYER NO 1</v>
          </cell>
          <cell r="C218">
            <v>1364592.68</v>
          </cell>
        </row>
        <row r="219">
          <cell r="A219" t="str">
            <v>20000244</v>
          </cell>
          <cell r="B219" t="str">
            <v>GRANDVIEW-RED MOUNTAIN NO 1</v>
          </cell>
          <cell r="C219">
            <v>2369156.5499999998</v>
          </cell>
        </row>
        <row r="220">
          <cell r="A220" t="str">
            <v>20000245</v>
          </cell>
          <cell r="B220" t="str">
            <v>GREEN BLUFF TAP TO BELL-TRENTWOOD NO 2</v>
          </cell>
          <cell r="C220">
            <v>541864.51</v>
          </cell>
        </row>
        <row r="221">
          <cell r="A221" t="str">
            <v>20000246</v>
          </cell>
          <cell r="B221" t="str">
            <v>GREEN PETER-LEBANON NO 1</v>
          </cell>
          <cell r="C221">
            <v>1024116.405</v>
          </cell>
        </row>
        <row r="222">
          <cell r="A222" t="str">
            <v>20000248</v>
          </cell>
          <cell r="B222" t="str">
            <v>GRIZZLY-CAPTAIN JACK NO 1</v>
          </cell>
          <cell r="C222">
            <v>20178336.969999999</v>
          </cell>
        </row>
        <row r="223">
          <cell r="A223" t="str">
            <v>20000249</v>
          </cell>
          <cell r="B223" t="str">
            <v>GRIZZLY-SUMMER LAKE NO 1</v>
          </cell>
          <cell r="C223">
            <v>33032920.469999999</v>
          </cell>
        </row>
        <row r="224">
          <cell r="A224" t="str">
            <v>20000251</v>
          </cell>
          <cell r="B224" t="str">
            <v>WAUTOMA-ROCK CREEK NO 1</v>
          </cell>
          <cell r="C224">
            <v>8615763.8229999989</v>
          </cell>
        </row>
        <row r="225">
          <cell r="A225" t="str">
            <v>20000252</v>
          </cell>
          <cell r="B225" t="str">
            <v>WAUTOMA-KNIGHT NO 1</v>
          </cell>
          <cell r="C225">
            <v>40686048.416999996</v>
          </cell>
        </row>
        <row r="226">
          <cell r="A226" t="str">
            <v>20000253</v>
          </cell>
          <cell r="B226" t="str">
            <v>HARRISBURG TAP TO ALBANY-EUGENE NO 1</v>
          </cell>
          <cell r="C226">
            <v>15159.2</v>
          </cell>
        </row>
        <row r="227">
          <cell r="A227" t="str">
            <v>20000254</v>
          </cell>
          <cell r="B227" t="str">
            <v>HARVALUM-BIG EDDY NO 1</v>
          </cell>
          <cell r="C227">
            <v>4359112.38</v>
          </cell>
        </row>
        <row r="228">
          <cell r="A228" t="str">
            <v>20000255</v>
          </cell>
          <cell r="B228" t="str">
            <v>CHENOWETH-HARVEY NO 2</v>
          </cell>
          <cell r="C228">
            <v>81980</v>
          </cell>
        </row>
        <row r="229">
          <cell r="A229" t="str">
            <v>20000256</v>
          </cell>
          <cell r="B229" t="str">
            <v>HAT ROCK TAP TO MCNARY-WALLULA</v>
          </cell>
          <cell r="C229">
            <v>117346.15</v>
          </cell>
        </row>
        <row r="230">
          <cell r="A230" t="str">
            <v>20000257</v>
          </cell>
          <cell r="B230" t="str">
            <v>HATTON TAP TO CONNELL TAP</v>
          </cell>
          <cell r="C230">
            <v>1082777.96</v>
          </cell>
        </row>
        <row r="231">
          <cell r="A231" t="str">
            <v>20000258</v>
          </cell>
          <cell r="B231" t="str">
            <v>HATWAI-DWORSHAK NO 1</v>
          </cell>
          <cell r="C231">
            <v>6688529</v>
          </cell>
        </row>
        <row r="232">
          <cell r="A232" t="str">
            <v>20000259</v>
          </cell>
          <cell r="B232" t="str">
            <v>HAWKINS-ALVEY NO 1</v>
          </cell>
          <cell r="C232">
            <v>524748</v>
          </cell>
        </row>
        <row r="233">
          <cell r="A233" t="str">
            <v>20000260</v>
          </cell>
          <cell r="B233" t="str">
            <v>HEBO TAP TO BOYER-TILLAMOOK NO 1</v>
          </cell>
          <cell r="C233">
            <v>1872</v>
          </cell>
        </row>
        <row r="234">
          <cell r="A234" t="str">
            <v>20000261</v>
          </cell>
          <cell r="B234" t="str">
            <v>HEDGES TAP TO FRANKLIN-BADGER CANYON NO 2</v>
          </cell>
          <cell r="C234">
            <v>197981</v>
          </cell>
        </row>
        <row r="235">
          <cell r="A235" t="str">
            <v>20000262</v>
          </cell>
          <cell r="B235" t="str">
            <v>HEYBURN-ADELAIDE NO 1</v>
          </cell>
          <cell r="C235">
            <v>3963221.74</v>
          </cell>
        </row>
        <row r="236">
          <cell r="A236" t="str">
            <v>20000263</v>
          </cell>
          <cell r="B236" t="str">
            <v>HIDEAWAY TAP TO HAWKINS-ALVEY NO 1</v>
          </cell>
          <cell r="C236">
            <v>505</v>
          </cell>
        </row>
        <row r="237">
          <cell r="A237" t="str">
            <v>20000264</v>
          </cell>
          <cell r="B237" t="str">
            <v>HILLS CREEK-LOOKOUT POINT NO 1</v>
          </cell>
          <cell r="C237">
            <v>1594784.8049999999</v>
          </cell>
        </row>
        <row r="238">
          <cell r="A238" t="str">
            <v>20000265</v>
          </cell>
          <cell r="B238" t="str">
            <v>HOLCOMB TAP TO CHEHALIS-RAYMOND NO 1</v>
          </cell>
          <cell r="C238">
            <v>343953</v>
          </cell>
        </row>
        <row r="239">
          <cell r="A239" t="str">
            <v>20000266</v>
          </cell>
          <cell r="B239" t="str">
            <v>HOLCOMB-NASELLE NO 1</v>
          </cell>
          <cell r="C239">
            <v>3129672.75</v>
          </cell>
        </row>
        <row r="240">
          <cell r="A240" t="str">
            <v>20000267</v>
          </cell>
          <cell r="B240" t="str">
            <v>HOOD RIVER-COOP SERVICE NO 1</v>
          </cell>
          <cell r="C240">
            <v>170902.31</v>
          </cell>
        </row>
        <row r="241">
          <cell r="A241" t="str">
            <v>20000268</v>
          </cell>
          <cell r="B241" t="str">
            <v>HOOD RIVER-THE DALLES NO 1</v>
          </cell>
          <cell r="C241">
            <v>3510868.83</v>
          </cell>
        </row>
        <row r="242">
          <cell r="A242" t="str">
            <v>20000269</v>
          </cell>
          <cell r="B242" t="str">
            <v>HORSE HEAVEN-HARVALUM NO 1</v>
          </cell>
          <cell r="C242">
            <v>773114.11</v>
          </cell>
        </row>
        <row r="243">
          <cell r="A243" t="str">
            <v>20000270</v>
          </cell>
          <cell r="B243" t="str">
            <v>HORSE RANCH TAP TO MONROE-SNOHOMISH NO 1&amp;2</v>
          </cell>
          <cell r="C243">
            <v>297055.09000000003</v>
          </cell>
        </row>
        <row r="244">
          <cell r="A244" t="str">
            <v>20000271</v>
          </cell>
          <cell r="B244" t="str">
            <v>HOT SPRINGS 500-230KV TIE NO 1</v>
          </cell>
          <cell r="C244">
            <v>37012</v>
          </cell>
        </row>
        <row r="245">
          <cell r="A245" t="str">
            <v>20000272</v>
          </cell>
          <cell r="B245" t="str">
            <v>HOT SPRINGS-RATTLESNAKE NO 1</v>
          </cell>
          <cell r="C245">
            <v>7028932</v>
          </cell>
        </row>
        <row r="246">
          <cell r="A246" t="str">
            <v>20000273</v>
          </cell>
          <cell r="B246" t="str">
            <v>HUNGRY HORSE-COLUMBIA FALLS NO 1</v>
          </cell>
          <cell r="C246">
            <v>4979851.0600000005</v>
          </cell>
        </row>
        <row r="247">
          <cell r="A247" t="str">
            <v>20000274</v>
          </cell>
          <cell r="B247" t="str">
            <v>HUNGRY HORSE-CONKELLEY NO 1</v>
          </cell>
          <cell r="C247">
            <v>981904.87</v>
          </cell>
        </row>
        <row r="248">
          <cell r="A248" t="str">
            <v>20000275</v>
          </cell>
          <cell r="B248" t="str">
            <v>ICE HARBOR-FRANKLIN NO 1</v>
          </cell>
          <cell r="C248">
            <v>587534</v>
          </cell>
        </row>
        <row r="249">
          <cell r="A249" t="str">
            <v>20000276</v>
          </cell>
          <cell r="B249" t="str">
            <v>ICE HARBOR-FRANKLIN NO 2</v>
          </cell>
          <cell r="C249">
            <v>570551</v>
          </cell>
        </row>
        <row r="250">
          <cell r="A250" t="str">
            <v>20000277</v>
          </cell>
          <cell r="B250" t="str">
            <v>ICE HARBOR-FRANKLIN NO 3</v>
          </cell>
          <cell r="C250">
            <v>1465528</v>
          </cell>
        </row>
        <row r="251">
          <cell r="A251" t="str">
            <v>20000278</v>
          </cell>
          <cell r="B251" t="str">
            <v>JACKSON TAP TO CANAL-SECOND LIFT NO. 1(SOLD)</v>
          </cell>
          <cell r="C251">
            <v>47233.53</v>
          </cell>
        </row>
        <row r="252">
          <cell r="A252" t="str">
            <v>20000279</v>
          </cell>
          <cell r="B252" t="str">
            <v>JACKSON TAP TO CANAL-SECOND LIFT NO. 2</v>
          </cell>
          <cell r="C252">
            <v>54668.65</v>
          </cell>
        </row>
        <row r="253">
          <cell r="A253" t="str">
            <v>20000281</v>
          </cell>
          <cell r="B253" t="str">
            <v>JOHN DAY PH-JOHN DAY NO 1</v>
          </cell>
          <cell r="C253">
            <v>4139800.9799999995</v>
          </cell>
        </row>
        <row r="254">
          <cell r="A254" t="str">
            <v>20000282</v>
          </cell>
          <cell r="B254" t="str">
            <v>JOHN DAY PH-JOHN DAY NO 2</v>
          </cell>
          <cell r="C254">
            <v>3529826.5900000003</v>
          </cell>
        </row>
        <row r="255">
          <cell r="A255" t="str">
            <v>20000283</v>
          </cell>
          <cell r="B255" t="str">
            <v>JOHN DAY PH-JOHN DAY NO 3</v>
          </cell>
          <cell r="C255">
            <v>2994942.81</v>
          </cell>
        </row>
        <row r="256">
          <cell r="A256" t="str">
            <v>20000284</v>
          </cell>
          <cell r="B256" t="str">
            <v>JOHN DAY PH-JOHN DAY NO 4</v>
          </cell>
          <cell r="C256">
            <v>4045363.8499999996</v>
          </cell>
        </row>
        <row r="257">
          <cell r="A257" t="str">
            <v>20000285</v>
          </cell>
          <cell r="B257" t="str">
            <v>JOHN DAY STATION SERVICE-JOHN DAY NO 1</v>
          </cell>
          <cell r="C257">
            <v>24388.78</v>
          </cell>
        </row>
        <row r="258">
          <cell r="A258" t="str">
            <v>20000287</v>
          </cell>
          <cell r="B258" t="str">
            <v>JOHN DAY-BIG EDDY NO 1</v>
          </cell>
          <cell r="C258">
            <v>2008149.003</v>
          </cell>
        </row>
        <row r="259">
          <cell r="A259" t="str">
            <v>20000288</v>
          </cell>
          <cell r="B259" t="str">
            <v>JOHN DAY-BIG EDDY NO 2</v>
          </cell>
          <cell r="C259">
            <v>5433041.330000001</v>
          </cell>
        </row>
        <row r="260">
          <cell r="A260" t="str">
            <v>20000289</v>
          </cell>
          <cell r="B260" t="str">
            <v>JOHN DAY-GRIZZLY NO 1</v>
          </cell>
          <cell r="C260">
            <v>10760175.310000001</v>
          </cell>
        </row>
        <row r="261">
          <cell r="A261" t="str">
            <v>20000290</v>
          </cell>
          <cell r="B261" t="str">
            <v>JOHN DAY-GRIZZLY NO 2</v>
          </cell>
          <cell r="C261">
            <v>9149545.1799999997</v>
          </cell>
        </row>
        <row r="262">
          <cell r="A262" t="str">
            <v>20000291</v>
          </cell>
          <cell r="B262" t="str">
            <v>JOHN DAY-MARION NO 1</v>
          </cell>
          <cell r="C262">
            <v>18300578.860000003</v>
          </cell>
        </row>
        <row r="263">
          <cell r="A263" t="str">
            <v>20000292</v>
          </cell>
          <cell r="B263" t="str">
            <v>JUNCTION CITY TAP TO ALBANY-EUGENE NO 1</v>
          </cell>
          <cell r="C263">
            <v>2182</v>
          </cell>
        </row>
        <row r="264">
          <cell r="A264" t="str">
            <v>20000293</v>
          </cell>
          <cell r="B264" t="str">
            <v>KALISPELL-KERR NO 1</v>
          </cell>
          <cell r="C264">
            <v>1401944.0899999999</v>
          </cell>
        </row>
        <row r="265">
          <cell r="A265" t="str">
            <v>20000296</v>
          </cell>
          <cell r="B265" t="str">
            <v>KEELER-ALLSTON NO 1</v>
          </cell>
          <cell r="C265">
            <v>5141827</v>
          </cell>
        </row>
        <row r="266">
          <cell r="A266" t="str">
            <v>20000297</v>
          </cell>
          <cell r="B266" t="str">
            <v>KEELER-FOREST GROVE NO 2</v>
          </cell>
          <cell r="C266">
            <v>775236.08000000007</v>
          </cell>
        </row>
        <row r="267">
          <cell r="A267" t="str">
            <v>20000298</v>
          </cell>
          <cell r="B267" t="str">
            <v>KEELER-OREGON CITY NO 2</v>
          </cell>
          <cell r="C267">
            <v>1952414.94</v>
          </cell>
        </row>
        <row r="268">
          <cell r="A268" t="str">
            <v>20000299</v>
          </cell>
          <cell r="B268" t="str">
            <v>KEELER-PENNWALT NO 1(DEENERGIZED)</v>
          </cell>
          <cell r="C268">
            <v>0.36</v>
          </cell>
        </row>
        <row r="269">
          <cell r="A269" t="str">
            <v>20000300</v>
          </cell>
          <cell r="B269" t="str">
            <v>KEELER-FOREST GROVE NO 1</v>
          </cell>
          <cell r="C269">
            <v>1647118.46</v>
          </cell>
        </row>
        <row r="270">
          <cell r="A270" t="str">
            <v>20000301</v>
          </cell>
          <cell r="B270" t="str">
            <v>KELLER TAP TO GRAND COULEE-OKANOGAN NO 2</v>
          </cell>
          <cell r="C270">
            <v>4911158.6999999993</v>
          </cell>
        </row>
        <row r="271">
          <cell r="A271" t="str">
            <v>20000302</v>
          </cell>
          <cell r="B271" t="str">
            <v>KENNEWICK TAP TO FRANKLIN-BADGER CANYON NO 2</v>
          </cell>
          <cell r="C271">
            <v>38891.760000000002</v>
          </cell>
        </row>
        <row r="272">
          <cell r="A272" t="str">
            <v>20000303</v>
          </cell>
          <cell r="B272" t="str">
            <v>KERR BPA-KERR MVP NO 1</v>
          </cell>
          <cell r="C272">
            <v>51423.96</v>
          </cell>
        </row>
        <row r="273">
          <cell r="A273" t="str">
            <v>20000304</v>
          </cell>
          <cell r="B273" t="str">
            <v>KITSAP-BANGOR NO 1</v>
          </cell>
          <cell r="C273">
            <v>637130.15</v>
          </cell>
        </row>
        <row r="274">
          <cell r="A274" t="str">
            <v>20000305</v>
          </cell>
          <cell r="B274" t="str">
            <v>KITSAP-STATION X  NO 1</v>
          </cell>
          <cell r="C274">
            <v>297207.52999999997</v>
          </cell>
        </row>
        <row r="275">
          <cell r="A275" t="str">
            <v>20000306</v>
          </cell>
          <cell r="B275" t="str">
            <v>LANE-FAIRVIEW FIBER SYSTEM</v>
          </cell>
          <cell r="C275">
            <v>1889.36</v>
          </cell>
        </row>
        <row r="276">
          <cell r="A276" t="str">
            <v>20000307</v>
          </cell>
          <cell r="B276" t="str">
            <v>LANE-WENDSON NO 1</v>
          </cell>
          <cell r="C276">
            <v>3917827.6399999997</v>
          </cell>
        </row>
        <row r="277">
          <cell r="A277" t="str">
            <v>20000308</v>
          </cell>
          <cell r="B277" t="str">
            <v>LANE-WENDSON NO 2</v>
          </cell>
          <cell r="C277">
            <v>2305561.2100000004</v>
          </cell>
        </row>
        <row r="278">
          <cell r="A278" t="str">
            <v>20000309</v>
          </cell>
          <cell r="B278" t="str">
            <v>LANGLOIS TAP TO BANDON-ROGUE NO 1</v>
          </cell>
          <cell r="C278">
            <v>26655.18</v>
          </cell>
        </row>
        <row r="279">
          <cell r="A279" t="str">
            <v>20000310</v>
          </cell>
          <cell r="B279" t="str">
            <v>LA PINE-CHILOQUIN NO 1</v>
          </cell>
          <cell r="C279">
            <v>5000977.09</v>
          </cell>
        </row>
        <row r="280">
          <cell r="A280" t="str">
            <v>20000311</v>
          </cell>
          <cell r="B280" t="str">
            <v>LA PINE-FORT ROCK NO 1</v>
          </cell>
          <cell r="C280">
            <v>6683185.0700000003</v>
          </cell>
        </row>
        <row r="281">
          <cell r="A281" t="str">
            <v>20000312</v>
          </cell>
          <cell r="B281" t="str">
            <v>LATHAM TAP TO ALVEY-MARTIN CREEK NO 1</v>
          </cell>
          <cell r="C281">
            <v>1513988.44</v>
          </cell>
        </row>
        <row r="282">
          <cell r="A282" t="str">
            <v>20000313</v>
          </cell>
          <cell r="B282" t="str">
            <v>LEXINGTON-DELAMETER NO 1 (RETIRED)</v>
          </cell>
          <cell r="C282">
            <v>144674</v>
          </cell>
        </row>
        <row r="283">
          <cell r="A283" t="str">
            <v>20000314</v>
          </cell>
          <cell r="B283" t="str">
            <v>LEXINGTON-LONGVIEW NO 2</v>
          </cell>
          <cell r="C283">
            <v>803665.33000000007</v>
          </cell>
        </row>
        <row r="284">
          <cell r="A284" t="str">
            <v>20000315</v>
          </cell>
          <cell r="B284" t="str">
            <v>LEXINGTON-LONGVIEW NO 1</v>
          </cell>
          <cell r="C284">
            <v>1065072.3030000001</v>
          </cell>
        </row>
        <row r="285">
          <cell r="A285" t="str">
            <v>20000316</v>
          </cell>
          <cell r="B285" t="str">
            <v>LIBBY PH-LIBBY NO 1</v>
          </cell>
          <cell r="C285">
            <v>278220</v>
          </cell>
        </row>
        <row r="286">
          <cell r="A286" t="str">
            <v>20000317</v>
          </cell>
          <cell r="B286" t="str">
            <v>LIBBY PH-LIBBY NO 2</v>
          </cell>
          <cell r="C286">
            <v>265855</v>
          </cell>
        </row>
        <row r="287">
          <cell r="A287" t="str">
            <v>20000318</v>
          </cell>
          <cell r="B287" t="str">
            <v>LIBBY-CONKELLEY NO 1</v>
          </cell>
          <cell r="C287">
            <v>9860875.5700000003</v>
          </cell>
        </row>
        <row r="288">
          <cell r="A288" t="str">
            <v>20000320</v>
          </cell>
          <cell r="B288" t="str">
            <v>LITTLE GOOSE PH-LITTLE GOOSE NO 1</v>
          </cell>
          <cell r="C288">
            <v>288469</v>
          </cell>
        </row>
        <row r="289">
          <cell r="A289" t="str">
            <v>20000321</v>
          </cell>
          <cell r="B289" t="str">
            <v>LITTLE GOOSE-LOWER GRANITE NO 1</v>
          </cell>
          <cell r="C289">
            <v>8795904.6400000006</v>
          </cell>
        </row>
        <row r="290">
          <cell r="A290" t="str">
            <v>20000322</v>
          </cell>
          <cell r="B290" t="str">
            <v>LITTLE GOOSE-CENTRAL FERRY NO 2</v>
          </cell>
          <cell r="C290">
            <v>11183170.08</v>
          </cell>
        </row>
        <row r="291">
          <cell r="A291" t="str">
            <v>20000323</v>
          </cell>
          <cell r="B291" t="str">
            <v>LONGVIEW-ALLSTON NO 2</v>
          </cell>
          <cell r="C291">
            <v>69437</v>
          </cell>
        </row>
        <row r="292">
          <cell r="A292" t="str">
            <v>20000324</v>
          </cell>
          <cell r="B292" t="str">
            <v>LONGVIEW-ALLSTON NO 4</v>
          </cell>
          <cell r="C292">
            <v>658952.5</v>
          </cell>
        </row>
        <row r="293">
          <cell r="A293" t="str">
            <v>20000325</v>
          </cell>
          <cell r="B293" t="str">
            <v>LONGVIEW-ALLSTON NO 1</v>
          </cell>
          <cell r="C293">
            <v>333524.69</v>
          </cell>
        </row>
        <row r="294">
          <cell r="A294" t="str">
            <v>20000326</v>
          </cell>
          <cell r="B294" t="str">
            <v>LONGVIEW-ALLSTON NO 3</v>
          </cell>
          <cell r="C294">
            <v>1078591.8600000001</v>
          </cell>
        </row>
        <row r="295">
          <cell r="A295" t="str">
            <v>20000329</v>
          </cell>
          <cell r="B295" t="str">
            <v>LONGVIEW-COWLITZ NO 1</v>
          </cell>
          <cell r="C295">
            <v>597381.12</v>
          </cell>
        </row>
        <row r="296">
          <cell r="A296" t="str">
            <v>20000333</v>
          </cell>
          <cell r="B296" t="str">
            <v>LOOKOUT POINT PH-LOOKOUT POINT NO 1</v>
          </cell>
          <cell r="C296">
            <v>10253</v>
          </cell>
        </row>
        <row r="297">
          <cell r="A297" t="str">
            <v>20000334</v>
          </cell>
          <cell r="B297" t="str">
            <v>LOOKOUT POINT-ALVEY NO 1</v>
          </cell>
          <cell r="C297">
            <v>982947.06</v>
          </cell>
        </row>
        <row r="298">
          <cell r="A298" t="str">
            <v>20000335</v>
          </cell>
          <cell r="B298" t="str">
            <v>LOOKOUT POINT-ALVEY NO 2</v>
          </cell>
          <cell r="C298">
            <v>925293.37999999989</v>
          </cell>
        </row>
        <row r="299">
          <cell r="A299" t="str">
            <v>20000336</v>
          </cell>
          <cell r="B299" t="str">
            <v>LOST RIVER-SPAR CANYON NO 1</v>
          </cell>
          <cell r="C299">
            <v>5518064.3300000001</v>
          </cell>
        </row>
        <row r="300">
          <cell r="A300" t="str">
            <v>20000337</v>
          </cell>
          <cell r="B300" t="str">
            <v>LOWER GRANITE PH-LOWER GRANITE NO 1</v>
          </cell>
          <cell r="C300">
            <v>433123</v>
          </cell>
        </row>
        <row r="301">
          <cell r="A301" t="str">
            <v>20000338</v>
          </cell>
          <cell r="B301" t="str">
            <v>LOWER GRANITE-HATWAI NO 1</v>
          </cell>
          <cell r="C301">
            <v>8692113.1600000001</v>
          </cell>
        </row>
        <row r="302">
          <cell r="A302" t="str">
            <v>20000339</v>
          </cell>
          <cell r="B302" t="str">
            <v>LOWER MONUMENTAL PH-LOWER MONUMENTAL NO 1</v>
          </cell>
          <cell r="C302">
            <v>236523</v>
          </cell>
        </row>
        <row r="303">
          <cell r="A303" t="str">
            <v>20000340</v>
          </cell>
          <cell r="B303" t="str">
            <v>LOWER MONUMENTAL-ASHE NO 1</v>
          </cell>
          <cell r="C303">
            <v>11094886.243000001</v>
          </cell>
        </row>
        <row r="304">
          <cell r="A304" t="str">
            <v>20000341</v>
          </cell>
          <cell r="B304" t="str">
            <v>LOWER MONUMENTAL-HANFORD NO 1</v>
          </cell>
          <cell r="C304">
            <v>5699847.1729999995</v>
          </cell>
        </row>
        <row r="305">
          <cell r="A305" t="str">
            <v>20000342</v>
          </cell>
          <cell r="B305" t="str">
            <v>LOWER MONUMENTAL-LITTLE GOOSE NO 1</v>
          </cell>
          <cell r="C305">
            <v>3144902.89</v>
          </cell>
        </row>
        <row r="306">
          <cell r="A306" t="str">
            <v>20000343</v>
          </cell>
          <cell r="B306" t="str">
            <v>LOWER MONUMENTAL-LITTLE GOOSE NO 2</v>
          </cell>
          <cell r="C306">
            <v>3305144.4000000004</v>
          </cell>
        </row>
        <row r="307">
          <cell r="A307" t="str">
            <v>20000344</v>
          </cell>
          <cell r="B307" t="str">
            <v>LOWER MONUMENTAL-MCNARY NO 1</v>
          </cell>
          <cell r="C307">
            <v>8812515.290000001</v>
          </cell>
        </row>
        <row r="308">
          <cell r="A308" t="str">
            <v>20000345</v>
          </cell>
          <cell r="B308" t="str">
            <v>LYNCH CREEK TAP TO CANYON-LAGRANDE NO 1,2</v>
          </cell>
          <cell r="C308">
            <v>1053416.73</v>
          </cell>
        </row>
        <row r="309">
          <cell r="A309" t="str">
            <v>20000347</v>
          </cell>
          <cell r="B309" t="str">
            <v>MACKS INN-MADISON NO 1</v>
          </cell>
          <cell r="C309">
            <v>3815255.4400000004</v>
          </cell>
        </row>
        <row r="310">
          <cell r="A310" t="str">
            <v>20000348</v>
          </cell>
          <cell r="B310" t="str">
            <v>MALIN-HILLTOP NO 1</v>
          </cell>
          <cell r="C310">
            <v>6744343.7999999998</v>
          </cell>
        </row>
        <row r="311">
          <cell r="A311" t="str">
            <v>20000349</v>
          </cell>
          <cell r="B311" t="str">
            <v>MAPLE VALLEY-DUWAMISH NO 1</v>
          </cell>
          <cell r="C311">
            <v>73303.799999999988</v>
          </cell>
        </row>
        <row r="312">
          <cell r="A312" t="str">
            <v>20000350</v>
          </cell>
          <cell r="B312" t="str">
            <v>MAPLE VALLEY-MASSACHUSETTS NO 1</v>
          </cell>
          <cell r="C312">
            <v>23317</v>
          </cell>
        </row>
        <row r="313">
          <cell r="A313" t="str">
            <v>20000351</v>
          </cell>
          <cell r="B313" t="str">
            <v>MARION-ALVEY NO 1</v>
          </cell>
          <cell r="C313">
            <v>12093444.425000001</v>
          </cell>
        </row>
        <row r="314">
          <cell r="A314" t="str">
            <v>20000352</v>
          </cell>
          <cell r="B314" t="str">
            <v>MARION-LANE NO 1</v>
          </cell>
          <cell r="C314">
            <v>10952389.574999999</v>
          </cell>
        </row>
        <row r="315">
          <cell r="A315" t="str">
            <v>20000353</v>
          </cell>
          <cell r="B315" t="str">
            <v>MARION-SANTIAM 2 (DEENERGIZED)</v>
          </cell>
          <cell r="C315">
            <v>615992</v>
          </cell>
        </row>
        <row r="316">
          <cell r="A316" t="str">
            <v>20000354</v>
          </cell>
          <cell r="B316" t="str">
            <v>MARION-SANTIAM NO 1</v>
          </cell>
          <cell r="C316">
            <v>619487</v>
          </cell>
        </row>
        <row r="317">
          <cell r="A317" t="str">
            <v>20000355</v>
          </cell>
          <cell r="B317" t="str">
            <v>MARTIN CREEK TAP TO ALVEY-FAIRVIEW NO 1</v>
          </cell>
          <cell r="C317">
            <v>11094.34</v>
          </cell>
        </row>
        <row r="318">
          <cell r="A318" t="str">
            <v>20000356</v>
          </cell>
          <cell r="B318" t="str">
            <v>MARTIN CREEK-DRAIN NO 1</v>
          </cell>
          <cell r="C318">
            <v>1296834.649</v>
          </cell>
        </row>
        <row r="319">
          <cell r="A319" t="str">
            <v>20000357</v>
          </cell>
          <cell r="B319" t="str">
            <v>MAUPIN-TYGH VALLEY NO 1</v>
          </cell>
          <cell r="C319">
            <v>4272295.16</v>
          </cell>
        </row>
        <row r="320">
          <cell r="A320" t="str">
            <v>20000358</v>
          </cell>
          <cell r="B320" t="str">
            <v>MCCULLOUGH TAP TO COWLITZ-LAGRANDE NO 1,2</v>
          </cell>
          <cell r="C320">
            <v>459238.44</v>
          </cell>
        </row>
        <row r="321">
          <cell r="A321" t="str">
            <v>20000359</v>
          </cell>
          <cell r="B321" t="str">
            <v>MCNARY PH-MCNARY NO 1</v>
          </cell>
          <cell r="C321">
            <v>76682.570000000007</v>
          </cell>
        </row>
        <row r="322">
          <cell r="A322" t="str">
            <v>20000360</v>
          </cell>
          <cell r="B322" t="str">
            <v>MCNARY PH-MCNARY NO 2</v>
          </cell>
          <cell r="C322">
            <v>74361.240000000005</v>
          </cell>
        </row>
        <row r="323">
          <cell r="A323" t="str">
            <v>20000361</v>
          </cell>
          <cell r="B323" t="str">
            <v>MCNARY PH-MCNARY 3&amp;4 NO 3</v>
          </cell>
          <cell r="C323">
            <v>135173.04999999999</v>
          </cell>
        </row>
        <row r="324">
          <cell r="A324" t="str">
            <v>20000363</v>
          </cell>
          <cell r="B324" t="str">
            <v>MCNARY PH-MCNARY NO 5</v>
          </cell>
          <cell r="C324">
            <v>101716.63</v>
          </cell>
        </row>
        <row r="325">
          <cell r="A325" t="str">
            <v>20000364</v>
          </cell>
          <cell r="B325" t="str">
            <v>MCNARY PH-MCNARY NO 6</v>
          </cell>
          <cell r="C325">
            <v>112594.8</v>
          </cell>
        </row>
        <row r="326">
          <cell r="A326" t="str">
            <v>20000365</v>
          </cell>
          <cell r="B326" t="str">
            <v>MCNARY-BADGER CANYON NO 1</v>
          </cell>
          <cell r="C326">
            <v>2668698.21</v>
          </cell>
        </row>
        <row r="327">
          <cell r="A327" t="str">
            <v>20000367</v>
          </cell>
          <cell r="B327" t="str">
            <v>MCNARY-FRANKLIN NO 2</v>
          </cell>
          <cell r="C327">
            <v>1875825.9529999997</v>
          </cell>
        </row>
        <row r="328">
          <cell r="A328" t="str">
            <v>20000368</v>
          </cell>
          <cell r="B328" t="str">
            <v>MCNARY-HORSE HEAVEN NO 1</v>
          </cell>
          <cell r="C328">
            <v>13284118.870000001</v>
          </cell>
        </row>
        <row r="329">
          <cell r="A329" t="str">
            <v>20000369</v>
          </cell>
          <cell r="B329" t="str">
            <v>MCNARY-ROSS NO 1</v>
          </cell>
          <cell r="C329">
            <v>16999672.629999999</v>
          </cell>
        </row>
        <row r="330">
          <cell r="A330" t="str">
            <v>20000370</v>
          </cell>
          <cell r="B330" t="str">
            <v>MCNARY-ROUNDUP NO 1</v>
          </cell>
          <cell r="C330">
            <v>1533568.89</v>
          </cell>
        </row>
        <row r="331">
          <cell r="A331" t="str">
            <v>20000371</v>
          </cell>
          <cell r="B331" t="str">
            <v>JONES CANYON-SANTIAM NO 1</v>
          </cell>
          <cell r="C331">
            <v>5460610.9499999993</v>
          </cell>
        </row>
        <row r="332">
          <cell r="A332" t="str">
            <v>20000372</v>
          </cell>
          <cell r="B332" t="str">
            <v>COYOTE SPRINGS-SLATT NO 1</v>
          </cell>
          <cell r="C332">
            <v>2681042.36</v>
          </cell>
        </row>
        <row r="333">
          <cell r="A333" t="str">
            <v>20000374</v>
          </cell>
          <cell r="B333" t="str">
            <v>MIDWAY-BENTON NO 1</v>
          </cell>
          <cell r="C333">
            <v>3567087.906</v>
          </cell>
        </row>
        <row r="334">
          <cell r="A334" t="str">
            <v>20000375</v>
          </cell>
          <cell r="B334" t="str">
            <v>MIDWAY-BENTON NO 2</v>
          </cell>
          <cell r="C334">
            <v>1944282</v>
          </cell>
        </row>
        <row r="335">
          <cell r="A335" t="str">
            <v>20000376</v>
          </cell>
          <cell r="B335" t="str">
            <v>MIDWAY-GRANDVIEW NO 1</v>
          </cell>
          <cell r="C335">
            <v>1274252.4909999999</v>
          </cell>
        </row>
        <row r="336">
          <cell r="A336" t="str">
            <v>20000377</v>
          </cell>
          <cell r="B336" t="str">
            <v>MIDWAY-MOXEE NO 1</v>
          </cell>
          <cell r="C336">
            <v>1398625.898</v>
          </cell>
        </row>
        <row r="337">
          <cell r="A337" t="str">
            <v>20000378</v>
          </cell>
          <cell r="B337" t="str">
            <v>MIDWAY-POTHOLES NO 1</v>
          </cell>
          <cell r="C337">
            <v>765881.99300000002</v>
          </cell>
        </row>
        <row r="338">
          <cell r="A338" t="str">
            <v>20000379</v>
          </cell>
          <cell r="B338" t="str">
            <v>MIDWAY-ROCKY FORD NO 1</v>
          </cell>
          <cell r="C338">
            <v>1620448.3530000001</v>
          </cell>
        </row>
        <row r="339">
          <cell r="A339" t="str">
            <v>20000380</v>
          </cell>
          <cell r="B339" t="str">
            <v>MIDWAY-VANTAGE NO 1</v>
          </cell>
          <cell r="C339">
            <v>9948979.9529999997</v>
          </cell>
        </row>
        <row r="340">
          <cell r="A340" t="str">
            <v>20000381</v>
          </cell>
          <cell r="B340" t="str">
            <v>MILTON TAP TO WALLA WALLA-PENDLETON NO 1</v>
          </cell>
          <cell r="C340">
            <v>2196320.8800000004</v>
          </cell>
        </row>
        <row r="341">
          <cell r="A341" t="str">
            <v>20000382</v>
          </cell>
          <cell r="B341" t="str">
            <v>MINIDOKA PH-UNITY NO 1</v>
          </cell>
          <cell r="C341">
            <v>2243907.5700000003</v>
          </cell>
        </row>
        <row r="342">
          <cell r="A342" t="str">
            <v>20000383</v>
          </cell>
          <cell r="B342" t="str">
            <v>MINIDOKA SUB TAP TO DUFN43</v>
          </cell>
          <cell r="C342">
            <v>1099937</v>
          </cell>
        </row>
        <row r="343">
          <cell r="A343" t="str">
            <v>20000384</v>
          </cell>
          <cell r="B343" t="str">
            <v>MONROE-CUSTER NO 1</v>
          </cell>
          <cell r="C343">
            <v>19774961.412999999</v>
          </cell>
        </row>
        <row r="344">
          <cell r="A344" t="str">
            <v>20000385</v>
          </cell>
          <cell r="B344" t="str">
            <v>MONROE-CUSTER NO 2</v>
          </cell>
          <cell r="C344">
            <v>8704892.345999999</v>
          </cell>
        </row>
        <row r="345">
          <cell r="A345" t="str">
            <v>20000386</v>
          </cell>
          <cell r="B345" t="str">
            <v>MONROE-SNOHOMISH NO 1 &amp; 2 (MONROE-SNOHOMISH NO 1 SECTION)</v>
          </cell>
          <cell r="C345">
            <v>402266.79000000004</v>
          </cell>
        </row>
        <row r="346">
          <cell r="A346" t="str">
            <v>20000387</v>
          </cell>
          <cell r="B346" t="str">
            <v>MONROE-SNOHOMISH NO 1 &amp; 2 (MONROE-SNOHOMISH NO 2 SECTION)</v>
          </cell>
          <cell r="C346">
            <v>164312</v>
          </cell>
        </row>
        <row r="347">
          <cell r="A347" t="str">
            <v>20000389</v>
          </cell>
          <cell r="B347" t="str">
            <v>MOSSYROCK-CHEHALIS NO 1</v>
          </cell>
          <cell r="C347">
            <v>2194609.98</v>
          </cell>
        </row>
        <row r="348">
          <cell r="A348" t="str">
            <v>20000390</v>
          </cell>
          <cell r="B348" t="str">
            <v>MOXEE-ROZA NO 1</v>
          </cell>
          <cell r="C348">
            <v>23832.46</v>
          </cell>
        </row>
        <row r="349">
          <cell r="A349" t="str">
            <v>20000391</v>
          </cell>
          <cell r="B349" t="str">
            <v>MT. VERNON TAP TO LOOKOUT POINT-ALVEY NO 2</v>
          </cell>
          <cell r="C349">
            <v>68601</v>
          </cell>
        </row>
        <row r="350">
          <cell r="A350" t="str">
            <v>20000392</v>
          </cell>
          <cell r="B350" t="str">
            <v>MURRAY-CUSTER NO 1</v>
          </cell>
          <cell r="C350">
            <v>4332893.41</v>
          </cell>
        </row>
        <row r="351">
          <cell r="A351" t="str">
            <v>20000393</v>
          </cell>
          <cell r="B351" t="str">
            <v>DRISCOLL-NASELLE NO 1</v>
          </cell>
          <cell r="C351">
            <v>4352081.18</v>
          </cell>
        </row>
        <row r="352">
          <cell r="A352" t="str">
            <v>20000394</v>
          </cell>
          <cell r="B352" t="str">
            <v>NASELLE-TARLETT NO 1</v>
          </cell>
          <cell r="C352">
            <v>3507599.98</v>
          </cell>
        </row>
        <row r="353">
          <cell r="A353" t="str">
            <v>20000395</v>
          </cell>
          <cell r="B353" t="str">
            <v>NASELLE-TARLETT NO 2</v>
          </cell>
          <cell r="C353">
            <v>3941920.5729999999</v>
          </cell>
        </row>
        <row r="354">
          <cell r="A354" t="str">
            <v>20000396</v>
          </cell>
          <cell r="B354" t="str">
            <v>NORTH BONNEVILLE-MIDWAY NO 1</v>
          </cell>
          <cell r="C354">
            <v>10520228.439000001</v>
          </cell>
        </row>
        <row r="355">
          <cell r="A355" t="str">
            <v>20000397</v>
          </cell>
          <cell r="B355" t="str">
            <v>NORTH BONNEVILLE-ROSS NO 1</v>
          </cell>
          <cell r="C355">
            <v>2635550.33</v>
          </cell>
        </row>
        <row r="356">
          <cell r="A356" t="str">
            <v>20000398</v>
          </cell>
          <cell r="B356" t="str">
            <v>NORTH BONNEVILLE-ROSS NO 2</v>
          </cell>
          <cell r="C356">
            <v>1843674.47</v>
          </cell>
        </row>
        <row r="357">
          <cell r="A357" t="str">
            <v>20000399</v>
          </cell>
          <cell r="B357" t="str">
            <v>NORTH BONNEVILLE-TROUTDALE NO 1</v>
          </cell>
          <cell r="C357">
            <v>2888783</v>
          </cell>
        </row>
        <row r="358">
          <cell r="A358" t="str">
            <v>20000400</v>
          </cell>
          <cell r="B358" t="str">
            <v>NORTH BONNEVILLE-TROUTDALE NO 2</v>
          </cell>
          <cell r="C358">
            <v>3294397.45</v>
          </cell>
        </row>
        <row r="359">
          <cell r="A359" t="str">
            <v>20000401</v>
          </cell>
          <cell r="B359" t="str">
            <v>NORTH CAMAS-OAK PARK NO 1</v>
          </cell>
          <cell r="C359">
            <v>333503.87</v>
          </cell>
        </row>
        <row r="360">
          <cell r="A360" t="str">
            <v>20000402</v>
          </cell>
          <cell r="B360" t="str">
            <v>NORTH CAMAS-SIFTON NO 1</v>
          </cell>
          <cell r="C360">
            <v>357536.20999999996</v>
          </cell>
        </row>
        <row r="361">
          <cell r="A361" t="str">
            <v>20000403</v>
          </cell>
          <cell r="B361" t="str">
            <v>NORTH MOUNTAIN-SNOHOMISH NO 1</v>
          </cell>
          <cell r="C361">
            <v>225973.22</v>
          </cell>
        </row>
        <row r="362">
          <cell r="A362" t="str">
            <v>20000405</v>
          </cell>
          <cell r="B362" t="str">
            <v>NOXON-HOT SPRINGS NO 1</v>
          </cell>
          <cell r="C362">
            <v>3019998</v>
          </cell>
        </row>
        <row r="363">
          <cell r="A363" t="str">
            <v>20000406</v>
          </cell>
          <cell r="B363" t="str">
            <v>NOXON-LIBBY NO 1</v>
          </cell>
          <cell r="C363">
            <v>2845524.5300000003</v>
          </cell>
        </row>
        <row r="364">
          <cell r="A364" t="str">
            <v>20000409</v>
          </cell>
          <cell r="B364" t="str">
            <v>OLYMPIA-GRAND COULEE NO 1</v>
          </cell>
          <cell r="C364">
            <v>22668766.539999999</v>
          </cell>
        </row>
        <row r="365">
          <cell r="A365" t="str">
            <v>20000410</v>
          </cell>
          <cell r="B365" t="str">
            <v>OLYMPIA-KITSAP NO 3 (SEE NOTES)</v>
          </cell>
          <cell r="C365">
            <v>3117039.38</v>
          </cell>
        </row>
        <row r="366">
          <cell r="A366" t="str">
            <v>20000411</v>
          </cell>
          <cell r="B366" t="str">
            <v>OLYMPIA-SATSOP NO 2</v>
          </cell>
          <cell r="C366">
            <v>3893067.753</v>
          </cell>
        </row>
        <row r="367">
          <cell r="A367" t="str">
            <v>20000412</v>
          </cell>
          <cell r="B367" t="str">
            <v>OLYMPIA-SATSOP NO 3</v>
          </cell>
          <cell r="C367">
            <v>4021560.41</v>
          </cell>
        </row>
        <row r="368">
          <cell r="A368" t="str">
            <v>20000413</v>
          </cell>
          <cell r="B368" t="str">
            <v>OLYMPIA-SHELTON NO 1</v>
          </cell>
          <cell r="C368">
            <v>404089.32</v>
          </cell>
        </row>
        <row r="369">
          <cell r="A369" t="str">
            <v>20000414</v>
          </cell>
          <cell r="B369" t="str">
            <v>OLYMPIA-SHELTON NO 2</v>
          </cell>
          <cell r="C369">
            <v>2253978.19</v>
          </cell>
        </row>
        <row r="370">
          <cell r="A370" t="str">
            <v>20000415</v>
          </cell>
          <cell r="B370" t="str">
            <v>OLYMPIA-SHELTON NO 3</v>
          </cell>
          <cell r="C370">
            <v>2055537.1800000002</v>
          </cell>
        </row>
        <row r="371">
          <cell r="A371" t="str">
            <v>20000416</v>
          </cell>
          <cell r="B371" t="str">
            <v>OLYMPIA-SHELTON NO 4</v>
          </cell>
          <cell r="C371">
            <v>1943388.17</v>
          </cell>
        </row>
        <row r="372">
          <cell r="A372" t="str">
            <v>20000417</v>
          </cell>
          <cell r="B372" t="str">
            <v>OLYMPIA-SOUTH ELMA NO 1</v>
          </cell>
          <cell r="C372">
            <v>1140677.5900000001</v>
          </cell>
        </row>
        <row r="373">
          <cell r="A373" t="str">
            <v>20000419</v>
          </cell>
          <cell r="B373" t="str">
            <v>OLYMPIA-ST CLAIR NO 1</v>
          </cell>
          <cell r="C373">
            <v>10977501.330000002</v>
          </cell>
        </row>
        <row r="374">
          <cell r="A374" t="str">
            <v>20000420</v>
          </cell>
          <cell r="B374" t="str">
            <v>OREGON CITY-CHEMAWA NO 1</v>
          </cell>
          <cell r="C374">
            <v>35889.599999999999</v>
          </cell>
        </row>
        <row r="375">
          <cell r="A375" t="str">
            <v>20000421</v>
          </cell>
          <cell r="B375" t="str">
            <v>OREGON CITY-CHEMAWA NO 2</v>
          </cell>
          <cell r="C375">
            <v>2995438.2909999997</v>
          </cell>
        </row>
        <row r="376">
          <cell r="A376" t="str">
            <v>20000422</v>
          </cell>
          <cell r="B376" t="str">
            <v>OSTRANDER-MCLOUGHLIN NO 1</v>
          </cell>
          <cell r="C376">
            <v>1415214</v>
          </cell>
        </row>
        <row r="377">
          <cell r="A377" t="str">
            <v>20000423</v>
          </cell>
          <cell r="B377" t="str">
            <v>OSTRANDER-PEARL NO 1</v>
          </cell>
          <cell r="C377">
            <v>2001443.4</v>
          </cell>
        </row>
        <row r="378">
          <cell r="A378" t="str">
            <v>20000424</v>
          </cell>
          <cell r="B378" t="str">
            <v>OSTRANDER-TROUTDALE NO 1</v>
          </cell>
          <cell r="C378">
            <v>6217653.442999999</v>
          </cell>
        </row>
        <row r="379">
          <cell r="A379" t="str">
            <v>20000425</v>
          </cell>
          <cell r="B379" t="str">
            <v>PALISADES-CATTLE CREEK NO 1</v>
          </cell>
          <cell r="C379">
            <v>4294449.45</v>
          </cell>
        </row>
        <row r="380">
          <cell r="A380" t="str">
            <v>20000426</v>
          </cell>
          <cell r="B380" t="str">
            <v>PALISADES-SWAN VALLEY NO 1</v>
          </cell>
          <cell r="C380">
            <v>10704293.49</v>
          </cell>
        </row>
        <row r="381">
          <cell r="A381" t="str">
            <v>20000427</v>
          </cell>
          <cell r="B381" t="str">
            <v>PARKER TAP TO EUGENE-ALDERWOOD NO 1</v>
          </cell>
          <cell r="C381">
            <v>9970</v>
          </cell>
        </row>
        <row r="382">
          <cell r="A382" t="str">
            <v>20000428</v>
          </cell>
          <cell r="B382" t="str">
            <v>PAUL-ALLSTON NO 1(OBSOLETE)</v>
          </cell>
          <cell r="C382">
            <v>3.0000000000000001E-3</v>
          </cell>
        </row>
        <row r="383">
          <cell r="A383" t="str">
            <v>20000429</v>
          </cell>
          <cell r="B383" t="str">
            <v>PAUL-ALLSTON NO 2</v>
          </cell>
          <cell r="C383">
            <v>9536953.6630000006</v>
          </cell>
        </row>
        <row r="384">
          <cell r="A384" t="str">
            <v>20000430</v>
          </cell>
          <cell r="B384" t="str">
            <v>PAUL-OLYMPIA NO 1</v>
          </cell>
          <cell r="C384">
            <v>3514675.9</v>
          </cell>
        </row>
        <row r="385">
          <cell r="A385" t="str">
            <v>20000431</v>
          </cell>
          <cell r="B385" t="str">
            <v>PAUL-SATSOP NO 1</v>
          </cell>
          <cell r="C385">
            <v>30139100.280000001</v>
          </cell>
        </row>
        <row r="386">
          <cell r="A386" t="str">
            <v>20000432</v>
          </cell>
          <cell r="B386" t="str">
            <v>PEARL-KEELER NO 1</v>
          </cell>
          <cell r="C386">
            <v>2197930.25</v>
          </cell>
        </row>
        <row r="387">
          <cell r="A387" t="str">
            <v>20000433</v>
          </cell>
          <cell r="B387" t="str">
            <v>PEARL-MARION NO 1</v>
          </cell>
          <cell r="C387">
            <v>4559011.6100000003</v>
          </cell>
        </row>
        <row r="388">
          <cell r="A388" t="str">
            <v>20000434</v>
          </cell>
          <cell r="B388" t="str">
            <v>PEARL-SHERWOOD NO. 1 &amp; 2 (PEARL-SHERWOOD NO 2 SECTION)</v>
          </cell>
          <cell r="C388">
            <v>751728.41000000015</v>
          </cell>
        </row>
        <row r="389">
          <cell r="A389" t="str">
            <v>20000435</v>
          </cell>
          <cell r="B389" t="str">
            <v>PEARL-SHERWOOD NO. 1 &amp; 2 (PEARL-SHERWOOD NO 1 SECTION)</v>
          </cell>
          <cell r="C389">
            <v>751728.39999999991</v>
          </cell>
        </row>
        <row r="390">
          <cell r="A390" t="str">
            <v>20000436</v>
          </cell>
          <cell r="B390" t="str">
            <v>PILOT BUTTE-LA PINE NO 1</v>
          </cell>
          <cell r="C390">
            <v>2545896.4000000004</v>
          </cell>
        </row>
        <row r="391">
          <cell r="A391" t="str">
            <v>20000438</v>
          </cell>
          <cell r="B391" t="str">
            <v>POMEROY TAP TO TUCANNON RIVER-NORTH LEWISTON NO 1</v>
          </cell>
          <cell r="C391">
            <v>29549.94</v>
          </cell>
        </row>
        <row r="392">
          <cell r="A392" t="str">
            <v>20000439</v>
          </cell>
          <cell r="B392" t="str">
            <v>PONDEROSA-PILOT BUTTE NO 1</v>
          </cell>
          <cell r="C392">
            <v>5666358.5299999993</v>
          </cell>
        </row>
        <row r="393">
          <cell r="A393" t="str">
            <v>20000440</v>
          </cell>
          <cell r="B393" t="str">
            <v>PORT ANGELES-SAPPHO NO 1</v>
          </cell>
          <cell r="C393">
            <v>3167354.4599999995</v>
          </cell>
        </row>
        <row r="394">
          <cell r="A394" t="str">
            <v>20000441</v>
          </cell>
          <cell r="B394" t="str">
            <v>POTHOLES-GRAND COULEE NO 1</v>
          </cell>
          <cell r="C394">
            <v>1377363.0100000002</v>
          </cell>
        </row>
        <row r="395">
          <cell r="A395" t="str">
            <v>20000442</v>
          </cell>
          <cell r="B395" t="str">
            <v>POTLATCH TAP TO SHELTON-FAIRMOUNT NO 1</v>
          </cell>
          <cell r="C395">
            <v>6823.75</v>
          </cell>
        </row>
        <row r="396">
          <cell r="A396" t="str">
            <v>20000443</v>
          </cell>
          <cell r="B396" t="str">
            <v>CENTRALIA TAP TO CHEHALIS-COVINGTON NO 1</v>
          </cell>
          <cell r="C396">
            <v>1162.1300000000001</v>
          </cell>
        </row>
        <row r="397">
          <cell r="A397" t="str">
            <v>20000444</v>
          </cell>
          <cell r="B397" t="str">
            <v>PRIEST RIVER TAP TO ALBENI FALLS-SAND CREEK NO 1</v>
          </cell>
          <cell r="C397">
            <v>297116.89</v>
          </cell>
        </row>
        <row r="398">
          <cell r="A398" t="str">
            <v>20000445</v>
          </cell>
          <cell r="B398" t="str">
            <v>PROSSER TAP TO GRANDVIEW-RED MOUNTAIN NO 1</v>
          </cell>
          <cell r="C398">
            <v>720574.64</v>
          </cell>
        </row>
        <row r="399">
          <cell r="A399" t="str">
            <v>20000446</v>
          </cell>
          <cell r="B399" t="str">
            <v>RADAR TAP (USBR) TO SCOOTENEY TAP</v>
          </cell>
          <cell r="C399">
            <v>65675.490000000005</v>
          </cell>
        </row>
        <row r="400">
          <cell r="A400" t="str">
            <v>20000447</v>
          </cell>
          <cell r="B400" t="str">
            <v>RAINBOW VALLEY TAP TO LANE-WENDSON NO 1</v>
          </cell>
          <cell r="C400">
            <v>495381.51</v>
          </cell>
        </row>
        <row r="401">
          <cell r="A401" t="str">
            <v>20000448</v>
          </cell>
          <cell r="B401" t="str">
            <v>RALSTON TAP TO EAST COLFAX-LIND</v>
          </cell>
          <cell r="C401">
            <v>532215.89</v>
          </cell>
        </row>
        <row r="402">
          <cell r="A402" t="str">
            <v>20000449</v>
          </cell>
          <cell r="B402" t="str">
            <v>RATTLESNAKE-GARRISON NO 1</v>
          </cell>
          <cell r="C402">
            <v>2426447.58</v>
          </cell>
        </row>
        <row r="403">
          <cell r="A403" t="str">
            <v>20000450</v>
          </cell>
          <cell r="B403" t="str">
            <v>RAVER-ECHO LAKE NO 1</v>
          </cell>
          <cell r="C403">
            <v>2190124.71</v>
          </cell>
        </row>
        <row r="404">
          <cell r="A404" t="str">
            <v>20000451</v>
          </cell>
          <cell r="B404" t="str">
            <v>RAVER-COVINGTON NO 1</v>
          </cell>
          <cell r="C404">
            <v>2290044.8130000001</v>
          </cell>
        </row>
        <row r="405">
          <cell r="A405" t="str">
            <v>20000452</v>
          </cell>
          <cell r="B405" t="str">
            <v>RAVER-COVINGTON NO 2</v>
          </cell>
          <cell r="C405">
            <v>1295591.983</v>
          </cell>
        </row>
        <row r="406">
          <cell r="A406" t="str">
            <v>20000454</v>
          </cell>
          <cell r="B406" t="str">
            <v>RAVER-PAUL NO 1</v>
          </cell>
          <cell r="C406">
            <v>11782191.57</v>
          </cell>
        </row>
        <row r="407">
          <cell r="A407" t="str">
            <v>20000455</v>
          </cell>
          <cell r="B407" t="str">
            <v>RAYMOND-COSMOPOLIS NO 1</v>
          </cell>
          <cell r="C407">
            <v>10746393.487</v>
          </cell>
        </row>
        <row r="408">
          <cell r="A408" t="str">
            <v>20000456</v>
          </cell>
          <cell r="B408" t="str">
            <v>RAYMOND-HENKLE ST. NO 1</v>
          </cell>
          <cell r="C408">
            <v>422980.79999999993</v>
          </cell>
        </row>
        <row r="409">
          <cell r="A409" t="str">
            <v>20000458</v>
          </cell>
          <cell r="B409" t="str">
            <v>RAYMOND-WILLAPA RIVER NO 1</v>
          </cell>
          <cell r="C409">
            <v>844843.86999999988</v>
          </cell>
        </row>
        <row r="410">
          <cell r="A410" t="str">
            <v>20000459</v>
          </cell>
          <cell r="B410" t="str">
            <v>BRASADA-HARNEY NO 1</v>
          </cell>
          <cell r="C410">
            <v>4479773.1800000006</v>
          </cell>
        </row>
        <row r="411">
          <cell r="A411" t="str">
            <v>20000460</v>
          </cell>
          <cell r="B411" t="str">
            <v>REDMOND-PILOT BUTTE NO 1</v>
          </cell>
          <cell r="C411">
            <v>762652.98</v>
          </cell>
        </row>
        <row r="412">
          <cell r="A412" t="str">
            <v>20000461</v>
          </cell>
          <cell r="B412" t="str">
            <v>REEDSPORT-TAHKENITCH FIBER SYSTEM</v>
          </cell>
          <cell r="C412">
            <v>24935.95</v>
          </cell>
        </row>
        <row r="413">
          <cell r="A413" t="str">
            <v>20000462</v>
          </cell>
          <cell r="B413" t="str">
            <v>REEDSPORT-FAIRVIEW NO 1</v>
          </cell>
          <cell r="C413">
            <v>8664889.0399999991</v>
          </cell>
        </row>
        <row r="414">
          <cell r="A414" t="str">
            <v>20000464</v>
          </cell>
          <cell r="B414" t="str">
            <v>RIVERGATE-KEELER NO 1 &amp; 2 (RIVERGATE-KEELER NO 1 SECTION)</v>
          </cell>
          <cell r="C414">
            <v>512780.1</v>
          </cell>
        </row>
        <row r="415">
          <cell r="A415" t="str">
            <v>20000466</v>
          </cell>
          <cell r="B415" t="str">
            <v>RIVERLAND-MIDWAY NO 1</v>
          </cell>
          <cell r="C415">
            <v>21591.003000000001</v>
          </cell>
        </row>
        <row r="416">
          <cell r="A416" t="str">
            <v>20000468</v>
          </cell>
          <cell r="B416" t="str">
            <v>ROCKY FORD-GRAND COULEE NO 1</v>
          </cell>
          <cell r="C416">
            <v>1627128.83</v>
          </cell>
        </row>
        <row r="417">
          <cell r="A417" t="str">
            <v>20000469</v>
          </cell>
          <cell r="B417" t="str">
            <v>ROCKY REACH-COLUMBIA NO 1</v>
          </cell>
          <cell r="C417">
            <v>1231827</v>
          </cell>
        </row>
        <row r="418">
          <cell r="A418" t="str">
            <v>20000470</v>
          </cell>
          <cell r="B418" t="str">
            <v>ROCKY REACH-MAPLE VALLEY NO 1</v>
          </cell>
          <cell r="C418">
            <v>16601625.4</v>
          </cell>
        </row>
        <row r="419">
          <cell r="A419" t="str">
            <v>20000471</v>
          </cell>
          <cell r="B419" t="str">
            <v>ROE'S CORNER TAP TO HEYBURN-ADELAIDE NO 1</v>
          </cell>
          <cell r="C419">
            <v>1116650.58</v>
          </cell>
        </row>
        <row r="420">
          <cell r="A420" t="str">
            <v>20000472</v>
          </cell>
          <cell r="B420" t="str">
            <v>ROGUE-GOLD BEACH NO 2</v>
          </cell>
          <cell r="C420">
            <v>4840521.4700000007</v>
          </cell>
        </row>
        <row r="421">
          <cell r="A421" t="str">
            <v>20000473</v>
          </cell>
          <cell r="B421" t="str">
            <v>ROGUE-GOLD BEACH NO 1</v>
          </cell>
          <cell r="C421">
            <v>3485430.58</v>
          </cell>
        </row>
        <row r="422">
          <cell r="A422" t="str">
            <v>20000474</v>
          </cell>
          <cell r="B422" t="str">
            <v>ROSS-MALIN FIBER SYSTEM</v>
          </cell>
          <cell r="C422">
            <v>4670521.2299999995</v>
          </cell>
        </row>
        <row r="423">
          <cell r="A423" t="str">
            <v>20000477</v>
          </cell>
          <cell r="B423" t="str">
            <v>ROSS-ALCOA NO 2 &amp; 4 (ROSS-ALCOA NO 2 SECTION)</v>
          </cell>
          <cell r="C423">
            <v>136560</v>
          </cell>
        </row>
        <row r="424">
          <cell r="A424" t="str">
            <v>20000478</v>
          </cell>
          <cell r="B424" t="str">
            <v>ROSS-ALCOA NO 3</v>
          </cell>
          <cell r="C424">
            <v>1252366</v>
          </cell>
        </row>
        <row r="425">
          <cell r="A425" t="str">
            <v>20000479</v>
          </cell>
          <cell r="B425" t="str">
            <v>ROSS-CARBORUNDUM NO 1</v>
          </cell>
          <cell r="C425">
            <v>213491.26</v>
          </cell>
        </row>
        <row r="426">
          <cell r="A426" t="str">
            <v>20000480</v>
          </cell>
          <cell r="B426" t="str">
            <v>ROSS-LEXINGTON NO 1</v>
          </cell>
          <cell r="C426">
            <v>2830955.4730000002</v>
          </cell>
        </row>
        <row r="427">
          <cell r="A427" t="str">
            <v>20000481</v>
          </cell>
          <cell r="B427" t="str">
            <v>ROSS-RIVERGATE NO 1</v>
          </cell>
          <cell r="C427">
            <v>558459.32000000007</v>
          </cell>
        </row>
        <row r="428">
          <cell r="A428" t="str">
            <v>20000482</v>
          </cell>
          <cell r="B428" t="str">
            <v>ROSS-ST JOHNS NO 1</v>
          </cell>
          <cell r="C428">
            <v>1623573.82</v>
          </cell>
        </row>
        <row r="429">
          <cell r="A429" t="str">
            <v>20000483</v>
          </cell>
          <cell r="B429" t="str">
            <v>ROSS-VANCOUVER SHIPYARD NO 1</v>
          </cell>
          <cell r="C429">
            <v>429666.03</v>
          </cell>
        </row>
        <row r="430">
          <cell r="A430" t="str">
            <v>20000484</v>
          </cell>
          <cell r="B430" t="str">
            <v>ROUNDUP-LAGRANDE NO 1</v>
          </cell>
          <cell r="C430">
            <v>2465423</v>
          </cell>
        </row>
        <row r="431">
          <cell r="A431" t="str">
            <v>20000485</v>
          </cell>
          <cell r="B431" t="str">
            <v>SACAJAWEA TAP TO ICE HARBOR-FRANKLIN NO 2</v>
          </cell>
          <cell r="C431">
            <v>217457</v>
          </cell>
        </row>
        <row r="432">
          <cell r="A432" t="str">
            <v>20000486</v>
          </cell>
          <cell r="B432" t="str">
            <v>SACAJAWEA TAP TO LOWER MONUMENTAL-MCNARY NO 1</v>
          </cell>
          <cell r="C432">
            <v>2175455.0499999998</v>
          </cell>
        </row>
        <row r="433">
          <cell r="A433" t="str">
            <v>20000488</v>
          </cell>
          <cell r="B433" t="str">
            <v>SACHEEN-ALBENI FALLS NO 1</v>
          </cell>
          <cell r="C433">
            <v>1201664.1599999999</v>
          </cell>
        </row>
        <row r="434">
          <cell r="A434" t="str">
            <v>20000489</v>
          </cell>
          <cell r="B434" t="str">
            <v>SALEM-ALBANY NO 1</v>
          </cell>
          <cell r="C434">
            <v>1490982.1830000002</v>
          </cell>
        </row>
        <row r="435">
          <cell r="A435" t="str">
            <v>20000490</v>
          </cell>
          <cell r="B435" t="str">
            <v>SALEM-ALBANY NO 2</v>
          </cell>
          <cell r="C435">
            <v>16392621.393000001</v>
          </cell>
        </row>
        <row r="436">
          <cell r="A436" t="str">
            <v>20000491</v>
          </cell>
          <cell r="B436" t="str">
            <v>SALEM-GRAND RONDE NO 1</v>
          </cell>
          <cell r="C436">
            <v>5288658.96</v>
          </cell>
        </row>
        <row r="437">
          <cell r="A437" t="str">
            <v>20000492</v>
          </cell>
          <cell r="B437" t="str">
            <v>SAND CREEK-BONNERS FERRY NO 1 &amp;. 2(SAND CREEK-BF NO 2 SECTI</v>
          </cell>
          <cell r="C437">
            <v>6647798</v>
          </cell>
        </row>
        <row r="438">
          <cell r="A438" t="str">
            <v>20000493</v>
          </cell>
          <cell r="B438" t="str">
            <v>SAND CREEK-BONNERS FERRY NO. 1 &amp; 2 (SAND CREEK-BF NO 1 SECT</v>
          </cell>
          <cell r="C438">
            <v>6669000.5800000001</v>
          </cell>
        </row>
        <row r="439">
          <cell r="A439" t="str">
            <v>20000495</v>
          </cell>
          <cell r="B439" t="str">
            <v>SANTIAM SUBSTATION TRANSF BAY TAP TO SANTIAM-ALBANY NO 1</v>
          </cell>
          <cell r="C439">
            <v>2323017.02</v>
          </cell>
        </row>
        <row r="440">
          <cell r="A440" t="str">
            <v>20000496</v>
          </cell>
          <cell r="B440" t="str">
            <v>SANTIAM-ALBANY NO 1</v>
          </cell>
          <cell r="C440">
            <v>984717</v>
          </cell>
        </row>
        <row r="441">
          <cell r="A441" t="str">
            <v>20000497</v>
          </cell>
          <cell r="B441" t="str">
            <v>SANTIAM-ALVEY 1 &amp; 2, S-A 1 SECT</v>
          </cell>
          <cell r="C441">
            <v>3339901.01</v>
          </cell>
        </row>
        <row r="442">
          <cell r="A442" t="str">
            <v>20000498</v>
          </cell>
          <cell r="B442" t="str">
            <v>SANTIAM-ALVEY 1 &amp; 2, S-A 2 SECT</v>
          </cell>
          <cell r="C442">
            <v>2987965.7399999998</v>
          </cell>
        </row>
        <row r="443">
          <cell r="A443" t="str">
            <v>20000499</v>
          </cell>
          <cell r="B443" t="str">
            <v>SANTIAM-CHEMAWA NO 1</v>
          </cell>
          <cell r="C443">
            <v>1744710</v>
          </cell>
        </row>
        <row r="444">
          <cell r="A444" t="str">
            <v>20000500</v>
          </cell>
          <cell r="B444" t="str">
            <v>SANTIAM-LYONS UHV XFMR 1</v>
          </cell>
          <cell r="C444">
            <v>126000.353</v>
          </cell>
        </row>
        <row r="445">
          <cell r="A445" t="str">
            <v>20000501</v>
          </cell>
          <cell r="B445" t="str">
            <v>SANTIAM-TOLEDO NO 1</v>
          </cell>
          <cell r="C445">
            <v>4445928.8429999994</v>
          </cell>
        </row>
        <row r="446">
          <cell r="A446" t="str">
            <v>20000502</v>
          </cell>
          <cell r="B446" t="str">
            <v>SATSOP-ABERDEEN NO 3</v>
          </cell>
          <cell r="C446">
            <v>2402175</v>
          </cell>
        </row>
        <row r="447">
          <cell r="A447" t="str">
            <v>20000503</v>
          </cell>
          <cell r="B447" t="str">
            <v>SATSOP-ABERDEEN NO 2</v>
          </cell>
          <cell r="C447">
            <v>5398613.5099999998</v>
          </cell>
        </row>
        <row r="448">
          <cell r="A448" t="str">
            <v>20000504</v>
          </cell>
          <cell r="B448" t="str">
            <v>SCHRAG TAP TO RUFF-WARDEN</v>
          </cell>
          <cell r="C448">
            <v>765887.7</v>
          </cell>
        </row>
        <row r="449">
          <cell r="A449" t="str">
            <v>20000505</v>
          </cell>
          <cell r="B449" t="str">
            <v>SCHULTZ-RAVER NO 1</v>
          </cell>
          <cell r="C449">
            <v>29718529.34</v>
          </cell>
        </row>
        <row r="450">
          <cell r="A450" t="str">
            <v>20000506</v>
          </cell>
          <cell r="B450" t="str">
            <v>SCHULTZ-ECHO LAKE NO 1</v>
          </cell>
          <cell r="C450">
            <v>65603696.334000006</v>
          </cell>
        </row>
        <row r="451">
          <cell r="A451" t="str">
            <v>20000507</v>
          </cell>
          <cell r="B451" t="str">
            <v>SCHULTZ-RAVER NO 3</v>
          </cell>
          <cell r="C451">
            <v>10273141.530000001</v>
          </cell>
        </row>
        <row r="452">
          <cell r="A452" t="str">
            <v>20000508</v>
          </cell>
          <cell r="B452" t="str">
            <v>SCHULTZ-RAVER NO 4</v>
          </cell>
          <cell r="C452">
            <v>11338900.789999999</v>
          </cell>
        </row>
        <row r="453">
          <cell r="A453" t="str">
            <v>20000509</v>
          </cell>
          <cell r="B453" t="str">
            <v>SCOOTENEY TAP TO MIDWAY-BENTON NO 1</v>
          </cell>
          <cell r="C453">
            <v>337802.93300000002</v>
          </cell>
        </row>
        <row r="454">
          <cell r="A454" t="str">
            <v>20000512</v>
          </cell>
          <cell r="B454" t="str">
            <v>COVINGTON-BELL FIBER SYSTEM</v>
          </cell>
          <cell r="C454">
            <v>80125.77</v>
          </cell>
        </row>
        <row r="455">
          <cell r="A455" t="str">
            <v>20000515</v>
          </cell>
          <cell r="B455" t="str">
            <v>SHELTON-FAIRMOUNT NO 3</v>
          </cell>
          <cell r="C455">
            <v>3179420.16</v>
          </cell>
        </row>
        <row r="456">
          <cell r="A456" t="str">
            <v>20000516</v>
          </cell>
          <cell r="B456" t="str">
            <v>SHELTON-FAIRMOUNT NO 1</v>
          </cell>
          <cell r="C456">
            <v>5235679.0830000006</v>
          </cell>
        </row>
        <row r="457">
          <cell r="A457" t="str">
            <v>20000517</v>
          </cell>
          <cell r="B457" t="str">
            <v>SHELTON-FAIRMOUNT NO 2</v>
          </cell>
          <cell r="C457">
            <v>3799921.5129999998</v>
          </cell>
        </row>
        <row r="458">
          <cell r="A458" t="str">
            <v>20000518</v>
          </cell>
          <cell r="B458" t="str">
            <v>SHELTON-FAIRMOUNT NO 4</v>
          </cell>
          <cell r="C458">
            <v>2926202.31</v>
          </cell>
        </row>
        <row r="459">
          <cell r="A459" t="str">
            <v>20000519</v>
          </cell>
          <cell r="B459" t="str">
            <v>SHELTON-KITSAP NO 2</v>
          </cell>
          <cell r="C459">
            <v>9743860.6400000006</v>
          </cell>
        </row>
        <row r="460">
          <cell r="A460" t="str">
            <v>20000520</v>
          </cell>
          <cell r="B460" t="str">
            <v>SHELTON-KITSAP NO 4</v>
          </cell>
          <cell r="C460">
            <v>4172673.5700000003</v>
          </cell>
        </row>
        <row r="461">
          <cell r="A461" t="str">
            <v>20000523</v>
          </cell>
          <cell r="B461" t="str">
            <v>SICKLER-SCHULTZ NO 1</v>
          </cell>
          <cell r="C461">
            <v>11145747.07</v>
          </cell>
        </row>
        <row r="462">
          <cell r="A462" t="str">
            <v>20000524</v>
          </cell>
          <cell r="B462" t="str">
            <v>SIFTON TAP TO NORTH BONNEVILLE-ROSS NO 1</v>
          </cell>
          <cell r="C462">
            <v>222179.5</v>
          </cell>
        </row>
        <row r="463">
          <cell r="A463" t="str">
            <v>20000525</v>
          </cell>
          <cell r="B463" t="str">
            <v>SIFTON TAP TO N. BONN-ROSS 2</v>
          </cell>
          <cell r="C463">
            <v>222179.5</v>
          </cell>
        </row>
        <row r="464">
          <cell r="A464" t="str">
            <v>20000526</v>
          </cell>
          <cell r="B464" t="str">
            <v>SIFTON-FISHERS ROAD NO 1</v>
          </cell>
          <cell r="C464">
            <v>55704</v>
          </cell>
        </row>
        <row r="465">
          <cell r="A465" t="str">
            <v>20000527</v>
          </cell>
          <cell r="B465" t="str">
            <v>SIFTON-ROSS NO 1</v>
          </cell>
          <cell r="C465">
            <v>356952.07</v>
          </cell>
        </row>
        <row r="466">
          <cell r="A466" t="str">
            <v>20000528</v>
          </cell>
          <cell r="B466" t="str">
            <v>SLATT-BUCKLEY NO 1</v>
          </cell>
          <cell r="C466">
            <v>21181549.75</v>
          </cell>
        </row>
        <row r="467">
          <cell r="A467" t="str">
            <v>20000529</v>
          </cell>
          <cell r="B467" t="str">
            <v>SLATT-JOHN DAY NO 1</v>
          </cell>
          <cell r="C467">
            <v>4686602.68</v>
          </cell>
        </row>
        <row r="468">
          <cell r="A468" t="str">
            <v>20000530</v>
          </cell>
          <cell r="B468" t="str">
            <v>SNOHOMISH-BEVERLY PARK NO 3</v>
          </cell>
          <cell r="C468">
            <v>370951.47</v>
          </cell>
        </row>
        <row r="469">
          <cell r="A469" t="str">
            <v>20000531</v>
          </cell>
          <cell r="B469" t="str">
            <v>SNOHOMISH-BEVERLY PARK NO 4</v>
          </cell>
          <cell r="C469">
            <v>510680.94999999995</v>
          </cell>
        </row>
        <row r="470">
          <cell r="A470" t="str">
            <v>20000532</v>
          </cell>
          <cell r="B470" t="str">
            <v>SNOHOMISH-BOTHELL NO 1</v>
          </cell>
          <cell r="C470">
            <v>530886.80000000005</v>
          </cell>
        </row>
        <row r="471">
          <cell r="A471" t="str">
            <v>20000533</v>
          </cell>
          <cell r="B471" t="str">
            <v>SNOHOMISH-BOTHELL NO 2</v>
          </cell>
          <cell r="C471">
            <v>148752</v>
          </cell>
        </row>
        <row r="472">
          <cell r="A472" t="str">
            <v>20000534</v>
          </cell>
          <cell r="B472" t="str">
            <v>SNOHOMISH-MURRAY NO 1</v>
          </cell>
          <cell r="C472">
            <v>599384.13</v>
          </cell>
        </row>
        <row r="473">
          <cell r="A473" t="str">
            <v>20000535</v>
          </cell>
          <cell r="B473" t="str">
            <v>SNOHOMISH-EVERETT</v>
          </cell>
          <cell r="C473">
            <v>553412.05999999994</v>
          </cell>
        </row>
        <row r="474">
          <cell r="A474" t="str">
            <v>20000536</v>
          </cell>
          <cell r="B474" t="str">
            <v>SNOHOMISH-PUD NO. 8</v>
          </cell>
          <cell r="C474">
            <v>2377231</v>
          </cell>
        </row>
        <row r="475">
          <cell r="A475" t="str">
            <v>20000537</v>
          </cell>
          <cell r="B475" t="str">
            <v>SNOHOMISH-PUD NO 9</v>
          </cell>
          <cell r="C475">
            <v>2362466</v>
          </cell>
        </row>
        <row r="476">
          <cell r="A476" t="str">
            <v>20000538</v>
          </cell>
          <cell r="B476" t="str">
            <v>SNO-KING TAP TO ECHO LAKE-MONROE NO 1</v>
          </cell>
          <cell r="C476">
            <v>5042813.8099999996</v>
          </cell>
        </row>
        <row r="477">
          <cell r="A477" t="str">
            <v>20000539</v>
          </cell>
          <cell r="B477" t="str">
            <v>SNO-KING-MAPLE VALLEY NO 1</v>
          </cell>
          <cell r="C477">
            <v>1845243.16</v>
          </cell>
        </row>
        <row r="478">
          <cell r="A478" t="str">
            <v>20000540</v>
          </cell>
          <cell r="B478" t="str">
            <v>SNO-KING-MAPLE VALLEY NO. 2</v>
          </cell>
          <cell r="C478">
            <v>651009.17999999993</v>
          </cell>
        </row>
        <row r="479">
          <cell r="A479" t="str">
            <v>20000541</v>
          </cell>
          <cell r="B479" t="str">
            <v>SATSOP PARK-COSMOPOLIS NO 1</v>
          </cell>
          <cell r="C479">
            <v>1246681.2100000002</v>
          </cell>
        </row>
        <row r="480">
          <cell r="A480" t="str">
            <v>20000542</v>
          </cell>
          <cell r="B480" t="str">
            <v>SPAR CANYON - ROUND VALLEY</v>
          </cell>
          <cell r="C480">
            <v>1264434.55</v>
          </cell>
        </row>
        <row r="481">
          <cell r="A481" t="str">
            <v>20000543</v>
          </cell>
          <cell r="B481" t="str">
            <v>SPEARFISH TAP TO CHENOWETH-GOLDENDALE NO 1</v>
          </cell>
          <cell r="C481">
            <v>113617.11</v>
          </cell>
        </row>
        <row r="482">
          <cell r="A482" t="str">
            <v>20000544</v>
          </cell>
          <cell r="B482" t="str">
            <v>SPIRIT TAP TO COLVILLE-BOUNDARY NO 1</v>
          </cell>
          <cell r="C482">
            <v>928400.5199999999</v>
          </cell>
        </row>
        <row r="483">
          <cell r="A483" t="str">
            <v>20000545</v>
          </cell>
          <cell r="B483" t="str">
            <v>ST HELENS-ALLSTON NO 1</v>
          </cell>
          <cell r="C483">
            <v>5556447.4299999997</v>
          </cell>
        </row>
        <row r="484">
          <cell r="A484" t="str">
            <v>20000548</v>
          </cell>
          <cell r="B484" t="str">
            <v>ST JOHNS TAP TO KEELER-OREGON CITY NO 2</v>
          </cell>
          <cell r="C484">
            <v>2120</v>
          </cell>
        </row>
        <row r="485">
          <cell r="A485" t="str">
            <v>20000549</v>
          </cell>
          <cell r="B485" t="str">
            <v>ST JOHNS-KEELER NO 2</v>
          </cell>
          <cell r="C485">
            <v>571146.81999999995</v>
          </cell>
        </row>
        <row r="486">
          <cell r="A486" t="str">
            <v>20000550</v>
          </cell>
          <cell r="B486" t="str">
            <v>ST JOHNS-ST HELENS NO 1</v>
          </cell>
          <cell r="C486">
            <v>2319290.9029999999</v>
          </cell>
        </row>
        <row r="487">
          <cell r="A487" t="str">
            <v>20000553</v>
          </cell>
          <cell r="B487" t="str">
            <v>SWAN VALLEY-GOSHEN NO 1</v>
          </cell>
          <cell r="C487">
            <v>4307957.2300000004</v>
          </cell>
        </row>
        <row r="488">
          <cell r="A488" t="str">
            <v>20000554</v>
          </cell>
          <cell r="B488" t="str">
            <v>SWAN VALLEY-TETON NO 1</v>
          </cell>
          <cell r="C488">
            <v>3328159.3590000002</v>
          </cell>
        </row>
        <row r="489">
          <cell r="A489" t="str">
            <v>20000555</v>
          </cell>
          <cell r="B489" t="str">
            <v>COWLITZ TAP TO CHEHALIS-COVINGTON NO 1</v>
          </cell>
          <cell r="C489">
            <v>5991907.4100000001</v>
          </cell>
        </row>
        <row r="490">
          <cell r="A490" t="str">
            <v>20000556</v>
          </cell>
          <cell r="B490" t="str">
            <v>SOUTH TACOMA-SOUTHWEST NO 1</v>
          </cell>
          <cell r="C490">
            <v>1609956.6629999997</v>
          </cell>
        </row>
        <row r="491">
          <cell r="A491" t="str">
            <v>20000557</v>
          </cell>
          <cell r="B491" t="str">
            <v>TACOMA-COVINGTON NO 3</v>
          </cell>
          <cell r="C491">
            <v>1240294</v>
          </cell>
        </row>
        <row r="492">
          <cell r="A492" t="str">
            <v>20000558</v>
          </cell>
          <cell r="B492" t="str">
            <v>TACOMA-COVINGTON NO 4</v>
          </cell>
          <cell r="C492">
            <v>1240294</v>
          </cell>
        </row>
        <row r="493">
          <cell r="A493" t="str">
            <v>20000559</v>
          </cell>
          <cell r="B493" t="str">
            <v>TACOMA-RAVER NO 1&amp;2 (NO 1 SECTION)</v>
          </cell>
          <cell r="C493">
            <v>4567296.6399999997</v>
          </cell>
        </row>
        <row r="494">
          <cell r="A494" t="str">
            <v>20000560</v>
          </cell>
          <cell r="B494" t="str">
            <v>TACOMA-RAVER NO 1&amp;2 (NO 2 SECTION)</v>
          </cell>
          <cell r="C494">
            <v>2332326.08</v>
          </cell>
        </row>
        <row r="495">
          <cell r="A495" t="str">
            <v>20000561</v>
          </cell>
          <cell r="B495" t="str">
            <v>TAFT-BELL NO 1</v>
          </cell>
          <cell r="C495">
            <v>84342970.189999998</v>
          </cell>
        </row>
        <row r="496">
          <cell r="A496" t="str">
            <v>20000562</v>
          </cell>
          <cell r="B496" t="str">
            <v>TAFT-HOT SPRINGS NO 1</v>
          </cell>
          <cell r="C496">
            <v>11863226.16</v>
          </cell>
        </row>
        <row r="497">
          <cell r="A497" t="str">
            <v>20000563</v>
          </cell>
          <cell r="B497" t="str">
            <v>TAHKENITCH-GARDINER NO 1</v>
          </cell>
          <cell r="C497">
            <v>693117.77</v>
          </cell>
        </row>
        <row r="498">
          <cell r="A498" t="str">
            <v>20000564</v>
          </cell>
          <cell r="B498" t="str">
            <v>TAHKENITCH-REEDSPORT NO 1</v>
          </cell>
          <cell r="C498">
            <v>640236.53</v>
          </cell>
        </row>
        <row r="499">
          <cell r="A499" t="str">
            <v>20000565</v>
          </cell>
          <cell r="B499" t="str">
            <v>TARGHEE-DRUMMOND NO 1</v>
          </cell>
          <cell r="C499">
            <v>114985.98</v>
          </cell>
        </row>
        <row r="500">
          <cell r="A500" t="str">
            <v>20000566</v>
          </cell>
          <cell r="B500" t="str">
            <v>TARGHEE TAP TO SWAN VALLEY-TETON NO 1</v>
          </cell>
          <cell r="C500">
            <v>962038.59000000008</v>
          </cell>
        </row>
        <row r="501">
          <cell r="A501" t="str">
            <v>20000568</v>
          </cell>
          <cell r="B501" t="str">
            <v>THATCHER JUNCTION TAP TO FOREST GROVE-TILLAMOOK NO 1</v>
          </cell>
          <cell r="C501">
            <v>1689</v>
          </cell>
        </row>
        <row r="502">
          <cell r="A502" t="str">
            <v>20000569</v>
          </cell>
          <cell r="B502" t="str">
            <v>THE DALLES PH-BIG EDDY NO 1</v>
          </cell>
          <cell r="C502">
            <v>118075.44</v>
          </cell>
        </row>
        <row r="503">
          <cell r="A503" t="str">
            <v>20000570</v>
          </cell>
          <cell r="B503" t="str">
            <v>THE DALLES PH-BIG EDDY NO 3</v>
          </cell>
          <cell r="C503">
            <v>107356</v>
          </cell>
        </row>
        <row r="504">
          <cell r="A504" t="str">
            <v>20000571</v>
          </cell>
          <cell r="B504" t="str">
            <v>THE DALLES PH-BIG EDDY NO 4</v>
          </cell>
          <cell r="C504">
            <v>107351</v>
          </cell>
        </row>
        <row r="505">
          <cell r="A505" t="str">
            <v>20000572</v>
          </cell>
          <cell r="B505" t="str">
            <v>THE DALLES PH-BIG EDDY NO 5</v>
          </cell>
          <cell r="C505">
            <v>116296</v>
          </cell>
        </row>
        <row r="506">
          <cell r="A506" t="str">
            <v>20000573</v>
          </cell>
          <cell r="B506" t="str">
            <v>THE DALLES PH-BIG EDDY NO 6</v>
          </cell>
          <cell r="C506">
            <v>117572</v>
          </cell>
        </row>
        <row r="507">
          <cell r="A507" t="str">
            <v>20000574</v>
          </cell>
          <cell r="B507" t="str">
            <v>THE DALLES PH-BIG EDDY NO 2</v>
          </cell>
          <cell r="C507">
            <v>121407</v>
          </cell>
        </row>
        <row r="508">
          <cell r="A508" t="str">
            <v>20000575</v>
          </cell>
          <cell r="B508" t="str">
            <v>THE DALLES-DISCOVERY NO 1</v>
          </cell>
          <cell r="C508">
            <v>221838.63000000003</v>
          </cell>
        </row>
        <row r="509">
          <cell r="A509" t="str">
            <v>20000576</v>
          </cell>
          <cell r="B509" t="str">
            <v>THURSTON-MCKENZIE NO 1</v>
          </cell>
          <cell r="C509">
            <v>2435522</v>
          </cell>
        </row>
        <row r="510">
          <cell r="A510" t="str">
            <v>20000577</v>
          </cell>
          <cell r="B510" t="str">
            <v>TIMBER TAP TO FOREST GROVE-TILLAMOOK NO 1</v>
          </cell>
          <cell r="C510">
            <v>895109.14</v>
          </cell>
        </row>
        <row r="511">
          <cell r="A511" t="str">
            <v>20000578</v>
          </cell>
          <cell r="B511" t="str">
            <v>TOLEDO-WENDSON NO 1</v>
          </cell>
          <cell r="C511">
            <v>5931612.2300000004</v>
          </cell>
        </row>
        <row r="512">
          <cell r="A512" t="str">
            <v>20000579</v>
          </cell>
          <cell r="B512" t="str">
            <v>TOWER ROAD-ALKALI NO 1(NOT A VALID LINE SEE BOARDMAN-ALKALI</v>
          </cell>
          <cell r="C512">
            <v>430309.93</v>
          </cell>
        </row>
        <row r="513">
          <cell r="A513" t="str">
            <v>20000580</v>
          </cell>
          <cell r="B513" t="str">
            <v>TRENTWOOD-VALLEY WAY NO 1</v>
          </cell>
          <cell r="C513">
            <v>395271.19999999995</v>
          </cell>
        </row>
        <row r="514">
          <cell r="A514" t="str">
            <v>20000581</v>
          </cell>
          <cell r="B514" t="str">
            <v>TROJAN-ALLSTON NO 1</v>
          </cell>
          <cell r="C514">
            <v>1595833</v>
          </cell>
        </row>
        <row r="515">
          <cell r="A515" t="str">
            <v>20000582</v>
          </cell>
          <cell r="B515" t="str">
            <v>TROJAN-ALLSTON NO 2</v>
          </cell>
          <cell r="C515">
            <v>1584040</v>
          </cell>
        </row>
        <row r="516">
          <cell r="A516" t="str">
            <v>20000583</v>
          </cell>
          <cell r="B516" t="str">
            <v>UNDERWOOD TAP TO BONN-NC 1 &amp; BONN-A 2, BONN-ALCOA  TO STR 1</v>
          </cell>
          <cell r="C516">
            <v>748294.67999999993</v>
          </cell>
        </row>
        <row r="517">
          <cell r="A517" t="str">
            <v>20000584</v>
          </cell>
          <cell r="B517" t="str">
            <v>UNDERWOOD TAP TO BONN-NC 1 &amp; BONN-A 2, BONN-NC 1 TO UNDRW S</v>
          </cell>
          <cell r="C517">
            <v>791603.02</v>
          </cell>
        </row>
        <row r="518">
          <cell r="A518" t="str">
            <v>20000585</v>
          </cell>
          <cell r="B518" t="str">
            <v>UNITY-HEYBURN NO 1</v>
          </cell>
          <cell r="C518">
            <v>560894.22</v>
          </cell>
        </row>
        <row r="519">
          <cell r="A519" t="str">
            <v>20000586</v>
          </cell>
          <cell r="B519" t="str">
            <v>UNITY-WEST BURLEY NO 1</v>
          </cell>
          <cell r="C519">
            <v>1931733.92</v>
          </cell>
        </row>
        <row r="520">
          <cell r="A520" t="str">
            <v>20000587</v>
          </cell>
          <cell r="B520" t="str">
            <v>USK-BOUNDARY NO 1</v>
          </cell>
          <cell r="C520">
            <v>2107798.21</v>
          </cell>
        </row>
        <row r="521">
          <cell r="A521" t="str">
            <v>20000590</v>
          </cell>
          <cell r="B521" t="str">
            <v>VANTAGE-COLUMBIA NO 1</v>
          </cell>
          <cell r="C521">
            <v>1207065.9100000001</v>
          </cell>
        </row>
        <row r="522">
          <cell r="A522" t="str">
            <v>20000591</v>
          </cell>
          <cell r="B522" t="str">
            <v>VANTAGE-HANFORD NO 1</v>
          </cell>
          <cell r="C522">
            <v>30548.936000000002</v>
          </cell>
        </row>
        <row r="523">
          <cell r="A523" t="str">
            <v>20000592</v>
          </cell>
          <cell r="B523" t="str">
            <v>VANTAGE-SCHULTZ NO 1</v>
          </cell>
          <cell r="C523">
            <v>5194511.95</v>
          </cell>
        </row>
        <row r="524">
          <cell r="A524" t="str">
            <v>20000593</v>
          </cell>
          <cell r="B524" t="str">
            <v>VERA TAP TO TRENTWOOD-VALLEY WAY NO 1</v>
          </cell>
          <cell r="C524">
            <v>1904512.8699999999</v>
          </cell>
        </row>
        <row r="525">
          <cell r="A525" t="str">
            <v>20000594</v>
          </cell>
          <cell r="B525" t="str">
            <v>VICTOR TAP TO TARGHEE TAP</v>
          </cell>
          <cell r="C525">
            <v>96996.12</v>
          </cell>
        </row>
        <row r="526">
          <cell r="A526" t="str">
            <v>20000595</v>
          </cell>
          <cell r="B526" t="str">
            <v>WAGNER LAKE TAP TO WILBUR TAP</v>
          </cell>
          <cell r="C526">
            <v>441963</v>
          </cell>
        </row>
        <row r="527">
          <cell r="A527" t="str">
            <v>20000596</v>
          </cell>
          <cell r="B527" t="str">
            <v>WALLA WALLA-FREEWATER</v>
          </cell>
          <cell r="C527">
            <v>1331931.8799999999</v>
          </cell>
        </row>
        <row r="528">
          <cell r="A528" t="str">
            <v>20000597</v>
          </cell>
          <cell r="B528" t="str">
            <v>WALLA WALLA-TUCANNON RIVER NO 1</v>
          </cell>
          <cell r="C528">
            <v>5030036.1309999982</v>
          </cell>
        </row>
        <row r="529">
          <cell r="A529" t="str">
            <v>20000598</v>
          </cell>
          <cell r="B529" t="str">
            <v>WALLA WALLA-PENDLETON NO 1</v>
          </cell>
          <cell r="C529">
            <v>4302190.8330000006</v>
          </cell>
        </row>
        <row r="530">
          <cell r="A530" t="str">
            <v>20000599</v>
          </cell>
          <cell r="B530" t="str">
            <v>WALNUT CITY TAP TO FOREST-GROVE-MCMINNVILLE NO 1</v>
          </cell>
          <cell r="C530">
            <v>318012.74</v>
          </cell>
        </row>
        <row r="531">
          <cell r="A531" t="str">
            <v>20000601</v>
          </cell>
          <cell r="B531" t="str">
            <v>WENDSON-TAHKENITCH NO 1</v>
          </cell>
          <cell r="C531">
            <v>4200754.5299999993</v>
          </cell>
        </row>
        <row r="532">
          <cell r="A532" t="str">
            <v>20000602</v>
          </cell>
          <cell r="B532" t="str">
            <v>WENDSON-TAHKENITCH NO 2</v>
          </cell>
          <cell r="C532">
            <v>2980101.0500000003</v>
          </cell>
        </row>
        <row r="533">
          <cell r="A533" t="str">
            <v>20000603</v>
          </cell>
          <cell r="B533" t="str">
            <v>WEST BURLEY-HEYBURN NO. 1 (FOREIGN OWNED, SEE NOTES)</v>
          </cell>
          <cell r="C533">
            <v>21217.62</v>
          </cell>
        </row>
        <row r="534">
          <cell r="A534" t="str">
            <v>20000604</v>
          </cell>
          <cell r="B534" t="str">
            <v>WESTSIDE (AVA)-BELL NO 1</v>
          </cell>
          <cell r="C534">
            <v>187683.45</v>
          </cell>
        </row>
        <row r="535">
          <cell r="A535" t="str">
            <v>20000606</v>
          </cell>
          <cell r="B535" t="str">
            <v>RED MOUNTAIN-WHITE BLUFFS NO 1</v>
          </cell>
          <cell r="C535">
            <v>1262059.93</v>
          </cell>
        </row>
        <row r="536">
          <cell r="A536" t="str">
            <v>20000607</v>
          </cell>
          <cell r="B536" t="str">
            <v>WHITE BLUFFS-451B NO 1</v>
          </cell>
          <cell r="C536">
            <v>1025555</v>
          </cell>
        </row>
        <row r="537">
          <cell r="A537" t="str">
            <v>20000608</v>
          </cell>
          <cell r="B537" t="str">
            <v>WHITE BLUFFS-RICHLAND NO 1</v>
          </cell>
          <cell r="C537">
            <v>1698054.0199999998</v>
          </cell>
        </row>
        <row r="538">
          <cell r="A538" t="str">
            <v>20000609</v>
          </cell>
          <cell r="B538" t="str">
            <v>WILLOW CREEK-HAWKINS #1</v>
          </cell>
          <cell r="C538">
            <v>492032.81999999995</v>
          </cell>
        </row>
        <row r="539">
          <cell r="A539" t="str">
            <v>20000610</v>
          </cell>
          <cell r="B539" t="str">
            <v>WINTHROP TAP TO TWISP-OKANOGAN</v>
          </cell>
          <cell r="C539">
            <v>702769</v>
          </cell>
        </row>
        <row r="540">
          <cell r="A540" t="str">
            <v>20000611</v>
          </cell>
          <cell r="B540" t="str">
            <v>CGS BACKUP BANK TAP TO BENTON - 451B NO 1</v>
          </cell>
          <cell r="C540">
            <v>108424.75</v>
          </cell>
        </row>
        <row r="541">
          <cell r="A541" t="str">
            <v>20000612</v>
          </cell>
          <cell r="B541" t="str">
            <v>WNP1-ASHE NO 2</v>
          </cell>
          <cell r="C541">
            <v>76075</v>
          </cell>
        </row>
        <row r="542">
          <cell r="A542" t="str">
            <v>20000613</v>
          </cell>
          <cell r="B542" t="str">
            <v>COLUMBIA GENERATING STATION-ASHE NO 1</v>
          </cell>
          <cell r="C542">
            <v>330593</v>
          </cell>
        </row>
        <row r="543">
          <cell r="A543" t="str">
            <v>20000614</v>
          </cell>
          <cell r="B543" t="str">
            <v>COLUMBIA GENERATING STATION-ASHE NO 2</v>
          </cell>
          <cell r="C543">
            <v>76075</v>
          </cell>
        </row>
        <row r="544">
          <cell r="A544" t="str">
            <v>20000615</v>
          </cell>
          <cell r="B544" t="str">
            <v>ALVEY-DIXONVILLE NO 1</v>
          </cell>
          <cell r="C544">
            <v>25192397.960000001</v>
          </cell>
        </row>
        <row r="545">
          <cell r="A545" t="str">
            <v>20000616</v>
          </cell>
          <cell r="B545" t="str">
            <v>DIXONVILLE-MERIDIAN</v>
          </cell>
          <cell r="C545">
            <v>33312011.100000001</v>
          </cell>
        </row>
        <row r="546">
          <cell r="A546" t="str">
            <v>20000619</v>
          </cell>
          <cell r="B546" t="str">
            <v>MONROE-NOVELTY HILL NO.1</v>
          </cell>
          <cell r="C546">
            <v>1736161</v>
          </cell>
        </row>
        <row r="547">
          <cell r="A547" t="str">
            <v>20000620</v>
          </cell>
          <cell r="B547" t="str">
            <v>SAMMAMISH-MAPLE VALLEY NO 1</v>
          </cell>
          <cell r="C547">
            <v>1801866</v>
          </cell>
        </row>
        <row r="548">
          <cell r="A548" t="str">
            <v>20000621</v>
          </cell>
          <cell r="B548" t="str">
            <v>SEDRO WOOLLEY-BELLINGHAM NO 1</v>
          </cell>
          <cell r="C548">
            <v>3.0000000000000001E-3</v>
          </cell>
        </row>
        <row r="549">
          <cell r="A549" t="str">
            <v>20000624</v>
          </cell>
          <cell r="B549" t="str">
            <v>SWAN VALLEY-TETON NO 2</v>
          </cell>
          <cell r="C549">
            <v>20063680.689999998</v>
          </cell>
        </row>
        <row r="550">
          <cell r="A550" t="str">
            <v>20000625</v>
          </cell>
          <cell r="B550" t="str">
            <v>TACOMA-COVINGTON NO 2</v>
          </cell>
          <cell r="C550">
            <v>1907335.43</v>
          </cell>
        </row>
        <row r="551">
          <cell r="A551" t="str">
            <v>20000626</v>
          </cell>
          <cell r="B551" t="str">
            <v>KEELER-ALVEY FIBER SYSTEM</v>
          </cell>
          <cell r="C551">
            <v>1018867.0919999999</v>
          </cell>
        </row>
        <row r="552">
          <cell r="A552" t="str">
            <v>20000627</v>
          </cell>
          <cell r="B552" t="str">
            <v>MT SI-TANNER NO 1</v>
          </cell>
          <cell r="C552">
            <v>6226960.2299999995</v>
          </cell>
        </row>
        <row r="553">
          <cell r="A553" t="str">
            <v>20000629</v>
          </cell>
          <cell r="B553" t="str">
            <v>CHRISTOPHER TAP TO TACOMA-COVINGTON-4 (RETIRED)</v>
          </cell>
          <cell r="C553">
            <v>61062.720000000001</v>
          </cell>
        </row>
        <row r="554">
          <cell r="A554" t="str">
            <v>20000631</v>
          </cell>
          <cell r="B554" t="str">
            <v>CHIEF JOSEPH PH-CHIEF JOSEPH NO 4</v>
          </cell>
          <cell r="C554">
            <v>78094</v>
          </cell>
        </row>
        <row r="555">
          <cell r="A555" t="str">
            <v>20000632</v>
          </cell>
          <cell r="B555" t="str">
            <v>WAUNA-DRISCOLL NO 1</v>
          </cell>
          <cell r="C555">
            <v>19639.3</v>
          </cell>
        </row>
        <row r="556">
          <cell r="A556" t="str">
            <v>20000637</v>
          </cell>
          <cell r="B556" t="str">
            <v>RESTON-FAIRVIEW NO 2</v>
          </cell>
          <cell r="C556">
            <v>1801176.98</v>
          </cell>
        </row>
        <row r="557">
          <cell r="A557" t="str">
            <v>20000644</v>
          </cell>
          <cell r="B557" t="str">
            <v>MCNARY-SANTIAM NO 1(OBS/RET, SEE NOTES)</v>
          </cell>
          <cell r="C557">
            <v>6147462.5999999996</v>
          </cell>
        </row>
        <row r="558">
          <cell r="A558" t="str">
            <v>20000646</v>
          </cell>
          <cell r="B558" t="str">
            <v>BIG CLIFF-DETROIT PH NO 1</v>
          </cell>
          <cell r="C558">
            <v>181339.5</v>
          </cell>
        </row>
        <row r="559">
          <cell r="A559" t="str">
            <v>20000647</v>
          </cell>
          <cell r="B559" t="str">
            <v>BIG CLIFF-DETROIT PH NO 2</v>
          </cell>
          <cell r="C559">
            <v>181339.5</v>
          </cell>
        </row>
        <row r="560">
          <cell r="A560" t="str">
            <v>20000648</v>
          </cell>
          <cell r="B560" t="str">
            <v>LONGVIEW-CHEHALIS NO 1 &amp; 3 (LONGVIEW-CHEHALIS NO 1 SECTION)</v>
          </cell>
          <cell r="C560">
            <v>1491566.05</v>
          </cell>
        </row>
        <row r="561">
          <cell r="A561" t="str">
            <v>20000649</v>
          </cell>
          <cell r="B561" t="str">
            <v>LONGVIEW-CHEHALIS NO 1 &amp; 3 (LONGVIEW-CHEHALI</v>
          </cell>
          <cell r="C561">
            <v>2216763.96</v>
          </cell>
        </row>
        <row r="562">
          <cell r="A562" t="str">
            <v>20000650</v>
          </cell>
          <cell r="B562" t="str">
            <v>BONNEVILLE PH1-ALCOA NO 1 &amp; 2 (BONN PH1-ALCOA NO 1 SECTION)</v>
          </cell>
          <cell r="C562">
            <v>77542.070000000007</v>
          </cell>
        </row>
        <row r="563">
          <cell r="A563" t="str">
            <v>20000651</v>
          </cell>
          <cell r="B563" t="str">
            <v>BONNEVILLE PH1-ALCOA NO  1 &amp; 2 (BONN PH1-ALCOA NO 2 SECTION</v>
          </cell>
          <cell r="C563">
            <v>2203114.0830000001</v>
          </cell>
        </row>
        <row r="564">
          <cell r="A564" t="str">
            <v>20000652</v>
          </cell>
          <cell r="B564" t="str">
            <v>MIST TAP TO ALLSTON-DRISCOLL NO 2</v>
          </cell>
          <cell r="C564">
            <v>9302.41</v>
          </cell>
        </row>
        <row r="565">
          <cell r="A565" t="str">
            <v>20000653</v>
          </cell>
          <cell r="B565" t="str">
            <v>MOUNTAIN AVENUE TAP TO (PACIFICORP) ASHLAND-OAK KNOLL</v>
          </cell>
          <cell r="C565">
            <v>699915.15</v>
          </cell>
        </row>
        <row r="566">
          <cell r="A566" t="str">
            <v>20000654</v>
          </cell>
          <cell r="B566" t="str">
            <v>NESPELEM TAP TO GRAND COULEE-OKANOGAN</v>
          </cell>
          <cell r="C566">
            <v>578.97</v>
          </cell>
        </row>
        <row r="567">
          <cell r="A567" t="str">
            <v>20000656</v>
          </cell>
          <cell r="B567" t="str">
            <v>SIFTON-LACAMAS NO 1</v>
          </cell>
          <cell r="C567">
            <v>353.53</v>
          </cell>
        </row>
        <row r="568">
          <cell r="A568" t="str">
            <v>20000657</v>
          </cell>
          <cell r="B568" t="str">
            <v>MCNARY-MORROW FLAT NO 2</v>
          </cell>
          <cell r="C568">
            <v>6740069.4399999995</v>
          </cell>
        </row>
        <row r="569">
          <cell r="A569" t="str">
            <v>20000659</v>
          </cell>
          <cell r="B569" t="str">
            <v>SWIFT TAP TO ROSS-LEXINGTON NO 1</v>
          </cell>
          <cell r="C569">
            <v>17434.45</v>
          </cell>
        </row>
        <row r="570">
          <cell r="A570" t="str">
            <v>20000666</v>
          </cell>
          <cell r="B570" t="str">
            <v>ALCOA-FELIDA NO 1</v>
          </cell>
          <cell r="C570">
            <v>36090.230000000003</v>
          </cell>
        </row>
        <row r="571">
          <cell r="A571" t="str">
            <v>20000668</v>
          </cell>
          <cell r="B571" t="str">
            <v>TILLAMOOK-TRASK RIVER NO 1</v>
          </cell>
          <cell r="C571">
            <v>358808</v>
          </cell>
        </row>
        <row r="572">
          <cell r="A572" t="str">
            <v>20000669</v>
          </cell>
          <cell r="B572" t="str">
            <v>OREGON CITY STUB 20/7-23/12 SECTION(DEENERGIZED)</v>
          </cell>
          <cell r="C572">
            <v>155.41999999999999</v>
          </cell>
        </row>
        <row r="573">
          <cell r="A573" t="str">
            <v>20000670</v>
          </cell>
          <cell r="B573" t="str">
            <v>HILLTOP-WARNER NO 1</v>
          </cell>
          <cell r="C573">
            <v>4850007.0999999996</v>
          </cell>
        </row>
        <row r="574">
          <cell r="A574" t="str">
            <v>20000677</v>
          </cell>
          <cell r="B574" t="str">
            <v>TIMBER TAP (UNKNOWN)</v>
          </cell>
          <cell r="C574">
            <v>29500.16</v>
          </cell>
        </row>
        <row r="575">
          <cell r="A575" t="str">
            <v>20000679</v>
          </cell>
          <cell r="B575" t="str">
            <v>BPA SYSTEM-LINES (UNKNOWN)</v>
          </cell>
          <cell r="C575">
            <v>6044940.4700000007</v>
          </cell>
        </row>
        <row r="576">
          <cell r="A576" t="str">
            <v>20000694</v>
          </cell>
          <cell r="B576" t="str">
            <v>KEELER-COVINGTON FIBER SYSTEM</v>
          </cell>
          <cell r="C576">
            <v>840442.78999999992</v>
          </cell>
        </row>
        <row r="577">
          <cell r="A577" t="str">
            <v>20000697</v>
          </cell>
          <cell r="B577" t="str">
            <v>ROSS-FRANKLIN FIBER SYSTEM</v>
          </cell>
          <cell r="C577">
            <v>3312225.74</v>
          </cell>
        </row>
        <row r="578">
          <cell r="A578" t="str">
            <v>20000698</v>
          </cell>
          <cell r="B578" t="str">
            <v>KLONDIKE SCHOOLHOUSE-JOHN DAY NO 1</v>
          </cell>
          <cell r="C578">
            <v>9759775.8399999999</v>
          </cell>
        </row>
        <row r="579">
          <cell r="A579" t="str">
            <v>20000699</v>
          </cell>
          <cell r="B579" t="str">
            <v>SOUTH FORK TAP TO FOREST GROVE-TILLAMOOK NO 1</v>
          </cell>
          <cell r="C579">
            <v>9988.83</v>
          </cell>
        </row>
        <row r="580">
          <cell r="A580" t="str">
            <v>20000700</v>
          </cell>
          <cell r="B580" t="str">
            <v>CALPINE-MCNARY NO 1</v>
          </cell>
          <cell r="C580">
            <v>428117</v>
          </cell>
        </row>
        <row r="581">
          <cell r="A581" t="str">
            <v>20000701</v>
          </cell>
          <cell r="B581" t="str">
            <v>SANTIAM-BETHEL NO 1</v>
          </cell>
          <cell r="C581">
            <v>12617338.120999999</v>
          </cell>
        </row>
        <row r="582">
          <cell r="A582" t="str">
            <v>20000707</v>
          </cell>
          <cell r="B582" t="str">
            <v>BOTHELL-SNO-KING NO 2</v>
          </cell>
          <cell r="C582">
            <v>754307.59000000008</v>
          </cell>
        </row>
        <row r="583">
          <cell r="A583" t="str">
            <v>20000711</v>
          </cell>
          <cell r="B583" t="str">
            <v>BELL-LANCASTER NO 1</v>
          </cell>
          <cell r="C583">
            <v>2431073.5699999998</v>
          </cell>
        </row>
        <row r="584">
          <cell r="A584" t="str">
            <v>20000712</v>
          </cell>
          <cell r="B584" t="str">
            <v>LANCASTER-NOXON NO 1</v>
          </cell>
          <cell r="C584">
            <v>5550403.54</v>
          </cell>
        </row>
        <row r="585">
          <cell r="A585" t="str">
            <v>20000715</v>
          </cell>
          <cell r="B585" t="str">
            <v>MCNARY-JOHN DAY NO 2</v>
          </cell>
          <cell r="C585">
            <v>136519590.54999998</v>
          </cell>
        </row>
        <row r="586">
          <cell r="A586" t="str">
            <v>20000719</v>
          </cell>
          <cell r="B586" t="str">
            <v>PAUL-NAPAVINE NO 1</v>
          </cell>
          <cell r="C586">
            <v>1699814.54</v>
          </cell>
        </row>
        <row r="587">
          <cell r="A587" t="str">
            <v>20000720</v>
          </cell>
          <cell r="B587" t="str">
            <v>NAPAVINE-ALLSTON NO 1</v>
          </cell>
          <cell r="C587">
            <v>8402758.5700000003</v>
          </cell>
        </row>
        <row r="588">
          <cell r="A588" t="str">
            <v>20000726</v>
          </cell>
          <cell r="B588" t="str">
            <v>GRAND COULEE-BELL NO 6</v>
          </cell>
          <cell r="C588">
            <v>104017288.47999999</v>
          </cell>
        </row>
        <row r="589">
          <cell r="A589" t="str">
            <v>20000732</v>
          </cell>
          <cell r="B589" t="str">
            <v>FIDALGO-LOPEZ ISLAND NO 4</v>
          </cell>
          <cell r="C589">
            <v>4794685.34</v>
          </cell>
        </row>
        <row r="590">
          <cell r="A590" t="str">
            <v>20000736</v>
          </cell>
          <cell r="B590" t="str">
            <v>CANAL-SECOND LIFT NO 1</v>
          </cell>
          <cell r="C590">
            <v>25231.41</v>
          </cell>
        </row>
        <row r="591">
          <cell r="A591" t="str">
            <v>20000737</v>
          </cell>
          <cell r="B591" t="str">
            <v>CANAL-SECOND LIFT NO 2</v>
          </cell>
          <cell r="C591">
            <v>19803.669999999998</v>
          </cell>
        </row>
        <row r="592">
          <cell r="A592" t="str">
            <v>20000741</v>
          </cell>
          <cell r="B592" t="str">
            <v>RED MOUNTAIN-RICHLAND NO 1</v>
          </cell>
          <cell r="C592">
            <v>438307.24</v>
          </cell>
        </row>
        <row r="593">
          <cell r="A593" t="str">
            <v>20000746</v>
          </cell>
          <cell r="B593" t="str">
            <v>BELLINGHAM-CUSTER FIBER SYSTEM</v>
          </cell>
          <cell r="C593">
            <v>128523.52</v>
          </cell>
        </row>
        <row r="594">
          <cell r="A594" t="str">
            <v>20000749</v>
          </cell>
          <cell r="B594" t="str">
            <v>NOXON-TAFT FIBER SYSTEM</v>
          </cell>
          <cell r="C594">
            <v>357479.473</v>
          </cell>
        </row>
        <row r="595">
          <cell r="A595" t="str">
            <v>20000750</v>
          </cell>
          <cell r="B595" t="str">
            <v>SOUTH TACOMA-WHITE RIVER NO 1</v>
          </cell>
          <cell r="C595">
            <v>339175.19</v>
          </cell>
        </row>
        <row r="596">
          <cell r="A596" t="str">
            <v>20000751</v>
          </cell>
          <cell r="B596" t="str">
            <v>SOUTH ELMA-SATSOP PARK NO 1</v>
          </cell>
          <cell r="C596">
            <v>260091.88</v>
          </cell>
        </row>
        <row r="597">
          <cell r="A597" t="str">
            <v>20000752</v>
          </cell>
          <cell r="B597" t="str">
            <v>GRAND COULEE-CRESTON NO 1</v>
          </cell>
          <cell r="C597">
            <v>1574418.8840000003</v>
          </cell>
        </row>
        <row r="598">
          <cell r="A598" t="str">
            <v>20000753</v>
          </cell>
          <cell r="B598" t="str">
            <v>SCHULTZ-WAUTOMA NO 1</v>
          </cell>
          <cell r="C598">
            <v>95466529.861000001</v>
          </cell>
        </row>
        <row r="599">
          <cell r="A599" t="str">
            <v>20000755</v>
          </cell>
          <cell r="B599" t="str">
            <v>LONGVIEW-BAKERS CORNER (COWLITZ PUD LINE)</v>
          </cell>
          <cell r="C599">
            <v>32176.7</v>
          </cell>
        </row>
        <row r="600">
          <cell r="A600" t="str">
            <v>20000758</v>
          </cell>
          <cell r="B600" t="str">
            <v>SHELTON-SOUTH BREMERTON NO 1</v>
          </cell>
          <cell r="C600">
            <v>9302539.0599999987</v>
          </cell>
        </row>
        <row r="601">
          <cell r="A601" t="str">
            <v>20000760</v>
          </cell>
          <cell r="B601" t="str">
            <v>FIDALGO-LOPEZ ISLAND NO 5</v>
          </cell>
          <cell r="C601">
            <v>13833755.460000001</v>
          </cell>
        </row>
        <row r="602">
          <cell r="A602" t="str">
            <v>20000761</v>
          </cell>
          <cell r="B602" t="str">
            <v>BIG EDDY-THE DALLES FISHWAY HYDRO PLANT</v>
          </cell>
          <cell r="C602">
            <v>2955999.4640000002</v>
          </cell>
        </row>
        <row r="603">
          <cell r="A603" t="str">
            <v>20000762</v>
          </cell>
          <cell r="B603" t="str">
            <v>MCNARY-COYOTE SPRINGS NO 1</v>
          </cell>
          <cell r="C603">
            <v>2077322.86</v>
          </cell>
        </row>
        <row r="604">
          <cell r="A604" t="str">
            <v>20000763</v>
          </cell>
          <cell r="B604" t="str">
            <v>DRAIN-ELKTON NO 1</v>
          </cell>
          <cell r="C604">
            <v>843</v>
          </cell>
        </row>
        <row r="605">
          <cell r="A605" t="str">
            <v>20000764</v>
          </cell>
          <cell r="B605" t="str">
            <v>DRAIN-OAKLAND NO 1</v>
          </cell>
          <cell r="C605">
            <v>843</v>
          </cell>
        </row>
        <row r="606">
          <cell r="A606" t="str">
            <v>20000768</v>
          </cell>
          <cell r="B606" t="str">
            <v>LOPEZ ISLAND-DECATUR NO 1</v>
          </cell>
          <cell r="C606">
            <v>773158.5</v>
          </cell>
        </row>
        <row r="607">
          <cell r="A607" t="str">
            <v>20000771</v>
          </cell>
          <cell r="B607" t="str">
            <v>OREGON CITY-CANBY PGE NO 1</v>
          </cell>
          <cell r="C607">
            <v>528604.23</v>
          </cell>
        </row>
        <row r="608">
          <cell r="A608" t="str">
            <v>20000772</v>
          </cell>
          <cell r="B608" t="str">
            <v>RAVER TAP TO SCHULTZ-ECHO LAKE NO 1</v>
          </cell>
          <cell r="C608">
            <v>922568.85</v>
          </cell>
        </row>
        <row r="609">
          <cell r="A609" t="str">
            <v>20000776</v>
          </cell>
          <cell r="B609" t="str">
            <v>HANFORD-WAUTOMA NO 2</v>
          </cell>
          <cell r="C609">
            <v>2601240.2400000002</v>
          </cell>
        </row>
        <row r="610">
          <cell r="A610" t="str">
            <v>20000777</v>
          </cell>
          <cell r="B610" t="str">
            <v>HANFORD-WAUTOMA NO 1</v>
          </cell>
          <cell r="C610">
            <v>3063562.7</v>
          </cell>
        </row>
        <row r="611">
          <cell r="A611" t="str">
            <v>20000779</v>
          </cell>
          <cell r="B611" t="str">
            <v>HOT SPRINGS-GARRISON FIBER SYSTEM</v>
          </cell>
          <cell r="C611">
            <v>3.0000000000000001E-3</v>
          </cell>
        </row>
        <row r="612">
          <cell r="A612" t="str">
            <v>20000780</v>
          </cell>
          <cell r="B612" t="str">
            <v>CRESWELL TAP TO ALVEY-MARTIN CREEK NO 1</v>
          </cell>
          <cell r="C612">
            <v>92141</v>
          </cell>
        </row>
        <row r="613">
          <cell r="A613" t="str">
            <v>20000781</v>
          </cell>
          <cell r="B613" t="str">
            <v>POWERLINE TAPS TO DIAMOND HILL-COBURG</v>
          </cell>
          <cell r="C613">
            <v>81433</v>
          </cell>
        </row>
        <row r="614">
          <cell r="A614" t="str">
            <v>20000782</v>
          </cell>
          <cell r="B614" t="str">
            <v>BALD MOUNTAIN TAP TO UNDERWOOD TAP</v>
          </cell>
          <cell r="C614">
            <v>119704</v>
          </cell>
        </row>
        <row r="615">
          <cell r="A615" t="str">
            <v>20000783</v>
          </cell>
          <cell r="B615" t="str">
            <v>COVINGTON-MAPLE VALLEY FIBER SYSTEM</v>
          </cell>
          <cell r="C615">
            <v>17341.829999999998</v>
          </cell>
        </row>
        <row r="616">
          <cell r="A616" t="str">
            <v>20000784</v>
          </cell>
          <cell r="B616" t="str">
            <v>PEARL-TROUTDALE FIBER SYSTEM</v>
          </cell>
          <cell r="C616">
            <v>113713.87000000001</v>
          </cell>
        </row>
        <row r="617">
          <cell r="A617" t="str">
            <v>20000785</v>
          </cell>
          <cell r="B617" t="str">
            <v>DISCOVERY-CHENOWETH NO 1</v>
          </cell>
          <cell r="C617">
            <v>345754.92</v>
          </cell>
        </row>
        <row r="618">
          <cell r="A618" t="str">
            <v>20000787</v>
          </cell>
          <cell r="B618" t="str">
            <v>NINE MILE TAP TO FRANKLIN-WALLA WALLA NO 1</v>
          </cell>
          <cell r="C618">
            <v>40787.599999999999</v>
          </cell>
        </row>
        <row r="619">
          <cell r="A619" t="str">
            <v>20000788</v>
          </cell>
          <cell r="B619" t="str">
            <v>TUCANNON RIVER-NORTH LEWISTON NO 1</v>
          </cell>
          <cell r="C619">
            <v>11818725.140000001</v>
          </cell>
        </row>
        <row r="620">
          <cell r="A620" t="str">
            <v>20000789</v>
          </cell>
          <cell r="B620" t="str">
            <v>SPRING CREEK-WINE COUNTRY NO 1</v>
          </cell>
          <cell r="C620">
            <v>3820777.2150000003</v>
          </cell>
        </row>
        <row r="621">
          <cell r="A621" t="str">
            <v>20000792</v>
          </cell>
          <cell r="B621" t="str">
            <v>BALD MOUNTAIN-CONDIT FIBER SYSTEM (UNKNOWN)</v>
          </cell>
          <cell r="C621">
            <v>6914</v>
          </cell>
        </row>
        <row r="622">
          <cell r="A622" t="str">
            <v>20000795</v>
          </cell>
          <cell r="B622" t="str">
            <v>ALVEY 500/230 KV TIE LINE NO 1</v>
          </cell>
          <cell r="C622">
            <v>347565</v>
          </cell>
        </row>
        <row r="623">
          <cell r="A623" t="str">
            <v>20000797</v>
          </cell>
          <cell r="B623" t="str">
            <v>MCNARY-MORROW FLAT NO 1</v>
          </cell>
          <cell r="C623">
            <v>5975461.1899999995</v>
          </cell>
        </row>
        <row r="624">
          <cell r="A624" t="str">
            <v>20000800</v>
          </cell>
          <cell r="B624" t="str">
            <v>PAUL D. JOHNSON TAP TO ROSS-VANCOUVER SHIPYARD NO. 1</v>
          </cell>
          <cell r="C624">
            <v>180119.84000000003</v>
          </cell>
        </row>
        <row r="625">
          <cell r="A625" t="str">
            <v>20000802</v>
          </cell>
          <cell r="B625" t="str">
            <v>REDMOND-BRASADA NO 1</v>
          </cell>
          <cell r="C625">
            <v>244580.65</v>
          </cell>
        </row>
        <row r="626">
          <cell r="A626" t="str">
            <v>20000803</v>
          </cell>
          <cell r="B626" t="str">
            <v>FIDALGO-BELLINGHAM FIBER SYSTEM (BLACK ROCK CABLE INC)</v>
          </cell>
          <cell r="C626">
            <v>360929.65</v>
          </cell>
        </row>
        <row r="627">
          <cell r="A627" t="str">
            <v>20000805</v>
          </cell>
          <cell r="B627" t="str">
            <v>BOTHELL-SAMMAMISH (PSE) (FOR ACCOUNTING PURPOSES ONLY)</v>
          </cell>
          <cell r="C627">
            <v>575499.49</v>
          </cell>
        </row>
        <row r="628">
          <cell r="A628" t="str">
            <v>20000807</v>
          </cell>
          <cell r="B628" t="str">
            <v>ROCK CREEK-JOHN DAY NO 1</v>
          </cell>
          <cell r="C628">
            <v>6097653.8479999993</v>
          </cell>
        </row>
        <row r="629">
          <cell r="A629" t="str">
            <v>20000817</v>
          </cell>
          <cell r="B629" t="str">
            <v>OLYMPIA-SHELTON NO 5 ML MASON CO</v>
          </cell>
          <cell r="C629">
            <v>5617309.0800000001</v>
          </cell>
        </row>
        <row r="630">
          <cell r="A630" t="str">
            <v>20000818</v>
          </cell>
          <cell r="B630" t="str">
            <v>SHELTON-KITSAP NO 3</v>
          </cell>
          <cell r="C630">
            <v>181839.35</v>
          </cell>
        </row>
        <row r="631">
          <cell r="A631" t="str">
            <v>20000820</v>
          </cell>
          <cell r="B631" t="str">
            <v>OLYMPIA-SHELTON NO 5</v>
          </cell>
          <cell r="C631">
            <v>292541.49</v>
          </cell>
        </row>
        <row r="632">
          <cell r="A632" t="str">
            <v>20000821</v>
          </cell>
          <cell r="B632" t="str">
            <v>OLYMPIA-SHELTON NO 3 ML MASON CO</v>
          </cell>
          <cell r="C632">
            <v>1250399.02</v>
          </cell>
        </row>
        <row r="633">
          <cell r="A633" t="str">
            <v>20000822</v>
          </cell>
          <cell r="B633" t="str">
            <v>OLYMPIA-SHELTON NO 4 ML MASON CO</v>
          </cell>
          <cell r="C633">
            <v>1250399.02</v>
          </cell>
        </row>
        <row r="634">
          <cell r="A634" t="str">
            <v>20000823</v>
          </cell>
          <cell r="B634" t="str">
            <v>SATSOP-SHELTON NO 1 ML MASON CO</v>
          </cell>
          <cell r="C634">
            <v>5606723.8799999999</v>
          </cell>
        </row>
        <row r="635">
          <cell r="A635" t="str">
            <v>20000824</v>
          </cell>
          <cell r="B635" t="str">
            <v>OLYMPIA-SHELTON NO 5 ML THURSTON CO</v>
          </cell>
          <cell r="C635">
            <v>2938476.32</v>
          </cell>
        </row>
        <row r="636">
          <cell r="A636" t="str">
            <v>20000825</v>
          </cell>
          <cell r="B636" t="str">
            <v>SATSOP-SHELTON NO 1 ML THURSTON CO</v>
          </cell>
          <cell r="C636">
            <v>2938508.36</v>
          </cell>
        </row>
        <row r="637">
          <cell r="A637" t="str">
            <v>20000826</v>
          </cell>
          <cell r="B637" t="str">
            <v>CHIEF JOSEPH-MONROE NO 1 ML SNOHOMISH CO</v>
          </cell>
          <cell r="C637">
            <v>1954071.4</v>
          </cell>
        </row>
        <row r="638">
          <cell r="A638" t="str">
            <v>20000827</v>
          </cell>
          <cell r="B638" t="str">
            <v>TUMBLE CREEK-HALL RIDGE NO.1</v>
          </cell>
          <cell r="C638">
            <v>610574.11</v>
          </cell>
        </row>
        <row r="639">
          <cell r="A639" t="str">
            <v>20000828</v>
          </cell>
          <cell r="B639" t="str">
            <v>ALBANY-BURNT WOODS NO 1 ML BENTON CO</v>
          </cell>
          <cell r="C639">
            <v>2789686.25</v>
          </cell>
        </row>
        <row r="640">
          <cell r="A640" t="str">
            <v>20000829</v>
          </cell>
          <cell r="B640" t="str">
            <v>ALBANY-BURNT WOODS NO 1 ML LINCOLN CO</v>
          </cell>
          <cell r="C640">
            <v>94000.27</v>
          </cell>
        </row>
        <row r="641">
          <cell r="A641" t="str">
            <v>20000833</v>
          </cell>
          <cell r="B641" t="str">
            <v>BRASADA-HARNEY NO 1 ML DESCHUTES CO</v>
          </cell>
          <cell r="C641">
            <v>314072.17</v>
          </cell>
        </row>
        <row r="642">
          <cell r="A642" t="str">
            <v>20000835</v>
          </cell>
          <cell r="B642" t="str">
            <v>BRASADA-HARNEY NO 1 ML HARNEY CO</v>
          </cell>
          <cell r="C642">
            <v>82671.040000000008</v>
          </cell>
        </row>
        <row r="643">
          <cell r="A643" t="str">
            <v>20000837</v>
          </cell>
          <cell r="B643" t="str">
            <v>COLUMBIA-ELLENSBURG NO 1 ML KITTITAS CO</v>
          </cell>
          <cell r="C643">
            <v>4463966.9800000004</v>
          </cell>
        </row>
        <row r="644">
          <cell r="A644" t="str">
            <v>20000842</v>
          </cell>
          <cell r="B644" t="str">
            <v>MCNARY-BADGER CANYON NO 1 ML BENTON CO, WA</v>
          </cell>
          <cell r="C644">
            <v>5106906.83</v>
          </cell>
        </row>
        <row r="645">
          <cell r="A645" t="str">
            <v>20000844</v>
          </cell>
          <cell r="B645" t="str">
            <v>PALISADES-CATTLE CREEK NO 1 ML BONNEVILLE CO</v>
          </cell>
          <cell r="C645">
            <v>15565179.65</v>
          </cell>
        </row>
        <row r="646">
          <cell r="A646" t="str">
            <v>20000845</v>
          </cell>
          <cell r="B646" t="str">
            <v>CATTLE CREEK-GOSHEN NO 1 ML BINGHAM CO</v>
          </cell>
          <cell r="C646">
            <v>1172193.5</v>
          </cell>
        </row>
        <row r="647">
          <cell r="A647" t="str">
            <v>20000847</v>
          </cell>
          <cell r="B647" t="str">
            <v>SANTIAM-TOLEDO NO 1 ML BENTON CO</v>
          </cell>
          <cell r="C647">
            <v>3933508.46</v>
          </cell>
        </row>
        <row r="648">
          <cell r="A648" t="str">
            <v>20000851</v>
          </cell>
          <cell r="B648" t="str">
            <v>CHALIS-CENTRALIA NO 1 ML LEWIS CO</v>
          </cell>
          <cell r="C648">
            <v>4232256.84</v>
          </cell>
        </row>
        <row r="649">
          <cell r="A649" t="str">
            <v>20000852</v>
          </cell>
          <cell r="B649" t="str">
            <v>CHEHALIS-CENTRALIA NO 2 ML LEWIS CO</v>
          </cell>
          <cell r="C649">
            <v>6316709.9900000002</v>
          </cell>
        </row>
        <row r="650">
          <cell r="A650" t="str">
            <v>20000853</v>
          </cell>
          <cell r="B650" t="str">
            <v>BELL-ADDY NO 1 ML SPOKANE CO</v>
          </cell>
          <cell r="C650">
            <v>947490.90999999992</v>
          </cell>
        </row>
        <row r="651">
          <cell r="A651" t="str">
            <v>20000854</v>
          </cell>
          <cell r="B651" t="str">
            <v>BELL-ADDY NO 1 ML STEVENS CO</v>
          </cell>
          <cell r="C651">
            <v>439088.5</v>
          </cell>
        </row>
        <row r="652">
          <cell r="A652" t="str">
            <v>20000855</v>
          </cell>
          <cell r="B652" t="str">
            <v>LA PINE-FORT ROCK NO 1 ML DESCHUTES CO</v>
          </cell>
          <cell r="C652">
            <v>78561.05</v>
          </cell>
        </row>
        <row r="653">
          <cell r="A653" t="str">
            <v>20000858</v>
          </cell>
          <cell r="B653" t="str">
            <v>OLYMPIA-KITSAP NO 3 ML MASON CO(SEE NOTES)</v>
          </cell>
          <cell r="C653">
            <v>889265.13</v>
          </cell>
        </row>
        <row r="654">
          <cell r="A654" t="str">
            <v>20000859</v>
          </cell>
          <cell r="B654" t="str">
            <v>OLYMPIA-KITSAP NO 3 ML THURSTON CO(SEE NOTES</v>
          </cell>
          <cell r="C654">
            <v>168819.91999999998</v>
          </cell>
        </row>
        <row r="655">
          <cell r="A655" t="str">
            <v>20000860</v>
          </cell>
          <cell r="B655" t="str">
            <v>OLYMPIA 500-230 TIE LINE 1 ML THURSTON CO</v>
          </cell>
          <cell r="C655">
            <v>992128.51</v>
          </cell>
        </row>
        <row r="656">
          <cell r="A656" t="str">
            <v>20000861</v>
          </cell>
          <cell r="B656" t="str">
            <v>BETTAS ROAD-COLUMBIA NO 1</v>
          </cell>
          <cell r="C656">
            <v>929449.70000000007</v>
          </cell>
        </row>
        <row r="657">
          <cell r="A657" t="str">
            <v>20000862</v>
          </cell>
          <cell r="B657" t="str">
            <v>HORN BUTTE TAP TO TOWER ROAD-ALKALI NO 1</v>
          </cell>
          <cell r="C657">
            <v>339949.76</v>
          </cell>
        </row>
        <row r="658">
          <cell r="A658" t="str">
            <v>20000864</v>
          </cell>
          <cell r="B658" t="str">
            <v>WINE COUNTRY-MIDWAY NO 1</v>
          </cell>
          <cell r="C658">
            <v>2763766.3129999996</v>
          </cell>
        </row>
        <row r="659">
          <cell r="A659" t="str">
            <v>20000868</v>
          </cell>
          <cell r="B659" t="str">
            <v>PEARL-MARION NO 1 ML CLACKAMAS CO</v>
          </cell>
          <cell r="C659">
            <v>295851.78000000003</v>
          </cell>
        </row>
        <row r="660">
          <cell r="A660" t="str">
            <v>20000869</v>
          </cell>
          <cell r="B660" t="str">
            <v>PEARL-MARION NO 1 ML MARION CO</v>
          </cell>
          <cell r="C660">
            <v>899517.88</v>
          </cell>
        </row>
        <row r="661">
          <cell r="A661" t="str">
            <v>20000877</v>
          </cell>
          <cell r="B661" t="str">
            <v>LITTLE GOOSE-LOWER GRANITE NO 2 ML WHITMAN</v>
          </cell>
          <cell r="C661">
            <v>10590.51</v>
          </cell>
        </row>
        <row r="662">
          <cell r="A662" t="str">
            <v>20000878</v>
          </cell>
          <cell r="B662" t="str">
            <v>LITTLE GOOSE-LOWER GRANITE NO 2 ML COLUMBIA</v>
          </cell>
          <cell r="C662">
            <v>158859.57</v>
          </cell>
        </row>
        <row r="663">
          <cell r="A663" t="str">
            <v>20000879</v>
          </cell>
          <cell r="B663" t="str">
            <v>LITTLE GOOSE-LOWER GRANITE NO 2 ML GARFIELD</v>
          </cell>
          <cell r="C663">
            <v>360081.54</v>
          </cell>
        </row>
        <row r="664">
          <cell r="A664" t="str">
            <v>20000880</v>
          </cell>
          <cell r="B664" t="str">
            <v>LOWER MONUMENTAL-LITTLE GOOSE NO 1 ML GARFIELD</v>
          </cell>
          <cell r="C664">
            <v>231498.31</v>
          </cell>
        </row>
        <row r="665">
          <cell r="A665" t="str">
            <v>20000881</v>
          </cell>
          <cell r="B665" t="str">
            <v>LOWER MONUMENTAL-LITTLE GOOSE NO 1 ML COLUMB</v>
          </cell>
          <cell r="C665">
            <v>28937.37</v>
          </cell>
        </row>
        <row r="666">
          <cell r="A666" t="str">
            <v>20000882</v>
          </cell>
          <cell r="B666" t="str">
            <v>LOWER MONUMENTAL-LITTLE GOOSE NO 1 ML WHITMA</v>
          </cell>
          <cell r="C666">
            <v>101280.55</v>
          </cell>
        </row>
        <row r="667">
          <cell r="A667" t="str">
            <v>20000885</v>
          </cell>
          <cell r="B667" t="str">
            <v>GRAND COULEE 115KV-GRAND COULEE RS FIBER SEG</v>
          </cell>
          <cell r="C667">
            <v>18644.43</v>
          </cell>
        </row>
        <row r="668">
          <cell r="A668" t="str">
            <v>20000886</v>
          </cell>
          <cell r="B668" t="str">
            <v>LOWER MONUMENTAL-HANFORD NO 1 ML BENTON</v>
          </cell>
          <cell r="C668">
            <v>103973.53</v>
          </cell>
        </row>
        <row r="669">
          <cell r="A669" t="str">
            <v>20000887</v>
          </cell>
          <cell r="B669" t="str">
            <v>LOWER MONUMENTAL-HANFORD NO 1 ML FRANKLIN</v>
          </cell>
          <cell r="C669">
            <v>639837.35</v>
          </cell>
        </row>
        <row r="670">
          <cell r="A670" t="str">
            <v>20000888</v>
          </cell>
          <cell r="B670" t="str">
            <v>LOWER MONUMENTAL-HANFORD NO 1 ML GRANT</v>
          </cell>
          <cell r="C670">
            <v>47987.78</v>
          </cell>
        </row>
        <row r="671">
          <cell r="A671" t="str">
            <v>20000889</v>
          </cell>
          <cell r="B671" t="str">
            <v>LOWER MONUMENTAL-HANFORD NO 1 ML WALLA WALLA</v>
          </cell>
          <cell r="C671">
            <v>7998</v>
          </cell>
        </row>
        <row r="672">
          <cell r="A672" t="str">
            <v>20000890</v>
          </cell>
          <cell r="B672" t="str">
            <v>SICKLER-SCHULTZ NO 1 ML KITTITAS COUNTY</v>
          </cell>
          <cell r="C672">
            <v>220155.28</v>
          </cell>
        </row>
        <row r="673">
          <cell r="A673" t="str">
            <v>20000891</v>
          </cell>
          <cell r="B673" t="str">
            <v>SICKLER-SCHULTZ NO 1 ML CHELAN COUNTY</v>
          </cell>
          <cell r="C673">
            <v>144840.51</v>
          </cell>
        </row>
        <row r="674">
          <cell r="A674" t="str">
            <v>20000892</v>
          </cell>
          <cell r="B674" t="str">
            <v>SICKLER-SCHULTZ NO 1 ML DOUGLAS COUNTY</v>
          </cell>
          <cell r="C674">
            <v>214362.59</v>
          </cell>
        </row>
        <row r="675">
          <cell r="A675" t="str">
            <v>20000893</v>
          </cell>
          <cell r="B675" t="str">
            <v>MONROE-CUSTER NO 1 ML SNOHOMISH CO</v>
          </cell>
          <cell r="C675">
            <v>474819.44</v>
          </cell>
        </row>
        <row r="676">
          <cell r="A676" t="str">
            <v>20000894</v>
          </cell>
          <cell r="B676" t="str">
            <v>MONROE-CUSTER NO 1 ML SKAGIT CO</v>
          </cell>
          <cell r="C676">
            <v>365246.1</v>
          </cell>
        </row>
        <row r="677">
          <cell r="A677" t="str">
            <v>20000895</v>
          </cell>
          <cell r="B677" t="str">
            <v>MONROE-CUSTER NO 1 ML WHATCOME CO</v>
          </cell>
          <cell r="C677">
            <v>377420.76</v>
          </cell>
        </row>
        <row r="678">
          <cell r="A678" t="str">
            <v>20000898</v>
          </cell>
          <cell r="B678" t="str">
            <v>ALBANY-BURNT WOODS NO 1 ML LINN CO</v>
          </cell>
          <cell r="C678">
            <v>250687.09000000003</v>
          </cell>
        </row>
        <row r="679">
          <cell r="A679" t="str">
            <v>20000900</v>
          </cell>
          <cell r="B679" t="str">
            <v>VANTAGE-SCHULTZ NO 1 ML KITTAS</v>
          </cell>
          <cell r="C679">
            <v>42824.43</v>
          </cell>
        </row>
        <row r="680">
          <cell r="A680" t="str">
            <v>20000901</v>
          </cell>
          <cell r="B680" t="str">
            <v>LOWER MONUMENTAL-MCNARY NO 1 ML UMATILLA CO</v>
          </cell>
          <cell r="C680">
            <v>359186.38</v>
          </cell>
        </row>
        <row r="681">
          <cell r="A681" t="str">
            <v>20000902</v>
          </cell>
          <cell r="B681" t="str">
            <v>LOWER MONUMENTAL-MCNARY NO 1 ML WALLA WALLA</v>
          </cell>
          <cell r="C681">
            <v>2564040.5999999996</v>
          </cell>
        </row>
        <row r="682">
          <cell r="A682" t="str">
            <v>20000903</v>
          </cell>
          <cell r="B682" t="str">
            <v>SILVERADO TAP TO PORT ANGELES-SAPPHO NO 1</v>
          </cell>
          <cell r="C682">
            <v>458627.27</v>
          </cell>
        </row>
        <row r="683">
          <cell r="A683" t="str">
            <v>20000905</v>
          </cell>
          <cell r="B683" t="str">
            <v>SHELTON-KITSAP NO 3 (MASON CO)</v>
          </cell>
          <cell r="C683">
            <v>222316.15999999997</v>
          </cell>
        </row>
        <row r="684">
          <cell r="A684" t="str">
            <v>20000907</v>
          </cell>
          <cell r="B684" t="str">
            <v>REDMOND SUBSTATION 230/115KV TIE NO 1</v>
          </cell>
          <cell r="C684">
            <v>315226.62</v>
          </cell>
        </row>
        <row r="685">
          <cell r="A685" t="str">
            <v>20000908</v>
          </cell>
          <cell r="B685" t="str">
            <v>JOHN DAY-GRIZZLY NO 1 (JEFFERSON CO)</v>
          </cell>
          <cell r="C685">
            <v>388526.87</v>
          </cell>
        </row>
        <row r="686">
          <cell r="A686" t="str">
            <v>20000909</v>
          </cell>
          <cell r="B686" t="str">
            <v>JOHN DAY-GRIZZLY NO 1 (SHERMAN CO)</v>
          </cell>
          <cell r="C686">
            <v>549297.19999999995</v>
          </cell>
        </row>
        <row r="687">
          <cell r="A687" t="str">
            <v>20000910</v>
          </cell>
          <cell r="B687" t="str">
            <v>JOHN DAY-GRIZZLY NO 1 (WASCO CO)</v>
          </cell>
          <cell r="C687">
            <v>401924.93</v>
          </cell>
        </row>
        <row r="688">
          <cell r="A688" t="str">
            <v>20000911</v>
          </cell>
          <cell r="B688" t="str">
            <v>GRIZZLY-SUMMER LAKE NO 1 (CROOK CO)</v>
          </cell>
          <cell r="C688">
            <v>251693.85</v>
          </cell>
        </row>
        <row r="689">
          <cell r="A689" t="str">
            <v>20000912</v>
          </cell>
          <cell r="B689" t="str">
            <v>GRIZZLY-SUMMER LAKE NO 1 (DESCHUTES CO)</v>
          </cell>
          <cell r="C689">
            <v>297420.23</v>
          </cell>
        </row>
        <row r="690">
          <cell r="A690" t="str">
            <v>20000913</v>
          </cell>
          <cell r="B690" t="str">
            <v>GRIZZLY-SUMMER LAKE NO 1 (LAKE CO)</v>
          </cell>
          <cell r="C690">
            <v>594897.41</v>
          </cell>
        </row>
        <row r="691">
          <cell r="A691" t="str">
            <v>20000914</v>
          </cell>
          <cell r="B691" t="str">
            <v>CHIEF JOEPH-SICKLER NO 1 ML DOUGLAS CO</v>
          </cell>
          <cell r="C691">
            <v>737581</v>
          </cell>
        </row>
        <row r="692">
          <cell r="A692" t="str">
            <v>20000916</v>
          </cell>
          <cell r="B692" t="str">
            <v>WAUTOMA-OSTRANDER NO 1 ML YAKIMA CO</v>
          </cell>
          <cell r="C692">
            <v>2546675.19</v>
          </cell>
        </row>
        <row r="693">
          <cell r="A693" t="str">
            <v>20000917</v>
          </cell>
          <cell r="B693" t="str">
            <v>WAUTOMA-OSTRANDER NO 1 ML KLICKITAT CO</v>
          </cell>
          <cell r="C693">
            <v>428957.06</v>
          </cell>
        </row>
        <row r="694">
          <cell r="A694" t="str">
            <v>20000918</v>
          </cell>
          <cell r="B694" t="str">
            <v>WAUTOMA-OSTRANDER NO 1 ML SKAMANIA CO</v>
          </cell>
          <cell r="C694">
            <v>584941.42000000004</v>
          </cell>
        </row>
        <row r="695">
          <cell r="A695" t="str">
            <v>20000919</v>
          </cell>
          <cell r="B695" t="str">
            <v>NAPAVINE-ALLSTON NO 1 ML COLUMBIA CO-DO NOT USE</v>
          </cell>
          <cell r="C695">
            <v>35702.449999999997</v>
          </cell>
        </row>
        <row r="696">
          <cell r="A696" t="str">
            <v>20000920</v>
          </cell>
          <cell r="B696" t="str">
            <v>NAPAVINE-ALLSTON NO 1 ML COWLITZ CO</v>
          </cell>
          <cell r="C696">
            <v>267769.25</v>
          </cell>
        </row>
        <row r="697">
          <cell r="A697" t="str">
            <v>20000921</v>
          </cell>
          <cell r="B697" t="str">
            <v>NAPAVINE-ALLSTON NO 1 ML WASHINGTON CO-DO NOT USE</v>
          </cell>
          <cell r="C697">
            <v>291570.59000000003</v>
          </cell>
        </row>
        <row r="698">
          <cell r="A698" t="str">
            <v>20000922</v>
          </cell>
          <cell r="B698" t="str">
            <v>GRIZZLY-CAPTAIN JACK NO 1 ML KLAMATH CO</v>
          </cell>
          <cell r="C698">
            <v>942372.77</v>
          </cell>
        </row>
        <row r="699">
          <cell r="A699" t="str">
            <v>20000923</v>
          </cell>
          <cell r="B699" t="str">
            <v>GRIZZLY-CAPTAIN JACK NO 1 ML LAKE CO</v>
          </cell>
          <cell r="C699">
            <v>1106263.8500000001</v>
          </cell>
        </row>
        <row r="700">
          <cell r="A700" t="str">
            <v>20000924</v>
          </cell>
          <cell r="B700" t="str">
            <v>JOHN DAY-GRIZZLY NO 2 ML JEFFERSON CO</v>
          </cell>
          <cell r="C700">
            <v>384011.39</v>
          </cell>
        </row>
        <row r="701">
          <cell r="A701" t="str">
            <v>20000925</v>
          </cell>
          <cell r="B701" t="str">
            <v>JOHN DAY-GRIZZLY NO 2 ML SHERMAN CO</v>
          </cell>
          <cell r="C701">
            <v>576017.88</v>
          </cell>
        </row>
        <row r="702">
          <cell r="A702" t="str">
            <v>20000926</v>
          </cell>
          <cell r="B702" t="str">
            <v>JOHN DAY-GRIZZLY NO 2 ML WASCO CO</v>
          </cell>
          <cell r="C702">
            <v>411441.51</v>
          </cell>
        </row>
        <row r="703">
          <cell r="A703" t="str">
            <v>20000927</v>
          </cell>
          <cell r="B703" t="str">
            <v>ROCK CREEK-JOHN DAY NO 1 ML KLICKITAT CO</v>
          </cell>
          <cell r="C703">
            <v>120332.97</v>
          </cell>
        </row>
        <row r="704">
          <cell r="A704" t="str">
            <v>20000928</v>
          </cell>
          <cell r="B704" t="str">
            <v>ROCK CREEK-JOHN DAY NO 1 ML SHERMAN CO</v>
          </cell>
          <cell r="C704">
            <v>31987.27</v>
          </cell>
        </row>
        <row r="705">
          <cell r="A705" t="str">
            <v>20000929</v>
          </cell>
          <cell r="B705" t="str">
            <v>WAUTOMA-ROCK CREEK NO 1 ML BENTON CO</v>
          </cell>
          <cell r="C705">
            <v>94912.21</v>
          </cell>
        </row>
        <row r="706">
          <cell r="A706" t="str">
            <v>20000930</v>
          </cell>
          <cell r="B706" t="str">
            <v>WAUTOMA-ROCK CREEK NO 1 ML KLICKITAT CO</v>
          </cell>
          <cell r="C706">
            <v>322701.45</v>
          </cell>
        </row>
        <row r="707">
          <cell r="A707" t="str">
            <v>20000931</v>
          </cell>
          <cell r="B707" t="str">
            <v>WAUTOMA-ROCK CREEK NO 1 ML YAKIMA CO</v>
          </cell>
          <cell r="C707">
            <v>531508.18999999994</v>
          </cell>
        </row>
        <row r="708">
          <cell r="A708" t="str">
            <v>20000933</v>
          </cell>
          <cell r="B708" t="str">
            <v>HANFORD-WAUTOMA NO 2, ML BENTON CO</v>
          </cell>
          <cell r="C708">
            <v>249602.68</v>
          </cell>
        </row>
        <row r="709">
          <cell r="A709" t="str">
            <v>20000934</v>
          </cell>
          <cell r="B709" t="str">
            <v>HANFORD-WAUTOMA NO 1, ML BENTON CO</v>
          </cell>
          <cell r="C709">
            <v>235125.88</v>
          </cell>
        </row>
        <row r="710">
          <cell r="A710" t="str">
            <v>20000935</v>
          </cell>
          <cell r="B710" t="str">
            <v>ACORD TAP TO GRANDVIEW-RED MOUNTAIN NO 1 (UNKNOWN)</v>
          </cell>
          <cell r="C710">
            <v>256732.15</v>
          </cell>
        </row>
        <row r="711">
          <cell r="A711" t="str">
            <v>20000939</v>
          </cell>
          <cell r="B711" t="str">
            <v>DWORSHAK PH-DWORSHAK NO 1 ML CLEARWATER CO</v>
          </cell>
          <cell r="C711">
            <v>76474.210000000006</v>
          </cell>
        </row>
        <row r="712">
          <cell r="A712" t="str">
            <v>20000940</v>
          </cell>
          <cell r="B712" t="str">
            <v>JOHN DAY-BIG EDDY NO 2 ML SHERMAN CO</v>
          </cell>
          <cell r="C712">
            <v>152151.49</v>
          </cell>
        </row>
        <row r="713">
          <cell r="A713" t="str">
            <v>20000941</v>
          </cell>
          <cell r="B713" t="str">
            <v>JOHN DAY-BIG EDDY NO 2 ML WASCO CO</v>
          </cell>
          <cell r="C713">
            <v>152152.98000000001</v>
          </cell>
        </row>
        <row r="714">
          <cell r="A714" t="str">
            <v>20000943</v>
          </cell>
          <cell r="B714" t="str">
            <v>SHULTZ-RAVER NO 4 ML KING CO</v>
          </cell>
          <cell r="C714">
            <v>190718.38</v>
          </cell>
        </row>
        <row r="715">
          <cell r="A715" t="str">
            <v>20000944</v>
          </cell>
          <cell r="B715" t="str">
            <v>SHULTZ-RAVER NO 4 ML KITTITAS CO</v>
          </cell>
          <cell r="C715">
            <v>515646.23</v>
          </cell>
        </row>
        <row r="716">
          <cell r="A716" t="str">
            <v>20000945</v>
          </cell>
          <cell r="B716" t="str">
            <v>LONGVIEW-WASHINGTON WAY NO 1</v>
          </cell>
          <cell r="C716">
            <v>629897.44000000006</v>
          </cell>
        </row>
        <row r="717">
          <cell r="A717" t="str">
            <v>20000946</v>
          </cell>
          <cell r="B717" t="str">
            <v>RAVER-PAUL NO 1 ML KING CO</v>
          </cell>
          <cell r="C717">
            <v>182765.11</v>
          </cell>
        </row>
        <row r="718">
          <cell r="A718" t="str">
            <v>20000947</v>
          </cell>
          <cell r="B718" t="str">
            <v>RAVER-PAUL NO 1 ML LEWIS CO</v>
          </cell>
          <cell r="C718">
            <v>86573.26</v>
          </cell>
        </row>
        <row r="719">
          <cell r="A719" t="str">
            <v>20000948</v>
          </cell>
          <cell r="B719" t="str">
            <v>RAVER-PAUL NO 1 ML PIERCE CO</v>
          </cell>
          <cell r="C719">
            <v>461722.9</v>
          </cell>
        </row>
        <row r="720">
          <cell r="A720" t="str">
            <v>20000949</v>
          </cell>
          <cell r="B720" t="str">
            <v>RAVER-PAUL NO 1 ML THURSTON CO</v>
          </cell>
          <cell r="C720">
            <v>230861.54</v>
          </cell>
        </row>
        <row r="721">
          <cell r="A721" t="str">
            <v>20000957</v>
          </cell>
          <cell r="B721" t="str">
            <v>CENTRAL FERRY-LOWER MONUMENTAL NO 1</v>
          </cell>
          <cell r="C721">
            <v>14568221.550000001</v>
          </cell>
        </row>
        <row r="722">
          <cell r="A722" t="str">
            <v>20000958</v>
          </cell>
          <cell r="B722" t="str">
            <v>BAKERS CORNER TAP TO LEXINGTON-LONGVIEW NO 1</v>
          </cell>
          <cell r="C722">
            <v>260046.70999999996</v>
          </cell>
        </row>
        <row r="723">
          <cell r="A723" t="str">
            <v>20000960</v>
          </cell>
          <cell r="B723" t="str">
            <v>BELL-BOUNDARY FIBER SYSTEM</v>
          </cell>
          <cell r="C723">
            <v>1193986.6299999999</v>
          </cell>
        </row>
        <row r="724">
          <cell r="A724" t="str">
            <v>20000963</v>
          </cell>
          <cell r="B724" t="str">
            <v>CATTLE CREEK-GOSHEN NO 1</v>
          </cell>
          <cell r="C724">
            <v>53311.77</v>
          </cell>
        </row>
        <row r="725">
          <cell r="A725" t="str">
            <v>20000964</v>
          </cell>
          <cell r="B725" t="str">
            <v>FOREST GROVE-TILLAMOOK NO 1</v>
          </cell>
          <cell r="C725">
            <v>11824983.989999998</v>
          </cell>
        </row>
        <row r="726">
          <cell r="A726" t="str">
            <v>20000966</v>
          </cell>
          <cell r="B726" t="str">
            <v>BIG EDDY-KNIGHT NO 1</v>
          </cell>
          <cell r="C726">
            <v>33163928.960000001</v>
          </cell>
        </row>
        <row r="727">
          <cell r="A727" t="str">
            <v>20000967</v>
          </cell>
          <cell r="B727" t="str">
            <v>DRISCOLL-ASTORIA NO 1</v>
          </cell>
          <cell r="C727">
            <v>2465768.7800000003</v>
          </cell>
        </row>
        <row r="728">
          <cell r="A728" t="str">
            <v>20000968</v>
          </cell>
          <cell r="B728" t="str">
            <v>BIG EDDY-WAUTOMA FIBER SYSTEM</v>
          </cell>
          <cell r="C728">
            <v>101561.09</v>
          </cell>
        </row>
        <row r="729">
          <cell r="A729" t="str">
            <v>20000969</v>
          </cell>
          <cell r="B729" t="str">
            <v>SWAN VALLEY-SWAN VALLEY RS FIBER SYSTEM</v>
          </cell>
          <cell r="C729">
            <v>6689.95</v>
          </cell>
        </row>
        <row r="730">
          <cell r="A730" t="str">
            <v>20000971</v>
          </cell>
          <cell r="B730" t="str">
            <v>CGS2 BACKUP TAP TO HANFORD NO 2 CONSTRUCTION TAP</v>
          </cell>
          <cell r="C730">
            <v>148475.95000000001</v>
          </cell>
        </row>
        <row r="731">
          <cell r="A731" t="str">
            <v>20000972</v>
          </cell>
          <cell r="B731" t="str">
            <v>SLATT-JOHN DAY NO 1 ML SHERMAN CO</v>
          </cell>
          <cell r="C731">
            <v>201409.67</v>
          </cell>
        </row>
        <row r="732">
          <cell r="A732" t="str">
            <v>20000973</v>
          </cell>
          <cell r="B732" t="str">
            <v>SLATT-JOHN DAY NO 1 ML GILLIAM CO</v>
          </cell>
          <cell r="C732">
            <v>270275.73</v>
          </cell>
        </row>
        <row r="733">
          <cell r="A733" t="str">
            <v>20000974</v>
          </cell>
          <cell r="B733" t="str">
            <v>WALLA WALLA-TUCANNAN RVIER NO 1 ML WALLA WALLA CO</v>
          </cell>
          <cell r="C733">
            <v>8158756.8900000006</v>
          </cell>
        </row>
        <row r="734">
          <cell r="A734" t="str">
            <v>20000975</v>
          </cell>
          <cell r="B734" t="str">
            <v>WALLA WALLA-TUCANNON RIVER NO 1 ML COLUMBIA CO</v>
          </cell>
          <cell r="C734">
            <v>7659311.75</v>
          </cell>
        </row>
        <row r="735">
          <cell r="A735" t="str">
            <v>20000976</v>
          </cell>
          <cell r="B735" t="str">
            <v>CARDWELL-COLITZ NO 1 (ML) COWLITZ COUNTY</v>
          </cell>
          <cell r="C735">
            <v>3466905.28</v>
          </cell>
        </row>
        <row r="736">
          <cell r="A736" t="str">
            <v>20000977</v>
          </cell>
          <cell r="B736" t="str">
            <v>VANTAGE-HANFORD NO 1 ML BENTON CO</v>
          </cell>
          <cell r="C736">
            <v>399903.45</v>
          </cell>
        </row>
        <row r="737">
          <cell r="A737" t="str">
            <v>20000978</v>
          </cell>
          <cell r="B737" t="str">
            <v>VANTAGE-HANFORD NO 1 ML GRANT CO</v>
          </cell>
          <cell r="C737">
            <v>8161.3</v>
          </cell>
        </row>
        <row r="738">
          <cell r="A738" t="str">
            <v>20000979</v>
          </cell>
          <cell r="B738" t="str">
            <v>OSTRANDER-TROUTDALE NO 1 (ML CLACKACMAS CO)</v>
          </cell>
          <cell r="C738">
            <v>1743312.07</v>
          </cell>
        </row>
        <row r="739">
          <cell r="A739" t="str">
            <v>20000980</v>
          </cell>
          <cell r="B739" t="str">
            <v>BIG EDDY-OSTRANDER NO 1 (ML CLACKAMAS CO)</v>
          </cell>
          <cell r="C739">
            <v>1879709.3099999998</v>
          </cell>
        </row>
        <row r="740">
          <cell r="A740" t="str">
            <v>20000982</v>
          </cell>
          <cell r="B740" t="str">
            <v>T3BA'DAS TAP TO SHELTON-FAIRMONT NO 2 (MASON COUNTY PUD NO</v>
          </cell>
          <cell r="C740">
            <v>423155.84</v>
          </cell>
        </row>
        <row r="741">
          <cell r="A741" t="str">
            <v>20000983</v>
          </cell>
          <cell r="B741" t="str">
            <v>BELL-BOUNDARY NO 1 (ML SPOKANE CO)</v>
          </cell>
          <cell r="C741">
            <v>481402.97</v>
          </cell>
        </row>
        <row r="742">
          <cell r="A742" t="str">
            <v>20000984</v>
          </cell>
          <cell r="B742" t="str">
            <v>BELL-BOUNDARY NO 1 (ML PEND OREILLE CO)</v>
          </cell>
          <cell r="C742">
            <v>510961.73000000004</v>
          </cell>
        </row>
        <row r="743">
          <cell r="A743" t="str">
            <v>20000986</v>
          </cell>
          <cell r="B743" t="str">
            <v>COLVILLE-REPUBLIC NO 1 (ML STEVENS CO)</v>
          </cell>
          <cell r="C743">
            <v>4685362.4099999992</v>
          </cell>
        </row>
        <row r="744">
          <cell r="A744" t="str">
            <v>20000988</v>
          </cell>
          <cell r="B744" t="str">
            <v>CRESTON-BELL NO 1 ML LINCOLN CO</v>
          </cell>
          <cell r="C744">
            <v>14192116.6</v>
          </cell>
        </row>
        <row r="745">
          <cell r="A745" t="str">
            <v>20000989</v>
          </cell>
          <cell r="B745" t="str">
            <v>CRESTON-BELL NO 1 ML SPOKANE CO</v>
          </cell>
          <cell r="C745">
            <v>8274166.9500000002</v>
          </cell>
        </row>
        <row r="746">
          <cell r="A746" t="str">
            <v>20000994</v>
          </cell>
          <cell r="B746" t="str">
            <v>BENTON-OTHELLO NO 1 (ML BENTON CO)</v>
          </cell>
          <cell r="C746">
            <v>4602661.92</v>
          </cell>
        </row>
        <row r="747">
          <cell r="A747" t="str">
            <v>20000995</v>
          </cell>
          <cell r="B747" t="str">
            <v>SCOOTENEY TAP TO MIDWAY-BENTON NO 1 (ML BENTON CO)</v>
          </cell>
          <cell r="C747">
            <v>769558.23</v>
          </cell>
        </row>
        <row r="748">
          <cell r="A748" t="str">
            <v>20001012</v>
          </cell>
          <cell r="B748" t="str">
            <v>BETTAS ROAD-COLUMBIA NO 1 (CHELAN CO)</v>
          </cell>
          <cell r="C748">
            <v>317805.05</v>
          </cell>
        </row>
        <row r="749">
          <cell r="A749" t="str">
            <v>20001013</v>
          </cell>
          <cell r="B749" t="str">
            <v>BETTAS ROAD-COLUMBIA NO 1 (KITTITAS CO)</v>
          </cell>
          <cell r="C749">
            <v>653155.22000000009</v>
          </cell>
        </row>
        <row r="750">
          <cell r="A750" t="str">
            <v>20001056</v>
          </cell>
          <cell r="B750" t="str">
            <v>BIG EDDY-TROUTDALE NO 1 (MULTNOMAH CO)</v>
          </cell>
          <cell r="C750">
            <v>1157433.25</v>
          </cell>
        </row>
        <row r="751">
          <cell r="A751" t="str">
            <v>20001061</v>
          </cell>
          <cell r="B751" t="str">
            <v>CATTLE CREEK-GOSHEN NO 1 ML BONNEVILLE CO</v>
          </cell>
          <cell r="C751">
            <v>3265460.11</v>
          </cell>
        </row>
        <row r="752">
          <cell r="A752" t="str">
            <v>20001063</v>
          </cell>
          <cell r="B752" t="str">
            <v>GRAND COULEE-BELL NO 3 (ML LINCOLN CO)</v>
          </cell>
          <cell r="C752">
            <v>9124913.4100000001</v>
          </cell>
        </row>
        <row r="753">
          <cell r="A753" t="str">
            <v>20001064</v>
          </cell>
          <cell r="B753" t="str">
            <v>GRAND COULEE-BELL NO 3 (ML SPOKANE CO)</v>
          </cell>
          <cell r="C753">
            <v>3400211.77</v>
          </cell>
        </row>
        <row r="754">
          <cell r="A754" t="str">
            <v>20001065</v>
          </cell>
          <cell r="B754" t="str">
            <v>GRAND COULEE-BELL NO 3 (ML GRANT CO)</v>
          </cell>
          <cell r="C754">
            <v>78436.19</v>
          </cell>
        </row>
        <row r="755">
          <cell r="A755" t="str">
            <v>20001068</v>
          </cell>
          <cell r="B755" t="str">
            <v>OSTRANDER-TROUTDALE NO 1 (ML MULTNOMAH CO)</v>
          </cell>
          <cell r="C755">
            <v>1296471.77</v>
          </cell>
        </row>
        <row r="756">
          <cell r="A756" t="str">
            <v>20001079</v>
          </cell>
          <cell r="B756" t="str">
            <v>MIDWAY-BENTON NO 1 (ML)</v>
          </cell>
          <cell r="C756">
            <v>13270389.390000001</v>
          </cell>
        </row>
        <row r="757">
          <cell r="A757" t="str">
            <v>20001097</v>
          </cell>
          <cell r="B757" t="str">
            <v>WESTSIDE AVA-BELL NO 1 (SPOKANE CO)</v>
          </cell>
          <cell r="C757">
            <v>877407.67</v>
          </cell>
        </row>
        <row r="758">
          <cell r="A758" t="str">
            <v>20001098</v>
          </cell>
          <cell r="B758" t="str">
            <v>GRAND COULEE-WESTSIDE AVA NO 1 (ML LINCOLN CO)</v>
          </cell>
          <cell r="C758">
            <v>7446951.3200000003</v>
          </cell>
        </row>
        <row r="759">
          <cell r="A759" t="str">
            <v>20001099</v>
          </cell>
          <cell r="B759" t="str">
            <v>GRAND COULEE-WESTSIDE AVA NO 1 (ML SPOKANE CO)</v>
          </cell>
          <cell r="C759">
            <v>1708835.09</v>
          </cell>
        </row>
        <row r="760">
          <cell r="A760" t="str">
            <v>20001100</v>
          </cell>
          <cell r="B760" t="str">
            <v>GRAND COULEE-WESTSIDE AVA NO 1 (ML GRANT CO)</v>
          </cell>
          <cell r="C760">
            <v>664541.61</v>
          </cell>
        </row>
        <row r="761">
          <cell r="A761" t="str">
            <v>20001118</v>
          </cell>
          <cell r="B761" t="str">
            <v>GRAND COULEE-CRESTON NO 1 (LINCOLN CO)</v>
          </cell>
          <cell r="C761">
            <v>8264384.8700000001</v>
          </cell>
        </row>
        <row r="762">
          <cell r="A762" t="str">
            <v>20001119</v>
          </cell>
          <cell r="B762" t="str">
            <v>GRAND COULEE-CRESTON NO 1 (GRANT CO)</v>
          </cell>
          <cell r="C762">
            <v>1664298.93</v>
          </cell>
        </row>
        <row r="763">
          <cell r="A763" t="str">
            <v>20001144</v>
          </cell>
          <cell r="B763" t="str">
            <v>ALBANY-EUGENE NO 1 (ML LINN CO)</v>
          </cell>
          <cell r="C763">
            <v>19422179.419999998</v>
          </cell>
        </row>
        <row r="764">
          <cell r="A764" t="str">
            <v>20001145</v>
          </cell>
          <cell r="B764" t="str">
            <v>ALBANY-EUGENE NO 1 (ML LANE CO)</v>
          </cell>
          <cell r="C764">
            <v>3396017.0300000003</v>
          </cell>
        </row>
        <row r="765">
          <cell r="A765" t="str">
            <v>20001166</v>
          </cell>
          <cell r="B765" t="str">
            <v>LOWER GRANITE-HATWAI NO 1 (WHITMAN CO)</v>
          </cell>
          <cell r="C765">
            <v>28324.519999999997</v>
          </cell>
        </row>
        <row r="766">
          <cell r="A766" t="str">
            <v>20001167</v>
          </cell>
          <cell r="B766" t="str">
            <v>LOWER GRANITE-HATWAI NO 1 (NEZ PERCE CO)</v>
          </cell>
          <cell r="C766">
            <v>31877.670000000002</v>
          </cell>
        </row>
        <row r="767">
          <cell r="A767" t="str">
            <v>20001174</v>
          </cell>
          <cell r="B767" t="str">
            <v>LOWER MONUMENTAL-LITTLE GOOSE NO 2 (WALLA WALLA CO)</v>
          </cell>
          <cell r="C767">
            <v>760467.05</v>
          </cell>
        </row>
        <row r="768">
          <cell r="A768" t="str">
            <v>20001268</v>
          </cell>
          <cell r="B768" t="str">
            <v>SHELTON-FAIRMOUNT NO 1 (MASON CO)</v>
          </cell>
          <cell r="C768">
            <v>184110.57</v>
          </cell>
        </row>
        <row r="769">
          <cell r="A769" t="str">
            <v>20001269</v>
          </cell>
          <cell r="B769" t="str">
            <v>SHELTON-FAIRMOUNT NO 1 (JEFFERSON CO)</v>
          </cell>
          <cell r="C769">
            <v>448528.14</v>
          </cell>
        </row>
        <row r="770">
          <cell r="A770" t="str">
            <v>20001322</v>
          </cell>
          <cell r="B770" t="str">
            <v>LEXINGTON-LONGVIEW NO 2 (ML COWLITZ CO)</v>
          </cell>
          <cell r="C770">
            <v>979286.37</v>
          </cell>
        </row>
        <row r="771">
          <cell r="A771" t="str">
            <v>20001323</v>
          </cell>
          <cell r="B771" t="str">
            <v>HARVALUM-BIG EDDY NO 1 (ML WASCO CO)</v>
          </cell>
          <cell r="C771">
            <v>6089225.2199999997</v>
          </cell>
        </row>
        <row r="772">
          <cell r="A772" t="str">
            <v>20001324</v>
          </cell>
          <cell r="B772" t="str">
            <v>MONROE-SNOHOMISH NO 1 &amp; 2 (MONROE-SNOHOMISH NO 1 SECTION) (</v>
          </cell>
          <cell r="C772">
            <v>1024026.84</v>
          </cell>
        </row>
        <row r="773">
          <cell r="A773" t="str">
            <v>20001327</v>
          </cell>
          <cell r="B773" t="str">
            <v>MORROW FLAT-BOARDMAN NO 1</v>
          </cell>
          <cell r="C773">
            <v>3075450.99</v>
          </cell>
        </row>
        <row r="774">
          <cell r="A774" t="str">
            <v>20001328</v>
          </cell>
          <cell r="B774" t="str">
            <v>MORROW FLAT-JONES CANYON NO 1</v>
          </cell>
          <cell r="C774">
            <v>2651248.96</v>
          </cell>
        </row>
        <row r="775">
          <cell r="A775" t="str">
            <v>20001330</v>
          </cell>
          <cell r="B775" t="str">
            <v>ALVEY-FAIRVIEW NO 1 (ML LANE CO)</v>
          </cell>
          <cell r="C775">
            <v>7941932.3499999996</v>
          </cell>
        </row>
        <row r="776">
          <cell r="A776" t="str">
            <v>20001334</v>
          </cell>
          <cell r="B776" t="str">
            <v>KEELER-FOREST GROVE NO 1 ML WASINGTON CO</v>
          </cell>
          <cell r="C776">
            <v>3281130.7600000002</v>
          </cell>
        </row>
        <row r="777">
          <cell r="A777" t="str">
            <v>20001335</v>
          </cell>
          <cell r="B777" t="str">
            <v>BIG EDDY-KNIGHT NO 1 (ML WASON CO)</v>
          </cell>
          <cell r="C777">
            <v>44132563.560000002</v>
          </cell>
        </row>
        <row r="778">
          <cell r="A778" t="str">
            <v>20001336</v>
          </cell>
          <cell r="B778" t="str">
            <v>BIG EDDY-KNIGHT NO 1 (ML KLICKTAT CO)</v>
          </cell>
          <cell r="C778">
            <v>67249715.310000002</v>
          </cell>
        </row>
        <row r="779">
          <cell r="A779" t="str">
            <v>20001337</v>
          </cell>
          <cell r="B779" t="str">
            <v>BUCKLEY-MARION NO 1 (ML CLACKAMAS CO)</v>
          </cell>
          <cell r="C779">
            <v>1504064.85</v>
          </cell>
        </row>
        <row r="780">
          <cell r="A780" t="str">
            <v>20001338</v>
          </cell>
          <cell r="B780" t="str">
            <v>BUCKLEY-MARION NO 1 (ML MARION CO)</v>
          </cell>
          <cell r="C780">
            <v>644599.94999999995</v>
          </cell>
        </row>
        <row r="781">
          <cell r="A781" t="str">
            <v>20001340</v>
          </cell>
          <cell r="B781" t="str">
            <v>FRANKLIN-HATWAI FIBER SYSTEM (ML GARFILED CO)</v>
          </cell>
          <cell r="C781">
            <v>28852.25</v>
          </cell>
        </row>
        <row r="782">
          <cell r="A782" t="str">
            <v>20001342</v>
          </cell>
          <cell r="B782" t="str">
            <v>FOREST GROVE-TILLAMOOK NO 1 (ML WASHINGTON COUNTY)</v>
          </cell>
          <cell r="C782">
            <v>6942748.6600000001</v>
          </cell>
        </row>
        <row r="783">
          <cell r="A783" t="str">
            <v>20001343</v>
          </cell>
          <cell r="B783" t="str">
            <v>FOREST GROVE-TILLAMOOK NO 1 (ML TILLAMOOK COUNTY)</v>
          </cell>
          <cell r="C783">
            <v>17341219.279999997</v>
          </cell>
        </row>
        <row r="784">
          <cell r="A784" t="str">
            <v>20001344</v>
          </cell>
          <cell r="B784" t="str">
            <v>ALVEY-FAIRVIEW NO 1 (ML DOUGLAS CO)</v>
          </cell>
          <cell r="C784">
            <v>19723372.68</v>
          </cell>
        </row>
        <row r="785">
          <cell r="A785" t="str">
            <v>20001345</v>
          </cell>
          <cell r="B785" t="str">
            <v>ALVEY-FAIRVIEW NO 1 (ML COOS CO)</v>
          </cell>
          <cell r="C785">
            <v>6146855.6999999993</v>
          </cell>
        </row>
        <row r="786">
          <cell r="A786" t="str">
            <v>20001385</v>
          </cell>
          <cell r="B786" t="str">
            <v>CELILO-SYLMAR NO 1 (ML CROOK CO)</v>
          </cell>
          <cell r="C786">
            <v>8116987.3200000003</v>
          </cell>
        </row>
        <row r="787">
          <cell r="A787" t="str">
            <v>20001386</v>
          </cell>
          <cell r="B787" t="str">
            <v>CELILO-SYLMAR NO 1 (ML DESCHUTES CO)</v>
          </cell>
          <cell r="C787">
            <v>7152331.0300000003</v>
          </cell>
        </row>
        <row r="788">
          <cell r="A788" t="str">
            <v>20001387</v>
          </cell>
          <cell r="B788" t="str">
            <v>CELILO-SYLMAR NO 1 (ML JEFFERSON CO)</v>
          </cell>
          <cell r="C788">
            <v>6979117.96</v>
          </cell>
        </row>
        <row r="789">
          <cell r="A789" t="str">
            <v>20001388</v>
          </cell>
          <cell r="B789" t="str">
            <v>CELILO-SYLMAR NO 1 (ML LAKE CO)</v>
          </cell>
          <cell r="C789">
            <v>30857739.27</v>
          </cell>
        </row>
        <row r="790">
          <cell r="A790" t="str">
            <v>20001389</v>
          </cell>
          <cell r="B790" t="str">
            <v>CELILO-SYLMAR NO 1 (ML WASCO CO)</v>
          </cell>
          <cell r="C790">
            <v>13513878.199999999</v>
          </cell>
        </row>
        <row r="791">
          <cell r="A791" t="str">
            <v>20001446</v>
          </cell>
          <cell r="B791" t="str">
            <v>FRANKLIN-HATWAI FIBER SYSTEM (ML WALLA WALLA CO)</v>
          </cell>
          <cell r="C791">
            <v>109020.03</v>
          </cell>
        </row>
        <row r="792">
          <cell r="A792" t="str">
            <v>20001447</v>
          </cell>
          <cell r="B792" t="str">
            <v>FRANKLIN-HATWAI FIBER SYSTEM (ML WHITMAN CO)</v>
          </cell>
          <cell r="C792">
            <v>7576.07</v>
          </cell>
        </row>
        <row r="793">
          <cell r="A793" t="str">
            <v>20001448</v>
          </cell>
          <cell r="B793" t="str">
            <v>MCNARY-JONES CANYON NO 1 (ML UMATILLA CO)</v>
          </cell>
          <cell r="C793">
            <v>245286.34</v>
          </cell>
        </row>
        <row r="794">
          <cell r="A794" t="str">
            <v>20001463</v>
          </cell>
          <cell r="B794" t="str">
            <v>CENTRAL FERRY-LOWER MONUMENTAL NO 1 (ML GARFIELD CO)</v>
          </cell>
          <cell r="C794">
            <v>5110683.83</v>
          </cell>
        </row>
        <row r="795">
          <cell r="A795" t="str">
            <v>20001464</v>
          </cell>
          <cell r="B795" t="str">
            <v>CENTRAL FERRY-LOWER MONUMENTAL NO 1 (ML COLUMBIA CO)</v>
          </cell>
          <cell r="C795">
            <v>35181648.920000002</v>
          </cell>
        </row>
        <row r="796">
          <cell r="A796" t="str">
            <v>20001465</v>
          </cell>
          <cell r="B796" t="str">
            <v>CENTRAL FERRY-LOWER MONUMENTAL NO 1 (ML WALLA WALLA CO)</v>
          </cell>
          <cell r="C796">
            <v>30591087.34</v>
          </cell>
        </row>
        <row r="797">
          <cell r="A797" t="str">
            <v>20001466</v>
          </cell>
          <cell r="B797" t="str">
            <v>EAST ELLENSBURG TAP TO COLUMBIA-ELLENSBURG NO 1 (ML KITTITA</v>
          </cell>
          <cell r="C797">
            <v>519029.34</v>
          </cell>
        </row>
        <row r="798">
          <cell r="A798" t="str">
            <v>20013965</v>
          </cell>
          <cell r="B798" t="str">
            <v>Boardman-Ione Transmission Line</v>
          </cell>
          <cell r="C798">
            <v>221420.47</v>
          </cell>
        </row>
        <row r="799">
          <cell r="A799" t="str">
            <v>20091697</v>
          </cell>
          <cell r="B799" t="str">
            <v>Grouse Creek-Tecoma Transmission Lines &amp; Substation</v>
          </cell>
          <cell r="C799">
            <v>2040437.48</v>
          </cell>
        </row>
        <row r="800">
          <cell r="A800" t="str">
            <v>20092359</v>
          </cell>
          <cell r="B800" t="str">
            <v>Maupin-Antelope Transmission Lines &amp; Substation</v>
          </cell>
          <cell r="C800">
            <v>894251.19</v>
          </cell>
        </row>
        <row r="801">
          <cell r="A801" t="str">
            <v>20092364</v>
          </cell>
          <cell r="B801" t="str">
            <v>Antelope-Fossil Transmission Lines &amp; Substation</v>
          </cell>
          <cell r="C801">
            <v>16642388</v>
          </cell>
        </row>
        <row r="802">
          <cell r="A802" t="str">
            <v>20093752</v>
          </cell>
          <cell r="B802" t="str">
            <v>Targhee-Mack's Inn Transmission Lines &amp; Substations</v>
          </cell>
          <cell r="C802">
            <v>396988.16999999993</v>
          </cell>
        </row>
        <row r="803">
          <cell r="A803" t="str">
            <v>Grand Total</v>
          </cell>
          <cell r="C803">
            <v>3565792341.1800013</v>
          </cell>
        </row>
        <row r="809">
          <cell r="A809" t="str">
            <v>Table 2 - Line Investment by FERC Code</v>
          </cell>
        </row>
        <row r="811">
          <cell r="A811" t="str">
            <v>Loc_Type</v>
          </cell>
          <cell r="B811" t="str">
            <v>2</v>
          </cell>
          <cell r="C811" t="str">
            <v>Show only: "TRANSMISSION PLANT IN SERVICE", "MASTER LEASE-T", "LEASED ASSETS" and "CAPITAL LEASE"</v>
          </cell>
        </row>
        <row r="812">
          <cell r="A812" t="str">
            <v>Category</v>
          </cell>
          <cell r="B812" t="str">
            <v>(Multiple Items)</v>
          </cell>
          <cell r="C812" t="str">
            <v>Filter out: "PROJECT FUNDED IN ADVANCE"</v>
          </cell>
        </row>
        <row r="813">
          <cell r="A813" t="str">
            <v>Class</v>
          </cell>
          <cell r="B813" t="str">
            <v>(Multiple Items)</v>
          </cell>
          <cell r="C813" t="str">
            <v>Filter out FERC codes 3531 and 3970</v>
          </cell>
        </row>
        <row r="815">
          <cell r="A815" t="str">
            <v>Sum of Sum Cost</v>
          </cell>
        </row>
        <row r="816">
          <cell r="A816" t="str">
            <v>FERC Code</v>
          </cell>
          <cell r="B816" t="str">
            <v>Total</v>
          </cell>
        </row>
        <row r="817">
          <cell r="A817" t="str">
            <v>3501</v>
          </cell>
          <cell r="B817">
            <v>0.20600000000000016</v>
          </cell>
        </row>
        <row r="818">
          <cell r="A818" t="str">
            <v>3520</v>
          </cell>
          <cell r="B818">
            <v>2262670.9050000003</v>
          </cell>
        </row>
        <row r="819">
          <cell r="A819" t="str">
            <v>3530</v>
          </cell>
          <cell r="B819">
            <v>26137949.240999989</v>
          </cell>
        </row>
        <row r="820">
          <cell r="A820" t="str">
            <v>3540</v>
          </cell>
          <cell r="B820">
            <v>1253449864.4770002</v>
          </cell>
        </row>
        <row r="821">
          <cell r="A821" t="str">
            <v>3550</v>
          </cell>
          <cell r="B821">
            <v>423536736.23500025</v>
          </cell>
        </row>
        <row r="822">
          <cell r="A822" t="str">
            <v>3560</v>
          </cell>
          <cell r="B822">
            <v>1461897853.0139971</v>
          </cell>
        </row>
        <row r="823">
          <cell r="A823" t="str">
            <v>3580</v>
          </cell>
          <cell r="B823">
            <v>21799455.77</v>
          </cell>
        </row>
        <row r="824">
          <cell r="A824" t="str">
            <v>3590</v>
          </cell>
          <cell r="B824">
            <v>311241619.75199991</v>
          </cell>
        </row>
        <row r="825">
          <cell r="A825" t="str">
            <v>(blank)</v>
          </cell>
          <cell r="B825">
            <v>20195485.310000002</v>
          </cell>
        </row>
        <row r="826">
          <cell r="B826">
            <v>45270706.269999996</v>
          </cell>
          <cell r="C826">
            <v>65466191.579999998</v>
          </cell>
        </row>
        <row r="827">
          <cell r="A827" t="str">
            <v>Grand Total</v>
          </cell>
          <cell r="B827">
            <v>3565792341.1799974</v>
          </cell>
        </row>
      </sheetData>
      <sheetData sheetId="2"/>
      <sheetData sheetId="3">
        <row r="1">
          <cell r="A1" t="str">
            <v>Table 1 - List of Station Locations</v>
          </cell>
        </row>
        <row r="3">
          <cell r="A3" t="str">
            <v>Loc_Type</v>
          </cell>
          <cell r="B3" t="str">
            <v>(Multiple Items)</v>
          </cell>
        </row>
        <row r="4">
          <cell r="A4" t="str">
            <v>Category</v>
          </cell>
          <cell r="B4" t="str">
            <v>(Multiple Items)</v>
          </cell>
        </row>
        <row r="5">
          <cell r="A5" t="str">
            <v>Class</v>
          </cell>
          <cell r="B5" t="str">
            <v>(Multiple Items)</v>
          </cell>
        </row>
        <row r="6">
          <cell r="A6" t="str">
            <v>FERC Code</v>
          </cell>
          <cell r="B6" t="str">
            <v>(Multiple Items)</v>
          </cell>
        </row>
        <row r="8">
          <cell r="A8" t="str">
            <v>Sum of Sum Cost</v>
          </cell>
        </row>
        <row r="9">
          <cell r="A9" t="str">
            <v>Location</v>
          </cell>
          <cell r="B9" t="str">
            <v>Location Descr</v>
          </cell>
          <cell r="C9" t="str">
            <v>Total</v>
          </cell>
        </row>
        <row r="10">
          <cell r="A10" t="str">
            <v>10000001</v>
          </cell>
          <cell r="B10" t="str">
            <v>ABERDEEN SUBSTATION</v>
          </cell>
          <cell r="C10">
            <v>6778301.3700000001</v>
          </cell>
        </row>
        <row r="11">
          <cell r="A11" t="str">
            <v>10000003</v>
          </cell>
          <cell r="B11" t="str">
            <v>ACTON SUBSTATION</v>
          </cell>
          <cell r="C11">
            <v>240943.03999999998</v>
          </cell>
        </row>
        <row r="12">
          <cell r="A12" t="str">
            <v>10000004</v>
          </cell>
          <cell r="B12" t="str">
            <v>ADAIR SUBSTATION(BPA)</v>
          </cell>
          <cell r="C12">
            <v>814402.18000000017</v>
          </cell>
        </row>
        <row r="13">
          <cell r="A13" t="str">
            <v>10000005</v>
          </cell>
          <cell r="B13" t="str">
            <v>ADDY SUBSTATION</v>
          </cell>
          <cell r="C13">
            <v>11728301.961999997</v>
          </cell>
        </row>
        <row r="14">
          <cell r="A14" t="str">
            <v>10000008</v>
          </cell>
          <cell r="B14" t="str">
            <v>ALBANY SUBSTATION</v>
          </cell>
          <cell r="C14">
            <v>15661429.15</v>
          </cell>
        </row>
        <row r="15">
          <cell r="A15" t="str">
            <v>10000010</v>
          </cell>
          <cell r="B15" t="str">
            <v>ALCOA SUBSTATION</v>
          </cell>
          <cell r="C15">
            <v>9839861.2699999996</v>
          </cell>
        </row>
        <row r="16">
          <cell r="A16" t="str">
            <v>10000012</v>
          </cell>
          <cell r="B16" t="str">
            <v>ALDERWOOD SUBSTATION</v>
          </cell>
          <cell r="C16">
            <v>93976.840000000011</v>
          </cell>
        </row>
        <row r="17">
          <cell r="A17" t="str">
            <v>10000013</v>
          </cell>
          <cell r="B17" t="str">
            <v>ALFALFA SUBSTATION</v>
          </cell>
          <cell r="C17">
            <v>4717051.4800000014</v>
          </cell>
        </row>
        <row r="18">
          <cell r="A18" t="str">
            <v>10000014</v>
          </cell>
          <cell r="B18" t="str">
            <v>ALBENI FALLS SUBSTATION</v>
          </cell>
          <cell r="C18">
            <v>1462575.49</v>
          </cell>
        </row>
        <row r="19">
          <cell r="A19" t="str">
            <v>10000015</v>
          </cell>
          <cell r="B19" t="str">
            <v>ALKALI SUBSTATION</v>
          </cell>
          <cell r="C19">
            <v>61691.74</v>
          </cell>
        </row>
        <row r="20">
          <cell r="A20" t="str">
            <v>10000017</v>
          </cell>
          <cell r="B20" t="str">
            <v>ALLSTON SUBSTATION</v>
          </cell>
          <cell r="C20">
            <v>52756682.470000006</v>
          </cell>
        </row>
        <row r="21">
          <cell r="A21" t="str">
            <v>10000019</v>
          </cell>
          <cell r="B21" t="str">
            <v>ALVEY SUBSTATION</v>
          </cell>
          <cell r="C21">
            <v>69903517.227999985</v>
          </cell>
        </row>
        <row r="22">
          <cell r="A22" t="str">
            <v>10000021</v>
          </cell>
          <cell r="B22" t="str">
            <v>ANACONDA SUBSTATION</v>
          </cell>
          <cell r="C22">
            <v>4998328.7700000005</v>
          </cell>
        </row>
        <row r="23">
          <cell r="A23" t="str">
            <v>10000022</v>
          </cell>
          <cell r="B23" t="str">
            <v>ANGUS SUBSTATION (BENTON CO PUD)</v>
          </cell>
          <cell r="C23">
            <v>124041.43</v>
          </cell>
        </row>
        <row r="24">
          <cell r="A24" t="str">
            <v>10000024</v>
          </cell>
          <cell r="B24" t="str">
            <v>ARCO SUBSTATION(UTAH POWER &amp; LIGHT)</v>
          </cell>
          <cell r="C24">
            <v>32413</v>
          </cell>
        </row>
        <row r="25">
          <cell r="A25" t="str">
            <v>10000025</v>
          </cell>
          <cell r="B25" t="str">
            <v>ARMSTRONG SUBSTATION(INLAND POWER &amp; LIGHT)</v>
          </cell>
          <cell r="C25">
            <v>8286</v>
          </cell>
        </row>
        <row r="26">
          <cell r="A26" t="str">
            <v>10000027</v>
          </cell>
          <cell r="B26" t="str">
            <v>ASHE SUBSTATION</v>
          </cell>
          <cell r="C26">
            <v>45668670.530000016</v>
          </cell>
        </row>
        <row r="27">
          <cell r="A27" t="str">
            <v>10000031</v>
          </cell>
          <cell r="B27" t="str">
            <v>ATHOL SUBSTATION(KOOTENAI ELEC COOP)</v>
          </cell>
          <cell r="C27">
            <v>51771.68</v>
          </cell>
        </row>
        <row r="28">
          <cell r="A28" t="str">
            <v>10000032</v>
          </cell>
          <cell r="B28" t="str">
            <v>BADGER CANYON SUBSTATION</v>
          </cell>
          <cell r="C28">
            <v>6163450.5799999982</v>
          </cell>
        </row>
        <row r="29">
          <cell r="A29" t="str">
            <v>10000033</v>
          </cell>
          <cell r="B29" t="str">
            <v>BAKEOVEN COMPENSATION STATION</v>
          </cell>
          <cell r="C29">
            <v>22847074.559999995</v>
          </cell>
        </row>
        <row r="30">
          <cell r="A30" t="str">
            <v>10000034</v>
          </cell>
          <cell r="B30" t="str">
            <v>BANDON SUBSTATION</v>
          </cell>
          <cell r="C30">
            <v>4998596.8500000006</v>
          </cell>
        </row>
        <row r="31">
          <cell r="A31" t="str">
            <v>10000036</v>
          </cell>
          <cell r="B31" t="str">
            <v>BAXTER SUBSTATION(SOLD, SEE NOTES))</v>
          </cell>
          <cell r="C31">
            <v>15519</v>
          </cell>
        </row>
        <row r="32">
          <cell r="A32" t="str">
            <v>10000037</v>
          </cell>
          <cell r="B32" t="str">
            <v>BAYSHORE SUBSTATION(OBS-RETIRED)</v>
          </cell>
          <cell r="C32">
            <v>19501</v>
          </cell>
        </row>
        <row r="33">
          <cell r="A33" t="str">
            <v>10000041</v>
          </cell>
          <cell r="B33" t="str">
            <v>BEAVER SUBSTATION(TILLAMOOK PUD)</v>
          </cell>
          <cell r="C33">
            <v>61093.47</v>
          </cell>
        </row>
        <row r="34">
          <cell r="A34" t="str">
            <v>10000042</v>
          </cell>
          <cell r="B34" t="str">
            <v>BENTON CITY SUBSTATION(BENTON CO PUD)</v>
          </cell>
          <cell r="C34">
            <v>15267</v>
          </cell>
        </row>
        <row r="35">
          <cell r="A35" t="str">
            <v>10000043</v>
          </cell>
          <cell r="B35" t="str">
            <v>BELFAIR SUBSTATION(MASON CO PUD NO 3)</v>
          </cell>
          <cell r="C35">
            <v>80393.56</v>
          </cell>
        </row>
        <row r="36">
          <cell r="A36" t="str">
            <v>10000044</v>
          </cell>
          <cell r="B36" t="str">
            <v>BELLINGHAM SUBSTATION(BPA)</v>
          </cell>
          <cell r="C36">
            <v>12568944.060000001</v>
          </cell>
        </row>
        <row r="37">
          <cell r="A37" t="str">
            <v>10000045</v>
          </cell>
          <cell r="B37" t="str">
            <v>BELL SUBSTATION</v>
          </cell>
          <cell r="C37">
            <v>87882121.327999994</v>
          </cell>
        </row>
        <row r="38">
          <cell r="A38" t="str">
            <v>10000047</v>
          </cell>
          <cell r="B38" t="str">
            <v>BENTON SUBSTATION</v>
          </cell>
          <cell r="C38">
            <v>10469779.410000002</v>
          </cell>
        </row>
        <row r="39">
          <cell r="A39" t="str">
            <v>10000050</v>
          </cell>
          <cell r="B39" t="str">
            <v>BENSON SUBSTATION</v>
          </cell>
          <cell r="C39">
            <v>79649.899999999994</v>
          </cell>
        </row>
        <row r="40">
          <cell r="A40" t="str">
            <v>10000051</v>
          </cell>
          <cell r="B40" t="str">
            <v>BEVERLY PARK SUBSTATION</v>
          </cell>
          <cell r="C40">
            <v>86701.86</v>
          </cell>
        </row>
        <row r="41">
          <cell r="A41" t="str">
            <v>10000053</v>
          </cell>
          <cell r="B41" t="str">
            <v>BIG EDDY 500 KV SWITCHYARD</v>
          </cell>
          <cell r="C41">
            <v>22401339.139999997</v>
          </cell>
        </row>
        <row r="42">
          <cell r="A42" t="str">
            <v>10000054</v>
          </cell>
          <cell r="B42" t="str">
            <v>BIGELOW SUBSTATION (INLAND)</v>
          </cell>
          <cell r="C42">
            <v>44928.99</v>
          </cell>
        </row>
        <row r="43">
          <cell r="A43" t="str">
            <v>10000056</v>
          </cell>
          <cell r="B43" t="str">
            <v>BIG EDDY SUBSTATION</v>
          </cell>
          <cell r="C43">
            <v>83680041.619999975</v>
          </cell>
        </row>
        <row r="44">
          <cell r="A44" t="str">
            <v>10000057</v>
          </cell>
          <cell r="B44" t="str">
            <v>BIG PASCO</v>
          </cell>
          <cell r="C44">
            <v>13215</v>
          </cell>
        </row>
        <row r="45">
          <cell r="A45" t="str">
            <v>10000058</v>
          </cell>
          <cell r="B45" t="str">
            <v>BINGEN SUBSTATION(KLICKITAT CO PUD)</v>
          </cell>
          <cell r="C45">
            <v>80237.47</v>
          </cell>
        </row>
        <row r="46">
          <cell r="A46" t="str">
            <v>10000060</v>
          </cell>
          <cell r="B46" t="str">
            <v>BUCKLEY SUBSTATION</v>
          </cell>
          <cell r="C46">
            <v>10149688.1</v>
          </cell>
        </row>
        <row r="47">
          <cell r="A47" t="str">
            <v>10000061</v>
          </cell>
          <cell r="B47" t="str">
            <v>BLACKROCK SUBSTATION</v>
          </cell>
          <cell r="C47">
            <v>10803</v>
          </cell>
        </row>
        <row r="48">
          <cell r="A48" t="str">
            <v>10000065</v>
          </cell>
          <cell r="B48" t="str">
            <v>BLUE RIVER SUBSTATION (LANE ELECTRIC)</v>
          </cell>
          <cell r="C48">
            <v>52879.18</v>
          </cell>
        </row>
        <row r="49">
          <cell r="A49" t="str">
            <v>10000067</v>
          </cell>
          <cell r="B49" t="str">
            <v>BALD MOUNTAIN SUBSTATION</v>
          </cell>
          <cell r="C49">
            <v>4080029.4899999998</v>
          </cell>
        </row>
        <row r="50">
          <cell r="A50" t="str">
            <v>10000068</v>
          </cell>
          <cell r="B50" t="str">
            <v>BANGOR SUBSTATION</v>
          </cell>
          <cell r="C50">
            <v>67320.78</v>
          </cell>
        </row>
        <row r="51">
          <cell r="A51" t="str">
            <v>10000071</v>
          </cell>
          <cell r="B51" t="str">
            <v>BOARDMAN SUBSTATION</v>
          </cell>
          <cell r="C51">
            <v>8004328.1129999999</v>
          </cell>
        </row>
        <row r="52">
          <cell r="A52" t="str">
            <v>10000074</v>
          </cell>
          <cell r="B52" t="str">
            <v>BONNERS FERRY SUBSTATION</v>
          </cell>
          <cell r="C52">
            <v>2517525.8580000005</v>
          </cell>
        </row>
        <row r="53">
          <cell r="A53" t="str">
            <v>10000075</v>
          </cell>
          <cell r="B53" t="str">
            <v>BONNEVILLE POWERHOUSE #1</v>
          </cell>
          <cell r="C53">
            <v>843744.64999999991</v>
          </cell>
        </row>
        <row r="54">
          <cell r="A54" t="str">
            <v>10000077</v>
          </cell>
          <cell r="B54" t="str">
            <v>BOUNDARY SUBSTATION</v>
          </cell>
          <cell r="C54">
            <v>6573378.4100000001</v>
          </cell>
        </row>
        <row r="55">
          <cell r="A55" t="str">
            <v>10000078</v>
          </cell>
          <cell r="B55" t="str">
            <v>BOYER SWITCHING STATION</v>
          </cell>
          <cell r="C55">
            <v>21947.46</v>
          </cell>
        </row>
        <row r="56">
          <cell r="A56" t="str">
            <v>10000079</v>
          </cell>
          <cell r="B56" t="str">
            <v>SYSTEM WIDE (UNKNOWN)</v>
          </cell>
          <cell r="C56">
            <v>3961528.1</v>
          </cell>
        </row>
        <row r="57">
          <cell r="A57" t="str">
            <v>10000081</v>
          </cell>
          <cell r="B57" t="str">
            <v>HUGHS SUBSTATION(SALEM ELEC COOP)</v>
          </cell>
          <cell r="C57">
            <v>85090.67</v>
          </cell>
        </row>
        <row r="58">
          <cell r="A58" t="str">
            <v>10000082</v>
          </cell>
          <cell r="B58" t="str">
            <v>BRINCKEN'S CORNER SUBSTATION</v>
          </cell>
          <cell r="C58">
            <v>995467.07</v>
          </cell>
        </row>
        <row r="59">
          <cell r="A59" t="str">
            <v>10000083</v>
          </cell>
          <cell r="B59" t="str">
            <v>BRIDGE SUBSTATION</v>
          </cell>
          <cell r="C59">
            <v>5027573.2100000009</v>
          </cell>
        </row>
        <row r="60">
          <cell r="A60" t="str">
            <v>10000084</v>
          </cell>
          <cell r="B60" t="str">
            <v>BROOKDALE SUBSTATION(TACOMA PUBLIC UTILITIES)</v>
          </cell>
          <cell r="C60">
            <v>43391</v>
          </cell>
        </row>
        <row r="61">
          <cell r="A61" t="str">
            <v>10000090</v>
          </cell>
          <cell r="B61" t="str">
            <v>BURBANK SUBSTATION</v>
          </cell>
          <cell r="C61">
            <v>619504.04</v>
          </cell>
        </row>
        <row r="62">
          <cell r="A62" t="str">
            <v>10000092</v>
          </cell>
          <cell r="B62" t="str">
            <v>BURLEY SUBSTATION(CITY OF BURLEY)</v>
          </cell>
          <cell r="C62">
            <v>59262.04</v>
          </cell>
        </row>
        <row r="63">
          <cell r="A63" t="str">
            <v>10000093</v>
          </cell>
          <cell r="B63" t="str">
            <v>BURNT WOODS SUBSTATION</v>
          </cell>
          <cell r="C63">
            <v>572252.21000000008</v>
          </cell>
        </row>
        <row r="64">
          <cell r="A64" t="str">
            <v>10000095</v>
          </cell>
          <cell r="B64" t="str">
            <v>CANBY SUBSTATION(BPA)</v>
          </cell>
          <cell r="C64">
            <v>1634998.6099999999</v>
          </cell>
        </row>
        <row r="65">
          <cell r="A65" t="str">
            <v>10000096</v>
          </cell>
          <cell r="B65" t="str">
            <v>CASCADE LOCKS SUBSTATION</v>
          </cell>
          <cell r="C65">
            <v>627884.25000000012</v>
          </cell>
        </row>
        <row r="66">
          <cell r="A66" t="str">
            <v>10000100</v>
          </cell>
          <cell r="B66" t="str">
            <v>CARDWELL SUBSTATION</v>
          </cell>
          <cell r="C66">
            <v>3070642.5900000003</v>
          </cell>
        </row>
        <row r="67">
          <cell r="A67" t="str">
            <v>10000101</v>
          </cell>
          <cell r="B67" t="str">
            <v>CARLTON SUBSTATION</v>
          </cell>
          <cell r="C67">
            <v>6294326.0699999994</v>
          </cell>
        </row>
        <row r="68">
          <cell r="A68" t="str">
            <v>10000102</v>
          </cell>
          <cell r="B68" t="str">
            <v>CARSON SUBSTATION</v>
          </cell>
          <cell r="C68">
            <v>2593</v>
          </cell>
        </row>
        <row r="69">
          <cell r="A69" t="str">
            <v>10000103</v>
          </cell>
          <cell r="B69" t="str">
            <v>CATHLAMET SUBSTATION</v>
          </cell>
          <cell r="C69">
            <v>101017.88</v>
          </cell>
        </row>
        <row r="70">
          <cell r="A70" t="str">
            <v>10000106</v>
          </cell>
          <cell r="B70" t="str">
            <v>CELILO DC CONVERTER STATION</v>
          </cell>
          <cell r="C70">
            <v>445518547.0850001</v>
          </cell>
        </row>
        <row r="71">
          <cell r="A71" t="str">
            <v>10000107</v>
          </cell>
          <cell r="B71" t="str">
            <v>CENTRALIA SUBSTATION</v>
          </cell>
          <cell r="C71">
            <v>1680623.79</v>
          </cell>
        </row>
        <row r="72">
          <cell r="A72" t="str">
            <v>10000113</v>
          </cell>
          <cell r="B72" t="str">
            <v>CHEMICAL SUBSTATION</v>
          </cell>
          <cell r="C72">
            <v>127756.22</v>
          </cell>
        </row>
        <row r="73">
          <cell r="A73" t="str">
            <v>10000114</v>
          </cell>
          <cell r="B73" t="str">
            <v>CHEHALIS SUBSTATION</v>
          </cell>
          <cell r="C73">
            <v>17250426.656000003</v>
          </cell>
        </row>
        <row r="74">
          <cell r="A74" t="str">
            <v>10000115</v>
          </cell>
          <cell r="B74" t="str">
            <v>CHELATCHIE SUBSTATION</v>
          </cell>
          <cell r="C74">
            <v>17442</v>
          </cell>
        </row>
        <row r="75">
          <cell r="A75" t="str">
            <v>10000116</v>
          </cell>
          <cell r="B75" t="str">
            <v>CHEMAWA SUBSTATION</v>
          </cell>
          <cell r="C75">
            <v>17568669.809999995</v>
          </cell>
        </row>
        <row r="76">
          <cell r="A76" t="str">
            <v>10000117</v>
          </cell>
          <cell r="B76" t="str">
            <v>CHENOWETH SUBSTATION</v>
          </cell>
          <cell r="C76">
            <v>8354898.432</v>
          </cell>
        </row>
        <row r="77">
          <cell r="A77" t="str">
            <v>10000118</v>
          </cell>
          <cell r="B77" t="str">
            <v>CHESHIRE SUBSTATION (EPUD)</v>
          </cell>
          <cell r="C77">
            <v>152044.49</v>
          </cell>
        </row>
        <row r="78">
          <cell r="A78" t="str">
            <v>10000119</v>
          </cell>
          <cell r="B78" t="str">
            <v>CHENEY SUBSTATION</v>
          </cell>
          <cell r="C78">
            <v>2410</v>
          </cell>
        </row>
        <row r="79">
          <cell r="A79" t="str">
            <v>10000121</v>
          </cell>
          <cell r="B79" t="str">
            <v>CHIEF JOSEPH SUBSTATION</v>
          </cell>
          <cell r="C79">
            <v>40146218.252000004</v>
          </cell>
        </row>
        <row r="80">
          <cell r="A80" t="str">
            <v>10000122</v>
          </cell>
          <cell r="B80" t="str">
            <v>CHALLIS SUBSTATION</v>
          </cell>
          <cell r="C80">
            <v>65342.92</v>
          </cell>
        </row>
        <row r="81">
          <cell r="A81" t="str">
            <v>10000124</v>
          </cell>
          <cell r="B81" t="str">
            <v>CHEWELAH SUBSTATION</v>
          </cell>
          <cell r="C81">
            <v>26994</v>
          </cell>
        </row>
        <row r="82">
          <cell r="A82" t="str">
            <v>10000125</v>
          </cell>
          <cell r="B82" t="str">
            <v>CEDARVILLE JUNCTION SUBSTATION</v>
          </cell>
          <cell r="C82">
            <v>765877.22</v>
          </cell>
        </row>
        <row r="83">
          <cell r="A83" t="str">
            <v>10000126</v>
          </cell>
          <cell r="B83" t="str">
            <v>CHIEF JOSEPH POWERHOUSE</v>
          </cell>
          <cell r="C83">
            <v>102351</v>
          </cell>
        </row>
        <row r="84">
          <cell r="A84" t="str">
            <v>10000128</v>
          </cell>
          <cell r="B84" t="str">
            <v>CLARKSTON SUBSTATION</v>
          </cell>
          <cell r="C84">
            <v>532251.69999999995</v>
          </cell>
        </row>
        <row r="85">
          <cell r="A85" t="str">
            <v>10000129</v>
          </cell>
          <cell r="B85" t="str">
            <v>CLARK SUB (UNKNOWN)</v>
          </cell>
          <cell r="C85">
            <v>21851</v>
          </cell>
        </row>
        <row r="86">
          <cell r="A86" t="str">
            <v>10000130</v>
          </cell>
          <cell r="B86" t="str">
            <v>CLATSKANIE SWITCHING STATION (CLATSKANIE PUD)</v>
          </cell>
          <cell r="C86">
            <v>12340</v>
          </cell>
        </row>
        <row r="87">
          <cell r="A87" t="str">
            <v>10000134</v>
          </cell>
          <cell r="B87" t="str">
            <v>CLATSOP SUBSTATION</v>
          </cell>
          <cell r="C87">
            <v>4322016.53</v>
          </cell>
        </row>
        <row r="88">
          <cell r="A88" t="str">
            <v>10000137</v>
          </cell>
          <cell r="B88" t="str">
            <v>CANAL SUBSTATION</v>
          </cell>
          <cell r="C88">
            <v>1819346.17</v>
          </cell>
        </row>
        <row r="89">
          <cell r="A89" t="str">
            <v>10000138</v>
          </cell>
          <cell r="B89" t="str">
            <v>CENTRALIA SWITCHING STATION</v>
          </cell>
          <cell r="C89">
            <v>176971.86</v>
          </cell>
        </row>
        <row r="90">
          <cell r="A90" t="str">
            <v>10000141</v>
          </cell>
          <cell r="B90" t="str">
            <v>COLUMBIA FALLS SUBSTATION -- 115 YARD</v>
          </cell>
          <cell r="C90">
            <v>3481433.2219999996</v>
          </cell>
        </row>
        <row r="91">
          <cell r="A91" t="str">
            <v>10000142</v>
          </cell>
          <cell r="B91" t="str">
            <v>CONKELLEY SUBSTATION</v>
          </cell>
          <cell r="C91">
            <v>11612747.879999997</v>
          </cell>
        </row>
        <row r="92">
          <cell r="A92" t="str">
            <v>10000144</v>
          </cell>
          <cell r="B92" t="str">
            <v>COLLINS SUBSTATION</v>
          </cell>
          <cell r="C92">
            <v>18227.84</v>
          </cell>
        </row>
        <row r="93">
          <cell r="A93" t="str">
            <v>10000145</v>
          </cell>
          <cell r="B93" t="str">
            <v>COLSTRIP SUBSTATION</v>
          </cell>
          <cell r="C93">
            <v>43099</v>
          </cell>
        </row>
        <row r="94">
          <cell r="A94" t="str">
            <v>10000146</v>
          </cell>
          <cell r="B94" t="str">
            <v>COLUMBIA SUBSTATION</v>
          </cell>
          <cell r="C94">
            <v>28591939.108000003</v>
          </cell>
        </row>
        <row r="95">
          <cell r="A95" t="str">
            <v>10000147</v>
          </cell>
          <cell r="B95" t="str">
            <v>COLVILLE SUBSTATION</v>
          </cell>
          <cell r="C95">
            <v>4151056.16</v>
          </cell>
        </row>
        <row r="96">
          <cell r="A96" t="str">
            <v>10000148</v>
          </cell>
          <cell r="B96" t="str">
            <v>CONNELL SUBSTATION</v>
          </cell>
          <cell r="C96">
            <v>746800.57</v>
          </cell>
        </row>
        <row r="97">
          <cell r="A97" t="str">
            <v>10000151</v>
          </cell>
          <cell r="B97" t="str">
            <v>CORVALLIS SUBSTATION</v>
          </cell>
          <cell r="C97">
            <v>14452</v>
          </cell>
        </row>
        <row r="98">
          <cell r="A98" t="str">
            <v>10000152</v>
          </cell>
          <cell r="B98" t="str">
            <v>COSMOPOLIS SUBSTATION</v>
          </cell>
          <cell r="C98">
            <v>1453124.1500000001</v>
          </cell>
        </row>
        <row r="99">
          <cell r="A99" t="str">
            <v>10000156</v>
          </cell>
          <cell r="B99" t="str">
            <v>COVINGTON SUBSTATION</v>
          </cell>
          <cell r="C99">
            <v>51087573.502999999</v>
          </cell>
        </row>
        <row r="100">
          <cell r="A100" t="str">
            <v>10000157</v>
          </cell>
          <cell r="B100" t="str">
            <v>COWLITZ SUBSTATION</v>
          </cell>
          <cell r="C100">
            <v>3142447.82</v>
          </cell>
        </row>
        <row r="101">
          <cell r="A101" t="str">
            <v>10000158</v>
          </cell>
          <cell r="B101" t="str">
            <v>COWLITZ SUBSTATION(TACOMA PUBLIC UTILITIES)</v>
          </cell>
          <cell r="C101">
            <v>368188.04</v>
          </cell>
        </row>
        <row r="102">
          <cell r="A102" t="str">
            <v>10000160</v>
          </cell>
          <cell r="B102" t="str">
            <v>CAPE HORN SUBSTATION</v>
          </cell>
          <cell r="C102">
            <v>28175</v>
          </cell>
        </row>
        <row r="103">
          <cell r="A103" t="str">
            <v>10000162</v>
          </cell>
          <cell r="B103" t="str">
            <v>CAPTAIN JACK SUBSTATION</v>
          </cell>
          <cell r="C103">
            <v>42644101.987999983</v>
          </cell>
        </row>
        <row r="104">
          <cell r="A104" t="str">
            <v>10000165</v>
          </cell>
          <cell r="B104" t="str">
            <v>CRESTON SUBSTATION(BPA)</v>
          </cell>
          <cell r="C104">
            <v>1579537.31</v>
          </cell>
        </row>
        <row r="105">
          <cell r="A105" t="str">
            <v>10000172</v>
          </cell>
          <cell r="B105" t="str">
            <v>COYOTE SPRINGS SUBSTATION</v>
          </cell>
          <cell r="C105">
            <v>4532740.8800000008</v>
          </cell>
        </row>
        <row r="106">
          <cell r="A106" t="str">
            <v>10000174</v>
          </cell>
          <cell r="B106" t="str">
            <v>COUGAR SUBSTATION</v>
          </cell>
          <cell r="C106">
            <v>255378</v>
          </cell>
        </row>
        <row r="107">
          <cell r="A107" t="str">
            <v>10000176</v>
          </cell>
          <cell r="B107" t="str">
            <v>CURLEW SUBSTATION</v>
          </cell>
          <cell r="C107">
            <v>10717</v>
          </cell>
        </row>
        <row r="108">
          <cell r="A108" t="str">
            <v>10000178</v>
          </cell>
          <cell r="B108" t="str">
            <v>CUSICK SUBSTATION</v>
          </cell>
          <cell r="C108">
            <v>1919062.84</v>
          </cell>
        </row>
        <row r="109">
          <cell r="A109" t="str">
            <v>10000179</v>
          </cell>
          <cell r="B109" t="str">
            <v>CUSTER SUBSTATION</v>
          </cell>
          <cell r="C109">
            <v>44058873.048</v>
          </cell>
        </row>
        <row r="110">
          <cell r="A110" t="str">
            <v>10000180</v>
          </cell>
          <cell r="B110" t="str">
            <v>DAYTON SUBSTATION(BPA &amp; COLUMBIA REA)</v>
          </cell>
          <cell r="C110">
            <v>103535.5</v>
          </cell>
        </row>
        <row r="111">
          <cell r="A111" t="str">
            <v>10000183</v>
          </cell>
          <cell r="B111" t="str">
            <v>DUTCH CANYON SUBSTATION</v>
          </cell>
          <cell r="C111">
            <v>15946.96</v>
          </cell>
        </row>
        <row r="112">
          <cell r="A112" t="str">
            <v>10000184</v>
          </cell>
          <cell r="B112" t="str">
            <v>DE MOSS SUBSTATION(BPA)</v>
          </cell>
          <cell r="C112">
            <v>12541466.960000001</v>
          </cell>
        </row>
        <row r="113">
          <cell r="A113" t="str">
            <v>10000186</v>
          </cell>
          <cell r="B113" t="str">
            <v>DEER PARK SUBSTATION</v>
          </cell>
          <cell r="C113">
            <v>461637.03300000005</v>
          </cell>
        </row>
        <row r="114">
          <cell r="A114" t="str">
            <v>10000187</v>
          </cell>
          <cell r="B114" t="str">
            <v>DETROIT SUBSTATION</v>
          </cell>
          <cell r="C114">
            <v>1062141.2</v>
          </cell>
        </row>
        <row r="115">
          <cell r="A115" t="str">
            <v>10000190</v>
          </cell>
          <cell r="B115" t="str">
            <v>DEXTER SUBSTATION (LANE ELECTRIC)</v>
          </cell>
          <cell r="C115">
            <v>85301.510000000009</v>
          </cell>
        </row>
        <row r="116">
          <cell r="A116" t="str">
            <v>10000194</v>
          </cell>
          <cell r="B116" t="str">
            <v>DILLON-SALMON SUBSTATION</v>
          </cell>
          <cell r="C116">
            <v>110343</v>
          </cell>
        </row>
        <row r="117">
          <cell r="A117" t="str">
            <v>10000195</v>
          </cell>
          <cell r="B117" t="str">
            <v>DIXIE SUBSTATION</v>
          </cell>
          <cell r="C117">
            <v>742717.28999999992</v>
          </cell>
        </row>
        <row r="118">
          <cell r="A118" t="str">
            <v>10000196</v>
          </cell>
          <cell r="B118" t="str">
            <v>DIXON SUBSTATION</v>
          </cell>
          <cell r="C118">
            <v>3481862.37</v>
          </cell>
        </row>
        <row r="119">
          <cell r="A119" t="str">
            <v>10000197</v>
          </cell>
          <cell r="B119" t="str">
            <v>DIXONVILLE SUBSTATION</v>
          </cell>
          <cell r="C119">
            <v>7837854.1700000009</v>
          </cell>
        </row>
        <row r="120">
          <cell r="A120" t="str">
            <v>10000207</v>
          </cell>
          <cell r="B120" t="str">
            <v>DORENA SUBSTATION</v>
          </cell>
          <cell r="C120">
            <v>257465.13</v>
          </cell>
        </row>
        <row r="121">
          <cell r="A121" t="str">
            <v>10000210</v>
          </cell>
          <cell r="B121" t="str">
            <v>DRAIN SUBSTATION</v>
          </cell>
          <cell r="C121">
            <v>3099812.5</v>
          </cell>
        </row>
        <row r="122">
          <cell r="A122" t="str">
            <v>10000212</v>
          </cell>
          <cell r="B122" t="str">
            <v>DRISCOLL SUBSTATION</v>
          </cell>
          <cell r="C122">
            <v>6846549.3299999991</v>
          </cell>
        </row>
        <row r="123">
          <cell r="A123" t="str">
            <v>10000213</v>
          </cell>
          <cell r="B123" t="str">
            <v>DRUMMOND MONTANA SUBSTATION</v>
          </cell>
          <cell r="C123">
            <v>4352</v>
          </cell>
        </row>
        <row r="124">
          <cell r="A124" t="str">
            <v>10000214</v>
          </cell>
          <cell r="B124" t="str">
            <v>DRUMMOND SUBSTATION</v>
          </cell>
          <cell r="C124">
            <v>11156010.760000004</v>
          </cell>
        </row>
        <row r="125">
          <cell r="A125" t="str">
            <v>10000215</v>
          </cell>
          <cell r="B125" t="str">
            <v>DUCKABUSH SUBSTATION</v>
          </cell>
          <cell r="C125">
            <v>35879.1</v>
          </cell>
        </row>
        <row r="126">
          <cell r="A126" t="str">
            <v>10000218</v>
          </cell>
          <cell r="B126" t="str">
            <v>DWORSHAK SUBSTATION</v>
          </cell>
          <cell r="C126">
            <v>25354381.973999999</v>
          </cell>
        </row>
        <row r="127">
          <cell r="A127" t="str">
            <v>10000219</v>
          </cell>
          <cell r="B127" t="str">
            <v>DWORSHAK POWERHOUSE</v>
          </cell>
          <cell r="C127">
            <v>190858.02</v>
          </cell>
        </row>
        <row r="128">
          <cell r="A128" t="str">
            <v>10000221</v>
          </cell>
          <cell r="B128" t="str">
            <v>EAST ELLENSBURG SUBSTATION(CITY OF ELLENSBURG)</v>
          </cell>
          <cell r="C128">
            <v>137540.60999999999</v>
          </cell>
        </row>
        <row r="129">
          <cell r="A129" t="str">
            <v>10000222</v>
          </cell>
          <cell r="B129" t="str">
            <v>EAGLE LAKE SUBSTATION</v>
          </cell>
          <cell r="C129">
            <v>450321.32</v>
          </cell>
        </row>
        <row r="130">
          <cell r="A130" t="str">
            <v>10000225</v>
          </cell>
          <cell r="B130" t="str">
            <v>EAST PINE SUBSTATION</v>
          </cell>
          <cell r="C130">
            <v>19963</v>
          </cell>
        </row>
        <row r="131">
          <cell r="A131" t="str">
            <v>10000227</v>
          </cell>
          <cell r="B131" t="str">
            <v>ECHO LAKE SUBSTATION</v>
          </cell>
          <cell r="C131">
            <v>34193972.68</v>
          </cell>
        </row>
        <row r="132">
          <cell r="A132" t="str">
            <v>10000230</v>
          </cell>
          <cell r="B132" t="str">
            <v>EAST HILLS SUBSTATION</v>
          </cell>
          <cell r="C132">
            <v>444206.28</v>
          </cell>
        </row>
        <row r="133">
          <cell r="A133" t="str">
            <v>10000233</v>
          </cell>
          <cell r="B133" t="str">
            <v>ELLENSBURG SUBSTATION</v>
          </cell>
          <cell r="C133">
            <v>6979466.5200000005</v>
          </cell>
        </row>
        <row r="134">
          <cell r="A134" t="str">
            <v>10000234</v>
          </cell>
          <cell r="B134" t="str">
            <v>ELMA SUBSTATION</v>
          </cell>
          <cell r="C134">
            <v>686902.23</v>
          </cell>
        </row>
        <row r="135">
          <cell r="A135" t="str">
            <v>10000236</v>
          </cell>
          <cell r="B135" t="str">
            <v>ELMO SUBSTATION(MVP)</v>
          </cell>
          <cell r="C135">
            <v>48586</v>
          </cell>
        </row>
        <row r="136">
          <cell r="A136" t="str">
            <v>10000237</v>
          </cell>
          <cell r="B136" t="str">
            <v>ELMAR SUBSTATION</v>
          </cell>
          <cell r="C136">
            <v>33016</v>
          </cell>
        </row>
        <row r="137">
          <cell r="A137" t="str">
            <v>10000238</v>
          </cell>
          <cell r="B137" t="str">
            <v>ELTOPIA SUBSTATION(SOLD)</v>
          </cell>
          <cell r="C137">
            <v>24589.99</v>
          </cell>
        </row>
        <row r="138">
          <cell r="A138" t="str">
            <v>10000240</v>
          </cell>
          <cell r="B138" t="str">
            <v>EAST OMAK SUBSTATION</v>
          </cell>
          <cell r="C138">
            <v>6046986.6699999999</v>
          </cell>
        </row>
        <row r="139">
          <cell r="A139" t="str">
            <v>10000243</v>
          </cell>
          <cell r="B139" t="str">
            <v>EUGENE SUBSTATION</v>
          </cell>
          <cell r="C139">
            <v>6204145.8850000016</v>
          </cell>
        </row>
        <row r="140">
          <cell r="A140" t="str">
            <v>10000244</v>
          </cell>
          <cell r="B140" t="str">
            <v>EUREKA SUBSTATION (LINCOLN ELEC)</v>
          </cell>
          <cell r="C140">
            <v>37496.82</v>
          </cell>
        </row>
        <row r="141">
          <cell r="A141" t="str">
            <v>10000248</v>
          </cell>
          <cell r="B141" t="str">
            <v>FAIRMOUNT SUBSTATION</v>
          </cell>
          <cell r="C141">
            <v>16393768.469999999</v>
          </cell>
        </row>
        <row r="142">
          <cell r="A142" t="str">
            <v>10000249</v>
          </cell>
          <cell r="B142" t="str">
            <v>FAIRVIEW SUBSTATION(BPA)</v>
          </cell>
          <cell r="C142">
            <v>13009439.317</v>
          </cell>
        </row>
        <row r="143">
          <cell r="A143" t="str">
            <v>10000253</v>
          </cell>
          <cell r="B143" t="str">
            <v>FERN RIDGE SUBSTATION (LANE ELECTRIC)</v>
          </cell>
          <cell r="C143">
            <v>16530</v>
          </cell>
        </row>
        <row r="144">
          <cell r="A144" t="str">
            <v>10000255</v>
          </cell>
          <cell r="B144" t="str">
            <v>FIDALGO SUBSTATION</v>
          </cell>
          <cell r="C144">
            <v>5050894.17</v>
          </cell>
        </row>
        <row r="145">
          <cell r="A145" t="str">
            <v>10000256</v>
          </cell>
          <cell r="B145" t="str">
            <v>FILBERT SUBSTATION(CITY OF FOREST GROVE)</v>
          </cell>
          <cell r="C145">
            <v>15622</v>
          </cell>
        </row>
        <row r="146">
          <cell r="A146" t="str">
            <v>10000257</v>
          </cell>
          <cell r="B146" t="str">
            <v>FIRST LIFT SUBSTATION</v>
          </cell>
          <cell r="C146">
            <v>28131</v>
          </cell>
        </row>
        <row r="147">
          <cell r="A147" t="str">
            <v>10000259</v>
          </cell>
          <cell r="B147" t="str">
            <v>FISHERS ROAD SUBSTATION</v>
          </cell>
          <cell r="C147">
            <v>6861</v>
          </cell>
        </row>
        <row r="148">
          <cell r="A148" t="str">
            <v>10000260</v>
          </cell>
          <cell r="B148" t="str">
            <v>FLATHEAD SUBSTATION(BPA &amp; FLATHEAD ELEC)</v>
          </cell>
          <cell r="C148">
            <v>6441763.5009999992</v>
          </cell>
        </row>
        <row r="149">
          <cell r="A149" t="str">
            <v>10000261</v>
          </cell>
          <cell r="B149" t="str">
            <v>FLORENCE SUBSTATION (CENTRAL LINCLON PUD)</v>
          </cell>
          <cell r="C149">
            <v>17351.080000000002</v>
          </cell>
        </row>
        <row r="150">
          <cell r="A150" t="str">
            <v>10000266</v>
          </cell>
          <cell r="B150" t="str">
            <v>FOUR LAKES SUBSTATION</v>
          </cell>
          <cell r="C150">
            <v>15712.1</v>
          </cell>
        </row>
        <row r="151">
          <cell r="A151" t="str">
            <v>10000268</v>
          </cell>
          <cell r="B151" t="str">
            <v>FOREST GROVE SUBSTATION</v>
          </cell>
          <cell r="C151">
            <v>5314036.4909999995</v>
          </cell>
        </row>
        <row r="152">
          <cell r="A152" t="str">
            <v>10000269</v>
          </cell>
          <cell r="B152" t="str">
            <v>FORT ROCK COMPENSATION STATION</v>
          </cell>
          <cell r="C152">
            <v>17681028.09</v>
          </cell>
        </row>
        <row r="153">
          <cell r="A153" t="str">
            <v>10000270</v>
          </cell>
          <cell r="B153" t="str">
            <v>FOSTER SUBSTATION</v>
          </cell>
          <cell r="C153">
            <v>42312</v>
          </cell>
        </row>
        <row r="154">
          <cell r="A154" t="str">
            <v>10000271</v>
          </cell>
          <cell r="B154" t="str">
            <v>FOSSIL SUBSTATION</v>
          </cell>
          <cell r="C154">
            <v>6232627.4700000016</v>
          </cell>
        </row>
        <row r="155">
          <cell r="A155" t="str">
            <v>10000272</v>
          </cell>
          <cell r="B155" t="str">
            <v>FOSTER CREEK SUBSTATION(NESPELEM VALLEY ELEC)</v>
          </cell>
          <cell r="C155">
            <v>56093.4</v>
          </cell>
        </row>
        <row r="156">
          <cell r="A156" t="str">
            <v>10000274</v>
          </cell>
          <cell r="B156" t="str">
            <v>FRANKLIN SUBSTATION</v>
          </cell>
          <cell r="C156">
            <v>16155046.737</v>
          </cell>
        </row>
        <row r="157">
          <cell r="A157" t="str">
            <v>10000276</v>
          </cell>
          <cell r="B157" t="str">
            <v>FREEWATER SUBSTATION(BPA)</v>
          </cell>
          <cell r="C157">
            <v>1878452.0600000005</v>
          </cell>
        </row>
        <row r="158">
          <cell r="A158" t="str">
            <v>10000278</v>
          </cell>
          <cell r="B158" t="str">
            <v>FROMAN SUBSTATION</v>
          </cell>
          <cell r="C158">
            <v>10025.1</v>
          </cell>
        </row>
        <row r="159">
          <cell r="A159" t="str">
            <v>10000279</v>
          </cell>
          <cell r="B159" t="str">
            <v>FRENCHTOWN SUBSTATION (SOLD)</v>
          </cell>
          <cell r="C159">
            <v>24770.1</v>
          </cell>
        </row>
        <row r="160">
          <cell r="A160" t="str">
            <v>10000280</v>
          </cell>
          <cell r="B160" t="str">
            <v>FORT ROCK SUBSTATION (MIDSTATE ELECTRIC COOP)</v>
          </cell>
          <cell r="C160">
            <v>285081</v>
          </cell>
        </row>
        <row r="161">
          <cell r="A161" t="str">
            <v>10000285</v>
          </cell>
          <cell r="B161" t="str">
            <v>GARDINER SUBSTATION</v>
          </cell>
          <cell r="C161">
            <v>923958.27</v>
          </cell>
        </row>
        <row r="162">
          <cell r="A162" t="str">
            <v>10000286</v>
          </cell>
          <cell r="B162" t="str">
            <v>GARIBALDI SUBSTATION(TILLAMOOK PUD)</v>
          </cell>
          <cell r="C162">
            <v>350237</v>
          </cell>
        </row>
        <row r="163">
          <cell r="A163" t="str">
            <v>10000287</v>
          </cell>
          <cell r="B163" t="str">
            <v>GARRISON SUBSTATION</v>
          </cell>
          <cell r="C163">
            <v>88622515.082000002</v>
          </cell>
        </row>
        <row r="164">
          <cell r="A164" t="str">
            <v>10000290</v>
          </cell>
          <cell r="B164" t="str">
            <v>GRAND COULEE 500 KV SWITCHYARD</v>
          </cell>
          <cell r="C164">
            <v>2080840.7000000002</v>
          </cell>
        </row>
        <row r="165">
          <cell r="A165" t="str">
            <v>10000292</v>
          </cell>
          <cell r="B165" t="str">
            <v>GRAND COULEE 115 KV SWITCHYARD</v>
          </cell>
          <cell r="C165">
            <v>75243.05</v>
          </cell>
        </row>
        <row r="166">
          <cell r="A166" t="str">
            <v>10000295</v>
          </cell>
          <cell r="B166" t="str">
            <v>GRAND COULEE 230 KV SWITCHYARD</v>
          </cell>
          <cell r="C166">
            <v>1777144.15</v>
          </cell>
        </row>
        <row r="167">
          <cell r="A167" t="str">
            <v>10000297</v>
          </cell>
          <cell r="B167" t="str">
            <v>GEISEL MONUMENT SUBSTATION</v>
          </cell>
          <cell r="C167">
            <v>37685</v>
          </cell>
        </row>
        <row r="168">
          <cell r="A168" t="str">
            <v>10000299</v>
          </cell>
          <cell r="B168" t="str">
            <v>GILMER SUBSTATION(KLICKITAT CO PUD)</v>
          </cell>
          <cell r="C168">
            <v>22504</v>
          </cell>
        </row>
        <row r="169">
          <cell r="A169" t="str">
            <v>10000300</v>
          </cell>
          <cell r="B169" t="str">
            <v>GLADE SUBSTATION</v>
          </cell>
          <cell r="C169">
            <v>550527.41</v>
          </cell>
        </row>
        <row r="170">
          <cell r="A170" t="str">
            <v>10000302</v>
          </cell>
          <cell r="B170" t="str">
            <v>GOLD BEACH SUBSTATION</v>
          </cell>
          <cell r="C170">
            <v>129528.09</v>
          </cell>
        </row>
        <row r="171">
          <cell r="A171" t="str">
            <v>10000303</v>
          </cell>
          <cell r="B171" t="str">
            <v>GOSHEN SUBSTATION(PACIFICORP)</v>
          </cell>
          <cell r="C171">
            <v>2432708.5700000003</v>
          </cell>
        </row>
        <row r="172">
          <cell r="A172" t="str">
            <v>10000304</v>
          </cell>
          <cell r="B172" t="str">
            <v>GOLDENDALE SUBSTATION(BPA)</v>
          </cell>
          <cell r="C172">
            <v>1280313.19</v>
          </cell>
        </row>
        <row r="173">
          <cell r="A173" t="str">
            <v>10000305</v>
          </cell>
          <cell r="B173" t="str">
            <v>GOOSE LAKE SUBSTATION(NESPELEM VALLEY ELEC)</v>
          </cell>
          <cell r="C173">
            <v>6433</v>
          </cell>
        </row>
        <row r="174">
          <cell r="A174" t="str">
            <v>10000307</v>
          </cell>
          <cell r="B174" t="str">
            <v>GOSHEN SUBSTATION(UTAH POWER &amp; LIGHT)</v>
          </cell>
          <cell r="C174">
            <v>7053873.0700000003</v>
          </cell>
        </row>
        <row r="175">
          <cell r="A175" t="str">
            <v>10000309</v>
          </cell>
          <cell r="B175" t="str">
            <v>GRANDVIEW SUBSTATION</v>
          </cell>
          <cell r="C175">
            <v>9198603.7600000016</v>
          </cell>
        </row>
        <row r="176">
          <cell r="A176" t="str">
            <v>10000310</v>
          </cell>
          <cell r="B176" t="str">
            <v>GRAYS RIVER SUBSTATION</v>
          </cell>
          <cell r="C176">
            <v>61344</v>
          </cell>
        </row>
        <row r="177">
          <cell r="A177" t="str">
            <v>10000312</v>
          </cell>
          <cell r="B177" t="str">
            <v>GRAND COULEE SUBSTATION</v>
          </cell>
          <cell r="C177">
            <v>2048415.2600000002</v>
          </cell>
        </row>
        <row r="178">
          <cell r="A178" t="str">
            <v>10000313</v>
          </cell>
          <cell r="B178" t="str">
            <v>GRANTSDALE SUBSTATION</v>
          </cell>
          <cell r="C178">
            <v>5648</v>
          </cell>
        </row>
        <row r="179">
          <cell r="A179" t="str">
            <v>10000314</v>
          </cell>
          <cell r="B179" t="str">
            <v>GRIZZLY SUBSTATION</v>
          </cell>
          <cell r="C179">
            <v>33620708.214000002</v>
          </cell>
        </row>
        <row r="180">
          <cell r="A180" t="str">
            <v>10000316</v>
          </cell>
          <cell r="B180" t="str">
            <v>GREEN VALLEY SUBSTATION</v>
          </cell>
          <cell r="C180">
            <v>2734025.16</v>
          </cell>
        </row>
        <row r="181">
          <cell r="A181" t="str">
            <v>10000318</v>
          </cell>
          <cell r="B181" t="str">
            <v>GREEN PETER SUBSTATION</v>
          </cell>
          <cell r="C181">
            <v>257380.19000000003</v>
          </cell>
        </row>
        <row r="182">
          <cell r="A182" t="str">
            <v>10000321</v>
          </cell>
          <cell r="B182" t="str">
            <v>GRANGEVILLE SUBSTATION</v>
          </cell>
          <cell r="C182">
            <v>1434</v>
          </cell>
        </row>
        <row r="183">
          <cell r="A183" t="str">
            <v>10000323</v>
          </cell>
          <cell r="B183" t="str">
            <v>WILLARD JOHNSON SUBSTATION(HOOD RIVER ELEC)</v>
          </cell>
          <cell r="C183">
            <v>90662.46</v>
          </cell>
        </row>
        <row r="184">
          <cell r="A184" t="str">
            <v>10000324</v>
          </cell>
          <cell r="B184" t="str">
            <v>HANFORD NO.2 CONSTRUCTION SUBSTATION</v>
          </cell>
          <cell r="C184">
            <v>66757.251000000004</v>
          </cell>
        </row>
        <row r="185">
          <cell r="A185" t="str">
            <v>10000325</v>
          </cell>
          <cell r="B185" t="str">
            <v>HAYFORD SUBSTATION(INLAND POWER &amp; LIGHT)</v>
          </cell>
          <cell r="C185">
            <v>14000</v>
          </cell>
        </row>
        <row r="186">
          <cell r="A186" t="str">
            <v>10000326</v>
          </cell>
          <cell r="B186" t="str">
            <v>HALF MOON SUBSTATION(INLAND POWER &amp; LIGHT)</v>
          </cell>
          <cell r="C186">
            <v>20346</v>
          </cell>
        </row>
        <row r="187">
          <cell r="A187" t="str">
            <v>10000328</v>
          </cell>
          <cell r="B187" t="str">
            <v>HAMPTON SUBSTATION</v>
          </cell>
          <cell r="C187">
            <v>73267.709999999992</v>
          </cell>
        </row>
        <row r="188">
          <cell r="A188" t="str">
            <v>10000330</v>
          </cell>
          <cell r="B188" t="str">
            <v>HANFORD SUBSTATION</v>
          </cell>
          <cell r="C188">
            <v>26782846.25</v>
          </cell>
        </row>
        <row r="189">
          <cell r="A189" t="str">
            <v>10000333</v>
          </cell>
          <cell r="B189" t="str">
            <v>HAPPY VALLEY SUBSTATION</v>
          </cell>
          <cell r="C189">
            <v>3835998.372</v>
          </cell>
        </row>
        <row r="190">
          <cell r="A190" t="str">
            <v>10000334</v>
          </cell>
          <cell r="B190" t="str">
            <v>HARRISBURG SUBSTATION</v>
          </cell>
          <cell r="C190">
            <v>5084886.5399999991</v>
          </cell>
        </row>
        <row r="191">
          <cell r="A191" t="str">
            <v>10000335</v>
          </cell>
          <cell r="B191" t="str">
            <v>PAUL D. JOHNSON SUBSTATION</v>
          </cell>
          <cell r="C191">
            <v>2847802.54</v>
          </cell>
        </row>
        <row r="192">
          <cell r="A192" t="str">
            <v>10000336</v>
          </cell>
          <cell r="B192" t="str">
            <v>HARNEY SUBSTATION(BPA)</v>
          </cell>
          <cell r="C192">
            <v>7767041.3960000006</v>
          </cell>
        </row>
        <row r="193">
          <cell r="A193" t="str">
            <v>10000338</v>
          </cell>
          <cell r="B193" t="str">
            <v>HASKILL SUBSTATION</v>
          </cell>
          <cell r="C193">
            <v>35947.230000000003</v>
          </cell>
        </row>
        <row r="194">
          <cell r="A194" t="str">
            <v>10000340</v>
          </cell>
          <cell r="B194" t="str">
            <v>HATTON SUBSTATION(SOLD)</v>
          </cell>
          <cell r="C194">
            <v>21007</v>
          </cell>
        </row>
        <row r="195">
          <cell r="A195" t="str">
            <v>10000341</v>
          </cell>
          <cell r="B195" t="str">
            <v>HAUSER SUBSTATION(BPA)</v>
          </cell>
          <cell r="C195">
            <v>249347.64</v>
          </cell>
        </row>
        <row r="196">
          <cell r="A196" t="str">
            <v>10000343</v>
          </cell>
          <cell r="B196" t="str">
            <v>HAY MILL SUBSTATION (UNITED ELEC &amp; CITY OF RUPERT)</v>
          </cell>
          <cell r="C196">
            <v>269929.12</v>
          </cell>
        </row>
        <row r="197">
          <cell r="A197" t="str">
            <v>10000345</v>
          </cell>
          <cell r="B197" t="str">
            <v>HEYBURN SUBSTATION</v>
          </cell>
          <cell r="C197">
            <v>10544796.860000001</v>
          </cell>
        </row>
        <row r="198">
          <cell r="A198" t="str">
            <v>10000346</v>
          </cell>
          <cell r="B198" t="str">
            <v>HEBO SUBSTATION</v>
          </cell>
          <cell r="C198">
            <v>389712.31000000006</v>
          </cell>
        </row>
        <row r="199">
          <cell r="A199" t="str">
            <v>10000347</v>
          </cell>
          <cell r="B199" t="str">
            <v>HEDGES SUBSTATION(BENTON CO PUD)</v>
          </cell>
          <cell r="C199">
            <v>14917</v>
          </cell>
        </row>
        <row r="200">
          <cell r="A200" t="str">
            <v>10000349</v>
          </cell>
          <cell r="B200" t="str">
            <v>HUNGRY HORSE POWERHOUSE</v>
          </cell>
          <cell r="C200">
            <v>800513.52500000002</v>
          </cell>
        </row>
        <row r="201">
          <cell r="A201" t="str">
            <v>10000350</v>
          </cell>
          <cell r="B201" t="str">
            <v>HUNGRY HORSE SWITCHYARD</v>
          </cell>
          <cell r="C201">
            <v>89046</v>
          </cell>
        </row>
        <row r="202">
          <cell r="A202" t="str">
            <v>10000352</v>
          </cell>
          <cell r="B202" t="str">
            <v>HIDEAWAY SUBSTATION (LANE ELECTRIC)</v>
          </cell>
          <cell r="C202">
            <v>10025.1</v>
          </cell>
        </row>
        <row r="203">
          <cell r="A203" t="str">
            <v>10000353</v>
          </cell>
          <cell r="B203" t="str">
            <v>HIGHLANDS SUBSTATION(BENTON CO PUD)</v>
          </cell>
          <cell r="C203">
            <v>13750</v>
          </cell>
        </row>
        <row r="204">
          <cell r="A204" t="str">
            <v>10000354</v>
          </cell>
          <cell r="B204" t="str">
            <v>HILLS CREEK SUBSTATION</v>
          </cell>
          <cell r="C204">
            <v>374350.96</v>
          </cell>
        </row>
        <row r="205">
          <cell r="A205" t="str">
            <v>10000355</v>
          </cell>
          <cell r="B205" t="str">
            <v>HILLTOP SUBSTATION</v>
          </cell>
          <cell r="C205">
            <v>1907531.8099999998</v>
          </cell>
        </row>
        <row r="206">
          <cell r="A206" t="str">
            <v>10000359</v>
          </cell>
          <cell r="B206" t="str">
            <v>HOLCOMB SUBSTATION</v>
          </cell>
          <cell r="C206">
            <v>676776.83</v>
          </cell>
        </row>
        <row r="207">
          <cell r="A207" t="str">
            <v>10000362</v>
          </cell>
          <cell r="B207" t="str">
            <v>HORSE HEAVEN SUBSTATION</v>
          </cell>
          <cell r="C207">
            <v>4994097.22</v>
          </cell>
        </row>
        <row r="208">
          <cell r="A208" t="str">
            <v>10000363</v>
          </cell>
          <cell r="B208" t="str">
            <v>HOOD RIVER SUBSTATION</v>
          </cell>
          <cell r="C208">
            <v>1948012.73</v>
          </cell>
        </row>
        <row r="209">
          <cell r="A209" t="str">
            <v>10000364</v>
          </cell>
          <cell r="B209" t="str">
            <v>HOT SPRINGS SUBSTATION</v>
          </cell>
          <cell r="C209">
            <v>22819615.343999997</v>
          </cell>
        </row>
        <row r="210">
          <cell r="A210" t="str">
            <v>10000368</v>
          </cell>
          <cell r="B210" t="str">
            <v>HARVALUM SUBSTATION</v>
          </cell>
          <cell r="C210">
            <v>3670737.7099999995</v>
          </cell>
        </row>
        <row r="211">
          <cell r="A211" t="str">
            <v>10000371</v>
          </cell>
          <cell r="B211" t="str">
            <v>H2F SUBSTATION</v>
          </cell>
          <cell r="C211">
            <v>23866.89</v>
          </cell>
        </row>
        <row r="212">
          <cell r="A212" t="str">
            <v>10000372</v>
          </cell>
          <cell r="B212" t="str">
            <v>HAT ROCK SUBSTATION</v>
          </cell>
          <cell r="C212">
            <v>9512203.129999999</v>
          </cell>
        </row>
        <row r="213">
          <cell r="A213" t="str">
            <v>10000373</v>
          </cell>
          <cell r="B213" t="str">
            <v>HATWAI SUBSTATION</v>
          </cell>
          <cell r="C213">
            <v>15729049.369999999</v>
          </cell>
        </row>
        <row r="214">
          <cell r="A214" t="str">
            <v>10000375</v>
          </cell>
          <cell r="B214" t="str">
            <v>ICE HARBOR POWERHOUSE</v>
          </cell>
          <cell r="C214">
            <v>187633.34999999998</v>
          </cell>
        </row>
        <row r="215">
          <cell r="A215" t="str">
            <v>10000376</v>
          </cell>
          <cell r="B215" t="str">
            <v>IDAHOME SUBSTATION</v>
          </cell>
          <cell r="C215">
            <v>471468.86</v>
          </cell>
        </row>
        <row r="216">
          <cell r="A216" t="str">
            <v>10000381</v>
          </cell>
          <cell r="B216" t="str">
            <v>INTALCO SUBSTATION</v>
          </cell>
          <cell r="C216">
            <v>19503896.390000004</v>
          </cell>
        </row>
        <row r="217">
          <cell r="A217" t="str">
            <v>10000382</v>
          </cell>
          <cell r="B217" t="str">
            <v>IONE SUBSTATION</v>
          </cell>
          <cell r="C217">
            <v>927875.65999999992</v>
          </cell>
        </row>
        <row r="218">
          <cell r="A218" t="str">
            <v>10000383</v>
          </cell>
          <cell r="B218" t="str">
            <v>IRBY SUBSTATION</v>
          </cell>
          <cell r="C218">
            <v>337734.29</v>
          </cell>
        </row>
        <row r="219">
          <cell r="A219" t="str">
            <v>10000384</v>
          </cell>
          <cell r="B219" t="str">
            <v>IRRIGRO SUBSTATION</v>
          </cell>
          <cell r="C219">
            <v>4436</v>
          </cell>
        </row>
        <row r="220">
          <cell r="A220" t="str">
            <v>10000390</v>
          </cell>
          <cell r="B220" t="str">
            <v>JOHN DAY SUBSTATION</v>
          </cell>
          <cell r="C220">
            <v>49896675.779999994</v>
          </cell>
        </row>
        <row r="221">
          <cell r="A221" t="str">
            <v>10000391</v>
          </cell>
          <cell r="B221" t="str">
            <v>JOHN DAY POWERHOUSE</v>
          </cell>
          <cell r="C221">
            <v>276948.03000000003</v>
          </cell>
        </row>
        <row r="222">
          <cell r="A222" t="str">
            <v>10000394</v>
          </cell>
          <cell r="B222" t="str">
            <v>JUNCTION CITY SUBSTATION(BLACHLY-LANE CO ELEC COOP)</v>
          </cell>
          <cell r="C222">
            <v>5106</v>
          </cell>
        </row>
        <row r="223">
          <cell r="A223" t="str">
            <v>10000395</v>
          </cell>
          <cell r="B223" t="str">
            <v>KALISPELL SUBSTATION(BPA)</v>
          </cell>
          <cell r="C223">
            <v>13010488.074999997</v>
          </cell>
        </row>
        <row r="224">
          <cell r="A224" t="str">
            <v>10000398</v>
          </cell>
          <cell r="B224" t="str">
            <v>KAMILCHE SUBSTATION (OBS-RETIRED)</v>
          </cell>
          <cell r="C224">
            <v>49049</v>
          </cell>
        </row>
        <row r="225">
          <cell r="A225" t="str">
            <v>10000403</v>
          </cell>
          <cell r="B225" t="str">
            <v>KEELER SUBSTATION</v>
          </cell>
          <cell r="C225">
            <v>82229638.743000016</v>
          </cell>
        </row>
        <row r="226">
          <cell r="A226" t="str">
            <v>10000404</v>
          </cell>
          <cell r="B226" t="str">
            <v>KELLER SUBSTATION</v>
          </cell>
          <cell r="C226">
            <v>739383.53</v>
          </cell>
        </row>
        <row r="227">
          <cell r="A227" t="str">
            <v>10000405</v>
          </cell>
          <cell r="B227" t="str">
            <v>KENNEWICK SUBSTATION(BENTON CO PUD)</v>
          </cell>
          <cell r="C227">
            <v>23070</v>
          </cell>
        </row>
        <row r="228">
          <cell r="A228" t="str">
            <v>10000407</v>
          </cell>
          <cell r="B228" t="str">
            <v>KERR SUBSTATION(BPA)</v>
          </cell>
          <cell r="C228">
            <v>1788275.29</v>
          </cell>
        </row>
        <row r="229">
          <cell r="A229" t="str">
            <v>10000417</v>
          </cell>
          <cell r="B229" t="str">
            <v>KETTLE FALLS SUBSTATION</v>
          </cell>
          <cell r="C229">
            <v>5249</v>
          </cell>
        </row>
        <row r="230">
          <cell r="A230" t="str">
            <v>10000418</v>
          </cell>
          <cell r="B230" t="str">
            <v>KITSAP SUBSTATION</v>
          </cell>
          <cell r="C230">
            <v>14219904.58</v>
          </cell>
        </row>
        <row r="231">
          <cell r="A231" t="str">
            <v>10000419</v>
          </cell>
          <cell r="B231" t="str">
            <v>LACLEDE SUBSTATION</v>
          </cell>
          <cell r="C231">
            <v>31714.83</v>
          </cell>
        </row>
        <row r="232">
          <cell r="A232" t="str">
            <v>10000421</v>
          </cell>
          <cell r="B232" t="str">
            <v>LA GRANDE SUBSTATION</v>
          </cell>
          <cell r="C232">
            <v>7679596.1880000019</v>
          </cell>
        </row>
        <row r="233">
          <cell r="A233" t="str">
            <v>10000422</v>
          </cell>
          <cell r="B233" t="str">
            <v>LANCASTER SUBSTATION(BPA)</v>
          </cell>
          <cell r="C233">
            <v>959083.65599999996</v>
          </cell>
        </row>
        <row r="234">
          <cell r="A234" t="str">
            <v>10000423</v>
          </cell>
          <cell r="B234" t="str">
            <v>LANE SUBSTATION</v>
          </cell>
          <cell r="C234">
            <v>17074503.537000004</v>
          </cell>
        </row>
        <row r="235">
          <cell r="A235" t="str">
            <v>10000424</v>
          </cell>
          <cell r="B235" t="str">
            <v>LANGLOIS SUBSTATION</v>
          </cell>
          <cell r="C235">
            <v>1101132.58</v>
          </cell>
        </row>
        <row r="236">
          <cell r="A236" t="str">
            <v>10000425</v>
          </cell>
          <cell r="B236" t="str">
            <v>LA PINE SUBSTATION</v>
          </cell>
          <cell r="C236">
            <v>22538506.360000003</v>
          </cell>
        </row>
        <row r="237">
          <cell r="A237" t="str">
            <v>10000428</v>
          </cell>
          <cell r="B237" t="str">
            <v>LIBBY POWERHOUSE</v>
          </cell>
          <cell r="C237">
            <v>677103.87000000011</v>
          </cell>
        </row>
        <row r="238">
          <cell r="A238" t="str">
            <v>10000430</v>
          </cell>
          <cell r="B238" t="str">
            <v>LOST CREEK POWERHOUSE</v>
          </cell>
          <cell r="C238">
            <v>53122.62</v>
          </cell>
        </row>
        <row r="239">
          <cell r="A239" t="str">
            <v>10000431</v>
          </cell>
          <cell r="B239" t="str">
            <v>LEBANON SUBSTATION</v>
          </cell>
          <cell r="C239">
            <v>3701597.1900000009</v>
          </cell>
        </row>
        <row r="240">
          <cell r="A240" t="str">
            <v>10000434</v>
          </cell>
          <cell r="B240" t="str">
            <v>LEVEY SUBSTATION</v>
          </cell>
          <cell r="C240">
            <v>2283427.38</v>
          </cell>
        </row>
        <row r="241">
          <cell r="A241" t="str">
            <v>10000435</v>
          </cell>
          <cell r="B241" t="str">
            <v>LEXINGTON SUBSTATION</v>
          </cell>
          <cell r="C241">
            <v>10460388.730000002</v>
          </cell>
        </row>
        <row r="242">
          <cell r="A242" t="str">
            <v>10000437</v>
          </cell>
          <cell r="B242" t="str">
            <v>LAGOON SUBSTATION</v>
          </cell>
          <cell r="C242">
            <v>22100.53</v>
          </cell>
        </row>
        <row r="243">
          <cell r="A243" t="str">
            <v>10000438</v>
          </cell>
          <cell r="B243" t="str">
            <v>LOWER GRANITE POWERHOUSE</v>
          </cell>
          <cell r="C243">
            <v>368330.7</v>
          </cell>
        </row>
        <row r="244">
          <cell r="A244" t="str">
            <v>10000439</v>
          </cell>
          <cell r="B244" t="str">
            <v>LIBBY SUBSTATION(BPA/FLATHEADELEC)</v>
          </cell>
          <cell r="C244">
            <v>674983.84000000008</v>
          </cell>
        </row>
        <row r="245">
          <cell r="A245" t="str">
            <v>10000441</v>
          </cell>
          <cell r="B245" t="str">
            <v>LIBBY SUBSTATION(BPA)</v>
          </cell>
          <cell r="C245">
            <v>9907558.3990000002</v>
          </cell>
        </row>
        <row r="246">
          <cell r="A246" t="str">
            <v>10000442</v>
          </cell>
          <cell r="B246" t="str">
            <v>LITTLE GOOSE SUBSTATION</v>
          </cell>
          <cell r="C246">
            <v>84229038.059999973</v>
          </cell>
        </row>
        <row r="247">
          <cell r="A247" t="str">
            <v>10000443</v>
          </cell>
          <cell r="B247" t="str">
            <v>LION MOUNTAIN SUBSTATION</v>
          </cell>
          <cell r="C247">
            <v>66581.31</v>
          </cell>
        </row>
        <row r="248">
          <cell r="A248" t="str">
            <v>10000446</v>
          </cell>
          <cell r="B248" t="str">
            <v>LITTLE GOOSE POWERHOUSE</v>
          </cell>
          <cell r="C248">
            <v>489781.87</v>
          </cell>
        </row>
        <row r="249">
          <cell r="A249" t="str">
            <v>10000447</v>
          </cell>
          <cell r="B249" t="str">
            <v>LOOKOUT POINT SUBSTATION</v>
          </cell>
          <cell r="C249">
            <v>4439714.59</v>
          </cell>
        </row>
        <row r="250">
          <cell r="A250" t="str">
            <v>10000449</v>
          </cell>
          <cell r="B250" t="str">
            <v>LOWER MONUMENTAL POWERHOUSE</v>
          </cell>
          <cell r="C250">
            <v>393152.26</v>
          </cell>
        </row>
        <row r="251">
          <cell r="A251" t="str">
            <v>10000452</v>
          </cell>
          <cell r="B251" t="str">
            <v>LOWER GRANITE SUBSTATION</v>
          </cell>
          <cell r="C251">
            <v>9777654.1100000013</v>
          </cell>
        </row>
        <row r="252">
          <cell r="A252" t="str">
            <v>10000455</v>
          </cell>
          <cell r="B252" t="str">
            <v>LOWER MONUMENTAL SUBSTATION</v>
          </cell>
          <cell r="C252">
            <v>41739874.920000009</v>
          </cell>
        </row>
        <row r="253">
          <cell r="A253" t="str">
            <v>10000456</v>
          </cell>
          <cell r="B253" t="str">
            <v>LOLO SUBSTATION (NWE)</v>
          </cell>
          <cell r="C253">
            <v>16060</v>
          </cell>
        </row>
        <row r="254">
          <cell r="A254" t="str">
            <v>10000457</v>
          </cell>
          <cell r="B254" t="str">
            <v>LONGVIEW SUBSTATION</v>
          </cell>
          <cell r="C254">
            <v>38588004.147</v>
          </cell>
        </row>
        <row r="255">
          <cell r="A255" t="str">
            <v>10000458</v>
          </cell>
          <cell r="B255" t="str">
            <v>LONE PINE SUBSTATION(PACIFICORP)</v>
          </cell>
          <cell r="C255">
            <v>26796</v>
          </cell>
        </row>
        <row r="256">
          <cell r="A256" t="str">
            <v>10000459</v>
          </cell>
          <cell r="B256" t="str">
            <v>LOOKINGGLASS SUBSTATION(BPA)</v>
          </cell>
          <cell r="C256">
            <v>329093.46999999997</v>
          </cell>
        </row>
        <row r="257">
          <cell r="A257" t="str">
            <v>10000462</v>
          </cell>
          <cell r="B257" t="str">
            <v>LOOKOUT POINT POWERHOUSE</v>
          </cell>
          <cell r="C257">
            <v>222083.88</v>
          </cell>
        </row>
        <row r="258">
          <cell r="A258" t="str">
            <v>10000464</v>
          </cell>
          <cell r="B258" t="str">
            <v>LOPEZ ISLAND SUBSTATION(BPA)</v>
          </cell>
          <cell r="C258">
            <v>6976971.2230000012</v>
          </cell>
        </row>
        <row r="259">
          <cell r="A259" t="str">
            <v>10000466</v>
          </cell>
          <cell r="B259" t="str">
            <v>LARENE SUBSTATION (INLAND)</v>
          </cell>
          <cell r="C259">
            <v>439.53</v>
          </cell>
        </row>
        <row r="260">
          <cell r="A260" t="str">
            <v>10000467</v>
          </cell>
          <cell r="B260" t="str">
            <v>LOST RIVER SUBSTATION</v>
          </cell>
          <cell r="C260">
            <v>1851840.75</v>
          </cell>
        </row>
        <row r="261">
          <cell r="A261" t="str">
            <v>10000470</v>
          </cell>
          <cell r="B261" t="str">
            <v>LYNCH CREEK SUBSTATION</v>
          </cell>
          <cell r="C261">
            <v>1271810.1200000001</v>
          </cell>
        </row>
        <row r="262">
          <cell r="A262" t="str">
            <v>10000472</v>
          </cell>
          <cell r="B262" t="str">
            <v>MACKAY SUBSTATION</v>
          </cell>
          <cell r="C262">
            <v>198885.62999999998</v>
          </cell>
        </row>
        <row r="263">
          <cell r="A263" t="str">
            <v>10000473</v>
          </cell>
          <cell r="B263" t="str">
            <v>MADISON SUBSTATION</v>
          </cell>
          <cell r="C263">
            <v>1559261.7400000002</v>
          </cell>
        </row>
        <row r="264">
          <cell r="A264" t="str">
            <v>10000474</v>
          </cell>
          <cell r="B264" t="str">
            <v>MALIN SUBSTATION</v>
          </cell>
          <cell r="C264">
            <v>29043050.670999985</v>
          </cell>
        </row>
        <row r="265">
          <cell r="A265" t="str">
            <v>10000475</v>
          </cell>
          <cell r="B265" t="str">
            <v>MAYFIELD POWERHOUSE</v>
          </cell>
          <cell r="C265">
            <v>3167</v>
          </cell>
        </row>
        <row r="266">
          <cell r="A266" t="str">
            <v>10000476</v>
          </cell>
          <cell r="B266" t="str">
            <v>MAPLETON SUBSTATION</v>
          </cell>
          <cell r="C266">
            <v>1091215.82</v>
          </cell>
        </row>
        <row r="267">
          <cell r="A267" t="str">
            <v>10000477</v>
          </cell>
          <cell r="B267" t="str">
            <v>MARION SUBSTATION</v>
          </cell>
          <cell r="C267">
            <v>41825483.257999994</v>
          </cell>
        </row>
        <row r="268">
          <cell r="A268" t="str">
            <v>10000478</v>
          </cell>
          <cell r="B268" t="str">
            <v>MASON SUBSTATION(MASON CO PUDNO 3)</v>
          </cell>
          <cell r="C268">
            <v>56492.37</v>
          </cell>
        </row>
        <row r="269">
          <cell r="A269" t="str">
            <v>10000483</v>
          </cell>
          <cell r="B269" t="str">
            <v>MABTON SUBSTATION</v>
          </cell>
          <cell r="C269">
            <v>1352794.88</v>
          </cell>
        </row>
        <row r="270">
          <cell r="A270" t="str">
            <v>10000487</v>
          </cell>
          <cell r="B270" t="str">
            <v>MCKENZIE SUBSTATION(EWEB)</v>
          </cell>
          <cell r="C270">
            <v>47720</v>
          </cell>
        </row>
        <row r="271">
          <cell r="A271" t="str">
            <v>10000489</v>
          </cell>
          <cell r="B271" t="str">
            <v>MCLOUGHLIN SUBSTATION</v>
          </cell>
          <cell r="C271">
            <v>316731.43</v>
          </cell>
        </row>
        <row r="272">
          <cell r="A272" t="str">
            <v>10000490</v>
          </cell>
          <cell r="B272" t="str">
            <v>MCMINNVILLE SUBSTATION</v>
          </cell>
          <cell r="C272">
            <v>1994147.4380000001</v>
          </cell>
        </row>
        <row r="273">
          <cell r="A273" t="str">
            <v>10000491</v>
          </cell>
          <cell r="B273" t="str">
            <v>MCNARY SUBSTATION</v>
          </cell>
          <cell r="C273">
            <v>126075896.35999998</v>
          </cell>
        </row>
        <row r="274">
          <cell r="A274" t="str">
            <v>10000492</v>
          </cell>
          <cell r="B274" t="str">
            <v>MCNARY POWERHOUSE</v>
          </cell>
          <cell r="C274">
            <v>1080164.52</v>
          </cell>
        </row>
        <row r="275">
          <cell r="A275" t="str">
            <v>10000498</v>
          </cell>
          <cell r="B275" t="str">
            <v>METALINE FALLS SUBSTATION(PEND OREILLE CO PUD)</v>
          </cell>
          <cell r="C275">
            <v>14425</v>
          </cell>
        </row>
        <row r="276">
          <cell r="A276" t="str">
            <v>10000499</v>
          </cell>
          <cell r="B276" t="str">
            <v>MERIDIAN SUBSTATION(PACIFICORP)</v>
          </cell>
          <cell r="C276">
            <v>9354973.4699999988</v>
          </cell>
        </row>
        <row r="277">
          <cell r="A277" t="str">
            <v>10000500</v>
          </cell>
          <cell r="B277" t="str">
            <v>MESA SUBSTATION(SOLD, SEE NOTES)</v>
          </cell>
          <cell r="C277">
            <v>91656.46</v>
          </cell>
        </row>
        <row r="278">
          <cell r="A278" t="str">
            <v>10000503</v>
          </cell>
          <cell r="B278" t="str">
            <v>MINICO SUBSTATION (UNITED ELECTRIC)</v>
          </cell>
          <cell r="C278">
            <v>12493</v>
          </cell>
        </row>
        <row r="279">
          <cell r="A279" t="str">
            <v>10000505</v>
          </cell>
          <cell r="B279" t="str">
            <v>MIDWAY SUBSTATION(BPA)</v>
          </cell>
          <cell r="C279">
            <v>19964559.156999994</v>
          </cell>
        </row>
        <row r="280">
          <cell r="A280" t="str">
            <v>10000507</v>
          </cell>
          <cell r="B280" t="str">
            <v>MILTON SUBSTATION(CITY OF MILTON FREEWATER)</v>
          </cell>
          <cell r="C280">
            <v>141908.06</v>
          </cell>
        </row>
        <row r="281">
          <cell r="A281" t="str">
            <v>10000508</v>
          </cell>
          <cell r="B281" t="str">
            <v>MINIDOKA SUBSTATION</v>
          </cell>
          <cell r="C281">
            <v>385788.81000000006</v>
          </cell>
        </row>
        <row r="282">
          <cell r="A282" t="str">
            <v>10000509</v>
          </cell>
          <cell r="B282" t="str">
            <v>MILL PLAIN SUBSTATION</v>
          </cell>
          <cell r="C282">
            <v>3331</v>
          </cell>
        </row>
        <row r="283">
          <cell r="A283" t="str">
            <v>10000511</v>
          </cell>
          <cell r="B283" t="str">
            <v>MARTIN CREEK SUBSTATION</v>
          </cell>
          <cell r="C283">
            <v>7849144.959999999</v>
          </cell>
        </row>
        <row r="284">
          <cell r="A284" t="str">
            <v>10000513</v>
          </cell>
          <cell r="B284" t="str">
            <v>MOUNTAIN HOME SUBSTATION(IDAHO POWER)</v>
          </cell>
          <cell r="C284">
            <v>67337.75</v>
          </cell>
        </row>
        <row r="285">
          <cell r="A285" t="str">
            <v>10000515</v>
          </cell>
          <cell r="B285" t="str">
            <v>MOHLER SUBSTATION(TILLAMOOK PUD)</v>
          </cell>
          <cell r="C285">
            <v>29278</v>
          </cell>
        </row>
        <row r="286">
          <cell r="A286" t="str">
            <v>10000516</v>
          </cell>
          <cell r="B286" t="str">
            <v>MONROE SUBSTATION</v>
          </cell>
          <cell r="C286">
            <v>62449537.619000025</v>
          </cell>
        </row>
        <row r="287">
          <cell r="A287" t="str">
            <v>10000517</v>
          </cell>
          <cell r="B287" t="str">
            <v>MONMOUTH SUBSTATION</v>
          </cell>
          <cell r="C287">
            <v>1378578.8</v>
          </cell>
        </row>
        <row r="288">
          <cell r="A288" t="str">
            <v>10000520</v>
          </cell>
          <cell r="B288" t="str">
            <v>MAUPIN SUBSTATION</v>
          </cell>
          <cell r="C288">
            <v>2143010.4269999997</v>
          </cell>
        </row>
        <row r="289">
          <cell r="A289" t="str">
            <v>10000521</v>
          </cell>
          <cell r="B289" t="str">
            <v>MORRISON SUBSTATION</v>
          </cell>
          <cell r="C289">
            <v>17455.86</v>
          </cell>
        </row>
        <row r="290">
          <cell r="A290" t="str">
            <v>10000524</v>
          </cell>
          <cell r="B290" t="str">
            <v>MOSSYROCK SWITCHYARD</v>
          </cell>
          <cell r="C290">
            <v>129516.52</v>
          </cell>
        </row>
        <row r="291">
          <cell r="A291" t="str">
            <v>10000525</v>
          </cell>
          <cell r="B291" t="str">
            <v>MOXEE SUBSTATION</v>
          </cell>
          <cell r="C291">
            <v>6591549.1600000011</v>
          </cell>
        </row>
        <row r="292">
          <cell r="A292" t="str">
            <v>10000526</v>
          </cell>
          <cell r="B292" t="str">
            <v>MOYIE SUBSTATION</v>
          </cell>
          <cell r="C292">
            <v>38024.629999999997</v>
          </cell>
        </row>
        <row r="293">
          <cell r="A293" t="str">
            <v>10000528</v>
          </cell>
          <cell r="B293" t="str">
            <v>MAPLE VALLEY SUBSTATION</v>
          </cell>
          <cell r="C293">
            <v>72553754.324000001</v>
          </cell>
        </row>
        <row r="294">
          <cell r="A294" t="str">
            <v>10000532</v>
          </cell>
          <cell r="B294" t="str">
            <v>MOUNTAIN AVENUE SUBSTATION</v>
          </cell>
          <cell r="C294">
            <v>2109055.27</v>
          </cell>
        </row>
        <row r="295">
          <cell r="A295" t="str">
            <v>10000533</v>
          </cell>
          <cell r="B295" t="str">
            <v>MOUNTAIN HOME SUBSTATION(BPA)</v>
          </cell>
          <cell r="C295">
            <v>174369</v>
          </cell>
        </row>
        <row r="296">
          <cell r="A296" t="str">
            <v>10000535</v>
          </cell>
          <cell r="B296" t="str">
            <v>MOUNTAIN VIEW SUBSTATION(MASON CO PUD NO 3)</v>
          </cell>
          <cell r="C296">
            <v>29452</v>
          </cell>
        </row>
        <row r="297">
          <cell r="A297" t="str">
            <v>10000536</v>
          </cell>
          <cell r="B297" t="str">
            <v>MURRAY SUBSTATION</v>
          </cell>
          <cell r="C297">
            <v>10211901.66</v>
          </cell>
        </row>
        <row r="298">
          <cell r="A298" t="str">
            <v>10000537</v>
          </cell>
          <cell r="B298" t="str">
            <v>MT. VERNON SUBSTATION(SPRINGFIELD UTILITY BOARD)</v>
          </cell>
          <cell r="C298">
            <v>7307</v>
          </cell>
        </row>
        <row r="299">
          <cell r="A299" t="str">
            <v>10000540</v>
          </cell>
          <cell r="B299" t="str">
            <v>NASELLE SUBSTATION</v>
          </cell>
          <cell r="C299">
            <v>4485818.4400000004</v>
          </cell>
        </row>
        <row r="300">
          <cell r="A300" t="str">
            <v>10000541</v>
          </cell>
          <cell r="B300" t="str">
            <v>NORTH BENCH SUBSTATION</v>
          </cell>
          <cell r="C300">
            <v>737481.13</v>
          </cell>
        </row>
        <row r="301">
          <cell r="A301" t="str">
            <v>10000542</v>
          </cell>
          <cell r="B301" t="str">
            <v>NORTH BONNEVILLE SUBSTATION</v>
          </cell>
          <cell r="C301">
            <v>14189365.18</v>
          </cell>
        </row>
        <row r="302">
          <cell r="A302" t="str">
            <v>10000543</v>
          </cell>
          <cell r="B302" t="str">
            <v>NORTH BROOKINGS SUBSTATION</v>
          </cell>
          <cell r="C302">
            <v>439706</v>
          </cell>
        </row>
        <row r="303">
          <cell r="A303" t="str">
            <v>10000544</v>
          </cell>
          <cell r="B303" t="str">
            <v>NORTH BUTTE SUBSTATION</v>
          </cell>
          <cell r="C303">
            <v>196763.84999999998</v>
          </cell>
        </row>
        <row r="304">
          <cell r="A304" t="str">
            <v>10000551</v>
          </cell>
          <cell r="B304" t="str">
            <v>NEWCOMB SUBSTATION(SOLD)</v>
          </cell>
          <cell r="C304">
            <v>28362</v>
          </cell>
        </row>
        <row r="305">
          <cell r="A305" t="str">
            <v>10000552</v>
          </cell>
          <cell r="B305" t="str">
            <v>NEWPORT SUBSTATION(INLAND POWER)</v>
          </cell>
          <cell r="C305">
            <v>262565.46999999997</v>
          </cell>
        </row>
        <row r="306">
          <cell r="A306" t="str">
            <v>10000555</v>
          </cell>
          <cell r="B306" t="str">
            <v>NORTH LEWISTON SUBSTATION</v>
          </cell>
          <cell r="C306">
            <v>20899.580000000002</v>
          </cell>
        </row>
        <row r="307">
          <cell r="A307" t="str">
            <v>10000561</v>
          </cell>
          <cell r="B307" t="str">
            <v>NORWAY SUBSTATION</v>
          </cell>
          <cell r="C307">
            <v>13242.01</v>
          </cell>
        </row>
        <row r="308">
          <cell r="A308" t="str">
            <v>10000562</v>
          </cell>
          <cell r="B308" t="str">
            <v>NOXON DAM POWERHOUSE</v>
          </cell>
          <cell r="C308">
            <v>50959</v>
          </cell>
        </row>
        <row r="309">
          <cell r="A309" t="str">
            <v>10000563</v>
          </cell>
          <cell r="B309" t="str">
            <v>NOXON CONSTRUCTION SUBSTATION</v>
          </cell>
          <cell r="C309">
            <v>207354</v>
          </cell>
        </row>
        <row r="310">
          <cell r="A310" t="str">
            <v>10000564</v>
          </cell>
          <cell r="B310" t="str">
            <v>NARROWS SUBSTATION</v>
          </cell>
          <cell r="C310">
            <v>96415.71</v>
          </cell>
        </row>
        <row r="311">
          <cell r="A311" t="str">
            <v>10000567</v>
          </cell>
          <cell r="B311" t="str">
            <v>OAKRIDGE SUBSTATION (LANE ELECTRIC)</v>
          </cell>
          <cell r="C311">
            <v>156911</v>
          </cell>
        </row>
        <row r="312">
          <cell r="A312" t="str">
            <v>10000572</v>
          </cell>
          <cell r="B312" t="str">
            <v>ODESSA SUBSTATION</v>
          </cell>
          <cell r="C312">
            <v>818531.52</v>
          </cell>
        </row>
        <row r="313">
          <cell r="A313" t="str">
            <v>10000573</v>
          </cell>
          <cell r="B313" t="str">
            <v>OLINDA SUBSTATION</v>
          </cell>
          <cell r="C313">
            <v>357021.07</v>
          </cell>
        </row>
        <row r="314">
          <cell r="A314" t="str">
            <v>10000575</v>
          </cell>
          <cell r="B314" t="str">
            <v>OLYMPIA SUBSTATION</v>
          </cell>
          <cell r="C314">
            <v>38920933.163000017</v>
          </cell>
        </row>
        <row r="315">
          <cell r="A315" t="str">
            <v>10000577</v>
          </cell>
          <cell r="B315" t="str">
            <v>OREGON CITY SUBSTATION</v>
          </cell>
          <cell r="C315">
            <v>7252701.8499999996</v>
          </cell>
        </row>
        <row r="316">
          <cell r="A316" t="str">
            <v>10000581</v>
          </cell>
          <cell r="B316" t="str">
            <v>OSTRANDER SUBSTATION</v>
          </cell>
          <cell r="C316">
            <v>55507993.140000001</v>
          </cell>
        </row>
        <row r="317">
          <cell r="A317" t="str">
            <v>10000584</v>
          </cell>
          <cell r="B317" t="str">
            <v>OVANDO SUBSTATION</v>
          </cell>
          <cell r="C317">
            <v>2079001.1800000002</v>
          </cell>
        </row>
        <row r="318">
          <cell r="A318" t="str">
            <v>10000589</v>
          </cell>
          <cell r="B318" t="str">
            <v>PARKDALE SUBSTATION</v>
          </cell>
          <cell r="C318">
            <v>1233646.7</v>
          </cell>
        </row>
        <row r="319">
          <cell r="A319" t="str">
            <v>10000590</v>
          </cell>
          <cell r="B319" t="str">
            <v>PASCO SUBSTATION</v>
          </cell>
          <cell r="C319">
            <v>97900.19</v>
          </cell>
        </row>
        <row r="320">
          <cell r="A320" t="str">
            <v>10000591</v>
          </cell>
          <cell r="B320" t="str">
            <v>PATERSON SUBSTATION</v>
          </cell>
          <cell r="C320">
            <v>19704.62</v>
          </cell>
        </row>
        <row r="321">
          <cell r="A321" t="str">
            <v>10000592</v>
          </cell>
          <cell r="B321" t="str">
            <v>PAUL SUBSTATION</v>
          </cell>
          <cell r="C321">
            <v>21198222.25999999</v>
          </cell>
        </row>
        <row r="322">
          <cell r="A322" t="str">
            <v>10000595</v>
          </cell>
          <cell r="B322" t="str">
            <v>PE ELL SUBSTATIONLEWIS CO PUD)</v>
          </cell>
          <cell r="C322">
            <v>16913</v>
          </cell>
        </row>
        <row r="323">
          <cell r="A323" t="str">
            <v>10000597</v>
          </cell>
          <cell r="B323" t="str">
            <v>PENDLETON SUBSTATION</v>
          </cell>
          <cell r="C323">
            <v>43282.87</v>
          </cell>
        </row>
        <row r="324">
          <cell r="A324" t="str">
            <v>10000599</v>
          </cell>
          <cell r="B324" t="str">
            <v>PEARL SUBSTATION</v>
          </cell>
          <cell r="C324">
            <v>56301329.539000012</v>
          </cell>
        </row>
        <row r="325">
          <cell r="A325" t="str">
            <v>10000600</v>
          </cell>
          <cell r="B325" t="str">
            <v>PINE HOLLOW SUBSTATION</v>
          </cell>
          <cell r="C325">
            <v>9950</v>
          </cell>
        </row>
        <row r="326">
          <cell r="A326" t="str">
            <v>10000608</v>
          </cell>
          <cell r="B326" t="str">
            <v>PORT ANGELES SUBSTATION(BPA)</v>
          </cell>
          <cell r="C326">
            <v>18355689.808999997</v>
          </cell>
        </row>
        <row r="327">
          <cell r="A327" t="str">
            <v>10000611</v>
          </cell>
          <cell r="B327" t="str">
            <v>POMEROY SUBSTATION(BPA)</v>
          </cell>
          <cell r="C327">
            <v>356063.58999999997</v>
          </cell>
        </row>
        <row r="328">
          <cell r="A328" t="str">
            <v>10000613</v>
          </cell>
          <cell r="B328" t="str">
            <v>PONDEROSA SUBSTATION(BPA)</v>
          </cell>
          <cell r="C328">
            <v>55233222.009999983</v>
          </cell>
        </row>
        <row r="329">
          <cell r="A329" t="str">
            <v>10000614</v>
          </cell>
          <cell r="B329" t="str">
            <v>PORT ORFORD SUBSTATION</v>
          </cell>
          <cell r="C329">
            <v>471062.63</v>
          </cell>
        </row>
        <row r="330">
          <cell r="A330" t="str">
            <v>10000615</v>
          </cell>
          <cell r="B330" t="str">
            <v>POTHOLES SUBSTATION</v>
          </cell>
          <cell r="C330">
            <v>3087124.8</v>
          </cell>
        </row>
        <row r="331">
          <cell r="A331" t="str">
            <v>10000616</v>
          </cell>
          <cell r="B331" t="str">
            <v>POTLATCH SUBSTATION(BPA)</v>
          </cell>
          <cell r="C331">
            <v>1121451.1099999999</v>
          </cell>
        </row>
        <row r="332">
          <cell r="A332" t="str">
            <v>10000618</v>
          </cell>
          <cell r="B332" t="str">
            <v>PRAIRIE SUBSTATION(WWP &amp; KOOTENAI ELEC COOP)</v>
          </cell>
          <cell r="C332">
            <v>15691</v>
          </cell>
        </row>
        <row r="333">
          <cell r="A333" t="str">
            <v>10000620</v>
          </cell>
          <cell r="B333" t="str">
            <v>PROSSER SUBSTATION(BENTON CO PUD)</v>
          </cell>
          <cell r="C333">
            <v>43065.490000000005</v>
          </cell>
        </row>
        <row r="334">
          <cell r="A334" t="str">
            <v>10000622</v>
          </cell>
          <cell r="B334" t="str">
            <v>PRIEST RIVER SUBSTATION(BPA)</v>
          </cell>
          <cell r="C334">
            <v>807955.47</v>
          </cell>
        </row>
        <row r="335">
          <cell r="A335" t="str">
            <v>10000627</v>
          </cell>
          <cell r="B335" t="str">
            <v>QUINCY SUBSTATION</v>
          </cell>
          <cell r="C335">
            <v>16866.57</v>
          </cell>
        </row>
        <row r="336">
          <cell r="A336" t="str">
            <v>10000628</v>
          </cell>
          <cell r="B336" t="str">
            <v>RAFT SUBSTATION</v>
          </cell>
          <cell r="C336">
            <v>2177</v>
          </cell>
        </row>
        <row r="337">
          <cell r="A337" t="str">
            <v>10000630</v>
          </cell>
          <cell r="B337" t="str">
            <v>RALSTON SUBSTATION(SOLD)</v>
          </cell>
          <cell r="C337">
            <v>5604</v>
          </cell>
        </row>
        <row r="338">
          <cell r="A338" t="str">
            <v>10000632</v>
          </cell>
          <cell r="B338" t="str">
            <v>RAINBOW VALLEY SUBSTATION (LANE ELECTRIC)</v>
          </cell>
          <cell r="C338">
            <v>52206.47</v>
          </cell>
        </row>
        <row r="339">
          <cell r="A339" t="str">
            <v>10000633</v>
          </cell>
          <cell r="B339" t="str">
            <v>RAVER SUBSTATION</v>
          </cell>
          <cell r="C339">
            <v>61077598.680000007</v>
          </cell>
        </row>
        <row r="340">
          <cell r="A340" t="str">
            <v>10000634</v>
          </cell>
          <cell r="B340" t="str">
            <v>RAYMOND SUBSTATION</v>
          </cell>
          <cell r="C340">
            <v>3111901.4299999997</v>
          </cell>
        </row>
        <row r="341">
          <cell r="A341" t="str">
            <v>10000636</v>
          </cell>
          <cell r="B341" t="str">
            <v>REDMOND SUBSTATION(BPA)</v>
          </cell>
          <cell r="C341">
            <v>40751212.955999993</v>
          </cell>
        </row>
        <row r="342">
          <cell r="A342" t="str">
            <v>10000638</v>
          </cell>
          <cell r="B342" t="str">
            <v>REATA SUBSTATION(BENTON CO PUD)</v>
          </cell>
          <cell r="C342">
            <v>50929.17</v>
          </cell>
        </row>
        <row r="343">
          <cell r="A343" t="str">
            <v>10000640</v>
          </cell>
          <cell r="B343" t="str">
            <v>REEDSPORT SUBSTATION (BPA)</v>
          </cell>
          <cell r="C343">
            <v>3679574.1799999997</v>
          </cell>
        </row>
        <row r="344">
          <cell r="A344" t="str">
            <v>10000641</v>
          </cell>
          <cell r="B344" t="str">
            <v>REPUBLIC SUBSTATION</v>
          </cell>
          <cell r="C344">
            <v>537888.36</v>
          </cell>
        </row>
        <row r="345">
          <cell r="A345" t="str">
            <v>10000642</v>
          </cell>
          <cell r="B345" t="str">
            <v>RESTON SUBSTATION</v>
          </cell>
          <cell r="C345">
            <v>433666.83</v>
          </cell>
        </row>
        <row r="346">
          <cell r="A346" t="str">
            <v>10000646</v>
          </cell>
          <cell r="B346" t="str">
            <v>RICHLAND SUBSTATION</v>
          </cell>
          <cell r="C346">
            <v>2509860.0900000003</v>
          </cell>
        </row>
        <row r="347">
          <cell r="A347" t="str">
            <v>10000648</v>
          </cell>
          <cell r="B347" t="str">
            <v>RINGOLD SUBSTATION</v>
          </cell>
          <cell r="C347">
            <v>530331.48999999987</v>
          </cell>
        </row>
        <row r="348">
          <cell r="A348" t="str">
            <v>10000654</v>
          </cell>
          <cell r="B348" t="str">
            <v>ROCKY REACH SUBSTATION</v>
          </cell>
          <cell r="C348">
            <v>4230843.54</v>
          </cell>
        </row>
        <row r="349">
          <cell r="A349" t="str">
            <v>10000656</v>
          </cell>
          <cell r="B349" t="str">
            <v>ROUND MOUNTAIN SUBSTATION</v>
          </cell>
          <cell r="C349">
            <v>65046.36</v>
          </cell>
        </row>
        <row r="350">
          <cell r="A350" t="str">
            <v>10000657</v>
          </cell>
          <cell r="B350" t="str">
            <v>ROE'S CORNER SUBSTATION</v>
          </cell>
          <cell r="C350">
            <v>38235.69</v>
          </cell>
        </row>
        <row r="351">
          <cell r="A351" t="str">
            <v>10000658</v>
          </cell>
          <cell r="B351" t="str">
            <v>ROGUE SUBSTATION</v>
          </cell>
          <cell r="C351">
            <v>26221956.259999994</v>
          </cell>
        </row>
        <row r="352">
          <cell r="A352" t="str">
            <v>10000659</v>
          </cell>
          <cell r="B352" t="str">
            <v>ROZA POWERHOUSE</v>
          </cell>
          <cell r="C352">
            <v>23450</v>
          </cell>
        </row>
        <row r="353">
          <cell r="A353" t="str">
            <v>10000661</v>
          </cell>
          <cell r="B353" t="str">
            <v>ROUNDUP SUBSTATION</v>
          </cell>
          <cell r="C353">
            <v>5356635.55</v>
          </cell>
        </row>
        <row r="354">
          <cell r="A354" t="str">
            <v>10000663</v>
          </cell>
          <cell r="B354" t="str">
            <v>ROZA SUBSTATION</v>
          </cell>
          <cell r="C354">
            <v>3368.14</v>
          </cell>
        </row>
        <row r="355">
          <cell r="A355" t="str">
            <v>10000665</v>
          </cell>
          <cell r="B355" t="str">
            <v>ROSS SUBSTATION</v>
          </cell>
          <cell r="C355">
            <v>17926389.539999995</v>
          </cell>
        </row>
        <row r="356">
          <cell r="A356" t="str">
            <v>10000667</v>
          </cell>
          <cell r="B356" t="str">
            <v>RIVERTON SUBSTATION(CITY OF HEYBURN)</v>
          </cell>
          <cell r="C356">
            <v>22576.59</v>
          </cell>
        </row>
        <row r="357">
          <cell r="A357" t="str">
            <v>10000669</v>
          </cell>
          <cell r="B357" t="str">
            <v>ROUND VALLEY SUBSTATION</v>
          </cell>
          <cell r="C357">
            <v>1580338.37</v>
          </cell>
        </row>
        <row r="358">
          <cell r="A358" t="str">
            <v>10000702</v>
          </cell>
          <cell r="B358" t="str">
            <v>SALEM ALUMINA SUBSTATION(SALEM ELEC COOP)</v>
          </cell>
          <cell r="C358">
            <v>18224.099999999999</v>
          </cell>
        </row>
        <row r="359">
          <cell r="A359" t="str">
            <v>10000703</v>
          </cell>
          <cell r="B359" t="str">
            <v>SACAJAWEA SUBSTATION</v>
          </cell>
          <cell r="C359">
            <v>25341185.050000001</v>
          </cell>
        </row>
        <row r="360">
          <cell r="A360" t="str">
            <v>10000704</v>
          </cell>
          <cell r="B360" t="str">
            <v>SACHEEN SUBSTATION</v>
          </cell>
          <cell r="C360">
            <v>2317449.92</v>
          </cell>
        </row>
        <row r="361">
          <cell r="A361" t="str">
            <v>10000705</v>
          </cell>
          <cell r="B361" t="str">
            <v>SAND DUNES SUBSTATION</v>
          </cell>
          <cell r="C361">
            <v>3510776</v>
          </cell>
        </row>
        <row r="362">
          <cell r="A362" t="str">
            <v>10000706</v>
          </cell>
          <cell r="B362" t="str">
            <v>SAGEHILL SUBSTATION</v>
          </cell>
          <cell r="C362">
            <v>1506</v>
          </cell>
        </row>
        <row r="363">
          <cell r="A363" t="str">
            <v>10000708</v>
          </cell>
          <cell r="B363" t="str">
            <v>SALEM SUBSTATION (SALEM ELEC &amp; BPA)</v>
          </cell>
          <cell r="C363">
            <v>8971505.8900000006</v>
          </cell>
        </row>
        <row r="364">
          <cell r="A364" t="str">
            <v>10000709</v>
          </cell>
          <cell r="B364" t="str">
            <v>SAMUELS SUBSTATION</v>
          </cell>
          <cell r="C364">
            <v>42869</v>
          </cell>
        </row>
        <row r="365">
          <cell r="A365" t="str">
            <v>10000710</v>
          </cell>
          <cell r="B365" t="str">
            <v>SANDPOINT SUBSTATION(BPA)</v>
          </cell>
          <cell r="C365">
            <v>1304450.8000000003</v>
          </cell>
        </row>
        <row r="366">
          <cell r="A366" t="str">
            <v>10000711</v>
          </cell>
          <cell r="B366" t="str">
            <v>SANTIAM SUBSTATION</v>
          </cell>
          <cell r="C366">
            <v>27068285.239999995</v>
          </cell>
        </row>
        <row r="367">
          <cell r="A367" t="str">
            <v>10000712</v>
          </cell>
          <cell r="B367" t="str">
            <v>SAPPHO SUBSTATION</v>
          </cell>
          <cell r="C367">
            <v>8854265.3200000003</v>
          </cell>
        </row>
        <row r="368">
          <cell r="A368" t="str">
            <v>10000713</v>
          </cell>
          <cell r="B368" t="str">
            <v>SAND SPRING COMPENSATION STATION</v>
          </cell>
          <cell r="C368">
            <v>18401358.670000002</v>
          </cell>
        </row>
        <row r="369">
          <cell r="A369" t="str">
            <v>10000714</v>
          </cell>
          <cell r="B369" t="str">
            <v>SATSOP SUBSTATION(BPA)</v>
          </cell>
          <cell r="C369">
            <v>26695486.970000006</v>
          </cell>
        </row>
        <row r="370">
          <cell r="A370" t="str">
            <v>10000716</v>
          </cell>
          <cell r="B370" t="str">
            <v>SCARCELLO SUBSTATION (KOOTENAI ELECTRIC)</v>
          </cell>
          <cell r="C370">
            <v>10025.1</v>
          </cell>
        </row>
        <row r="371">
          <cell r="A371" t="str">
            <v>10000717</v>
          </cell>
          <cell r="B371" t="str">
            <v>SICKLER SUBSTATION</v>
          </cell>
          <cell r="C371">
            <v>13066337.110000001</v>
          </cell>
        </row>
        <row r="372">
          <cell r="A372" t="str">
            <v>10000718</v>
          </cell>
          <cell r="B372" t="str">
            <v>SCOOTENEY SUBSTATION</v>
          </cell>
          <cell r="C372">
            <v>1483213.66</v>
          </cell>
        </row>
        <row r="373">
          <cell r="A373" t="str">
            <v>10000721</v>
          </cell>
          <cell r="B373" t="str">
            <v>SAND CREEK SUBSTATION</v>
          </cell>
          <cell r="C373">
            <v>5934882.129999999</v>
          </cell>
        </row>
        <row r="374">
          <cell r="A374" t="str">
            <v>10000725</v>
          </cell>
          <cell r="B374" t="str">
            <v>SELLE SUBSTATION</v>
          </cell>
          <cell r="C374">
            <v>565618.73</v>
          </cell>
        </row>
        <row r="375">
          <cell r="A375" t="str">
            <v>10000729</v>
          </cell>
          <cell r="B375" t="str">
            <v>SHELTON SUBSTATION</v>
          </cell>
          <cell r="C375">
            <v>29373481.342000015</v>
          </cell>
        </row>
        <row r="376">
          <cell r="A376" t="str">
            <v>10000730</v>
          </cell>
          <cell r="B376" t="str">
            <v>SCHULTZ SUBSTATION</v>
          </cell>
          <cell r="C376">
            <v>65266276.121999994</v>
          </cell>
        </row>
        <row r="377">
          <cell r="A377" t="str">
            <v>10000732</v>
          </cell>
          <cell r="B377" t="str">
            <v>SILVER BOW SUBSTATION</v>
          </cell>
          <cell r="C377">
            <v>1761611.5699999996</v>
          </cell>
        </row>
        <row r="378">
          <cell r="A378" t="str">
            <v>10000733</v>
          </cell>
          <cell r="B378" t="str">
            <v>SILVER CREEK SUBSTATION</v>
          </cell>
          <cell r="C378">
            <v>3477972.577</v>
          </cell>
        </row>
        <row r="379">
          <cell r="A379" t="str">
            <v>10000734</v>
          </cell>
          <cell r="B379" t="str">
            <v>SIFTON SUBSTATION</v>
          </cell>
          <cell r="C379">
            <v>6042486.1599999992</v>
          </cell>
        </row>
        <row r="380">
          <cell r="A380" t="str">
            <v>10000737</v>
          </cell>
          <cell r="B380" t="str">
            <v>SLATT SUBSTATION</v>
          </cell>
          <cell r="C380">
            <v>73292909.190000027</v>
          </cell>
        </row>
        <row r="381">
          <cell r="A381" t="str">
            <v>10000738</v>
          </cell>
          <cell r="B381" t="str">
            <v>SULLIVAN SUBSTATION(VERA WATER &amp; POWER)</v>
          </cell>
          <cell r="C381">
            <v>5684</v>
          </cell>
        </row>
        <row r="382">
          <cell r="A382" t="str">
            <v>10000741</v>
          </cell>
          <cell r="B382" t="str">
            <v>SNIPES SUBSTATION</v>
          </cell>
          <cell r="C382">
            <v>90899</v>
          </cell>
        </row>
        <row r="383">
          <cell r="A383" t="str">
            <v>10000743</v>
          </cell>
          <cell r="B383" t="str">
            <v>SNOHOMISH SUBSTATION</v>
          </cell>
          <cell r="C383">
            <v>49318023.193999998</v>
          </cell>
        </row>
        <row r="384">
          <cell r="A384" t="str">
            <v>10000744</v>
          </cell>
          <cell r="B384" t="str">
            <v>SNO-KING SUBSTATION</v>
          </cell>
          <cell r="C384">
            <v>40367537.534000002</v>
          </cell>
        </row>
        <row r="385">
          <cell r="A385" t="str">
            <v>10000750</v>
          </cell>
          <cell r="B385" t="str">
            <v>TRASK RIVER SUBSTATION</v>
          </cell>
          <cell r="C385">
            <v>19987</v>
          </cell>
        </row>
        <row r="386">
          <cell r="A386" t="str">
            <v>10000751</v>
          </cell>
          <cell r="B386" t="str">
            <v>SOUTH SUBSTATION (SEATTLE CITY LIGHT)</v>
          </cell>
          <cell r="C386">
            <v>62772.19</v>
          </cell>
        </row>
        <row r="387">
          <cell r="A387" t="str">
            <v>10000752</v>
          </cell>
          <cell r="B387" t="str">
            <v>SPAR CANYON SUBSTATION</v>
          </cell>
          <cell r="C387">
            <v>703741.44000000006</v>
          </cell>
        </row>
        <row r="388">
          <cell r="A388" t="str">
            <v>10000753</v>
          </cell>
          <cell r="B388" t="str">
            <v>SPEARFISH SUBSTATION(KLICKITAT CO PUD)</v>
          </cell>
          <cell r="C388">
            <v>35741</v>
          </cell>
        </row>
        <row r="389">
          <cell r="A389" t="str">
            <v>10000755</v>
          </cell>
          <cell r="B389" t="str">
            <v>SPRINGFIELD SUBSTATION(SPRINGFIELD UTILITY BOARD)</v>
          </cell>
          <cell r="C389">
            <v>23401</v>
          </cell>
        </row>
        <row r="390">
          <cell r="A390" t="str">
            <v>10000756</v>
          </cell>
          <cell r="B390" t="str">
            <v>SPRINGHILL SUBSTATIONIINLAND POWER &amp; LIGHT)</v>
          </cell>
          <cell r="C390">
            <v>23544.35</v>
          </cell>
        </row>
        <row r="391">
          <cell r="A391" t="str">
            <v>10000759</v>
          </cell>
          <cell r="B391" t="str">
            <v>SOUTH TACOMA SUBSTATION</v>
          </cell>
          <cell r="C391">
            <v>4887977.21</v>
          </cell>
        </row>
        <row r="392">
          <cell r="A392" t="str">
            <v>10000765</v>
          </cell>
          <cell r="B392" t="str">
            <v>STEVENS DRIVE SUBSTATION(CITY OF RICHLAND)</v>
          </cell>
          <cell r="C392">
            <v>51835</v>
          </cell>
        </row>
        <row r="393">
          <cell r="A393" t="str">
            <v>10000766</v>
          </cell>
          <cell r="B393" t="str">
            <v>STEVENSON SUBSTATION</v>
          </cell>
          <cell r="C393">
            <v>25896</v>
          </cell>
        </row>
        <row r="394">
          <cell r="A394" t="str">
            <v>10000767</v>
          </cell>
          <cell r="B394" t="str">
            <v>STEVENSVILLE SUBSTATION</v>
          </cell>
          <cell r="C394">
            <v>2086</v>
          </cell>
        </row>
        <row r="395">
          <cell r="A395" t="str">
            <v>10000768</v>
          </cell>
          <cell r="B395" t="str">
            <v>STEILACOOM SUBSTATION</v>
          </cell>
          <cell r="C395">
            <v>1101094.94</v>
          </cell>
        </row>
        <row r="396">
          <cell r="A396" t="str">
            <v>10000770</v>
          </cell>
          <cell r="B396" t="str">
            <v>ST. JOHNS SUBSTATION</v>
          </cell>
          <cell r="C396">
            <v>10257617.694</v>
          </cell>
        </row>
        <row r="397">
          <cell r="A397" t="str">
            <v>10000772</v>
          </cell>
          <cell r="B397" t="str">
            <v>STILLWATER SUBSTATION(LINCOLNELECTRIC COOP)</v>
          </cell>
          <cell r="C397">
            <v>37172.1</v>
          </cell>
        </row>
        <row r="398">
          <cell r="A398" t="str">
            <v>10000775</v>
          </cell>
          <cell r="B398" t="str">
            <v>SURPRISE LAKE SUBSTATION</v>
          </cell>
          <cell r="C398">
            <v>760077.01</v>
          </cell>
        </row>
        <row r="399">
          <cell r="A399" t="str">
            <v>10000776</v>
          </cell>
          <cell r="B399" t="str">
            <v>SUMMER LAKE SUBSTATION</v>
          </cell>
          <cell r="C399">
            <v>6963426.5800000001</v>
          </cell>
        </row>
        <row r="400">
          <cell r="A400" t="str">
            <v>10000783</v>
          </cell>
          <cell r="B400" t="str">
            <v>SWAN VALLEY SUBSTATION</v>
          </cell>
          <cell r="C400">
            <v>7203377.0800000019</v>
          </cell>
        </row>
        <row r="401">
          <cell r="A401" t="str">
            <v>10000784</v>
          </cell>
          <cell r="B401" t="str">
            <v>SYCAN COMPENSATION STATION</v>
          </cell>
          <cell r="C401">
            <v>16203749.290000001</v>
          </cell>
        </row>
        <row r="402">
          <cell r="A402" t="str">
            <v>10000787</v>
          </cell>
          <cell r="B402" t="str">
            <v>TACOMA SUBSTATION</v>
          </cell>
          <cell r="C402">
            <v>21917742.969999999</v>
          </cell>
        </row>
        <row r="403">
          <cell r="A403" t="str">
            <v>10000788</v>
          </cell>
          <cell r="B403" t="str">
            <v>TAYLOR FLATS SUBSTATION</v>
          </cell>
          <cell r="C403">
            <v>53709.95</v>
          </cell>
        </row>
        <row r="404">
          <cell r="A404" t="str">
            <v>10000789</v>
          </cell>
          <cell r="B404" t="str">
            <v>TAFT SUBSTATION</v>
          </cell>
          <cell r="C404">
            <v>39341187.099999994</v>
          </cell>
        </row>
        <row r="405">
          <cell r="A405" t="str">
            <v>10000790</v>
          </cell>
          <cell r="B405" t="str">
            <v>TAHKENITCH SUBSTATION</v>
          </cell>
          <cell r="C405">
            <v>7409271.1100000041</v>
          </cell>
        </row>
        <row r="406">
          <cell r="A406" t="str">
            <v>10000794</v>
          </cell>
          <cell r="B406" t="str">
            <v>TARGHEE SUBSTATION</v>
          </cell>
          <cell r="C406">
            <v>2014435.8800000001</v>
          </cell>
        </row>
        <row r="407">
          <cell r="A407" t="str">
            <v>10000795</v>
          </cell>
          <cell r="B407" t="str">
            <v>TARKIO SUBSTATION (SOLD)</v>
          </cell>
          <cell r="C407">
            <v>3886</v>
          </cell>
        </row>
        <row r="408">
          <cell r="A408" t="str">
            <v>10000796</v>
          </cell>
          <cell r="B408" t="str">
            <v>THE DALLES SUBSTATION</v>
          </cell>
          <cell r="C408">
            <v>2432493.4109999989</v>
          </cell>
        </row>
        <row r="409">
          <cell r="A409" t="str">
            <v>10000798</v>
          </cell>
          <cell r="B409" t="str">
            <v>TIDE FLATS SUBSTATION</v>
          </cell>
          <cell r="C409">
            <v>-1389</v>
          </cell>
        </row>
        <row r="410">
          <cell r="A410" t="str">
            <v>10000799</v>
          </cell>
          <cell r="B410" t="str">
            <v>THE DALLES POWERHOUSE</v>
          </cell>
          <cell r="C410">
            <v>667343.66999999993</v>
          </cell>
        </row>
        <row r="411">
          <cell r="A411" t="str">
            <v>10000801</v>
          </cell>
          <cell r="B411" t="str">
            <v>TETON SUBSTATION</v>
          </cell>
          <cell r="C411">
            <v>3243792.929</v>
          </cell>
        </row>
        <row r="412">
          <cell r="A412" t="str">
            <v>10000805</v>
          </cell>
          <cell r="B412" t="str">
            <v>THAYER DRIVE SUBSTATION(CITY OF RICHLAND)</v>
          </cell>
          <cell r="C412">
            <v>85950.75</v>
          </cell>
        </row>
        <row r="413">
          <cell r="A413" t="str">
            <v>10000809</v>
          </cell>
          <cell r="B413" t="str">
            <v>TILLAMOOK SUBSTATION</v>
          </cell>
          <cell r="C413">
            <v>8927267.7200000025</v>
          </cell>
        </row>
        <row r="414">
          <cell r="A414" t="str">
            <v>10000810</v>
          </cell>
          <cell r="B414" t="str">
            <v>TIMBER SUBSTATION</v>
          </cell>
          <cell r="C414">
            <v>748497.94000000006</v>
          </cell>
        </row>
        <row r="415">
          <cell r="A415" t="str">
            <v>10000811</v>
          </cell>
          <cell r="B415" t="str">
            <v>TWO MILE ROAD SUBSTATION</v>
          </cell>
          <cell r="C415">
            <v>1517677.8399999999</v>
          </cell>
        </row>
        <row r="416">
          <cell r="A416" t="str">
            <v>10000812</v>
          </cell>
          <cell r="B416" t="str">
            <v>TINCUP SUBSTATION</v>
          </cell>
          <cell r="C416">
            <v>559127.24</v>
          </cell>
        </row>
        <row r="417">
          <cell r="A417" t="str">
            <v>10000813</v>
          </cell>
          <cell r="B417" t="str">
            <v>TOLEDO SUBSTATION</v>
          </cell>
          <cell r="C417">
            <v>14492340.510000002</v>
          </cell>
        </row>
        <row r="418">
          <cell r="A418" t="str">
            <v>10000815</v>
          </cell>
          <cell r="B418" t="str">
            <v>TRUMBULL CREEK SUBSTATION</v>
          </cell>
          <cell r="C418">
            <v>51518.03</v>
          </cell>
        </row>
        <row r="419">
          <cell r="A419" t="str">
            <v>10000817</v>
          </cell>
          <cell r="B419" t="str">
            <v>TREGO SUBSTATION(LINCOLN ELECTRIC COOP)</v>
          </cell>
          <cell r="C419">
            <v>588787.07000000007</v>
          </cell>
        </row>
        <row r="420">
          <cell r="A420" t="str">
            <v>10000818</v>
          </cell>
          <cell r="B420" t="str">
            <v>TRENTWOOD SUBSTATION</v>
          </cell>
          <cell r="C420">
            <v>7004642.8199999994</v>
          </cell>
        </row>
        <row r="421">
          <cell r="A421" t="str">
            <v>10000819</v>
          </cell>
          <cell r="B421" t="str">
            <v>TROUTDALE SUBSTATION(BPA)</v>
          </cell>
          <cell r="C421">
            <v>32370976.999999996</v>
          </cell>
        </row>
        <row r="422">
          <cell r="A422" t="str">
            <v>10000820</v>
          </cell>
          <cell r="B422" t="str">
            <v>TROY SUBSTATION</v>
          </cell>
          <cell r="C422">
            <v>1087471.97</v>
          </cell>
        </row>
        <row r="423">
          <cell r="A423" t="str">
            <v>10000824</v>
          </cell>
          <cell r="B423" t="str">
            <v>TUMBLE CREEK SUBSTATION</v>
          </cell>
          <cell r="C423">
            <v>979278.54000000015</v>
          </cell>
        </row>
        <row r="424">
          <cell r="A424" t="str">
            <v>10000828</v>
          </cell>
          <cell r="B424" t="str">
            <v>TYGH VALLEY SUBSTATION (WASCO ELEC. COOP)</v>
          </cell>
          <cell r="C424">
            <v>27349</v>
          </cell>
        </row>
        <row r="425">
          <cell r="A425" t="str">
            <v>10000831</v>
          </cell>
          <cell r="B425" t="str">
            <v>UNDERWOOD SUBSTATION</v>
          </cell>
          <cell r="C425">
            <v>85372.36</v>
          </cell>
        </row>
        <row r="426">
          <cell r="A426" t="str">
            <v>10000834</v>
          </cell>
          <cell r="B426" t="str">
            <v>UNITY SUBSTATION(BPA)</v>
          </cell>
          <cell r="C426">
            <v>1563075.98</v>
          </cell>
        </row>
        <row r="427">
          <cell r="A427" t="str">
            <v>10000836</v>
          </cell>
          <cell r="B427" t="str">
            <v>USK SUBSTATION(BPA)</v>
          </cell>
          <cell r="C427">
            <v>829417.86</v>
          </cell>
        </row>
        <row r="428">
          <cell r="A428" t="str">
            <v>10000838</v>
          </cell>
          <cell r="B428" t="str">
            <v>VALHALLA SUBSTATION</v>
          </cell>
          <cell r="C428">
            <v>4201730.76</v>
          </cell>
        </row>
        <row r="429">
          <cell r="A429" t="str">
            <v>10000839</v>
          </cell>
          <cell r="B429" t="str">
            <v>VANTAGE SUBSTATION</v>
          </cell>
          <cell r="C429">
            <v>37250537.579999998</v>
          </cell>
        </row>
        <row r="430">
          <cell r="A430" t="str">
            <v>10000841</v>
          </cell>
          <cell r="B430" t="str">
            <v>VICTOR SUBSTATION (RAVALLI COUNTY ELEC COOP)</v>
          </cell>
          <cell r="C430">
            <v>6943</v>
          </cell>
        </row>
        <row r="431">
          <cell r="A431" t="str">
            <v>10000842</v>
          </cell>
          <cell r="B431" t="str">
            <v>VERA SUBSTATION (VERA W&amp;P, INLAND P&amp;L)</v>
          </cell>
          <cell r="C431">
            <v>10025.1</v>
          </cell>
        </row>
        <row r="432">
          <cell r="A432" t="str">
            <v>10000844</v>
          </cell>
          <cell r="B432" t="str">
            <v>VANCOUVER SHIPYARD SUBSTATION</v>
          </cell>
          <cell r="C432">
            <v>26421</v>
          </cell>
        </row>
        <row r="433">
          <cell r="A433" t="str">
            <v>10000845</v>
          </cell>
          <cell r="B433" t="str">
            <v>WALNUT CITY SUBSTATION(CITY OF MCMINNVILLE)</v>
          </cell>
          <cell r="C433">
            <v>28886.48</v>
          </cell>
        </row>
        <row r="434">
          <cell r="A434" t="str">
            <v>10000846</v>
          </cell>
          <cell r="B434" t="str">
            <v>WAGNER LAKE SUBSTATION</v>
          </cell>
          <cell r="C434">
            <v>543100.91</v>
          </cell>
        </row>
        <row r="435">
          <cell r="A435" t="str">
            <v>10000847</v>
          </cell>
          <cell r="B435" t="str">
            <v>WALLA WALLA SUBSTATION(PACIFICORP)</v>
          </cell>
          <cell r="C435">
            <v>224060.65</v>
          </cell>
        </row>
        <row r="436">
          <cell r="A436" t="str">
            <v>10000848</v>
          </cell>
          <cell r="B436" t="str">
            <v>WALTON SUBSTATION</v>
          </cell>
          <cell r="C436">
            <v>355341.23</v>
          </cell>
        </row>
        <row r="437">
          <cell r="A437" t="str">
            <v>10000853</v>
          </cell>
          <cell r="B437" t="str">
            <v>WARREN SUBSTATION</v>
          </cell>
          <cell r="C437">
            <v>614962.27</v>
          </cell>
        </row>
        <row r="438">
          <cell r="A438" t="str">
            <v>10000856</v>
          </cell>
          <cell r="B438" t="str">
            <v>WALLA WALLA SUBSTATION(BPA)</v>
          </cell>
          <cell r="C438">
            <v>11344012.68</v>
          </cell>
        </row>
        <row r="439">
          <cell r="A439" t="str">
            <v>10000857</v>
          </cell>
          <cell r="B439" t="str">
            <v>WEST BURLEY SUBSTATION(UNITED ELEC COOP)</v>
          </cell>
          <cell r="C439">
            <v>156560.52000000002</v>
          </cell>
        </row>
        <row r="440">
          <cell r="A440" t="str">
            <v>10000858</v>
          </cell>
          <cell r="B440" t="str">
            <v>WOODLAND SWITCHING STATION</v>
          </cell>
          <cell r="C440">
            <v>250629.81</v>
          </cell>
        </row>
        <row r="441">
          <cell r="A441" t="str">
            <v>10000860</v>
          </cell>
          <cell r="B441" t="str">
            <v>WENDSON SUBSTATION</v>
          </cell>
          <cell r="C441">
            <v>6752878.4230000013</v>
          </cell>
        </row>
        <row r="442">
          <cell r="A442" t="str">
            <v>10000861</v>
          </cell>
          <cell r="B442" t="str">
            <v>WESTSIDE SUBSTATION(BPA)</v>
          </cell>
          <cell r="C442">
            <v>6749385.7199999997</v>
          </cell>
        </row>
        <row r="443">
          <cell r="A443" t="str">
            <v>10000864</v>
          </cell>
          <cell r="B443" t="str">
            <v>WHITE BLUFFS SUBSTATION</v>
          </cell>
          <cell r="C443">
            <v>11169676.349999998</v>
          </cell>
        </row>
        <row r="444">
          <cell r="A444" t="str">
            <v>10000872</v>
          </cell>
          <cell r="B444" t="str">
            <v>WINTHROP SUBSTATION</v>
          </cell>
          <cell r="C444">
            <v>1529039.4100000001</v>
          </cell>
        </row>
        <row r="445">
          <cell r="A445" t="str">
            <v>10000873</v>
          </cell>
          <cell r="B445" t="str">
            <v>WINDISHAR SUBSTATION</v>
          </cell>
          <cell r="C445">
            <v>32018</v>
          </cell>
        </row>
        <row r="446">
          <cell r="A446" t="str">
            <v>10000874</v>
          </cell>
          <cell r="B446" t="str">
            <v>WHITE SWAN SUBSTATION(BENTON REA)</v>
          </cell>
          <cell r="C446">
            <v>10025.07</v>
          </cell>
        </row>
        <row r="447">
          <cell r="A447" t="str">
            <v>10000878</v>
          </cell>
          <cell r="B447" t="str">
            <v>WINCHESTER SUBSTATION</v>
          </cell>
          <cell r="C447">
            <v>3851</v>
          </cell>
        </row>
        <row r="448">
          <cell r="A448" t="str">
            <v>10000880</v>
          </cell>
          <cell r="B448" t="str">
            <v>WPPSS NO. 2 POWERHOUSE</v>
          </cell>
          <cell r="C448">
            <v>463745.61</v>
          </cell>
        </row>
        <row r="449">
          <cell r="A449" t="str">
            <v>10000888</v>
          </cell>
          <cell r="B449" t="str">
            <v>WREN SUBSTATION</v>
          </cell>
          <cell r="C449">
            <v>1656489.41</v>
          </cell>
        </row>
        <row r="450">
          <cell r="A450" t="str">
            <v>10000889</v>
          </cell>
          <cell r="B450" t="str">
            <v>WARNER SUBSTATION</v>
          </cell>
          <cell r="C450">
            <v>4444912.72</v>
          </cell>
        </row>
        <row r="451">
          <cell r="A451" t="str">
            <v>10000892</v>
          </cell>
          <cell r="B451" t="str">
            <v>YAAK SUBSTATION</v>
          </cell>
          <cell r="C451">
            <v>2017439.1</v>
          </cell>
        </row>
        <row r="452">
          <cell r="A452" t="str">
            <v>10000907</v>
          </cell>
          <cell r="B452" t="str">
            <v>CALPINE SUBSTATION</v>
          </cell>
          <cell r="C452">
            <v>313432.40999999997</v>
          </cell>
        </row>
        <row r="453">
          <cell r="A453" t="str">
            <v>10000912</v>
          </cell>
          <cell r="B453" t="str">
            <v>COLUMBIA FALLS SUBSTATION - 230 KV YARD</v>
          </cell>
          <cell r="C453">
            <v>14968646.42</v>
          </cell>
        </row>
        <row r="454">
          <cell r="A454" t="str">
            <v>10000913</v>
          </cell>
          <cell r="B454" t="str">
            <v>BEAVER SUBSTATION (PGE)</v>
          </cell>
          <cell r="C454">
            <v>46143.19</v>
          </cell>
        </row>
        <row r="455">
          <cell r="A455" t="str">
            <v>10000914</v>
          </cell>
          <cell r="B455" t="str">
            <v>SUBSTATION X</v>
          </cell>
          <cell r="C455">
            <v>254989.69</v>
          </cell>
        </row>
        <row r="456">
          <cell r="A456" t="str">
            <v>10000915</v>
          </cell>
          <cell r="B456" t="str">
            <v>RED MOUNTAIN SUBSTATION</v>
          </cell>
          <cell r="C456">
            <v>4491284.96</v>
          </cell>
        </row>
        <row r="457">
          <cell r="A457" t="str">
            <v>10000916</v>
          </cell>
          <cell r="B457" t="str">
            <v>NAPAVINE SUBSTATION</v>
          </cell>
          <cell r="C457">
            <v>1544774.7300000002</v>
          </cell>
        </row>
        <row r="458">
          <cell r="A458" t="str">
            <v>10000924</v>
          </cell>
          <cell r="B458" t="str">
            <v>NINE MILE SUBSTATION (FPLE)</v>
          </cell>
          <cell r="C458">
            <v>42949.84</v>
          </cell>
        </row>
        <row r="459">
          <cell r="A459" t="str">
            <v>10000925</v>
          </cell>
          <cell r="B459" t="str">
            <v>WESTCOTT SUBSTATION (CANBY ELECTRIC)</v>
          </cell>
          <cell r="C459">
            <v>6149.96</v>
          </cell>
        </row>
        <row r="460">
          <cell r="A460" t="str">
            <v>10000927</v>
          </cell>
          <cell r="B460" t="str">
            <v>EE CLOUSE SUBSTATION (KLICKITAT PUD)</v>
          </cell>
          <cell r="C460">
            <v>112257.23</v>
          </cell>
        </row>
        <row r="461">
          <cell r="A461" t="str">
            <v>10000931</v>
          </cell>
          <cell r="B461" t="str">
            <v>COLUMBIA GENERATING STATION SUBSTATION (ENERGY NORTHWEST)</v>
          </cell>
          <cell r="C461">
            <v>110859.95000000001</v>
          </cell>
        </row>
        <row r="462">
          <cell r="A462" t="str">
            <v>10000932</v>
          </cell>
          <cell r="B462" t="str">
            <v>WAUTOMA SUBSTATION</v>
          </cell>
          <cell r="C462">
            <v>35631322.470000006</v>
          </cell>
        </row>
        <row r="463">
          <cell r="A463" t="str">
            <v>10000934</v>
          </cell>
          <cell r="B463" t="str">
            <v>GRAYS HARBOR FACILITY NO 1 (GRAYS HARBOR ENE</v>
          </cell>
          <cell r="C463">
            <v>11251.51</v>
          </cell>
        </row>
        <row r="464">
          <cell r="A464" t="str">
            <v>10000937</v>
          </cell>
          <cell r="B464" t="str">
            <v>RUBY STREET SUBSTATION (FRANKLIN CO PUD)</v>
          </cell>
          <cell r="C464">
            <v>61726.99</v>
          </cell>
        </row>
        <row r="465">
          <cell r="A465" t="str">
            <v>10000938</v>
          </cell>
          <cell r="B465" t="str">
            <v>NINE CANYON SUBSTATION (BENTON PUD)</v>
          </cell>
          <cell r="C465">
            <v>87961.36</v>
          </cell>
        </row>
        <row r="466">
          <cell r="A466" t="str">
            <v>10000939</v>
          </cell>
          <cell r="B466" t="str">
            <v>SATSOP PARK SUBSTATION (GHPUD)</v>
          </cell>
          <cell r="C466">
            <v>176326.52000000002</v>
          </cell>
        </row>
        <row r="467">
          <cell r="A467" t="str">
            <v>10000941</v>
          </cell>
          <cell r="B467" t="str">
            <v>MINT FARM SWITCHING STATION</v>
          </cell>
          <cell r="C467">
            <v>12566.38</v>
          </cell>
        </row>
        <row r="468">
          <cell r="A468" t="str">
            <v>10000945</v>
          </cell>
          <cell r="B468" t="str">
            <v>LAKESIDE SUBSTATION (FEC)</v>
          </cell>
          <cell r="C468">
            <v>22743.91</v>
          </cell>
        </row>
        <row r="469">
          <cell r="A469" t="str">
            <v>10000952</v>
          </cell>
          <cell r="B469" t="str">
            <v>KENNEDY SUBSTATION</v>
          </cell>
          <cell r="C469">
            <v>34006.69</v>
          </cell>
        </row>
        <row r="470">
          <cell r="A470" t="str">
            <v>10000954</v>
          </cell>
          <cell r="B470" t="str">
            <v>EGYPT SUBSTATION</v>
          </cell>
          <cell r="C470">
            <v>29691.119999999999</v>
          </cell>
        </row>
        <row r="471">
          <cell r="A471" t="str">
            <v>10000955</v>
          </cell>
          <cell r="B471" t="str">
            <v>TARGHEE TAP SWITCHING STATION</v>
          </cell>
          <cell r="C471">
            <v>317709.59999999998</v>
          </cell>
        </row>
        <row r="472">
          <cell r="A472" t="str">
            <v>10000957</v>
          </cell>
          <cell r="B472" t="str">
            <v>TUCANNON RIVER SUBSTATION</v>
          </cell>
          <cell r="C472">
            <v>9275411.6799999997</v>
          </cell>
        </row>
        <row r="473">
          <cell r="A473" t="str">
            <v>10000958</v>
          </cell>
          <cell r="B473" t="str">
            <v>BIG FORK SUBSTATION (FEC) (UNKNOWN)</v>
          </cell>
          <cell r="C473">
            <v>6086.63</v>
          </cell>
        </row>
        <row r="474">
          <cell r="A474" t="str">
            <v>10000960</v>
          </cell>
          <cell r="B474" t="str">
            <v>HOPKINS RIDGE SUBSTATION</v>
          </cell>
          <cell r="C474">
            <v>30812.639999999999</v>
          </cell>
        </row>
        <row r="475">
          <cell r="A475" t="str">
            <v>10000961</v>
          </cell>
          <cell r="B475" t="str">
            <v>JONES CANYON SUBSTATION</v>
          </cell>
          <cell r="C475">
            <v>17982806.740000002</v>
          </cell>
        </row>
        <row r="476">
          <cell r="A476" t="str">
            <v>10000962</v>
          </cell>
          <cell r="B476" t="str">
            <v>KLONDIKE SCHOOLHOUSE SUBSTATION(BPA)</v>
          </cell>
          <cell r="C476">
            <v>382744.86</v>
          </cell>
        </row>
        <row r="477">
          <cell r="A477" t="str">
            <v>10000963</v>
          </cell>
          <cell r="B477" t="str">
            <v>SPRING CREEK SUBSTATION</v>
          </cell>
          <cell r="C477">
            <v>9669561.4100000001</v>
          </cell>
        </row>
        <row r="478">
          <cell r="A478" t="str">
            <v>10000964</v>
          </cell>
          <cell r="B478" t="str">
            <v>BIG HORN SUBSTATION (IBERDOLA)</v>
          </cell>
          <cell r="C478">
            <v>19557.72</v>
          </cell>
        </row>
        <row r="479">
          <cell r="A479" t="str">
            <v>10000965</v>
          </cell>
          <cell r="B479" t="str">
            <v>DISCOVERY SUBSTATION (N. WASCO PUD)</v>
          </cell>
          <cell r="C479">
            <v>214086.769</v>
          </cell>
        </row>
        <row r="480">
          <cell r="A480" t="str">
            <v>10000966</v>
          </cell>
          <cell r="B480" t="str">
            <v>WILSON RIVER SUBSTATION</v>
          </cell>
          <cell r="C480">
            <v>46669</v>
          </cell>
        </row>
        <row r="481">
          <cell r="A481" t="str">
            <v>10000969</v>
          </cell>
          <cell r="B481" t="str">
            <v>ROCK CREEK SUBSTATION</v>
          </cell>
          <cell r="C481">
            <v>43322388.530000001</v>
          </cell>
        </row>
        <row r="482">
          <cell r="A482" t="str">
            <v>10000971</v>
          </cell>
          <cell r="B482" t="str">
            <v>HOOPER SPRINGS SUBSTATION</v>
          </cell>
          <cell r="C482">
            <v>5610633.75</v>
          </cell>
        </row>
        <row r="483">
          <cell r="A483" t="str">
            <v>10000972</v>
          </cell>
          <cell r="B483" t="str">
            <v>SOUTH SLOPE SUBSTATION</v>
          </cell>
          <cell r="C483">
            <v>31282.51</v>
          </cell>
        </row>
        <row r="484">
          <cell r="A484" t="str">
            <v>10000973</v>
          </cell>
          <cell r="B484" t="str">
            <v>KLONDIKE SCHOOLHOUSE SUBSTATION (IBERDOLA)</v>
          </cell>
          <cell r="C484">
            <v>29336.59</v>
          </cell>
        </row>
        <row r="485">
          <cell r="A485" t="str">
            <v>10000974</v>
          </cell>
          <cell r="B485" t="str">
            <v>BIGLOW CANYON SUBSTATION</v>
          </cell>
          <cell r="C485">
            <v>61573.49</v>
          </cell>
        </row>
        <row r="486">
          <cell r="A486" t="str">
            <v>10000975</v>
          </cell>
          <cell r="B486" t="str">
            <v>RIVER ROAD GENERATION PLANT SUBSTATION</v>
          </cell>
          <cell r="C486">
            <v>352864.74000000005</v>
          </cell>
        </row>
        <row r="487">
          <cell r="A487" t="str">
            <v>10000977</v>
          </cell>
          <cell r="B487" t="str">
            <v>JOHNS PRAIRIE SUBSTATION</v>
          </cell>
          <cell r="C487">
            <v>36662.199999999997</v>
          </cell>
        </row>
        <row r="488">
          <cell r="A488" t="str">
            <v>10000978</v>
          </cell>
          <cell r="B488" t="str">
            <v>SETTERS SUBSTATION</v>
          </cell>
          <cell r="C488">
            <v>18961.05</v>
          </cell>
        </row>
        <row r="489">
          <cell r="A489" t="str">
            <v>10000979</v>
          </cell>
          <cell r="B489" t="str">
            <v>LOWER WOODCHUCK SUBSTATION</v>
          </cell>
          <cell r="C489">
            <v>34739.93</v>
          </cell>
        </row>
        <row r="490">
          <cell r="A490" t="str">
            <v>10000982</v>
          </cell>
          <cell r="B490" t="str">
            <v>BRASADA SUBSTATION (CENTRAL ELECTRIC COOPERATIVE)</v>
          </cell>
          <cell r="C490">
            <v>492476.06</v>
          </cell>
        </row>
        <row r="491">
          <cell r="A491" t="str">
            <v>10000983</v>
          </cell>
          <cell r="B491" t="str">
            <v>LINDEN SUBSTATION (KPUD)</v>
          </cell>
          <cell r="C491">
            <v>10273.42</v>
          </cell>
        </row>
        <row r="492">
          <cell r="A492" t="str">
            <v>10000984</v>
          </cell>
          <cell r="B492" t="str">
            <v>IMRIE SUBSTATION (PACW)</v>
          </cell>
          <cell r="C492">
            <v>141675.16999999998</v>
          </cell>
        </row>
        <row r="493">
          <cell r="A493" t="str">
            <v>10000985</v>
          </cell>
          <cell r="B493" t="str">
            <v>WILLIS SUBSTATION (KPUD)</v>
          </cell>
          <cell r="C493">
            <v>299687.5</v>
          </cell>
        </row>
        <row r="494">
          <cell r="A494" t="str">
            <v>10000986</v>
          </cell>
          <cell r="B494" t="str">
            <v>ENERGIZER SUBSTATION (KPUD)</v>
          </cell>
          <cell r="C494">
            <v>280354.15000000002</v>
          </cell>
        </row>
        <row r="495">
          <cell r="A495" t="str">
            <v>10000987</v>
          </cell>
          <cell r="B495" t="str">
            <v>WHITE CREEK SUBSTATION (KPUD)</v>
          </cell>
          <cell r="C495">
            <v>322275.11</v>
          </cell>
        </row>
        <row r="496">
          <cell r="A496" t="str">
            <v>10000989</v>
          </cell>
          <cell r="B496" t="str">
            <v>ZEPHYR HEIGHTS SUBSTATION</v>
          </cell>
          <cell r="C496">
            <v>46511.519999999997</v>
          </cell>
        </row>
        <row r="497">
          <cell r="A497" t="str">
            <v>10000994</v>
          </cell>
          <cell r="B497" t="str">
            <v>SPALDING SUBSTATION</v>
          </cell>
          <cell r="C497">
            <v>51421.4</v>
          </cell>
        </row>
        <row r="498">
          <cell r="A498" t="str">
            <v>10000998</v>
          </cell>
          <cell r="B498" t="str">
            <v>WINE COUNTRY SUBSTATION</v>
          </cell>
          <cell r="C498">
            <v>6342281.4099999992</v>
          </cell>
        </row>
        <row r="499">
          <cell r="A499" t="str">
            <v>10001002</v>
          </cell>
          <cell r="B499" t="str">
            <v>PATU SUBSTATION</v>
          </cell>
          <cell r="C499">
            <v>6177.35</v>
          </cell>
        </row>
        <row r="500">
          <cell r="A500" t="str">
            <v>10001005</v>
          </cell>
          <cell r="B500" t="str">
            <v>UNDERWOOD TAP AUTO-SECTIONALIZING STATION</v>
          </cell>
          <cell r="C500">
            <v>698307.62999999989</v>
          </cell>
        </row>
        <row r="501">
          <cell r="A501" t="str">
            <v>10001010</v>
          </cell>
          <cell r="B501" t="str">
            <v>PACIFIC SUBSTATION</v>
          </cell>
          <cell r="C501">
            <v>39385.279999999999</v>
          </cell>
        </row>
        <row r="502">
          <cell r="A502" t="str">
            <v>10001011</v>
          </cell>
          <cell r="B502" t="str">
            <v>BLANTON ROAD SUBSTATION</v>
          </cell>
          <cell r="C502">
            <v>22796</v>
          </cell>
        </row>
        <row r="503">
          <cell r="A503" t="str">
            <v>10001015</v>
          </cell>
          <cell r="B503" t="str">
            <v>NORTH POWDER SUBSTATION (UNKNOWN)</v>
          </cell>
          <cell r="C503">
            <v>4391.62</v>
          </cell>
        </row>
        <row r="504">
          <cell r="A504" t="str">
            <v>10001019</v>
          </cell>
          <cell r="B504" t="str">
            <v>RATTLESNAKE ROAD SUBSTATION (HORIZON WIND)</v>
          </cell>
          <cell r="C504">
            <v>16317.78</v>
          </cell>
        </row>
        <row r="505">
          <cell r="A505" t="str">
            <v>10001020</v>
          </cell>
          <cell r="B505" t="str">
            <v>HORN BUTTE SUBSTATION (INVENERGY WIND)</v>
          </cell>
          <cell r="C505">
            <v>208873.09999999998</v>
          </cell>
        </row>
        <row r="506">
          <cell r="A506" t="str">
            <v>10001021</v>
          </cell>
          <cell r="B506" t="str">
            <v>RIMROCK LAKE SUBSTATION (BENTON REA)</v>
          </cell>
          <cell r="C506">
            <v>30789.14</v>
          </cell>
        </row>
        <row r="507">
          <cell r="A507" t="str">
            <v>10001022</v>
          </cell>
          <cell r="B507" t="str">
            <v>HAY CANYON SUBSTATION (IBERDOLA)</v>
          </cell>
          <cell r="C507">
            <v>130482.92</v>
          </cell>
        </row>
        <row r="508">
          <cell r="A508" t="str">
            <v>10001023</v>
          </cell>
          <cell r="B508" t="str">
            <v>JOHN DAY SUBSTATION - 230 YARD</v>
          </cell>
          <cell r="C508">
            <v>28938178.410000008</v>
          </cell>
        </row>
        <row r="509">
          <cell r="A509" t="str">
            <v>10001024</v>
          </cell>
          <cell r="B509" t="str">
            <v>PEBBLE SPRINGS SUBSTATION (IBERDOLA)</v>
          </cell>
          <cell r="C509">
            <v>193916.06999999998</v>
          </cell>
        </row>
        <row r="510">
          <cell r="A510" t="str">
            <v>10001027</v>
          </cell>
          <cell r="B510" t="str">
            <v>SMITHSON SUBSTATION (KITTITAS CO PUD)</v>
          </cell>
          <cell r="C510">
            <v>29512.639999999999</v>
          </cell>
        </row>
        <row r="511">
          <cell r="A511" t="str">
            <v>10001028</v>
          </cell>
          <cell r="B511" t="str">
            <v>COMBINE HILLS II SUBSTATION (EURUS EGY)</v>
          </cell>
          <cell r="C511">
            <v>47137.65</v>
          </cell>
        </row>
        <row r="512">
          <cell r="A512" t="str">
            <v>10001033</v>
          </cell>
          <cell r="B512" t="str">
            <v>CENTRAL FERRY SUBSTATION</v>
          </cell>
          <cell r="C512">
            <v>21201557.050000001</v>
          </cell>
        </row>
        <row r="513">
          <cell r="A513" t="str">
            <v>10001035</v>
          </cell>
          <cell r="B513" t="str">
            <v>BLAKESLEE JUNCTION SWITCHING STATION</v>
          </cell>
          <cell r="C513">
            <v>1082385.3</v>
          </cell>
        </row>
        <row r="514">
          <cell r="A514" t="str">
            <v>10001038</v>
          </cell>
          <cell r="B514" t="str">
            <v>SHEPHERDS CENTRAL SUBSTATION</v>
          </cell>
          <cell r="C514">
            <v>129763.59</v>
          </cell>
        </row>
        <row r="515">
          <cell r="A515" t="str">
            <v>10001039</v>
          </cell>
          <cell r="B515" t="str">
            <v>SHEPHERDS FLAT SUBSTATION (CAITHNESS SF)</v>
          </cell>
          <cell r="C515">
            <v>63846.61</v>
          </cell>
        </row>
        <row r="516">
          <cell r="A516" t="str">
            <v>10001040</v>
          </cell>
          <cell r="B516" t="str">
            <v>BETTAS ROAD SUBSTATION</v>
          </cell>
          <cell r="C516">
            <v>5183108.3599999994</v>
          </cell>
        </row>
        <row r="517">
          <cell r="A517" t="str">
            <v>10001046</v>
          </cell>
          <cell r="B517" t="str">
            <v>CATTLE CREEK SWITCHING STATION</v>
          </cell>
          <cell r="C517">
            <v>6330977.2799999993</v>
          </cell>
        </row>
        <row r="518">
          <cell r="A518" t="str">
            <v>10001050</v>
          </cell>
          <cell r="B518" t="str">
            <v>DOOLEY SUBSTATION (WINDY POINT)</v>
          </cell>
          <cell r="C518">
            <v>283313.79000000004</v>
          </cell>
        </row>
        <row r="519">
          <cell r="A519" t="str">
            <v>10001052</v>
          </cell>
          <cell r="B519" t="str">
            <v>NORTH PORT SUBSTATION (CCL)</v>
          </cell>
          <cell r="C519">
            <v>25067.4</v>
          </cell>
        </row>
        <row r="520">
          <cell r="A520" t="str">
            <v>10001053</v>
          </cell>
          <cell r="B520" t="str">
            <v>HARVEST WIND SUBSTATION (KPUD)</v>
          </cell>
          <cell r="C520">
            <v>259282.86</v>
          </cell>
        </row>
        <row r="521">
          <cell r="A521" t="str">
            <v>10001054</v>
          </cell>
          <cell r="B521" t="str">
            <v>WHEAT FIELD SUBSTATION (WFWPP) WALLULA GENERATING PLANT</v>
          </cell>
          <cell r="C521">
            <v>10273.42</v>
          </cell>
        </row>
        <row r="522">
          <cell r="A522" t="str">
            <v>10001058</v>
          </cell>
          <cell r="B522" t="str">
            <v>KNIGHT SUBSTATION</v>
          </cell>
          <cell r="C522">
            <v>56518774.18</v>
          </cell>
        </row>
        <row r="523">
          <cell r="A523" t="str">
            <v>10001066</v>
          </cell>
          <cell r="B523" t="str">
            <v>NORTH SUBSTATION</v>
          </cell>
          <cell r="C523">
            <v>95360.94</v>
          </cell>
        </row>
        <row r="524">
          <cell r="A524" t="str">
            <v>10001067</v>
          </cell>
          <cell r="B524" t="str">
            <v>SOUTH SUBSTATION</v>
          </cell>
          <cell r="C524">
            <v>101677.37</v>
          </cell>
        </row>
        <row r="525">
          <cell r="A525" t="str">
            <v>10001074</v>
          </cell>
          <cell r="B525" t="str">
            <v>JUNIPER CANYON I SUBSTATION (IR INC.)</v>
          </cell>
          <cell r="C525">
            <v>126790.66</v>
          </cell>
        </row>
        <row r="526">
          <cell r="A526" t="str">
            <v>10001075</v>
          </cell>
          <cell r="B526" t="str">
            <v>MASHEL PRAIRIE SUBSTATION (OHOP)</v>
          </cell>
          <cell r="C526">
            <v>131931.10999999999</v>
          </cell>
        </row>
        <row r="527">
          <cell r="A527" t="str">
            <v>10001076</v>
          </cell>
          <cell r="B527" t="str">
            <v>GORMLEY SUBSTATION (MCMINNVILLE W &amp; L)</v>
          </cell>
          <cell r="C527">
            <v>47377.77</v>
          </cell>
        </row>
        <row r="528">
          <cell r="A528" t="str">
            <v>10001077</v>
          </cell>
          <cell r="B528" t="str">
            <v>RIVERBEND LANDFILL GENERATING PLANT (WM LLC)</v>
          </cell>
          <cell r="C528">
            <v>10273.42</v>
          </cell>
        </row>
        <row r="529">
          <cell r="A529" t="str">
            <v>10001079</v>
          </cell>
          <cell r="B529" t="str">
            <v>DODGE JUNCTION SUBSTATION (PSE)</v>
          </cell>
          <cell r="C529">
            <v>113609.83</v>
          </cell>
        </row>
        <row r="530">
          <cell r="A530" t="str">
            <v>10001083</v>
          </cell>
          <cell r="B530" t="str">
            <v>SILVERADO SUBSTATION (CLALLAM CO. PUD)</v>
          </cell>
          <cell r="C530">
            <v>119823.2</v>
          </cell>
        </row>
        <row r="531">
          <cell r="A531" t="str">
            <v>10001084</v>
          </cell>
          <cell r="B531" t="str">
            <v>COASTAL ENERGY GENERATING PLANT</v>
          </cell>
          <cell r="C531">
            <v>10370.870000000001</v>
          </cell>
        </row>
        <row r="532">
          <cell r="A532" t="str">
            <v>10001090</v>
          </cell>
          <cell r="B532" t="str">
            <v>OUTBACK SOLAR GENERATING PLANT (OUTBACK SOLAR, LLC)</v>
          </cell>
          <cell r="C532">
            <v>14510.01</v>
          </cell>
        </row>
        <row r="533">
          <cell r="A533" t="str">
            <v>10001092</v>
          </cell>
          <cell r="B533" t="str">
            <v>ACORD SUBSTATION (BENTON REA) (UNKNOWN)</v>
          </cell>
          <cell r="C533">
            <v>22142.080000000002</v>
          </cell>
        </row>
        <row r="534">
          <cell r="A534" t="str">
            <v>10001097</v>
          </cell>
          <cell r="B534" t="str">
            <v>DAY MT. SPOKANE</v>
          </cell>
          <cell r="C534">
            <v>17107.919999999998</v>
          </cell>
        </row>
        <row r="535">
          <cell r="A535" t="str">
            <v>10001108</v>
          </cell>
          <cell r="B535" t="str">
            <v>WOODSIDE SUBSTATION (RAVALLI CO ELEC COOP)</v>
          </cell>
          <cell r="C535">
            <v>17660.29</v>
          </cell>
        </row>
        <row r="536">
          <cell r="A536" t="str">
            <v>10001120</v>
          </cell>
          <cell r="B536" t="str">
            <v>JULIA STREET (KOOTENAI ELECTRIC COOPERATVIE)</v>
          </cell>
          <cell r="C536">
            <v>26665.95</v>
          </cell>
        </row>
        <row r="537">
          <cell r="A537" t="str">
            <v>10001121</v>
          </cell>
          <cell r="B537" t="str">
            <v>KNIGHTS BRIDGE (CANBY UTILITY BOARD)</v>
          </cell>
          <cell r="C537">
            <v>32888.1</v>
          </cell>
        </row>
        <row r="538">
          <cell r="A538" t="str">
            <v>10001123</v>
          </cell>
          <cell r="B538" t="str">
            <v>BECK ROAD SUBSTATION</v>
          </cell>
          <cell r="C538">
            <v>20710.27</v>
          </cell>
        </row>
        <row r="539">
          <cell r="A539" t="str">
            <v>10001126</v>
          </cell>
          <cell r="B539" t="str">
            <v>T3BA'DAS SUBSTATION (MASON COUNTY PUD NO 1)</v>
          </cell>
          <cell r="C539">
            <v>41693.440000000002</v>
          </cell>
        </row>
        <row r="540">
          <cell r="A540" t="str">
            <v>10001132</v>
          </cell>
          <cell r="B540" t="str">
            <v>WAHKIAKUM  SUBSTATION</v>
          </cell>
          <cell r="C540">
            <v>271249.15000000002</v>
          </cell>
        </row>
        <row r="541">
          <cell r="A541" t="str">
            <v>10001137</v>
          </cell>
          <cell r="B541" t="str">
            <v>TOPPENISH SUBSTATION (YAKIMA POWER)</v>
          </cell>
          <cell r="C541">
            <v>42761.05</v>
          </cell>
        </row>
        <row r="542">
          <cell r="A542" t="str">
            <v>10001142</v>
          </cell>
          <cell r="B542" t="str">
            <v>MORROW FLAT</v>
          </cell>
          <cell r="C542">
            <v>33686447.049999997</v>
          </cell>
        </row>
        <row r="543">
          <cell r="A543" t="str">
            <v>10001152</v>
          </cell>
          <cell r="B543" t="str">
            <v>HELENA AVENUE SUBSTATION</v>
          </cell>
          <cell r="C543">
            <v>45692.57</v>
          </cell>
        </row>
        <row r="544">
          <cell r="A544" t="str">
            <v>10001154</v>
          </cell>
          <cell r="B544" t="str">
            <v>WORDEN SUBSTATION (COLUMBIA RURAL ELECTRIC ASSOCIATION)</v>
          </cell>
          <cell r="C544">
            <v>40428.83</v>
          </cell>
        </row>
        <row r="545">
          <cell r="A545" t="str">
            <v>10001160</v>
          </cell>
          <cell r="B545" t="str">
            <v>LILLIWAUP HYDRO GENERATING PLANT (UNKNOWN)</v>
          </cell>
          <cell r="C545">
            <v>30781.66</v>
          </cell>
        </row>
        <row r="546">
          <cell r="A546" t="str">
            <v>10001163</v>
          </cell>
          <cell r="B546" t="str">
            <v>AIRPORT SUBSTATION (CONSUMER'S POWER, INC)</v>
          </cell>
          <cell r="C546">
            <v>314044.87</v>
          </cell>
        </row>
        <row r="547">
          <cell r="A547" t="str">
            <v>30000003</v>
          </cell>
          <cell r="B547" t="str">
            <v>AFTON COGENERATION POWER PLANT</v>
          </cell>
          <cell r="C547">
            <v>8654</v>
          </cell>
        </row>
        <row r="548">
          <cell r="A548" t="str">
            <v>30000004</v>
          </cell>
          <cell r="B548" t="str">
            <v>AIRWAY HEIGHTS SUBSTATION</v>
          </cell>
          <cell r="C548">
            <v>27894</v>
          </cell>
        </row>
        <row r="549">
          <cell r="A549" t="str">
            <v>30000006</v>
          </cell>
          <cell r="B549" t="str">
            <v>ALDER METERING POINT</v>
          </cell>
          <cell r="C549">
            <v>27765</v>
          </cell>
        </row>
        <row r="550">
          <cell r="A550" t="str">
            <v>30000008</v>
          </cell>
          <cell r="B550" t="str">
            <v>ALTURAS SUBSTATION</v>
          </cell>
          <cell r="C550">
            <v>21364</v>
          </cell>
        </row>
        <row r="551">
          <cell r="A551" t="str">
            <v>30000009</v>
          </cell>
          <cell r="B551" t="str">
            <v>AMES LAKE SUBSTATION</v>
          </cell>
          <cell r="C551">
            <v>30075</v>
          </cell>
        </row>
        <row r="552">
          <cell r="A552" t="str">
            <v>30000011</v>
          </cell>
          <cell r="B552" t="str">
            <v>ANTELOPE SUBSTATION(WASCO ELECTRIC)</v>
          </cell>
          <cell r="C552">
            <v>24432.31</v>
          </cell>
        </row>
        <row r="553">
          <cell r="A553" t="str">
            <v>30000015</v>
          </cell>
          <cell r="B553" t="str">
            <v>APPLEWAY SUBSTATION</v>
          </cell>
          <cell r="C553">
            <v>18816</v>
          </cell>
        </row>
        <row r="554">
          <cell r="A554" t="str">
            <v>30000016</v>
          </cell>
          <cell r="B554" t="str">
            <v>ARCO SUBSTATION(LOST RIVER ELECTRIC)</v>
          </cell>
          <cell r="C554">
            <v>242475.88</v>
          </cell>
        </row>
        <row r="555">
          <cell r="A555" t="str">
            <v>30000017</v>
          </cell>
          <cell r="B555" t="str">
            <v>ARIEL SUBSTATION</v>
          </cell>
          <cell r="C555">
            <v>35332</v>
          </cell>
        </row>
        <row r="556">
          <cell r="A556" t="str">
            <v>30000018</v>
          </cell>
          <cell r="B556" t="str">
            <v>COCHRANE SUBSTATION</v>
          </cell>
          <cell r="C556">
            <v>72108.079999999987</v>
          </cell>
        </row>
        <row r="557">
          <cell r="A557" t="str">
            <v>30000020</v>
          </cell>
          <cell r="B557" t="str">
            <v>ARTONDALE SUBSTATION</v>
          </cell>
          <cell r="C557">
            <v>88106.09</v>
          </cell>
        </row>
        <row r="558">
          <cell r="A558" t="str">
            <v>30000021</v>
          </cell>
          <cell r="B558" t="str">
            <v>AHSAHKA SUBSTATION</v>
          </cell>
          <cell r="C558">
            <v>22139</v>
          </cell>
        </row>
        <row r="559">
          <cell r="A559" t="str">
            <v>30000022</v>
          </cell>
          <cell r="B559" t="str">
            <v>ASHLAND SUBSTATION</v>
          </cell>
          <cell r="C559">
            <v>85217</v>
          </cell>
        </row>
        <row r="560">
          <cell r="A560" t="str">
            <v>30000023</v>
          </cell>
          <cell r="B560" t="str">
            <v>AUSTIN SWITCHYARD</v>
          </cell>
          <cell r="C560">
            <v>13635</v>
          </cell>
        </row>
        <row r="561">
          <cell r="A561" t="str">
            <v>30000024</v>
          </cell>
          <cell r="B561" t="str">
            <v>BANNACK SUBSTATION</v>
          </cell>
          <cell r="C561">
            <v>109109.66</v>
          </cell>
        </row>
        <row r="562">
          <cell r="A562" t="str">
            <v>30000028</v>
          </cell>
          <cell r="B562" t="str">
            <v>BARRETTS SUBSTATION(VIGILANTEELECTRIC)</v>
          </cell>
          <cell r="C562">
            <v>28520</v>
          </cell>
        </row>
        <row r="563">
          <cell r="A563" t="str">
            <v>30000029</v>
          </cell>
          <cell r="B563" t="str">
            <v>BURBANK #2 METERING POINT</v>
          </cell>
          <cell r="C563">
            <v>10339.5</v>
          </cell>
        </row>
        <row r="564">
          <cell r="A564" t="str">
            <v>30000030</v>
          </cell>
          <cell r="B564" t="str">
            <v>BOOTH BEND SUBSTATION</v>
          </cell>
          <cell r="C564">
            <v>54322.400000000001</v>
          </cell>
        </row>
        <row r="565">
          <cell r="A565" t="str">
            <v>30000031</v>
          </cell>
          <cell r="B565" t="str">
            <v>BEACON SUBSTATION</v>
          </cell>
          <cell r="C565">
            <v>1931</v>
          </cell>
        </row>
        <row r="566">
          <cell r="A566" t="str">
            <v>30000032</v>
          </cell>
          <cell r="B566" t="str">
            <v>BERRIAN SUBSTATION</v>
          </cell>
          <cell r="C566">
            <v>25904.34</v>
          </cell>
        </row>
        <row r="567">
          <cell r="A567" t="str">
            <v>30000033</v>
          </cell>
          <cell r="B567" t="str">
            <v>BERTELSEN SUBSTATION</v>
          </cell>
          <cell r="C567">
            <v>59276.83</v>
          </cell>
        </row>
        <row r="568">
          <cell r="A568" t="str">
            <v>30000035</v>
          </cell>
          <cell r="B568" t="str">
            <v>BETHEL SUBSTATION</v>
          </cell>
          <cell r="C568">
            <v>12410</v>
          </cell>
        </row>
        <row r="569">
          <cell r="A569" t="str">
            <v>30000038</v>
          </cell>
          <cell r="B569" t="str">
            <v>BROOKDALE SUBSTATION(ELMHURSTMUTUAL PWR &amp; LIGHT)</v>
          </cell>
          <cell r="C569">
            <v>82391.8</v>
          </cell>
        </row>
        <row r="570">
          <cell r="A570" t="str">
            <v>30000041</v>
          </cell>
          <cell r="B570" t="str">
            <v>BLAINE SUBSTATION</v>
          </cell>
          <cell r="C570">
            <v>128593</v>
          </cell>
        </row>
        <row r="571">
          <cell r="A571" t="str">
            <v>30000043</v>
          </cell>
          <cell r="B571" t="str">
            <v>BONNER SUBSTATION</v>
          </cell>
          <cell r="C571">
            <v>49904.34</v>
          </cell>
        </row>
        <row r="572">
          <cell r="A572" t="str">
            <v>30000045</v>
          </cell>
          <cell r="B572" t="str">
            <v>BELLINGHAM SUBSTATION(PUGET SOUND ENERGY)</v>
          </cell>
          <cell r="C572">
            <v>2432</v>
          </cell>
        </row>
        <row r="573">
          <cell r="A573" t="str">
            <v>30000046</v>
          </cell>
          <cell r="B573" t="str">
            <v>BRIDGEPORT BAR (PUMP)</v>
          </cell>
          <cell r="C573">
            <v>8356</v>
          </cell>
        </row>
        <row r="574">
          <cell r="A574" t="str">
            <v>30000047</v>
          </cell>
          <cell r="B574" t="str">
            <v>BROADVIEW SUBSTATION</v>
          </cell>
          <cell r="C574">
            <v>123479</v>
          </cell>
        </row>
        <row r="575">
          <cell r="A575" t="str">
            <v>30000048</v>
          </cell>
          <cell r="B575" t="str">
            <v>BREWSTER SUBSTATION</v>
          </cell>
          <cell r="C575">
            <v>36031.449999999997</v>
          </cell>
        </row>
        <row r="576">
          <cell r="A576" t="str">
            <v>30000049</v>
          </cell>
          <cell r="B576" t="str">
            <v>BREMERTON SUBSTATION (PSE)</v>
          </cell>
          <cell r="C576">
            <v>57828</v>
          </cell>
        </row>
        <row r="577">
          <cell r="A577" t="str">
            <v>30000050</v>
          </cell>
          <cell r="B577" t="str">
            <v>BRIDGEPORT BAR (BOOST)</v>
          </cell>
          <cell r="C577">
            <v>7651</v>
          </cell>
        </row>
        <row r="578">
          <cell r="A578" t="str">
            <v>30000051</v>
          </cell>
          <cell r="B578" t="str">
            <v>BERRYDALE SUBSTATION (CLP)</v>
          </cell>
          <cell r="C578">
            <v>36800.629999999997</v>
          </cell>
        </row>
        <row r="579">
          <cell r="A579" t="str">
            <v>30000054</v>
          </cell>
          <cell r="B579" t="str">
            <v>BURBANK #3 METERING POINT</v>
          </cell>
          <cell r="C579">
            <v>9282.27</v>
          </cell>
        </row>
        <row r="580">
          <cell r="A580" t="str">
            <v>30000055</v>
          </cell>
          <cell r="B580" t="str">
            <v>BOX CANYON POWERHOUSE</v>
          </cell>
          <cell r="C580">
            <v>56157</v>
          </cell>
        </row>
        <row r="581">
          <cell r="A581" t="str">
            <v>30000056</v>
          </cell>
          <cell r="B581" t="str">
            <v>CABINET GORGE SUBSTATION</v>
          </cell>
          <cell r="C581">
            <v>102097.43</v>
          </cell>
        </row>
        <row r="582">
          <cell r="A582" t="str">
            <v>30000057</v>
          </cell>
          <cell r="B582" t="str">
            <v>COEUR D'ALENE 15TH STREET SUBSTATION</v>
          </cell>
          <cell r="C582">
            <v>37103</v>
          </cell>
        </row>
        <row r="583">
          <cell r="A583" t="str">
            <v>30000058</v>
          </cell>
          <cell r="B583" t="str">
            <v>CANBY SUBSTATION(PGE)</v>
          </cell>
          <cell r="C583">
            <v>28591</v>
          </cell>
        </row>
        <row r="584">
          <cell r="A584" t="str">
            <v>30000059</v>
          </cell>
          <cell r="B584" t="str">
            <v>CARMEN POWERHOUSE</v>
          </cell>
          <cell r="C584">
            <v>31287</v>
          </cell>
        </row>
        <row r="585">
          <cell r="A585" t="str">
            <v>30000060</v>
          </cell>
          <cell r="B585" t="str">
            <v>CASCADE STEEL SUBSTATION</v>
          </cell>
          <cell r="C585">
            <v>87356.04</v>
          </cell>
        </row>
        <row r="586">
          <cell r="A586" t="str">
            <v>30000062</v>
          </cell>
          <cell r="B586" t="str">
            <v>COLUMBIA CREST SUBSTATION</v>
          </cell>
          <cell r="C586">
            <v>68221.19</v>
          </cell>
        </row>
        <row r="587">
          <cell r="A587" t="str">
            <v>30000063</v>
          </cell>
          <cell r="B587" t="str">
            <v>CEDARVILLE CITY SUBSTATION</v>
          </cell>
          <cell r="C587">
            <v>22896.1</v>
          </cell>
        </row>
        <row r="588">
          <cell r="A588" t="str">
            <v>30000064</v>
          </cell>
          <cell r="B588" t="str">
            <v>GRAND COULEE #2 METERING POINT</v>
          </cell>
          <cell r="C588">
            <v>10704.89</v>
          </cell>
        </row>
        <row r="589">
          <cell r="A589" t="str">
            <v>30000065</v>
          </cell>
          <cell r="B589" t="str">
            <v>CHERRY CREEK SUBSTATION</v>
          </cell>
          <cell r="C589">
            <v>8426</v>
          </cell>
        </row>
        <row r="590">
          <cell r="A590" t="str">
            <v>30000066</v>
          </cell>
          <cell r="B590" t="str">
            <v>CHEVRON SUBSTATION</v>
          </cell>
          <cell r="C590">
            <v>34270.980000000003</v>
          </cell>
        </row>
        <row r="591">
          <cell r="A591" t="str">
            <v>30000069</v>
          </cell>
          <cell r="B591" t="str">
            <v>CHRISTMAS VALLEY SUBSTATION</v>
          </cell>
          <cell r="C591">
            <v>36342</v>
          </cell>
        </row>
        <row r="592">
          <cell r="A592" t="str">
            <v>30000070</v>
          </cell>
          <cell r="B592" t="str">
            <v>CLAYTON SUBSTATION</v>
          </cell>
          <cell r="C592">
            <v>28441.040000000001</v>
          </cell>
        </row>
        <row r="593">
          <cell r="A593" t="str">
            <v>30000072</v>
          </cell>
          <cell r="B593" t="str">
            <v>COLD CREEK SUBSTATION</v>
          </cell>
          <cell r="C593">
            <v>133701.1</v>
          </cell>
        </row>
        <row r="594">
          <cell r="A594" t="str">
            <v>30000075</v>
          </cell>
          <cell r="B594" t="str">
            <v>CLINTON SUBSTATION (SOLD)</v>
          </cell>
          <cell r="C594">
            <v>5411</v>
          </cell>
        </row>
        <row r="595">
          <cell r="A595" t="str">
            <v>30000076</v>
          </cell>
          <cell r="B595" t="str">
            <v>CANBY SUBSTATION(SURPRISE VALLEY ELEC)</v>
          </cell>
          <cell r="C595">
            <v>84531</v>
          </cell>
        </row>
        <row r="596">
          <cell r="A596" t="str">
            <v>30000078</v>
          </cell>
          <cell r="B596" t="str">
            <v>COFFIN BUTTE GENERATING PLANT</v>
          </cell>
          <cell r="C596">
            <v>10272.549999999999</v>
          </cell>
        </row>
        <row r="597">
          <cell r="A597" t="str">
            <v>30000079</v>
          </cell>
          <cell r="B597" t="str">
            <v>COLLINS LAKE SUBSTATION</v>
          </cell>
          <cell r="C597">
            <v>15858</v>
          </cell>
        </row>
        <row r="598">
          <cell r="A598" t="str">
            <v>30000082</v>
          </cell>
          <cell r="B598" t="str">
            <v>CONDON SUBSTATION</v>
          </cell>
          <cell r="C598">
            <v>41086</v>
          </cell>
        </row>
        <row r="599">
          <cell r="A599" t="str">
            <v>30000085</v>
          </cell>
          <cell r="B599" t="str">
            <v>CRAIGMONT SUBSTATION</v>
          </cell>
          <cell r="C599">
            <v>56389.94</v>
          </cell>
        </row>
        <row r="600">
          <cell r="A600" t="str">
            <v>30000086</v>
          </cell>
          <cell r="B600" t="str">
            <v>CARLIN SUBSTATION</v>
          </cell>
          <cell r="C600">
            <v>7918</v>
          </cell>
        </row>
        <row r="601">
          <cell r="A601" t="str">
            <v>30000087</v>
          </cell>
          <cell r="B601" t="str">
            <v>CARLSON SUBSTATION</v>
          </cell>
          <cell r="C601">
            <v>29249</v>
          </cell>
        </row>
        <row r="602">
          <cell r="A602" t="str">
            <v>30000088</v>
          </cell>
          <cell r="B602" t="str">
            <v>CRESWELL SUBSTATION</v>
          </cell>
          <cell r="C602">
            <v>85009.84</v>
          </cell>
        </row>
        <row r="603">
          <cell r="A603" t="str">
            <v>30000089</v>
          </cell>
          <cell r="B603" t="str">
            <v>CENTRALIA THERMAL POWERHOUSE</v>
          </cell>
          <cell r="C603">
            <v>15230.1</v>
          </cell>
        </row>
        <row r="604">
          <cell r="A604" t="str">
            <v>30000092</v>
          </cell>
          <cell r="B604" t="str">
            <v>COWLITZ FALLS POWERHOUSE</v>
          </cell>
          <cell r="C604">
            <v>72665</v>
          </cell>
        </row>
        <row r="605">
          <cell r="A605" t="str">
            <v>30000093</v>
          </cell>
          <cell r="B605" t="str">
            <v>COTTONWOOD METERING POINT(BPA)</v>
          </cell>
          <cell r="C605">
            <v>54681</v>
          </cell>
        </row>
        <row r="606">
          <cell r="A606" t="str">
            <v>30000094</v>
          </cell>
          <cell r="B606" t="str">
            <v>DARBY SUBSTATION</v>
          </cell>
          <cell r="C606">
            <v>39236.42</v>
          </cell>
        </row>
        <row r="607">
          <cell r="A607" t="str">
            <v>30000096</v>
          </cell>
          <cell r="B607" t="str">
            <v>DAVIS CREEK SUBSTATION</v>
          </cell>
          <cell r="C607">
            <v>545220.83999999985</v>
          </cell>
        </row>
        <row r="608">
          <cell r="A608" t="str">
            <v>30000097</v>
          </cell>
          <cell r="B608" t="str">
            <v>DISCOVERY BAY SUBSTATION</v>
          </cell>
          <cell r="C608">
            <v>54873.85</v>
          </cell>
        </row>
        <row r="609">
          <cell r="A609" t="str">
            <v>30000099</v>
          </cell>
          <cell r="B609" t="str">
            <v>DECLO METERING POINT</v>
          </cell>
          <cell r="C609">
            <v>43494</v>
          </cell>
        </row>
        <row r="610">
          <cell r="A610" t="str">
            <v>30000101</v>
          </cell>
          <cell r="B610" t="str">
            <v>DELL SUBSTATION</v>
          </cell>
          <cell r="C610">
            <v>30156</v>
          </cell>
        </row>
        <row r="611">
          <cell r="A611" t="str">
            <v>30000102</v>
          </cell>
          <cell r="B611" t="str">
            <v>DELIGHT SUBSTATION</v>
          </cell>
          <cell r="C611">
            <v>34597.040000000001</v>
          </cell>
        </row>
        <row r="612">
          <cell r="A612" t="str">
            <v>30000103</v>
          </cell>
          <cell r="B612" t="str">
            <v>DROP PLANT PUMPING PLANT</v>
          </cell>
          <cell r="C612">
            <v>8779</v>
          </cell>
        </row>
        <row r="613">
          <cell r="A613" t="str">
            <v>30000106</v>
          </cell>
          <cell r="B613" t="str">
            <v>DILLARD SUBSTATION</v>
          </cell>
          <cell r="C613">
            <v>17335</v>
          </cell>
        </row>
        <row r="614">
          <cell r="A614" t="str">
            <v>30000107</v>
          </cell>
          <cell r="B614" t="str">
            <v>DILLON  SUBSTATION</v>
          </cell>
          <cell r="C614">
            <v>28985</v>
          </cell>
        </row>
        <row r="615">
          <cell r="A615" t="str">
            <v>30000108</v>
          </cell>
          <cell r="B615" t="str">
            <v>DIVIDE SUBSTATION</v>
          </cell>
          <cell r="C615">
            <v>22748</v>
          </cell>
        </row>
        <row r="616">
          <cell r="A616" t="str">
            <v>30000109</v>
          </cell>
          <cell r="B616" t="str">
            <v>DELENA SUBSTATION</v>
          </cell>
          <cell r="C616">
            <v>60981</v>
          </cell>
        </row>
        <row r="617">
          <cell r="A617" t="str">
            <v>30000111</v>
          </cell>
          <cell r="B617" t="str">
            <v>DOE 251W SUBSTATION</v>
          </cell>
          <cell r="C617">
            <v>93614.09</v>
          </cell>
        </row>
        <row r="618">
          <cell r="A618" t="str">
            <v>30000112</v>
          </cell>
          <cell r="B618" t="str">
            <v>DOE 451B SUBSTATION</v>
          </cell>
          <cell r="C618">
            <v>21042</v>
          </cell>
        </row>
        <row r="619">
          <cell r="A619" t="str">
            <v>30000113</v>
          </cell>
          <cell r="B619" t="str">
            <v>DONALD NYS SUBSTATION</v>
          </cell>
          <cell r="C619">
            <v>9822.18</v>
          </cell>
        </row>
        <row r="620">
          <cell r="A620" t="str">
            <v>30000114</v>
          </cell>
          <cell r="B620" t="str">
            <v>DOWER SUBSTATION</v>
          </cell>
          <cell r="C620">
            <v>1569.96</v>
          </cell>
        </row>
        <row r="621">
          <cell r="A621" t="str">
            <v>30000115</v>
          </cell>
          <cell r="B621" t="str">
            <v>DAYTON SUBSTATION(MASON COUNTY)</v>
          </cell>
          <cell r="C621">
            <v>42516</v>
          </cell>
        </row>
        <row r="622">
          <cell r="A622" t="str">
            <v>30000116</v>
          </cell>
          <cell r="B622" t="str">
            <v>EAST COLFAX SUBSTATION</v>
          </cell>
          <cell r="C622">
            <v>95155.58</v>
          </cell>
        </row>
        <row r="623">
          <cell r="A623" t="str">
            <v>30000118</v>
          </cell>
          <cell r="B623" t="str">
            <v>ELTOPIA BRANCH CANAL POWERHOUSE</v>
          </cell>
          <cell r="C623">
            <v>14336</v>
          </cell>
        </row>
        <row r="624">
          <cell r="A624" t="str">
            <v>30000119</v>
          </cell>
          <cell r="B624" t="str">
            <v>EAST BENCH SUBSTATION</v>
          </cell>
          <cell r="C624">
            <v>29447</v>
          </cell>
        </row>
        <row r="625">
          <cell r="A625" t="str">
            <v>30000120</v>
          </cell>
          <cell r="B625" t="str">
            <v>EMERGENCY OPERATING FACILITY</v>
          </cell>
          <cell r="C625">
            <v>44194</v>
          </cell>
        </row>
        <row r="626">
          <cell r="A626" t="str">
            <v>30000121</v>
          </cell>
          <cell r="B626" t="str">
            <v>EAST FOSSIL SUBSTATION</v>
          </cell>
          <cell r="C626">
            <v>50617</v>
          </cell>
        </row>
        <row r="627">
          <cell r="A627" t="str">
            <v>30000122</v>
          </cell>
          <cell r="B627" t="str">
            <v>EAST GREENACRES #2 METERING POINT</v>
          </cell>
          <cell r="C627">
            <v>7420.08</v>
          </cell>
        </row>
        <row r="628">
          <cell r="A628" t="str">
            <v>30000123</v>
          </cell>
          <cell r="B628" t="str">
            <v>EAST GREENACRES #3 METERING POINT</v>
          </cell>
          <cell r="C628">
            <v>8778.3799999999992</v>
          </cell>
        </row>
        <row r="629">
          <cell r="A629" t="str">
            <v>30000124</v>
          </cell>
          <cell r="B629" t="str">
            <v>EAST GREENACRES #1 METERING POINT</v>
          </cell>
          <cell r="C629">
            <v>9044.7800000000007</v>
          </cell>
        </row>
        <row r="630">
          <cell r="A630" t="str">
            <v>30000125</v>
          </cell>
          <cell r="B630" t="str">
            <v>ELBE SUBSTATION</v>
          </cell>
          <cell r="C630">
            <v>27620</v>
          </cell>
        </row>
        <row r="631">
          <cell r="A631" t="str">
            <v>30000126</v>
          </cell>
          <cell r="B631" t="str">
            <v>ELM STREET SUBSTATION</v>
          </cell>
          <cell r="C631">
            <v>14495.52</v>
          </cell>
        </row>
        <row r="632">
          <cell r="A632" t="str">
            <v>30000127</v>
          </cell>
          <cell r="B632" t="str">
            <v>ELY SUBSTATION</v>
          </cell>
          <cell r="C632">
            <v>35905</v>
          </cell>
        </row>
        <row r="633">
          <cell r="A633" t="str">
            <v>30000128</v>
          </cell>
          <cell r="B633" t="str">
            <v>EIGHT MILE CREEK METERING POINT (UNKNOWN)</v>
          </cell>
          <cell r="C633">
            <v>229192</v>
          </cell>
        </row>
        <row r="634">
          <cell r="A634" t="str">
            <v>30000129</v>
          </cell>
          <cell r="B634" t="str">
            <v>ENDERSBY SUBSTATION</v>
          </cell>
          <cell r="C634">
            <v>9310.64</v>
          </cell>
        </row>
        <row r="635">
          <cell r="A635" t="str">
            <v>30000130</v>
          </cell>
          <cell r="B635" t="str">
            <v>ENTERPRISE SUBSTATION</v>
          </cell>
          <cell r="C635">
            <v>21193</v>
          </cell>
        </row>
        <row r="636">
          <cell r="A636" t="str">
            <v>30000131</v>
          </cell>
          <cell r="B636" t="str">
            <v>EAGLE POINT METERING POINT</v>
          </cell>
          <cell r="C636">
            <v>23907.279999999999</v>
          </cell>
        </row>
        <row r="637">
          <cell r="A637" t="str">
            <v>30000134</v>
          </cell>
          <cell r="B637" t="str">
            <v>EVERGREEN PUMP STATION</v>
          </cell>
          <cell r="C637">
            <v>24922.61</v>
          </cell>
        </row>
        <row r="638">
          <cell r="A638" t="str">
            <v>30000135</v>
          </cell>
          <cell r="B638" t="str">
            <v>EWAN SUBSTATION</v>
          </cell>
          <cell r="C638">
            <v>8238</v>
          </cell>
        </row>
        <row r="639">
          <cell r="A639" t="str">
            <v>30000136</v>
          </cell>
          <cell r="B639" t="str">
            <v>FAIRCHILD AIR FORCE BASE NORTH SUBSTATION</v>
          </cell>
          <cell r="C639">
            <v>25054.5</v>
          </cell>
        </row>
        <row r="640">
          <cell r="A640" t="str">
            <v>30000137</v>
          </cell>
          <cell r="B640" t="str">
            <v>FAIRCHILD AIR FORCE BASE SOUTH SUBSTATION</v>
          </cell>
          <cell r="C640">
            <v>34733.5</v>
          </cell>
        </row>
        <row r="641">
          <cell r="A641" t="str">
            <v>30000141</v>
          </cell>
          <cell r="B641" t="str">
            <v>FERNDALE SUBSTATION</v>
          </cell>
          <cell r="C641">
            <v>17315</v>
          </cell>
        </row>
        <row r="642">
          <cell r="A642" t="str">
            <v>30000142</v>
          </cell>
          <cell r="B642" t="str">
            <v>FAIRFIELD SUBSTATION</v>
          </cell>
          <cell r="C642">
            <v>22634</v>
          </cell>
        </row>
        <row r="643">
          <cell r="A643" t="str">
            <v>30000143</v>
          </cell>
          <cell r="B643" t="str">
            <v>DOE 451A SUBSTATION</v>
          </cell>
          <cell r="C643">
            <v>11839</v>
          </cell>
        </row>
        <row r="644">
          <cell r="A644" t="str">
            <v>30000146</v>
          </cell>
          <cell r="B644" t="str">
            <v>FORDS PRAIRIE SUBSTATION(LEWIS CO PUD)</v>
          </cell>
          <cell r="C644">
            <v>25993</v>
          </cell>
        </row>
        <row r="645">
          <cell r="A645" t="str">
            <v>30000147</v>
          </cell>
          <cell r="B645" t="str">
            <v>FORDS PRAIRIE SUBSTATION(CITYOF CENTRALIA)</v>
          </cell>
          <cell r="C645">
            <v>38554.6</v>
          </cell>
        </row>
        <row r="646">
          <cell r="A646" t="str">
            <v>30000148</v>
          </cell>
          <cell r="B646" t="str">
            <v>FOURTH AND HERALD SUBSTATION</v>
          </cell>
          <cell r="C646">
            <v>18003</v>
          </cell>
        </row>
        <row r="647">
          <cell r="A647" t="str">
            <v>30000149</v>
          </cell>
          <cell r="B647" t="str">
            <v>FOSTER WELLS SUBSTATION</v>
          </cell>
          <cell r="C647">
            <v>87711.37000000001</v>
          </cell>
        </row>
        <row r="648">
          <cell r="A648" t="str">
            <v>30000150</v>
          </cell>
          <cell r="B648" t="str">
            <v>FRENCHMAN HILLS SUBSTATION</v>
          </cell>
          <cell r="C648">
            <v>14787.89</v>
          </cell>
        </row>
        <row r="649">
          <cell r="A649" t="str">
            <v>30000151</v>
          </cell>
          <cell r="B649" t="str">
            <v>FERN HILL SUBSTATION</v>
          </cell>
          <cell r="C649">
            <v>13666</v>
          </cell>
        </row>
        <row r="650">
          <cell r="A650" t="str">
            <v>30000152</v>
          </cell>
          <cell r="B650" t="str">
            <v>FRENCHMAN SPRINGS SUBSTATION</v>
          </cell>
          <cell r="C650">
            <v>19285.349999999999</v>
          </cell>
        </row>
        <row r="651">
          <cell r="A651" t="str">
            <v>30000153</v>
          </cell>
          <cell r="B651" t="str">
            <v>FIRST STREET SUBSTATION</v>
          </cell>
          <cell r="C651">
            <v>69550.070000000007</v>
          </cell>
        </row>
        <row r="652">
          <cell r="A652" t="str">
            <v>30000154</v>
          </cell>
          <cell r="B652" t="str">
            <v>FRANZ HOLMES SUBSTATION</v>
          </cell>
          <cell r="C652">
            <v>152953.74</v>
          </cell>
        </row>
        <row r="653">
          <cell r="A653" t="str">
            <v>30000156</v>
          </cell>
          <cell r="B653" t="str">
            <v>FOSTER CREEK SUBSTATIONDOUGLAS CO PUD)</v>
          </cell>
          <cell r="C653">
            <v>33214</v>
          </cell>
        </row>
        <row r="654">
          <cell r="A654" t="str">
            <v>30000159</v>
          </cell>
          <cell r="B654" t="str">
            <v>GATES OF THE MOUNTAINS METERING POINT</v>
          </cell>
          <cell r="C654">
            <v>7949</v>
          </cell>
        </row>
        <row r="655">
          <cell r="A655" t="str">
            <v>30000161</v>
          </cell>
          <cell r="B655" t="str">
            <v>GIG HARBOR SUBSTATION</v>
          </cell>
          <cell r="C655">
            <v>59166.7</v>
          </cell>
        </row>
        <row r="656">
          <cell r="A656" t="str">
            <v>30000162</v>
          </cell>
          <cell r="B656" t="str">
            <v>GLASGOW SUBSTATION</v>
          </cell>
          <cell r="C656">
            <v>30939</v>
          </cell>
        </row>
        <row r="657">
          <cell r="A657" t="str">
            <v>30000163</v>
          </cell>
          <cell r="B657" t="str">
            <v>GLENOMA SUBSTATION</v>
          </cell>
          <cell r="C657">
            <v>52158</v>
          </cell>
        </row>
        <row r="658">
          <cell r="A658" t="str">
            <v>30000164</v>
          </cell>
          <cell r="B658" t="str">
            <v>GLENWOOD SUBSTATION</v>
          </cell>
          <cell r="C658">
            <v>40100</v>
          </cell>
        </row>
        <row r="659">
          <cell r="A659" t="str">
            <v>30000165</v>
          </cell>
          <cell r="B659" t="str">
            <v>GEM STATE HYDRO PLANT</v>
          </cell>
          <cell r="C659">
            <v>10421</v>
          </cell>
        </row>
        <row r="660">
          <cell r="A660" t="str">
            <v>30000166</v>
          </cell>
          <cell r="B660" t="str">
            <v>GOBLE SUBSTATION</v>
          </cell>
          <cell r="C660">
            <v>29349</v>
          </cell>
        </row>
        <row r="661">
          <cell r="A661" t="str">
            <v>30000167</v>
          </cell>
          <cell r="B661" t="str">
            <v>GOLD BAR SUBSTATION</v>
          </cell>
          <cell r="C661">
            <v>20053</v>
          </cell>
        </row>
        <row r="662">
          <cell r="A662" t="str">
            <v>30000168</v>
          </cell>
          <cell r="B662" t="str">
            <v>GEORGIA PACIFIC SUBSTATION(PSE)</v>
          </cell>
          <cell r="C662">
            <v>69838</v>
          </cell>
        </row>
        <row r="663">
          <cell r="A663" t="str">
            <v>30000171</v>
          </cell>
          <cell r="B663" t="str">
            <v>GROUSE CREEK METERING POINT</v>
          </cell>
          <cell r="C663">
            <v>13002</v>
          </cell>
        </row>
        <row r="664">
          <cell r="A664" t="str">
            <v>30000172</v>
          </cell>
          <cell r="B664" t="str">
            <v>GRAND RONDE SUBSTATION</v>
          </cell>
          <cell r="C664">
            <v>31005</v>
          </cell>
        </row>
        <row r="665">
          <cell r="A665" t="str">
            <v>30000173</v>
          </cell>
          <cell r="B665" t="str">
            <v>GREENTIMBER SUBSTATION</v>
          </cell>
          <cell r="C665">
            <v>37716</v>
          </cell>
        </row>
        <row r="666">
          <cell r="A666" t="str">
            <v>30000175</v>
          </cell>
          <cell r="B666" t="str">
            <v>GUM STREET SUBSTATION</v>
          </cell>
          <cell r="C666">
            <v>20554</v>
          </cell>
        </row>
        <row r="667">
          <cell r="A667" t="str">
            <v>30000176</v>
          </cell>
          <cell r="B667" t="str">
            <v>GREAT WESTERN MALTING COMPANYSUBSTATION (RETIRED)</v>
          </cell>
          <cell r="C667">
            <v>9499</v>
          </cell>
        </row>
        <row r="668">
          <cell r="A668" t="str">
            <v>30000177</v>
          </cell>
          <cell r="B668" t="str">
            <v>HAAKENSON SUBSTATION</v>
          </cell>
          <cell r="C668">
            <v>106056.32999999999</v>
          </cell>
        </row>
        <row r="669">
          <cell r="A669" t="str">
            <v>30000178</v>
          </cell>
          <cell r="B669" t="str">
            <v>HAGEN SUBSTATION</v>
          </cell>
          <cell r="C669">
            <v>48927</v>
          </cell>
        </row>
        <row r="670">
          <cell r="A670" t="str">
            <v>30000179</v>
          </cell>
          <cell r="B670" t="str">
            <v>HAWKINS SUBSTATION</v>
          </cell>
          <cell r="C670">
            <v>10130</v>
          </cell>
        </row>
        <row r="671">
          <cell r="A671" t="str">
            <v>30000180</v>
          </cell>
          <cell r="B671" t="str">
            <v>HANNA SUBSTATION(DOUGLAS CO PUD)</v>
          </cell>
          <cell r="C671">
            <v>5942</v>
          </cell>
        </row>
        <row r="672">
          <cell r="A672" t="str">
            <v>30000183</v>
          </cell>
          <cell r="B672" t="str">
            <v>HOODOO SUBSTATION</v>
          </cell>
          <cell r="C672">
            <v>9803</v>
          </cell>
        </row>
        <row r="673">
          <cell r="A673" t="str">
            <v>30000185</v>
          </cell>
          <cell r="B673" t="str">
            <v>HEGLAR SUBSTATION</v>
          </cell>
          <cell r="C673">
            <v>34766</v>
          </cell>
        </row>
        <row r="674">
          <cell r="A674" t="str">
            <v>30000186</v>
          </cell>
          <cell r="B674" t="str">
            <v>HEIMARK METERING POINT</v>
          </cell>
          <cell r="C674">
            <v>37535.340000000004</v>
          </cell>
        </row>
        <row r="675">
          <cell r="A675" t="str">
            <v>30000187</v>
          </cell>
          <cell r="B675" t="str">
            <v>HILTON LAKE SUBSTATION</v>
          </cell>
          <cell r="C675">
            <v>28002.86</v>
          </cell>
        </row>
        <row r="676">
          <cell r="A676" t="str">
            <v>30000188</v>
          </cell>
          <cell r="B676" t="str">
            <v>HINES SUBSTATION</v>
          </cell>
          <cell r="C676">
            <v>32532.53</v>
          </cell>
        </row>
        <row r="677">
          <cell r="A677" t="str">
            <v>30000191</v>
          </cell>
          <cell r="B677" t="str">
            <v>HOPE VALLEY METERING POINT</v>
          </cell>
          <cell r="C677">
            <v>13402.69</v>
          </cell>
        </row>
        <row r="678">
          <cell r="A678" t="str">
            <v>30000194</v>
          </cell>
          <cell r="B678" t="str">
            <v>HORN RAPIDS SUBSTATION</v>
          </cell>
          <cell r="C678">
            <v>30595</v>
          </cell>
        </row>
        <row r="679">
          <cell r="A679" t="str">
            <v>30000195</v>
          </cell>
          <cell r="B679" t="str">
            <v>HAUSER SUBSTATION(CENTRAL LINCOLN PUD)</v>
          </cell>
          <cell r="C679">
            <v>27964</v>
          </cell>
        </row>
        <row r="680">
          <cell r="A680" t="str">
            <v>30000196</v>
          </cell>
          <cell r="B680" t="str">
            <v>HASKINS METERING POINT</v>
          </cell>
          <cell r="C680">
            <v>7710</v>
          </cell>
        </row>
        <row r="681">
          <cell r="A681" t="str">
            <v>30000198</v>
          </cell>
          <cell r="B681" t="str">
            <v>IDAHO FALLS SUBSTATION</v>
          </cell>
          <cell r="C681">
            <v>2983</v>
          </cell>
        </row>
        <row r="682">
          <cell r="A682" t="str">
            <v>30000203</v>
          </cell>
          <cell r="B682" t="str">
            <v>JOHN DAY CONSTRUCTION SUBSTATION</v>
          </cell>
          <cell r="C682">
            <v>38025</v>
          </cell>
        </row>
        <row r="683">
          <cell r="A683" t="str">
            <v>30000204</v>
          </cell>
          <cell r="B683" t="str">
            <v>JENKINS SUBSTATION</v>
          </cell>
          <cell r="C683">
            <v>183601</v>
          </cell>
        </row>
        <row r="684">
          <cell r="A684" t="str">
            <v>30000205</v>
          </cell>
          <cell r="B684" t="str">
            <v>JERICHO PUMPING PLANT</v>
          </cell>
          <cell r="C684">
            <v>36866.31</v>
          </cell>
        </row>
        <row r="685">
          <cell r="A685" t="str">
            <v>30000207</v>
          </cell>
          <cell r="B685" t="str">
            <v>JIM CREEK SUBSTATION</v>
          </cell>
          <cell r="C685">
            <v>20733</v>
          </cell>
        </row>
        <row r="686">
          <cell r="A686" t="str">
            <v>30000208</v>
          </cell>
          <cell r="B686" t="str">
            <v>JIGGS-LEE METERING POINT</v>
          </cell>
          <cell r="C686">
            <v>22773</v>
          </cell>
        </row>
        <row r="687">
          <cell r="A687" t="str">
            <v>30000209</v>
          </cell>
          <cell r="B687" t="str">
            <v>ROY L ZIMMERMAN SUBSTATION</v>
          </cell>
          <cell r="C687">
            <v>45535.29</v>
          </cell>
        </row>
        <row r="688">
          <cell r="A688" t="str">
            <v>30000210</v>
          </cell>
          <cell r="B688" t="str">
            <v>JOHN CURTIS SUBSTATION</v>
          </cell>
          <cell r="C688">
            <v>76329.91</v>
          </cell>
        </row>
        <row r="689">
          <cell r="A689" t="str">
            <v>30000211</v>
          </cell>
          <cell r="B689" t="str">
            <v>JONES SUBSTATION</v>
          </cell>
          <cell r="C689">
            <v>5407</v>
          </cell>
        </row>
        <row r="690">
          <cell r="A690" t="str">
            <v>30000213</v>
          </cell>
          <cell r="B690" t="str">
            <v>JULIAETTA SUBSTATION</v>
          </cell>
          <cell r="C690">
            <v>11004.85</v>
          </cell>
        </row>
        <row r="691">
          <cell r="A691" t="str">
            <v>30000214</v>
          </cell>
          <cell r="B691" t="str">
            <v>KAH-NEE-TA SUBSTATION</v>
          </cell>
          <cell r="C691">
            <v>53560.98</v>
          </cell>
        </row>
        <row r="692">
          <cell r="A692" t="str">
            <v>30000215</v>
          </cell>
          <cell r="B692" t="str">
            <v>KAMIAH SUBSTATION</v>
          </cell>
          <cell r="C692">
            <v>19894</v>
          </cell>
        </row>
        <row r="693">
          <cell r="A693" t="str">
            <v>30000216</v>
          </cell>
          <cell r="B693" t="str">
            <v>KELTON SUBSTATION</v>
          </cell>
          <cell r="C693">
            <v>21825</v>
          </cell>
        </row>
        <row r="694">
          <cell r="A694" t="str">
            <v>30000217</v>
          </cell>
          <cell r="B694" t="str">
            <v>HEPPNER GENERATING STATION</v>
          </cell>
          <cell r="C694">
            <v>27447.42</v>
          </cell>
        </row>
        <row r="695">
          <cell r="A695" t="str">
            <v>30000218</v>
          </cell>
          <cell r="B695" t="str">
            <v>KIONA HYDROMET STATION</v>
          </cell>
          <cell r="C695">
            <v>6709</v>
          </cell>
        </row>
        <row r="696">
          <cell r="A696" t="str">
            <v>30000219</v>
          </cell>
          <cell r="B696" t="str">
            <v>KLONDIKE SUBSTATION</v>
          </cell>
          <cell r="C696">
            <v>99531.86</v>
          </cell>
        </row>
        <row r="697">
          <cell r="A697" t="str">
            <v>30000220</v>
          </cell>
          <cell r="B697" t="str">
            <v>KNAPPA SVENSEN SUBSTATION</v>
          </cell>
          <cell r="C697">
            <v>2188</v>
          </cell>
        </row>
        <row r="698">
          <cell r="A698" t="str">
            <v>30000221</v>
          </cell>
          <cell r="B698" t="str">
            <v>KOOSKIA SUBSTATION</v>
          </cell>
          <cell r="C698">
            <v>21459</v>
          </cell>
        </row>
        <row r="699">
          <cell r="A699" t="str">
            <v>30000223</v>
          </cell>
          <cell r="B699" t="str">
            <v>LAGRANDE POWERHOUSE</v>
          </cell>
          <cell r="C699">
            <v>18997</v>
          </cell>
        </row>
        <row r="700">
          <cell r="A700" t="str">
            <v>30000224</v>
          </cell>
          <cell r="B700" t="str">
            <v>MILLER SUBSTATION(LAKEVIEW LIGHT &amp; PWR)</v>
          </cell>
          <cell r="C700">
            <v>123121.03</v>
          </cell>
        </row>
        <row r="701">
          <cell r="A701" t="str">
            <v>30000225</v>
          </cell>
          <cell r="B701" t="str">
            <v>LATHAM SUBSTATION</v>
          </cell>
          <cell r="C701">
            <v>89193.68</v>
          </cell>
        </row>
        <row r="702">
          <cell r="A702" t="str">
            <v>30000226</v>
          </cell>
          <cell r="B702" t="str">
            <v>LATERAL 4 METERING POINT</v>
          </cell>
          <cell r="C702">
            <v>42935</v>
          </cell>
        </row>
        <row r="703">
          <cell r="A703" t="str">
            <v>30000228</v>
          </cell>
          <cell r="B703" t="str">
            <v>LAKE BAY SUBSTATION</v>
          </cell>
          <cell r="C703">
            <v>7193</v>
          </cell>
        </row>
        <row r="704">
          <cell r="A704" t="str">
            <v>30000229</v>
          </cell>
          <cell r="B704" t="str">
            <v>LOWER BULB GENERATING PLANT</v>
          </cell>
          <cell r="C704">
            <v>16027</v>
          </cell>
        </row>
        <row r="705">
          <cell r="A705" t="str">
            <v>30000230</v>
          </cell>
          <cell r="B705" t="str">
            <v>LEWIS &amp; CLARK SUBSTATION</v>
          </cell>
          <cell r="C705">
            <v>7015</v>
          </cell>
        </row>
        <row r="706">
          <cell r="A706" t="str">
            <v>30000232</v>
          </cell>
          <cell r="B706" t="str">
            <v>LOW GAP METERING POINT</v>
          </cell>
          <cell r="C706">
            <v>11133.06</v>
          </cell>
        </row>
        <row r="707">
          <cell r="A707" t="str">
            <v>30000233</v>
          </cell>
          <cell r="B707" t="str">
            <v>LAKE GROVE SUBSTATION</v>
          </cell>
          <cell r="C707">
            <v>62953.88</v>
          </cell>
        </row>
        <row r="708">
          <cell r="A708" t="str">
            <v>30000236</v>
          </cell>
          <cell r="B708" t="str">
            <v>LAKESIDE SUBSTATION (CLP)</v>
          </cell>
          <cell r="C708">
            <v>21534</v>
          </cell>
        </row>
        <row r="709">
          <cell r="A709" t="str">
            <v>30000237</v>
          </cell>
          <cell r="B709" t="str">
            <v>LAKEVIEW SUBSTATION</v>
          </cell>
          <cell r="C709">
            <v>71363.740000000005</v>
          </cell>
        </row>
        <row r="710">
          <cell r="A710" t="str">
            <v>30000238</v>
          </cell>
          <cell r="B710" t="str">
            <v>LAKE LENORE #2 IRRIGATION PUMP</v>
          </cell>
          <cell r="C710">
            <v>12735.93</v>
          </cell>
        </row>
        <row r="711">
          <cell r="A711" t="str">
            <v>30000239</v>
          </cell>
          <cell r="B711" t="str">
            <v>LAKE LENORE #1 IRRIGATION PUMP</v>
          </cell>
          <cell r="C711">
            <v>12122.33</v>
          </cell>
        </row>
        <row r="712">
          <cell r="A712" t="str">
            <v>30000240</v>
          </cell>
          <cell r="B712" t="str">
            <v>LODHOLM SUBSTATION</v>
          </cell>
          <cell r="C712">
            <v>59434</v>
          </cell>
        </row>
        <row r="713">
          <cell r="A713" t="str">
            <v>30000245</v>
          </cell>
          <cell r="B713" t="str">
            <v>LOCUST SUBSTATION</v>
          </cell>
          <cell r="C713">
            <v>32812.089999999997</v>
          </cell>
        </row>
        <row r="714">
          <cell r="A714" t="str">
            <v>30000247</v>
          </cell>
          <cell r="B714" t="str">
            <v>LUMP GULCH SUBSTATION</v>
          </cell>
          <cell r="C714">
            <v>20311.760000000002</v>
          </cell>
        </row>
        <row r="715">
          <cell r="A715" t="str">
            <v>30000248</v>
          </cell>
          <cell r="B715" t="str">
            <v>LUHR BEACH SUBSTATION</v>
          </cell>
          <cell r="C715">
            <v>58732.7</v>
          </cell>
        </row>
        <row r="716">
          <cell r="A716" t="str">
            <v>30000250</v>
          </cell>
          <cell r="B716" t="str">
            <v>LYLE SUBSTATION</v>
          </cell>
          <cell r="C716">
            <v>48978</v>
          </cell>
        </row>
        <row r="717">
          <cell r="A717" t="str">
            <v>30000253</v>
          </cell>
          <cell r="B717" t="str">
            <v>MARENGO SUBSTATION</v>
          </cell>
          <cell r="C717">
            <v>28220</v>
          </cell>
        </row>
        <row r="718">
          <cell r="A718" t="str">
            <v>30000255</v>
          </cell>
          <cell r="B718" t="str">
            <v>MAYFIELD SWITCHYARD</v>
          </cell>
          <cell r="C718">
            <v>202128.14</v>
          </cell>
        </row>
        <row r="719">
          <cell r="A719" t="str">
            <v>30000256</v>
          </cell>
          <cell r="B719" t="str">
            <v>MCCULLOUGH SUBSTATION</v>
          </cell>
          <cell r="C719">
            <v>29138.83</v>
          </cell>
        </row>
        <row r="720">
          <cell r="A720" t="str">
            <v>30000266</v>
          </cell>
          <cell r="B720" t="str">
            <v>MILAN SUBSTATION</v>
          </cell>
          <cell r="C720">
            <v>27672</v>
          </cell>
        </row>
        <row r="721">
          <cell r="A721" t="str">
            <v>30000267</v>
          </cell>
          <cell r="B721" t="str">
            <v>MINIDOKA POWERHOUSE</v>
          </cell>
          <cell r="C721">
            <v>147898</v>
          </cell>
        </row>
        <row r="722">
          <cell r="A722" t="str">
            <v>30000268</v>
          </cell>
          <cell r="B722" t="str">
            <v>MIST SUBSTATION</v>
          </cell>
          <cell r="C722">
            <v>50488</v>
          </cell>
        </row>
        <row r="723">
          <cell r="A723" t="str">
            <v>30000269</v>
          </cell>
          <cell r="B723" t="str">
            <v>MACKS INN SUBSTATION</v>
          </cell>
          <cell r="C723">
            <v>466464.96</v>
          </cell>
        </row>
        <row r="724">
          <cell r="A724" t="str">
            <v>30000272</v>
          </cell>
          <cell r="B724" t="str">
            <v>VALLEY SUBSTATION(RAFT RIVER ELEC COOP)</v>
          </cell>
          <cell r="C724">
            <v>23392</v>
          </cell>
        </row>
        <row r="725">
          <cell r="A725" t="str">
            <v>30000274</v>
          </cell>
          <cell r="B725" t="str">
            <v>MOAB SUBSTATION</v>
          </cell>
          <cell r="C725">
            <v>27824.33</v>
          </cell>
        </row>
        <row r="726">
          <cell r="A726" t="str">
            <v>30000277</v>
          </cell>
          <cell r="B726" t="str">
            <v>MOSSYROCK SUBSTATION</v>
          </cell>
          <cell r="C726">
            <v>17122</v>
          </cell>
        </row>
        <row r="727">
          <cell r="A727" t="str">
            <v>30000281</v>
          </cell>
          <cell r="B727" t="str">
            <v>MISSION SUBSTATION</v>
          </cell>
          <cell r="C727">
            <v>4255.04</v>
          </cell>
        </row>
        <row r="728">
          <cell r="A728" t="str">
            <v>30000283</v>
          </cell>
          <cell r="B728" t="str">
            <v>MT. HALL SUBSTATION</v>
          </cell>
          <cell r="C728">
            <v>15208</v>
          </cell>
        </row>
        <row r="729">
          <cell r="A729" t="str">
            <v>30000284</v>
          </cell>
          <cell r="B729" t="str">
            <v>MUDDY RANCH SUBSTATION</v>
          </cell>
          <cell r="C729">
            <v>51200.74</v>
          </cell>
        </row>
        <row r="730">
          <cell r="A730" t="str">
            <v>30000285</v>
          </cell>
          <cell r="B730" t="str">
            <v>NORTH BEND SUBSTATION</v>
          </cell>
          <cell r="C730">
            <v>39582</v>
          </cell>
        </row>
        <row r="731">
          <cell r="A731" t="str">
            <v>30000286</v>
          </cell>
          <cell r="B731" t="str">
            <v>NECANICUM SUBSTATION</v>
          </cell>
          <cell r="C731">
            <v>339097.96</v>
          </cell>
        </row>
        <row r="732">
          <cell r="A732" t="str">
            <v>30000289</v>
          </cell>
          <cell r="B732" t="str">
            <v>NOXON SWITCHYARD</v>
          </cell>
          <cell r="C732">
            <v>3248</v>
          </cell>
        </row>
        <row r="733">
          <cell r="A733" t="str">
            <v>30000290</v>
          </cell>
          <cell r="B733" t="str">
            <v>NORTH PASCO SUBSTATION</v>
          </cell>
          <cell r="C733">
            <v>59484.1</v>
          </cell>
        </row>
        <row r="734">
          <cell r="A734" t="str">
            <v>30000292</v>
          </cell>
          <cell r="B734" t="str">
            <v>NEFF ROAD METERING POINT</v>
          </cell>
          <cell r="C734">
            <v>46637.2</v>
          </cell>
        </row>
        <row r="735">
          <cell r="A735" t="str">
            <v>30000294</v>
          </cell>
          <cell r="B735" t="str">
            <v>NOTI CREEK SUBSTATION</v>
          </cell>
          <cell r="C735">
            <v>114195</v>
          </cell>
        </row>
        <row r="736">
          <cell r="A736" t="str">
            <v>30000295</v>
          </cell>
          <cell r="B736" t="str">
            <v>OAK KNOLL SUBSTATION</v>
          </cell>
          <cell r="C736">
            <v>70494.34</v>
          </cell>
        </row>
        <row r="737">
          <cell r="A737" t="str">
            <v>30000297</v>
          </cell>
          <cell r="B737" t="str">
            <v>O'GARA SUBSTATION</v>
          </cell>
          <cell r="C737">
            <v>1305</v>
          </cell>
        </row>
        <row r="738">
          <cell r="A738" t="str">
            <v>30000298</v>
          </cell>
          <cell r="B738" t="str">
            <v>OHOP SUBSTATION</v>
          </cell>
          <cell r="C738">
            <v>61174.759999999995</v>
          </cell>
        </row>
        <row r="739">
          <cell r="A739" t="str">
            <v>30000299</v>
          </cell>
          <cell r="B739" t="str">
            <v>OKANOGAN SUBSTATION</v>
          </cell>
          <cell r="C739">
            <v>10025.1</v>
          </cell>
        </row>
        <row r="740">
          <cell r="A740" t="str">
            <v>30000300</v>
          </cell>
          <cell r="B740" t="str">
            <v>OLD LOWER GENERATING PLANT</v>
          </cell>
          <cell r="C740">
            <v>7514</v>
          </cell>
        </row>
        <row r="741">
          <cell r="A741" t="str">
            <v>30000301</v>
          </cell>
          <cell r="B741" t="str">
            <v>OLNEY METERING POINT</v>
          </cell>
          <cell r="C741">
            <v>35014.269999999997</v>
          </cell>
        </row>
        <row r="742">
          <cell r="A742" t="str">
            <v>30000302</v>
          </cell>
          <cell r="B742" t="str">
            <v>OLYMPIC PIPELINE</v>
          </cell>
          <cell r="C742">
            <v>12580</v>
          </cell>
        </row>
        <row r="743">
          <cell r="A743" t="str">
            <v>30000303</v>
          </cell>
          <cell r="B743" t="str">
            <v>OMAK SUBSTATION</v>
          </cell>
          <cell r="C743">
            <v>13613.1</v>
          </cell>
        </row>
        <row r="744">
          <cell r="A744" t="str">
            <v>30000305</v>
          </cell>
          <cell r="B744" t="str">
            <v>OPHIR SUBSTATION</v>
          </cell>
          <cell r="C744">
            <v>11385</v>
          </cell>
        </row>
        <row r="745">
          <cell r="A745" t="str">
            <v>30000306</v>
          </cell>
          <cell r="B745" t="str">
            <v>OPPORTUNITY SUBSTATION</v>
          </cell>
          <cell r="C745">
            <v>15961</v>
          </cell>
        </row>
        <row r="746">
          <cell r="A746" t="str">
            <v>30000307</v>
          </cell>
          <cell r="B746" t="str">
            <v>OREMET SUBSTATION</v>
          </cell>
          <cell r="C746">
            <v>31352</v>
          </cell>
        </row>
        <row r="747">
          <cell r="A747" t="str">
            <v>30000309</v>
          </cell>
          <cell r="B747" t="str">
            <v>OTHELLO SUBSTATION</v>
          </cell>
          <cell r="C747">
            <v>69527</v>
          </cell>
        </row>
        <row r="748">
          <cell r="A748" t="str">
            <v>30000311</v>
          </cell>
          <cell r="B748" t="str">
            <v>PACKWOOD SUBSTATION</v>
          </cell>
          <cell r="C748">
            <v>59119</v>
          </cell>
        </row>
        <row r="749">
          <cell r="A749" t="str">
            <v>30000313</v>
          </cell>
          <cell r="B749" t="str">
            <v>PALISADES POWERHOUSE</v>
          </cell>
          <cell r="C749">
            <v>620267.15</v>
          </cell>
        </row>
        <row r="750">
          <cell r="A750" t="str">
            <v>30000314</v>
          </cell>
          <cell r="B750" t="str">
            <v>PACKWOOD POWERHOUSE</v>
          </cell>
          <cell r="C750">
            <v>21911</v>
          </cell>
        </row>
        <row r="751">
          <cell r="A751" t="str">
            <v>30000316</v>
          </cell>
          <cell r="B751" t="str">
            <v>POTHOLES EAST CANAL GENERATING PLANT</v>
          </cell>
          <cell r="C751">
            <v>14299</v>
          </cell>
        </row>
        <row r="752">
          <cell r="A752" t="str">
            <v>30000318</v>
          </cell>
          <cell r="B752" t="str">
            <v>PHILLIPS SUBSTATION</v>
          </cell>
          <cell r="C752">
            <v>51248</v>
          </cell>
        </row>
        <row r="753">
          <cell r="A753" t="str">
            <v>30000319</v>
          </cell>
          <cell r="B753" t="str">
            <v>PIHL ROAD METERING POINT</v>
          </cell>
          <cell r="C753">
            <v>12687.05</v>
          </cell>
        </row>
        <row r="754">
          <cell r="A754" t="str">
            <v>30000320</v>
          </cell>
          <cell r="B754" t="str">
            <v>POPCORN HILL METERING POINT</v>
          </cell>
          <cell r="C754">
            <v>22116</v>
          </cell>
        </row>
        <row r="755">
          <cell r="A755" t="str">
            <v>30000321</v>
          </cell>
          <cell r="B755" t="str">
            <v>PIKE METERING POINT</v>
          </cell>
          <cell r="C755">
            <v>46083.93</v>
          </cell>
        </row>
        <row r="756">
          <cell r="A756" t="str">
            <v>30000322</v>
          </cell>
          <cell r="B756" t="str">
            <v>PIONEER SUBSTATION</v>
          </cell>
          <cell r="C756">
            <v>79600.41</v>
          </cell>
        </row>
        <row r="757">
          <cell r="A757" t="str">
            <v>30000323</v>
          </cell>
          <cell r="B757" t="str">
            <v>PILOT ROCK SUBSTATION</v>
          </cell>
          <cell r="C757">
            <v>166942.88</v>
          </cell>
        </row>
        <row r="758">
          <cell r="A758" t="str">
            <v>30000325</v>
          </cell>
          <cell r="B758" t="str">
            <v>PLEASANT HILL SUBSTATION</v>
          </cell>
          <cell r="C758">
            <v>25937.5</v>
          </cell>
        </row>
        <row r="759">
          <cell r="A759" t="str">
            <v>30000326</v>
          </cell>
          <cell r="B759" t="str">
            <v>PLUMMER SUBSTATION</v>
          </cell>
          <cell r="C759">
            <v>55840</v>
          </cell>
        </row>
        <row r="760">
          <cell r="A760" t="str">
            <v>30000327</v>
          </cell>
          <cell r="B760" t="str">
            <v>PARKLAND SUBSTATION</v>
          </cell>
          <cell r="C760">
            <v>20439</v>
          </cell>
        </row>
        <row r="761">
          <cell r="A761" t="str">
            <v>30000329</v>
          </cell>
          <cell r="B761" t="str">
            <v>PLEASANT VIEW SUBSTATION</v>
          </cell>
          <cell r="C761">
            <v>6044</v>
          </cell>
        </row>
        <row r="762">
          <cell r="A762" t="str">
            <v>30000330</v>
          </cell>
          <cell r="B762" t="str">
            <v>PLYMOUTH SUBSTATION</v>
          </cell>
          <cell r="C762">
            <v>41633</v>
          </cell>
        </row>
        <row r="763">
          <cell r="A763" t="str">
            <v>30000331</v>
          </cell>
          <cell r="B763" t="str">
            <v>PENDERGAST SUBSTATION</v>
          </cell>
          <cell r="C763">
            <v>5409</v>
          </cell>
        </row>
        <row r="764">
          <cell r="A764" t="str">
            <v>30000333</v>
          </cell>
          <cell r="B764" t="str">
            <v>POINT OF ROCKS SUBSTATION</v>
          </cell>
          <cell r="C764">
            <v>47043.57</v>
          </cell>
        </row>
        <row r="765">
          <cell r="A765" t="str">
            <v>30000334</v>
          </cell>
          <cell r="B765" t="str">
            <v>POTLATCH SUBSTATION(AVISTA)</v>
          </cell>
          <cell r="C765">
            <v>34912</v>
          </cell>
        </row>
        <row r="766">
          <cell r="A766" t="str">
            <v>30000339</v>
          </cell>
          <cell r="B766" t="str">
            <v>PRIEST RIVER SUBSTATION(AVISTA)</v>
          </cell>
          <cell r="C766">
            <v>30389.279999999999</v>
          </cell>
        </row>
        <row r="767">
          <cell r="A767" t="str">
            <v>30000340</v>
          </cell>
          <cell r="B767" t="str">
            <v>SUBSTATION FG</v>
          </cell>
          <cell r="C767">
            <v>15482</v>
          </cell>
        </row>
        <row r="768">
          <cell r="A768" t="str">
            <v>30000341</v>
          </cell>
          <cell r="B768" t="str">
            <v>PORT ANGELES SUBSTATION(ITT RAYONIER)</v>
          </cell>
          <cell r="C768">
            <v>465014.23</v>
          </cell>
        </row>
        <row r="769">
          <cell r="A769" t="str">
            <v>30000343</v>
          </cell>
          <cell r="B769" t="str">
            <v>PATEROS SUBSTATION</v>
          </cell>
          <cell r="C769">
            <v>11455</v>
          </cell>
        </row>
        <row r="770">
          <cell r="A770" t="str">
            <v>30000344</v>
          </cell>
          <cell r="B770" t="str">
            <v>PORT TOWNSEND SUBSTATION</v>
          </cell>
          <cell r="C770">
            <v>106936.7</v>
          </cell>
        </row>
        <row r="771">
          <cell r="A771" t="str">
            <v>30000348</v>
          </cell>
          <cell r="B771" t="str">
            <v>EAST SUBSTATION</v>
          </cell>
          <cell r="C771">
            <v>4388</v>
          </cell>
        </row>
        <row r="772">
          <cell r="A772" t="str">
            <v>30000349</v>
          </cell>
          <cell r="B772" t="str">
            <v>PURDY SUBSTATION</v>
          </cell>
          <cell r="C772">
            <v>59163.24</v>
          </cell>
        </row>
        <row r="773">
          <cell r="A773" t="str">
            <v>30000350</v>
          </cell>
          <cell r="B773" t="str">
            <v>PATTON VALLEY METERING POINT</v>
          </cell>
          <cell r="C773">
            <v>17235</v>
          </cell>
        </row>
        <row r="774">
          <cell r="A774" t="str">
            <v>30000351</v>
          </cell>
          <cell r="B774" t="str">
            <v>POWERLINE SUBSTATION</v>
          </cell>
          <cell r="C774">
            <v>72846.01999999999</v>
          </cell>
        </row>
        <row r="775">
          <cell r="A775" t="str">
            <v>30000352</v>
          </cell>
          <cell r="B775" t="str">
            <v>PYRAMID SUBSTATION</v>
          </cell>
          <cell r="C775">
            <v>26867.52</v>
          </cell>
        </row>
        <row r="776">
          <cell r="A776" t="str">
            <v>30000353</v>
          </cell>
          <cell r="B776" t="str">
            <v>QUILCENE SUBSTATION</v>
          </cell>
          <cell r="C776">
            <v>25405.9</v>
          </cell>
        </row>
        <row r="777">
          <cell r="A777" t="str">
            <v>30000354</v>
          </cell>
          <cell r="B777" t="str">
            <v>RADAR PUMPING PLANT</v>
          </cell>
          <cell r="C777">
            <v>13762.71</v>
          </cell>
        </row>
        <row r="778">
          <cell r="A778" t="str">
            <v>30000355</v>
          </cell>
          <cell r="B778" t="str">
            <v>RAINIER SUBSTATION</v>
          </cell>
          <cell r="C778">
            <v>146712.54999999999</v>
          </cell>
        </row>
        <row r="779">
          <cell r="A779" t="str">
            <v>30000356</v>
          </cell>
          <cell r="B779" t="str">
            <v>RANDLE SUBSTATION</v>
          </cell>
          <cell r="C779">
            <v>32099</v>
          </cell>
        </row>
        <row r="780">
          <cell r="A780" t="str">
            <v>30000357</v>
          </cell>
          <cell r="B780" t="str">
            <v>RATHDRUM SUBSTATION</v>
          </cell>
          <cell r="C780">
            <v>28219</v>
          </cell>
        </row>
        <row r="781">
          <cell r="A781" t="str">
            <v>30000358</v>
          </cell>
          <cell r="B781" t="str">
            <v>RATTLESNAKE SUBSTATION(BENTONREA)</v>
          </cell>
          <cell r="C781">
            <v>43829</v>
          </cell>
        </row>
        <row r="782">
          <cell r="A782" t="str">
            <v>30000361</v>
          </cell>
          <cell r="B782" t="str">
            <v>RIVERFRONT SUBSTATION</v>
          </cell>
          <cell r="C782">
            <v>21522</v>
          </cell>
        </row>
        <row r="783">
          <cell r="A783" t="str">
            <v>30000362</v>
          </cell>
          <cell r="B783" t="str">
            <v>RILEY SUBSTATION</v>
          </cell>
          <cell r="C783">
            <v>50777</v>
          </cell>
        </row>
        <row r="784">
          <cell r="A784" t="str">
            <v>30000363</v>
          </cell>
          <cell r="B784" t="str">
            <v>RIVERGATE SUBSTATION</v>
          </cell>
          <cell r="C784">
            <v>4468</v>
          </cell>
        </row>
        <row r="785">
          <cell r="A785" t="str">
            <v>30000366</v>
          </cell>
          <cell r="B785" t="str">
            <v>ROCKY BROOK POWERHOUSE</v>
          </cell>
          <cell r="C785">
            <v>2016</v>
          </cell>
        </row>
        <row r="786">
          <cell r="A786" t="str">
            <v>30000367</v>
          </cell>
          <cell r="B786" t="str">
            <v>ROSALIA SUBSTATION</v>
          </cell>
          <cell r="C786">
            <v>28425</v>
          </cell>
        </row>
        <row r="787">
          <cell r="A787" t="str">
            <v>30000368</v>
          </cell>
          <cell r="B787" t="str">
            <v>ROXBORO SUBSTATION</v>
          </cell>
          <cell r="C787">
            <v>21585</v>
          </cell>
        </row>
        <row r="788">
          <cell r="A788" t="str">
            <v>30000369</v>
          </cell>
          <cell r="B788" t="str">
            <v>RUSSELL SMITH POWERHOUSE</v>
          </cell>
          <cell r="C788">
            <v>11906</v>
          </cell>
        </row>
        <row r="789">
          <cell r="A789" t="str">
            <v>30000382</v>
          </cell>
          <cell r="B789" t="str">
            <v>CENTRALIA MINES SUBSTATION</v>
          </cell>
          <cell r="C789">
            <v>5778</v>
          </cell>
        </row>
        <row r="790">
          <cell r="A790" t="str">
            <v>30000394</v>
          </cell>
          <cell r="B790" t="str">
            <v>FOSTER (INACTIVE. SEE NODTES)</v>
          </cell>
          <cell r="C790">
            <v>4456</v>
          </cell>
        </row>
        <row r="791">
          <cell r="A791" t="str">
            <v>30000400</v>
          </cell>
          <cell r="B791" t="str">
            <v>APPLEWAY (INACTIVE. SEE NOTES)</v>
          </cell>
          <cell r="C791">
            <v>24252</v>
          </cell>
        </row>
        <row r="792">
          <cell r="A792" t="str">
            <v>30000407</v>
          </cell>
          <cell r="B792" t="str">
            <v>ARGENT(INACTIVE. SEE NOTES)</v>
          </cell>
          <cell r="C792">
            <v>55722</v>
          </cell>
        </row>
        <row r="793">
          <cell r="A793" t="str">
            <v>30000419</v>
          </cell>
          <cell r="B793" t="str">
            <v>CENTRALIA START UP(INACTIVE. SEE NOTES)</v>
          </cell>
          <cell r="C793">
            <v>13477</v>
          </cell>
        </row>
        <row r="794">
          <cell r="A794" t="str">
            <v>30000425</v>
          </cell>
          <cell r="B794" t="str">
            <v>CAPE HORN(INACTIVE. SEE NOTES)</v>
          </cell>
          <cell r="C794">
            <v>14135</v>
          </cell>
        </row>
        <row r="795">
          <cell r="A795" t="str">
            <v>30000432</v>
          </cell>
          <cell r="B795" t="str">
            <v>SAMMAMISH SUBSTATION</v>
          </cell>
          <cell r="C795">
            <v>1911</v>
          </cell>
        </row>
        <row r="796">
          <cell r="A796" t="str">
            <v>30000435</v>
          </cell>
          <cell r="B796" t="str">
            <v>SCAPPOOSE SUBSTATION</v>
          </cell>
          <cell r="C796">
            <v>39481.56</v>
          </cell>
        </row>
        <row r="797">
          <cell r="A797" t="str">
            <v>30000436</v>
          </cell>
          <cell r="B797" t="str">
            <v>SOUTH CUT BANK SUBSTATION</v>
          </cell>
          <cell r="C797">
            <v>11955</v>
          </cell>
        </row>
        <row r="798">
          <cell r="A798" t="str">
            <v>30000438</v>
          </cell>
          <cell r="B798" t="str">
            <v>SCOGGINS VALLEY METERING POINT</v>
          </cell>
          <cell r="C798">
            <v>27685</v>
          </cell>
        </row>
        <row r="799">
          <cell r="A799" t="str">
            <v>30000439</v>
          </cell>
          <cell r="B799" t="str">
            <v>SAND HILL CRANE SUBSTATION</v>
          </cell>
          <cell r="C799">
            <v>70897.490000000005</v>
          </cell>
        </row>
        <row r="800">
          <cell r="A800" t="str">
            <v>30000441</v>
          </cell>
          <cell r="B800" t="str">
            <v>SODA SPRINGS SUBSTATION</v>
          </cell>
          <cell r="C800">
            <v>6336</v>
          </cell>
        </row>
        <row r="801">
          <cell r="A801" t="str">
            <v>30000444</v>
          </cell>
          <cell r="B801" t="str">
            <v>SOUTH ELMA SUBSTATION</v>
          </cell>
          <cell r="C801">
            <v>342095.82</v>
          </cell>
        </row>
        <row r="802">
          <cell r="A802" t="str">
            <v>30000446</v>
          </cell>
          <cell r="B802" t="str">
            <v>SEDRO WOOLLEY SUBSTATION</v>
          </cell>
          <cell r="C802">
            <v>41393</v>
          </cell>
        </row>
        <row r="803">
          <cell r="A803" t="str">
            <v>30000447</v>
          </cell>
          <cell r="B803" t="str">
            <v>SUGAR MILL SUBSTATION</v>
          </cell>
          <cell r="C803">
            <v>241150.12</v>
          </cell>
        </row>
        <row r="804">
          <cell r="A804" t="str">
            <v>30000448</v>
          </cell>
          <cell r="B804" t="str">
            <v>SHORT MOUNTAIN GENERATING PLANT</v>
          </cell>
          <cell r="C804">
            <v>17681</v>
          </cell>
        </row>
        <row r="805">
          <cell r="A805" t="str">
            <v>30000449</v>
          </cell>
          <cell r="B805" t="str">
            <v>SUN HEAVEN NO. 2 SUBSTATION</v>
          </cell>
          <cell r="C805">
            <v>31152</v>
          </cell>
        </row>
        <row r="806">
          <cell r="A806" t="str">
            <v>30000451</v>
          </cell>
          <cell r="B806" t="str">
            <v>SKOOKUM SUBSTATION</v>
          </cell>
          <cell r="C806">
            <v>68054</v>
          </cell>
        </row>
        <row r="807">
          <cell r="A807" t="str">
            <v>30000453</v>
          </cell>
          <cell r="B807" t="str">
            <v>SUMAS SUBSTATION</v>
          </cell>
          <cell r="C807">
            <v>13840</v>
          </cell>
        </row>
        <row r="808">
          <cell r="A808" t="str">
            <v>30000454</v>
          </cell>
          <cell r="B808" t="str">
            <v>SMITH CREEK POWERHOUSE</v>
          </cell>
          <cell r="C808">
            <v>4962.4799999999996</v>
          </cell>
        </row>
        <row r="809">
          <cell r="A809" t="str">
            <v>30000455</v>
          </cell>
          <cell r="B809" t="str">
            <v>SNYDER SUBSTATION</v>
          </cell>
          <cell r="C809">
            <v>43285.37</v>
          </cell>
        </row>
        <row r="810">
          <cell r="A810" t="str">
            <v>30000456</v>
          </cell>
          <cell r="B810" t="str">
            <v>SNIPTION SUBSTATION</v>
          </cell>
          <cell r="C810">
            <v>47195</v>
          </cell>
        </row>
        <row r="811">
          <cell r="A811" t="str">
            <v>30000457</v>
          </cell>
          <cell r="B811" t="str">
            <v>SOUTH BUTTE SUBSTATION</v>
          </cell>
          <cell r="C811">
            <v>12037</v>
          </cell>
        </row>
        <row r="812">
          <cell r="A812" t="str">
            <v>30000458</v>
          </cell>
          <cell r="B812" t="str">
            <v>SPAW SUBSTATION</v>
          </cell>
          <cell r="C812">
            <v>11078</v>
          </cell>
        </row>
        <row r="813">
          <cell r="A813" t="str">
            <v>30000459</v>
          </cell>
          <cell r="B813" t="str">
            <v>SPANGLE SUBSTATION</v>
          </cell>
          <cell r="C813">
            <v>18957</v>
          </cell>
        </row>
        <row r="814">
          <cell r="A814" t="str">
            <v>30000465</v>
          </cell>
          <cell r="B814" t="str">
            <v>SUNNYSIDE PORT SUBSTATION</v>
          </cell>
          <cell r="C814">
            <v>35470.53</v>
          </cell>
        </row>
        <row r="815">
          <cell r="A815" t="str">
            <v>30000467</v>
          </cell>
          <cell r="B815" t="str">
            <v>STATELINE SUBSTATION</v>
          </cell>
          <cell r="C815">
            <v>141727</v>
          </cell>
        </row>
        <row r="816">
          <cell r="A816" t="str">
            <v>30000468</v>
          </cell>
          <cell r="B816" t="str">
            <v>ST. HELENS SUBSTATION</v>
          </cell>
          <cell r="C816">
            <v>18501.560000000001</v>
          </cell>
        </row>
        <row r="817">
          <cell r="A817" t="str">
            <v>30000469</v>
          </cell>
          <cell r="B817" t="str">
            <v>SATUS 2 SUBSTATION</v>
          </cell>
          <cell r="C817">
            <v>9693</v>
          </cell>
        </row>
        <row r="818">
          <cell r="A818" t="str">
            <v>30000470</v>
          </cell>
          <cell r="B818" t="str">
            <v>SATUS 3 SUBSTATION</v>
          </cell>
          <cell r="C818">
            <v>28953</v>
          </cell>
        </row>
        <row r="819">
          <cell r="A819" t="str">
            <v>30000473</v>
          </cell>
          <cell r="B819" t="str">
            <v>SUMNER SUBSTATION</v>
          </cell>
          <cell r="C819">
            <v>22970</v>
          </cell>
        </row>
        <row r="820">
          <cell r="A820" t="str">
            <v>30000475</v>
          </cell>
          <cell r="B820" t="str">
            <v>SOUTH FORK SUBSTATION</v>
          </cell>
          <cell r="C820">
            <v>49334.3</v>
          </cell>
        </row>
        <row r="821">
          <cell r="A821" t="str">
            <v>30000477</v>
          </cell>
          <cell r="B821" t="str">
            <v>SILVER STAR SUBSTATION</v>
          </cell>
          <cell r="C821">
            <v>44432.619999999995</v>
          </cell>
        </row>
        <row r="822">
          <cell r="A822" t="str">
            <v>30000478</v>
          </cell>
          <cell r="B822" t="str">
            <v>SWEETWATER SUBSTATION</v>
          </cell>
          <cell r="C822">
            <v>22846</v>
          </cell>
        </row>
        <row r="823">
          <cell r="A823" t="str">
            <v>30000480</v>
          </cell>
          <cell r="B823" t="str">
            <v>SYLMAR DC CONVERTER STATION</v>
          </cell>
          <cell r="C823">
            <v>2784</v>
          </cell>
        </row>
        <row r="824">
          <cell r="A824" t="str">
            <v>30000481</v>
          </cell>
          <cell r="B824" t="str">
            <v>TAPTEAL SUBSTATION</v>
          </cell>
          <cell r="C824">
            <v>92685</v>
          </cell>
        </row>
        <row r="825">
          <cell r="A825" t="str">
            <v>30000483</v>
          </cell>
          <cell r="B825" t="str">
            <v>TROUT CREEK SUBSTATION</v>
          </cell>
          <cell r="C825">
            <v>45108</v>
          </cell>
        </row>
        <row r="826">
          <cell r="A826" t="str">
            <v>30000484</v>
          </cell>
          <cell r="B826" t="str">
            <v>TECOMA METERING POINT</v>
          </cell>
          <cell r="C826">
            <v>15357</v>
          </cell>
        </row>
        <row r="827">
          <cell r="A827" t="str">
            <v>30000486</v>
          </cell>
          <cell r="B827" t="str">
            <v>TEANAWAY SUBSTATION</v>
          </cell>
          <cell r="C827">
            <v>398</v>
          </cell>
        </row>
        <row r="828">
          <cell r="A828" t="str">
            <v>30000488</v>
          </cell>
          <cell r="B828" t="str">
            <v>THOMPSON FALLS SUBSTATION</v>
          </cell>
          <cell r="C828">
            <v>41428</v>
          </cell>
        </row>
        <row r="829">
          <cell r="A829" t="str">
            <v>30000489</v>
          </cell>
          <cell r="B829" t="str">
            <v>THURSTON SUBSTATION</v>
          </cell>
          <cell r="C829">
            <v>27476</v>
          </cell>
        </row>
        <row r="830">
          <cell r="A830" t="str">
            <v>30000491</v>
          </cell>
          <cell r="B830" t="str">
            <v>TWILIGHT SUBSTATION</v>
          </cell>
          <cell r="C830">
            <v>20840</v>
          </cell>
        </row>
        <row r="831">
          <cell r="A831" t="str">
            <v>30000495</v>
          </cell>
          <cell r="B831" t="str">
            <v>TOSTON SUBSTATION</v>
          </cell>
          <cell r="C831">
            <v>24600</v>
          </cell>
        </row>
        <row r="832">
          <cell r="A832" t="str">
            <v>30000496</v>
          </cell>
          <cell r="B832" t="str">
            <v>TARBELL SUBSTATION</v>
          </cell>
          <cell r="C832">
            <v>18665</v>
          </cell>
        </row>
        <row r="833">
          <cell r="A833" t="str">
            <v>30000500</v>
          </cell>
          <cell r="B833" t="str">
            <v>TUM TUM SUBSTATION</v>
          </cell>
          <cell r="C833">
            <v>26909.37</v>
          </cell>
        </row>
        <row r="834">
          <cell r="A834" t="str">
            <v>30000501</v>
          </cell>
          <cell r="B834" t="str">
            <v>TOWNSEND METERING POINT</v>
          </cell>
          <cell r="C834">
            <v>35194</v>
          </cell>
        </row>
        <row r="835">
          <cell r="A835" t="str">
            <v>30000502</v>
          </cell>
          <cell r="B835" t="str">
            <v>TYEE SUBSTATION</v>
          </cell>
          <cell r="C835">
            <v>86912.25</v>
          </cell>
        </row>
        <row r="836">
          <cell r="A836" t="str">
            <v>30000504</v>
          </cell>
          <cell r="B836" t="str">
            <v>UKIAH SUBSTATION</v>
          </cell>
          <cell r="C836">
            <v>81846.11</v>
          </cell>
        </row>
        <row r="837">
          <cell r="A837" t="str">
            <v>30000508</v>
          </cell>
          <cell r="B837" t="str">
            <v>UPPER GENERATING PLANT</v>
          </cell>
          <cell r="C837">
            <v>17829</v>
          </cell>
        </row>
        <row r="838">
          <cell r="A838" t="str">
            <v>30000510</v>
          </cell>
          <cell r="B838" t="str">
            <v>U. S. PLYWOOD SUBSTATION</v>
          </cell>
          <cell r="C838">
            <v>15723</v>
          </cell>
        </row>
        <row r="839">
          <cell r="A839" t="str">
            <v>30000511</v>
          </cell>
          <cell r="B839" t="str">
            <v>OXBOW SUBSTATION(PACIFIC CO PUD)</v>
          </cell>
          <cell r="C839">
            <v>14180</v>
          </cell>
        </row>
        <row r="840">
          <cell r="A840" t="str">
            <v>30000512</v>
          </cell>
          <cell r="B840" t="str">
            <v>VAUGHN SUBSTATION</v>
          </cell>
          <cell r="C840">
            <v>29287</v>
          </cell>
        </row>
        <row r="841">
          <cell r="A841" t="str">
            <v>30000513</v>
          </cell>
          <cell r="B841" t="str">
            <v>VICTOR SUBSTATION(FALL RIVER RURAL ELEC COOP)</v>
          </cell>
          <cell r="C841">
            <v>81617.53</v>
          </cell>
        </row>
        <row r="842">
          <cell r="A842" t="str">
            <v>30000514</v>
          </cell>
          <cell r="B842" t="str">
            <v>VIEW SUBSTATION</v>
          </cell>
          <cell r="C842">
            <v>13906</v>
          </cell>
        </row>
        <row r="843">
          <cell r="A843" t="str">
            <v>30000515</v>
          </cell>
          <cell r="B843" t="str">
            <v>VINSON METERING POINT</v>
          </cell>
          <cell r="C843">
            <v>27323</v>
          </cell>
        </row>
        <row r="844">
          <cell r="A844" t="str">
            <v>30000516</v>
          </cell>
          <cell r="B844" t="str">
            <v>VISTA SUBSTATION</v>
          </cell>
          <cell r="C844">
            <v>25231</v>
          </cell>
        </row>
        <row r="845">
          <cell r="A845" t="str">
            <v>30000518</v>
          </cell>
          <cell r="B845" t="str">
            <v>VANTAGE STATE PARK METERING POINT</v>
          </cell>
          <cell r="C845">
            <v>20238</v>
          </cell>
        </row>
        <row r="846">
          <cell r="A846" t="str">
            <v>30000521</v>
          </cell>
          <cell r="B846" t="str">
            <v>WAHLUKE SUBSTATION</v>
          </cell>
          <cell r="C846">
            <v>10343</v>
          </cell>
        </row>
        <row r="847">
          <cell r="A847" t="str">
            <v>30000525</v>
          </cell>
          <cell r="B847" t="str">
            <v>WEIPPE SUBSTATION</v>
          </cell>
          <cell r="C847">
            <v>18934</v>
          </cell>
        </row>
        <row r="848">
          <cell r="A848" t="str">
            <v>30000527</v>
          </cell>
          <cell r="B848" t="str">
            <v>WEYERHAEUSER INDUSTRIAL WAY WEYCO NO 1 SUBSTATION (COWLITZ</v>
          </cell>
          <cell r="C848">
            <v>20731</v>
          </cell>
        </row>
        <row r="849">
          <cell r="A849" t="str">
            <v>30000528</v>
          </cell>
          <cell r="B849" t="str">
            <v>WHITCOMB SUBSTATION</v>
          </cell>
          <cell r="C849">
            <v>95863.92</v>
          </cell>
        </row>
        <row r="850">
          <cell r="A850" t="str">
            <v>30000529</v>
          </cell>
          <cell r="B850" t="str">
            <v>WHEELER SUBSTATION</v>
          </cell>
          <cell r="C850">
            <v>10359</v>
          </cell>
        </row>
        <row r="851">
          <cell r="A851" t="str">
            <v>30000530</v>
          </cell>
          <cell r="B851" t="str">
            <v>WHITEHALL SUBSTATION</v>
          </cell>
          <cell r="C851">
            <v>64230.28</v>
          </cell>
        </row>
        <row r="852">
          <cell r="A852" t="str">
            <v>30000531</v>
          </cell>
          <cell r="B852" t="str">
            <v>WHITE RIVER SUBSTATION</v>
          </cell>
          <cell r="C852">
            <v>10703</v>
          </cell>
        </row>
        <row r="853">
          <cell r="A853" t="str">
            <v>30000532</v>
          </cell>
          <cell r="B853" t="str">
            <v>WILLAKENZIE SUBSTATION</v>
          </cell>
          <cell r="C853">
            <v>32420</v>
          </cell>
        </row>
        <row r="854">
          <cell r="A854" t="str">
            <v>30000534</v>
          </cell>
          <cell r="B854" t="str">
            <v>WINNEMUCCA SUBSTATION</v>
          </cell>
          <cell r="C854">
            <v>134453.91999999998</v>
          </cell>
        </row>
        <row r="855">
          <cell r="A855" t="str">
            <v>30000535</v>
          </cell>
          <cell r="B855" t="str">
            <v>WEST JOHN DAY SUBSTATION</v>
          </cell>
          <cell r="C855">
            <v>51941.47</v>
          </cell>
        </row>
        <row r="856">
          <cell r="A856" t="str">
            <v>30000537</v>
          </cell>
          <cell r="B856" t="str">
            <v>WELLS SUBSTATION(IDAHO POWER)</v>
          </cell>
          <cell r="C856">
            <v>53245.52</v>
          </cell>
        </row>
        <row r="857">
          <cell r="A857" t="str">
            <v>30000538</v>
          </cell>
          <cell r="B857" t="str">
            <v>WESTMORELAND SUBSTATION</v>
          </cell>
          <cell r="C857">
            <v>5482</v>
          </cell>
        </row>
        <row r="858">
          <cell r="A858" t="str">
            <v>30000539</v>
          </cell>
          <cell r="B858" t="str">
            <v>WARDEN POLE METERING POINT</v>
          </cell>
          <cell r="C858">
            <v>14751.55</v>
          </cell>
        </row>
        <row r="859">
          <cell r="A859" t="str">
            <v>30000541</v>
          </cell>
          <cell r="B859" t="str">
            <v>WEST REXBURG METERING POINT</v>
          </cell>
          <cell r="C859">
            <v>21513.29</v>
          </cell>
        </row>
        <row r="860">
          <cell r="A860" t="str">
            <v>30000544</v>
          </cell>
          <cell r="B860" t="str">
            <v>WEST WELLS SUBSTATION</v>
          </cell>
          <cell r="C860">
            <v>18036.419999999998</v>
          </cell>
        </row>
        <row r="861">
          <cell r="A861" t="str">
            <v>30000545</v>
          </cell>
          <cell r="B861" t="str">
            <v>WEST WENDOVER METERING POINT</v>
          </cell>
          <cell r="C861">
            <v>59199.95</v>
          </cell>
        </row>
        <row r="862">
          <cell r="A862" t="str">
            <v>30000546</v>
          </cell>
          <cell r="B862" t="str">
            <v>WYNOOCHEE HYDRO PLANT</v>
          </cell>
          <cell r="C862">
            <v>73354.929999999993</v>
          </cell>
        </row>
        <row r="863">
          <cell r="A863" t="str">
            <v>30000553</v>
          </cell>
          <cell r="B863" t="str">
            <v>ARM RELIFT SUBSTATION</v>
          </cell>
          <cell r="C863">
            <v>8899.9000000000015</v>
          </cell>
        </row>
        <row r="864">
          <cell r="A864" t="str">
            <v>30000556</v>
          </cell>
          <cell r="B864" t="str">
            <v>LITTLE FALLS GENERATING PLANT (UNKNOWN)</v>
          </cell>
          <cell r="C864">
            <v>3546.71</v>
          </cell>
        </row>
        <row r="865">
          <cell r="A865" t="str">
            <v>30000558</v>
          </cell>
          <cell r="B865" t="str">
            <v>LYN PUMPS PUMPING PLANT (UNKNOWN)</v>
          </cell>
          <cell r="C865">
            <v>28149.08</v>
          </cell>
        </row>
        <row r="866">
          <cell r="A866" t="str">
            <v>30000560</v>
          </cell>
          <cell r="B866" t="str">
            <v>SUNSET ROAD SUBSTATION (BENTON CO PUD)</v>
          </cell>
          <cell r="C866">
            <v>26466.670000000002</v>
          </cell>
        </row>
        <row r="867">
          <cell r="A867" t="str">
            <v>30000561</v>
          </cell>
          <cell r="B867" t="str">
            <v>CONDON WIND SUBSTATION(SEAWEST)</v>
          </cell>
          <cell r="C867">
            <v>72793.3</v>
          </cell>
        </row>
        <row r="868">
          <cell r="A868" t="str">
            <v>30000565</v>
          </cell>
          <cell r="B868" t="str">
            <v>FINLEY SUBSTATION (BENTON COUNTY PUD)</v>
          </cell>
          <cell r="C868">
            <v>11011.39</v>
          </cell>
        </row>
        <row r="869">
          <cell r="A869" t="str">
            <v>30000569</v>
          </cell>
          <cell r="B869" t="str">
            <v>WEST PLAINS SUBSTATION (IP&amp;L)</v>
          </cell>
          <cell r="C869">
            <v>20161.5</v>
          </cell>
        </row>
        <row r="870">
          <cell r="A870" t="str">
            <v>30000570</v>
          </cell>
          <cell r="B870" t="str">
            <v>COW CREEK SUBSTATION (UIUC)</v>
          </cell>
          <cell r="C870">
            <v>14830.48</v>
          </cell>
        </row>
        <row r="871">
          <cell r="A871" t="str">
            <v>30000571</v>
          </cell>
          <cell r="B871" t="str">
            <v>SEVEN FEATHERS SUBSTATION (UIUC)</v>
          </cell>
          <cell r="C871">
            <v>10386.61</v>
          </cell>
        </row>
        <row r="872">
          <cell r="A872" t="str">
            <v>30000572</v>
          </cell>
          <cell r="B872" t="str">
            <v>FEEDVILLE SUBSTATION (UEC)</v>
          </cell>
          <cell r="C872">
            <v>6547.62</v>
          </cell>
        </row>
        <row r="873">
          <cell r="A873" t="str">
            <v>30000573</v>
          </cell>
          <cell r="B873" t="str">
            <v>HERMISTON BUTTE (UEC)</v>
          </cell>
          <cell r="C873">
            <v>20110.830000000002</v>
          </cell>
        </row>
        <row r="874">
          <cell r="A874" t="str">
            <v>30000574</v>
          </cell>
          <cell r="B874" t="str">
            <v>WARDEN POLE NO 2 METERING POINT</v>
          </cell>
          <cell r="C874">
            <v>13120.65</v>
          </cell>
        </row>
        <row r="875">
          <cell r="A875" t="str">
            <v>30000579</v>
          </cell>
          <cell r="B875" t="str">
            <v>QUARTZ SUBSTATION (IDAHO POWER)</v>
          </cell>
          <cell r="C875">
            <v>9766.42</v>
          </cell>
        </row>
        <row r="876">
          <cell r="A876" t="str">
            <v>30000582</v>
          </cell>
          <cell r="B876" t="str">
            <v>MOYIE DAM</v>
          </cell>
          <cell r="C876">
            <v>32178.670000000002</v>
          </cell>
        </row>
        <row r="877">
          <cell r="A877" t="str">
            <v>30000583</v>
          </cell>
          <cell r="B877" t="str">
            <v>DREWSEY METERING POINT (IPCO)</v>
          </cell>
          <cell r="C877">
            <v>6038.86</v>
          </cell>
        </row>
        <row r="878">
          <cell r="A878" t="str">
            <v>30000585</v>
          </cell>
          <cell r="B878" t="str">
            <v>DOVER SWITCHING STATION</v>
          </cell>
          <cell r="C878">
            <v>18324.310000000001</v>
          </cell>
        </row>
        <row r="879">
          <cell r="A879" t="str">
            <v>30000586</v>
          </cell>
          <cell r="B879" t="str">
            <v>SHANO SUBSTATION</v>
          </cell>
          <cell r="C879">
            <v>32044.81</v>
          </cell>
        </row>
        <row r="880">
          <cell r="A880" t="str">
            <v>30000587</v>
          </cell>
          <cell r="B880" t="str">
            <v>UNITY SUBSTATION (IDAHO POWERCOMPANY)</v>
          </cell>
          <cell r="C880">
            <v>6894.11</v>
          </cell>
        </row>
        <row r="881">
          <cell r="A881" t="str">
            <v>30000588</v>
          </cell>
          <cell r="B881" t="str">
            <v>BROADMOOR SUBSTATION</v>
          </cell>
          <cell r="C881">
            <v>104284.33</v>
          </cell>
        </row>
        <row r="882">
          <cell r="A882" t="str">
            <v>30000589</v>
          </cell>
          <cell r="B882" t="str">
            <v>CITY VIEW SUBSTATION</v>
          </cell>
          <cell r="C882">
            <v>29453.4</v>
          </cell>
        </row>
        <row r="883">
          <cell r="A883" t="str">
            <v>30000593</v>
          </cell>
          <cell r="B883" t="str">
            <v>MILL PRIMARY SUBSTATION</v>
          </cell>
          <cell r="C883">
            <v>44408.83</v>
          </cell>
        </row>
        <row r="884">
          <cell r="A884" t="str">
            <v>30000594</v>
          </cell>
          <cell r="B884" t="str">
            <v>HAYDEN SUBSTATION</v>
          </cell>
          <cell r="C884">
            <v>35419.856</v>
          </cell>
        </row>
        <row r="885">
          <cell r="A885" t="str">
            <v>30000599</v>
          </cell>
          <cell r="B885" t="str">
            <v>FORT ROAD METERING POINT</v>
          </cell>
          <cell r="C885">
            <v>23768.07</v>
          </cell>
        </row>
        <row r="886">
          <cell r="A886" t="str">
            <v>30000600</v>
          </cell>
          <cell r="B886" t="str">
            <v>ROBBINS ROAD METERING POINT</v>
          </cell>
          <cell r="C886">
            <v>20393.87</v>
          </cell>
        </row>
        <row r="887">
          <cell r="A887" t="str">
            <v>30000601</v>
          </cell>
          <cell r="B887" t="str">
            <v>HAWK ROAD METERING POINT</v>
          </cell>
          <cell r="C887">
            <v>17340.36</v>
          </cell>
        </row>
        <row r="888">
          <cell r="A888" t="str">
            <v>30000612</v>
          </cell>
          <cell r="B888" t="str">
            <v>COLUMBIA RIVER RANCH METERING POINT(INACTIVE. SEE NOTES)</v>
          </cell>
          <cell r="C888">
            <v>22761</v>
          </cell>
        </row>
        <row r="889">
          <cell r="A889" t="str">
            <v>30000618</v>
          </cell>
          <cell r="B889" t="str">
            <v>BEAVER BAY SUBSTATION (COWLITZ PUD)</v>
          </cell>
          <cell r="C889">
            <v>24843.03</v>
          </cell>
        </row>
        <row r="890">
          <cell r="A890" t="str">
            <v>30000637</v>
          </cell>
          <cell r="B890" t="str">
            <v>PAISLEY GEOTHERMAL PLANT METERING POINT</v>
          </cell>
          <cell r="C890">
            <v>36046.26</v>
          </cell>
        </row>
        <row r="891">
          <cell r="A891" t="str">
            <v>10093486</v>
          </cell>
          <cell r="B891" t="str">
            <v>Twisp Substation</v>
          </cell>
          <cell r="C891">
            <v>66883.289999999994</v>
          </cell>
        </row>
        <row r="892">
          <cell r="A892" t="str">
            <v>Grand Total</v>
          </cell>
          <cell r="C892">
            <v>4090729818.8649974</v>
          </cell>
        </row>
        <row r="894">
          <cell r="A894" t="str">
            <v>Table 2 - Station and "Other" Investment by FERC Code</v>
          </cell>
        </row>
        <row r="897">
          <cell r="A897" t="str">
            <v>Loc_Type</v>
          </cell>
          <cell r="B897" t="str">
            <v>(Multiple Items)</v>
          </cell>
          <cell r="C897" t="str">
            <v>1, 3, 4, 5</v>
          </cell>
        </row>
        <row r="898">
          <cell r="A898" t="str">
            <v>Category</v>
          </cell>
          <cell r="B898" t="str">
            <v>(Multiple Items)</v>
          </cell>
          <cell r="C898" t="str">
            <v>CAPLE, LEAS, TPLNT, MLEASE-T,TREMS</v>
          </cell>
        </row>
        <row r="899">
          <cell r="A899" t="str">
            <v>Class</v>
          </cell>
          <cell r="B899" t="str">
            <v>(Multiple Items)</v>
          </cell>
        </row>
        <row r="901">
          <cell r="A901" t="str">
            <v>Sum of Sum Cost</v>
          </cell>
        </row>
        <row r="902">
          <cell r="A902" t="str">
            <v>FERC Code</v>
          </cell>
          <cell r="B902" t="str">
            <v>Total</v>
          </cell>
        </row>
        <row r="903">
          <cell r="A903" t="str">
            <v>3501</v>
          </cell>
          <cell r="B903">
            <v>2.0999999999999998E-2</v>
          </cell>
        </row>
        <row r="904">
          <cell r="A904" t="str">
            <v>3520</v>
          </cell>
          <cell r="B904">
            <v>436010626.83000028</v>
          </cell>
        </row>
        <row r="905">
          <cell r="A905" t="str">
            <v>3530</v>
          </cell>
          <cell r="B905">
            <v>3749890971.5360007</v>
          </cell>
        </row>
        <row r="906">
          <cell r="A906" t="str">
            <v>3540</v>
          </cell>
          <cell r="B906">
            <v>22958658.469999999</v>
          </cell>
        </row>
        <row r="907">
          <cell r="A907" t="str">
            <v>3550</v>
          </cell>
          <cell r="B907">
            <v>4944564.243999999</v>
          </cell>
        </row>
        <row r="908">
          <cell r="A908" t="str">
            <v>3560</v>
          </cell>
          <cell r="B908">
            <v>6943493.7360000005</v>
          </cell>
        </row>
        <row r="909">
          <cell r="A909" t="str">
            <v>3580</v>
          </cell>
          <cell r="B909">
            <v>111119.08</v>
          </cell>
        </row>
        <row r="910">
          <cell r="A910" t="str">
            <v>3590</v>
          </cell>
          <cell r="B910">
            <v>5297073.6100000003</v>
          </cell>
        </row>
        <row r="911">
          <cell r="A911" t="str">
            <v>(blank)</v>
          </cell>
          <cell r="B911">
            <v>66883.289999999994</v>
          </cell>
        </row>
        <row r="912">
          <cell r="A912" t="str">
            <v>Grand Total</v>
          </cell>
          <cell r="B912">
            <v>4226223390.8170009</v>
          </cell>
        </row>
      </sheetData>
      <sheetData sheetId="4"/>
      <sheetData sheetId="5"/>
      <sheetData sheetId="6"/>
      <sheetData sheetId="7"/>
      <sheetData sheetId="8"/>
      <sheetData sheetId="9"/>
      <sheetData sheetId="10">
        <row r="1">
          <cell r="M1" t="str">
            <v>Table 8- Total Direct Allocation by Location***</v>
          </cell>
        </row>
        <row r="2">
          <cell r="M2" t="str">
            <v>Direct</v>
          </cell>
          <cell r="N2" t="str">
            <v>Y</v>
          </cell>
          <cell r="O2" t="str">
            <v>Direct allocation - only include O&amp;M related to station and line locations</v>
          </cell>
        </row>
        <row r="3">
          <cell r="M3" t="str">
            <v>Proj L4 Descr2</v>
          </cell>
          <cell r="N3" t="str">
            <v>(Multiple Items)</v>
          </cell>
        </row>
        <row r="5">
          <cell r="O5" t="str">
            <v>Data</v>
          </cell>
        </row>
        <row r="6">
          <cell r="M6" t="str">
            <v>Task Location Id2</v>
          </cell>
          <cell r="N6" t="str">
            <v>Location Type</v>
          </cell>
          <cell r="O6" t="str">
            <v>Sum of 2,011</v>
          </cell>
          <cell r="P6" t="str">
            <v>Sum of 2,012</v>
          </cell>
          <cell r="Q6" t="str">
            <v>Sum of 2,013</v>
          </cell>
          <cell r="R6" t="str">
            <v>Sum of 2,014</v>
          </cell>
          <cell r="S6" t="str">
            <v>Sum of 2,015</v>
          </cell>
          <cell r="T6" t="str">
            <v>Sum of 2,016</v>
          </cell>
          <cell r="U6" t="str">
            <v>Sum of 2,017</v>
          </cell>
          <cell r="V6" t="str">
            <v>Average</v>
          </cell>
        </row>
        <row r="7">
          <cell r="M7" t="str">
            <v>10000001</v>
          </cell>
          <cell r="N7" t="str">
            <v>1</v>
          </cell>
          <cell r="O7">
            <v>130379.01</v>
          </cell>
          <cell r="P7">
            <v>101519.20000000001</v>
          </cell>
          <cell r="Q7">
            <v>96219.92</v>
          </cell>
          <cell r="R7">
            <v>141634.37000000002</v>
          </cell>
          <cell r="S7">
            <v>194794.81999999998</v>
          </cell>
          <cell r="T7">
            <v>150700.75</v>
          </cell>
          <cell r="U7">
            <v>197504.94</v>
          </cell>
          <cell r="V7">
            <v>144679.00142857144</v>
          </cell>
        </row>
        <row r="8">
          <cell r="M8" t="str">
            <v>10000003</v>
          </cell>
          <cell r="N8" t="str">
            <v>1</v>
          </cell>
          <cell r="O8">
            <v>13153.630000000001</v>
          </cell>
          <cell r="P8">
            <v>6467.6100000000006</v>
          </cell>
          <cell r="Q8">
            <v>13533.23</v>
          </cell>
          <cell r="R8">
            <v>25031.870000000003</v>
          </cell>
          <cell r="S8">
            <v>14155.83</v>
          </cell>
          <cell r="T8">
            <v>5777.25</v>
          </cell>
          <cell r="U8">
            <v>12286.009999999998</v>
          </cell>
          <cell r="V8">
            <v>12915.061428571427</v>
          </cell>
        </row>
        <row r="9">
          <cell r="M9" t="str">
            <v>10000004</v>
          </cell>
          <cell r="N9" t="str">
            <v>1</v>
          </cell>
          <cell r="O9">
            <v>46433.189999999995</v>
          </cell>
          <cell r="P9">
            <v>28435.06</v>
          </cell>
          <cell r="Q9">
            <v>14444.369999999999</v>
          </cell>
          <cell r="R9">
            <v>29346.850000000002</v>
          </cell>
          <cell r="S9">
            <v>15111.91</v>
          </cell>
          <cell r="T9">
            <v>29727.24</v>
          </cell>
          <cell r="U9">
            <v>17213.59</v>
          </cell>
          <cell r="V9">
            <v>25816.03</v>
          </cell>
        </row>
        <row r="10">
          <cell r="M10" t="str">
            <v>10000005</v>
          </cell>
          <cell r="N10" t="str">
            <v>1</v>
          </cell>
          <cell r="O10">
            <v>104062.00999999998</v>
          </cell>
          <cell r="P10">
            <v>76225.31</v>
          </cell>
          <cell r="Q10">
            <v>74029.97</v>
          </cell>
          <cell r="R10">
            <v>95881.68</v>
          </cell>
          <cell r="S10">
            <v>203728.5</v>
          </cell>
          <cell r="T10">
            <v>80246.639999999985</v>
          </cell>
          <cell r="U10">
            <v>101833.10999999999</v>
          </cell>
          <cell r="V10">
            <v>105143.88857142857</v>
          </cell>
        </row>
        <row r="11">
          <cell r="M11" t="str">
            <v>10000008</v>
          </cell>
          <cell r="N11" t="str">
            <v>1</v>
          </cell>
          <cell r="O11">
            <v>116435.00000000001</v>
          </cell>
          <cell r="P11">
            <v>150949.37</v>
          </cell>
          <cell r="Q11">
            <v>95102.17</v>
          </cell>
          <cell r="R11">
            <v>110365.73999999999</v>
          </cell>
          <cell r="S11">
            <v>295400.88999999996</v>
          </cell>
          <cell r="T11">
            <v>110102.41000000002</v>
          </cell>
          <cell r="U11">
            <v>137063.66</v>
          </cell>
          <cell r="V11">
            <v>145059.89142857143</v>
          </cell>
        </row>
        <row r="12">
          <cell r="M12" t="str">
            <v>10000010</v>
          </cell>
          <cell r="N12" t="str">
            <v>1</v>
          </cell>
          <cell r="O12">
            <v>353231.19</v>
          </cell>
          <cell r="P12">
            <v>148833.4</v>
          </cell>
          <cell r="Q12">
            <v>102884.42</v>
          </cell>
          <cell r="R12">
            <v>232721.83000000002</v>
          </cell>
          <cell r="S12">
            <v>527989.12</v>
          </cell>
          <cell r="T12">
            <v>457502.7699999999</v>
          </cell>
          <cell r="U12">
            <v>142926.47</v>
          </cell>
          <cell r="V12">
            <v>280869.88571428572</v>
          </cell>
        </row>
        <row r="13">
          <cell r="M13" t="str">
            <v>10000012</v>
          </cell>
          <cell r="N13" t="str">
            <v>1</v>
          </cell>
          <cell r="O13">
            <v>14103.41</v>
          </cell>
          <cell r="P13">
            <v>2723.24</v>
          </cell>
          <cell r="Q13">
            <v>23787.480000000003</v>
          </cell>
          <cell r="R13">
            <v>11389.71</v>
          </cell>
          <cell r="S13">
            <v>238516.37</v>
          </cell>
          <cell r="T13">
            <v>901422.0199999999</v>
          </cell>
          <cell r="U13">
            <v>508344.0400000001</v>
          </cell>
          <cell r="V13">
            <v>242898.03857142857</v>
          </cell>
        </row>
        <row r="14">
          <cell r="M14" t="str">
            <v>10000013</v>
          </cell>
          <cell r="N14" t="str">
            <v>1</v>
          </cell>
          <cell r="O14">
            <v>13396.5</v>
          </cell>
          <cell r="P14">
            <v>31797.050000000003</v>
          </cell>
          <cell r="Q14">
            <v>12372.14</v>
          </cell>
          <cell r="R14">
            <v>19080.09</v>
          </cell>
          <cell r="S14">
            <v>27995.97</v>
          </cell>
          <cell r="T14">
            <v>37119.56</v>
          </cell>
          <cell r="U14">
            <v>26155.360000000001</v>
          </cell>
          <cell r="V14">
            <v>23988.095714285711</v>
          </cell>
        </row>
        <row r="15">
          <cell r="M15" t="str">
            <v>10000014</v>
          </cell>
          <cell r="N15" t="str">
            <v>1</v>
          </cell>
          <cell r="O15">
            <v>59255.32</v>
          </cell>
          <cell r="P15">
            <v>22565.760000000002</v>
          </cell>
          <cell r="Q15">
            <v>16859.98</v>
          </cell>
          <cell r="R15">
            <v>22092.18</v>
          </cell>
          <cell r="S15">
            <v>16060.19</v>
          </cell>
          <cell r="T15">
            <v>32271.89</v>
          </cell>
          <cell r="U15">
            <v>34726.92</v>
          </cell>
          <cell r="V15">
            <v>29118.891428571427</v>
          </cell>
        </row>
        <row r="16">
          <cell r="M16" t="str">
            <v>10000015</v>
          </cell>
          <cell r="N16" t="str">
            <v>1</v>
          </cell>
          <cell r="O16">
            <v>478.13</v>
          </cell>
          <cell r="P16">
            <v>428.1</v>
          </cell>
          <cell r="Q16">
            <v>360.11</v>
          </cell>
          <cell r="S16">
            <v>377.86</v>
          </cell>
          <cell r="U16">
            <v>495.6</v>
          </cell>
          <cell r="V16">
            <v>305.68571428571431</v>
          </cell>
        </row>
        <row r="17">
          <cell r="M17" t="str">
            <v>10000017</v>
          </cell>
          <cell r="N17" t="str">
            <v>1</v>
          </cell>
          <cell r="O17">
            <v>977647.25999999978</v>
          </cell>
          <cell r="P17">
            <v>734559.27999999991</v>
          </cell>
          <cell r="Q17">
            <v>623866.25999999989</v>
          </cell>
          <cell r="R17">
            <v>375868.25000000006</v>
          </cell>
          <cell r="S17">
            <v>357195.65</v>
          </cell>
          <cell r="T17">
            <v>418438.62999999995</v>
          </cell>
          <cell r="U17">
            <v>225369.16</v>
          </cell>
          <cell r="V17">
            <v>530420.64142857131</v>
          </cell>
        </row>
        <row r="18">
          <cell r="M18" t="str">
            <v>10000019</v>
          </cell>
          <cell r="N18" t="str">
            <v>1</v>
          </cell>
          <cell r="O18">
            <v>330118.23</v>
          </cell>
          <cell r="P18">
            <v>297304.73</v>
          </cell>
          <cell r="Q18">
            <v>289227.33</v>
          </cell>
          <cell r="R18">
            <v>242809.45</v>
          </cell>
          <cell r="S18">
            <v>391393.65</v>
          </cell>
          <cell r="T18">
            <v>281448.78000000003</v>
          </cell>
          <cell r="U18">
            <v>263547.15000000002</v>
          </cell>
          <cell r="V18">
            <v>299407.04571428575</v>
          </cell>
        </row>
        <row r="19">
          <cell r="M19" t="str">
            <v>10000021</v>
          </cell>
          <cell r="N19" t="str">
            <v>1</v>
          </cell>
          <cell r="O19">
            <v>236483.22999999998</v>
          </cell>
          <cell r="P19">
            <v>149839.48000000001</v>
          </cell>
          <cell r="Q19">
            <v>52221.88</v>
          </cell>
          <cell r="R19">
            <v>26535.14</v>
          </cell>
          <cell r="S19">
            <v>31664.53</v>
          </cell>
          <cell r="T19">
            <v>59177.69</v>
          </cell>
          <cell r="U19">
            <v>42795.770000000004</v>
          </cell>
          <cell r="V19">
            <v>85531.102857142847</v>
          </cell>
        </row>
        <row r="20">
          <cell r="M20" t="str">
            <v>10000022</v>
          </cell>
          <cell r="N20" t="str">
            <v>1</v>
          </cell>
          <cell r="O20">
            <v>580.86</v>
          </cell>
          <cell r="Q20">
            <v>674.02</v>
          </cell>
          <cell r="S20">
            <v>797.99</v>
          </cell>
          <cell r="T20">
            <v>83.45</v>
          </cell>
          <cell r="U20">
            <v>773.13</v>
          </cell>
          <cell r="V20">
            <v>415.63571428571424</v>
          </cell>
        </row>
        <row r="21">
          <cell r="M21" t="str">
            <v>10000024</v>
          </cell>
          <cell r="N21" t="str">
            <v>1</v>
          </cell>
          <cell r="O21">
            <v>777.08</v>
          </cell>
          <cell r="Q21">
            <v>3043.49</v>
          </cell>
          <cell r="R21">
            <v>612.06000000000006</v>
          </cell>
          <cell r="T21">
            <v>242.39</v>
          </cell>
          <cell r="U21">
            <v>1039.43</v>
          </cell>
          <cell r="V21">
            <v>816.35000000000014</v>
          </cell>
        </row>
        <row r="22">
          <cell r="M22" t="str">
            <v>10000025</v>
          </cell>
          <cell r="N22" t="str">
            <v>1</v>
          </cell>
          <cell r="O22">
            <v>725.26</v>
          </cell>
          <cell r="P22">
            <v>256.99</v>
          </cell>
          <cell r="Q22">
            <v>272.8</v>
          </cell>
          <cell r="S22">
            <v>739.75</v>
          </cell>
          <cell r="U22">
            <v>1218.72</v>
          </cell>
          <cell r="V22">
            <v>459.07428571428574</v>
          </cell>
        </row>
        <row r="23">
          <cell r="M23" t="str">
            <v>10000027</v>
          </cell>
          <cell r="N23" t="str">
            <v>1</v>
          </cell>
          <cell r="O23">
            <v>438536.65999999992</v>
          </cell>
          <cell r="P23">
            <v>507511.05000000005</v>
          </cell>
          <cell r="Q23">
            <v>508408.93000000005</v>
          </cell>
          <cell r="R23">
            <v>505580.74000000005</v>
          </cell>
          <cell r="S23">
            <v>627433.00000000012</v>
          </cell>
          <cell r="T23">
            <v>377353.62</v>
          </cell>
          <cell r="U23">
            <v>902399.10000000009</v>
          </cell>
          <cell r="V23">
            <v>552460.44285714289</v>
          </cell>
        </row>
        <row r="24">
          <cell r="M24" t="str">
            <v>10000031</v>
          </cell>
          <cell r="N24" t="str">
            <v>1</v>
          </cell>
          <cell r="O24">
            <v>350.94</v>
          </cell>
          <cell r="P24">
            <v>5809.07</v>
          </cell>
          <cell r="R24">
            <v>588.5</v>
          </cell>
          <cell r="U24">
            <v>429.51</v>
          </cell>
          <cell r="V24">
            <v>1025.4314285714286</v>
          </cell>
        </row>
        <row r="25">
          <cell r="M25" t="str">
            <v>10000032</v>
          </cell>
          <cell r="N25" t="str">
            <v>1</v>
          </cell>
          <cell r="O25">
            <v>27033.39</v>
          </cell>
          <cell r="P25">
            <v>27566.39</v>
          </cell>
          <cell r="Q25">
            <v>47137.020000000004</v>
          </cell>
          <cell r="R25">
            <v>50698.76</v>
          </cell>
          <cell r="S25">
            <v>35235.07</v>
          </cell>
          <cell r="T25">
            <v>36082.429999999993</v>
          </cell>
          <cell r="U25">
            <v>53967.94</v>
          </cell>
          <cell r="V25">
            <v>39674.428571428572</v>
          </cell>
        </row>
        <row r="26">
          <cell r="M26" t="str">
            <v>10000033</v>
          </cell>
          <cell r="N26" t="str">
            <v>1</v>
          </cell>
          <cell r="O26">
            <v>21200.33</v>
          </cell>
          <cell r="P26">
            <v>84386.75</v>
          </cell>
          <cell r="Q26">
            <v>62915.31</v>
          </cell>
          <cell r="R26">
            <v>37976.71</v>
          </cell>
          <cell r="S26">
            <v>74373.75</v>
          </cell>
          <cell r="T26">
            <v>75201.260000000009</v>
          </cell>
          <cell r="U26">
            <v>76613.89</v>
          </cell>
          <cell r="V26">
            <v>61809.714285714283</v>
          </cell>
        </row>
        <row r="27">
          <cell r="M27" t="str">
            <v>10000034</v>
          </cell>
          <cell r="N27" t="str">
            <v>1</v>
          </cell>
          <cell r="O27">
            <v>65384.210000000006</v>
          </cell>
          <cell r="P27">
            <v>61748.53</v>
          </cell>
          <cell r="Q27">
            <v>92080.14</v>
          </cell>
          <cell r="R27">
            <v>65423.600000000006</v>
          </cell>
          <cell r="S27">
            <v>73904.069999999992</v>
          </cell>
          <cell r="T27">
            <v>59360.9</v>
          </cell>
          <cell r="U27">
            <v>96531.37000000001</v>
          </cell>
          <cell r="V27">
            <v>73490.402857142864</v>
          </cell>
        </row>
        <row r="28">
          <cell r="M28" t="str">
            <v>10000036</v>
          </cell>
          <cell r="N28" t="str">
            <v>1</v>
          </cell>
          <cell r="O28">
            <v>423.88</v>
          </cell>
          <cell r="P28">
            <v>582.88</v>
          </cell>
          <cell r="Q28">
            <v>2349.7999999999997</v>
          </cell>
          <cell r="R28">
            <v>749.77</v>
          </cell>
          <cell r="S28">
            <v>1659.57</v>
          </cell>
          <cell r="T28">
            <v>220.53</v>
          </cell>
          <cell r="V28">
            <v>855.20428571428567</v>
          </cell>
        </row>
        <row r="29">
          <cell r="M29" t="str">
            <v>10000041</v>
          </cell>
          <cell r="N29" t="str">
            <v>1</v>
          </cell>
          <cell r="O29">
            <v>2239.5700000000002</v>
          </cell>
          <cell r="P29">
            <v>1784.5</v>
          </cell>
          <cell r="Q29">
            <v>1266.73</v>
          </cell>
          <cell r="R29">
            <v>1300.6500000000001</v>
          </cell>
          <cell r="S29">
            <v>700.45</v>
          </cell>
          <cell r="T29">
            <v>321.83999999999997</v>
          </cell>
          <cell r="U29">
            <v>297.66000000000003</v>
          </cell>
          <cell r="V29">
            <v>1130.2</v>
          </cell>
        </row>
        <row r="30">
          <cell r="M30" t="str">
            <v>10000042</v>
          </cell>
          <cell r="N30" t="str">
            <v>1</v>
          </cell>
          <cell r="Q30">
            <v>749.06000000000006</v>
          </cell>
          <cell r="T30">
            <v>442.06</v>
          </cell>
          <cell r="U30">
            <v>687.51</v>
          </cell>
          <cell r="V30">
            <v>268.37571428571431</v>
          </cell>
        </row>
        <row r="31">
          <cell r="M31" t="str">
            <v>10000043</v>
          </cell>
          <cell r="N31" t="str">
            <v>1</v>
          </cell>
          <cell r="O31">
            <v>1302.69</v>
          </cell>
          <cell r="P31">
            <v>467.36</v>
          </cell>
          <cell r="Q31">
            <v>1472.15</v>
          </cell>
          <cell r="R31">
            <v>809.16</v>
          </cell>
          <cell r="T31">
            <v>548.94000000000005</v>
          </cell>
          <cell r="U31">
            <v>1374.46</v>
          </cell>
          <cell r="V31">
            <v>853.53714285714284</v>
          </cell>
        </row>
        <row r="32">
          <cell r="M32" t="str">
            <v>10000044</v>
          </cell>
          <cell r="N32" t="str">
            <v>1</v>
          </cell>
          <cell r="O32">
            <v>57546.450000000004</v>
          </cell>
          <cell r="P32">
            <v>76944.389999999985</v>
          </cell>
          <cell r="Q32">
            <v>138968.93999999997</v>
          </cell>
          <cell r="R32">
            <v>148265.66999999998</v>
          </cell>
          <cell r="S32">
            <v>577769.00999999989</v>
          </cell>
          <cell r="T32">
            <v>741275.30999999982</v>
          </cell>
          <cell r="U32">
            <v>1563893.7499999998</v>
          </cell>
          <cell r="V32">
            <v>472094.78857142851</v>
          </cell>
        </row>
        <row r="33">
          <cell r="M33" t="str">
            <v>10000045</v>
          </cell>
          <cell r="N33" t="str">
            <v>1</v>
          </cell>
          <cell r="O33">
            <v>1395210.0600000003</v>
          </cell>
          <cell r="P33">
            <v>1392524.94</v>
          </cell>
          <cell r="Q33">
            <v>1742455.0100000002</v>
          </cell>
          <cell r="R33">
            <v>1159539.28</v>
          </cell>
          <cell r="S33">
            <v>933986.7699999999</v>
          </cell>
          <cell r="T33">
            <v>1901144.8299999998</v>
          </cell>
          <cell r="U33">
            <v>1569505.1900000002</v>
          </cell>
          <cell r="V33">
            <v>1442052.297142857</v>
          </cell>
        </row>
        <row r="34">
          <cell r="M34" t="str">
            <v>10000047</v>
          </cell>
          <cell r="N34" t="str">
            <v>1</v>
          </cell>
          <cell r="O34">
            <v>114456.16</v>
          </cell>
          <cell r="P34">
            <v>92664.26999999999</v>
          </cell>
          <cell r="Q34">
            <v>86974</v>
          </cell>
          <cell r="R34">
            <v>85921.47</v>
          </cell>
          <cell r="S34">
            <v>215245.73</v>
          </cell>
          <cell r="T34">
            <v>82908.31</v>
          </cell>
          <cell r="U34">
            <v>135127.46000000002</v>
          </cell>
          <cell r="V34">
            <v>116185.34285714284</v>
          </cell>
        </row>
        <row r="35">
          <cell r="M35" t="str">
            <v>10000050</v>
          </cell>
          <cell r="N35" t="str">
            <v>1</v>
          </cell>
          <cell r="P35">
            <v>570.79</v>
          </cell>
          <cell r="Q35">
            <v>590.23</v>
          </cell>
          <cell r="R35">
            <v>1434.42</v>
          </cell>
          <cell r="T35">
            <v>2934.6600000000003</v>
          </cell>
          <cell r="U35">
            <v>859.02</v>
          </cell>
          <cell r="V35">
            <v>912.73142857142864</v>
          </cell>
        </row>
        <row r="36">
          <cell r="M36" t="str">
            <v>10000051</v>
          </cell>
          <cell r="N36" t="str">
            <v>1</v>
          </cell>
          <cell r="O36">
            <v>681.63</v>
          </cell>
          <cell r="P36">
            <v>5526.91</v>
          </cell>
          <cell r="Q36">
            <v>319.36</v>
          </cell>
          <cell r="R36">
            <v>1955.23</v>
          </cell>
          <cell r="S36">
            <v>132.69</v>
          </cell>
          <cell r="T36">
            <v>1785.21</v>
          </cell>
          <cell r="U36">
            <v>-253.47</v>
          </cell>
          <cell r="V36">
            <v>1449.6514285714286</v>
          </cell>
        </row>
        <row r="37">
          <cell r="M37" t="str">
            <v>10000053</v>
          </cell>
          <cell r="N37" t="str">
            <v>1</v>
          </cell>
          <cell r="O37">
            <v>37008.39</v>
          </cell>
          <cell r="P37">
            <v>53134.29</v>
          </cell>
          <cell r="Q37">
            <v>61751.520000000004</v>
          </cell>
          <cell r="R37">
            <v>70620.489999999991</v>
          </cell>
          <cell r="S37">
            <v>51152.22</v>
          </cell>
          <cell r="T37">
            <v>81458.890000000014</v>
          </cell>
          <cell r="U37">
            <v>108394.20999999999</v>
          </cell>
          <cell r="V37">
            <v>66217.144285714283</v>
          </cell>
        </row>
        <row r="38">
          <cell r="M38" t="str">
            <v>10000054</v>
          </cell>
          <cell r="N38" t="str">
            <v>1</v>
          </cell>
          <cell r="O38">
            <v>60.34</v>
          </cell>
          <cell r="P38">
            <v>808.25</v>
          </cell>
          <cell r="Q38">
            <v>127.92</v>
          </cell>
          <cell r="R38">
            <v>2362.5500000000002</v>
          </cell>
          <cell r="S38">
            <v>66.72</v>
          </cell>
          <cell r="T38">
            <v>69.12</v>
          </cell>
          <cell r="U38">
            <v>415.35</v>
          </cell>
          <cell r="V38">
            <v>558.60714285714289</v>
          </cell>
        </row>
        <row r="39">
          <cell r="M39" t="str">
            <v>10000056</v>
          </cell>
          <cell r="N39" t="str">
            <v>1</v>
          </cell>
          <cell r="O39">
            <v>882079.25</v>
          </cell>
          <cell r="P39">
            <v>1062500.24</v>
          </cell>
          <cell r="Q39">
            <v>373523.18</v>
          </cell>
          <cell r="R39">
            <v>387566.75</v>
          </cell>
          <cell r="S39">
            <v>1025271.52</v>
          </cell>
          <cell r="T39">
            <v>369907.44000000006</v>
          </cell>
          <cell r="U39">
            <v>605803.30999999994</v>
          </cell>
          <cell r="V39">
            <v>672378.81285714277</v>
          </cell>
        </row>
        <row r="40">
          <cell r="M40" t="str">
            <v>10000057</v>
          </cell>
          <cell r="N40" t="str">
            <v>1</v>
          </cell>
          <cell r="O40">
            <v>527.15</v>
          </cell>
          <cell r="P40">
            <v>458.45</v>
          </cell>
          <cell r="Q40">
            <v>454.71</v>
          </cell>
          <cell r="S40">
            <v>377.05</v>
          </cell>
          <cell r="V40">
            <v>259.62285714285713</v>
          </cell>
        </row>
        <row r="41">
          <cell r="M41" t="str">
            <v>10000058</v>
          </cell>
          <cell r="N41" t="str">
            <v>1</v>
          </cell>
          <cell r="P41">
            <v>294.83999999999997</v>
          </cell>
          <cell r="R41">
            <v>1279.5</v>
          </cell>
          <cell r="S41">
            <v>74.03</v>
          </cell>
          <cell r="T41">
            <v>1659.75</v>
          </cell>
          <cell r="U41">
            <v>8326.66</v>
          </cell>
          <cell r="V41">
            <v>1662.1114285714284</v>
          </cell>
        </row>
        <row r="42">
          <cell r="M42" t="str">
            <v>10000060</v>
          </cell>
          <cell r="N42" t="str">
            <v>1</v>
          </cell>
          <cell r="O42">
            <v>85084.3</v>
          </cell>
          <cell r="P42">
            <v>199775.05</v>
          </cell>
          <cell r="Q42">
            <v>75350.570000000007</v>
          </cell>
          <cell r="R42">
            <v>97192.5</v>
          </cell>
          <cell r="S42">
            <v>100442.99</v>
          </cell>
          <cell r="T42">
            <v>83326.11</v>
          </cell>
          <cell r="U42">
            <v>173017.07</v>
          </cell>
          <cell r="V42">
            <v>116312.65571428572</v>
          </cell>
        </row>
        <row r="43">
          <cell r="M43" t="str">
            <v>10000061</v>
          </cell>
          <cell r="N43" t="str">
            <v>1</v>
          </cell>
          <cell r="Q43">
            <v>1208.95</v>
          </cell>
          <cell r="R43">
            <v>657.91000000000008</v>
          </cell>
          <cell r="S43">
            <v>1274.1000000000001</v>
          </cell>
          <cell r="T43">
            <v>627.63000000000011</v>
          </cell>
          <cell r="U43">
            <v>1151.7</v>
          </cell>
          <cell r="V43">
            <v>702.89857142857147</v>
          </cell>
        </row>
        <row r="44">
          <cell r="M44" t="str">
            <v>10000065</v>
          </cell>
          <cell r="N44" t="str">
            <v>1</v>
          </cell>
          <cell r="P44">
            <v>346.43</v>
          </cell>
          <cell r="U44">
            <v>608.16999999999996</v>
          </cell>
          <cell r="V44">
            <v>136.37142857142857</v>
          </cell>
        </row>
        <row r="45">
          <cell r="M45" t="str">
            <v>10000067</v>
          </cell>
          <cell r="N45" t="str">
            <v>1</v>
          </cell>
          <cell r="O45">
            <v>15487.369999999999</v>
          </cell>
          <cell r="P45">
            <v>54313.18</v>
          </cell>
          <cell r="Q45">
            <v>29842.880000000001</v>
          </cell>
          <cell r="R45">
            <v>52303.560000000005</v>
          </cell>
          <cell r="S45">
            <v>35992.14</v>
          </cell>
          <cell r="T45">
            <v>33713.78</v>
          </cell>
          <cell r="U45">
            <v>45452.94</v>
          </cell>
          <cell r="V45">
            <v>38157.978571428568</v>
          </cell>
        </row>
        <row r="46">
          <cell r="M46" t="str">
            <v>10000068</v>
          </cell>
          <cell r="N46" t="str">
            <v>1</v>
          </cell>
          <cell r="O46">
            <v>579.11</v>
          </cell>
          <cell r="P46">
            <v>730.6</v>
          </cell>
          <cell r="Q46">
            <v>553.9</v>
          </cell>
          <cell r="R46">
            <v>1002.69</v>
          </cell>
          <cell r="S46">
            <v>426.81</v>
          </cell>
          <cell r="T46">
            <v>2558.3000000000002</v>
          </cell>
          <cell r="U46">
            <v>1835.2</v>
          </cell>
          <cell r="V46">
            <v>1098.0871428571429</v>
          </cell>
        </row>
        <row r="47">
          <cell r="M47" t="str">
            <v>10000071</v>
          </cell>
          <cell r="N47" t="str">
            <v>1</v>
          </cell>
          <cell r="O47">
            <v>60794.669999999991</v>
          </cell>
          <cell r="P47">
            <v>60997.149999999994</v>
          </cell>
          <cell r="Q47">
            <v>57791.46</v>
          </cell>
          <cell r="R47">
            <v>79979.91</v>
          </cell>
          <cell r="S47">
            <v>87056.91</v>
          </cell>
          <cell r="T47">
            <v>129810.01999999999</v>
          </cell>
          <cell r="U47">
            <v>103689.68000000001</v>
          </cell>
          <cell r="V47">
            <v>82874.257142857154</v>
          </cell>
        </row>
        <row r="48">
          <cell r="M48" t="str">
            <v>10000074</v>
          </cell>
          <cell r="N48" t="str">
            <v>1</v>
          </cell>
          <cell r="O48">
            <v>46940.93</v>
          </cell>
          <cell r="P48">
            <v>39706.729999999996</v>
          </cell>
          <cell r="Q48">
            <v>75436.180000000008</v>
          </cell>
          <cell r="R48">
            <v>54757.62</v>
          </cell>
          <cell r="S48">
            <v>41467</v>
          </cell>
          <cell r="T48">
            <v>65500.639999999999</v>
          </cell>
          <cell r="U48">
            <v>62941.39</v>
          </cell>
          <cell r="V48">
            <v>55250.070000000007</v>
          </cell>
        </row>
        <row r="49">
          <cell r="M49" t="str">
            <v>10000075</v>
          </cell>
          <cell r="N49" t="str">
            <v>1</v>
          </cell>
          <cell r="O49">
            <v>11773.33</v>
          </cell>
          <cell r="P49">
            <v>12050.240000000002</v>
          </cell>
          <cell r="Q49">
            <v>13307.81</v>
          </cell>
          <cell r="R49">
            <v>1358.5</v>
          </cell>
          <cell r="S49">
            <v>8435.8700000000008</v>
          </cell>
          <cell r="T49">
            <v>15729.240000000002</v>
          </cell>
          <cell r="U49">
            <v>13884.470000000001</v>
          </cell>
          <cell r="V49">
            <v>10934.208571428573</v>
          </cell>
        </row>
        <row r="50">
          <cell r="M50" t="str">
            <v>10000077</v>
          </cell>
          <cell r="N50" t="str">
            <v>1</v>
          </cell>
          <cell r="O50">
            <v>88648.53</v>
          </cell>
          <cell r="P50">
            <v>146454.07999999999</v>
          </cell>
          <cell r="Q50">
            <v>92670.12</v>
          </cell>
          <cell r="R50">
            <v>118794.04999999999</v>
          </cell>
          <cell r="S50">
            <v>90346.55</v>
          </cell>
          <cell r="T50">
            <v>85544.670000000013</v>
          </cell>
          <cell r="U50">
            <v>79320.840000000011</v>
          </cell>
          <cell r="V50">
            <v>100254.12</v>
          </cell>
        </row>
        <row r="51">
          <cell r="M51" t="str">
            <v>10000078</v>
          </cell>
          <cell r="N51" t="str">
            <v>1</v>
          </cell>
          <cell r="O51">
            <v>4663.8500000000004</v>
          </cell>
          <cell r="P51">
            <v>4593.2700000000004</v>
          </cell>
          <cell r="Q51">
            <v>6479.67</v>
          </cell>
          <cell r="R51">
            <v>2870.88</v>
          </cell>
          <cell r="S51">
            <v>790.38</v>
          </cell>
          <cell r="T51">
            <v>9491.67</v>
          </cell>
          <cell r="U51">
            <v>1867.2700000000002</v>
          </cell>
          <cell r="V51">
            <v>4393.8557142857144</v>
          </cell>
        </row>
        <row r="52">
          <cell r="M52" t="str">
            <v>10000079</v>
          </cell>
          <cell r="N52" t="str">
            <v>1</v>
          </cell>
          <cell r="O52">
            <v>5418945.4000000004</v>
          </cell>
          <cell r="P52">
            <v>5623867.5600000005</v>
          </cell>
          <cell r="Q52">
            <v>8236879.0800000001</v>
          </cell>
          <cell r="R52">
            <v>7525755.7199999988</v>
          </cell>
          <cell r="S52">
            <v>7987460.0999999996</v>
          </cell>
          <cell r="T52">
            <v>9930850.2100000009</v>
          </cell>
          <cell r="U52">
            <v>10429784.029999999</v>
          </cell>
          <cell r="V52">
            <v>7879077.4428571435</v>
          </cell>
        </row>
        <row r="53">
          <cell r="K53">
            <v>8598241.9700000007</v>
          </cell>
          <cell r="M53" t="str">
            <v>10000081</v>
          </cell>
          <cell r="N53" t="str">
            <v>1</v>
          </cell>
          <cell r="O53">
            <v>6299.22</v>
          </cell>
          <cell r="Q53">
            <v>1561.94</v>
          </cell>
          <cell r="S53">
            <v>461.96</v>
          </cell>
          <cell r="V53">
            <v>1189.0171428571427</v>
          </cell>
        </row>
        <row r="54">
          <cell r="M54" t="str">
            <v>10000082</v>
          </cell>
          <cell r="N54" t="str">
            <v>1</v>
          </cell>
          <cell r="O54">
            <v>11323.7</v>
          </cell>
          <cell r="P54">
            <v>15373.329999999998</v>
          </cell>
          <cell r="Q54">
            <v>6467.5499999999993</v>
          </cell>
          <cell r="R54">
            <v>24584.54</v>
          </cell>
          <cell r="S54">
            <v>28592.89</v>
          </cell>
          <cell r="T54">
            <v>21315.149999999998</v>
          </cell>
          <cell r="U54">
            <v>5277.86</v>
          </cell>
          <cell r="V54">
            <v>16133.574285714287</v>
          </cell>
        </row>
        <row r="55">
          <cell r="M55" t="str">
            <v>10000083</v>
          </cell>
          <cell r="N55" t="str">
            <v>1</v>
          </cell>
          <cell r="O55">
            <v>44714.49</v>
          </cell>
          <cell r="P55">
            <v>37308.799999999996</v>
          </cell>
          <cell r="Q55">
            <v>74977.86</v>
          </cell>
          <cell r="R55">
            <v>35972.51</v>
          </cell>
          <cell r="S55">
            <v>55400.240000000005</v>
          </cell>
          <cell r="T55">
            <v>49558.22</v>
          </cell>
          <cell r="U55">
            <v>79332.290000000008</v>
          </cell>
          <cell r="V55">
            <v>53894.915714285722</v>
          </cell>
        </row>
        <row r="56">
          <cell r="M56" t="str">
            <v>10000090</v>
          </cell>
          <cell r="N56" t="str">
            <v>1</v>
          </cell>
          <cell r="O56">
            <v>12815.400000000001</v>
          </cell>
          <cell r="P56">
            <v>10915.97</v>
          </cell>
          <cell r="Q56">
            <v>3971.99</v>
          </cell>
          <cell r="R56">
            <v>23717.87</v>
          </cell>
          <cell r="S56">
            <v>17997.57</v>
          </cell>
          <cell r="T56">
            <v>10354.92</v>
          </cell>
          <cell r="U56">
            <v>5420.95</v>
          </cell>
          <cell r="V56">
            <v>12170.667142857141</v>
          </cell>
        </row>
        <row r="57">
          <cell r="M57" t="str">
            <v>10000092</v>
          </cell>
          <cell r="N57" t="str">
            <v>1</v>
          </cell>
          <cell r="O57">
            <v>585.28</v>
          </cell>
          <cell r="R57">
            <v>612.06000000000006</v>
          </cell>
          <cell r="S57">
            <v>519.42999999999995</v>
          </cell>
          <cell r="T57">
            <v>651.30000000000007</v>
          </cell>
          <cell r="U57">
            <v>709.59</v>
          </cell>
          <cell r="V57">
            <v>439.66571428571433</v>
          </cell>
        </row>
        <row r="58">
          <cell r="M58" t="str">
            <v>10000093</v>
          </cell>
          <cell r="N58" t="str">
            <v>1</v>
          </cell>
          <cell r="O58">
            <v>8155.0599999999995</v>
          </cell>
          <cell r="P58">
            <v>18125.45</v>
          </cell>
          <cell r="Q58">
            <v>23494.250000000004</v>
          </cell>
          <cell r="R58">
            <v>9407.09</v>
          </cell>
          <cell r="S58">
            <v>16589.3</v>
          </cell>
          <cell r="T58">
            <v>12907.34</v>
          </cell>
          <cell r="U58">
            <v>19069.900000000001</v>
          </cell>
          <cell r="V58">
            <v>15392.627142857145</v>
          </cell>
        </row>
        <row r="59">
          <cell r="M59" t="str">
            <v>10000095</v>
          </cell>
          <cell r="N59" t="str">
            <v>1</v>
          </cell>
          <cell r="O59">
            <v>9893.01</v>
          </cell>
          <cell r="P59">
            <v>7815.4600000000009</v>
          </cell>
          <cell r="Q59">
            <v>10022.370000000001</v>
          </cell>
          <cell r="R59">
            <v>85733.33</v>
          </cell>
          <cell r="S59">
            <v>35142</v>
          </cell>
          <cell r="T59">
            <v>20291.740000000002</v>
          </cell>
          <cell r="U59">
            <v>16578.120000000003</v>
          </cell>
          <cell r="V59">
            <v>26496.575714285715</v>
          </cell>
        </row>
        <row r="60">
          <cell r="M60" t="str">
            <v>10000096</v>
          </cell>
          <cell r="N60" t="str">
            <v>1</v>
          </cell>
          <cell r="O60">
            <v>14370.310000000001</v>
          </cell>
          <cell r="P60">
            <v>20879.919999999998</v>
          </cell>
          <cell r="Q60">
            <v>19311.810000000001</v>
          </cell>
          <cell r="R60">
            <v>18577.880000000005</v>
          </cell>
          <cell r="S60">
            <v>9731.43</v>
          </cell>
          <cell r="T60">
            <v>91248.03</v>
          </cell>
          <cell r="U60">
            <v>45789.919999999998</v>
          </cell>
          <cell r="V60">
            <v>31415.614285714284</v>
          </cell>
        </row>
        <row r="61">
          <cell r="M61" t="str">
            <v>10000100</v>
          </cell>
          <cell r="N61" t="str">
            <v>1</v>
          </cell>
          <cell r="O61">
            <v>53475.28</v>
          </cell>
          <cell r="P61">
            <v>67006.63</v>
          </cell>
          <cell r="Q61">
            <v>87670.98000000001</v>
          </cell>
          <cell r="R61">
            <v>54916.95</v>
          </cell>
          <cell r="S61">
            <v>70817.33</v>
          </cell>
          <cell r="T61">
            <v>67712.47</v>
          </cell>
          <cell r="U61">
            <v>74410.820000000007</v>
          </cell>
          <cell r="V61">
            <v>68001.494285714289</v>
          </cell>
        </row>
        <row r="62">
          <cell r="M62" t="str">
            <v>10000101</v>
          </cell>
          <cell r="N62" t="str">
            <v>1</v>
          </cell>
          <cell r="O62">
            <v>191025.81999999998</v>
          </cell>
          <cell r="P62">
            <v>50987.55</v>
          </cell>
          <cell r="Q62">
            <v>33003.35</v>
          </cell>
          <cell r="R62">
            <v>145594.4</v>
          </cell>
          <cell r="S62">
            <v>78085.52</v>
          </cell>
          <cell r="T62">
            <v>58683.14</v>
          </cell>
          <cell r="U62">
            <v>118113.88999999998</v>
          </cell>
          <cell r="V62">
            <v>96499.095714285722</v>
          </cell>
        </row>
        <row r="63">
          <cell r="M63" t="str">
            <v>10000102</v>
          </cell>
          <cell r="N63" t="str">
            <v>1</v>
          </cell>
          <cell r="O63">
            <v>541.14</v>
          </cell>
          <cell r="P63">
            <v>2624</v>
          </cell>
          <cell r="Q63">
            <v>1259.97</v>
          </cell>
          <cell r="R63">
            <v>747.1</v>
          </cell>
          <cell r="S63">
            <v>562.91</v>
          </cell>
          <cell r="T63">
            <v>234.94</v>
          </cell>
          <cell r="U63">
            <v>4227.0499999999993</v>
          </cell>
          <cell r="V63">
            <v>1456.7299999999998</v>
          </cell>
        </row>
        <row r="64">
          <cell r="M64" t="str">
            <v>10000103</v>
          </cell>
          <cell r="N64" t="str">
            <v>1</v>
          </cell>
          <cell r="O64">
            <v>390.76</v>
          </cell>
          <cell r="P64">
            <v>139.54000000000002</v>
          </cell>
          <cell r="Q64">
            <v>2164.71</v>
          </cell>
          <cell r="R64">
            <v>1443.61</v>
          </cell>
          <cell r="S64">
            <v>936.24</v>
          </cell>
          <cell r="T64">
            <v>3945.41</v>
          </cell>
          <cell r="U64">
            <v>407.83</v>
          </cell>
          <cell r="V64">
            <v>1346.8714285714286</v>
          </cell>
        </row>
        <row r="65">
          <cell r="M65" t="str">
            <v>10000106</v>
          </cell>
          <cell r="N65" t="str">
            <v>1</v>
          </cell>
          <cell r="O65">
            <v>3041173.31</v>
          </cell>
          <cell r="P65">
            <v>3282438.31</v>
          </cell>
          <cell r="Q65">
            <v>3552656.82</v>
          </cell>
          <cell r="R65">
            <v>3626951.5000000005</v>
          </cell>
          <cell r="S65">
            <v>3206033.4399999995</v>
          </cell>
          <cell r="T65">
            <v>2712088.6100000003</v>
          </cell>
          <cell r="U65">
            <v>5678318.2499999981</v>
          </cell>
          <cell r="V65">
            <v>3585665.748571428</v>
          </cell>
        </row>
        <row r="66">
          <cell r="M66" t="str">
            <v>10000107</v>
          </cell>
          <cell r="N66" t="str">
            <v>1</v>
          </cell>
          <cell r="O66">
            <v>18989.93</v>
          </cell>
          <cell r="P66">
            <v>21168.73</v>
          </cell>
          <cell r="Q66">
            <v>19338.54</v>
          </cell>
          <cell r="R66">
            <v>67298.039999999994</v>
          </cell>
          <cell r="S66">
            <v>34975.24</v>
          </cell>
          <cell r="T66">
            <v>15011.68</v>
          </cell>
          <cell r="U66">
            <v>19006.38</v>
          </cell>
          <cell r="V66">
            <v>27969.791428571425</v>
          </cell>
        </row>
        <row r="67">
          <cell r="M67" t="str">
            <v>10000114</v>
          </cell>
          <cell r="N67" t="str">
            <v>1</v>
          </cell>
          <cell r="O67">
            <v>222877.46999999997</v>
          </cell>
          <cell r="P67">
            <v>215241.05</v>
          </cell>
          <cell r="Q67">
            <v>339789.56</v>
          </cell>
          <cell r="R67">
            <v>369503.43000000005</v>
          </cell>
          <cell r="S67">
            <v>306568.50000000006</v>
          </cell>
          <cell r="T67">
            <v>368393.5</v>
          </cell>
          <cell r="U67">
            <v>346780.38</v>
          </cell>
          <cell r="V67">
            <v>309879.12714285718</v>
          </cell>
        </row>
        <row r="68">
          <cell r="M68" t="str">
            <v>10000115</v>
          </cell>
          <cell r="N68" t="str">
            <v>1</v>
          </cell>
          <cell r="O68">
            <v>658.44</v>
          </cell>
          <cell r="Q68">
            <v>954.82</v>
          </cell>
          <cell r="S68">
            <v>462.47</v>
          </cell>
          <cell r="U68">
            <v>773.12</v>
          </cell>
          <cell r="V68">
            <v>406.97857142857146</v>
          </cell>
        </row>
        <row r="69">
          <cell r="M69" t="str">
            <v>10000116</v>
          </cell>
          <cell r="N69" t="str">
            <v>1</v>
          </cell>
          <cell r="O69">
            <v>263716.77</v>
          </cell>
          <cell r="P69">
            <v>567931.28</v>
          </cell>
          <cell r="Q69">
            <v>423637.28</v>
          </cell>
          <cell r="R69">
            <v>318059.15000000002</v>
          </cell>
          <cell r="S69">
            <v>401021.43</v>
          </cell>
          <cell r="T69">
            <v>364132.36</v>
          </cell>
          <cell r="U69">
            <v>390540.85</v>
          </cell>
          <cell r="V69">
            <v>389862.73142857145</v>
          </cell>
        </row>
        <row r="70">
          <cell r="M70" t="str">
            <v>10000117</v>
          </cell>
          <cell r="N70" t="str">
            <v>1</v>
          </cell>
          <cell r="O70">
            <v>52883.16</v>
          </cell>
          <cell r="P70">
            <v>57979.430000000008</v>
          </cell>
          <cell r="Q70">
            <v>57200.45</v>
          </cell>
          <cell r="R70">
            <v>56776.22</v>
          </cell>
          <cell r="S70">
            <v>101005.89</v>
          </cell>
          <cell r="T70">
            <v>48886.39</v>
          </cell>
          <cell r="U70">
            <v>54372.28</v>
          </cell>
          <cell r="V70">
            <v>61300.545714285727</v>
          </cell>
        </row>
        <row r="71">
          <cell r="M71" t="str">
            <v>10000118</v>
          </cell>
          <cell r="N71" t="str">
            <v>1</v>
          </cell>
          <cell r="O71">
            <v>1189.6499999999999</v>
          </cell>
          <cell r="P71">
            <v>133.75</v>
          </cell>
          <cell r="Q71">
            <v>135.05000000000001</v>
          </cell>
          <cell r="R71">
            <v>134.78</v>
          </cell>
          <cell r="S71">
            <v>2579.89</v>
          </cell>
          <cell r="T71">
            <v>291.58</v>
          </cell>
          <cell r="U71">
            <v>128.76</v>
          </cell>
          <cell r="V71">
            <v>656.20857142857142</v>
          </cell>
        </row>
        <row r="72">
          <cell r="M72" t="str">
            <v>10000119</v>
          </cell>
          <cell r="N72" t="str">
            <v>1</v>
          </cell>
          <cell r="O72">
            <v>397.79</v>
          </cell>
          <cell r="P72">
            <v>311.66000000000003</v>
          </cell>
          <cell r="R72">
            <v>909.25</v>
          </cell>
          <cell r="S72">
            <v>11.05</v>
          </cell>
          <cell r="U72">
            <v>690.43000000000006</v>
          </cell>
          <cell r="V72">
            <v>331.45428571428573</v>
          </cell>
        </row>
        <row r="73">
          <cell r="M73" t="str">
            <v>10000121</v>
          </cell>
          <cell r="N73" t="str">
            <v>1</v>
          </cell>
          <cell r="O73">
            <v>1347552.82</v>
          </cell>
          <cell r="P73">
            <v>1068269.45</v>
          </cell>
          <cell r="Q73">
            <v>1063412.8900000001</v>
          </cell>
          <cell r="R73">
            <v>614157.16999999993</v>
          </cell>
          <cell r="S73">
            <v>497482.86</v>
          </cell>
          <cell r="T73">
            <v>539458.55999999982</v>
          </cell>
          <cell r="U73">
            <v>233289.23999999996</v>
          </cell>
          <cell r="V73">
            <v>766231.85571428575</v>
          </cell>
        </row>
        <row r="74">
          <cell r="M74" t="str">
            <v>10000124</v>
          </cell>
          <cell r="N74" t="str">
            <v>1</v>
          </cell>
          <cell r="O74">
            <v>1155.8</v>
          </cell>
          <cell r="P74">
            <v>36.4</v>
          </cell>
          <cell r="Q74">
            <v>450.57</v>
          </cell>
          <cell r="R74">
            <v>1549.42</v>
          </cell>
          <cell r="S74">
            <v>1138.28</v>
          </cell>
          <cell r="T74">
            <v>79</v>
          </cell>
          <cell r="V74">
            <v>629.9242857142857</v>
          </cell>
        </row>
        <row r="75">
          <cell r="M75" t="str">
            <v>10000125</v>
          </cell>
          <cell r="N75" t="str">
            <v>1</v>
          </cell>
          <cell r="O75">
            <v>90292.37</v>
          </cell>
          <cell r="P75">
            <v>11881.66</v>
          </cell>
          <cell r="Q75">
            <v>86302.099999999991</v>
          </cell>
          <cell r="R75">
            <v>19798.86</v>
          </cell>
          <cell r="S75">
            <v>13607.350000000002</v>
          </cell>
          <cell r="T75">
            <v>10409.5</v>
          </cell>
          <cell r="U75">
            <v>19958.810000000001</v>
          </cell>
          <cell r="V75">
            <v>36035.807142857142</v>
          </cell>
        </row>
        <row r="76">
          <cell r="M76" t="str">
            <v>10000126</v>
          </cell>
          <cell r="N76" t="str">
            <v>1</v>
          </cell>
          <cell r="P76">
            <v>27251.95</v>
          </cell>
          <cell r="Q76">
            <v>21643.99</v>
          </cell>
          <cell r="R76">
            <v>3659.6499999999996</v>
          </cell>
          <cell r="S76">
            <v>73.53</v>
          </cell>
          <cell r="V76">
            <v>7518.4457142857145</v>
          </cell>
        </row>
        <row r="77">
          <cell r="M77" t="str">
            <v>10000128</v>
          </cell>
          <cell r="N77" t="str">
            <v>1</v>
          </cell>
          <cell r="O77">
            <v>9920.5300000000007</v>
          </cell>
          <cell r="P77">
            <v>23209.53</v>
          </cell>
          <cell r="Q77">
            <v>25676.48</v>
          </cell>
          <cell r="R77">
            <v>11570.76</v>
          </cell>
          <cell r="S77">
            <v>20411.670000000002</v>
          </cell>
          <cell r="T77">
            <v>21408.32</v>
          </cell>
          <cell r="U77">
            <v>31959.93</v>
          </cell>
          <cell r="V77">
            <v>20593.888571428568</v>
          </cell>
        </row>
        <row r="78">
          <cell r="M78" t="str">
            <v>10000130</v>
          </cell>
          <cell r="N78" t="str">
            <v>1</v>
          </cell>
          <cell r="O78">
            <v>585.29</v>
          </cell>
          <cell r="P78">
            <v>5937.93</v>
          </cell>
          <cell r="Q78">
            <v>72.05</v>
          </cell>
          <cell r="R78">
            <v>2976.12</v>
          </cell>
          <cell r="S78">
            <v>70.600000000000009</v>
          </cell>
          <cell r="V78">
            <v>1377.4271428571428</v>
          </cell>
        </row>
        <row r="79">
          <cell r="M79" t="str">
            <v>10000134</v>
          </cell>
          <cell r="N79" t="str">
            <v>1</v>
          </cell>
          <cell r="O79">
            <v>154745.69</v>
          </cell>
          <cell r="P79">
            <v>108477.55000000002</v>
          </cell>
          <cell r="Q79">
            <v>154865.33000000002</v>
          </cell>
          <cell r="R79">
            <v>275578.25</v>
          </cell>
          <cell r="S79">
            <v>127100.60000000002</v>
          </cell>
          <cell r="T79">
            <v>25964.51</v>
          </cell>
          <cell r="U79">
            <v>60604.06</v>
          </cell>
          <cell r="V79">
            <v>129619.42714285714</v>
          </cell>
        </row>
        <row r="80">
          <cell r="M80" t="str">
            <v>10000137</v>
          </cell>
          <cell r="N80" t="str">
            <v>1</v>
          </cell>
          <cell r="O80">
            <v>13669.61</v>
          </cell>
          <cell r="P80">
            <v>6265.6100000000006</v>
          </cell>
          <cell r="Q80">
            <v>46255.189999999995</v>
          </cell>
          <cell r="R80">
            <v>23533.82</v>
          </cell>
          <cell r="S80">
            <v>16768.39</v>
          </cell>
          <cell r="T80">
            <v>52952.97</v>
          </cell>
          <cell r="U80">
            <v>16271.640000000001</v>
          </cell>
          <cell r="V80">
            <v>25102.461428571434</v>
          </cell>
        </row>
        <row r="81">
          <cell r="M81" t="str">
            <v>10000138</v>
          </cell>
          <cell r="N81" t="str">
            <v>1</v>
          </cell>
          <cell r="O81">
            <v>243.83</v>
          </cell>
          <cell r="P81">
            <v>238.04</v>
          </cell>
          <cell r="Q81">
            <v>929.32</v>
          </cell>
          <cell r="R81">
            <v>7341.8</v>
          </cell>
          <cell r="S81">
            <v>46610.62</v>
          </cell>
          <cell r="T81">
            <v>577.29</v>
          </cell>
          <cell r="U81">
            <v>11973.460000000001</v>
          </cell>
          <cell r="V81">
            <v>9702.0514285714289</v>
          </cell>
        </row>
        <row r="82">
          <cell r="M82" t="str">
            <v>10000141</v>
          </cell>
          <cell r="N82" t="str">
            <v>1</v>
          </cell>
          <cell r="O82">
            <v>108838.72</v>
          </cell>
          <cell r="P82">
            <v>166861.69</v>
          </cell>
          <cell r="Q82">
            <v>69526.929999999993</v>
          </cell>
          <cell r="R82">
            <v>155855.54</v>
          </cell>
          <cell r="S82">
            <v>69617.64</v>
          </cell>
          <cell r="T82">
            <v>105864.53</v>
          </cell>
          <cell r="U82">
            <v>146580.66999999998</v>
          </cell>
          <cell r="V82">
            <v>117592.24571428572</v>
          </cell>
        </row>
        <row r="83">
          <cell r="M83" t="str">
            <v>10000142</v>
          </cell>
          <cell r="N83" t="str">
            <v>1</v>
          </cell>
          <cell r="O83">
            <v>177769.05</v>
          </cell>
          <cell r="P83">
            <v>147054.11000000002</v>
          </cell>
          <cell r="Q83">
            <v>196311.52</v>
          </cell>
          <cell r="R83">
            <v>176127.7</v>
          </cell>
          <cell r="S83">
            <v>145383.91</v>
          </cell>
          <cell r="T83">
            <v>94172.18</v>
          </cell>
          <cell r="U83">
            <v>78113.549999999988</v>
          </cell>
          <cell r="V83">
            <v>144990.28857142859</v>
          </cell>
        </row>
        <row r="84">
          <cell r="M84" t="str">
            <v>10000144</v>
          </cell>
          <cell r="N84" t="str">
            <v>1</v>
          </cell>
          <cell r="O84">
            <v>956.7</v>
          </cell>
          <cell r="P84">
            <v>713.47</v>
          </cell>
          <cell r="Q84">
            <v>504.17</v>
          </cell>
          <cell r="S84">
            <v>545.03</v>
          </cell>
          <cell r="V84">
            <v>388.48142857142858</v>
          </cell>
        </row>
        <row r="85">
          <cell r="M85" t="str">
            <v>10000145</v>
          </cell>
          <cell r="N85" t="str">
            <v>1</v>
          </cell>
          <cell r="O85">
            <v>347</v>
          </cell>
          <cell r="P85">
            <v>250</v>
          </cell>
          <cell r="Q85">
            <v>1428.74</v>
          </cell>
          <cell r="R85">
            <v>3950</v>
          </cell>
          <cell r="T85">
            <v>1498.6899999999998</v>
          </cell>
          <cell r="V85">
            <v>1067.7757142857142</v>
          </cell>
        </row>
        <row r="86">
          <cell r="M86" t="str">
            <v>10000146</v>
          </cell>
          <cell r="N86" t="str">
            <v>1</v>
          </cell>
          <cell r="O86">
            <v>257782.21</v>
          </cell>
          <cell r="P86">
            <v>751735.2</v>
          </cell>
          <cell r="Q86">
            <v>175982.69999999995</v>
          </cell>
          <cell r="R86">
            <v>220714.91999999998</v>
          </cell>
          <cell r="S86">
            <v>196294.27</v>
          </cell>
          <cell r="T86">
            <v>181637.74</v>
          </cell>
          <cell r="U86">
            <v>196331.44</v>
          </cell>
          <cell r="V86">
            <v>282925.49714285712</v>
          </cell>
        </row>
        <row r="87">
          <cell r="M87" t="str">
            <v>10000147</v>
          </cell>
          <cell r="N87" t="str">
            <v>1</v>
          </cell>
          <cell r="O87">
            <v>60076.68</v>
          </cell>
          <cell r="P87">
            <v>64653.11</v>
          </cell>
          <cell r="Q87">
            <v>71576.26999999999</v>
          </cell>
          <cell r="R87">
            <v>53566.09</v>
          </cell>
          <cell r="S87">
            <v>51749.58</v>
          </cell>
          <cell r="T87">
            <v>56767.79</v>
          </cell>
          <cell r="U87">
            <v>100450.09</v>
          </cell>
          <cell r="V87">
            <v>65548.515714285706</v>
          </cell>
        </row>
        <row r="88">
          <cell r="M88" t="str">
            <v>10000148</v>
          </cell>
          <cell r="N88" t="str">
            <v>1</v>
          </cell>
          <cell r="O88">
            <v>3403.09</v>
          </cell>
          <cell r="P88">
            <v>4241.12</v>
          </cell>
          <cell r="Q88">
            <v>7334.19</v>
          </cell>
          <cell r="R88">
            <v>17998.489999999998</v>
          </cell>
          <cell r="S88">
            <v>6972.33</v>
          </cell>
          <cell r="T88">
            <v>4124.17</v>
          </cell>
          <cell r="U88">
            <v>6254.6500000000005</v>
          </cell>
          <cell r="V88">
            <v>7189.72</v>
          </cell>
        </row>
        <row r="89">
          <cell r="M89" t="str">
            <v>10000151</v>
          </cell>
          <cell r="N89" t="str">
            <v>1</v>
          </cell>
          <cell r="O89">
            <v>460.68</v>
          </cell>
          <cell r="Q89">
            <v>255.03</v>
          </cell>
          <cell r="S89">
            <v>334.36</v>
          </cell>
          <cell r="U89">
            <v>247.8</v>
          </cell>
          <cell r="V89">
            <v>185.41000000000003</v>
          </cell>
        </row>
        <row r="90">
          <cell r="M90" t="str">
            <v>10000152</v>
          </cell>
          <cell r="N90" t="str">
            <v>1</v>
          </cell>
          <cell r="O90">
            <v>47263.270000000004</v>
          </cell>
          <cell r="P90">
            <v>40898.559999999998</v>
          </cell>
          <cell r="Q90">
            <v>63928.759999999995</v>
          </cell>
          <cell r="R90">
            <v>43391.95</v>
          </cell>
          <cell r="S90">
            <v>82075.850000000006</v>
          </cell>
          <cell r="T90">
            <v>115196.84</v>
          </cell>
          <cell r="U90">
            <v>76110.13</v>
          </cell>
          <cell r="V90">
            <v>66980.765714285706</v>
          </cell>
        </row>
        <row r="91">
          <cell r="M91" t="str">
            <v>10000156</v>
          </cell>
          <cell r="N91" t="str">
            <v>1</v>
          </cell>
          <cell r="O91">
            <v>1144364.4099999999</v>
          </cell>
          <cell r="P91">
            <v>685088.46000000008</v>
          </cell>
          <cell r="Q91">
            <v>547081.26</v>
          </cell>
          <cell r="R91">
            <v>414717.75</v>
          </cell>
          <cell r="S91">
            <v>1570190.21</v>
          </cell>
          <cell r="T91">
            <v>1042327.1700000002</v>
          </cell>
          <cell r="U91">
            <v>409349.26</v>
          </cell>
          <cell r="V91">
            <v>830445.50285714283</v>
          </cell>
        </row>
        <row r="92">
          <cell r="M92" t="str">
            <v>10000157</v>
          </cell>
          <cell r="N92" t="str">
            <v>1</v>
          </cell>
          <cell r="O92">
            <v>30897.07</v>
          </cell>
          <cell r="P92">
            <v>42799.53</v>
          </cell>
          <cell r="Q92">
            <v>47006.05</v>
          </cell>
          <cell r="R92">
            <v>42728.11</v>
          </cell>
          <cell r="S92">
            <v>24745.510000000002</v>
          </cell>
          <cell r="T92">
            <v>30577.68</v>
          </cell>
          <cell r="U92">
            <v>78796.78</v>
          </cell>
          <cell r="V92">
            <v>42507.247142857137</v>
          </cell>
        </row>
        <row r="93">
          <cell r="M93" t="str">
            <v>10000158</v>
          </cell>
          <cell r="N93" t="str">
            <v>1</v>
          </cell>
          <cell r="O93">
            <v>1097.46</v>
          </cell>
          <cell r="P93">
            <v>328.96</v>
          </cell>
          <cell r="Q93">
            <v>351.69</v>
          </cell>
          <cell r="R93">
            <v>3466.85</v>
          </cell>
          <cell r="S93">
            <v>1461.63</v>
          </cell>
          <cell r="T93">
            <v>922.33</v>
          </cell>
          <cell r="U93">
            <v>1034.3499999999999</v>
          </cell>
          <cell r="V93">
            <v>1237.6100000000001</v>
          </cell>
        </row>
        <row r="94">
          <cell r="M94" t="str">
            <v>10000160</v>
          </cell>
          <cell r="N94" t="str">
            <v>1</v>
          </cell>
          <cell r="O94">
            <v>2239</v>
          </cell>
          <cell r="P94">
            <v>2059.1</v>
          </cell>
          <cell r="Q94">
            <v>2006.1999999999998</v>
          </cell>
          <cell r="R94">
            <v>715</v>
          </cell>
          <cell r="S94">
            <v>1834.3600000000001</v>
          </cell>
          <cell r="T94">
            <v>1330.7</v>
          </cell>
          <cell r="U94">
            <v>749.23</v>
          </cell>
          <cell r="V94">
            <v>1561.9414285714286</v>
          </cell>
        </row>
        <row r="95">
          <cell r="M95" t="str">
            <v>10000162</v>
          </cell>
          <cell r="N95" t="str">
            <v>1</v>
          </cell>
          <cell r="O95">
            <v>122463.32</v>
          </cell>
          <cell r="P95">
            <v>185550.67</v>
          </cell>
          <cell r="Q95">
            <v>215630.71999999997</v>
          </cell>
          <cell r="R95">
            <v>233467.37</v>
          </cell>
          <cell r="S95">
            <v>516234.67</v>
          </cell>
          <cell r="T95">
            <v>205935.44999999998</v>
          </cell>
          <cell r="U95">
            <v>257521.21</v>
          </cell>
          <cell r="V95">
            <v>248114.77285714285</v>
          </cell>
        </row>
        <row r="96">
          <cell r="M96" t="str">
            <v>10000165</v>
          </cell>
          <cell r="N96" t="str">
            <v>1</v>
          </cell>
          <cell r="O96">
            <v>29607.770000000004</v>
          </cell>
          <cell r="P96">
            <v>26504.82</v>
          </cell>
          <cell r="Q96">
            <v>38589.360000000001</v>
          </cell>
          <cell r="R96">
            <v>35171.130000000005</v>
          </cell>
          <cell r="S96">
            <v>31516.370000000003</v>
          </cell>
          <cell r="T96">
            <v>27465.78</v>
          </cell>
          <cell r="U96">
            <v>26772.36</v>
          </cell>
          <cell r="V96">
            <v>30803.941428571434</v>
          </cell>
        </row>
        <row r="97">
          <cell r="M97" t="str">
            <v>10000172</v>
          </cell>
          <cell r="N97" t="str">
            <v>1</v>
          </cell>
          <cell r="O97">
            <v>14151.880000000001</v>
          </cell>
          <cell r="P97">
            <v>40792.36</v>
          </cell>
          <cell r="Q97">
            <v>21173.45</v>
          </cell>
          <cell r="R97">
            <v>28759.370000000003</v>
          </cell>
          <cell r="S97">
            <v>18823.09</v>
          </cell>
          <cell r="T97">
            <v>77628.069999999992</v>
          </cell>
          <cell r="U97">
            <v>26555.260000000002</v>
          </cell>
          <cell r="V97">
            <v>32554.782857142854</v>
          </cell>
        </row>
        <row r="98">
          <cell r="M98" t="str">
            <v>10000174</v>
          </cell>
          <cell r="N98" t="str">
            <v>1</v>
          </cell>
          <cell r="O98">
            <v>6520.53</v>
          </cell>
          <cell r="P98">
            <v>3622.37</v>
          </cell>
          <cell r="Q98">
            <v>14181.170000000002</v>
          </cell>
          <cell r="R98">
            <v>2100.3000000000002</v>
          </cell>
          <cell r="S98">
            <v>9371.44</v>
          </cell>
          <cell r="T98">
            <v>13793.020000000004</v>
          </cell>
          <cell r="U98">
            <v>10499.960000000001</v>
          </cell>
          <cell r="V98">
            <v>8584.112857142858</v>
          </cell>
        </row>
        <row r="99">
          <cell r="M99" t="str">
            <v>10000176</v>
          </cell>
          <cell r="N99" t="str">
            <v>1</v>
          </cell>
          <cell r="O99">
            <v>292.55</v>
          </cell>
          <cell r="R99">
            <v>2509.39</v>
          </cell>
          <cell r="T99">
            <v>1318.88</v>
          </cell>
          <cell r="U99">
            <v>1363.07</v>
          </cell>
          <cell r="V99">
            <v>783.41285714285709</v>
          </cell>
        </row>
        <row r="100">
          <cell r="M100" t="str">
            <v>10000178</v>
          </cell>
          <cell r="N100" t="str">
            <v>1</v>
          </cell>
          <cell r="O100">
            <v>20085.38</v>
          </cell>
          <cell r="P100">
            <v>19438.96</v>
          </cell>
          <cell r="Q100">
            <v>25198.54</v>
          </cell>
          <cell r="R100">
            <v>32932.78</v>
          </cell>
          <cell r="S100">
            <v>34068.57</v>
          </cell>
          <cell r="T100">
            <v>43867.319999999992</v>
          </cell>
          <cell r="U100">
            <v>20683.940000000002</v>
          </cell>
          <cell r="V100">
            <v>28039.355714285713</v>
          </cell>
        </row>
        <row r="101">
          <cell r="M101" t="str">
            <v>10000179</v>
          </cell>
          <cell r="N101" t="str">
            <v>1</v>
          </cell>
          <cell r="O101">
            <v>318542.43</v>
          </cell>
          <cell r="P101">
            <v>1665999.0999999996</v>
          </cell>
          <cell r="Q101">
            <v>1759721.4699999997</v>
          </cell>
          <cell r="R101">
            <v>959742.36</v>
          </cell>
          <cell r="S101">
            <v>522720.9</v>
          </cell>
          <cell r="T101">
            <v>342855.45</v>
          </cell>
          <cell r="U101">
            <v>549851.4800000001</v>
          </cell>
          <cell r="V101">
            <v>874204.74142857152</v>
          </cell>
        </row>
        <row r="102">
          <cell r="M102" t="str">
            <v>10000180</v>
          </cell>
          <cell r="N102" t="str">
            <v>1</v>
          </cell>
          <cell r="O102">
            <v>3487.05</v>
          </cell>
          <cell r="P102">
            <v>221.75</v>
          </cell>
          <cell r="Q102">
            <v>477.41</v>
          </cell>
          <cell r="R102">
            <v>129.91</v>
          </cell>
          <cell r="S102">
            <v>693.89</v>
          </cell>
          <cell r="V102">
            <v>715.71571428571428</v>
          </cell>
        </row>
        <row r="103">
          <cell r="M103" t="str">
            <v>10000183</v>
          </cell>
          <cell r="N103" t="str">
            <v>1</v>
          </cell>
          <cell r="T103">
            <v>3903.9100000000003</v>
          </cell>
          <cell r="V103">
            <v>557.70142857142866</v>
          </cell>
        </row>
        <row r="104">
          <cell r="M104" t="str">
            <v>10000184</v>
          </cell>
          <cell r="N104" t="str">
            <v>1</v>
          </cell>
          <cell r="O104">
            <v>39053.979999999996</v>
          </cell>
          <cell r="P104">
            <v>72687.78</v>
          </cell>
          <cell r="Q104">
            <v>56237.39</v>
          </cell>
          <cell r="R104">
            <v>79659.360000000001</v>
          </cell>
          <cell r="S104">
            <v>51353.05</v>
          </cell>
          <cell r="T104">
            <v>68224.91</v>
          </cell>
          <cell r="U104">
            <v>76905.5</v>
          </cell>
          <cell r="V104">
            <v>63445.995714285709</v>
          </cell>
        </row>
        <row r="105">
          <cell r="M105" t="str">
            <v>10000186</v>
          </cell>
          <cell r="N105" t="str">
            <v>1</v>
          </cell>
          <cell r="O105">
            <v>6897.9000000000005</v>
          </cell>
          <cell r="P105">
            <v>11497.490000000002</v>
          </cell>
          <cell r="Q105">
            <v>9613.75</v>
          </cell>
          <cell r="R105">
            <v>9167.93</v>
          </cell>
          <cell r="S105">
            <v>11765.95</v>
          </cell>
          <cell r="T105">
            <v>13705.62</v>
          </cell>
          <cell r="U105">
            <v>15323.480000000003</v>
          </cell>
          <cell r="V105">
            <v>11138.874285714288</v>
          </cell>
        </row>
        <row r="106">
          <cell r="M106" t="str">
            <v>10000187</v>
          </cell>
          <cell r="N106" t="str">
            <v>1</v>
          </cell>
          <cell r="O106">
            <v>14105.739999999998</v>
          </cell>
          <cell r="P106">
            <v>13073.480000000001</v>
          </cell>
          <cell r="Q106">
            <v>11800.99</v>
          </cell>
          <cell r="R106">
            <v>5130.83</v>
          </cell>
          <cell r="S106">
            <v>27348.160000000003</v>
          </cell>
          <cell r="T106">
            <v>23015.340000000004</v>
          </cell>
          <cell r="U106">
            <v>10755.99</v>
          </cell>
          <cell r="V106">
            <v>15032.93285714286</v>
          </cell>
        </row>
        <row r="107">
          <cell r="M107" t="str">
            <v>10000190</v>
          </cell>
          <cell r="N107" t="str">
            <v>1</v>
          </cell>
          <cell r="O107">
            <v>715.56000000000006</v>
          </cell>
          <cell r="P107">
            <v>133.79</v>
          </cell>
          <cell r="Q107">
            <v>364.29</v>
          </cell>
          <cell r="R107">
            <v>138.03</v>
          </cell>
          <cell r="S107">
            <v>214.14</v>
          </cell>
          <cell r="T107">
            <v>284.73</v>
          </cell>
          <cell r="U107">
            <v>337.92</v>
          </cell>
          <cell r="V107">
            <v>312.63714285714286</v>
          </cell>
        </row>
        <row r="108">
          <cell r="M108" t="str">
            <v>10000194</v>
          </cell>
          <cell r="N108" t="str">
            <v>1</v>
          </cell>
          <cell r="O108">
            <v>197.49</v>
          </cell>
          <cell r="P108">
            <v>375.77</v>
          </cell>
          <cell r="Q108">
            <v>371.74</v>
          </cell>
          <cell r="R108">
            <v>178.93</v>
          </cell>
          <cell r="S108">
            <v>1337.3799999999999</v>
          </cell>
          <cell r="T108">
            <v>150.68</v>
          </cell>
          <cell r="U108">
            <v>855.55</v>
          </cell>
          <cell r="V108">
            <v>495.36285714285714</v>
          </cell>
        </row>
        <row r="109">
          <cell r="M109" t="str">
            <v>10000195</v>
          </cell>
          <cell r="N109" t="str">
            <v>1</v>
          </cell>
          <cell r="O109">
            <v>13883.170000000002</v>
          </cell>
          <cell r="P109">
            <v>12665.970000000001</v>
          </cell>
          <cell r="Q109">
            <v>30327.06</v>
          </cell>
          <cell r="R109">
            <v>28935.000000000004</v>
          </cell>
          <cell r="S109">
            <v>14169.550000000001</v>
          </cell>
          <cell r="T109">
            <v>15531.100000000002</v>
          </cell>
          <cell r="U109">
            <v>9855.2000000000007</v>
          </cell>
          <cell r="V109">
            <v>17909.578571428574</v>
          </cell>
        </row>
        <row r="110">
          <cell r="M110" t="str">
            <v>10000196</v>
          </cell>
          <cell r="N110" t="str">
            <v>1</v>
          </cell>
          <cell r="O110">
            <v>20882.190000000002</v>
          </cell>
          <cell r="P110">
            <v>38579.850000000006</v>
          </cell>
          <cell r="Q110">
            <v>26837.16</v>
          </cell>
          <cell r="R110">
            <v>22759.21</v>
          </cell>
          <cell r="S110">
            <v>89312.23</v>
          </cell>
          <cell r="T110">
            <v>34131.61</v>
          </cell>
          <cell r="U110">
            <v>23680.089999999997</v>
          </cell>
          <cell r="V110">
            <v>36597.47714285714</v>
          </cell>
        </row>
        <row r="111">
          <cell r="M111" t="str">
            <v>10000207</v>
          </cell>
          <cell r="N111" t="str">
            <v>1</v>
          </cell>
          <cell r="O111">
            <v>40880.590000000004</v>
          </cell>
          <cell r="P111">
            <v>6427.3700000000008</v>
          </cell>
          <cell r="Q111">
            <v>10891.11</v>
          </cell>
          <cell r="R111">
            <v>6112.39</v>
          </cell>
          <cell r="S111">
            <v>14868.54</v>
          </cell>
          <cell r="T111">
            <v>25996.61</v>
          </cell>
          <cell r="U111">
            <v>17440.900000000001</v>
          </cell>
          <cell r="V111">
            <v>17516.787142857145</v>
          </cell>
        </row>
        <row r="112">
          <cell r="M112" t="str">
            <v>10000210</v>
          </cell>
          <cell r="N112" t="str">
            <v>1</v>
          </cell>
          <cell r="O112">
            <v>99754.18</v>
          </cell>
          <cell r="P112">
            <v>10344.07</v>
          </cell>
          <cell r="Q112">
            <v>40452.54</v>
          </cell>
          <cell r="R112">
            <v>40957.919999999998</v>
          </cell>
          <cell r="S112">
            <v>34717.1</v>
          </cell>
          <cell r="T112">
            <v>36733.19</v>
          </cell>
          <cell r="U112">
            <v>49384.73</v>
          </cell>
          <cell r="V112">
            <v>44620.532857142854</v>
          </cell>
        </row>
        <row r="113">
          <cell r="M113" t="str">
            <v>10000212</v>
          </cell>
          <cell r="N113" t="str">
            <v>1</v>
          </cell>
          <cell r="O113">
            <v>77398.13</v>
          </cell>
          <cell r="P113">
            <v>97731.53</v>
          </cell>
          <cell r="Q113">
            <v>88558.15</v>
          </cell>
          <cell r="R113">
            <v>59310.229999999996</v>
          </cell>
          <cell r="S113">
            <v>62517.010000000009</v>
          </cell>
          <cell r="T113">
            <v>66650.03</v>
          </cell>
          <cell r="U113">
            <v>85974.71</v>
          </cell>
          <cell r="V113">
            <v>76877.112857142842</v>
          </cell>
        </row>
        <row r="114">
          <cell r="M114" t="str">
            <v>10000214</v>
          </cell>
          <cell r="N114" t="str">
            <v>1</v>
          </cell>
          <cell r="O114">
            <v>500710.66000000003</v>
          </cell>
          <cell r="P114">
            <v>90287.239999999991</v>
          </cell>
          <cell r="Q114">
            <v>59077.229999999996</v>
          </cell>
          <cell r="R114">
            <v>371092.26</v>
          </cell>
          <cell r="S114">
            <v>123000.17000000001</v>
          </cell>
          <cell r="T114">
            <v>202126.40000000002</v>
          </cell>
          <cell r="U114">
            <v>97939.76</v>
          </cell>
          <cell r="V114">
            <v>206319.10285714286</v>
          </cell>
        </row>
        <row r="115">
          <cell r="M115" t="str">
            <v>10000215</v>
          </cell>
          <cell r="N115" t="str">
            <v>1</v>
          </cell>
          <cell r="O115">
            <v>460.66</v>
          </cell>
          <cell r="P115">
            <v>925.43000000000006</v>
          </cell>
          <cell r="Q115">
            <v>800.34</v>
          </cell>
          <cell r="R115">
            <v>1889.3899999999999</v>
          </cell>
          <cell r="S115">
            <v>701.95</v>
          </cell>
          <cell r="T115">
            <v>2056.17</v>
          </cell>
          <cell r="U115">
            <v>2318.3000000000002</v>
          </cell>
          <cell r="V115">
            <v>1307.4628571428573</v>
          </cell>
        </row>
        <row r="116">
          <cell r="M116" t="str">
            <v>10000218</v>
          </cell>
          <cell r="N116" t="str">
            <v>1</v>
          </cell>
          <cell r="O116">
            <v>86735.430000000008</v>
          </cell>
          <cell r="P116">
            <v>194066.28999999998</v>
          </cell>
          <cell r="Q116">
            <v>167881.63</v>
          </cell>
          <cell r="R116">
            <v>249268.34000000003</v>
          </cell>
          <cell r="S116">
            <v>144409.97</v>
          </cell>
          <cell r="T116">
            <v>142800.83000000002</v>
          </cell>
          <cell r="U116">
            <v>176144.36999999997</v>
          </cell>
          <cell r="V116">
            <v>165900.97999999998</v>
          </cell>
        </row>
        <row r="117">
          <cell r="M117" t="str">
            <v>10000219</v>
          </cell>
          <cell r="N117" t="str">
            <v>1</v>
          </cell>
          <cell r="O117">
            <v>568.48</v>
          </cell>
          <cell r="P117">
            <v>7208.1500000000005</v>
          </cell>
          <cell r="Q117">
            <v>4102.08</v>
          </cell>
          <cell r="R117">
            <v>688.55000000000007</v>
          </cell>
          <cell r="S117">
            <v>1527.8999999999999</v>
          </cell>
          <cell r="T117">
            <v>10163.280000000001</v>
          </cell>
          <cell r="U117">
            <v>2700.8900000000003</v>
          </cell>
          <cell r="V117">
            <v>3851.3328571428574</v>
          </cell>
        </row>
        <row r="118">
          <cell r="M118" t="str">
            <v>10000221</v>
          </cell>
          <cell r="N118" t="str">
            <v>1</v>
          </cell>
          <cell r="O118">
            <v>9732.5700000000015</v>
          </cell>
          <cell r="P118">
            <v>285.39999999999998</v>
          </cell>
          <cell r="R118">
            <v>367.8</v>
          </cell>
          <cell r="T118">
            <v>417.21</v>
          </cell>
          <cell r="V118">
            <v>1543.282857142857</v>
          </cell>
        </row>
        <row r="119">
          <cell r="M119" t="str">
            <v>10000222</v>
          </cell>
          <cell r="N119" t="str">
            <v>1</v>
          </cell>
          <cell r="O119">
            <v>13331.36</v>
          </cell>
          <cell r="P119">
            <v>12943.86</v>
          </cell>
          <cell r="Q119">
            <v>8161.1</v>
          </cell>
          <cell r="R119">
            <v>31604.07</v>
          </cell>
          <cell r="S119">
            <v>14905.45</v>
          </cell>
          <cell r="T119">
            <v>27938.43</v>
          </cell>
          <cell r="U119">
            <v>6784.41</v>
          </cell>
          <cell r="V119">
            <v>16524.097142857143</v>
          </cell>
        </row>
        <row r="120">
          <cell r="M120" t="str">
            <v>10000227</v>
          </cell>
          <cell r="N120" t="str">
            <v>1</v>
          </cell>
          <cell r="O120">
            <v>102459.42</v>
          </cell>
          <cell r="P120">
            <v>141202.19</v>
          </cell>
          <cell r="Q120">
            <v>99373.709999999992</v>
          </cell>
          <cell r="R120">
            <v>164020.95000000001</v>
          </cell>
          <cell r="S120">
            <v>169857.72000000003</v>
          </cell>
          <cell r="T120">
            <v>142812.43999999997</v>
          </cell>
          <cell r="U120">
            <v>201426.94999999995</v>
          </cell>
          <cell r="V120">
            <v>145879.05428571426</v>
          </cell>
        </row>
        <row r="121">
          <cell r="M121" t="str">
            <v>10000230</v>
          </cell>
          <cell r="N121" t="str">
            <v>1</v>
          </cell>
          <cell r="O121">
            <v>12730.029999999999</v>
          </cell>
          <cell r="P121">
            <v>15510.509999999998</v>
          </cell>
          <cell r="Q121">
            <v>5027.12</v>
          </cell>
          <cell r="R121">
            <v>12739.72</v>
          </cell>
          <cell r="S121">
            <v>11563.32</v>
          </cell>
          <cell r="T121">
            <v>67764.09</v>
          </cell>
          <cell r="U121">
            <v>35584.39</v>
          </cell>
          <cell r="V121">
            <v>22988.454285714284</v>
          </cell>
        </row>
        <row r="122">
          <cell r="M122" t="str">
            <v>10000233</v>
          </cell>
          <cell r="N122" t="str">
            <v>1</v>
          </cell>
          <cell r="O122">
            <v>92008.74000000002</v>
          </cell>
          <cell r="P122">
            <v>110749.4</v>
          </cell>
          <cell r="Q122">
            <v>89087.56</v>
          </cell>
          <cell r="R122">
            <v>202403.84000000003</v>
          </cell>
          <cell r="S122">
            <v>39667.85</v>
          </cell>
          <cell r="T122">
            <v>45953.79</v>
          </cell>
          <cell r="U122">
            <v>71508.669999999984</v>
          </cell>
          <cell r="V122">
            <v>93054.264285714293</v>
          </cell>
        </row>
        <row r="123">
          <cell r="M123" t="str">
            <v>10000234</v>
          </cell>
          <cell r="N123" t="str">
            <v>1</v>
          </cell>
          <cell r="O123">
            <v>14367.57</v>
          </cell>
          <cell r="P123">
            <v>32651.33</v>
          </cell>
          <cell r="Q123">
            <v>21721.84</v>
          </cell>
          <cell r="R123">
            <v>13715.83</v>
          </cell>
          <cell r="S123">
            <v>17169.52</v>
          </cell>
          <cell r="T123">
            <v>19232.989999999998</v>
          </cell>
          <cell r="U123">
            <v>14057.009999999998</v>
          </cell>
          <cell r="V123">
            <v>18988.012857142861</v>
          </cell>
        </row>
        <row r="124">
          <cell r="M124" t="str">
            <v>10000236</v>
          </cell>
          <cell r="N124" t="str">
            <v>1</v>
          </cell>
          <cell r="O124">
            <v>8.24</v>
          </cell>
          <cell r="P124">
            <v>850.41000000000008</v>
          </cell>
          <cell r="Q124">
            <v>189.47</v>
          </cell>
          <cell r="R124">
            <v>856.86</v>
          </cell>
          <cell r="T124">
            <v>831.6</v>
          </cell>
          <cell r="U124">
            <v>777.04</v>
          </cell>
          <cell r="V124">
            <v>501.94571428571425</v>
          </cell>
        </row>
        <row r="125">
          <cell r="M125" t="str">
            <v>10000237</v>
          </cell>
          <cell r="N125" t="str">
            <v>1</v>
          </cell>
          <cell r="O125">
            <v>1393.74</v>
          </cell>
          <cell r="P125">
            <v>249.75</v>
          </cell>
          <cell r="Q125">
            <v>453.63</v>
          </cell>
          <cell r="S125">
            <v>117.9</v>
          </cell>
          <cell r="U125">
            <v>924.54</v>
          </cell>
          <cell r="V125">
            <v>448.50857142857143</v>
          </cell>
        </row>
        <row r="126">
          <cell r="M126" t="str">
            <v>10000238</v>
          </cell>
          <cell r="N126" t="str">
            <v>1</v>
          </cell>
          <cell r="O126">
            <v>213.37</v>
          </cell>
          <cell r="P126">
            <v>886.41</v>
          </cell>
          <cell r="Q126">
            <v>157.28</v>
          </cell>
          <cell r="R126">
            <v>76.510000000000005</v>
          </cell>
          <cell r="S126">
            <v>752.69</v>
          </cell>
          <cell r="T126">
            <v>3.52</v>
          </cell>
          <cell r="U126">
            <v>257.70999999999998</v>
          </cell>
          <cell r="V126">
            <v>335.35571428571433</v>
          </cell>
        </row>
        <row r="127">
          <cell r="M127" t="str">
            <v>10000240</v>
          </cell>
          <cell r="N127" t="str">
            <v>1</v>
          </cell>
          <cell r="O127">
            <v>51596.06</v>
          </cell>
          <cell r="P127">
            <v>180354.37999999998</v>
          </cell>
          <cell r="Q127">
            <v>105336.9</v>
          </cell>
          <cell r="R127">
            <v>36524.870000000003</v>
          </cell>
          <cell r="S127">
            <v>60491.12999999999</v>
          </cell>
          <cell r="T127">
            <v>95285.170000000013</v>
          </cell>
          <cell r="U127">
            <v>8082.31</v>
          </cell>
          <cell r="V127">
            <v>76810.117142857154</v>
          </cell>
        </row>
        <row r="128">
          <cell r="M128" t="str">
            <v>10000243</v>
          </cell>
          <cell r="N128" t="str">
            <v>1</v>
          </cell>
          <cell r="O128">
            <v>46405.04</v>
          </cell>
          <cell r="P128">
            <v>53854.170000000006</v>
          </cell>
          <cell r="Q128">
            <v>61543.600000000006</v>
          </cell>
          <cell r="R128">
            <v>109821.11000000002</v>
          </cell>
          <cell r="S128">
            <v>171922.79</v>
          </cell>
          <cell r="T128">
            <v>134094.29</v>
          </cell>
          <cell r="U128">
            <v>103774.16</v>
          </cell>
          <cell r="V128">
            <v>97345.022857142874</v>
          </cell>
        </row>
        <row r="129">
          <cell r="M129" t="str">
            <v>10000244</v>
          </cell>
          <cell r="N129" t="str">
            <v>1</v>
          </cell>
          <cell r="O129">
            <v>284.24</v>
          </cell>
          <cell r="P129">
            <v>309.91000000000003</v>
          </cell>
          <cell r="Q129">
            <v>3006.76</v>
          </cell>
          <cell r="S129">
            <v>309.67</v>
          </cell>
          <cell r="U129">
            <v>627.11</v>
          </cell>
          <cell r="V129">
            <v>648.24142857142863</v>
          </cell>
        </row>
        <row r="130">
          <cell r="M130" t="str">
            <v>10000248</v>
          </cell>
          <cell r="N130" t="str">
            <v>1</v>
          </cell>
          <cell r="O130">
            <v>121402.91</v>
          </cell>
          <cell r="P130">
            <v>127371.57</v>
          </cell>
          <cell r="Q130">
            <v>98452.59</v>
          </cell>
          <cell r="R130">
            <v>156047.69</v>
          </cell>
          <cell r="S130">
            <v>154334.74</v>
          </cell>
          <cell r="T130">
            <v>150486.44</v>
          </cell>
          <cell r="U130">
            <v>165679.04000000001</v>
          </cell>
          <cell r="V130">
            <v>139110.71142857143</v>
          </cell>
        </row>
        <row r="131">
          <cell r="M131" t="str">
            <v>10000249</v>
          </cell>
          <cell r="N131" t="str">
            <v>1</v>
          </cell>
          <cell r="O131">
            <v>304832.16000000003</v>
          </cell>
          <cell r="P131">
            <v>311679.91000000003</v>
          </cell>
          <cell r="Q131">
            <v>166468.90000000002</v>
          </cell>
          <cell r="R131">
            <v>195096.67</v>
          </cell>
          <cell r="S131">
            <v>184818.49999999997</v>
          </cell>
          <cell r="T131">
            <v>167711.56</v>
          </cell>
          <cell r="U131">
            <v>345667.08000000007</v>
          </cell>
          <cell r="V131">
            <v>239467.82571428575</v>
          </cell>
        </row>
        <row r="132">
          <cell r="M132" t="str">
            <v>10000253</v>
          </cell>
          <cell r="N132" t="str">
            <v>1</v>
          </cell>
          <cell r="O132">
            <v>851.96</v>
          </cell>
          <cell r="P132">
            <v>558.72</v>
          </cell>
          <cell r="Q132">
            <v>2655.96</v>
          </cell>
          <cell r="R132">
            <v>134.78</v>
          </cell>
          <cell r="S132">
            <v>142.38999999999999</v>
          </cell>
          <cell r="T132">
            <v>521.70000000000005</v>
          </cell>
          <cell r="U132">
            <v>472.38</v>
          </cell>
          <cell r="V132">
            <v>762.55571428571432</v>
          </cell>
        </row>
        <row r="133">
          <cell r="M133" t="str">
            <v>10000255</v>
          </cell>
          <cell r="N133" t="str">
            <v>1</v>
          </cell>
          <cell r="O133">
            <v>34722.120000000003</v>
          </cell>
          <cell r="P133">
            <v>51012.979999999996</v>
          </cell>
          <cell r="Q133">
            <v>50924.55</v>
          </cell>
          <cell r="R133">
            <v>77634.790000000008</v>
          </cell>
          <cell r="S133">
            <v>86940.07</v>
          </cell>
          <cell r="T133">
            <v>45471.91</v>
          </cell>
          <cell r="U133">
            <v>29330.36</v>
          </cell>
          <cell r="V133">
            <v>53719.54</v>
          </cell>
        </row>
        <row r="134">
          <cell r="M134" t="str">
            <v>10000256</v>
          </cell>
          <cell r="N134" t="str">
            <v>1</v>
          </cell>
          <cell r="Q134">
            <v>267.64</v>
          </cell>
          <cell r="R134">
            <v>882.05000000000007</v>
          </cell>
          <cell r="S134">
            <v>3155.23</v>
          </cell>
          <cell r="T134">
            <v>1086.0999999999999</v>
          </cell>
          <cell r="U134">
            <v>2690.69</v>
          </cell>
          <cell r="V134">
            <v>1154.5300000000002</v>
          </cell>
        </row>
        <row r="135">
          <cell r="M135" t="str">
            <v>10000260</v>
          </cell>
          <cell r="N135" t="str">
            <v>1</v>
          </cell>
          <cell r="O135">
            <v>43791.649999999994</v>
          </cell>
          <cell r="P135">
            <v>49200.960000000006</v>
          </cell>
          <cell r="Q135">
            <v>28163.9</v>
          </cell>
          <cell r="R135">
            <v>35549.320000000007</v>
          </cell>
          <cell r="S135">
            <v>57107.47</v>
          </cell>
          <cell r="T135">
            <v>61729.7</v>
          </cell>
          <cell r="U135">
            <v>61710.479999999996</v>
          </cell>
          <cell r="V135">
            <v>48179.068571428572</v>
          </cell>
        </row>
        <row r="136">
          <cell r="M136" t="str">
            <v>10000261</v>
          </cell>
          <cell r="N136" t="str">
            <v>1</v>
          </cell>
          <cell r="R136">
            <v>807.04</v>
          </cell>
          <cell r="V136">
            <v>115.29142857142857</v>
          </cell>
        </row>
        <row r="137">
          <cell r="M137" t="str">
            <v>10000266</v>
          </cell>
          <cell r="N137" t="str">
            <v>1</v>
          </cell>
          <cell r="O137">
            <v>3168.45</v>
          </cell>
          <cell r="P137">
            <v>2207.2000000000003</v>
          </cell>
          <cell r="Q137">
            <v>2979.63</v>
          </cell>
          <cell r="R137">
            <v>1943.4</v>
          </cell>
          <cell r="S137">
            <v>5242.5599999999995</v>
          </cell>
          <cell r="T137">
            <v>3701.94</v>
          </cell>
          <cell r="U137">
            <v>1635.48</v>
          </cell>
          <cell r="V137">
            <v>2982.6657142857139</v>
          </cell>
        </row>
        <row r="138">
          <cell r="M138" t="str">
            <v>10000268</v>
          </cell>
          <cell r="N138" t="str">
            <v>1</v>
          </cell>
          <cell r="O138">
            <v>32364.25</v>
          </cell>
          <cell r="P138">
            <v>48017.81</v>
          </cell>
          <cell r="Q138">
            <v>59814.700000000004</v>
          </cell>
          <cell r="R138">
            <v>117597.57999999999</v>
          </cell>
          <cell r="S138">
            <v>64207.44</v>
          </cell>
          <cell r="T138">
            <v>70957.02</v>
          </cell>
          <cell r="U138">
            <v>120131.64</v>
          </cell>
          <cell r="V138">
            <v>73298.634285714288</v>
          </cell>
        </row>
        <row r="139">
          <cell r="M139" t="str">
            <v>10000269</v>
          </cell>
          <cell r="N139" t="str">
            <v>1</v>
          </cell>
          <cell r="O139">
            <v>43711.28</v>
          </cell>
          <cell r="P139">
            <v>124604.94</v>
          </cell>
          <cell r="Q139">
            <v>86633.84</v>
          </cell>
          <cell r="R139">
            <v>82000.069999999992</v>
          </cell>
          <cell r="S139">
            <v>59815.89</v>
          </cell>
          <cell r="T139">
            <v>78069.56</v>
          </cell>
          <cell r="U139">
            <v>82265.929999999993</v>
          </cell>
          <cell r="V139">
            <v>79585.930000000008</v>
          </cell>
        </row>
        <row r="140">
          <cell r="M140" t="str">
            <v>10000270</v>
          </cell>
          <cell r="N140" t="str">
            <v>1</v>
          </cell>
          <cell r="O140">
            <v>4563.3099999999995</v>
          </cell>
          <cell r="P140">
            <v>4258.3500000000004</v>
          </cell>
          <cell r="Q140">
            <v>5281.89</v>
          </cell>
          <cell r="R140">
            <v>12425.54</v>
          </cell>
          <cell r="S140">
            <v>6878.55</v>
          </cell>
          <cell r="T140">
            <v>2901.41</v>
          </cell>
          <cell r="U140">
            <v>7739.1</v>
          </cell>
          <cell r="V140">
            <v>6292.5928571428576</v>
          </cell>
        </row>
        <row r="141">
          <cell r="M141" t="str">
            <v>10000271</v>
          </cell>
          <cell r="N141" t="str">
            <v>1</v>
          </cell>
          <cell r="O141">
            <v>25221.96</v>
          </cell>
          <cell r="P141">
            <v>102420.46999999999</v>
          </cell>
          <cell r="Q141">
            <v>56237.61</v>
          </cell>
          <cell r="R141">
            <v>47655.63</v>
          </cell>
          <cell r="S141">
            <v>33939.729999999996</v>
          </cell>
          <cell r="T141">
            <v>61417.159999999989</v>
          </cell>
          <cell r="U141">
            <v>70251.42</v>
          </cell>
          <cell r="V141">
            <v>56734.854285714275</v>
          </cell>
        </row>
        <row r="142">
          <cell r="M142" t="str">
            <v>10000272</v>
          </cell>
          <cell r="N142" t="str">
            <v>1</v>
          </cell>
          <cell r="O142">
            <v>1696.66</v>
          </cell>
          <cell r="P142">
            <v>2765.62</v>
          </cell>
          <cell r="Q142">
            <v>3573.5</v>
          </cell>
          <cell r="R142">
            <v>1518.69</v>
          </cell>
          <cell r="S142">
            <v>2813.92</v>
          </cell>
          <cell r="T142">
            <v>215.87</v>
          </cell>
          <cell r="U142">
            <v>1170.52</v>
          </cell>
          <cell r="V142">
            <v>1964.9685714285715</v>
          </cell>
        </row>
        <row r="143">
          <cell r="M143" t="str">
            <v>10000274</v>
          </cell>
          <cell r="N143" t="str">
            <v>1</v>
          </cell>
          <cell r="O143">
            <v>258510.41000000003</v>
          </cell>
          <cell r="P143">
            <v>411628.34</v>
          </cell>
          <cell r="Q143">
            <v>580688.63</v>
          </cell>
          <cell r="R143">
            <v>357478.50999999995</v>
          </cell>
          <cell r="S143">
            <v>205744.27000000002</v>
          </cell>
          <cell r="T143">
            <v>258755.33999999997</v>
          </cell>
          <cell r="U143">
            <v>365081.56</v>
          </cell>
          <cell r="V143">
            <v>348269.58</v>
          </cell>
        </row>
        <row r="144">
          <cell r="M144" t="str">
            <v>10000276</v>
          </cell>
          <cell r="N144" t="str">
            <v>1</v>
          </cell>
          <cell r="O144">
            <v>14747.32</v>
          </cell>
          <cell r="P144">
            <v>7533.8899999999994</v>
          </cell>
          <cell r="Q144">
            <v>15686.87</v>
          </cell>
          <cell r="R144">
            <v>4484.1200000000008</v>
          </cell>
          <cell r="S144">
            <v>20979.010000000002</v>
          </cell>
          <cell r="T144">
            <v>28472.38</v>
          </cell>
          <cell r="U144">
            <v>7871.51</v>
          </cell>
          <cell r="V144">
            <v>14253.585714285715</v>
          </cell>
        </row>
        <row r="145">
          <cell r="M145" t="str">
            <v>10000278</v>
          </cell>
          <cell r="N145" t="str">
            <v>1</v>
          </cell>
          <cell r="P145">
            <v>810.08</v>
          </cell>
          <cell r="S145">
            <v>376.96</v>
          </cell>
          <cell r="T145">
            <v>2.84</v>
          </cell>
          <cell r="U145">
            <v>2302.52</v>
          </cell>
          <cell r="V145">
            <v>498.91428571428565</v>
          </cell>
        </row>
        <row r="146">
          <cell r="M146" t="str">
            <v>10000279</v>
          </cell>
          <cell r="N146" t="str">
            <v>1</v>
          </cell>
          <cell r="O146">
            <v>284.83999999999997</v>
          </cell>
          <cell r="P146">
            <v>1427.09</v>
          </cell>
          <cell r="Q146">
            <v>191.3</v>
          </cell>
          <cell r="S146">
            <v>462.86</v>
          </cell>
          <cell r="U146">
            <v>660.82</v>
          </cell>
          <cell r="V146">
            <v>432.41571428571427</v>
          </cell>
        </row>
        <row r="147">
          <cell r="M147" t="str">
            <v>10000285</v>
          </cell>
          <cell r="N147" t="str">
            <v>1</v>
          </cell>
          <cell r="O147">
            <v>20683.599999999999</v>
          </cell>
          <cell r="P147">
            <v>56297.579999999987</v>
          </cell>
          <cell r="Q147">
            <v>25445.32</v>
          </cell>
          <cell r="R147">
            <v>84737.79</v>
          </cell>
          <cell r="S147">
            <v>25499.4</v>
          </cell>
          <cell r="T147">
            <v>29099.1</v>
          </cell>
          <cell r="U147">
            <v>13423.75</v>
          </cell>
          <cell r="V147">
            <v>36455.219999999994</v>
          </cell>
        </row>
        <row r="148">
          <cell r="M148" t="str">
            <v>10000286</v>
          </cell>
          <cell r="N148" t="str">
            <v>1</v>
          </cell>
          <cell r="O148">
            <v>11245.38</v>
          </cell>
          <cell r="P148">
            <v>1577.72</v>
          </cell>
          <cell r="Q148">
            <v>324.25</v>
          </cell>
          <cell r="S148">
            <v>1176.5800000000002</v>
          </cell>
          <cell r="U148">
            <v>496.11</v>
          </cell>
          <cell r="V148">
            <v>2117.1485714285714</v>
          </cell>
        </row>
        <row r="149">
          <cell r="M149" t="str">
            <v>10000287</v>
          </cell>
          <cell r="N149" t="str">
            <v>1</v>
          </cell>
          <cell r="O149">
            <v>413685.58999999997</v>
          </cell>
          <cell r="P149">
            <v>680415.73</v>
          </cell>
          <cell r="Q149">
            <v>674274.13</v>
          </cell>
          <cell r="R149">
            <v>646448.56000000006</v>
          </cell>
          <cell r="S149">
            <v>593076.59</v>
          </cell>
          <cell r="T149">
            <v>933547.69000000006</v>
          </cell>
          <cell r="U149">
            <v>786093.68</v>
          </cell>
          <cell r="V149">
            <v>675363.13857142848</v>
          </cell>
        </row>
        <row r="150">
          <cell r="M150" t="str">
            <v>10000290</v>
          </cell>
          <cell r="N150" t="str">
            <v>1</v>
          </cell>
          <cell r="O150">
            <v>23136.949999999997</v>
          </cell>
          <cell r="P150">
            <v>8671.83</v>
          </cell>
          <cell r="Q150">
            <v>6642.47</v>
          </cell>
          <cell r="R150">
            <v>10827.93</v>
          </cell>
          <cell r="S150">
            <v>15662.49</v>
          </cell>
          <cell r="T150">
            <v>16251.16</v>
          </cell>
          <cell r="U150">
            <v>130509.1</v>
          </cell>
          <cell r="V150">
            <v>30243.132857142857</v>
          </cell>
        </row>
        <row r="151">
          <cell r="M151" t="str">
            <v>10000292</v>
          </cell>
          <cell r="N151" t="str">
            <v>1</v>
          </cell>
          <cell r="O151">
            <v>5071.5600000000004</v>
          </cell>
          <cell r="P151">
            <v>5800.89</v>
          </cell>
          <cell r="Q151">
            <v>1658.47</v>
          </cell>
          <cell r="R151">
            <v>8021.27</v>
          </cell>
          <cell r="S151">
            <v>5457.4000000000005</v>
          </cell>
          <cell r="T151">
            <v>52479.240000000005</v>
          </cell>
          <cell r="U151">
            <v>5079.3</v>
          </cell>
          <cell r="V151">
            <v>11938.304285714288</v>
          </cell>
        </row>
        <row r="152">
          <cell r="M152" t="str">
            <v>10000295</v>
          </cell>
          <cell r="N152" t="str">
            <v>1</v>
          </cell>
          <cell r="O152">
            <v>1828.87</v>
          </cell>
          <cell r="P152">
            <v>1498.36</v>
          </cell>
          <cell r="Q152">
            <v>646.04999999999995</v>
          </cell>
          <cell r="R152">
            <v>3069.09</v>
          </cell>
          <cell r="S152">
            <v>8869.7000000000007</v>
          </cell>
          <cell r="T152">
            <v>17372.509999999998</v>
          </cell>
          <cell r="U152">
            <v>11424.57</v>
          </cell>
          <cell r="V152">
            <v>6387.0214285714292</v>
          </cell>
        </row>
        <row r="153">
          <cell r="M153" t="str">
            <v>10000297</v>
          </cell>
          <cell r="N153" t="str">
            <v>1</v>
          </cell>
          <cell r="O153">
            <v>313.69</v>
          </cell>
          <cell r="Q153">
            <v>0</v>
          </cell>
          <cell r="V153">
            <v>44.812857142857141</v>
          </cell>
        </row>
        <row r="154">
          <cell r="M154" t="str">
            <v>10000299</v>
          </cell>
          <cell r="N154" t="str">
            <v>1</v>
          </cell>
          <cell r="O154">
            <v>475.55</v>
          </cell>
          <cell r="Q154">
            <v>812.55000000000007</v>
          </cell>
          <cell r="R154">
            <v>386.19</v>
          </cell>
          <cell r="S154">
            <v>2143.91</v>
          </cell>
          <cell r="U154">
            <v>11.86</v>
          </cell>
          <cell r="V154">
            <v>547.1514285714286</v>
          </cell>
        </row>
        <row r="155">
          <cell r="M155" t="str">
            <v>10000300</v>
          </cell>
          <cell r="N155" t="str">
            <v>1</v>
          </cell>
          <cell r="O155">
            <v>16854.830000000002</v>
          </cell>
          <cell r="P155">
            <v>8996.8700000000008</v>
          </cell>
          <cell r="Q155">
            <v>9057.26</v>
          </cell>
          <cell r="R155">
            <v>7481.32</v>
          </cell>
          <cell r="S155">
            <v>12613.25</v>
          </cell>
          <cell r="T155">
            <v>20294.450000000004</v>
          </cell>
          <cell r="U155">
            <v>8160.26</v>
          </cell>
          <cell r="V155">
            <v>11922.605714285715</v>
          </cell>
        </row>
        <row r="156">
          <cell r="M156" t="str">
            <v>10000302</v>
          </cell>
          <cell r="N156" t="str">
            <v>1</v>
          </cell>
          <cell r="O156">
            <v>7836.5599999999995</v>
          </cell>
          <cell r="P156">
            <v>8503.98</v>
          </cell>
          <cell r="Q156">
            <v>3622.21</v>
          </cell>
          <cell r="R156">
            <v>7166.18</v>
          </cell>
          <cell r="S156">
            <v>6669.37</v>
          </cell>
          <cell r="T156">
            <v>12382.74</v>
          </cell>
          <cell r="U156">
            <v>2562.2999999999997</v>
          </cell>
          <cell r="V156">
            <v>6963.3342857142861</v>
          </cell>
        </row>
        <row r="157">
          <cell r="M157" t="str">
            <v>10000304</v>
          </cell>
          <cell r="N157" t="str">
            <v>1</v>
          </cell>
          <cell r="O157">
            <v>24693.710000000003</v>
          </cell>
          <cell r="P157">
            <v>23967.800000000003</v>
          </cell>
          <cell r="Q157">
            <v>20750.400000000001</v>
          </cell>
          <cell r="R157">
            <v>21135.53</v>
          </cell>
          <cell r="S157">
            <v>22584.06</v>
          </cell>
          <cell r="T157">
            <v>21720.92</v>
          </cell>
          <cell r="U157">
            <v>20529.090000000004</v>
          </cell>
          <cell r="V157">
            <v>22197.358571428569</v>
          </cell>
        </row>
        <row r="158">
          <cell r="M158" t="str">
            <v>10000305</v>
          </cell>
          <cell r="N158" t="str">
            <v>1</v>
          </cell>
          <cell r="O158">
            <v>2334.6799999999998</v>
          </cell>
          <cell r="P158">
            <v>1164.45</v>
          </cell>
          <cell r="R158">
            <v>535.53</v>
          </cell>
          <cell r="T158">
            <v>732.71</v>
          </cell>
          <cell r="V158">
            <v>681.05285714285708</v>
          </cell>
        </row>
        <row r="159">
          <cell r="M159" t="str">
            <v>10000307</v>
          </cell>
          <cell r="N159" t="str">
            <v>1</v>
          </cell>
          <cell r="O159">
            <v>148154.92000000001</v>
          </cell>
          <cell r="P159">
            <v>377768.33999999997</v>
          </cell>
          <cell r="Q159">
            <v>49415.630000000005</v>
          </cell>
          <cell r="R159">
            <v>64431.979999999996</v>
          </cell>
          <cell r="S159">
            <v>35890.51</v>
          </cell>
          <cell r="T159">
            <v>57751.270000000011</v>
          </cell>
          <cell r="U159">
            <v>72751.12</v>
          </cell>
          <cell r="V159">
            <v>115166.25285714286</v>
          </cell>
        </row>
        <row r="160">
          <cell r="M160" t="str">
            <v>10000309</v>
          </cell>
          <cell r="N160" t="str">
            <v>1</v>
          </cell>
          <cell r="O160">
            <v>64460.729999999996</v>
          </cell>
          <cell r="P160">
            <v>62764.600000000006</v>
          </cell>
          <cell r="Q160">
            <v>65261.7</v>
          </cell>
          <cell r="R160">
            <v>76478.210000000006</v>
          </cell>
          <cell r="S160">
            <v>81193.38</v>
          </cell>
          <cell r="T160">
            <v>75161.66</v>
          </cell>
          <cell r="U160">
            <v>116353.01000000001</v>
          </cell>
          <cell r="V160">
            <v>77381.898571428581</v>
          </cell>
        </row>
        <row r="161">
          <cell r="M161" t="str">
            <v>10000310</v>
          </cell>
          <cell r="N161" t="str">
            <v>1</v>
          </cell>
          <cell r="O161">
            <v>1542.88</v>
          </cell>
          <cell r="P161">
            <v>65.33</v>
          </cell>
          <cell r="Q161">
            <v>6361.47</v>
          </cell>
          <cell r="R161">
            <v>1591.7</v>
          </cell>
          <cell r="S161">
            <v>877.14999999999986</v>
          </cell>
          <cell r="T161">
            <v>638.20000000000005</v>
          </cell>
          <cell r="U161">
            <v>1691.76</v>
          </cell>
          <cell r="V161">
            <v>1824.0700000000002</v>
          </cell>
        </row>
        <row r="162">
          <cell r="M162" t="str">
            <v>10000312</v>
          </cell>
          <cell r="N162" t="str">
            <v>1</v>
          </cell>
          <cell r="O162">
            <v>281.58999999999997</v>
          </cell>
          <cell r="P162">
            <v>3260.69</v>
          </cell>
          <cell r="Q162">
            <v>2417.5</v>
          </cell>
          <cell r="S162">
            <v>8668.7999999999993</v>
          </cell>
          <cell r="T162">
            <v>421.5</v>
          </cell>
          <cell r="U162">
            <v>1969.59</v>
          </cell>
          <cell r="V162">
            <v>2431.3814285714284</v>
          </cell>
        </row>
        <row r="163">
          <cell r="M163" t="str">
            <v>10000313</v>
          </cell>
          <cell r="N163" t="str">
            <v>1</v>
          </cell>
          <cell r="O163">
            <v>355.16</v>
          </cell>
          <cell r="Q163">
            <v>255.03</v>
          </cell>
          <cell r="S163">
            <v>275.11</v>
          </cell>
          <cell r="T163">
            <v>78.430000000000007</v>
          </cell>
          <cell r="U163">
            <v>1226.5899999999999</v>
          </cell>
          <cell r="V163">
            <v>312.9028571428571</v>
          </cell>
        </row>
        <row r="164">
          <cell r="M164" t="str">
            <v>10000314</v>
          </cell>
          <cell r="N164" t="str">
            <v>1</v>
          </cell>
          <cell r="O164">
            <v>444921.74</v>
          </cell>
          <cell r="P164">
            <v>345025.70999999996</v>
          </cell>
          <cell r="Q164">
            <v>193661.61</v>
          </cell>
          <cell r="R164">
            <v>246104.71</v>
          </cell>
          <cell r="S164">
            <v>356443.24</v>
          </cell>
          <cell r="T164">
            <v>287835.79000000004</v>
          </cell>
          <cell r="U164">
            <v>912997.95</v>
          </cell>
          <cell r="V164">
            <v>398141.53571428574</v>
          </cell>
        </row>
        <row r="165">
          <cell r="M165" t="str">
            <v>10000316</v>
          </cell>
          <cell r="N165" t="str">
            <v>1</v>
          </cell>
          <cell r="O165">
            <v>15238.85</v>
          </cell>
          <cell r="P165">
            <v>12398.99</v>
          </cell>
          <cell r="Q165">
            <v>24673.13</v>
          </cell>
          <cell r="R165">
            <v>18020.38</v>
          </cell>
          <cell r="S165">
            <v>18565.559999999998</v>
          </cell>
          <cell r="T165">
            <v>24629.93</v>
          </cell>
          <cell r="U165">
            <v>21129.46</v>
          </cell>
          <cell r="V165">
            <v>19236.614285714284</v>
          </cell>
        </row>
        <row r="166">
          <cell r="M166" t="str">
            <v>10000318</v>
          </cell>
          <cell r="N166" t="str">
            <v>1</v>
          </cell>
          <cell r="O166">
            <v>9316.5300000000007</v>
          </cell>
          <cell r="P166">
            <v>2677.6</v>
          </cell>
          <cell r="Q166">
            <v>5709.61</v>
          </cell>
          <cell r="R166">
            <v>3187.63</v>
          </cell>
          <cell r="S166">
            <v>2825.11</v>
          </cell>
          <cell r="T166">
            <v>6301.43</v>
          </cell>
          <cell r="U166">
            <v>6538.9</v>
          </cell>
          <cell r="V166">
            <v>5222.4014285714293</v>
          </cell>
        </row>
        <row r="167">
          <cell r="M167" t="str">
            <v>10000323</v>
          </cell>
          <cell r="N167" t="str">
            <v>1</v>
          </cell>
          <cell r="O167">
            <v>355.31</v>
          </cell>
          <cell r="P167">
            <v>296.8</v>
          </cell>
          <cell r="Q167">
            <v>153.01</v>
          </cell>
          <cell r="R167">
            <v>439.82</v>
          </cell>
          <cell r="T167">
            <v>404.05</v>
          </cell>
          <cell r="U167">
            <v>11.86</v>
          </cell>
          <cell r="V167">
            <v>237.26428571428571</v>
          </cell>
        </row>
        <row r="168">
          <cell r="M168" t="str">
            <v>10000324</v>
          </cell>
          <cell r="N168" t="str">
            <v>1</v>
          </cell>
          <cell r="O168">
            <v>3934.97</v>
          </cell>
          <cell r="P168">
            <v>4175.1000000000004</v>
          </cell>
          <cell r="Q168">
            <v>3367.7799999999997</v>
          </cell>
          <cell r="R168">
            <v>653.6400000000001</v>
          </cell>
          <cell r="S168">
            <v>16522.11</v>
          </cell>
          <cell r="T168">
            <v>7165.21</v>
          </cell>
          <cell r="U168">
            <v>5930.27</v>
          </cell>
          <cell r="V168">
            <v>5964.1542857142858</v>
          </cell>
        </row>
        <row r="169">
          <cell r="M169" t="str">
            <v>10000325</v>
          </cell>
          <cell r="N169" t="str">
            <v>1</v>
          </cell>
          <cell r="P169">
            <v>155.83000000000001</v>
          </cell>
          <cell r="Q169">
            <v>294.64</v>
          </cell>
          <cell r="R169">
            <v>229.52</v>
          </cell>
          <cell r="U169">
            <v>417.82</v>
          </cell>
          <cell r="V169">
            <v>156.82999999999998</v>
          </cell>
        </row>
        <row r="170">
          <cell r="M170" t="str">
            <v>10000326</v>
          </cell>
          <cell r="N170" t="str">
            <v>1</v>
          </cell>
          <cell r="P170">
            <v>296.8</v>
          </cell>
          <cell r="R170">
            <v>294.19</v>
          </cell>
          <cell r="S170">
            <v>115.1</v>
          </cell>
          <cell r="U170">
            <v>1171.3699999999999</v>
          </cell>
          <cell r="V170">
            <v>268.20857142857142</v>
          </cell>
        </row>
        <row r="171">
          <cell r="M171" t="str">
            <v>10000328</v>
          </cell>
          <cell r="N171" t="str">
            <v>1</v>
          </cell>
          <cell r="O171">
            <v>679.78</v>
          </cell>
          <cell r="P171">
            <v>827.01</v>
          </cell>
          <cell r="Q171">
            <v>576.19000000000005</v>
          </cell>
          <cell r="R171">
            <v>366.13</v>
          </cell>
          <cell r="T171">
            <v>1096.31</v>
          </cell>
          <cell r="V171">
            <v>506.48857142857145</v>
          </cell>
        </row>
        <row r="172">
          <cell r="M172" t="str">
            <v>10000330</v>
          </cell>
          <cell r="N172" t="str">
            <v>1</v>
          </cell>
          <cell r="O172">
            <v>205116.81999999998</v>
          </cell>
          <cell r="P172">
            <v>202128.62</v>
          </cell>
          <cell r="Q172">
            <v>289322.48</v>
          </cell>
          <cell r="R172">
            <v>223731.81</v>
          </cell>
          <cell r="S172">
            <v>164115.53999999998</v>
          </cell>
          <cell r="T172">
            <v>149203.85</v>
          </cell>
          <cell r="U172">
            <v>238071.60999999996</v>
          </cell>
          <cell r="V172">
            <v>210241.53285714285</v>
          </cell>
        </row>
        <row r="173">
          <cell r="M173" t="str">
            <v>10000333</v>
          </cell>
          <cell r="N173" t="str">
            <v>1</v>
          </cell>
          <cell r="O173">
            <v>38982.93</v>
          </cell>
          <cell r="P173">
            <v>55870.270000000004</v>
          </cell>
          <cell r="Q173">
            <v>16837.38</v>
          </cell>
          <cell r="R173">
            <v>34148.559999999998</v>
          </cell>
          <cell r="S173">
            <v>31929.22</v>
          </cell>
          <cell r="T173">
            <v>21557.200000000001</v>
          </cell>
          <cell r="U173">
            <v>93677.040000000008</v>
          </cell>
          <cell r="V173">
            <v>41857.514285714293</v>
          </cell>
        </row>
        <row r="174">
          <cell r="M174" t="str">
            <v>10000334</v>
          </cell>
          <cell r="N174" t="str">
            <v>1</v>
          </cell>
          <cell r="O174">
            <v>22118.420000000002</v>
          </cell>
          <cell r="P174">
            <v>21573.77</v>
          </cell>
          <cell r="Q174">
            <v>28881.599999999999</v>
          </cell>
          <cell r="R174">
            <v>21116.78</v>
          </cell>
          <cell r="S174">
            <v>18975.489999999998</v>
          </cell>
          <cell r="T174">
            <v>13235.970000000001</v>
          </cell>
          <cell r="U174">
            <v>21882.79</v>
          </cell>
          <cell r="V174">
            <v>21112.117142857143</v>
          </cell>
        </row>
        <row r="175">
          <cell r="M175" t="str">
            <v>10000335</v>
          </cell>
          <cell r="N175" t="str">
            <v>1</v>
          </cell>
          <cell r="O175">
            <v>5653.27</v>
          </cell>
          <cell r="P175">
            <v>5021.1000000000004</v>
          </cell>
          <cell r="Q175">
            <v>5871.79</v>
          </cell>
          <cell r="R175">
            <v>11545.760000000002</v>
          </cell>
          <cell r="S175">
            <v>10255.81</v>
          </cell>
          <cell r="T175">
            <v>21452.91</v>
          </cell>
          <cell r="U175">
            <v>16571.64</v>
          </cell>
          <cell r="V175">
            <v>10910.325714285715</v>
          </cell>
        </row>
        <row r="176">
          <cell r="M176" t="str">
            <v>10000336</v>
          </cell>
          <cell r="N176" t="str">
            <v>1</v>
          </cell>
          <cell r="O176">
            <v>64432.77</v>
          </cell>
          <cell r="P176">
            <v>73316.95</v>
          </cell>
          <cell r="Q176">
            <v>93133.55</v>
          </cell>
          <cell r="R176">
            <v>84874.31</v>
          </cell>
          <cell r="S176">
            <v>53432.94</v>
          </cell>
          <cell r="T176">
            <v>101432.44</v>
          </cell>
          <cell r="U176">
            <v>157122.12</v>
          </cell>
          <cell r="V176">
            <v>89677.868571428582</v>
          </cell>
        </row>
        <row r="177">
          <cell r="M177" t="str">
            <v>10000338</v>
          </cell>
          <cell r="N177" t="str">
            <v>1</v>
          </cell>
          <cell r="O177">
            <v>7590.25</v>
          </cell>
          <cell r="P177">
            <v>1010.38</v>
          </cell>
          <cell r="Q177">
            <v>303.14999999999998</v>
          </cell>
          <cell r="R177">
            <v>3597.54</v>
          </cell>
          <cell r="S177">
            <v>1088.4000000000001</v>
          </cell>
          <cell r="T177">
            <v>2435.2199999999998</v>
          </cell>
          <cell r="U177">
            <v>1165.3600000000001</v>
          </cell>
          <cell r="V177">
            <v>2455.7571428571428</v>
          </cell>
        </row>
        <row r="178">
          <cell r="M178" t="str">
            <v>10000340</v>
          </cell>
          <cell r="N178" t="str">
            <v>1</v>
          </cell>
          <cell r="O178">
            <v>785.86</v>
          </cell>
          <cell r="Q178">
            <v>674.1</v>
          </cell>
          <cell r="R178">
            <v>229.52</v>
          </cell>
          <cell r="S178">
            <v>564.41</v>
          </cell>
          <cell r="T178">
            <v>910.4</v>
          </cell>
          <cell r="U178">
            <v>1210.5</v>
          </cell>
          <cell r="V178">
            <v>624.97</v>
          </cell>
        </row>
        <row r="179">
          <cell r="M179" t="str">
            <v>10000341</v>
          </cell>
          <cell r="N179" t="str">
            <v>1</v>
          </cell>
          <cell r="O179">
            <v>8396.4900000000016</v>
          </cell>
          <cell r="P179">
            <v>13859.970000000001</v>
          </cell>
          <cell r="Q179">
            <v>5629.96</v>
          </cell>
          <cell r="R179">
            <v>11445.54</v>
          </cell>
          <cell r="S179">
            <v>11746.400000000001</v>
          </cell>
          <cell r="T179">
            <v>9410.9500000000007</v>
          </cell>
          <cell r="U179">
            <v>18596.79</v>
          </cell>
          <cell r="V179">
            <v>11298.014285714287</v>
          </cell>
        </row>
        <row r="180">
          <cell r="M180" t="str">
            <v>10000343</v>
          </cell>
          <cell r="N180" t="str">
            <v>1</v>
          </cell>
          <cell r="O180">
            <v>18645.359999999997</v>
          </cell>
          <cell r="P180">
            <v>11138.150000000001</v>
          </cell>
          <cell r="Q180">
            <v>32034.730000000003</v>
          </cell>
          <cell r="R180">
            <v>14958.73</v>
          </cell>
          <cell r="S180">
            <v>16264.2</v>
          </cell>
          <cell r="T180">
            <v>20434.000000000004</v>
          </cell>
          <cell r="U180">
            <v>14132.34</v>
          </cell>
          <cell r="V180">
            <v>18229.644285714287</v>
          </cell>
        </row>
        <row r="181">
          <cell r="M181" t="str">
            <v>10000345</v>
          </cell>
          <cell r="N181" t="str">
            <v>1</v>
          </cell>
          <cell r="O181">
            <v>97874.659999999989</v>
          </cell>
          <cell r="P181">
            <v>88262.599999999991</v>
          </cell>
          <cell r="Q181">
            <v>63057.299999999996</v>
          </cell>
          <cell r="R181">
            <v>56796.820000000007</v>
          </cell>
          <cell r="S181">
            <v>125989.26</v>
          </cell>
          <cell r="T181">
            <v>188246.90000000002</v>
          </cell>
          <cell r="U181">
            <v>59692.11</v>
          </cell>
          <cell r="V181">
            <v>97131.378571428577</v>
          </cell>
        </row>
        <row r="182">
          <cell r="M182" t="str">
            <v>10000346</v>
          </cell>
          <cell r="N182" t="str">
            <v>1</v>
          </cell>
          <cell r="O182">
            <v>19308.04</v>
          </cell>
          <cell r="P182">
            <v>16336.910000000003</v>
          </cell>
          <cell r="Q182">
            <v>19234.28</v>
          </cell>
          <cell r="R182">
            <v>11153.85</v>
          </cell>
          <cell r="S182">
            <v>10925.5</v>
          </cell>
          <cell r="T182">
            <v>19686.21</v>
          </cell>
          <cell r="U182">
            <v>10769.15</v>
          </cell>
          <cell r="V182">
            <v>15344.848571428573</v>
          </cell>
        </row>
        <row r="183">
          <cell r="M183" t="str">
            <v>10000347</v>
          </cell>
          <cell r="N183" t="str">
            <v>1</v>
          </cell>
          <cell r="P183">
            <v>285.22000000000003</v>
          </cell>
          <cell r="R183">
            <v>550.86</v>
          </cell>
          <cell r="S183">
            <v>2550.87</v>
          </cell>
          <cell r="T183">
            <v>784.36</v>
          </cell>
          <cell r="V183">
            <v>595.90142857142848</v>
          </cell>
        </row>
        <row r="184">
          <cell r="M184" t="str">
            <v>10000349</v>
          </cell>
          <cell r="N184" t="str">
            <v>1</v>
          </cell>
          <cell r="O184">
            <v>4264.41</v>
          </cell>
          <cell r="P184">
            <v>7225.25</v>
          </cell>
          <cell r="Q184">
            <v>2743.8399999999997</v>
          </cell>
          <cell r="R184">
            <v>10668.39</v>
          </cell>
          <cell r="S184">
            <v>13627.659999999998</v>
          </cell>
          <cell r="T184">
            <v>7016.0800000000008</v>
          </cell>
          <cell r="U184">
            <v>2265.23</v>
          </cell>
          <cell r="V184">
            <v>6830.1228571428574</v>
          </cell>
        </row>
        <row r="185">
          <cell r="M185" t="str">
            <v>10000352</v>
          </cell>
          <cell r="N185" t="str">
            <v>1</v>
          </cell>
          <cell r="O185">
            <v>586.05000000000007</v>
          </cell>
          <cell r="P185">
            <v>1607.31</v>
          </cell>
          <cell r="S185">
            <v>338.78</v>
          </cell>
          <cell r="V185">
            <v>361.73428571428576</v>
          </cell>
        </row>
        <row r="186">
          <cell r="M186" t="str">
            <v>10000353</v>
          </cell>
          <cell r="N186" t="str">
            <v>1</v>
          </cell>
          <cell r="P186">
            <v>535.12</v>
          </cell>
          <cell r="R186">
            <v>535.54999999999995</v>
          </cell>
          <cell r="S186">
            <v>159.59</v>
          </cell>
          <cell r="T186">
            <v>702.48</v>
          </cell>
          <cell r="V186">
            <v>276.10571428571427</v>
          </cell>
        </row>
        <row r="187">
          <cell r="M187" t="str">
            <v>10000354</v>
          </cell>
          <cell r="N187" t="str">
            <v>1</v>
          </cell>
          <cell r="O187">
            <v>9775.59</v>
          </cell>
          <cell r="P187">
            <v>13846.54</v>
          </cell>
          <cell r="Q187">
            <v>8546.66</v>
          </cell>
          <cell r="R187">
            <v>6582.17</v>
          </cell>
          <cell r="S187">
            <v>5361.4700000000012</v>
          </cell>
          <cell r="T187">
            <v>26264.73</v>
          </cell>
          <cell r="U187">
            <v>3994.1200000000003</v>
          </cell>
          <cell r="V187">
            <v>10624.468571428572</v>
          </cell>
        </row>
        <row r="188">
          <cell r="M188" t="str">
            <v>10000355</v>
          </cell>
          <cell r="N188" t="str">
            <v>1</v>
          </cell>
          <cell r="O188">
            <v>35240.300000000003</v>
          </cell>
          <cell r="P188">
            <v>25134.14</v>
          </cell>
          <cell r="Q188">
            <v>24025.66</v>
          </cell>
          <cell r="R188">
            <v>34317.71</v>
          </cell>
          <cell r="S188">
            <v>50134.42</v>
          </cell>
          <cell r="T188">
            <v>36794.86</v>
          </cell>
          <cell r="U188">
            <v>45763.270000000004</v>
          </cell>
          <cell r="V188">
            <v>35915.765714285713</v>
          </cell>
        </row>
        <row r="189">
          <cell r="M189" t="str">
            <v>10000359</v>
          </cell>
          <cell r="N189" t="str">
            <v>1</v>
          </cell>
          <cell r="O189">
            <v>20693.379999999997</v>
          </cell>
          <cell r="P189">
            <v>49377.919999999998</v>
          </cell>
          <cell r="Q189">
            <v>34370.93</v>
          </cell>
          <cell r="R189">
            <v>26164.28</v>
          </cell>
          <cell r="S189">
            <v>30744.100000000002</v>
          </cell>
          <cell r="T189">
            <v>32565.17</v>
          </cell>
          <cell r="U189">
            <v>35554.92</v>
          </cell>
          <cell r="V189">
            <v>32781.528571428564</v>
          </cell>
        </row>
        <row r="190">
          <cell r="M190" t="str">
            <v>10000362</v>
          </cell>
          <cell r="N190" t="str">
            <v>1</v>
          </cell>
          <cell r="O190">
            <v>33443.97</v>
          </cell>
          <cell r="P190">
            <v>33396.35</v>
          </cell>
          <cell r="Q190">
            <v>58446.95</v>
          </cell>
          <cell r="R190">
            <v>34895.130000000005</v>
          </cell>
          <cell r="S190">
            <v>29616.720000000001</v>
          </cell>
          <cell r="T190">
            <v>57010.3</v>
          </cell>
          <cell r="U190">
            <v>71951.25</v>
          </cell>
          <cell r="V190">
            <v>45537.238571428577</v>
          </cell>
        </row>
        <row r="191">
          <cell r="M191" t="str">
            <v>10000363</v>
          </cell>
          <cell r="N191" t="str">
            <v>1</v>
          </cell>
          <cell r="O191">
            <v>19994.22</v>
          </cell>
          <cell r="P191">
            <v>40602.270000000004</v>
          </cell>
          <cell r="Q191">
            <v>23223.95</v>
          </cell>
          <cell r="R191">
            <v>95844.020000000019</v>
          </cell>
          <cell r="S191">
            <v>39728.660000000003</v>
          </cell>
          <cell r="T191">
            <v>51450.76</v>
          </cell>
          <cell r="U191">
            <v>66399.27</v>
          </cell>
          <cell r="V191">
            <v>48177.592857142859</v>
          </cell>
        </row>
        <row r="192">
          <cell r="M192" t="str">
            <v>10000364</v>
          </cell>
          <cell r="N192" t="str">
            <v>1</v>
          </cell>
          <cell r="O192">
            <v>844478.42000000016</v>
          </cell>
          <cell r="P192">
            <v>662469.8600000001</v>
          </cell>
          <cell r="Q192">
            <v>609883.16</v>
          </cell>
          <cell r="R192">
            <v>269975.26</v>
          </cell>
          <cell r="S192">
            <v>592032.8899999999</v>
          </cell>
          <cell r="T192">
            <v>394399.14999999997</v>
          </cell>
          <cell r="U192">
            <v>321133.83999999997</v>
          </cell>
          <cell r="V192">
            <v>527767.51142857142</v>
          </cell>
        </row>
        <row r="193">
          <cell r="M193" t="str">
            <v>10000368</v>
          </cell>
          <cell r="N193" t="str">
            <v>1</v>
          </cell>
          <cell r="O193">
            <v>37301.020000000004</v>
          </cell>
          <cell r="P193">
            <v>52389.35</v>
          </cell>
          <cell r="Q193">
            <v>31190.409999999996</v>
          </cell>
          <cell r="R193">
            <v>65636.31</v>
          </cell>
          <cell r="S193">
            <v>118313.26999999999</v>
          </cell>
          <cell r="T193">
            <v>35193.449999999997</v>
          </cell>
          <cell r="U193">
            <v>55245.180000000008</v>
          </cell>
          <cell r="V193">
            <v>56466.998571428572</v>
          </cell>
        </row>
        <row r="194">
          <cell r="M194" t="str">
            <v>10000371</v>
          </cell>
          <cell r="N194" t="str">
            <v>1</v>
          </cell>
          <cell r="P194">
            <v>107.03</v>
          </cell>
          <cell r="Q194">
            <v>409.2</v>
          </cell>
          <cell r="R194">
            <v>688.58</v>
          </cell>
          <cell r="S194">
            <v>1433.49</v>
          </cell>
          <cell r="U194">
            <v>743.41</v>
          </cell>
          <cell r="V194">
            <v>483.10142857142858</v>
          </cell>
        </row>
        <row r="195">
          <cell r="M195" t="str">
            <v>10000372</v>
          </cell>
          <cell r="N195" t="str">
            <v>1</v>
          </cell>
          <cell r="O195">
            <v>12943.05</v>
          </cell>
          <cell r="P195">
            <v>45831.1</v>
          </cell>
          <cell r="Q195">
            <v>23831.440000000002</v>
          </cell>
          <cell r="R195">
            <v>34507.17</v>
          </cell>
          <cell r="S195">
            <v>29146.17</v>
          </cell>
          <cell r="T195">
            <v>36105.460000000006</v>
          </cell>
          <cell r="U195">
            <v>58107.16</v>
          </cell>
          <cell r="V195">
            <v>34353.078571428574</v>
          </cell>
        </row>
        <row r="196">
          <cell r="M196" t="str">
            <v>10000373</v>
          </cell>
          <cell r="N196" t="str">
            <v>1</v>
          </cell>
          <cell r="O196">
            <v>333241.58</v>
          </cell>
          <cell r="P196">
            <v>127853.70000000001</v>
          </cell>
          <cell r="Q196">
            <v>316941.20000000007</v>
          </cell>
          <cell r="R196">
            <v>403868.7</v>
          </cell>
          <cell r="S196">
            <v>165156.25</v>
          </cell>
          <cell r="T196">
            <v>172016.37</v>
          </cell>
          <cell r="U196">
            <v>573607.82000000018</v>
          </cell>
          <cell r="V196">
            <v>298955.08857142867</v>
          </cell>
        </row>
        <row r="197">
          <cell r="M197" t="str">
            <v>10000375</v>
          </cell>
          <cell r="N197" t="str">
            <v>1</v>
          </cell>
          <cell r="O197">
            <v>893.31</v>
          </cell>
          <cell r="P197">
            <v>12606.42</v>
          </cell>
          <cell r="Q197">
            <v>894.02</v>
          </cell>
          <cell r="R197">
            <v>3155.1</v>
          </cell>
          <cell r="S197">
            <v>681.42000000000007</v>
          </cell>
          <cell r="T197">
            <v>11000.130000000001</v>
          </cell>
          <cell r="U197">
            <v>21486.66</v>
          </cell>
          <cell r="V197">
            <v>7245.2942857142853</v>
          </cell>
        </row>
        <row r="198">
          <cell r="M198" t="str">
            <v>10000376</v>
          </cell>
          <cell r="N198" t="str">
            <v>1</v>
          </cell>
          <cell r="O198">
            <v>14223.52</v>
          </cell>
          <cell r="P198">
            <v>16138.29</v>
          </cell>
          <cell r="Q198">
            <v>6696.1399999999994</v>
          </cell>
          <cell r="R198">
            <v>24941.440000000002</v>
          </cell>
          <cell r="S198">
            <v>35152.9</v>
          </cell>
          <cell r="T198">
            <v>113908.51</v>
          </cell>
          <cell r="U198">
            <v>32853.279999999999</v>
          </cell>
          <cell r="V198">
            <v>34844.868571428568</v>
          </cell>
        </row>
        <row r="199">
          <cell r="M199" t="str">
            <v>10000381</v>
          </cell>
          <cell r="N199" t="str">
            <v>1</v>
          </cell>
          <cell r="O199">
            <v>185150.74</v>
          </cell>
          <cell r="P199">
            <v>217421.9</v>
          </cell>
          <cell r="Q199">
            <v>572582.89</v>
          </cell>
          <cell r="R199">
            <v>240540.89999999997</v>
          </cell>
          <cell r="S199">
            <v>753569.05999999994</v>
          </cell>
          <cell r="T199">
            <v>626492.37000000011</v>
          </cell>
          <cell r="U199">
            <v>165951.34000000003</v>
          </cell>
          <cell r="V199">
            <v>394529.88571428566</v>
          </cell>
        </row>
        <row r="200">
          <cell r="M200" t="str">
            <v>10000382</v>
          </cell>
          <cell r="N200" t="str">
            <v>1</v>
          </cell>
          <cell r="O200">
            <v>15929.050000000003</v>
          </cell>
          <cell r="P200">
            <v>79910.219999999987</v>
          </cell>
          <cell r="Q200">
            <v>43193.64</v>
          </cell>
          <cell r="R200">
            <v>14918.420000000002</v>
          </cell>
          <cell r="S200">
            <v>15868.480000000001</v>
          </cell>
          <cell r="T200">
            <v>30363.56</v>
          </cell>
          <cell r="U200">
            <v>12912.779999999999</v>
          </cell>
          <cell r="V200">
            <v>30442.307142857142</v>
          </cell>
        </row>
        <row r="201">
          <cell r="M201" t="str">
            <v>10000383</v>
          </cell>
          <cell r="N201" t="str">
            <v>1</v>
          </cell>
          <cell r="O201">
            <v>6195.55</v>
          </cell>
          <cell r="P201">
            <v>6046.6900000000005</v>
          </cell>
          <cell r="Q201">
            <v>8996.68</v>
          </cell>
          <cell r="R201">
            <v>8878.23</v>
          </cell>
          <cell r="S201">
            <v>6047.54</v>
          </cell>
          <cell r="T201">
            <v>5778.26</v>
          </cell>
          <cell r="U201">
            <v>9148.89</v>
          </cell>
          <cell r="V201">
            <v>7298.8342857142861</v>
          </cell>
        </row>
        <row r="202">
          <cell r="M202" t="str">
            <v>10000390</v>
          </cell>
          <cell r="N202" t="str">
            <v>1</v>
          </cell>
          <cell r="O202">
            <v>269378.97000000003</v>
          </cell>
          <cell r="P202">
            <v>328429.46000000002</v>
          </cell>
          <cell r="Q202">
            <v>608539.31000000017</v>
          </cell>
          <cell r="R202">
            <v>329652.19</v>
          </cell>
          <cell r="S202">
            <v>814576.37</v>
          </cell>
          <cell r="T202">
            <v>616942.15999999992</v>
          </cell>
          <cell r="U202">
            <v>625951.49</v>
          </cell>
          <cell r="V202">
            <v>513352.85000000003</v>
          </cell>
        </row>
        <row r="203">
          <cell r="M203" t="str">
            <v>10000391</v>
          </cell>
          <cell r="N203" t="str">
            <v>1</v>
          </cell>
          <cell r="O203">
            <v>1297.1500000000001</v>
          </cell>
          <cell r="S203">
            <v>7367.5499999999993</v>
          </cell>
          <cell r="T203">
            <v>2374.38</v>
          </cell>
          <cell r="U203">
            <v>-1206.0999999999999</v>
          </cell>
          <cell r="V203">
            <v>1404.7114285714283</v>
          </cell>
        </row>
        <row r="204">
          <cell r="M204" t="str">
            <v>10000394</v>
          </cell>
          <cell r="N204" t="str">
            <v>1</v>
          </cell>
          <cell r="P204">
            <v>350</v>
          </cell>
          <cell r="Q204">
            <v>813.74</v>
          </cell>
          <cell r="V204">
            <v>166.24857142857144</v>
          </cell>
        </row>
        <row r="205">
          <cell r="M205" t="str">
            <v>10000395</v>
          </cell>
          <cell r="N205" t="str">
            <v>1</v>
          </cell>
          <cell r="O205">
            <v>72624.3</v>
          </cell>
          <cell r="P205">
            <v>100572.17</v>
          </cell>
          <cell r="Q205">
            <v>87140.07</v>
          </cell>
          <cell r="R205">
            <v>59984.380000000005</v>
          </cell>
          <cell r="S205">
            <v>136597.54</v>
          </cell>
          <cell r="T205">
            <v>150355.77000000002</v>
          </cell>
          <cell r="U205">
            <v>112777.86</v>
          </cell>
          <cell r="V205">
            <v>102864.5842857143</v>
          </cell>
        </row>
        <row r="206">
          <cell r="M206" t="str">
            <v>10000403</v>
          </cell>
          <cell r="N206" t="str">
            <v>1</v>
          </cell>
          <cell r="O206">
            <v>925055.75</v>
          </cell>
          <cell r="P206">
            <v>2674514.48</v>
          </cell>
          <cell r="Q206">
            <v>1875282.94</v>
          </cell>
          <cell r="R206">
            <v>912001.01</v>
          </cell>
          <cell r="S206">
            <v>733978.38</v>
          </cell>
          <cell r="T206">
            <v>874962.85000000009</v>
          </cell>
          <cell r="U206">
            <v>737139.45</v>
          </cell>
          <cell r="V206">
            <v>1247562.1228571427</v>
          </cell>
        </row>
        <row r="207">
          <cell r="M207" t="str">
            <v>10000404</v>
          </cell>
          <cell r="N207" t="str">
            <v>1</v>
          </cell>
          <cell r="O207">
            <v>10898.11</v>
          </cell>
          <cell r="P207">
            <v>9938.84</v>
          </cell>
          <cell r="Q207">
            <v>10461.17</v>
          </cell>
          <cell r="R207">
            <v>10433.16</v>
          </cell>
          <cell r="S207">
            <v>21181.32</v>
          </cell>
          <cell r="T207">
            <v>11357.119999999999</v>
          </cell>
          <cell r="U207">
            <v>10839.009999999998</v>
          </cell>
          <cell r="V207">
            <v>12158.39</v>
          </cell>
        </row>
        <row r="208">
          <cell r="M208" t="str">
            <v>10000405</v>
          </cell>
          <cell r="N208" t="str">
            <v>1</v>
          </cell>
          <cell r="P208">
            <v>535.07000000000005</v>
          </cell>
          <cell r="R208">
            <v>562.30000000000007</v>
          </cell>
          <cell r="T208">
            <v>1465.69</v>
          </cell>
          <cell r="U208">
            <v>-702.12</v>
          </cell>
          <cell r="V208">
            <v>265.84857142857152</v>
          </cell>
        </row>
        <row r="209">
          <cell r="M209" t="str">
            <v>10000407</v>
          </cell>
          <cell r="N209" t="str">
            <v>1</v>
          </cell>
          <cell r="O209">
            <v>42340.57</v>
          </cell>
          <cell r="P209">
            <v>31455.24</v>
          </cell>
          <cell r="Q209">
            <v>18135.7</v>
          </cell>
          <cell r="R209">
            <v>9117.56</v>
          </cell>
          <cell r="S209">
            <v>12555.33</v>
          </cell>
          <cell r="T209">
            <v>18025.95</v>
          </cell>
          <cell r="U209">
            <v>13657.88</v>
          </cell>
          <cell r="V209">
            <v>20755.461428571431</v>
          </cell>
        </row>
        <row r="210">
          <cell r="M210" t="str">
            <v>10000417</v>
          </cell>
          <cell r="N210" t="str">
            <v>1</v>
          </cell>
          <cell r="P210">
            <v>1186.7</v>
          </cell>
          <cell r="R210">
            <v>956.13</v>
          </cell>
          <cell r="T210">
            <v>361.59</v>
          </cell>
          <cell r="V210">
            <v>357.77428571428572</v>
          </cell>
        </row>
        <row r="211">
          <cell r="M211" t="str">
            <v>10000418</v>
          </cell>
          <cell r="N211" t="str">
            <v>1</v>
          </cell>
          <cell r="O211">
            <v>164003.71</v>
          </cell>
          <cell r="P211">
            <v>108689.22</v>
          </cell>
          <cell r="Q211">
            <v>125246.87</v>
          </cell>
          <cell r="R211">
            <v>153957.42000000001</v>
          </cell>
          <cell r="S211">
            <v>199530.21000000002</v>
          </cell>
          <cell r="T211">
            <v>170703.41000000003</v>
          </cell>
          <cell r="U211">
            <v>204748.68000000002</v>
          </cell>
          <cell r="V211">
            <v>160982.78857142857</v>
          </cell>
        </row>
        <row r="212">
          <cell r="M212" t="str">
            <v>10000419</v>
          </cell>
          <cell r="N212" t="str">
            <v>1</v>
          </cell>
          <cell r="O212">
            <v>7615.41</v>
          </cell>
          <cell r="P212">
            <v>5761.0500000000011</v>
          </cell>
          <cell r="Q212">
            <v>7235.95</v>
          </cell>
          <cell r="R212">
            <v>5101.7</v>
          </cell>
          <cell r="S212">
            <v>6930.85</v>
          </cell>
          <cell r="T212">
            <v>13563.36</v>
          </cell>
          <cell r="U212">
            <v>13826.59</v>
          </cell>
          <cell r="V212">
            <v>8576.4157142857148</v>
          </cell>
        </row>
        <row r="213">
          <cell r="M213" t="str">
            <v>10000421</v>
          </cell>
          <cell r="N213" t="str">
            <v>1</v>
          </cell>
          <cell r="O213">
            <v>54473.05</v>
          </cell>
          <cell r="P213">
            <v>46599.130000000005</v>
          </cell>
          <cell r="Q213">
            <v>83917.950000000012</v>
          </cell>
          <cell r="R213">
            <v>56354.909999999996</v>
          </cell>
          <cell r="S213">
            <v>104654.66</v>
          </cell>
          <cell r="T213">
            <v>54386.74</v>
          </cell>
          <cell r="U213">
            <v>103415.15</v>
          </cell>
          <cell r="V213">
            <v>71971.655714285705</v>
          </cell>
        </row>
        <row r="214">
          <cell r="M214" t="str">
            <v>10000422</v>
          </cell>
          <cell r="N214" t="str">
            <v>1</v>
          </cell>
          <cell r="O214">
            <v>59216.29</v>
          </cell>
          <cell r="P214">
            <v>42445.689999999995</v>
          </cell>
          <cell r="Q214">
            <v>53757.48</v>
          </cell>
          <cell r="R214">
            <v>75971.760000000009</v>
          </cell>
          <cell r="S214">
            <v>46209.57</v>
          </cell>
          <cell r="T214">
            <v>37385.06</v>
          </cell>
          <cell r="U214">
            <v>58529.07</v>
          </cell>
          <cell r="V214">
            <v>53359.27428571428</v>
          </cell>
        </row>
        <row r="215">
          <cell r="M215" t="str">
            <v>10000423</v>
          </cell>
          <cell r="N215" t="str">
            <v>1</v>
          </cell>
          <cell r="O215">
            <v>91305.799999999988</v>
          </cell>
          <cell r="P215">
            <v>250314.05</v>
          </cell>
          <cell r="Q215">
            <v>143258.82</v>
          </cell>
          <cell r="R215">
            <v>336000.14</v>
          </cell>
          <cell r="S215">
            <v>197548.32</v>
          </cell>
          <cell r="T215">
            <v>208202.58999999997</v>
          </cell>
          <cell r="U215">
            <v>494143.9</v>
          </cell>
          <cell r="V215">
            <v>245824.80285714287</v>
          </cell>
        </row>
        <row r="216">
          <cell r="M216" t="str">
            <v>10000424</v>
          </cell>
          <cell r="N216" t="str">
            <v>1</v>
          </cell>
          <cell r="O216">
            <v>9568.14</v>
          </cell>
          <cell r="P216">
            <v>11403.15</v>
          </cell>
          <cell r="Q216">
            <v>28504.559999999998</v>
          </cell>
          <cell r="R216">
            <v>10602.869999999999</v>
          </cell>
          <cell r="S216">
            <v>9158.39</v>
          </cell>
          <cell r="T216">
            <v>15555.920000000002</v>
          </cell>
          <cell r="U216">
            <v>12129.34</v>
          </cell>
          <cell r="V216">
            <v>13846.052857142857</v>
          </cell>
        </row>
        <row r="217">
          <cell r="M217" t="str">
            <v>10000425</v>
          </cell>
          <cell r="N217" t="str">
            <v>1</v>
          </cell>
          <cell r="O217">
            <v>109938.78</v>
          </cell>
          <cell r="P217">
            <v>95528.06</v>
          </cell>
          <cell r="Q217">
            <v>60701.2</v>
          </cell>
          <cell r="R217">
            <v>103632.73</v>
          </cell>
          <cell r="S217">
            <v>46860.960000000006</v>
          </cell>
          <cell r="T217">
            <v>121361.81000000003</v>
          </cell>
          <cell r="U217">
            <v>78679.61</v>
          </cell>
          <cell r="V217">
            <v>88100.45</v>
          </cell>
        </row>
        <row r="218">
          <cell r="M218" t="str">
            <v>10000428</v>
          </cell>
          <cell r="N218" t="str">
            <v>1</v>
          </cell>
          <cell r="O218">
            <v>7168.7400000000007</v>
          </cell>
          <cell r="P218">
            <v>3099.6099999999997</v>
          </cell>
          <cell r="Q218">
            <v>3928.4300000000003</v>
          </cell>
          <cell r="R218">
            <v>1007.99</v>
          </cell>
          <cell r="S218">
            <v>774.72</v>
          </cell>
          <cell r="T218">
            <v>19322.53</v>
          </cell>
          <cell r="U218">
            <v>3559.5699999999997</v>
          </cell>
          <cell r="V218">
            <v>5551.6557142857137</v>
          </cell>
        </row>
        <row r="219">
          <cell r="M219" t="str">
            <v>10000430</v>
          </cell>
          <cell r="N219" t="str">
            <v>1</v>
          </cell>
          <cell r="O219">
            <v>2837.9300000000003</v>
          </cell>
          <cell r="R219">
            <v>1552.02</v>
          </cell>
          <cell r="T219">
            <v>1212.96</v>
          </cell>
          <cell r="U219">
            <v>944.94</v>
          </cell>
          <cell r="V219">
            <v>935.40714285714296</v>
          </cell>
        </row>
        <row r="220">
          <cell r="M220" t="str">
            <v>10000431</v>
          </cell>
          <cell r="N220" t="str">
            <v>1</v>
          </cell>
          <cell r="O220">
            <v>9522.6000000000022</v>
          </cell>
          <cell r="P220">
            <v>65503.8</v>
          </cell>
          <cell r="Q220">
            <v>48921.68</v>
          </cell>
          <cell r="R220">
            <v>20429.050000000003</v>
          </cell>
          <cell r="S220">
            <v>28368.57</v>
          </cell>
          <cell r="T220">
            <v>15943.26</v>
          </cell>
          <cell r="U220">
            <v>28780.3</v>
          </cell>
          <cell r="V220">
            <v>31067.037142857145</v>
          </cell>
        </row>
        <row r="221">
          <cell r="M221" t="str">
            <v>10000434</v>
          </cell>
          <cell r="N221" t="str">
            <v>1</v>
          </cell>
          <cell r="O221">
            <v>16539.419999999998</v>
          </cell>
          <cell r="P221">
            <v>48505.340000000004</v>
          </cell>
          <cell r="Q221">
            <v>10603.38</v>
          </cell>
          <cell r="R221">
            <v>9084.02</v>
          </cell>
          <cell r="S221">
            <v>12040.340000000002</v>
          </cell>
          <cell r="T221">
            <v>10222.240000000002</v>
          </cell>
          <cell r="U221">
            <v>7703.7400000000016</v>
          </cell>
          <cell r="V221">
            <v>16385.497142857144</v>
          </cell>
        </row>
        <row r="222">
          <cell r="M222" t="str">
            <v>10000435</v>
          </cell>
          <cell r="N222" t="str">
            <v>1</v>
          </cell>
          <cell r="O222">
            <v>112812.82</v>
          </cell>
          <cell r="P222">
            <v>109539.23000000001</v>
          </cell>
          <cell r="Q222">
            <v>115287.93</v>
          </cell>
          <cell r="R222">
            <v>281675.83999999997</v>
          </cell>
          <cell r="S222">
            <v>124442.04000000001</v>
          </cell>
          <cell r="T222">
            <v>78273.47</v>
          </cell>
          <cell r="U222">
            <v>226972.87999999995</v>
          </cell>
          <cell r="V222">
            <v>149857.74428571429</v>
          </cell>
        </row>
        <row r="223">
          <cell r="M223" t="str">
            <v>10000437</v>
          </cell>
          <cell r="N223" t="str">
            <v>1</v>
          </cell>
          <cell r="O223">
            <v>365</v>
          </cell>
          <cell r="Q223">
            <v>749.07</v>
          </cell>
          <cell r="S223">
            <v>319.2</v>
          </cell>
          <cell r="U223">
            <v>631.41999999999996</v>
          </cell>
          <cell r="V223">
            <v>294.95571428571429</v>
          </cell>
        </row>
        <row r="224">
          <cell r="M224" t="str">
            <v>10000438</v>
          </cell>
          <cell r="N224" t="str">
            <v>1</v>
          </cell>
          <cell r="O224">
            <v>1170.5899999999999</v>
          </cell>
          <cell r="Q224">
            <v>1200.3399999999999</v>
          </cell>
          <cell r="R224">
            <v>4061.93</v>
          </cell>
          <cell r="S224">
            <v>10567.880000000001</v>
          </cell>
          <cell r="T224">
            <v>3966.63</v>
          </cell>
          <cell r="U224">
            <v>4910.09</v>
          </cell>
          <cell r="V224">
            <v>3696.78</v>
          </cell>
        </row>
        <row r="225">
          <cell r="M225" t="str">
            <v>10000439</v>
          </cell>
          <cell r="N225" t="str">
            <v>1</v>
          </cell>
          <cell r="O225">
            <v>14240.350000000002</v>
          </cell>
          <cell r="P225">
            <v>9894.5300000000007</v>
          </cell>
          <cell r="Q225">
            <v>4550.5</v>
          </cell>
          <cell r="R225">
            <v>13032.74</v>
          </cell>
          <cell r="S225">
            <v>2748.16</v>
          </cell>
          <cell r="T225">
            <v>6256.98</v>
          </cell>
          <cell r="U225">
            <v>8124.15</v>
          </cell>
          <cell r="V225">
            <v>8406.7728571428561</v>
          </cell>
        </row>
        <row r="226">
          <cell r="M226" t="str">
            <v>10000441</v>
          </cell>
          <cell r="N226" t="str">
            <v>1</v>
          </cell>
          <cell r="O226">
            <v>139818.38</v>
          </cell>
          <cell r="P226">
            <v>205151.37</v>
          </cell>
          <cell r="Q226">
            <v>374127.72</v>
          </cell>
          <cell r="R226">
            <v>157345.49000000002</v>
          </cell>
          <cell r="S226">
            <v>202276.15000000002</v>
          </cell>
          <cell r="T226">
            <v>303392.49</v>
          </cell>
          <cell r="U226">
            <v>141949.58000000002</v>
          </cell>
          <cell r="V226">
            <v>217723.0257142857</v>
          </cell>
        </row>
        <row r="227">
          <cell r="M227" t="str">
            <v>10000442</v>
          </cell>
          <cell r="N227" t="str">
            <v>1</v>
          </cell>
          <cell r="O227">
            <v>104943.90000000001</v>
          </cell>
          <cell r="P227">
            <v>89918.200000000012</v>
          </cell>
          <cell r="Q227">
            <v>133283.94</v>
          </cell>
          <cell r="R227">
            <v>333003.40999999997</v>
          </cell>
          <cell r="S227">
            <v>137550.81</v>
          </cell>
          <cell r="T227">
            <v>264604.77</v>
          </cell>
          <cell r="U227">
            <v>145868.04</v>
          </cell>
          <cell r="V227">
            <v>172739.01</v>
          </cell>
        </row>
        <row r="228">
          <cell r="M228" t="str">
            <v>10000443</v>
          </cell>
          <cell r="N228" t="str">
            <v>1</v>
          </cell>
          <cell r="O228">
            <v>4038.63</v>
          </cell>
          <cell r="P228">
            <v>210.74</v>
          </cell>
          <cell r="Q228">
            <v>341.04</v>
          </cell>
          <cell r="R228">
            <v>129.91</v>
          </cell>
          <cell r="T228">
            <v>133.4</v>
          </cell>
          <cell r="U228">
            <v>3193.06</v>
          </cell>
          <cell r="V228">
            <v>1149.5399999999997</v>
          </cell>
        </row>
        <row r="229">
          <cell r="M229" t="str">
            <v>10000446</v>
          </cell>
          <cell r="N229" t="str">
            <v>1</v>
          </cell>
          <cell r="O229">
            <v>1541.54</v>
          </cell>
          <cell r="Q229">
            <v>1200.3599999999999</v>
          </cell>
          <cell r="R229">
            <v>5733.18</v>
          </cell>
          <cell r="S229">
            <v>1530.05</v>
          </cell>
          <cell r="T229">
            <v>2298.94</v>
          </cell>
          <cell r="U229">
            <v>8171.55</v>
          </cell>
          <cell r="V229">
            <v>2925.0885714285714</v>
          </cell>
        </row>
        <row r="230">
          <cell r="M230" t="str">
            <v>10000447</v>
          </cell>
          <cell r="N230" t="str">
            <v>1</v>
          </cell>
          <cell r="O230">
            <v>22094.58</v>
          </cell>
          <cell r="P230">
            <v>15737.47</v>
          </cell>
          <cell r="Q230">
            <v>19329.88</v>
          </cell>
          <cell r="R230">
            <v>26207.15</v>
          </cell>
          <cell r="S230">
            <v>49762.69</v>
          </cell>
          <cell r="T230">
            <v>16358.47</v>
          </cell>
          <cell r="U230">
            <v>23771.360000000001</v>
          </cell>
          <cell r="V230">
            <v>24751.657142857148</v>
          </cell>
        </row>
        <row r="231">
          <cell r="M231" t="str">
            <v>10000449</v>
          </cell>
          <cell r="N231" t="str">
            <v>1</v>
          </cell>
          <cell r="O231">
            <v>1390.04</v>
          </cell>
          <cell r="P231">
            <v>102.54</v>
          </cell>
          <cell r="Q231">
            <v>6695.54</v>
          </cell>
          <cell r="R231">
            <v>1887.1100000000001</v>
          </cell>
          <cell r="S231">
            <v>757.96</v>
          </cell>
          <cell r="T231">
            <v>5175.41</v>
          </cell>
          <cell r="U231">
            <v>754.9</v>
          </cell>
          <cell r="V231">
            <v>2394.7857142857142</v>
          </cell>
        </row>
        <row r="232">
          <cell r="M232" t="str">
            <v>10000452</v>
          </cell>
          <cell r="N232" t="str">
            <v>1</v>
          </cell>
          <cell r="O232">
            <v>113864.56</v>
          </cell>
          <cell r="P232">
            <v>80755.069999999992</v>
          </cell>
          <cell r="Q232">
            <v>152970.69</v>
          </cell>
          <cell r="R232">
            <v>103771.16</v>
          </cell>
          <cell r="S232">
            <v>114008.92</v>
          </cell>
          <cell r="T232">
            <v>150695.82999999999</v>
          </cell>
          <cell r="U232">
            <v>204040.61000000002</v>
          </cell>
          <cell r="V232">
            <v>131443.83428571429</v>
          </cell>
        </row>
        <row r="233">
          <cell r="M233" t="str">
            <v>10000455</v>
          </cell>
          <cell r="N233" t="str">
            <v>1</v>
          </cell>
          <cell r="O233">
            <v>60767.689999999995</v>
          </cell>
          <cell r="P233">
            <v>105728.62</v>
          </cell>
          <cell r="Q233">
            <v>232977.02</v>
          </cell>
          <cell r="R233">
            <v>277028.90000000002</v>
          </cell>
          <cell r="S233">
            <v>677153.02</v>
          </cell>
          <cell r="T233">
            <v>259653.75</v>
          </cell>
          <cell r="U233">
            <v>332336.55000000005</v>
          </cell>
          <cell r="V233">
            <v>277949.36428571428</v>
          </cell>
        </row>
        <row r="234">
          <cell r="M234" t="str">
            <v>10000456</v>
          </cell>
          <cell r="N234" t="str">
            <v>1</v>
          </cell>
          <cell r="O234">
            <v>710.54</v>
          </cell>
          <cell r="P234">
            <v>74.33</v>
          </cell>
          <cell r="Q234">
            <v>180.42</v>
          </cell>
          <cell r="S234">
            <v>1472.46</v>
          </cell>
          <cell r="T234">
            <v>991.03</v>
          </cell>
          <cell r="U234">
            <v>7868.5700000000006</v>
          </cell>
          <cell r="V234">
            <v>1613.9071428571428</v>
          </cell>
        </row>
        <row r="235">
          <cell r="M235" t="str">
            <v>10000457</v>
          </cell>
          <cell r="N235" t="str">
            <v>1</v>
          </cell>
          <cell r="O235">
            <v>230154.31</v>
          </cell>
          <cell r="P235">
            <v>178689.64</v>
          </cell>
          <cell r="Q235">
            <v>244390.65999999997</v>
          </cell>
          <cell r="R235">
            <v>310316.02</v>
          </cell>
          <cell r="S235">
            <v>207189.7</v>
          </cell>
          <cell r="T235">
            <v>218839.89</v>
          </cell>
          <cell r="U235">
            <v>268422.66000000003</v>
          </cell>
          <cell r="V235">
            <v>236857.55428571434</v>
          </cell>
        </row>
        <row r="236">
          <cell r="M236" t="str">
            <v>10000459</v>
          </cell>
          <cell r="N236" t="str">
            <v>1</v>
          </cell>
          <cell r="O236">
            <v>1466.28</v>
          </cell>
          <cell r="P236">
            <v>3945.6600000000003</v>
          </cell>
          <cell r="Q236">
            <v>2989.46</v>
          </cell>
          <cell r="R236">
            <v>5744.91</v>
          </cell>
          <cell r="S236">
            <v>2677.17</v>
          </cell>
          <cell r="T236">
            <v>2712.9700000000003</v>
          </cell>
          <cell r="U236">
            <v>3598.96</v>
          </cell>
          <cell r="V236">
            <v>3305.0585714285721</v>
          </cell>
        </row>
        <row r="237">
          <cell r="M237" t="str">
            <v>10000462</v>
          </cell>
          <cell r="N237" t="str">
            <v>1</v>
          </cell>
          <cell r="O237">
            <v>1217.02</v>
          </cell>
          <cell r="P237">
            <v>392.88</v>
          </cell>
          <cell r="Q237">
            <v>1077.6400000000001</v>
          </cell>
          <cell r="R237">
            <v>454.67</v>
          </cell>
          <cell r="S237">
            <v>116.31</v>
          </cell>
          <cell r="T237">
            <v>81.41</v>
          </cell>
          <cell r="V237">
            <v>477.13285714285712</v>
          </cell>
        </row>
        <row r="238">
          <cell r="M238" t="str">
            <v>10000464</v>
          </cell>
          <cell r="N238" t="str">
            <v>1</v>
          </cell>
          <cell r="O238">
            <v>130253.84</v>
          </cell>
          <cell r="P238">
            <v>96379.53</v>
          </cell>
          <cell r="Q238">
            <v>43531.66</v>
          </cell>
          <cell r="R238">
            <v>65520.42</v>
          </cell>
          <cell r="S238">
            <v>60237.2</v>
          </cell>
          <cell r="T238">
            <v>45255.64</v>
          </cell>
          <cell r="U238">
            <v>35590.47</v>
          </cell>
          <cell r="V238">
            <v>68109.822857142863</v>
          </cell>
        </row>
        <row r="239">
          <cell r="M239" t="str">
            <v>10000466</v>
          </cell>
          <cell r="N239" t="str">
            <v>1</v>
          </cell>
          <cell r="P239">
            <v>296.79000000000002</v>
          </cell>
          <cell r="Q239">
            <v>299.62</v>
          </cell>
          <cell r="R239">
            <v>229.52</v>
          </cell>
          <cell r="U239">
            <v>383.65</v>
          </cell>
          <cell r="V239">
            <v>172.79714285714286</v>
          </cell>
        </row>
        <row r="240">
          <cell r="M240" t="str">
            <v>10000467</v>
          </cell>
          <cell r="N240" t="str">
            <v>1</v>
          </cell>
          <cell r="O240">
            <v>29259.199999999997</v>
          </cell>
          <cell r="P240">
            <v>16087.529999999999</v>
          </cell>
          <cell r="Q240">
            <v>39643.710000000006</v>
          </cell>
          <cell r="R240">
            <v>34087.14</v>
          </cell>
          <cell r="S240">
            <v>35598.93</v>
          </cell>
          <cell r="T240">
            <v>39100.180000000008</v>
          </cell>
          <cell r="U240">
            <v>43411.35</v>
          </cell>
          <cell r="V240">
            <v>33884.005714285719</v>
          </cell>
        </row>
        <row r="241">
          <cell r="M241" t="str">
            <v>10000470</v>
          </cell>
          <cell r="N241" t="str">
            <v>1</v>
          </cell>
          <cell r="O241">
            <v>20684.730000000003</v>
          </cell>
          <cell r="P241">
            <v>36018.870000000003</v>
          </cell>
          <cell r="Q241">
            <v>11879.05</v>
          </cell>
          <cell r="R241">
            <v>6719.6399999999994</v>
          </cell>
          <cell r="S241">
            <v>32022.23</v>
          </cell>
          <cell r="T241">
            <v>9671.0499999999993</v>
          </cell>
          <cell r="U241">
            <v>28257.15</v>
          </cell>
          <cell r="V241">
            <v>20750.388571428572</v>
          </cell>
        </row>
        <row r="242">
          <cell r="M242" t="str">
            <v>10000472</v>
          </cell>
          <cell r="N242" t="str">
            <v>1</v>
          </cell>
          <cell r="Q242">
            <v>636.55000000000007</v>
          </cell>
          <cell r="R242">
            <v>994.61</v>
          </cell>
          <cell r="S242">
            <v>18808.7</v>
          </cell>
          <cell r="V242">
            <v>2919.98</v>
          </cell>
        </row>
        <row r="243">
          <cell r="M243" t="str">
            <v>10000473</v>
          </cell>
          <cell r="N243" t="str">
            <v>1</v>
          </cell>
          <cell r="O243">
            <v>17791.77</v>
          </cell>
          <cell r="P243">
            <v>23927.83</v>
          </cell>
          <cell r="Q243">
            <v>39158.240000000005</v>
          </cell>
          <cell r="R243">
            <v>24239.25</v>
          </cell>
          <cell r="S243">
            <v>30698.61</v>
          </cell>
          <cell r="T243">
            <v>19538.71</v>
          </cell>
          <cell r="U243">
            <v>55180.12999999999</v>
          </cell>
          <cell r="V243">
            <v>30076.362857142853</v>
          </cell>
        </row>
        <row r="244">
          <cell r="M244" t="str">
            <v>10000474</v>
          </cell>
          <cell r="N244" t="str">
            <v>1</v>
          </cell>
          <cell r="O244">
            <v>264492.67</v>
          </cell>
          <cell r="P244">
            <v>120396.18000000001</v>
          </cell>
          <cell r="Q244">
            <v>547192.21</v>
          </cell>
          <cell r="R244">
            <v>96413.78</v>
          </cell>
          <cell r="S244">
            <v>276711.41000000003</v>
          </cell>
          <cell r="T244">
            <v>157175.50999999998</v>
          </cell>
          <cell r="U244">
            <v>149672.16</v>
          </cell>
          <cell r="V244">
            <v>230293.41714285713</v>
          </cell>
        </row>
        <row r="245">
          <cell r="M245" t="str">
            <v>10000476</v>
          </cell>
          <cell r="N245" t="str">
            <v>1</v>
          </cell>
          <cell r="O245">
            <v>24727.910000000003</v>
          </cell>
          <cell r="P245">
            <v>42672.57</v>
          </cell>
          <cell r="Q245">
            <v>14513.279999999999</v>
          </cell>
          <cell r="R245">
            <v>27603.73</v>
          </cell>
          <cell r="S245">
            <v>144724.32999999999</v>
          </cell>
          <cell r="T245">
            <v>21609.19</v>
          </cell>
          <cell r="U245">
            <v>14371.98</v>
          </cell>
          <cell r="V245">
            <v>41460.427142857145</v>
          </cell>
        </row>
        <row r="246">
          <cell r="M246" t="str">
            <v>10000477</v>
          </cell>
          <cell r="N246" t="str">
            <v>1</v>
          </cell>
          <cell r="O246">
            <v>638687.3400000002</v>
          </cell>
          <cell r="P246">
            <v>570992.33000000007</v>
          </cell>
          <cell r="Q246">
            <v>272805.18000000005</v>
          </cell>
          <cell r="R246">
            <v>354562.41</v>
          </cell>
          <cell r="S246">
            <v>304048.44</v>
          </cell>
          <cell r="T246">
            <v>908751.77</v>
          </cell>
          <cell r="U246">
            <v>240582.65000000002</v>
          </cell>
          <cell r="V246">
            <v>470061.44571428577</v>
          </cell>
        </row>
        <row r="247">
          <cell r="M247" t="str">
            <v>10000478</v>
          </cell>
          <cell r="N247" t="str">
            <v>1</v>
          </cell>
          <cell r="Q247">
            <v>1043.1500000000001</v>
          </cell>
          <cell r="R247">
            <v>478.15</v>
          </cell>
          <cell r="S247">
            <v>1105.31</v>
          </cell>
          <cell r="T247">
            <v>125.94</v>
          </cell>
          <cell r="U247">
            <v>859.02</v>
          </cell>
          <cell r="V247">
            <v>515.93857142857144</v>
          </cell>
        </row>
        <row r="248">
          <cell r="M248" t="str">
            <v>10000483</v>
          </cell>
          <cell r="N248" t="str">
            <v>1</v>
          </cell>
          <cell r="O248">
            <v>7491.41</v>
          </cell>
          <cell r="P248">
            <v>5411.46</v>
          </cell>
          <cell r="Q248">
            <v>14831.710000000001</v>
          </cell>
          <cell r="R248">
            <v>11056.96</v>
          </cell>
          <cell r="S248">
            <v>6902.26</v>
          </cell>
          <cell r="T248">
            <v>51065.04</v>
          </cell>
          <cell r="U248">
            <v>1298.8599999999997</v>
          </cell>
          <cell r="V248">
            <v>14008.242857142857</v>
          </cell>
        </row>
        <row r="249">
          <cell r="M249" t="str">
            <v>10000487</v>
          </cell>
          <cell r="N249" t="str">
            <v>1</v>
          </cell>
          <cell r="O249">
            <v>735.82</v>
          </cell>
          <cell r="Q249">
            <v>559.56000000000006</v>
          </cell>
          <cell r="R249">
            <v>634.89</v>
          </cell>
          <cell r="S249">
            <v>4939.91</v>
          </cell>
          <cell r="T249">
            <v>3.62</v>
          </cell>
          <cell r="U249">
            <v>5449.6</v>
          </cell>
          <cell r="V249">
            <v>1760.4857142857145</v>
          </cell>
        </row>
        <row r="250">
          <cell r="M250" t="str">
            <v>10000489</v>
          </cell>
          <cell r="N250" t="str">
            <v>1</v>
          </cell>
          <cell r="O250">
            <v>15307.41</v>
          </cell>
          <cell r="P250">
            <v>13779.800000000001</v>
          </cell>
          <cell r="Q250">
            <v>4573.09</v>
          </cell>
          <cell r="R250">
            <v>2765.86</v>
          </cell>
          <cell r="S250">
            <v>4598.58</v>
          </cell>
          <cell r="T250">
            <v>5959.8</v>
          </cell>
          <cell r="U250">
            <v>18325.68</v>
          </cell>
          <cell r="V250">
            <v>9330.0314285714303</v>
          </cell>
        </row>
        <row r="251">
          <cell r="M251" t="str">
            <v>10000490</v>
          </cell>
          <cell r="N251" t="str">
            <v>1</v>
          </cell>
          <cell r="O251">
            <v>63182.759999999995</v>
          </cell>
          <cell r="P251">
            <v>103094.71999999999</v>
          </cell>
          <cell r="Q251">
            <v>53512.32</v>
          </cell>
          <cell r="R251">
            <v>91996.81</v>
          </cell>
          <cell r="S251">
            <v>93122.969999999987</v>
          </cell>
          <cell r="T251">
            <v>76833.09</v>
          </cell>
          <cell r="U251">
            <v>51963.76</v>
          </cell>
          <cell r="V251">
            <v>76243.775714285701</v>
          </cell>
        </row>
        <row r="252">
          <cell r="M252" t="str">
            <v>10000491</v>
          </cell>
          <cell r="N252" t="str">
            <v>1</v>
          </cell>
          <cell r="O252">
            <v>512425.78</v>
          </cell>
          <cell r="P252">
            <v>671584.11</v>
          </cell>
          <cell r="Q252">
            <v>646515.25</v>
          </cell>
          <cell r="R252">
            <v>1193168.19</v>
          </cell>
          <cell r="S252">
            <v>577535.55000000005</v>
          </cell>
          <cell r="T252">
            <v>355278.94000000006</v>
          </cell>
          <cell r="U252">
            <v>497129.81</v>
          </cell>
          <cell r="V252">
            <v>636233.94714285713</v>
          </cell>
        </row>
        <row r="253">
          <cell r="M253" t="str">
            <v>10000492</v>
          </cell>
          <cell r="N253" t="str">
            <v>1</v>
          </cell>
          <cell r="O253">
            <v>6859.54</v>
          </cell>
          <cell r="P253">
            <v>8724.16</v>
          </cell>
          <cell r="Q253">
            <v>2680.35</v>
          </cell>
          <cell r="R253">
            <v>3894.06</v>
          </cell>
          <cell r="S253">
            <v>23881.35</v>
          </cell>
          <cell r="T253">
            <v>23935.83</v>
          </cell>
          <cell r="U253">
            <v>13441.5</v>
          </cell>
          <cell r="V253">
            <v>11916.684285714287</v>
          </cell>
        </row>
        <row r="254">
          <cell r="M254" t="str">
            <v>10000498</v>
          </cell>
          <cell r="N254" t="str">
            <v>1</v>
          </cell>
          <cell r="O254">
            <v>484.45</v>
          </cell>
          <cell r="Q254">
            <v>530.49</v>
          </cell>
          <cell r="S254">
            <v>613.88</v>
          </cell>
          <cell r="V254">
            <v>232.68857142857146</v>
          </cell>
        </row>
        <row r="255">
          <cell r="M255" t="str">
            <v>10000500</v>
          </cell>
          <cell r="N255" t="str">
            <v>1</v>
          </cell>
          <cell r="O255">
            <v>857.5</v>
          </cell>
          <cell r="P255">
            <v>1186.67</v>
          </cell>
          <cell r="Q255">
            <v>3803.4300000000003</v>
          </cell>
          <cell r="R255">
            <v>207.03</v>
          </cell>
          <cell r="S255">
            <v>666.64</v>
          </cell>
          <cell r="T255">
            <v>564.96</v>
          </cell>
          <cell r="U255">
            <v>687.51</v>
          </cell>
          <cell r="V255">
            <v>1139.1057142857144</v>
          </cell>
        </row>
        <row r="256">
          <cell r="M256" t="str">
            <v>10000503</v>
          </cell>
          <cell r="N256" t="str">
            <v>1</v>
          </cell>
          <cell r="O256">
            <v>568.41999999999996</v>
          </cell>
          <cell r="P256">
            <v>5061.1400000000003</v>
          </cell>
          <cell r="Q256">
            <v>606.27</v>
          </cell>
          <cell r="S256">
            <v>2572.0499999999997</v>
          </cell>
          <cell r="T256">
            <v>5628.3400000000011</v>
          </cell>
          <cell r="U256">
            <v>653.08000000000004</v>
          </cell>
          <cell r="V256">
            <v>2155.6142857142859</v>
          </cell>
        </row>
        <row r="257">
          <cell r="M257" t="str">
            <v>10000505</v>
          </cell>
          <cell r="N257" t="str">
            <v>1</v>
          </cell>
          <cell r="O257">
            <v>233406.5</v>
          </cell>
          <cell r="P257">
            <v>196899.5</v>
          </cell>
          <cell r="Q257">
            <v>237826.32</v>
          </cell>
          <cell r="R257">
            <v>235945.49</v>
          </cell>
          <cell r="S257">
            <v>385245.23000000004</v>
          </cell>
          <cell r="T257">
            <v>217813.63999999998</v>
          </cell>
          <cell r="U257">
            <v>242053.69</v>
          </cell>
          <cell r="V257">
            <v>249884.33857142855</v>
          </cell>
        </row>
        <row r="258">
          <cell r="M258" t="str">
            <v>10000507</v>
          </cell>
          <cell r="N258" t="str">
            <v>1</v>
          </cell>
          <cell r="O258">
            <v>5615</v>
          </cell>
          <cell r="P258">
            <v>4916.2000000000007</v>
          </cell>
          <cell r="Q258">
            <v>8495.43</v>
          </cell>
          <cell r="R258">
            <v>6266.74</v>
          </cell>
          <cell r="S258">
            <v>8143.6700000000019</v>
          </cell>
          <cell r="T258">
            <v>17754.189999999999</v>
          </cell>
          <cell r="U258">
            <v>8120.04</v>
          </cell>
          <cell r="V258">
            <v>8473.0385714285731</v>
          </cell>
        </row>
        <row r="259">
          <cell r="M259" t="str">
            <v>10000508</v>
          </cell>
          <cell r="N259" t="str">
            <v>1</v>
          </cell>
          <cell r="O259">
            <v>7233.25</v>
          </cell>
          <cell r="P259">
            <v>7271.18</v>
          </cell>
          <cell r="Q259">
            <v>14433.36</v>
          </cell>
          <cell r="R259">
            <v>10020.19</v>
          </cell>
          <cell r="S259">
            <v>6782.65</v>
          </cell>
          <cell r="T259">
            <v>22803.18</v>
          </cell>
          <cell r="U259">
            <v>7418.76</v>
          </cell>
          <cell r="V259">
            <v>10851.795714285714</v>
          </cell>
        </row>
        <row r="260">
          <cell r="M260" t="str">
            <v>10000511</v>
          </cell>
          <cell r="N260" t="str">
            <v>1</v>
          </cell>
          <cell r="O260">
            <v>32325.889999999996</v>
          </cell>
          <cell r="P260">
            <v>25889.190000000002</v>
          </cell>
          <cell r="Q260">
            <v>21122.959999999999</v>
          </cell>
          <cell r="R260">
            <v>36682.36</v>
          </cell>
          <cell r="S260">
            <v>46039.41</v>
          </cell>
          <cell r="T260">
            <v>45695.479999999996</v>
          </cell>
          <cell r="U260">
            <v>37994.89</v>
          </cell>
          <cell r="V260">
            <v>35107.16857142857</v>
          </cell>
        </row>
        <row r="261">
          <cell r="M261" t="str">
            <v>10000513</v>
          </cell>
          <cell r="N261" t="str">
            <v>1</v>
          </cell>
          <cell r="O261">
            <v>1341.6599999999999</v>
          </cell>
          <cell r="P261">
            <v>1282.8400000000001</v>
          </cell>
          <cell r="Q261">
            <v>4668.8099999999995</v>
          </cell>
          <cell r="R261">
            <v>317.80999999999995</v>
          </cell>
          <cell r="S261">
            <v>440.78</v>
          </cell>
          <cell r="T261">
            <v>30913.85</v>
          </cell>
          <cell r="U261">
            <v>6421.67</v>
          </cell>
          <cell r="V261">
            <v>6483.9171428571426</v>
          </cell>
        </row>
        <row r="262">
          <cell r="M262" t="str">
            <v>10000515</v>
          </cell>
          <cell r="N262" t="str">
            <v>1</v>
          </cell>
          <cell r="O262">
            <v>16989.309999999998</v>
          </cell>
          <cell r="Q262">
            <v>324.25</v>
          </cell>
          <cell r="R262">
            <v>1274.0999999999999</v>
          </cell>
          <cell r="S262">
            <v>1409.8500000000001</v>
          </cell>
          <cell r="U262">
            <v>495.6</v>
          </cell>
          <cell r="V262">
            <v>2927.5871428571418</v>
          </cell>
        </row>
        <row r="263">
          <cell r="M263" t="str">
            <v>10000516</v>
          </cell>
          <cell r="N263" t="str">
            <v>1</v>
          </cell>
          <cell r="O263">
            <v>330200.87</v>
          </cell>
          <cell r="P263">
            <v>879286.33999999985</v>
          </cell>
          <cell r="Q263">
            <v>2125689.0700000003</v>
          </cell>
          <cell r="R263">
            <v>532555.25</v>
          </cell>
          <cell r="S263">
            <v>451843.81000000006</v>
          </cell>
          <cell r="T263">
            <v>482853.13999999996</v>
          </cell>
          <cell r="U263">
            <v>207722.64</v>
          </cell>
          <cell r="V263">
            <v>715735.87428571412</v>
          </cell>
        </row>
        <row r="264">
          <cell r="M264" t="str">
            <v>10000517</v>
          </cell>
          <cell r="N264" t="str">
            <v>1</v>
          </cell>
          <cell r="O264">
            <v>13324.94</v>
          </cell>
          <cell r="P264">
            <v>13253.66</v>
          </cell>
          <cell r="Q264">
            <v>24962.39</v>
          </cell>
          <cell r="R264">
            <v>19809.46</v>
          </cell>
          <cell r="S264">
            <v>30019.68</v>
          </cell>
          <cell r="T264">
            <v>64815.369999999995</v>
          </cell>
          <cell r="U264">
            <v>223817.68000000002</v>
          </cell>
          <cell r="V264">
            <v>55714.740000000005</v>
          </cell>
        </row>
        <row r="265">
          <cell r="M265" t="str">
            <v>10000520</v>
          </cell>
          <cell r="N265" t="str">
            <v>1</v>
          </cell>
          <cell r="O265">
            <v>57507.62</v>
          </cell>
          <cell r="P265">
            <v>58848</v>
          </cell>
          <cell r="Q265">
            <v>29824.639999999999</v>
          </cell>
          <cell r="R265">
            <v>48584.58</v>
          </cell>
          <cell r="S265">
            <v>42493.59</v>
          </cell>
          <cell r="T265">
            <v>49223.62000000001</v>
          </cell>
          <cell r="U265">
            <v>101414.99000000002</v>
          </cell>
          <cell r="V265">
            <v>55413.862857142864</v>
          </cell>
        </row>
        <row r="266">
          <cell r="M266" t="str">
            <v>10000524</v>
          </cell>
          <cell r="N266" t="str">
            <v>1</v>
          </cell>
          <cell r="O266">
            <v>3128.96</v>
          </cell>
          <cell r="Q266">
            <v>1288.31</v>
          </cell>
          <cell r="R266">
            <v>2102.94</v>
          </cell>
          <cell r="S266">
            <v>2698.55</v>
          </cell>
          <cell r="U266">
            <v>1523.62</v>
          </cell>
          <cell r="V266">
            <v>1534.6257142857144</v>
          </cell>
        </row>
        <row r="267">
          <cell r="M267" t="str">
            <v>10000525</v>
          </cell>
          <cell r="N267" t="str">
            <v>1</v>
          </cell>
          <cell r="O267">
            <v>22525.11</v>
          </cell>
          <cell r="P267">
            <v>46576.959999999999</v>
          </cell>
          <cell r="Q267">
            <v>52301.56</v>
          </cell>
          <cell r="R267">
            <v>34298.79</v>
          </cell>
          <cell r="S267">
            <v>29759.519999999997</v>
          </cell>
          <cell r="T267">
            <v>38897.760000000009</v>
          </cell>
          <cell r="U267">
            <v>52018.76</v>
          </cell>
          <cell r="V267">
            <v>39482.637142857144</v>
          </cell>
        </row>
        <row r="268">
          <cell r="M268" t="str">
            <v>10000526</v>
          </cell>
          <cell r="N268" t="str">
            <v>1</v>
          </cell>
          <cell r="O268">
            <v>6632.58</v>
          </cell>
          <cell r="P268">
            <v>12500.77</v>
          </cell>
          <cell r="Q268">
            <v>5423.19</v>
          </cell>
          <cell r="R268">
            <v>7845.59</v>
          </cell>
          <cell r="S268">
            <v>187.82</v>
          </cell>
          <cell r="U268">
            <v>734.22</v>
          </cell>
          <cell r="V268">
            <v>4760.5957142857142</v>
          </cell>
        </row>
        <row r="269">
          <cell r="M269" t="str">
            <v>10000528</v>
          </cell>
          <cell r="N269" t="str">
            <v>1</v>
          </cell>
          <cell r="O269">
            <v>509657.39999999997</v>
          </cell>
          <cell r="P269">
            <v>254290.16999999998</v>
          </cell>
          <cell r="Q269">
            <v>730917.47999999986</v>
          </cell>
          <cell r="R269">
            <v>482762.67</v>
          </cell>
          <cell r="S269">
            <v>646984.3600000001</v>
          </cell>
          <cell r="T269">
            <v>1099299.72</v>
          </cell>
          <cell r="U269">
            <v>911309.50999999978</v>
          </cell>
          <cell r="V269">
            <v>662174.4728571428</v>
          </cell>
        </row>
        <row r="270">
          <cell r="M270" t="str">
            <v>10000532</v>
          </cell>
          <cell r="N270" t="str">
            <v>1</v>
          </cell>
          <cell r="O270">
            <v>13912.83</v>
          </cell>
          <cell r="P270">
            <v>19740.13</v>
          </cell>
          <cell r="Q270">
            <v>11544.720000000001</v>
          </cell>
          <cell r="R270">
            <v>26241.03</v>
          </cell>
          <cell r="S270">
            <v>25091.25</v>
          </cell>
          <cell r="T270">
            <v>35087.22</v>
          </cell>
          <cell r="U270">
            <v>58174.970000000008</v>
          </cell>
          <cell r="V270">
            <v>27113.164285714283</v>
          </cell>
        </row>
        <row r="271">
          <cell r="M271" t="str">
            <v>10000533</v>
          </cell>
          <cell r="N271" t="str">
            <v>1</v>
          </cell>
          <cell r="O271">
            <v>20869.45</v>
          </cell>
          <cell r="P271">
            <v>8411.33</v>
          </cell>
          <cell r="Q271">
            <v>10047.370000000003</v>
          </cell>
          <cell r="R271">
            <v>23992.21</v>
          </cell>
          <cell r="S271">
            <v>11335.09</v>
          </cell>
          <cell r="T271">
            <v>41226.880000000005</v>
          </cell>
          <cell r="U271">
            <v>11374.57</v>
          </cell>
          <cell r="V271">
            <v>18179.557142857142</v>
          </cell>
        </row>
        <row r="272">
          <cell r="M272" t="str">
            <v>10000535</v>
          </cell>
          <cell r="N272" t="str">
            <v>1</v>
          </cell>
          <cell r="P272">
            <v>467.35</v>
          </cell>
          <cell r="Q272">
            <v>374.53</v>
          </cell>
          <cell r="R272">
            <v>662.04</v>
          </cell>
          <cell r="S272">
            <v>117.65</v>
          </cell>
          <cell r="U272">
            <v>844.80000000000007</v>
          </cell>
          <cell r="V272">
            <v>352.33857142857147</v>
          </cell>
        </row>
        <row r="273">
          <cell r="M273" t="str">
            <v>10000536</v>
          </cell>
          <cell r="N273" t="str">
            <v>1</v>
          </cell>
          <cell r="O273">
            <v>614306.25999999989</v>
          </cell>
          <cell r="P273">
            <v>172629.16</v>
          </cell>
          <cell r="Q273">
            <v>143808.93</v>
          </cell>
          <cell r="R273">
            <v>119044.81000000003</v>
          </cell>
          <cell r="S273">
            <v>107316.62</v>
          </cell>
          <cell r="T273">
            <v>73117.350000000006</v>
          </cell>
          <cell r="U273">
            <v>120190.26000000001</v>
          </cell>
          <cell r="V273">
            <v>192916.19857142857</v>
          </cell>
        </row>
        <row r="274">
          <cell r="M274" t="str">
            <v>10000537</v>
          </cell>
          <cell r="N274" t="str">
            <v>1</v>
          </cell>
          <cell r="O274">
            <v>492.29</v>
          </cell>
          <cell r="Q274">
            <v>291.45</v>
          </cell>
          <cell r="V274">
            <v>111.96285714285715</v>
          </cell>
        </row>
        <row r="275">
          <cell r="M275" t="str">
            <v>10000540</v>
          </cell>
          <cell r="N275" t="str">
            <v>1</v>
          </cell>
          <cell r="O275">
            <v>49793.72</v>
          </cell>
          <cell r="P275">
            <v>63006.560000000005</v>
          </cell>
          <cell r="Q275">
            <v>79479.81</v>
          </cell>
          <cell r="R275">
            <v>71361.820000000007</v>
          </cell>
          <cell r="S275">
            <v>85486.44</v>
          </cell>
          <cell r="T275">
            <v>46235.360000000001</v>
          </cell>
          <cell r="U275">
            <v>91390.04</v>
          </cell>
          <cell r="V275">
            <v>69536.25</v>
          </cell>
        </row>
        <row r="276">
          <cell r="M276" t="str">
            <v>10000541</v>
          </cell>
          <cell r="N276" t="str">
            <v>1</v>
          </cell>
          <cell r="O276">
            <v>3999.1800000000003</v>
          </cell>
          <cell r="P276">
            <v>5000.6000000000004</v>
          </cell>
          <cell r="Q276">
            <v>3811.3199999999997</v>
          </cell>
          <cell r="R276">
            <v>4361.6500000000005</v>
          </cell>
          <cell r="S276">
            <v>6782.8000000000011</v>
          </cell>
          <cell r="T276">
            <v>7103.05</v>
          </cell>
          <cell r="U276">
            <v>8349.4900000000016</v>
          </cell>
          <cell r="V276">
            <v>5629.727142857143</v>
          </cell>
        </row>
        <row r="277">
          <cell r="M277" t="str">
            <v>10000542</v>
          </cell>
          <cell r="N277" t="str">
            <v>1</v>
          </cell>
          <cell r="O277">
            <v>88185.13</v>
          </cell>
          <cell r="P277">
            <v>207061.68</v>
          </cell>
          <cell r="Q277">
            <v>316388.03000000003</v>
          </cell>
          <cell r="R277">
            <v>173708.72999999998</v>
          </cell>
          <cell r="S277">
            <v>173346.99</v>
          </cell>
          <cell r="T277">
            <v>386619.95000000007</v>
          </cell>
          <cell r="U277">
            <v>207627.71000000002</v>
          </cell>
          <cell r="V277">
            <v>221848.31714285718</v>
          </cell>
        </row>
        <row r="278">
          <cell r="M278" t="str">
            <v>10000543</v>
          </cell>
          <cell r="N278" t="str">
            <v>1</v>
          </cell>
          <cell r="O278">
            <v>9916.630000000001</v>
          </cell>
          <cell r="P278">
            <v>9341.2799999999988</v>
          </cell>
          <cell r="Q278">
            <v>8597.6400000000012</v>
          </cell>
          <cell r="R278">
            <v>3177.79</v>
          </cell>
          <cell r="S278">
            <v>10317.500000000002</v>
          </cell>
          <cell r="T278">
            <v>4271.8999999999996</v>
          </cell>
          <cell r="U278">
            <v>14493.619999999999</v>
          </cell>
          <cell r="V278">
            <v>8588.0514285714289</v>
          </cell>
        </row>
        <row r="279">
          <cell r="M279" t="str">
            <v>10000544</v>
          </cell>
          <cell r="N279" t="str">
            <v>1</v>
          </cell>
          <cell r="O279">
            <v>5597.93</v>
          </cell>
          <cell r="P279">
            <v>5634.8799999999992</v>
          </cell>
          <cell r="Q279">
            <v>2853.34</v>
          </cell>
          <cell r="R279">
            <v>11583.82</v>
          </cell>
          <cell r="S279">
            <v>14805.07</v>
          </cell>
          <cell r="T279">
            <v>6456.5300000000007</v>
          </cell>
          <cell r="U279">
            <v>33612.39</v>
          </cell>
          <cell r="V279">
            <v>11506.279999999999</v>
          </cell>
        </row>
        <row r="280">
          <cell r="M280" t="str">
            <v>10000551</v>
          </cell>
          <cell r="N280" t="str">
            <v>1</v>
          </cell>
          <cell r="O280">
            <v>568.45000000000005</v>
          </cell>
          <cell r="Q280">
            <v>606.27</v>
          </cell>
          <cell r="R280">
            <v>1594.42</v>
          </cell>
          <cell r="S280">
            <v>1769.61</v>
          </cell>
          <cell r="U280">
            <v>1374.44</v>
          </cell>
          <cell r="V280">
            <v>844.74142857142863</v>
          </cell>
        </row>
        <row r="281">
          <cell r="M281" t="str">
            <v>10000552</v>
          </cell>
          <cell r="N281" t="str">
            <v>1</v>
          </cell>
          <cell r="O281">
            <v>30.18</v>
          </cell>
          <cell r="P281">
            <v>894.52</v>
          </cell>
          <cell r="Q281">
            <v>178.89000000000001</v>
          </cell>
          <cell r="R281">
            <v>5515.02</v>
          </cell>
          <cell r="S281">
            <v>361.51</v>
          </cell>
          <cell r="T281">
            <v>450.34</v>
          </cell>
          <cell r="U281">
            <v>1876.7399999999998</v>
          </cell>
          <cell r="V281">
            <v>1329.6000000000001</v>
          </cell>
        </row>
        <row r="282">
          <cell r="M282" t="str">
            <v>10000555</v>
          </cell>
          <cell r="N282" t="str">
            <v>1</v>
          </cell>
          <cell r="P282">
            <v>289.10000000000002</v>
          </cell>
          <cell r="S282">
            <v>607.02</v>
          </cell>
          <cell r="T282">
            <v>531.06000000000006</v>
          </cell>
          <cell r="V282">
            <v>203.88285714285715</v>
          </cell>
        </row>
        <row r="283">
          <cell r="M283" t="str">
            <v>10000561</v>
          </cell>
          <cell r="N283" t="str">
            <v>1</v>
          </cell>
          <cell r="O283">
            <v>26088.31</v>
          </cell>
          <cell r="P283">
            <v>5815.65</v>
          </cell>
          <cell r="Q283">
            <v>3033.0299999999997</v>
          </cell>
          <cell r="R283">
            <v>7802.91</v>
          </cell>
          <cell r="S283">
            <v>5091.6099999999997</v>
          </cell>
          <cell r="T283">
            <v>69577.95</v>
          </cell>
          <cell r="U283">
            <v>1219.6199999999999</v>
          </cell>
          <cell r="V283">
            <v>16947.011428571426</v>
          </cell>
        </row>
        <row r="284">
          <cell r="M284" t="str">
            <v>10000563</v>
          </cell>
          <cell r="N284" t="str">
            <v>1</v>
          </cell>
          <cell r="O284">
            <v>795.6</v>
          </cell>
          <cell r="Q284">
            <v>2982.49</v>
          </cell>
          <cell r="S284">
            <v>3307.63</v>
          </cell>
          <cell r="T284">
            <v>2404.77</v>
          </cell>
          <cell r="U284">
            <v>1183.46</v>
          </cell>
          <cell r="V284">
            <v>1524.8500000000001</v>
          </cell>
        </row>
        <row r="285">
          <cell r="M285" t="str">
            <v>10000564</v>
          </cell>
          <cell r="N285" t="str">
            <v>1</v>
          </cell>
          <cell r="O285">
            <v>735.03</v>
          </cell>
          <cell r="P285">
            <v>435.26</v>
          </cell>
          <cell r="Q285">
            <v>16951.36</v>
          </cell>
          <cell r="R285">
            <v>573.82000000000005</v>
          </cell>
          <cell r="S285">
            <v>2502.06</v>
          </cell>
          <cell r="U285">
            <v>938.2</v>
          </cell>
          <cell r="V285">
            <v>3162.2471428571434</v>
          </cell>
        </row>
        <row r="286">
          <cell r="M286" t="str">
            <v>10000567</v>
          </cell>
          <cell r="N286" t="str">
            <v>1</v>
          </cell>
          <cell r="O286">
            <v>1207.8800000000001</v>
          </cell>
          <cell r="P286">
            <v>383.08</v>
          </cell>
          <cell r="Q286">
            <v>818.62</v>
          </cell>
          <cell r="R286">
            <v>2347.91</v>
          </cell>
          <cell r="S286">
            <v>3541.1400000000003</v>
          </cell>
          <cell r="T286">
            <v>4359.37</v>
          </cell>
          <cell r="U286">
            <v>9285.7000000000007</v>
          </cell>
          <cell r="V286">
            <v>3134.8142857142857</v>
          </cell>
        </row>
        <row r="287">
          <cell r="M287" t="str">
            <v>10000572</v>
          </cell>
          <cell r="N287" t="str">
            <v>1</v>
          </cell>
          <cell r="O287">
            <v>9806.2799999999988</v>
          </cell>
          <cell r="P287">
            <v>14833.77</v>
          </cell>
          <cell r="Q287">
            <v>12967.16</v>
          </cell>
          <cell r="R287">
            <v>14172.06</v>
          </cell>
          <cell r="S287">
            <v>15498.75</v>
          </cell>
          <cell r="T287">
            <v>19404.09</v>
          </cell>
          <cell r="U287">
            <v>17673.099999999999</v>
          </cell>
          <cell r="V287">
            <v>14907.887142857142</v>
          </cell>
        </row>
        <row r="288">
          <cell r="M288" t="str">
            <v>10000573</v>
          </cell>
          <cell r="N288" t="str">
            <v>1</v>
          </cell>
          <cell r="Q288">
            <v>315.54000000000002</v>
          </cell>
          <cell r="R288">
            <v>662.04</v>
          </cell>
          <cell r="V288">
            <v>139.65428571428569</v>
          </cell>
        </row>
        <row r="289">
          <cell r="M289" t="str">
            <v>10000575</v>
          </cell>
          <cell r="N289" t="str">
            <v>1</v>
          </cell>
          <cell r="O289">
            <v>299543.33999999997</v>
          </cell>
          <cell r="P289">
            <v>582149.9</v>
          </cell>
          <cell r="Q289">
            <v>853103.23</v>
          </cell>
          <cell r="R289">
            <v>971637.85000000009</v>
          </cell>
          <cell r="S289">
            <v>982652.10000000009</v>
          </cell>
          <cell r="T289">
            <v>971818.94000000018</v>
          </cell>
          <cell r="U289">
            <v>548606.67000000004</v>
          </cell>
          <cell r="V289">
            <v>744216.00428571436</v>
          </cell>
        </row>
        <row r="290">
          <cell r="M290" t="str">
            <v>10000577</v>
          </cell>
          <cell r="N290" t="str">
            <v>1</v>
          </cell>
          <cell r="O290">
            <v>46018.820000000007</v>
          </cell>
          <cell r="P290">
            <v>36261.65</v>
          </cell>
          <cell r="Q290">
            <v>152015.81</v>
          </cell>
          <cell r="R290">
            <v>56420.39</v>
          </cell>
          <cell r="S290">
            <v>418044.51999999996</v>
          </cell>
          <cell r="T290">
            <v>49460.42</v>
          </cell>
          <cell r="U290">
            <v>92993.47</v>
          </cell>
          <cell r="V290">
            <v>121602.15428571428</v>
          </cell>
        </row>
        <row r="291">
          <cell r="M291" t="str">
            <v>10000581</v>
          </cell>
          <cell r="N291" t="str">
            <v>1</v>
          </cell>
          <cell r="O291">
            <v>693559.12</v>
          </cell>
          <cell r="P291">
            <v>473894.72000000003</v>
          </cell>
          <cell r="Q291">
            <v>380396.33999999997</v>
          </cell>
          <cell r="R291">
            <v>570510.56000000006</v>
          </cell>
          <cell r="S291">
            <v>891687.65</v>
          </cell>
          <cell r="T291">
            <v>600995.53</v>
          </cell>
          <cell r="U291">
            <v>276551.58999999997</v>
          </cell>
          <cell r="V291">
            <v>555370.78714285709</v>
          </cell>
        </row>
        <row r="292">
          <cell r="M292" t="str">
            <v>10000584</v>
          </cell>
          <cell r="N292" t="str">
            <v>1</v>
          </cell>
          <cell r="O292">
            <v>35540.75</v>
          </cell>
          <cell r="P292">
            <v>19296.120000000003</v>
          </cell>
          <cell r="Q292">
            <v>21446.760000000002</v>
          </cell>
          <cell r="R292">
            <v>19780.43</v>
          </cell>
          <cell r="S292">
            <v>14448.990000000002</v>
          </cell>
          <cell r="T292">
            <v>19358.120000000003</v>
          </cell>
          <cell r="U292">
            <v>83342.52</v>
          </cell>
          <cell r="V292">
            <v>30459.098571428571</v>
          </cell>
        </row>
        <row r="293">
          <cell r="M293" t="str">
            <v>10000589</v>
          </cell>
          <cell r="N293" t="str">
            <v>1</v>
          </cell>
          <cell r="O293">
            <v>14929.760000000002</v>
          </cell>
          <cell r="P293">
            <v>19198.16</v>
          </cell>
          <cell r="Q293">
            <v>31273.97</v>
          </cell>
          <cell r="R293">
            <v>26371.79</v>
          </cell>
          <cell r="S293">
            <v>11386.29</v>
          </cell>
          <cell r="T293">
            <v>14054.21</v>
          </cell>
          <cell r="U293">
            <v>26720.15</v>
          </cell>
          <cell r="V293">
            <v>20562.04714285714</v>
          </cell>
        </row>
        <row r="294">
          <cell r="M294" t="str">
            <v>10000590</v>
          </cell>
          <cell r="N294" t="str">
            <v>1</v>
          </cell>
          <cell r="O294">
            <v>298.64</v>
          </cell>
          <cell r="Q294">
            <v>3807.74</v>
          </cell>
          <cell r="S294">
            <v>359.1</v>
          </cell>
          <cell r="U294">
            <v>472.47</v>
          </cell>
          <cell r="V294">
            <v>705.42142857142869</v>
          </cell>
        </row>
        <row r="295">
          <cell r="M295" t="str">
            <v>10000591</v>
          </cell>
          <cell r="N295" t="str">
            <v>1</v>
          </cell>
          <cell r="Q295">
            <v>756.84</v>
          </cell>
          <cell r="R295">
            <v>306.02999999999997</v>
          </cell>
          <cell r="S295">
            <v>1067.68</v>
          </cell>
          <cell r="T295">
            <v>688.67</v>
          </cell>
          <cell r="U295">
            <v>5958.57</v>
          </cell>
          <cell r="V295">
            <v>1253.97</v>
          </cell>
        </row>
        <row r="296">
          <cell r="M296" t="str">
            <v>10000592</v>
          </cell>
          <cell r="N296" t="str">
            <v>1</v>
          </cell>
          <cell r="O296">
            <v>201201.00000000003</v>
          </cell>
          <cell r="P296">
            <v>444970</v>
          </cell>
          <cell r="Q296">
            <v>213201.75</v>
          </cell>
          <cell r="R296">
            <v>199671.5</v>
          </cell>
          <cell r="S296">
            <v>184373.74000000002</v>
          </cell>
          <cell r="T296">
            <v>382396.77999999997</v>
          </cell>
          <cell r="U296">
            <v>207613.99</v>
          </cell>
          <cell r="V296">
            <v>261918.39428571428</v>
          </cell>
        </row>
        <row r="297">
          <cell r="M297" t="str">
            <v>10000595</v>
          </cell>
          <cell r="N297" t="str">
            <v>1</v>
          </cell>
          <cell r="P297">
            <v>2518.7800000000002</v>
          </cell>
          <cell r="R297">
            <v>1272.4100000000001</v>
          </cell>
          <cell r="S297">
            <v>2623.93</v>
          </cell>
          <cell r="U297">
            <v>343.61</v>
          </cell>
          <cell r="V297">
            <v>965.53285714285721</v>
          </cell>
        </row>
        <row r="298">
          <cell r="M298" t="str">
            <v>10000597</v>
          </cell>
          <cell r="N298" t="str">
            <v>1</v>
          </cell>
          <cell r="O298">
            <v>12247.289999999999</v>
          </cell>
          <cell r="P298">
            <v>15329.920000000002</v>
          </cell>
          <cell r="Q298">
            <v>44802.46</v>
          </cell>
          <cell r="R298">
            <v>14202.170000000002</v>
          </cell>
          <cell r="S298">
            <v>12433.740000000002</v>
          </cell>
          <cell r="T298">
            <v>18438.82</v>
          </cell>
          <cell r="U298">
            <v>15884.47</v>
          </cell>
          <cell r="V298">
            <v>19048.41</v>
          </cell>
        </row>
        <row r="299">
          <cell r="M299" t="str">
            <v>10000599</v>
          </cell>
          <cell r="N299" t="str">
            <v>1</v>
          </cell>
          <cell r="O299">
            <v>230403.96999999997</v>
          </cell>
          <cell r="P299">
            <v>1100247.1499999999</v>
          </cell>
          <cell r="Q299">
            <v>-88537.649999999892</v>
          </cell>
          <cell r="R299">
            <v>188495.49</v>
          </cell>
          <cell r="S299">
            <v>192239.95</v>
          </cell>
          <cell r="T299">
            <v>193704.75</v>
          </cell>
          <cell r="U299">
            <v>220586.84999999998</v>
          </cell>
          <cell r="V299">
            <v>291020.07285714283</v>
          </cell>
        </row>
        <row r="300">
          <cell r="M300" t="str">
            <v>10000600</v>
          </cell>
          <cell r="N300" t="str">
            <v>1</v>
          </cell>
          <cell r="P300">
            <v>2079.83</v>
          </cell>
          <cell r="Q300">
            <v>5662.4400000000005</v>
          </cell>
          <cell r="R300">
            <v>4015.3999999999996</v>
          </cell>
          <cell r="S300">
            <v>287.92</v>
          </cell>
          <cell r="T300">
            <v>2.68</v>
          </cell>
          <cell r="U300">
            <v>11.86</v>
          </cell>
          <cell r="V300">
            <v>1722.8757142857144</v>
          </cell>
        </row>
        <row r="301">
          <cell r="M301" t="str">
            <v>10000608</v>
          </cell>
          <cell r="N301" t="str">
            <v>1</v>
          </cell>
          <cell r="O301">
            <v>535403.05999999994</v>
          </cell>
          <cell r="P301">
            <v>384712.52999999997</v>
          </cell>
          <cell r="Q301">
            <v>258866.96000000002</v>
          </cell>
          <cell r="R301">
            <v>285118.57999999996</v>
          </cell>
          <cell r="S301">
            <v>306447.74</v>
          </cell>
          <cell r="T301">
            <v>265362.86</v>
          </cell>
          <cell r="U301">
            <v>263023.13</v>
          </cell>
          <cell r="V301">
            <v>328419.26571428572</v>
          </cell>
        </row>
        <row r="302">
          <cell r="M302" t="str">
            <v>10000611</v>
          </cell>
          <cell r="N302" t="str">
            <v>1</v>
          </cell>
          <cell r="O302">
            <v>20259.379999999997</v>
          </cell>
          <cell r="P302">
            <v>15129.07</v>
          </cell>
          <cell r="Q302">
            <v>13308.51</v>
          </cell>
          <cell r="R302">
            <v>13802.4</v>
          </cell>
          <cell r="S302">
            <v>11314.080000000002</v>
          </cell>
          <cell r="T302">
            <v>11383.32</v>
          </cell>
          <cell r="U302">
            <v>21119.97</v>
          </cell>
          <cell r="V302">
            <v>15188.104285714287</v>
          </cell>
        </row>
        <row r="303">
          <cell r="M303" t="str">
            <v>10000613</v>
          </cell>
          <cell r="N303" t="str">
            <v>1</v>
          </cell>
          <cell r="O303">
            <v>82308.47</v>
          </cell>
          <cell r="P303">
            <v>132582.00999999998</v>
          </cell>
          <cell r="Q303">
            <v>123581.59000000001</v>
          </cell>
          <cell r="R303">
            <v>113335.43</v>
          </cell>
          <cell r="S303">
            <v>239594.84000000003</v>
          </cell>
          <cell r="T303">
            <v>210361.83000000002</v>
          </cell>
          <cell r="U303">
            <v>141315.16000000003</v>
          </cell>
          <cell r="V303">
            <v>149011.33285714287</v>
          </cell>
        </row>
        <row r="304">
          <cell r="M304" t="str">
            <v>10000614</v>
          </cell>
          <cell r="N304" t="str">
            <v>1</v>
          </cell>
          <cell r="O304">
            <v>7248.25</v>
          </cell>
          <cell r="P304">
            <v>17047.43</v>
          </cell>
          <cell r="Q304">
            <v>27630.09</v>
          </cell>
          <cell r="R304">
            <v>58393.360000000008</v>
          </cell>
          <cell r="S304">
            <v>5271.2</v>
          </cell>
          <cell r="T304">
            <v>18396.419999999998</v>
          </cell>
          <cell r="U304">
            <v>8735.99</v>
          </cell>
          <cell r="V304">
            <v>20388.962857142855</v>
          </cell>
        </row>
        <row r="305">
          <cell r="M305" t="str">
            <v>10000615</v>
          </cell>
          <cell r="N305" t="str">
            <v>1</v>
          </cell>
          <cell r="O305">
            <v>140009.17000000001</v>
          </cell>
          <cell r="P305">
            <v>160261.29999999999</v>
          </cell>
          <cell r="Q305">
            <v>264028.72000000003</v>
          </cell>
          <cell r="R305">
            <v>56089.87</v>
          </cell>
          <cell r="S305">
            <v>53286.400000000001</v>
          </cell>
          <cell r="T305">
            <v>47365.41</v>
          </cell>
          <cell r="U305">
            <v>32811.060000000005</v>
          </cell>
          <cell r="V305">
            <v>107693.13285714286</v>
          </cell>
        </row>
        <row r="306">
          <cell r="M306" t="str">
            <v>10000616</v>
          </cell>
          <cell r="N306" t="str">
            <v>1</v>
          </cell>
          <cell r="O306">
            <v>17440.32</v>
          </cell>
          <cell r="P306">
            <v>37741.33</v>
          </cell>
          <cell r="Q306">
            <v>16223.36</v>
          </cell>
          <cell r="R306">
            <v>20664</v>
          </cell>
          <cell r="S306">
            <v>18336.230000000003</v>
          </cell>
          <cell r="T306">
            <v>27954.03</v>
          </cell>
          <cell r="U306">
            <v>60285.99</v>
          </cell>
          <cell r="V306">
            <v>28377.894285714287</v>
          </cell>
        </row>
        <row r="307">
          <cell r="M307" t="str">
            <v>10000618</v>
          </cell>
          <cell r="N307" t="str">
            <v>1</v>
          </cell>
          <cell r="P307">
            <v>519.44000000000005</v>
          </cell>
          <cell r="Q307">
            <v>746.81000000000006</v>
          </cell>
          <cell r="S307">
            <v>537.15</v>
          </cell>
          <cell r="V307">
            <v>257.62857142857143</v>
          </cell>
        </row>
        <row r="308">
          <cell r="M308" t="str">
            <v>10000620</v>
          </cell>
          <cell r="N308" t="str">
            <v>1</v>
          </cell>
          <cell r="O308">
            <v>426.3</v>
          </cell>
          <cell r="P308">
            <v>148.41999999999999</v>
          </cell>
          <cell r="R308">
            <v>612.05000000000007</v>
          </cell>
          <cell r="T308">
            <v>1336.88</v>
          </cell>
          <cell r="U308">
            <v>4374.7000000000007</v>
          </cell>
          <cell r="V308">
            <v>985.47857142857151</v>
          </cell>
        </row>
        <row r="309">
          <cell r="M309" t="str">
            <v>10000622</v>
          </cell>
          <cell r="N309" t="str">
            <v>1</v>
          </cell>
          <cell r="O309">
            <v>13443.56</v>
          </cell>
          <cell r="P309">
            <v>9738.94</v>
          </cell>
          <cell r="Q309">
            <v>11068.17</v>
          </cell>
          <cell r="R309">
            <v>14433.59</v>
          </cell>
          <cell r="S309">
            <v>37540.89</v>
          </cell>
          <cell r="T309">
            <v>24737.43</v>
          </cell>
          <cell r="U309">
            <v>33417.300000000003</v>
          </cell>
          <cell r="V309">
            <v>20625.697142857145</v>
          </cell>
        </row>
        <row r="310">
          <cell r="M310" t="str">
            <v>10000627</v>
          </cell>
          <cell r="N310" t="str">
            <v>1</v>
          </cell>
          <cell r="R310">
            <v>3597.1400000000003</v>
          </cell>
          <cell r="T310">
            <v>162.82</v>
          </cell>
          <cell r="U310">
            <v>591.37</v>
          </cell>
          <cell r="V310">
            <v>621.6185714285715</v>
          </cell>
        </row>
        <row r="311">
          <cell r="M311" t="str">
            <v>10000628</v>
          </cell>
          <cell r="N311" t="str">
            <v>1</v>
          </cell>
          <cell r="O311">
            <v>2341.13</v>
          </cell>
          <cell r="P311">
            <v>1187.3</v>
          </cell>
          <cell r="Q311">
            <v>303.14999999999998</v>
          </cell>
          <cell r="S311">
            <v>615.91999999999996</v>
          </cell>
          <cell r="T311">
            <v>4560.07</v>
          </cell>
          <cell r="U311">
            <v>675.84</v>
          </cell>
          <cell r="V311">
            <v>1383.3442857142857</v>
          </cell>
        </row>
        <row r="312">
          <cell r="M312" t="str">
            <v>10000630</v>
          </cell>
          <cell r="N312" t="str">
            <v>1</v>
          </cell>
          <cell r="P312">
            <v>408.14</v>
          </cell>
          <cell r="R312">
            <v>344.3</v>
          </cell>
          <cell r="T312">
            <v>5794.54</v>
          </cell>
          <cell r="U312">
            <v>1317.91</v>
          </cell>
          <cell r="V312">
            <v>1123.5557142857142</v>
          </cell>
        </row>
        <row r="313">
          <cell r="M313" t="str">
            <v>10000632</v>
          </cell>
          <cell r="N313" t="str">
            <v>1</v>
          </cell>
          <cell r="P313">
            <v>350</v>
          </cell>
          <cell r="T313">
            <v>900.38</v>
          </cell>
          <cell r="U313">
            <v>843.1</v>
          </cell>
          <cell r="V313">
            <v>299.06857142857143</v>
          </cell>
        </row>
        <row r="314">
          <cell r="M314" t="str">
            <v>10000633</v>
          </cell>
          <cell r="N314" t="str">
            <v>1</v>
          </cell>
          <cell r="O314">
            <v>377531.58</v>
          </cell>
          <cell r="P314">
            <v>393520.10000000003</v>
          </cell>
          <cell r="Q314">
            <v>365377.61</v>
          </cell>
          <cell r="R314">
            <v>544882.89</v>
          </cell>
          <cell r="S314">
            <v>1159577.45</v>
          </cell>
          <cell r="T314">
            <v>1055116.51</v>
          </cell>
          <cell r="U314">
            <v>128212.51999999999</v>
          </cell>
          <cell r="V314">
            <v>574888.38</v>
          </cell>
        </row>
        <row r="315">
          <cell r="M315" t="str">
            <v>10000634</v>
          </cell>
          <cell r="N315" t="str">
            <v>1</v>
          </cell>
          <cell r="O315">
            <v>194371.34</v>
          </cell>
          <cell r="P315">
            <v>72398.509999999995</v>
          </cell>
          <cell r="Q315">
            <v>100965.23999999999</v>
          </cell>
          <cell r="R315">
            <v>97110.05</v>
          </cell>
          <cell r="S315">
            <v>61440.369999999995</v>
          </cell>
          <cell r="T315">
            <v>52228.170000000006</v>
          </cell>
          <cell r="U315">
            <v>49357.810000000005</v>
          </cell>
          <cell r="V315">
            <v>89695.927142857152</v>
          </cell>
        </row>
        <row r="316">
          <cell r="M316" t="str">
            <v>10000636</v>
          </cell>
          <cell r="N316" t="str">
            <v>1</v>
          </cell>
          <cell r="O316">
            <v>610360.5</v>
          </cell>
          <cell r="P316">
            <v>215398.03000000003</v>
          </cell>
          <cell r="Q316">
            <v>272410.78000000003</v>
          </cell>
          <cell r="R316">
            <v>147469.88</v>
          </cell>
          <cell r="S316">
            <v>181558.78</v>
          </cell>
          <cell r="T316">
            <v>200895.13999999998</v>
          </cell>
          <cell r="U316">
            <v>231258.31</v>
          </cell>
          <cell r="V316">
            <v>265621.63142857142</v>
          </cell>
        </row>
        <row r="317">
          <cell r="M317" t="str">
            <v>10000638</v>
          </cell>
          <cell r="N317" t="str">
            <v>1</v>
          </cell>
          <cell r="O317">
            <v>85.350000000000009</v>
          </cell>
          <cell r="P317">
            <v>519.44000000000005</v>
          </cell>
          <cell r="Q317">
            <v>151.57</v>
          </cell>
          <cell r="S317">
            <v>157.88999999999999</v>
          </cell>
          <cell r="T317">
            <v>663.49</v>
          </cell>
          <cell r="V317">
            <v>225.39142857142861</v>
          </cell>
        </row>
        <row r="318">
          <cell r="M318" t="str">
            <v>10000640</v>
          </cell>
          <cell r="N318" t="str">
            <v>1</v>
          </cell>
          <cell r="O318">
            <v>27227.43</v>
          </cell>
          <cell r="P318">
            <v>44169.35</v>
          </cell>
          <cell r="Q318">
            <v>69896.78</v>
          </cell>
          <cell r="R318">
            <v>48288.490000000005</v>
          </cell>
          <cell r="S318">
            <v>65142.530000000006</v>
          </cell>
          <cell r="T318">
            <v>167836.56999999995</v>
          </cell>
          <cell r="U318">
            <v>197818.03999999998</v>
          </cell>
          <cell r="V318">
            <v>88625.598571428563</v>
          </cell>
        </row>
        <row r="319">
          <cell r="M319" t="str">
            <v>10000641</v>
          </cell>
          <cell r="N319" t="str">
            <v>1</v>
          </cell>
          <cell r="O319">
            <v>11679.84</v>
          </cell>
          <cell r="P319">
            <v>13829.86</v>
          </cell>
          <cell r="Q319">
            <v>37727.880000000005</v>
          </cell>
          <cell r="R319">
            <v>9468.06</v>
          </cell>
          <cell r="S319">
            <v>41007.539999999994</v>
          </cell>
          <cell r="T319">
            <v>20765.590000000004</v>
          </cell>
          <cell r="U319">
            <v>44492.97</v>
          </cell>
          <cell r="V319">
            <v>25567.391428571427</v>
          </cell>
        </row>
        <row r="320">
          <cell r="M320" t="str">
            <v>10000642</v>
          </cell>
          <cell r="N320" t="str">
            <v>1</v>
          </cell>
          <cell r="O320">
            <v>9248.93</v>
          </cell>
          <cell r="P320">
            <v>10687.109999999999</v>
          </cell>
          <cell r="Q320">
            <v>10985.87</v>
          </cell>
          <cell r="R320">
            <v>16403.670000000002</v>
          </cell>
          <cell r="S320">
            <v>17073.52</v>
          </cell>
          <cell r="T320">
            <v>32321.290000000005</v>
          </cell>
          <cell r="U320">
            <v>22048.89</v>
          </cell>
          <cell r="V320">
            <v>16967.04</v>
          </cell>
        </row>
        <row r="321">
          <cell r="M321" t="str">
            <v>10000646</v>
          </cell>
          <cell r="N321" t="str">
            <v>1</v>
          </cell>
          <cell r="O321">
            <v>44450.05</v>
          </cell>
          <cell r="P321">
            <v>53508.270000000004</v>
          </cell>
          <cell r="Q321">
            <v>94639.329999999987</v>
          </cell>
          <cell r="R321">
            <v>156212.61000000002</v>
          </cell>
          <cell r="S321">
            <v>64258.229999999996</v>
          </cell>
          <cell r="T321">
            <v>44145.14</v>
          </cell>
          <cell r="U321">
            <v>143443.29999999999</v>
          </cell>
          <cell r="V321">
            <v>85808.132857142846</v>
          </cell>
        </row>
        <row r="322">
          <cell r="M322" t="str">
            <v>10000648</v>
          </cell>
          <cell r="N322" t="str">
            <v>1</v>
          </cell>
          <cell r="O322">
            <v>25343.380000000005</v>
          </cell>
          <cell r="P322">
            <v>19497.55</v>
          </cell>
          <cell r="Q322">
            <v>7976.8000000000011</v>
          </cell>
          <cell r="R322">
            <v>10273.73</v>
          </cell>
          <cell r="S322">
            <v>28491.7</v>
          </cell>
          <cell r="T322">
            <v>9972.18</v>
          </cell>
          <cell r="U322">
            <v>16531.920000000002</v>
          </cell>
          <cell r="V322">
            <v>16869.608571428569</v>
          </cell>
        </row>
        <row r="323">
          <cell r="M323" t="str">
            <v>10000654</v>
          </cell>
          <cell r="N323" t="str">
            <v>1</v>
          </cell>
          <cell r="O323">
            <v>17981.11</v>
          </cell>
          <cell r="P323">
            <v>10903.7</v>
          </cell>
          <cell r="Q323">
            <v>10362.16</v>
          </cell>
          <cell r="R323">
            <v>5200.2700000000004</v>
          </cell>
          <cell r="S323">
            <v>5402.4699999999993</v>
          </cell>
          <cell r="T323">
            <v>7066.63</v>
          </cell>
          <cell r="U323">
            <v>19952.310000000001</v>
          </cell>
          <cell r="V323">
            <v>10981.235714285716</v>
          </cell>
        </row>
        <row r="324">
          <cell r="M324" t="str">
            <v>10000657</v>
          </cell>
          <cell r="N324" t="str">
            <v>1</v>
          </cell>
          <cell r="P324">
            <v>8994.5300000000007</v>
          </cell>
          <cell r="S324">
            <v>1643.78</v>
          </cell>
          <cell r="T324">
            <v>1328.98</v>
          </cell>
          <cell r="V324">
            <v>1709.6128571428574</v>
          </cell>
        </row>
        <row r="325">
          <cell r="M325" t="str">
            <v>10000658</v>
          </cell>
          <cell r="N325" t="str">
            <v>1</v>
          </cell>
          <cell r="O325">
            <v>108635.12999999999</v>
          </cell>
          <cell r="P325">
            <v>90115.08</v>
          </cell>
          <cell r="Q325">
            <v>132814.92000000001</v>
          </cell>
          <cell r="R325">
            <v>103335.87</v>
          </cell>
          <cell r="S325">
            <v>767410.77999999991</v>
          </cell>
          <cell r="T325">
            <v>176907.58000000002</v>
          </cell>
          <cell r="U325">
            <v>141349.89000000001</v>
          </cell>
          <cell r="V325">
            <v>217224.17857142858</v>
          </cell>
        </row>
        <row r="326">
          <cell r="M326" t="str">
            <v>10000661</v>
          </cell>
          <cell r="N326" t="str">
            <v>1</v>
          </cell>
          <cell r="O326">
            <v>37234.559999999998</v>
          </cell>
          <cell r="P326">
            <v>85085.63</v>
          </cell>
          <cell r="Q326">
            <v>54213.64</v>
          </cell>
          <cell r="R326">
            <v>53028.86</v>
          </cell>
          <cell r="S326">
            <v>273649.3</v>
          </cell>
          <cell r="T326">
            <v>95378.799999999988</v>
          </cell>
          <cell r="U326">
            <v>219643.94000000003</v>
          </cell>
          <cell r="V326">
            <v>116890.67571428572</v>
          </cell>
        </row>
        <row r="327">
          <cell r="M327" t="str">
            <v>10000665</v>
          </cell>
          <cell r="N327" t="str">
            <v>1</v>
          </cell>
          <cell r="O327">
            <v>360522.23999999999</v>
          </cell>
          <cell r="P327">
            <v>473837.04</v>
          </cell>
          <cell r="Q327">
            <v>447540.17</v>
          </cell>
          <cell r="R327">
            <v>559642.65999999992</v>
          </cell>
          <cell r="S327">
            <v>535756.35</v>
          </cell>
          <cell r="T327">
            <v>483199.45</v>
          </cell>
          <cell r="U327">
            <v>716577.2300000001</v>
          </cell>
          <cell r="V327">
            <v>511010.73428571428</v>
          </cell>
        </row>
        <row r="328">
          <cell r="M328" t="str">
            <v>10000667</v>
          </cell>
          <cell r="N328" t="str">
            <v>1</v>
          </cell>
          <cell r="P328">
            <v>2849.13</v>
          </cell>
          <cell r="R328">
            <v>3398.83</v>
          </cell>
          <cell r="S328">
            <v>5401.65</v>
          </cell>
          <cell r="U328">
            <v>8408.92</v>
          </cell>
          <cell r="V328">
            <v>2865.5042857142857</v>
          </cell>
        </row>
        <row r="329">
          <cell r="M329" t="str">
            <v>10000669</v>
          </cell>
          <cell r="N329" t="str">
            <v>1</v>
          </cell>
          <cell r="O329">
            <v>19713.3</v>
          </cell>
          <cell r="P329">
            <v>19356.259999999998</v>
          </cell>
          <cell r="Q329">
            <v>31917.14</v>
          </cell>
          <cell r="R329">
            <v>56055.310000000012</v>
          </cell>
          <cell r="S329">
            <v>40708.550000000003</v>
          </cell>
          <cell r="T329">
            <v>15685.869999999999</v>
          </cell>
          <cell r="U329">
            <v>29928.920000000006</v>
          </cell>
          <cell r="V329">
            <v>30480.764285714286</v>
          </cell>
        </row>
        <row r="330">
          <cell r="M330" t="str">
            <v>10000702</v>
          </cell>
          <cell r="N330" t="str">
            <v>1</v>
          </cell>
          <cell r="O330">
            <v>492.38</v>
          </cell>
          <cell r="Q330">
            <v>389.09</v>
          </cell>
          <cell r="S330">
            <v>1342.11</v>
          </cell>
          <cell r="T330">
            <v>3667.26</v>
          </cell>
          <cell r="V330">
            <v>841.54857142857145</v>
          </cell>
        </row>
        <row r="331">
          <cell r="M331" t="str">
            <v>10000703</v>
          </cell>
          <cell r="N331" t="str">
            <v>1</v>
          </cell>
          <cell r="O331">
            <v>40934.83</v>
          </cell>
          <cell r="P331">
            <v>51853.27</v>
          </cell>
          <cell r="Q331">
            <v>72750.990000000005</v>
          </cell>
          <cell r="R331">
            <v>93568.06</v>
          </cell>
          <cell r="S331">
            <v>45948.24</v>
          </cell>
          <cell r="T331">
            <v>79388.14</v>
          </cell>
          <cell r="U331">
            <v>105984.14000000001</v>
          </cell>
          <cell r="V331">
            <v>70061.095714285722</v>
          </cell>
        </row>
        <row r="332">
          <cell r="M332" t="str">
            <v>10000704</v>
          </cell>
          <cell r="N332" t="str">
            <v>1</v>
          </cell>
          <cell r="O332">
            <v>19692.28</v>
          </cell>
          <cell r="P332">
            <v>34172.720000000001</v>
          </cell>
          <cell r="Q332">
            <v>188325.5</v>
          </cell>
          <cell r="R332">
            <v>44052.270000000004</v>
          </cell>
          <cell r="S332">
            <v>32534.77</v>
          </cell>
          <cell r="T332">
            <v>22274.85</v>
          </cell>
          <cell r="U332">
            <v>38264.67</v>
          </cell>
          <cell r="V332">
            <v>54188.151428571429</v>
          </cell>
        </row>
        <row r="333">
          <cell r="M333" t="str">
            <v>10000706</v>
          </cell>
          <cell r="N333" t="str">
            <v>1</v>
          </cell>
          <cell r="O333">
            <v>341.68</v>
          </cell>
          <cell r="Q333">
            <v>674.18000000000006</v>
          </cell>
          <cell r="S333">
            <v>1871.62</v>
          </cell>
          <cell r="U333">
            <v>429.51</v>
          </cell>
          <cell r="V333">
            <v>473.85571428571427</v>
          </cell>
        </row>
        <row r="334">
          <cell r="M334" t="str">
            <v>10000708</v>
          </cell>
          <cell r="N334" t="str">
            <v>1</v>
          </cell>
          <cell r="O334">
            <v>112353.79</v>
          </cell>
          <cell r="P334">
            <v>77919.199999999997</v>
          </cell>
          <cell r="Q334">
            <v>96425.939999999988</v>
          </cell>
          <cell r="R334">
            <v>90536.560000000012</v>
          </cell>
          <cell r="S334">
            <v>60602.929999999993</v>
          </cell>
          <cell r="T334">
            <v>150567.88</v>
          </cell>
          <cell r="U334">
            <v>95460.1</v>
          </cell>
          <cell r="V334">
            <v>97695.2</v>
          </cell>
        </row>
        <row r="335">
          <cell r="M335" t="str">
            <v>10000709</v>
          </cell>
          <cell r="N335" t="str">
            <v>1</v>
          </cell>
          <cell r="O335">
            <v>30.16</v>
          </cell>
          <cell r="P335">
            <v>688.13</v>
          </cell>
          <cell r="Q335">
            <v>45038.770000000004</v>
          </cell>
          <cell r="R335">
            <v>5895.83</v>
          </cell>
          <cell r="S335">
            <v>33.36</v>
          </cell>
          <cell r="T335">
            <v>69.12</v>
          </cell>
          <cell r="U335">
            <v>409.66</v>
          </cell>
          <cell r="V335">
            <v>7452.1471428571449</v>
          </cell>
        </row>
        <row r="336">
          <cell r="M336" t="str">
            <v>10000710</v>
          </cell>
          <cell r="N336" t="str">
            <v>1</v>
          </cell>
          <cell r="O336">
            <v>122841.02999999998</v>
          </cell>
          <cell r="P336">
            <v>10872.21</v>
          </cell>
          <cell r="Q336">
            <v>13742.56</v>
          </cell>
          <cell r="R336">
            <v>11732.65</v>
          </cell>
          <cell r="S336">
            <v>18444.009999999998</v>
          </cell>
          <cell r="T336">
            <v>21160.5</v>
          </cell>
          <cell r="U336">
            <v>24331.780000000002</v>
          </cell>
          <cell r="V336">
            <v>31874.962857142855</v>
          </cell>
        </row>
        <row r="337">
          <cell r="M337" t="str">
            <v>10000711</v>
          </cell>
          <cell r="N337" t="str">
            <v>1</v>
          </cell>
          <cell r="O337">
            <v>656993.26</v>
          </cell>
          <cell r="P337">
            <v>150765.63</v>
          </cell>
          <cell r="Q337">
            <v>242667.5</v>
          </cell>
          <cell r="R337">
            <v>824739.59</v>
          </cell>
          <cell r="S337">
            <v>174169.78</v>
          </cell>
          <cell r="T337">
            <v>151563.57</v>
          </cell>
          <cell r="U337">
            <v>147302.03</v>
          </cell>
          <cell r="V337">
            <v>335457.33714285714</v>
          </cell>
        </row>
        <row r="338">
          <cell r="M338" t="str">
            <v>10000712</v>
          </cell>
          <cell r="N338" t="str">
            <v>1</v>
          </cell>
          <cell r="O338">
            <v>20687.52</v>
          </cell>
          <cell r="P338">
            <v>23864.75</v>
          </cell>
          <cell r="Q338">
            <v>238089.46000000002</v>
          </cell>
          <cell r="R338">
            <v>127021.93</v>
          </cell>
          <cell r="S338">
            <v>34610.94</v>
          </cell>
          <cell r="T338">
            <v>38786.14</v>
          </cell>
          <cell r="U338">
            <v>54139.960000000006</v>
          </cell>
          <cell r="V338">
            <v>76742.957142857151</v>
          </cell>
        </row>
        <row r="339">
          <cell r="M339" t="str">
            <v>10000713</v>
          </cell>
          <cell r="N339" t="str">
            <v>1</v>
          </cell>
          <cell r="O339">
            <v>91130.1</v>
          </cell>
          <cell r="P339">
            <v>27685.450000000004</v>
          </cell>
          <cell r="Q339">
            <v>210339.56</v>
          </cell>
          <cell r="R339">
            <v>57199.83</v>
          </cell>
          <cell r="S339">
            <v>63216.5</v>
          </cell>
          <cell r="T339">
            <v>58022.36</v>
          </cell>
          <cell r="U339">
            <v>70712.44</v>
          </cell>
          <cell r="V339">
            <v>82615.177142857137</v>
          </cell>
        </row>
        <row r="340">
          <cell r="M340" t="str">
            <v>10000714</v>
          </cell>
          <cell r="N340" t="str">
            <v>1</v>
          </cell>
          <cell r="O340">
            <v>89127.94</v>
          </cell>
          <cell r="P340">
            <v>134006.93</v>
          </cell>
          <cell r="Q340">
            <v>148405.51</v>
          </cell>
          <cell r="R340">
            <v>145951.83000000002</v>
          </cell>
          <cell r="S340">
            <v>152923.59999999998</v>
          </cell>
          <cell r="T340">
            <v>326482.90999999992</v>
          </cell>
          <cell r="U340">
            <v>345265.14999999997</v>
          </cell>
          <cell r="V340">
            <v>191737.69571428568</v>
          </cell>
        </row>
        <row r="341">
          <cell r="M341" t="str">
            <v>10000716</v>
          </cell>
          <cell r="N341" t="str">
            <v>1</v>
          </cell>
          <cell r="O341">
            <v>322.97000000000003</v>
          </cell>
          <cell r="Q341">
            <v>303.14999999999998</v>
          </cell>
          <cell r="S341">
            <v>306.91000000000003</v>
          </cell>
          <cell r="V341">
            <v>133.29</v>
          </cell>
        </row>
        <row r="342">
          <cell r="M342" t="str">
            <v>10000717</v>
          </cell>
          <cell r="N342" t="str">
            <v>1</v>
          </cell>
          <cell r="O342">
            <v>1370191.9000000004</v>
          </cell>
          <cell r="P342">
            <v>527842.12</v>
          </cell>
          <cell r="Q342">
            <v>198356.62000000002</v>
          </cell>
          <cell r="R342">
            <v>198411.65</v>
          </cell>
          <cell r="S342">
            <v>233055.16</v>
          </cell>
          <cell r="T342">
            <v>396649.22999999986</v>
          </cell>
          <cell r="U342">
            <v>261165.21000000002</v>
          </cell>
          <cell r="V342">
            <v>455095.9842857144</v>
          </cell>
        </row>
        <row r="343">
          <cell r="M343" t="str">
            <v>10000718</v>
          </cell>
          <cell r="N343" t="str">
            <v>1</v>
          </cell>
          <cell r="O343">
            <v>17723.330000000002</v>
          </cell>
          <cell r="P343">
            <v>24402.400000000001</v>
          </cell>
          <cell r="Q343">
            <v>22416.240000000002</v>
          </cell>
          <cell r="R343">
            <v>28539.74</v>
          </cell>
          <cell r="S343">
            <v>23270.75</v>
          </cell>
          <cell r="T343">
            <v>24525.199999999997</v>
          </cell>
          <cell r="U343">
            <v>22907.120000000003</v>
          </cell>
          <cell r="V343">
            <v>23397.825714285715</v>
          </cell>
        </row>
        <row r="344">
          <cell r="M344" t="str">
            <v>10000721</v>
          </cell>
          <cell r="N344" t="str">
            <v>1</v>
          </cell>
          <cell r="O344">
            <v>23882.959999999999</v>
          </cell>
          <cell r="P344">
            <v>63391.710000000006</v>
          </cell>
          <cell r="Q344">
            <v>17497.28</v>
          </cell>
          <cell r="R344">
            <v>55830.5</v>
          </cell>
          <cell r="S344">
            <v>36472.58</v>
          </cell>
          <cell r="T344">
            <v>49280.560000000005</v>
          </cell>
          <cell r="U344">
            <v>58778.130000000005</v>
          </cell>
          <cell r="V344">
            <v>43590.531428571434</v>
          </cell>
        </row>
        <row r="345">
          <cell r="M345" t="str">
            <v>10000725</v>
          </cell>
          <cell r="N345" t="str">
            <v>1</v>
          </cell>
          <cell r="O345">
            <v>5079.4400000000005</v>
          </cell>
          <cell r="P345">
            <v>4176.3499999999995</v>
          </cell>
          <cell r="Q345">
            <v>12137.77</v>
          </cell>
          <cell r="R345">
            <v>12615.58</v>
          </cell>
          <cell r="S345">
            <v>4971.4800000000005</v>
          </cell>
          <cell r="T345">
            <v>5547.12</v>
          </cell>
          <cell r="U345">
            <v>12476.52</v>
          </cell>
          <cell r="V345">
            <v>8143.4657142857159</v>
          </cell>
        </row>
        <row r="346">
          <cell r="M346" t="str">
            <v>10000729</v>
          </cell>
          <cell r="N346" t="str">
            <v>1</v>
          </cell>
          <cell r="O346">
            <v>146011.73000000001</v>
          </cell>
          <cell r="P346">
            <v>406859.93999999989</v>
          </cell>
          <cell r="Q346">
            <v>-24266.1</v>
          </cell>
          <cell r="R346">
            <v>201763.59</v>
          </cell>
          <cell r="S346">
            <v>193132.35</v>
          </cell>
          <cell r="T346">
            <v>197840.49000000002</v>
          </cell>
          <cell r="U346">
            <v>180490.42</v>
          </cell>
          <cell r="V346">
            <v>185976.06</v>
          </cell>
        </row>
        <row r="347">
          <cell r="M347" t="str">
            <v>10000730</v>
          </cell>
          <cell r="N347" t="str">
            <v>1</v>
          </cell>
          <cell r="O347">
            <v>203422.93</v>
          </cell>
          <cell r="P347">
            <v>222537.88</v>
          </cell>
          <cell r="Q347">
            <v>201204.18</v>
          </cell>
          <cell r="R347">
            <v>172799.62</v>
          </cell>
          <cell r="S347">
            <v>626168.64000000013</v>
          </cell>
          <cell r="T347">
            <v>180395.97000000003</v>
          </cell>
          <cell r="U347">
            <v>358272.76</v>
          </cell>
          <cell r="V347">
            <v>280685.99714285712</v>
          </cell>
        </row>
        <row r="348">
          <cell r="M348" t="str">
            <v>10000732</v>
          </cell>
          <cell r="N348" t="str">
            <v>1</v>
          </cell>
          <cell r="O348">
            <v>22740.75</v>
          </cell>
          <cell r="P348">
            <v>16702.78</v>
          </cell>
          <cell r="Q348">
            <v>23240.57</v>
          </cell>
          <cell r="R348">
            <v>25197.87</v>
          </cell>
          <cell r="S348">
            <v>26377.200000000001</v>
          </cell>
          <cell r="T348">
            <v>13313.88</v>
          </cell>
          <cell r="U348">
            <v>22425.35</v>
          </cell>
          <cell r="V348">
            <v>21428.342857142856</v>
          </cell>
        </row>
        <row r="349">
          <cell r="M349" t="str">
            <v>10000733</v>
          </cell>
          <cell r="N349" t="str">
            <v>1</v>
          </cell>
          <cell r="O349">
            <v>113215.14000000001</v>
          </cell>
          <cell r="P349">
            <v>55290.54</v>
          </cell>
          <cell r="Q349">
            <v>99865.26999999999</v>
          </cell>
          <cell r="R349">
            <v>36960.239999999998</v>
          </cell>
          <cell r="S349">
            <v>67842.22</v>
          </cell>
          <cell r="T349">
            <v>34399.289999999994</v>
          </cell>
          <cell r="U349">
            <v>49719.21</v>
          </cell>
          <cell r="V349">
            <v>65327.415714285722</v>
          </cell>
        </row>
        <row r="350">
          <cell r="M350" t="str">
            <v>10000734</v>
          </cell>
          <cell r="N350" t="str">
            <v>1</v>
          </cell>
          <cell r="O350">
            <v>108751.49</v>
          </cell>
          <cell r="P350">
            <v>110163.92000000001</v>
          </cell>
          <cell r="Q350">
            <v>126989.56</v>
          </cell>
          <cell r="R350">
            <v>134734.12</v>
          </cell>
          <cell r="S350">
            <v>173344.80000000002</v>
          </cell>
          <cell r="T350">
            <v>211782.51</v>
          </cell>
          <cell r="U350">
            <v>147110.41000000003</v>
          </cell>
          <cell r="V350">
            <v>144696.68714285715</v>
          </cell>
        </row>
        <row r="351">
          <cell r="M351" t="str">
            <v>10000737</v>
          </cell>
          <cell r="N351" t="str">
            <v>1</v>
          </cell>
          <cell r="O351">
            <v>219433.37</v>
          </cell>
          <cell r="P351">
            <v>240757.46</v>
          </cell>
          <cell r="Q351">
            <v>294644.53999999998</v>
          </cell>
          <cell r="R351">
            <v>316192.54000000004</v>
          </cell>
          <cell r="S351">
            <v>276899.53999999998</v>
          </cell>
          <cell r="T351">
            <v>347906.11000000004</v>
          </cell>
          <cell r="U351">
            <v>861116.83000000007</v>
          </cell>
          <cell r="V351">
            <v>365278.62714285718</v>
          </cell>
        </row>
        <row r="352">
          <cell r="M352" t="str">
            <v>10000738</v>
          </cell>
          <cell r="N352" t="str">
            <v>1</v>
          </cell>
          <cell r="O352">
            <v>73.27</v>
          </cell>
          <cell r="P352">
            <v>333.97</v>
          </cell>
          <cell r="R352">
            <v>294.24</v>
          </cell>
          <cell r="U352">
            <v>343.61</v>
          </cell>
          <cell r="V352">
            <v>149.29857142857145</v>
          </cell>
        </row>
        <row r="353">
          <cell r="M353" t="str">
            <v>10000741</v>
          </cell>
          <cell r="N353" t="str">
            <v>1</v>
          </cell>
          <cell r="O353">
            <v>1193.56</v>
          </cell>
          <cell r="P353">
            <v>633.72</v>
          </cell>
          <cell r="Q353">
            <v>624.57000000000005</v>
          </cell>
          <cell r="R353">
            <v>1037.0700000000002</v>
          </cell>
          <cell r="S353">
            <v>5221.8499999999995</v>
          </cell>
          <cell r="T353">
            <v>1002.82</v>
          </cell>
          <cell r="U353">
            <v>336.32</v>
          </cell>
          <cell r="V353">
            <v>1435.7014285714286</v>
          </cell>
        </row>
        <row r="354">
          <cell r="M354" t="str">
            <v>10000743</v>
          </cell>
          <cell r="N354" t="str">
            <v>1</v>
          </cell>
          <cell r="O354">
            <v>720105.53</v>
          </cell>
          <cell r="P354">
            <v>410750.39</v>
          </cell>
          <cell r="Q354">
            <v>318258.58999999997</v>
          </cell>
          <cell r="R354">
            <v>392384.04</v>
          </cell>
          <cell r="S354">
            <v>511703.74</v>
          </cell>
          <cell r="T354">
            <v>413621.42</v>
          </cell>
          <cell r="U354">
            <v>391964.51</v>
          </cell>
          <cell r="V354">
            <v>451255.45999999996</v>
          </cell>
        </row>
        <row r="355">
          <cell r="M355" t="str">
            <v>10000744</v>
          </cell>
          <cell r="N355" t="str">
            <v>1</v>
          </cell>
          <cell r="O355">
            <v>349570.12</v>
          </cell>
          <cell r="P355">
            <v>498678.24</v>
          </cell>
          <cell r="Q355">
            <v>168917.21000000002</v>
          </cell>
          <cell r="R355">
            <v>299087.06</v>
          </cell>
          <cell r="S355">
            <v>214980.3</v>
          </cell>
          <cell r="T355">
            <v>286178.59999999998</v>
          </cell>
          <cell r="U355">
            <v>287836.28000000003</v>
          </cell>
          <cell r="V355">
            <v>300749.68714285723</v>
          </cell>
        </row>
        <row r="356">
          <cell r="M356" t="str">
            <v>10000750</v>
          </cell>
          <cell r="N356" t="str">
            <v>1</v>
          </cell>
          <cell r="O356">
            <v>12985.03</v>
          </cell>
          <cell r="Q356">
            <v>622.18999999999994</v>
          </cell>
          <cell r="T356">
            <v>660.42</v>
          </cell>
          <cell r="V356">
            <v>2038.234285714286</v>
          </cell>
        </row>
        <row r="357">
          <cell r="M357" t="str">
            <v>10000752</v>
          </cell>
          <cell r="N357" t="str">
            <v>1</v>
          </cell>
          <cell r="O357">
            <v>18318.39</v>
          </cell>
          <cell r="P357">
            <v>60880.14</v>
          </cell>
          <cell r="Q357">
            <v>57795.34</v>
          </cell>
          <cell r="R357">
            <v>27244.590000000004</v>
          </cell>
          <cell r="S357">
            <v>24396.440000000002</v>
          </cell>
          <cell r="T357">
            <v>73211.460000000006</v>
          </cell>
          <cell r="U357">
            <v>65204.209999999992</v>
          </cell>
          <cell r="V357">
            <v>46721.509999999995</v>
          </cell>
        </row>
        <row r="358">
          <cell r="M358" t="str">
            <v>10000753</v>
          </cell>
          <cell r="N358" t="str">
            <v>1</v>
          </cell>
          <cell r="O358">
            <v>497.42</v>
          </cell>
          <cell r="P358">
            <v>655.11</v>
          </cell>
          <cell r="Q358">
            <v>104.91</v>
          </cell>
          <cell r="R358">
            <v>1103.4000000000001</v>
          </cell>
          <cell r="U358">
            <v>11.86</v>
          </cell>
          <cell r="V358">
            <v>338.95714285714291</v>
          </cell>
        </row>
        <row r="359">
          <cell r="M359" t="str">
            <v>10000756</v>
          </cell>
          <cell r="N359" t="str">
            <v>1</v>
          </cell>
          <cell r="P359">
            <v>408.22</v>
          </cell>
          <cell r="R359">
            <v>294.20999999999998</v>
          </cell>
          <cell r="T359">
            <v>1461.6299999999999</v>
          </cell>
          <cell r="U359">
            <v>765.36</v>
          </cell>
          <cell r="V359">
            <v>418.48857142857145</v>
          </cell>
        </row>
        <row r="360">
          <cell r="M360" t="str">
            <v>10000759</v>
          </cell>
          <cell r="N360" t="str">
            <v>1</v>
          </cell>
          <cell r="O360">
            <v>107389.14</v>
          </cell>
          <cell r="P360">
            <v>56052.639999999999</v>
          </cell>
          <cell r="Q360">
            <v>49950.319999999992</v>
          </cell>
          <cell r="R360">
            <v>102409.12</v>
          </cell>
          <cell r="S360">
            <v>54926.98</v>
          </cell>
          <cell r="T360">
            <v>73730.540000000008</v>
          </cell>
          <cell r="U360">
            <v>48442.33</v>
          </cell>
          <cell r="V360">
            <v>70414.438571428575</v>
          </cell>
        </row>
        <row r="361">
          <cell r="M361" t="str">
            <v>10000765</v>
          </cell>
          <cell r="N361" t="str">
            <v>1</v>
          </cell>
          <cell r="P361">
            <v>74.180000000000007</v>
          </cell>
          <cell r="Q361">
            <v>131.91</v>
          </cell>
          <cell r="R361">
            <v>1025.42</v>
          </cell>
          <cell r="S361">
            <v>69.22</v>
          </cell>
          <cell r="T361">
            <v>1463.5</v>
          </cell>
          <cell r="U361">
            <v>-460.80000000000007</v>
          </cell>
          <cell r="V361">
            <v>329.06142857142856</v>
          </cell>
        </row>
        <row r="362">
          <cell r="M362" t="str">
            <v>10000766</v>
          </cell>
          <cell r="N362" t="str">
            <v>1</v>
          </cell>
          <cell r="O362">
            <v>600.02</v>
          </cell>
          <cell r="P362">
            <v>264.77</v>
          </cell>
          <cell r="Q362">
            <v>1932.7099999999998</v>
          </cell>
          <cell r="R362">
            <v>129.91</v>
          </cell>
          <cell r="S362">
            <v>1082.97</v>
          </cell>
          <cell r="T362">
            <v>421.70000000000005</v>
          </cell>
          <cell r="U362">
            <v>1068.3500000000001</v>
          </cell>
          <cell r="V362">
            <v>785.77571428571434</v>
          </cell>
        </row>
        <row r="363">
          <cell r="M363" t="str">
            <v>10000767</v>
          </cell>
          <cell r="N363" t="str">
            <v>1</v>
          </cell>
          <cell r="O363">
            <v>355.17</v>
          </cell>
          <cell r="Q363">
            <v>218.59</v>
          </cell>
          <cell r="S363">
            <v>197.12</v>
          </cell>
          <cell r="T363">
            <v>541.36</v>
          </cell>
          <cell r="U363">
            <v>854.50000000000011</v>
          </cell>
          <cell r="V363">
            <v>309.53428571428577</v>
          </cell>
        </row>
        <row r="364">
          <cell r="M364" t="str">
            <v>10000768</v>
          </cell>
          <cell r="N364" t="str">
            <v>1</v>
          </cell>
          <cell r="O364">
            <v>7038.51</v>
          </cell>
          <cell r="P364">
            <v>9418.4900000000016</v>
          </cell>
          <cell r="Q364">
            <v>18611.5</v>
          </cell>
          <cell r="R364">
            <v>8905.26</v>
          </cell>
          <cell r="S364">
            <v>18746.71</v>
          </cell>
          <cell r="T364">
            <v>11357.23</v>
          </cell>
          <cell r="U364">
            <v>12711.810000000001</v>
          </cell>
          <cell r="V364">
            <v>12398.501428571428</v>
          </cell>
        </row>
        <row r="365">
          <cell r="M365" t="str">
            <v>10000770</v>
          </cell>
          <cell r="N365" t="str">
            <v>1</v>
          </cell>
          <cell r="O365">
            <v>233977.50999999998</v>
          </cell>
          <cell r="P365">
            <v>242849.88000000003</v>
          </cell>
          <cell r="Q365">
            <v>98616.830000000016</v>
          </cell>
          <cell r="R365">
            <v>119648.16</v>
          </cell>
          <cell r="S365">
            <v>118639.11</v>
          </cell>
          <cell r="T365">
            <v>133570.72999999998</v>
          </cell>
          <cell r="U365">
            <v>131974.57999999999</v>
          </cell>
          <cell r="V365">
            <v>154182.39999999999</v>
          </cell>
        </row>
        <row r="366">
          <cell r="M366" t="str">
            <v>10000772</v>
          </cell>
          <cell r="N366" t="str">
            <v>1</v>
          </cell>
          <cell r="O366">
            <v>4138.51</v>
          </cell>
          <cell r="Q366">
            <v>341.05</v>
          </cell>
          <cell r="S366">
            <v>159.58000000000001</v>
          </cell>
          <cell r="U366">
            <v>446.71</v>
          </cell>
          <cell r="V366">
            <v>726.55000000000007</v>
          </cell>
        </row>
        <row r="367">
          <cell r="M367" t="str">
            <v>10000775</v>
          </cell>
          <cell r="N367" t="str">
            <v>1</v>
          </cell>
          <cell r="O367">
            <v>9488.64</v>
          </cell>
          <cell r="P367">
            <v>43962.8</v>
          </cell>
          <cell r="Q367">
            <v>26437.5</v>
          </cell>
          <cell r="R367">
            <v>6832.53</v>
          </cell>
          <cell r="S367">
            <v>9019.76</v>
          </cell>
          <cell r="T367">
            <v>18950.019999999997</v>
          </cell>
          <cell r="U367">
            <v>11417.04</v>
          </cell>
          <cell r="V367">
            <v>18015.47</v>
          </cell>
        </row>
        <row r="368">
          <cell r="M368" t="str">
            <v>10000776</v>
          </cell>
          <cell r="N368" t="str">
            <v>1</v>
          </cell>
          <cell r="O368">
            <v>99077.18</v>
          </cell>
          <cell r="P368">
            <v>70727.59</v>
          </cell>
          <cell r="Q368">
            <v>81986.039999999994</v>
          </cell>
          <cell r="R368">
            <v>72817.7</v>
          </cell>
          <cell r="S368">
            <v>84998.61</v>
          </cell>
          <cell r="T368">
            <v>78030.459999999992</v>
          </cell>
          <cell r="U368">
            <v>182761.25999999998</v>
          </cell>
          <cell r="V368">
            <v>95771.26285714285</v>
          </cell>
        </row>
        <row r="369">
          <cell r="M369" t="str">
            <v>10000783</v>
          </cell>
          <cell r="N369" t="str">
            <v>1</v>
          </cell>
          <cell r="O369">
            <v>57558.96</v>
          </cell>
          <cell r="P369">
            <v>46526.579999999994</v>
          </cell>
          <cell r="Q369">
            <v>71634.720000000001</v>
          </cell>
          <cell r="R369">
            <v>59567.1</v>
          </cell>
          <cell r="S369">
            <v>81704.26999999999</v>
          </cell>
          <cell r="T369">
            <v>89024.65</v>
          </cell>
          <cell r="U369">
            <v>86772.34</v>
          </cell>
          <cell r="V369">
            <v>70398.374285714279</v>
          </cell>
        </row>
        <row r="370">
          <cell r="M370" t="str">
            <v>10000784</v>
          </cell>
          <cell r="N370" t="str">
            <v>1</v>
          </cell>
          <cell r="O370">
            <v>80556.450000000012</v>
          </cell>
          <cell r="P370">
            <v>96180.34</v>
          </cell>
          <cell r="Q370">
            <v>67741.52</v>
          </cell>
          <cell r="R370">
            <v>96907.189999999973</v>
          </cell>
          <cell r="S370">
            <v>60367.989999999991</v>
          </cell>
          <cell r="T370">
            <v>136405.19</v>
          </cell>
          <cell r="U370">
            <v>142622.81999999998</v>
          </cell>
          <cell r="V370">
            <v>97254.499999999985</v>
          </cell>
        </row>
        <row r="371">
          <cell r="M371" t="str">
            <v>10000787</v>
          </cell>
          <cell r="N371" t="str">
            <v>1</v>
          </cell>
          <cell r="O371">
            <v>252846.24999999997</v>
          </cell>
          <cell r="P371">
            <v>291075.46000000002</v>
          </cell>
          <cell r="Q371">
            <v>863309.66</v>
          </cell>
          <cell r="R371">
            <v>119504.33</v>
          </cell>
          <cell r="S371">
            <v>373636.27</v>
          </cell>
          <cell r="T371">
            <v>160312.70000000001</v>
          </cell>
          <cell r="U371">
            <v>315164.18</v>
          </cell>
          <cell r="V371">
            <v>339406.97857142857</v>
          </cell>
        </row>
        <row r="372">
          <cell r="M372" t="str">
            <v>10000788</v>
          </cell>
          <cell r="N372" t="str">
            <v>1</v>
          </cell>
          <cell r="O372">
            <v>689.6400000000001</v>
          </cell>
          <cell r="P372">
            <v>94.49</v>
          </cell>
          <cell r="Q372">
            <v>450.83</v>
          </cell>
          <cell r="R372">
            <v>478.54</v>
          </cell>
          <cell r="S372">
            <v>2957.18</v>
          </cell>
          <cell r="U372">
            <v>662.06</v>
          </cell>
          <cell r="V372">
            <v>761.81999999999994</v>
          </cell>
        </row>
        <row r="373">
          <cell r="M373" t="str">
            <v>10000789</v>
          </cell>
          <cell r="N373" t="str">
            <v>1</v>
          </cell>
          <cell r="O373">
            <v>183185.18</v>
          </cell>
          <cell r="P373">
            <v>217163.85</v>
          </cell>
          <cell r="Q373">
            <v>453247.94000000006</v>
          </cell>
          <cell r="R373">
            <v>446691.67</v>
          </cell>
          <cell r="S373">
            <v>2220654.2800000003</v>
          </cell>
          <cell r="T373">
            <v>677643.55999999982</v>
          </cell>
          <cell r="U373">
            <v>708220.5900000002</v>
          </cell>
          <cell r="V373">
            <v>700972.43857142865</v>
          </cell>
        </row>
        <row r="374">
          <cell r="M374" t="str">
            <v>10000790</v>
          </cell>
          <cell r="N374" t="str">
            <v>1</v>
          </cell>
          <cell r="O374">
            <v>53720.14</v>
          </cell>
          <cell r="P374">
            <v>82868.700000000012</v>
          </cell>
          <cell r="Q374">
            <v>48497.250000000007</v>
          </cell>
          <cell r="R374">
            <v>56986.44999999999</v>
          </cell>
          <cell r="S374">
            <v>66696.850000000006</v>
          </cell>
          <cell r="T374">
            <v>58954.979999999996</v>
          </cell>
          <cell r="U374">
            <v>81361.100000000006</v>
          </cell>
          <cell r="V374">
            <v>64155.067142857137</v>
          </cell>
        </row>
        <row r="375">
          <cell r="M375" t="str">
            <v>10000794</v>
          </cell>
          <cell r="N375" t="str">
            <v>1</v>
          </cell>
          <cell r="O375">
            <v>35883.729999999996</v>
          </cell>
          <cell r="P375">
            <v>45929.279999999999</v>
          </cell>
          <cell r="Q375">
            <v>40346.5</v>
          </cell>
          <cell r="R375">
            <v>67245.490000000005</v>
          </cell>
          <cell r="S375">
            <v>50806.47</v>
          </cell>
          <cell r="T375">
            <v>53792.430000000008</v>
          </cell>
          <cell r="U375">
            <v>61904.240000000005</v>
          </cell>
          <cell r="V375">
            <v>50844.020000000004</v>
          </cell>
        </row>
        <row r="376">
          <cell r="M376" t="str">
            <v>10000795</v>
          </cell>
          <cell r="N376" t="str">
            <v>1</v>
          </cell>
          <cell r="O376">
            <v>320</v>
          </cell>
          <cell r="Q376">
            <v>229.5</v>
          </cell>
          <cell r="S376">
            <v>924.55000000000007</v>
          </cell>
          <cell r="U376">
            <v>495.62</v>
          </cell>
          <cell r="V376">
            <v>281.38142857142856</v>
          </cell>
        </row>
        <row r="377">
          <cell r="M377" t="str">
            <v>10000796</v>
          </cell>
          <cell r="N377" t="str">
            <v>1</v>
          </cell>
          <cell r="O377">
            <v>34566.060000000005</v>
          </cell>
          <cell r="P377">
            <v>81029.58</v>
          </cell>
          <cell r="Q377">
            <v>75779.489999999991</v>
          </cell>
          <cell r="R377">
            <v>55121.469999999987</v>
          </cell>
          <cell r="S377">
            <v>41793.06</v>
          </cell>
          <cell r="T377">
            <v>50662.75</v>
          </cell>
          <cell r="U377">
            <v>64868.180000000008</v>
          </cell>
          <cell r="V377">
            <v>57688.655714285713</v>
          </cell>
        </row>
        <row r="378">
          <cell r="M378" t="str">
            <v>10000799</v>
          </cell>
          <cell r="N378" t="str">
            <v>1</v>
          </cell>
          <cell r="O378">
            <v>1430.28</v>
          </cell>
          <cell r="P378">
            <v>6576.6</v>
          </cell>
          <cell r="Q378">
            <v>3964.07</v>
          </cell>
          <cell r="R378">
            <v>4635.8799999999992</v>
          </cell>
          <cell r="S378">
            <v>2478.1099999999997</v>
          </cell>
          <cell r="T378">
            <v>2972.45</v>
          </cell>
          <cell r="U378">
            <v>21730.250000000004</v>
          </cell>
          <cell r="V378">
            <v>6255.3771428571436</v>
          </cell>
        </row>
        <row r="379">
          <cell r="M379" t="str">
            <v>10000801</v>
          </cell>
          <cell r="N379" t="str">
            <v>1</v>
          </cell>
          <cell r="O379">
            <v>94478.75</v>
          </cell>
          <cell r="P379">
            <v>54082.36</v>
          </cell>
          <cell r="Q379">
            <v>58112.259999999995</v>
          </cell>
          <cell r="R379">
            <v>59658.150000000009</v>
          </cell>
          <cell r="S379">
            <v>56182.770000000004</v>
          </cell>
          <cell r="T379">
            <v>93765.669999999984</v>
          </cell>
          <cell r="U379">
            <v>64923.78</v>
          </cell>
          <cell r="V379">
            <v>68743.391428571427</v>
          </cell>
        </row>
        <row r="380">
          <cell r="M380" t="str">
            <v>10000805</v>
          </cell>
          <cell r="N380" t="str">
            <v>1</v>
          </cell>
          <cell r="O380">
            <v>1658.81</v>
          </cell>
          <cell r="P380">
            <v>1973.23</v>
          </cell>
          <cell r="Q380">
            <v>395.71</v>
          </cell>
          <cell r="R380">
            <v>1815.8700000000001</v>
          </cell>
          <cell r="S380">
            <v>2065.4699999999998</v>
          </cell>
          <cell r="T380">
            <v>115.76</v>
          </cell>
          <cell r="U380">
            <v>596.72</v>
          </cell>
          <cell r="V380">
            <v>1231.6528571428571</v>
          </cell>
        </row>
        <row r="381">
          <cell r="M381" t="str">
            <v>10000809</v>
          </cell>
          <cell r="N381" t="str">
            <v>1</v>
          </cell>
          <cell r="O381">
            <v>188902.55</v>
          </cell>
          <cell r="P381">
            <v>120851.02</v>
          </cell>
          <cell r="Q381">
            <v>254722.43999999997</v>
          </cell>
          <cell r="R381">
            <v>53452.850000000006</v>
          </cell>
          <cell r="S381">
            <v>87464.11</v>
          </cell>
          <cell r="T381">
            <v>158198.87</v>
          </cell>
          <cell r="U381">
            <v>169500.03</v>
          </cell>
          <cell r="V381">
            <v>147584.55285714284</v>
          </cell>
        </row>
        <row r="382">
          <cell r="M382" t="str">
            <v>10000810</v>
          </cell>
          <cell r="N382" t="str">
            <v>1</v>
          </cell>
          <cell r="O382">
            <v>19684.990000000002</v>
          </cell>
          <cell r="P382">
            <v>14408.81</v>
          </cell>
          <cell r="Q382">
            <v>25703.79</v>
          </cell>
          <cell r="R382">
            <v>9761.7200000000012</v>
          </cell>
          <cell r="S382">
            <v>15341.18</v>
          </cell>
          <cell r="T382">
            <v>22230.6</v>
          </cell>
          <cell r="U382">
            <v>22770.77</v>
          </cell>
          <cell r="V382">
            <v>18557.408571428572</v>
          </cell>
        </row>
        <row r="383">
          <cell r="M383" t="str">
            <v>10000811</v>
          </cell>
          <cell r="N383" t="str">
            <v>1</v>
          </cell>
          <cell r="O383">
            <v>10442.950000000001</v>
          </cell>
          <cell r="P383">
            <v>18467.370000000003</v>
          </cell>
          <cell r="Q383">
            <v>12802.130000000001</v>
          </cell>
          <cell r="R383">
            <v>15633.169999999998</v>
          </cell>
          <cell r="S383">
            <v>23140.81</v>
          </cell>
          <cell r="T383">
            <v>13260.689999999999</v>
          </cell>
          <cell r="U383">
            <v>23492.639999999999</v>
          </cell>
          <cell r="V383">
            <v>16748.537142857145</v>
          </cell>
        </row>
        <row r="384">
          <cell r="M384" t="str">
            <v>10000812</v>
          </cell>
          <cell r="N384" t="str">
            <v>1</v>
          </cell>
          <cell r="O384">
            <v>15469.690000000002</v>
          </cell>
          <cell r="P384">
            <v>8833.25</v>
          </cell>
          <cell r="Q384">
            <v>15338.8</v>
          </cell>
          <cell r="R384">
            <v>9742.86</v>
          </cell>
          <cell r="S384">
            <v>22340.46</v>
          </cell>
          <cell r="T384">
            <v>60011.69</v>
          </cell>
          <cell r="U384">
            <v>14640.03</v>
          </cell>
          <cell r="V384">
            <v>20910.96857142857</v>
          </cell>
        </row>
        <row r="385">
          <cell r="M385" t="str">
            <v>10000813</v>
          </cell>
          <cell r="N385" t="str">
            <v>1</v>
          </cell>
          <cell r="O385">
            <v>110034.47</v>
          </cell>
          <cell r="P385">
            <v>214059.15000000002</v>
          </cell>
          <cell r="Q385">
            <v>125675.29999999999</v>
          </cell>
          <cell r="R385">
            <v>166458.08000000002</v>
          </cell>
          <cell r="S385">
            <v>146047.83000000002</v>
          </cell>
          <cell r="T385">
            <v>94223.090000000011</v>
          </cell>
          <cell r="U385">
            <v>136500.04999999999</v>
          </cell>
          <cell r="V385">
            <v>141856.85285714286</v>
          </cell>
        </row>
        <row r="386">
          <cell r="M386" t="str">
            <v>10000815</v>
          </cell>
          <cell r="N386" t="str">
            <v>1</v>
          </cell>
          <cell r="O386">
            <v>679.86</v>
          </cell>
          <cell r="P386">
            <v>63</v>
          </cell>
          <cell r="R386">
            <v>2743.3900000000003</v>
          </cell>
          <cell r="S386">
            <v>478.8</v>
          </cell>
          <cell r="T386">
            <v>200.1</v>
          </cell>
          <cell r="U386">
            <v>512.19000000000005</v>
          </cell>
          <cell r="V386">
            <v>668.19142857142856</v>
          </cell>
        </row>
        <row r="387">
          <cell r="M387" t="str">
            <v>10000817</v>
          </cell>
          <cell r="N387" t="str">
            <v>1</v>
          </cell>
          <cell r="O387">
            <v>10157.26</v>
          </cell>
          <cell r="P387">
            <v>29793.22</v>
          </cell>
          <cell r="Q387">
            <v>8970.18</v>
          </cell>
          <cell r="R387">
            <v>12170.77</v>
          </cell>
          <cell r="S387">
            <v>5674.0499999999993</v>
          </cell>
          <cell r="T387">
            <v>10802.960000000001</v>
          </cell>
          <cell r="U387">
            <v>16299.880000000001</v>
          </cell>
          <cell r="V387">
            <v>13409.760000000004</v>
          </cell>
        </row>
        <row r="388">
          <cell r="M388" t="str">
            <v>10000818</v>
          </cell>
          <cell r="N388" t="str">
            <v>1</v>
          </cell>
          <cell r="O388">
            <v>79268.44</v>
          </cell>
          <cell r="P388">
            <v>48146.479999999996</v>
          </cell>
          <cell r="Q388">
            <v>80215.89</v>
          </cell>
          <cell r="R388">
            <v>152869.93</v>
          </cell>
          <cell r="S388">
            <v>223619.64</v>
          </cell>
          <cell r="T388">
            <v>51329.14</v>
          </cell>
          <cell r="U388">
            <v>65958.399999999994</v>
          </cell>
          <cell r="V388">
            <v>100201.13142857143</v>
          </cell>
        </row>
        <row r="389">
          <cell r="M389" t="str">
            <v>10000819</v>
          </cell>
          <cell r="N389" t="str">
            <v>1</v>
          </cell>
          <cell r="O389">
            <v>330304.61</v>
          </cell>
          <cell r="P389">
            <v>196102.09</v>
          </cell>
          <cell r="Q389">
            <v>176533.33000000002</v>
          </cell>
          <cell r="R389">
            <v>205233.8</v>
          </cell>
          <cell r="S389">
            <v>150749.25</v>
          </cell>
          <cell r="T389">
            <v>291853.02</v>
          </cell>
          <cell r="U389">
            <v>531224.53</v>
          </cell>
          <cell r="V389">
            <v>268857.23285714287</v>
          </cell>
        </row>
        <row r="390">
          <cell r="M390" t="str">
            <v>10000820</v>
          </cell>
          <cell r="N390" t="str">
            <v>1</v>
          </cell>
          <cell r="O390">
            <v>27235.010000000002</v>
          </cell>
          <cell r="P390">
            <v>15802.29</v>
          </cell>
          <cell r="Q390">
            <v>32885.159999999996</v>
          </cell>
          <cell r="R390">
            <v>34253.120000000003</v>
          </cell>
          <cell r="S390">
            <v>25565.37</v>
          </cell>
          <cell r="T390">
            <v>69718.92</v>
          </cell>
          <cell r="U390">
            <v>34675.520000000004</v>
          </cell>
          <cell r="V390">
            <v>34305.055714285714</v>
          </cell>
        </row>
        <row r="391">
          <cell r="M391" t="str">
            <v>10000824</v>
          </cell>
          <cell r="N391" t="str">
            <v>1</v>
          </cell>
          <cell r="O391">
            <v>10550.58</v>
          </cell>
          <cell r="P391">
            <v>9674.68</v>
          </cell>
          <cell r="Q391">
            <v>27706.58</v>
          </cell>
          <cell r="R391">
            <v>9126.02</v>
          </cell>
          <cell r="S391">
            <v>13947.6</v>
          </cell>
          <cell r="T391">
            <v>7167.39</v>
          </cell>
          <cell r="U391">
            <v>39858.089999999997</v>
          </cell>
          <cell r="V391">
            <v>16861.562857142857</v>
          </cell>
        </row>
        <row r="392">
          <cell r="M392" t="str">
            <v>10000828</v>
          </cell>
          <cell r="N392" t="str">
            <v>1</v>
          </cell>
          <cell r="O392">
            <v>1446.8400000000001</v>
          </cell>
          <cell r="Q392">
            <v>981.9</v>
          </cell>
          <cell r="S392">
            <v>22231.96</v>
          </cell>
          <cell r="T392">
            <v>109.78</v>
          </cell>
          <cell r="U392">
            <v>11.86</v>
          </cell>
          <cell r="V392">
            <v>3540.3342857142857</v>
          </cell>
        </row>
        <row r="393">
          <cell r="M393" t="str">
            <v>10000831</v>
          </cell>
          <cell r="N393" t="str">
            <v>1</v>
          </cell>
          <cell r="O393">
            <v>1957.9099999999999</v>
          </cell>
          <cell r="P393">
            <v>762.1</v>
          </cell>
          <cell r="Q393">
            <v>299.16000000000003</v>
          </cell>
          <cell r="R393">
            <v>2207.7599999999998</v>
          </cell>
          <cell r="S393">
            <v>643.09</v>
          </cell>
          <cell r="T393">
            <v>5097.59</v>
          </cell>
          <cell r="V393">
            <v>1566.8014285714287</v>
          </cell>
        </row>
        <row r="394">
          <cell r="M394" t="str">
            <v>10000834</v>
          </cell>
          <cell r="N394" t="str">
            <v>1</v>
          </cell>
          <cell r="O394">
            <v>30040.91</v>
          </cell>
          <cell r="P394">
            <v>35768.53</v>
          </cell>
          <cell r="Q394">
            <v>133111.13999999998</v>
          </cell>
          <cell r="R394">
            <v>38165.919999999998</v>
          </cell>
          <cell r="S394">
            <v>34670.28</v>
          </cell>
          <cell r="T394">
            <v>39258.450000000004</v>
          </cell>
          <cell r="U394">
            <v>58855.709999999992</v>
          </cell>
          <cell r="V394">
            <v>52838.705714285723</v>
          </cell>
        </row>
        <row r="395">
          <cell r="M395" t="str">
            <v>10000836</v>
          </cell>
          <cell r="N395" t="str">
            <v>1</v>
          </cell>
          <cell r="O395">
            <v>33406.79</v>
          </cell>
          <cell r="P395">
            <v>26731.279999999999</v>
          </cell>
          <cell r="Q395">
            <v>29962.880000000001</v>
          </cell>
          <cell r="R395">
            <v>55528.07</v>
          </cell>
          <cell r="S395">
            <v>27816</v>
          </cell>
          <cell r="T395">
            <v>47787.43</v>
          </cell>
          <cell r="U395">
            <v>37505.929999999993</v>
          </cell>
          <cell r="V395">
            <v>36962.625714285714</v>
          </cell>
        </row>
        <row r="396">
          <cell r="M396" t="str">
            <v>10000838</v>
          </cell>
          <cell r="N396" t="str">
            <v>1</v>
          </cell>
          <cell r="O396">
            <v>87033.52</v>
          </cell>
          <cell r="P396">
            <v>169903.99000000002</v>
          </cell>
          <cell r="Q396">
            <v>298010.61</v>
          </cell>
          <cell r="R396">
            <v>62671.48</v>
          </cell>
          <cell r="S396">
            <v>61543.37000000001</v>
          </cell>
          <cell r="T396">
            <v>78000.510000000009</v>
          </cell>
          <cell r="U396">
            <v>44624.39</v>
          </cell>
          <cell r="V396">
            <v>114541.12428571428</v>
          </cell>
        </row>
        <row r="397">
          <cell r="M397" t="str">
            <v>10000839</v>
          </cell>
          <cell r="N397" t="str">
            <v>1</v>
          </cell>
          <cell r="O397">
            <v>122666.78</v>
          </cell>
          <cell r="P397">
            <v>211509.11</v>
          </cell>
          <cell r="Q397">
            <v>406268.31</v>
          </cell>
          <cell r="R397">
            <v>133512</v>
          </cell>
          <cell r="S397">
            <v>539403.58000000007</v>
          </cell>
          <cell r="T397">
            <v>139931.47000000003</v>
          </cell>
          <cell r="U397">
            <v>322209</v>
          </cell>
          <cell r="V397">
            <v>267928.60714285716</v>
          </cell>
        </row>
        <row r="398">
          <cell r="M398" t="str">
            <v>10000841</v>
          </cell>
          <cell r="N398" t="str">
            <v>1</v>
          </cell>
          <cell r="O398">
            <v>460.68</v>
          </cell>
          <cell r="P398">
            <v>356.77</v>
          </cell>
          <cell r="Q398">
            <v>218.59</v>
          </cell>
          <cell r="S398">
            <v>421.2</v>
          </cell>
          <cell r="T398">
            <v>78.430000000000007</v>
          </cell>
          <cell r="U398">
            <v>693.87</v>
          </cell>
          <cell r="V398">
            <v>318.5057142857143</v>
          </cell>
        </row>
        <row r="399">
          <cell r="M399" t="str">
            <v>10000842</v>
          </cell>
          <cell r="N399" t="str">
            <v>1</v>
          </cell>
          <cell r="P399">
            <v>2095.83</v>
          </cell>
          <cell r="R399">
            <v>2114.83</v>
          </cell>
          <cell r="U399">
            <v>1554.47</v>
          </cell>
          <cell r="V399">
            <v>823.59</v>
          </cell>
        </row>
        <row r="400">
          <cell r="M400" t="str">
            <v>10000845</v>
          </cell>
          <cell r="N400" t="str">
            <v>1</v>
          </cell>
          <cell r="O400">
            <v>352.27</v>
          </cell>
          <cell r="P400">
            <v>367.2</v>
          </cell>
          <cell r="Q400">
            <v>303.14999999999998</v>
          </cell>
          <cell r="R400">
            <v>153.01</v>
          </cell>
          <cell r="V400">
            <v>167.94714285714286</v>
          </cell>
        </row>
        <row r="401">
          <cell r="M401" t="str">
            <v>10000846</v>
          </cell>
          <cell r="N401" t="str">
            <v>1</v>
          </cell>
          <cell r="O401">
            <v>10304.92</v>
          </cell>
          <cell r="P401">
            <v>12162.560000000001</v>
          </cell>
          <cell r="Q401">
            <v>18564.600000000002</v>
          </cell>
          <cell r="R401">
            <v>9405.4500000000007</v>
          </cell>
          <cell r="S401">
            <v>15413.35</v>
          </cell>
          <cell r="T401">
            <v>9629.77</v>
          </cell>
          <cell r="U401">
            <v>11436.510000000002</v>
          </cell>
          <cell r="V401">
            <v>12416.737142857144</v>
          </cell>
        </row>
        <row r="402">
          <cell r="M402" t="str">
            <v>10000848</v>
          </cell>
          <cell r="N402" t="str">
            <v>1</v>
          </cell>
          <cell r="O402">
            <v>14080.64</v>
          </cell>
          <cell r="P402">
            <v>20999.470000000005</v>
          </cell>
          <cell r="Q402">
            <v>39275.9</v>
          </cell>
          <cell r="R402">
            <v>14772.869999999999</v>
          </cell>
          <cell r="S402">
            <v>13970.27</v>
          </cell>
          <cell r="T402">
            <v>8322.2999999999993</v>
          </cell>
          <cell r="U402">
            <v>8832.01</v>
          </cell>
          <cell r="V402">
            <v>17179.065714285716</v>
          </cell>
        </row>
        <row r="403">
          <cell r="M403" t="str">
            <v>10000853</v>
          </cell>
          <cell r="N403" t="str">
            <v>1</v>
          </cell>
          <cell r="O403">
            <v>41286.93</v>
          </cell>
          <cell r="P403">
            <v>37901.519999999997</v>
          </cell>
          <cell r="Q403">
            <v>43325.78</v>
          </cell>
          <cell r="R403">
            <v>40909.270000000004</v>
          </cell>
          <cell r="S403">
            <v>77355.27</v>
          </cell>
          <cell r="T403">
            <v>17379.28</v>
          </cell>
          <cell r="U403">
            <v>32369.360000000001</v>
          </cell>
          <cell r="V403">
            <v>41503.915714285722</v>
          </cell>
        </row>
        <row r="404">
          <cell r="M404" t="str">
            <v>10000856</v>
          </cell>
          <cell r="N404" t="str">
            <v>1</v>
          </cell>
          <cell r="O404">
            <v>116611.81999999999</v>
          </cell>
          <cell r="P404">
            <v>64837.960000000006</v>
          </cell>
          <cell r="Q404">
            <v>132743.73000000001</v>
          </cell>
          <cell r="R404">
            <v>62840.03</v>
          </cell>
          <cell r="S404">
            <v>125188.59999999999</v>
          </cell>
          <cell r="T404">
            <v>192143.19</v>
          </cell>
          <cell r="U404">
            <v>178726.78999999998</v>
          </cell>
          <cell r="V404">
            <v>124727.44571428573</v>
          </cell>
        </row>
        <row r="405">
          <cell r="M405" t="str">
            <v>10000857</v>
          </cell>
          <cell r="N405" t="str">
            <v>1</v>
          </cell>
          <cell r="O405">
            <v>2242.89</v>
          </cell>
          <cell r="P405">
            <v>3763.15</v>
          </cell>
          <cell r="Q405">
            <v>4485.71</v>
          </cell>
          <cell r="R405">
            <v>10833.81</v>
          </cell>
          <cell r="S405">
            <v>1271.06</v>
          </cell>
          <cell r="T405">
            <v>4810.45</v>
          </cell>
          <cell r="U405">
            <v>3924.62</v>
          </cell>
          <cell r="V405">
            <v>4475.9557142857138</v>
          </cell>
        </row>
        <row r="406">
          <cell r="M406" t="str">
            <v>10000858</v>
          </cell>
          <cell r="N406" t="str">
            <v>1</v>
          </cell>
          <cell r="P406">
            <v>3878.3500000000004</v>
          </cell>
          <cell r="S406">
            <v>3.98</v>
          </cell>
          <cell r="T406">
            <v>3015.15</v>
          </cell>
          <cell r="U406">
            <v>264.67</v>
          </cell>
          <cell r="V406">
            <v>1023.1642857142858</v>
          </cell>
        </row>
        <row r="407">
          <cell r="M407" t="str">
            <v>10000860</v>
          </cell>
          <cell r="N407" t="str">
            <v>1</v>
          </cell>
          <cell r="O407">
            <v>71769.009999999995</v>
          </cell>
          <cell r="P407">
            <v>116125.13</v>
          </cell>
          <cell r="Q407">
            <v>93156.840000000011</v>
          </cell>
          <cell r="R407">
            <v>161650.23000000001</v>
          </cell>
          <cell r="S407">
            <v>81261.11</v>
          </cell>
          <cell r="T407">
            <v>99790.65</v>
          </cell>
          <cell r="U407">
            <v>206254.93</v>
          </cell>
          <cell r="V407">
            <v>118572.55714285716</v>
          </cell>
        </row>
        <row r="408">
          <cell r="M408" t="str">
            <v>10000861</v>
          </cell>
          <cell r="N408" t="str">
            <v>1</v>
          </cell>
          <cell r="O408">
            <v>39654.14</v>
          </cell>
          <cell r="P408">
            <v>19626.950000000004</v>
          </cell>
          <cell r="Q408">
            <v>31523.39</v>
          </cell>
          <cell r="R408">
            <v>18047.61</v>
          </cell>
          <cell r="S408">
            <v>31788.170000000006</v>
          </cell>
          <cell r="T408">
            <v>27538.760000000002</v>
          </cell>
          <cell r="U408">
            <v>36277.1</v>
          </cell>
          <cell r="V408">
            <v>29208.017142857145</v>
          </cell>
        </row>
        <row r="409">
          <cell r="M409" t="str">
            <v>10000864</v>
          </cell>
          <cell r="N409" t="str">
            <v>1</v>
          </cell>
          <cell r="O409">
            <v>52155.25</v>
          </cell>
          <cell r="P409">
            <v>55560.33</v>
          </cell>
          <cell r="Q409">
            <v>126206.36</v>
          </cell>
          <cell r="R409">
            <v>149398.57999999999</v>
          </cell>
          <cell r="S409">
            <v>98298.389999999985</v>
          </cell>
          <cell r="T409">
            <v>100113.41</v>
          </cell>
          <cell r="U409">
            <v>102948.19</v>
          </cell>
          <cell r="V409">
            <v>97811.501428571428</v>
          </cell>
        </row>
        <row r="410">
          <cell r="M410" t="str">
            <v>10000872</v>
          </cell>
          <cell r="N410" t="str">
            <v>1</v>
          </cell>
          <cell r="O410">
            <v>22441.22</v>
          </cell>
          <cell r="P410">
            <v>9091.8700000000008</v>
          </cell>
          <cell r="Q410">
            <v>15785.380000000001</v>
          </cell>
          <cell r="R410">
            <v>27144.75</v>
          </cell>
          <cell r="S410">
            <v>15732.099999999999</v>
          </cell>
          <cell r="T410">
            <v>13778.58</v>
          </cell>
          <cell r="U410">
            <v>26112.560000000001</v>
          </cell>
          <cell r="V410">
            <v>18583.780000000002</v>
          </cell>
        </row>
        <row r="411">
          <cell r="M411" t="str">
            <v>10000873</v>
          </cell>
          <cell r="N411" t="str">
            <v>1</v>
          </cell>
          <cell r="O411">
            <v>39471.279999999999</v>
          </cell>
          <cell r="P411">
            <v>394.07</v>
          </cell>
          <cell r="Q411">
            <v>755.12</v>
          </cell>
          <cell r="R411">
            <v>3910.58</v>
          </cell>
          <cell r="S411">
            <v>2953.06</v>
          </cell>
          <cell r="T411">
            <v>2676.92</v>
          </cell>
          <cell r="U411">
            <v>540.42000000000007</v>
          </cell>
          <cell r="V411">
            <v>7243.0642857142857</v>
          </cell>
        </row>
        <row r="412">
          <cell r="M412" t="str">
            <v>10000874</v>
          </cell>
          <cell r="N412" t="str">
            <v>1</v>
          </cell>
          <cell r="O412">
            <v>675.07</v>
          </cell>
          <cell r="P412">
            <v>630.61</v>
          </cell>
          <cell r="R412">
            <v>2346.12</v>
          </cell>
          <cell r="S412">
            <v>561.1</v>
          </cell>
          <cell r="U412">
            <v>596.70000000000005</v>
          </cell>
          <cell r="V412">
            <v>687.08571428571429</v>
          </cell>
        </row>
        <row r="413">
          <cell r="M413" t="str">
            <v>10000878</v>
          </cell>
          <cell r="N413" t="str">
            <v>1</v>
          </cell>
          <cell r="P413">
            <v>445.24</v>
          </cell>
          <cell r="Q413">
            <v>1456</v>
          </cell>
          <cell r="R413">
            <v>3582.58</v>
          </cell>
          <cell r="U413">
            <v>429.51</v>
          </cell>
          <cell r="V413">
            <v>844.76142857142861</v>
          </cell>
        </row>
        <row r="414">
          <cell r="M414" t="str">
            <v>10000880</v>
          </cell>
          <cell r="N414" t="str">
            <v>1</v>
          </cell>
          <cell r="O414">
            <v>14599.14</v>
          </cell>
          <cell r="P414">
            <v>14817.46</v>
          </cell>
          <cell r="Q414">
            <v>4471.6000000000004</v>
          </cell>
          <cell r="R414">
            <v>10591.980000000001</v>
          </cell>
          <cell r="S414">
            <v>23990.68</v>
          </cell>
          <cell r="T414">
            <v>12580.06</v>
          </cell>
          <cell r="U414">
            <v>21697.88</v>
          </cell>
          <cell r="V414">
            <v>14678.4</v>
          </cell>
        </row>
        <row r="415">
          <cell r="M415" t="str">
            <v>10000888</v>
          </cell>
          <cell r="N415" t="str">
            <v>1</v>
          </cell>
          <cell r="O415">
            <v>13418.76</v>
          </cell>
          <cell r="P415">
            <v>18919.04</v>
          </cell>
          <cell r="Q415">
            <v>25029.030000000002</v>
          </cell>
          <cell r="R415">
            <v>16217.869999999999</v>
          </cell>
          <cell r="S415">
            <v>15660.36</v>
          </cell>
          <cell r="T415">
            <v>295347.15000000002</v>
          </cell>
          <cell r="U415">
            <v>31667.810000000012</v>
          </cell>
          <cell r="V415">
            <v>59465.717142857146</v>
          </cell>
        </row>
        <row r="416">
          <cell r="M416" t="str">
            <v>10000889</v>
          </cell>
          <cell r="N416" t="str">
            <v>1</v>
          </cell>
          <cell r="O416">
            <v>37545.24</v>
          </cell>
          <cell r="P416">
            <v>37104.679999999993</v>
          </cell>
          <cell r="Q416">
            <v>123352.05</v>
          </cell>
          <cell r="R416">
            <v>93067.5</v>
          </cell>
          <cell r="S416">
            <v>31730.54</v>
          </cell>
          <cell r="T416">
            <v>74419.17</v>
          </cell>
          <cell r="U416">
            <v>69912.5</v>
          </cell>
          <cell r="V416">
            <v>66733.097142857136</v>
          </cell>
        </row>
        <row r="417">
          <cell r="M417" t="str">
            <v>10000892</v>
          </cell>
          <cell r="N417" t="str">
            <v>1</v>
          </cell>
          <cell r="O417">
            <v>8531.8799999999992</v>
          </cell>
          <cell r="P417">
            <v>16432.95</v>
          </cell>
          <cell r="Q417">
            <v>11542.64</v>
          </cell>
          <cell r="R417">
            <v>7679.2800000000007</v>
          </cell>
          <cell r="S417">
            <v>14193.07</v>
          </cell>
          <cell r="T417">
            <v>18171.11</v>
          </cell>
          <cell r="U417">
            <v>9954.0400000000009</v>
          </cell>
          <cell r="V417">
            <v>12357.852857142858</v>
          </cell>
        </row>
        <row r="418">
          <cell r="M418" t="str">
            <v>10000907</v>
          </cell>
          <cell r="N418" t="str">
            <v>1</v>
          </cell>
          <cell r="O418">
            <v>5380.4900000000007</v>
          </cell>
          <cell r="P418">
            <v>1010.2900000000001</v>
          </cell>
          <cell r="Q418">
            <v>56170.720000000001</v>
          </cell>
          <cell r="R418">
            <v>6438.58</v>
          </cell>
          <cell r="S418">
            <v>3264.73</v>
          </cell>
          <cell r="T418">
            <v>14989.86</v>
          </cell>
          <cell r="U418">
            <v>9079.31</v>
          </cell>
          <cell r="V418">
            <v>13761.997142857143</v>
          </cell>
        </row>
        <row r="419">
          <cell r="M419" t="str">
            <v>10000912</v>
          </cell>
          <cell r="N419" t="str">
            <v>1</v>
          </cell>
          <cell r="O419">
            <v>24747.660000000003</v>
          </cell>
          <cell r="P419">
            <v>29324.18</v>
          </cell>
          <cell r="Q419">
            <v>33971.599999999999</v>
          </cell>
          <cell r="R419">
            <v>53925.77</v>
          </cell>
          <cell r="S419">
            <v>23092.76</v>
          </cell>
          <cell r="T419">
            <v>35037.000000000007</v>
          </cell>
          <cell r="U419">
            <v>89724.89</v>
          </cell>
          <cell r="V419">
            <v>41403.408571428568</v>
          </cell>
        </row>
        <row r="420">
          <cell r="M420" t="str">
            <v>10000913</v>
          </cell>
          <cell r="N420" t="str">
            <v>1</v>
          </cell>
          <cell r="O420">
            <v>2449.7600000000002</v>
          </cell>
          <cell r="P420">
            <v>582.19000000000005</v>
          </cell>
          <cell r="Q420">
            <v>7393.619999999999</v>
          </cell>
          <cell r="R420">
            <v>1254.71</v>
          </cell>
          <cell r="S420">
            <v>4221.3099999999995</v>
          </cell>
          <cell r="T420">
            <v>4982.51</v>
          </cell>
          <cell r="U420">
            <v>3259.86</v>
          </cell>
          <cell r="V420">
            <v>3449.1371428571429</v>
          </cell>
        </row>
        <row r="421">
          <cell r="M421" t="str">
            <v>10000914</v>
          </cell>
          <cell r="N421" t="str">
            <v>1</v>
          </cell>
          <cell r="O421">
            <v>17908.150000000001</v>
          </cell>
          <cell r="P421">
            <v>24577.66</v>
          </cell>
          <cell r="Q421">
            <v>32809.35</v>
          </cell>
          <cell r="R421">
            <v>29700.59</v>
          </cell>
          <cell r="S421">
            <v>31622.38</v>
          </cell>
          <cell r="T421">
            <v>25643.64</v>
          </cell>
          <cell r="U421">
            <v>40242.79</v>
          </cell>
          <cell r="V421">
            <v>28929.22285714286</v>
          </cell>
        </row>
        <row r="422">
          <cell r="M422" t="str">
            <v>10000915</v>
          </cell>
          <cell r="N422" t="str">
            <v>1</v>
          </cell>
          <cell r="O422">
            <v>27378.91</v>
          </cell>
          <cell r="P422">
            <v>34708.769999999997</v>
          </cell>
          <cell r="Q422">
            <v>63749.149999999994</v>
          </cell>
          <cell r="R422">
            <v>30313.59</v>
          </cell>
          <cell r="S422">
            <v>39281.539999999994</v>
          </cell>
          <cell r="T422">
            <v>36384.509999999995</v>
          </cell>
          <cell r="U422">
            <v>23498.079999999998</v>
          </cell>
          <cell r="V422">
            <v>36473.507142857139</v>
          </cell>
        </row>
        <row r="423">
          <cell r="M423" t="str">
            <v>10000916</v>
          </cell>
          <cell r="N423" t="str">
            <v>1</v>
          </cell>
          <cell r="O423">
            <v>37400.36</v>
          </cell>
          <cell r="P423">
            <v>19301.190000000002</v>
          </cell>
          <cell r="Q423">
            <v>30439.510000000002</v>
          </cell>
          <cell r="R423">
            <v>91311.19</v>
          </cell>
          <cell r="S423">
            <v>72934.920000000013</v>
          </cell>
          <cell r="T423">
            <v>85516.23000000001</v>
          </cell>
          <cell r="U423">
            <v>45811.91</v>
          </cell>
          <cell r="V423">
            <v>54673.615714285719</v>
          </cell>
        </row>
        <row r="424">
          <cell r="M424" t="str">
            <v>10000924</v>
          </cell>
          <cell r="N424" t="str">
            <v>1</v>
          </cell>
          <cell r="O424">
            <v>1893.72</v>
          </cell>
          <cell r="P424">
            <v>3437.31</v>
          </cell>
          <cell r="Q424">
            <v>6747.53</v>
          </cell>
          <cell r="R424">
            <v>8393.5</v>
          </cell>
          <cell r="S424">
            <v>15254.880000000001</v>
          </cell>
          <cell r="T424">
            <v>16828.52</v>
          </cell>
          <cell r="U424">
            <v>16353.71</v>
          </cell>
          <cell r="V424">
            <v>9844.1671428571444</v>
          </cell>
        </row>
        <row r="425">
          <cell r="M425" t="str">
            <v>10000925</v>
          </cell>
          <cell r="N425" t="str">
            <v>1</v>
          </cell>
          <cell r="P425">
            <v>642.14</v>
          </cell>
          <cell r="V425">
            <v>91.734285714285718</v>
          </cell>
        </row>
        <row r="426">
          <cell r="M426" t="str">
            <v>10000927</v>
          </cell>
          <cell r="N426" t="str">
            <v>1</v>
          </cell>
          <cell r="O426">
            <v>-1250.9500000000003</v>
          </cell>
          <cell r="P426">
            <v>3651.46</v>
          </cell>
          <cell r="Q426">
            <v>3823.01</v>
          </cell>
          <cell r="R426">
            <v>9465.39</v>
          </cell>
          <cell r="S426">
            <v>3543.9</v>
          </cell>
          <cell r="T426">
            <v>1759.19</v>
          </cell>
          <cell r="U426">
            <v>4128.42</v>
          </cell>
          <cell r="V426">
            <v>3588.6314285714284</v>
          </cell>
        </row>
        <row r="427">
          <cell r="M427" t="str">
            <v>10000932</v>
          </cell>
          <cell r="N427" t="str">
            <v>1</v>
          </cell>
          <cell r="O427">
            <v>115090.43</v>
          </cell>
          <cell r="P427">
            <v>137505.66</v>
          </cell>
          <cell r="Q427">
            <v>82478.28</v>
          </cell>
          <cell r="R427">
            <v>134887.16999999998</v>
          </cell>
          <cell r="S427">
            <v>300365.75000000006</v>
          </cell>
          <cell r="T427">
            <v>69814.239999999991</v>
          </cell>
          <cell r="U427">
            <v>208013.74000000002</v>
          </cell>
          <cell r="V427">
            <v>149736.46714285715</v>
          </cell>
        </row>
        <row r="428">
          <cell r="M428" t="str">
            <v>10000934</v>
          </cell>
          <cell r="N428" t="str">
            <v>1</v>
          </cell>
          <cell r="O428">
            <v>-2140.1099999999997</v>
          </cell>
          <cell r="P428">
            <v>13893.050000000001</v>
          </cell>
          <cell r="Q428">
            <v>5304.4</v>
          </cell>
          <cell r="R428">
            <v>5818.3799999999992</v>
          </cell>
          <cell r="S428">
            <v>2447.5600000000004</v>
          </cell>
          <cell r="T428">
            <v>2181.62</v>
          </cell>
          <cell r="U428">
            <v>16821.870000000003</v>
          </cell>
          <cell r="V428">
            <v>6332.3957142857153</v>
          </cell>
        </row>
        <row r="429">
          <cell r="M429" t="str">
            <v>10000937</v>
          </cell>
          <cell r="N429" t="str">
            <v>1</v>
          </cell>
          <cell r="O429">
            <v>1296.42</v>
          </cell>
          <cell r="Q429">
            <v>606.24</v>
          </cell>
          <cell r="S429">
            <v>3220.03</v>
          </cell>
          <cell r="T429">
            <v>1913.08</v>
          </cell>
          <cell r="U429">
            <v>1048.02</v>
          </cell>
          <cell r="V429">
            <v>1154.8271428571429</v>
          </cell>
        </row>
        <row r="430">
          <cell r="M430" t="str">
            <v>10000938</v>
          </cell>
          <cell r="N430" t="str">
            <v>1</v>
          </cell>
          <cell r="O430">
            <v>2558.2799999999997</v>
          </cell>
          <cell r="P430">
            <v>7275.27</v>
          </cell>
          <cell r="Q430">
            <v>8214.8799999999992</v>
          </cell>
          <cell r="R430">
            <v>12905.44</v>
          </cell>
          <cell r="S430">
            <v>3735.21</v>
          </cell>
          <cell r="T430">
            <v>8684.9900000000016</v>
          </cell>
          <cell r="U430">
            <v>32651.279999999999</v>
          </cell>
          <cell r="V430">
            <v>10860.764285714287</v>
          </cell>
        </row>
        <row r="431">
          <cell r="M431" t="str">
            <v>10000939</v>
          </cell>
          <cell r="N431" t="str">
            <v>1</v>
          </cell>
          <cell r="O431">
            <v>8214.630000000001</v>
          </cell>
          <cell r="P431">
            <v>8417.369999999999</v>
          </cell>
          <cell r="Q431">
            <v>3515.02</v>
          </cell>
          <cell r="R431">
            <v>2138.85</v>
          </cell>
          <cell r="S431">
            <v>2379.13</v>
          </cell>
          <cell r="T431">
            <v>1531.97</v>
          </cell>
          <cell r="U431">
            <v>4531.6000000000004</v>
          </cell>
          <cell r="V431">
            <v>4389.795714285714</v>
          </cell>
        </row>
        <row r="432">
          <cell r="M432" t="str">
            <v>10000941</v>
          </cell>
          <cell r="N432" t="str">
            <v>1</v>
          </cell>
          <cell r="O432">
            <v>22068.75</v>
          </cell>
          <cell r="P432">
            <v>-6800.0999999999995</v>
          </cell>
          <cell r="Q432">
            <v>5273.75</v>
          </cell>
          <cell r="R432">
            <v>4236.6900000000005</v>
          </cell>
          <cell r="S432">
            <v>5490.41</v>
          </cell>
          <cell r="T432">
            <v>3556.97</v>
          </cell>
          <cell r="U432">
            <v>2149.1</v>
          </cell>
          <cell r="V432">
            <v>5139.3671428571424</v>
          </cell>
        </row>
        <row r="433">
          <cell r="M433" t="str">
            <v>10000945</v>
          </cell>
          <cell r="N433" t="str">
            <v>1</v>
          </cell>
          <cell r="O433">
            <v>31.04</v>
          </cell>
          <cell r="P433">
            <v>663.88</v>
          </cell>
          <cell r="Q433">
            <v>265.25</v>
          </cell>
          <cell r="R433">
            <v>157.69</v>
          </cell>
          <cell r="S433">
            <v>359.25</v>
          </cell>
          <cell r="T433">
            <v>133.4</v>
          </cell>
          <cell r="U433">
            <v>4219.8100000000004</v>
          </cell>
          <cell r="V433">
            <v>832.90285714285721</v>
          </cell>
        </row>
        <row r="434">
          <cell r="M434" t="str">
            <v>10000952</v>
          </cell>
          <cell r="N434" t="str">
            <v>1</v>
          </cell>
          <cell r="Q434">
            <v>1070.52</v>
          </cell>
          <cell r="R434">
            <v>5064.1499999999996</v>
          </cell>
          <cell r="S434">
            <v>1356.57</v>
          </cell>
          <cell r="U434">
            <v>393.95</v>
          </cell>
          <cell r="V434">
            <v>1126.4557142857143</v>
          </cell>
        </row>
        <row r="435">
          <cell r="M435" t="str">
            <v>10000954</v>
          </cell>
          <cell r="N435" t="str">
            <v>1</v>
          </cell>
          <cell r="P435">
            <v>296.77999999999997</v>
          </cell>
          <cell r="R435">
            <v>306.02</v>
          </cell>
          <cell r="U435">
            <v>284.29000000000002</v>
          </cell>
          <cell r="V435">
            <v>126.72714285714285</v>
          </cell>
        </row>
        <row r="436">
          <cell r="M436" t="str">
            <v>10000955</v>
          </cell>
          <cell r="N436" t="str">
            <v>1</v>
          </cell>
          <cell r="O436">
            <v>2702.7200000000003</v>
          </cell>
          <cell r="P436">
            <v>156.38000000000011</v>
          </cell>
          <cell r="Q436">
            <v>3729.96</v>
          </cell>
          <cell r="R436">
            <v>29611.71</v>
          </cell>
          <cell r="S436">
            <v>15132.94</v>
          </cell>
          <cell r="T436">
            <v>4899.41</v>
          </cell>
          <cell r="U436">
            <v>3623.82</v>
          </cell>
          <cell r="V436">
            <v>8550.9914285714276</v>
          </cell>
        </row>
        <row r="437">
          <cell r="M437" t="str">
            <v>10000957</v>
          </cell>
          <cell r="N437" t="str">
            <v>1</v>
          </cell>
          <cell r="O437">
            <v>65464.479999999996</v>
          </cell>
          <cell r="P437">
            <v>38769.19</v>
          </cell>
          <cell r="Q437">
            <v>48875.61</v>
          </cell>
          <cell r="R437">
            <v>34364</v>
          </cell>
          <cell r="S437">
            <v>53827.119999999995</v>
          </cell>
          <cell r="T437">
            <v>94531.930000000008</v>
          </cell>
          <cell r="U437">
            <v>79868.570000000007</v>
          </cell>
          <cell r="V437">
            <v>59385.842857142859</v>
          </cell>
        </row>
        <row r="438">
          <cell r="M438" t="str">
            <v>10000960</v>
          </cell>
          <cell r="N438" t="str">
            <v>1</v>
          </cell>
          <cell r="O438">
            <v>592.91</v>
          </cell>
          <cell r="P438">
            <v>3219.62</v>
          </cell>
          <cell r="Q438">
            <v>510.05</v>
          </cell>
          <cell r="R438">
            <v>1569.32</v>
          </cell>
          <cell r="S438">
            <v>1542.77</v>
          </cell>
          <cell r="T438">
            <v>2384.19</v>
          </cell>
          <cell r="U438">
            <v>541.25</v>
          </cell>
          <cell r="V438">
            <v>1480.0157142857145</v>
          </cell>
        </row>
        <row r="439">
          <cell r="M439" t="str">
            <v>10000961</v>
          </cell>
          <cell r="N439" t="str">
            <v>1</v>
          </cell>
          <cell r="O439">
            <v>48417.599999999999</v>
          </cell>
          <cell r="P439">
            <v>69747.460000000006</v>
          </cell>
          <cell r="Q439">
            <v>60823.619999999995</v>
          </cell>
          <cell r="R439">
            <v>43156.86</v>
          </cell>
          <cell r="S439">
            <v>47041.960000000006</v>
          </cell>
          <cell r="T439">
            <v>108642.53</v>
          </cell>
          <cell r="U439">
            <v>83665.42</v>
          </cell>
          <cell r="V439">
            <v>65927.921428571426</v>
          </cell>
        </row>
        <row r="440">
          <cell r="M440" t="str">
            <v>10000963</v>
          </cell>
          <cell r="N440" t="str">
            <v>1</v>
          </cell>
          <cell r="O440">
            <v>23247.09</v>
          </cell>
          <cell r="P440">
            <v>62928.270000000004</v>
          </cell>
          <cell r="Q440">
            <v>33895.339999999997</v>
          </cell>
          <cell r="R440">
            <v>28243.120000000003</v>
          </cell>
          <cell r="S440">
            <v>61947.350000000006</v>
          </cell>
          <cell r="T440">
            <v>99322.84</v>
          </cell>
          <cell r="U440">
            <v>33022.46</v>
          </cell>
          <cell r="V440">
            <v>48943.781428571434</v>
          </cell>
        </row>
        <row r="441">
          <cell r="M441" t="str">
            <v>10000964</v>
          </cell>
          <cell r="N441" t="str">
            <v>1</v>
          </cell>
          <cell r="O441">
            <v>1591.45</v>
          </cell>
          <cell r="P441">
            <v>15035.179999999998</v>
          </cell>
          <cell r="Q441">
            <v>1221.1400000000001</v>
          </cell>
          <cell r="R441">
            <v>259.81</v>
          </cell>
          <cell r="S441">
            <v>1175.5500000000002</v>
          </cell>
          <cell r="T441">
            <v>4276.87</v>
          </cell>
          <cell r="U441">
            <v>5956.0400000000009</v>
          </cell>
          <cell r="V441">
            <v>4216.5771428571425</v>
          </cell>
        </row>
        <row r="442">
          <cell r="M442" t="str">
            <v>10000965</v>
          </cell>
          <cell r="N442" t="str">
            <v>1</v>
          </cell>
          <cell r="O442">
            <v>14490.489999999998</v>
          </cell>
          <cell r="P442">
            <v>4691.2</v>
          </cell>
          <cell r="Q442">
            <v>1824.22</v>
          </cell>
          <cell r="R442">
            <v>4423.9800000000005</v>
          </cell>
          <cell r="S442">
            <v>2701.39</v>
          </cell>
          <cell r="T442">
            <v>20672.72</v>
          </cell>
          <cell r="U442">
            <v>10182.77</v>
          </cell>
          <cell r="V442">
            <v>8426.6814285714299</v>
          </cell>
        </row>
        <row r="443">
          <cell r="M443" t="str">
            <v>10000966</v>
          </cell>
          <cell r="N443" t="str">
            <v>1</v>
          </cell>
          <cell r="O443">
            <v>1357.37</v>
          </cell>
          <cell r="Q443">
            <v>849.54000000000008</v>
          </cell>
          <cell r="T443">
            <v>699.24</v>
          </cell>
          <cell r="V443">
            <v>415.16428571428565</v>
          </cell>
        </row>
        <row r="444">
          <cell r="M444" t="str">
            <v>10000969</v>
          </cell>
          <cell r="N444" t="str">
            <v>1</v>
          </cell>
          <cell r="O444">
            <v>117260.81</v>
          </cell>
          <cell r="P444">
            <v>104092.57</v>
          </cell>
          <cell r="Q444">
            <v>96797.219999999987</v>
          </cell>
          <cell r="R444">
            <v>68359.5</v>
          </cell>
          <cell r="S444">
            <v>85525.19</v>
          </cell>
          <cell r="T444">
            <v>113307.61</v>
          </cell>
          <cell r="U444">
            <v>114834.56999999999</v>
          </cell>
          <cell r="V444">
            <v>100025.35285714285</v>
          </cell>
        </row>
        <row r="445">
          <cell r="M445" t="str">
            <v>10000972</v>
          </cell>
          <cell r="N445" t="str">
            <v>1</v>
          </cell>
          <cell r="P445">
            <v>389.39</v>
          </cell>
          <cell r="S445">
            <v>296.10000000000002</v>
          </cell>
          <cell r="T445">
            <v>1394.69</v>
          </cell>
          <cell r="U445">
            <v>-552.98</v>
          </cell>
          <cell r="V445">
            <v>218.17142857142861</v>
          </cell>
        </row>
        <row r="446">
          <cell r="M446" t="str">
            <v>10000973</v>
          </cell>
          <cell r="N446" t="str">
            <v>1</v>
          </cell>
          <cell r="O446">
            <v>1303.5899999999999</v>
          </cell>
          <cell r="P446">
            <v>200.16</v>
          </cell>
          <cell r="Q446">
            <v>2701.1</v>
          </cell>
          <cell r="R446">
            <v>10912.53</v>
          </cell>
          <cell r="S446">
            <v>1634.35</v>
          </cell>
          <cell r="T446">
            <v>2621.25</v>
          </cell>
          <cell r="U446">
            <v>4795.46</v>
          </cell>
          <cell r="V446">
            <v>3452.6342857142854</v>
          </cell>
        </row>
        <row r="447">
          <cell r="M447" t="str">
            <v>10000974</v>
          </cell>
          <cell r="N447" t="str">
            <v>1</v>
          </cell>
          <cell r="O447">
            <v>15615.82</v>
          </cell>
          <cell r="P447">
            <v>-11879.86</v>
          </cell>
          <cell r="Q447">
            <v>707.37</v>
          </cell>
          <cell r="R447">
            <v>4775.57</v>
          </cell>
          <cell r="S447">
            <v>196.63000000000002</v>
          </cell>
          <cell r="T447">
            <v>661.32999999999993</v>
          </cell>
          <cell r="U447">
            <v>10258.300000000001</v>
          </cell>
          <cell r="V447">
            <v>2905.0228571428565</v>
          </cell>
        </row>
        <row r="448">
          <cell r="M448" t="str">
            <v>10000975</v>
          </cell>
          <cell r="N448" t="str">
            <v>1</v>
          </cell>
          <cell r="O448">
            <v>8297.66</v>
          </cell>
          <cell r="P448">
            <v>5754.71</v>
          </cell>
          <cell r="Q448">
            <v>9838.3300000000017</v>
          </cell>
          <cell r="R448">
            <v>5213.78</v>
          </cell>
          <cell r="S448">
            <v>3144.45</v>
          </cell>
          <cell r="T448">
            <v>2254.1200000000003</v>
          </cell>
          <cell r="U448">
            <v>4811.1400000000003</v>
          </cell>
          <cell r="V448">
            <v>5616.3128571428579</v>
          </cell>
        </row>
        <row r="449">
          <cell r="M449" t="str">
            <v>10000977</v>
          </cell>
          <cell r="N449" t="str">
            <v>1</v>
          </cell>
          <cell r="O449">
            <v>568.48</v>
          </cell>
          <cell r="Q449">
            <v>719.72</v>
          </cell>
          <cell r="S449">
            <v>718.17</v>
          </cell>
          <cell r="T449">
            <v>840.02</v>
          </cell>
          <cell r="V449">
            <v>406.62714285714281</v>
          </cell>
        </row>
        <row r="450">
          <cell r="M450" t="str">
            <v>10000978</v>
          </cell>
          <cell r="N450" t="str">
            <v>1</v>
          </cell>
          <cell r="P450">
            <v>340.18</v>
          </cell>
          <cell r="R450">
            <v>331.02</v>
          </cell>
          <cell r="V450">
            <v>95.885714285714286</v>
          </cell>
        </row>
        <row r="451">
          <cell r="M451" t="str">
            <v>10000979</v>
          </cell>
          <cell r="N451" t="str">
            <v>1</v>
          </cell>
          <cell r="O451">
            <v>879.08</v>
          </cell>
          <cell r="Q451">
            <v>218.58</v>
          </cell>
          <cell r="S451">
            <v>1510.8600000000001</v>
          </cell>
          <cell r="U451">
            <v>563.80000000000007</v>
          </cell>
          <cell r="V451">
            <v>453.18857142857149</v>
          </cell>
        </row>
        <row r="452">
          <cell r="M452" t="str">
            <v>10000982</v>
          </cell>
          <cell r="N452" t="str">
            <v>1</v>
          </cell>
          <cell r="O452">
            <v>14081.58</v>
          </cell>
          <cell r="P452">
            <v>19035.52</v>
          </cell>
          <cell r="Q452">
            <v>29843.86</v>
          </cell>
          <cell r="R452">
            <v>20684.629999999997</v>
          </cell>
          <cell r="S452">
            <v>28772.39</v>
          </cell>
          <cell r="T452">
            <v>20528.21</v>
          </cell>
          <cell r="U452">
            <v>54713.88</v>
          </cell>
          <cell r="V452">
            <v>26808.58142857143</v>
          </cell>
        </row>
        <row r="453">
          <cell r="M453" t="str">
            <v>10000984</v>
          </cell>
          <cell r="N453" t="str">
            <v>1</v>
          </cell>
          <cell r="O453">
            <v>7701.9699999999993</v>
          </cell>
          <cell r="P453">
            <v>2786.53</v>
          </cell>
          <cell r="Q453">
            <v>5197.6099999999997</v>
          </cell>
          <cell r="R453">
            <v>1926.3000000000002</v>
          </cell>
          <cell r="S453">
            <v>1763.01</v>
          </cell>
          <cell r="T453">
            <v>4329.0499999999993</v>
          </cell>
          <cell r="U453">
            <v>22258.07</v>
          </cell>
          <cell r="V453">
            <v>6566.0771428571416</v>
          </cell>
        </row>
        <row r="454">
          <cell r="M454" t="str">
            <v>10000985</v>
          </cell>
          <cell r="N454" t="str">
            <v>1</v>
          </cell>
          <cell r="O454">
            <v>5742.83</v>
          </cell>
          <cell r="P454">
            <v>4974.43</v>
          </cell>
          <cell r="Q454">
            <v>2394.59</v>
          </cell>
          <cell r="R454">
            <v>7308.23</v>
          </cell>
          <cell r="S454">
            <v>5599.41</v>
          </cell>
          <cell r="T454">
            <v>9208.98</v>
          </cell>
          <cell r="U454">
            <v>25276.19</v>
          </cell>
          <cell r="V454">
            <v>8643.5228571428579</v>
          </cell>
        </row>
        <row r="455">
          <cell r="M455" t="str">
            <v>10000986</v>
          </cell>
          <cell r="N455" t="str">
            <v>1</v>
          </cell>
          <cell r="O455">
            <v>18101.09</v>
          </cell>
          <cell r="P455">
            <v>134.68999999999994</v>
          </cell>
          <cell r="Q455">
            <v>8541.8700000000008</v>
          </cell>
          <cell r="R455">
            <v>1980.86</v>
          </cell>
          <cell r="S455">
            <v>3967.65</v>
          </cell>
          <cell r="T455">
            <v>5763.35</v>
          </cell>
          <cell r="U455">
            <v>21730.22</v>
          </cell>
          <cell r="V455">
            <v>8602.8185714285719</v>
          </cell>
        </row>
        <row r="456">
          <cell r="M456" t="str">
            <v>10000987</v>
          </cell>
          <cell r="N456" t="str">
            <v>1</v>
          </cell>
          <cell r="O456">
            <v>9181.25</v>
          </cell>
          <cell r="P456">
            <v>8605.85</v>
          </cell>
          <cell r="Q456">
            <v>10074.18</v>
          </cell>
          <cell r="R456">
            <v>13235.130000000001</v>
          </cell>
          <cell r="S456">
            <v>4373.3100000000004</v>
          </cell>
          <cell r="T456">
            <v>6175.12</v>
          </cell>
          <cell r="U456">
            <v>24412.87</v>
          </cell>
          <cell r="V456">
            <v>10865.387142857144</v>
          </cell>
        </row>
        <row r="457">
          <cell r="M457" t="str">
            <v>10000989</v>
          </cell>
          <cell r="N457" t="str">
            <v>1</v>
          </cell>
          <cell r="O457">
            <v>492.38</v>
          </cell>
          <cell r="Q457">
            <v>382.54</v>
          </cell>
          <cell r="S457">
            <v>1143.3699999999999</v>
          </cell>
          <cell r="U457">
            <v>386.56</v>
          </cell>
          <cell r="V457">
            <v>343.55</v>
          </cell>
        </row>
        <row r="458">
          <cell r="M458" t="str">
            <v>10000994</v>
          </cell>
          <cell r="N458" t="str">
            <v>1</v>
          </cell>
          <cell r="O458">
            <v>828.56000000000006</v>
          </cell>
          <cell r="Q458">
            <v>272.82</v>
          </cell>
          <cell r="S458">
            <v>483.5</v>
          </cell>
          <cell r="T458">
            <v>3356.94</v>
          </cell>
          <cell r="U458">
            <v>216.85</v>
          </cell>
          <cell r="V458">
            <v>736.95285714285717</v>
          </cell>
        </row>
        <row r="459">
          <cell r="M459" t="str">
            <v>10000998</v>
          </cell>
          <cell r="N459" t="str">
            <v>1</v>
          </cell>
          <cell r="O459">
            <v>16296.490000000002</v>
          </cell>
          <cell r="P459">
            <v>51914.470000000008</v>
          </cell>
          <cell r="Q459">
            <v>16453.509999999998</v>
          </cell>
          <cell r="R459">
            <v>38498.370000000003</v>
          </cell>
          <cell r="S459">
            <v>29127.300000000003</v>
          </cell>
          <cell r="T459">
            <v>16834.27</v>
          </cell>
          <cell r="U459">
            <v>21406.89</v>
          </cell>
          <cell r="V459">
            <v>27218.757142857143</v>
          </cell>
        </row>
        <row r="460">
          <cell r="M460" t="str">
            <v>10001002</v>
          </cell>
          <cell r="N460" t="str">
            <v>1</v>
          </cell>
          <cell r="R460">
            <v>294.24</v>
          </cell>
          <cell r="S460">
            <v>251.65</v>
          </cell>
          <cell r="U460">
            <v>1066.4000000000001</v>
          </cell>
          <cell r="V460">
            <v>230.32714285714286</v>
          </cell>
        </row>
        <row r="461">
          <cell r="M461" t="str">
            <v>10001005</v>
          </cell>
          <cell r="N461" t="str">
            <v>1</v>
          </cell>
          <cell r="O461">
            <v>2959.06</v>
          </cell>
          <cell r="P461">
            <v>6126.87</v>
          </cell>
          <cell r="Q461">
            <v>3049.72</v>
          </cell>
          <cell r="R461">
            <v>5866.79</v>
          </cell>
          <cell r="S461">
            <v>1349.25</v>
          </cell>
          <cell r="T461">
            <v>1243.68</v>
          </cell>
          <cell r="U461">
            <v>4746.96</v>
          </cell>
          <cell r="V461">
            <v>3620.3328571428569</v>
          </cell>
        </row>
        <row r="462">
          <cell r="M462" t="str">
            <v>10001010</v>
          </cell>
          <cell r="N462" t="str">
            <v>1</v>
          </cell>
          <cell r="P462">
            <v>1187.28</v>
          </cell>
          <cell r="R462">
            <v>1530.15</v>
          </cell>
          <cell r="S462">
            <v>1308.67</v>
          </cell>
          <cell r="T462">
            <v>1880.69</v>
          </cell>
          <cell r="U462">
            <v>675.84</v>
          </cell>
          <cell r="V462">
            <v>940.37571428571448</v>
          </cell>
        </row>
        <row r="463">
          <cell r="M463" t="str">
            <v>10001011</v>
          </cell>
          <cell r="N463" t="str">
            <v>1</v>
          </cell>
          <cell r="Q463">
            <v>477.41</v>
          </cell>
          <cell r="S463">
            <v>1326.63</v>
          </cell>
          <cell r="T463">
            <v>1.98</v>
          </cell>
          <cell r="U463">
            <v>687.22</v>
          </cell>
          <cell r="V463">
            <v>356.17714285714288</v>
          </cell>
        </row>
        <row r="464">
          <cell r="M464" t="str">
            <v>10001020</v>
          </cell>
          <cell r="N464" t="str">
            <v>1</v>
          </cell>
          <cell r="O464">
            <v>7307.6500000000005</v>
          </cell>
          <cell r="P464">
            <v>10764.349999999999</v>
          </cell>
          <cell r="Q464">
            <v>2785.35</v>
          </cell>
          <cell r="R464">
            <v>7027.9</v>
          </cell>
          <cell r="S464">
            <v>4707.1899999999996</v>
          </cell>
          <cell r="T464">
            <v>24520.93</v>
          </cell>
          <cell r="U464">
            <v>49522.61</v>
          </cell>
          <cell r="V464">
            <v>15233.711428571429</v>
          </cell>
        </row>
        <row r="465">
          <cell r="M465" t="str">
            <v>10001021</v>
          </cell>
          <cell r="N465" t="str">
            <v>1</v>
          </cell>
          <cell r="O465">
            <v>614.53</v>
          </cell>
          <cell r="P465">
            <v>890.45</v>
          </cell>
          <cell r="R465">
            <v>708.6</v>
          </cell>
          <cell r="T465">
            <v>1347.66</v>
          </cell>
          <cell r="U465">
            <v>-684.57</v>
          </cell>
          <cell r="V465">
            <v>410.95285714285711</v>
          </cell>
        </row>
        <row r="466">
          <cell r="M466" t="str">
            <v>10001022</v>
          </cell>
          <cell r="N466" t="str">
            <v>1</v>
          </cell>
          <cell r="O466">
            <v>4979.01</v>
          </cell>
          <cell r="P466">
            <v>2973.46</v>
          </cell>
          <cell r="Q466">
            <v>2380.4700000000003</v>
          </cell>
          <cell r="R466">
            <v>7101.1500000000005</v>
          </cell>
          <cell r="S466">
            <v>1503.9</v>
          </cell>
          <cell r="T466">
            <v>5329.1600000000008</v>
          </cell>
          <cell r="U466">
            <v>9726.5400000000009</v>
          </cell>
          <cell r="V466">
            <v>4856.2414285714285</v>
          </cell>
        </row>
        <row r="467">
          <cell r="M467" t="str">
            <v>10001023</v>
          </cell>
          <cell r="N467" t="str">
            <v>1</v>
          </cell>
          <cell r="O467">
            <v>36828.839999999997</v>
          </cell>
          <cell r="P467">
            <v>64787.39</v>
          </cell>
          <cell r="Q467">
            <v>66408.850000000006</v>
          </cell>
          <cell r="R467">
            <v>44118.630000000005</v>
          </cell>
          <cell r="S467">
            <v>43726.33</v>
          </cell>
          <cell r="T467">
            <v>53169.789999999994</v>
          </cell>
          <cell r="U467">
            <v>100349.84</v>
          </cell>
          <cell r="V467">
            <v>58484.238571428577</v>
          </cell>
        </row>
        <row r="468">
          <cell r="M468" t="str">
            <v>10001027</v>
          </cell>
          <cell r="N468" t="str">
            <v>1</v>
          </cell>
          <cell r="S468">
            <v>558.52</v>
          </cell>
          <cell r="V468">
            <v>79.78857142857143</v>
          </cell>
        </row>
        <row r="469">
          <cell r="M469" t="str">
            <v>10001028</v>
          </cell>
          <cell r="N469" t="str">
            <v>1</v>
          </cell>
          <cell r="O469">
            <v>6823.74</v>
          </cell>
          <cell r="P469">
            <v>2351.84</v>
          </cell>
          <cell r="Q469">
            <v>1205.55</v>
          </cell>
          <cell r="R469">
            <v>3904.6400000000003</v>
          </cell>
          <cell r="S469">
            <v>1848.71</v>
          </cell>
          <cell r="T469">
            <v>10695.48</v>
          </cell>
          <cell r="U469">
            <v>16252.67</v>
          </cell>
          <cell r="V469">
            <v>6154.6614285714286</v>
          </cell>
        </row>
        <row r="470">
          <cell r="M470" t="str">
            <v>10001033</v>
          </cell>
          <cell r="N470" t="str">
            <v>1</v>
          </cell>
          <cell r="O470">
            <v>5928.81</v>
          </cell>
          <cell r="P470">
            <v>70361.77</v>
          </cell>
          <cell r="Q470">
            <v>143270.09</v>
          </cell>
          <cell r="R470">
            <v>89506.23</v>
          </cell>
          <cell r="S470">
            <v>108858.48000000001</v>
          </cell>
          <cell r="T470">
            <v>125333.35</v>
          </cell>
          <cell r="U470">
            <v>243985.39000000004</v>
          </cell>
          <cell r="V470">
            <v>112463.44571428571</v>
          </cell>
        </row>
        <row r="471">
          <cell r="M471" t="str">
            <v>10001035</v>
          </cell>
          <cell r="N471" t="str">
            <v>1</v>
          </cell>
          <cell r="S471">
            <v>281.2</v>
          </cell>
          <cell r="T471">
            <v>147.01</v>
          </cell>
          <cell r="U471">
            <v>276.86</v>
          </cell>
          <cell r="V471">
            <v>100.7242857142857</v>
          </cell>
        </row>
        <row r="472">
          <cell r="M472" t="str">
            <v>10001038</v>
          </cell>
          <cell r="N472" t="str">
            <v>1</v>
          </cell>
          <cell r="P472">
            <v>2054.96</v>
          </cell>
          <cell r="Q472">
            <v>1425.37</v>
          </cell>
          <cell r="R472">
            <v>8831.880000000001</v>
          </cell>
          <cell r="S472">
            <v>692.93000000000006</v>
          </cell>
          <cell r="T472">
            <v>3275.52</v>
          </cell>
          <cell r="U472">
            <v>18650.48</v>
          </cell>
          <cell r="V472">
            <v>4990.1628571428573</v>
          </cell>
        </row>
        <row r="473">
          <cell r="M473" t="str">
            <v>10001040</v>
          </cell>
          <cell r="N473" t="str">
            <v>1</v>
          </cell>
          <cell r="O473">
            <v>19781.88</v>
          </cell>
          <cell r="P473">
            <v>34637.189999999995</v>
          </cell>
          <cell r="Q473">
            <v>39129.520000000004</v>
          </cell>
          <cell r="R473">
            <v>54217.03</v>
          </cell>
          <cell r="S473">
            <v>36328.859999999993</v>
          </cell>
          <cell r="T473">
            <v>30161.649999999998</v>
          </cell>
          <cell r="U473">
            <v>25657.34</v>
          </cell>
          <cell r="V473">
            <v>34273.352857142854</v>
          </cell>
        </row>
        <row r="474">
          <cell r="M474" t="str">
            <v>10001046</v>
          </cell>
          <cell r="N474" t="str">
            <v>1</v>
          </cell>
          <cell r="Q474">
            <v>2440.8100000000004</v>
          </cell>
          <cell r="R474">
            <v>21145.17</v>
          </cell>
          <cell r="S474">
            <v>45708.81</v>
          </cell>
          <cell r="T474">
            <v>39686.699999999997</v>
          </cell>
          <cell r="U474">
            <v>28592.050000000003</v>
          </cell>
          <cell r="V474">
            <v>19653.362857142853</v>
          </cell>
        </row>
        <row r="475">
          <cell r="M475" t="str">
            <v>10001050</v>
          </cell>
          <cell r="N475" t="str">
            <v>1</v>
          </cell>
          <cell r="O475">
            <v>14674.869999999999</v>
          </cell>
          <cell r="P475">
            <v>7904.25</v>
          </cell>
          <cell r="Q475">
            <v>1053.55</v>
          </cell>
          <cell r="R475">
            <v>7092.2099999999991</v>
          </cell>
          <cell r="S475">
            <v>5244.7800000000007</v>
          </cell>
          <cell r="T475">
            <v>10096.15</v>
          </cell>
          <cell r="U475">
            <v>9667.5499999999993</v>
          </cell>
          <cell r="V475">
            <v>7961.9085714285711</v>
          </cell>
        </row>
        <row r="476">
          <cell r="M476" t="str">
            <v>10001052</v>
          </cell>
          <cell r="N476" t="str">
            <v>1</v>
          </cell>
          <cell r="P476">
            <v>562.56999999999994</v>
          </cell>
          <cell r="R476">
            <v>612.06000000000006</v>
          </cell>
          <cell r="T476">
            <v>2867.81</v>
          </cell>
          <cell r="V476">
            <v>577.49142857142863</v>
          </cell>
        </row>
        <row r="477">
          <cell r="M477" t="str">
            <v>10001053</v>
          </cell>
          <cell r="N477" t="str">
            <v>1</v>
          </cell>
          <cell r="O477">
            <v>14022.560000000001</v>
          </cell>
          <cell r="P477">
            <v>7820.5400000000009</v>
          </cell>
          <cell r="Q477">
            <v>1081.49</v>
          </cell>
          <cell r="R477">
            <v>9677.91</v>
          </cell>
          <cell r="S477">
            <v>5716.78</v>
          </cell>
          <cell r="T477">
            <v>6360.8700000000008</v>
          </cell>
          <cell r="U477">
            <v>8179.7800000000007</v>
          </cell>
          <cell r="V477">
            <v>7551.4185714285722</v>
          </cell>
        </row>
        <row r="478">
          <cell r="M478" t="str">
            <v>10001058</v>
          </cell>
          <cell r="N478" t="str">
            <v>1</v>
          </cell>
          <cell r="R478">
            <v>6751.5399999999991</v>
          </cell>
          <cell r="S478">
            <v>55529.460000000006</v>
          </cell>
          <cell r="T478">
            <v>83490.62000000001</v>
          </cell>
          <cell r="U478">
            <v>91470.069999999992</v>
          </cell>
          <cell r="V478">
            <v>33891.67</v>
          </cell>
        </row>
        <row r="479">
          <cell r="M479" t="str">
            <v>10001066</v>
          </cell>
          <cell r="N479" t="str">
            <v>1</v>
          </cell>
          <cell r="P479">
            <v>2544.61</v>
          </cell>
          <cell r="Q479">
            <v>2868.64</v>
          </cell>
          <cell r="R479">
            <v>3566.37</v>
          </cell>
          <cell r="S479">
            <v>523.62</v>
          </cell>
          <cell r="T479">
            <v>2909.77</v>
          </cell>
          <cell r="U479">
            <v>20482.240000000002</v>
          </cell>
          <cell r="V479">
            <v>4699.3214285714284</v>
          </cell>
        </row>
        <row r="480">
          <cell r="M480" t="str">
            <v>10001067</v>
          </cell>
          <cell r="N480" t="str">
            <v>1</v>
          </cell>
          <cell r="P480">
            <v>4434.8100000000004</v>
          </cell>
          <cell r="Q480">
            <v>3909.18</v>
          </cell>
          <cell r="R480">
            <v>6148.0600000000013</v>
          </cell>
          <cell r="S480">
            <v>10785.240000000002</v>
          </cell>
          <cell r="T480">
            <v>748.26</v>
          </cell>
          <cell r="U480">
            <v>19559.400000000001</v>
          </cell>
          <cell r="V480">
            <v>6512.1357142857141</v>
          </cell>
        </row>
        <row r="481">
          <cell r="M481" t="str">
            <v>10001074</v>
          </cell>
          <cell r="N481" t="str">
            <v>1</v>
          </cell>
          <cell r="O481">
            <v>3308.63</v>
          </cell>
          <cell r="P481">
            <v>11701.930000000002</v>
          </cell>
          <cell r="Q481">
            <v>12781.11</v>
          </cell>
          <cell r="R481">
            <v>4694.4399999999996</v>
          </cell>
          <cell r="S481">
            <v>4884.7700000000004</v>
          </cell>
          <cell r="T481">
            <v>19889.100000000002</v>
          </cell>
          <cell r="U481">
            <v>4438.5300000000007</v>
          </cell>
          <cell r="V481">
            <v>8814.072857142859</v>
          </cell>
        </row>
        <row r="482">
          <cell r="M482" t="str">
            <v>10001075</v>
          </cell>
          <cell r="N482" t="str">
            <v>1</v>
          </cell>
          <cell r="P482">
            <v>6767.1400000000012</v>
          </cell>
          <cell r="Q482">
            <v>2503.54</v>
          </cell>
          <cell r="R482">
            <v>2192.0099999999998</v>
          </cell>
          <cell r="S482">
            <v>837.9</v>
          </cell>
          <cell r="T482">
            <v>2283.67</v>
          </cell>
          <cell r="U482">
            <v>2297.14</v>
          </cell>
          <cell r="V482">
            <v>2411.6285714285718</v>
          </cell>
        </row>
        <row r="483">
          <cell r="M483" t="str">
            <v>10001076</v>
          </cell>
          <cell r="N483" t="str">
            <v>1</v>
          </cell>
          <cell r="S483">
            <v>1021.82</v>
          </cell>
          <cell r="V483">
            <v>145.97428571428571</v>
          </cell>
        </row>
        <row r="484">
          <cell r="M484" t="str">
            <v>10001077</v>
          </cell>
          <cell r="N484" t="str">
            <v>1</v>
          </cell>
          <cell r="O484">
            <v>221.31</v>
          </cell>
          <cell r="P484">
            <v>868.31000000000006</v>
          </cell>
          <cell r="Q484">
            <v>947.92000000000007</v>
          </cell>
          <cell r="R484">
            <v>3639.17</v>
          </cell>
          <cell r="S484">
            <v>1519.94</v>
          </cell>
          <cell r="T484">
            <v>2908.26</v>
          </cell>
          <cell r="U484">
            <v>1770.96</v>
          </cell>
          <cell r="V484">
            <v>1696.552857142857</v>
          </cell>
        </row>
        <row r="485">
          <cell r="M485" t="str">
            <v>10001079</v>
          </cell>
          <cell r="N485" t="str">
            <v>1</v>
          </cell>
          <cell r="Q485">
            <v>5951.4500000000007</v>
          </cell>
          <cell r="R485">
            <v>7958.36</v>
          </cell>
          <cell r="S485">
            <v>2994.5400000000004</v>
          </cell>
          <cell r="T485">
            <v>8205.0299999999988</v>
          </cell>
          <cell r="U485">
            <v>4731.93</v>
          </cell>
          <cell r="V485">
            <v>4263.0442857142862</v>
          </cell>
        </row>
        <row r="486">
          <cell r="M486" t="str">
            <v>10001083</v>
          </cell>
          <cell r="N486" t="str">
            <v>1</v>
          </cell>
          <cell r="Q486">
            <v>780.09</v>
          </cell>
          <cell r="R486">
            <v>974.66</v>
          </cell>
          <cell r="S486">
            <v>666.17</v>
          </cell>
          <cell r="U486">
            <v>1703.85</v>
          </cell>
          <cell r="V486">
            <v>589.25285714285724</v>
          </cell>
        </row>
        <row r="487">
          <cell r="M487" t="str">
            <v>10001084</v>
          </cell>
          <cell r="N487" t="str">
            <v>1</v>
          </cell>
          <cell r="O487">
            <v>9003.5299999999988</v>
          </cell>
          <cell r="P487">
            <v>667.85</v>
          </cell>
          <cell r="Q487">
            <v>335.2</v>
          </cell>
          <cell r="S487">
            <v>1423.76</v>
          </cell>
          <cell r="U487">
            <v>1200.3499999999999</v>
          </cell>
          <cell r="V487">
            <v>1804.3842857142859</v>
          </cell>
        </row>
        <row r="488">
          <cell r="M488" t="str">
            <v>10001090</v>
          </cell>
          <cell r="N488" t="str">
            <v>1</v>
          </cell>
          <cell r="Q488">
            <v>801.5</v>
          </cell>
          <cell r="R488">
            <v>1234.08</v>
          </cell>
          <cell r="S488">
            <v>2900.8900000000003</v>
          </cell>
          <cell r="U488">
            <v>1904.86</v>
          </cell>
          <cell r="V488">
            <v>977.33285714285716</v>
          </cell>
        </row>
        <row r="489">
          <cell r="M489" t="str">
            <v>10001097</v>
          </cell>
          <cell r="N489" t="str">
            <v>1</v>
          </cell>
          <cell r="R489">
            <v>2222.3199999999997</v>
          </cell>
          <cell r="S489">
            <v>1587</v>
          </cell>
          <cell r="T489">
            <v>240.69</v>
          </cell>
          <cell r="U489">
            <v>1967.15</v>
          </cell>
          <cell r="V489">
            <v>859.59428571428566</v>
          </cell>
        </row>
        <row r="490">
          <cell r="M490" t="str">
            <v>10001108</v>
          </cell>
          <cell r="N490" t="str">
            <v>1</v>
          </cell>
          <cell r="U490">
            <v>626.49</v>
          </cell>
          <cell r="V490">
            <v>89.498571428571424</v>
          </cell>
        </row>
        <row r="491">
          <cell r="M491" t="str">
            <v>10001120</v>
          </cell>
          <cell r="N491" t="str">
            <v>1</v>
          </cell>
          <cell r="T491">
            <v>391.89</v>
          </cell>
          <cell r="U491">
            <v>1162.25</v>
          </cell>
          <cell r="V491">
            <v>222.01999999999998</v>
          </cell>
        </row>
        <row r="492">
          <cell r="M492" t="str">
            <v>10001123</v>
          </cell>
          <cell r="N492" t="str">
            <v>1</v>
          </cell>
          <cell r="U492">
            <v>472.45</v>
          </cell>
          <cell r="V492">
            <v>67.492857142857147</v>
          </cell>
        </row>
        <row r="493">
          <cell r="M493" t="str">
            <v>10001126</v>
          </cell>
          <cell r="N493" t="str">
            <v>1</v>
          </cell>
          <cell r="U493">
            <v>1689.6</v>
          </cell>
          <cell r="V493">
            <v>241.37142857142857</v>
          </cell>
        </row>
        <row r="494">
          <cell r="M494" t="str">
            <v>10001132</v>
          </cell>
          <cell r="N494" t="str">
            <v>1</v>
          </cell>
          <cell r="R494">
            <v>1695.92</v>
          </cell>
          <cell r="U494">
            <v>864.73</v>
          </cell>
          <cell r="V494">
            <v>365.80714285714288</v>
          </cell>
        </row>
        <row r="495">
          <cell r="M495" t="str">
            <v>10001142</v>
          </cell>
          <cell r="N495" t="str">
            <v>1</v>
          </cell>
          <cell r="T495">
            <v>37084.71</v>
          </cell>
          <cell r="U495">
            <v>105256.27</v>
          </cell>
          <cell r="V495">
            <v>20334.425714285717</v>
          </cell>
        </row>
        <row r="496">
          <cell r="M496" t="str">
            <v>20000002</v>
          </cell>
          <cell r="N496" t="str">
            <v>2</v>
          </cell>
          <cell r="O496">
            <v>1937.09</v>
          </cell>
          <cell r="P496">
            <v>9324.35</v>
          </cell>
          <cell r="Q496">
            <v>8980.8000000000011</v>
          </cell>
          <cell r="R496">
            <v>5399.83</v>
          </cell>
          <cell r="T496">
            <v>2502.46</v>
          </cell>
          <cell r="U496">
            <v>2806.51</v>
          </cell>
          <cell r="V496">
            <v>4421.5771428571434</v>
          </cell>
        </row>
        <row r="497">
          <cell r="M497" t="str">
            <v>20000003</v>
          </cell>
          <cell r="N497" t="str">
            <v>2</v>
          </cell>
          <cell r="O497">
            <v>977.21</v>
          </cell>
          <cell r="S497">
            <v>488.24</v>
          </cell>
          <cell r="V497">
            <v>209.35</v>
          </cell>
        </row>
        <row r="498">
          <cell r="M498" t="str">
            <v>20000004</v>
          </cell>
          <cell r="N498" t="str">
            <v>2</v>
          </cell>
          <cell r="O498">
            <v>1210.0899999999999</v>
          </cell>
          <cell r="P498">
            <v>1967.05</v>
          </cell>
          <cell r="R498">
            <v>219.81</v>
          </cell>
          <cell r="T498">
            <v>1382.44</v>
          </cell>
          <cell r="V498">
            <v>682.76999999999987</v>
          </cell>
        </row>
        <row r="499">
          <cell r="M499" t="str">
            <v>20000005</v>
          </cell>
          <cell r="N499" t="str">
            <v>2</v>
          </cell>
          <cell r="O499">
            <v>11174.859999999999</v>
          </cell>
          <cell r="P499">
            <v>10433.49</v>
          </cell>
          <cell r="Q499">
            <v>9208.99</v>
          </cell>
          <cell r="R499">
            <v>13192.25</v>
          </cell>
          <cell r="S499">
            <v>7723.08</v>
          </cell>
          <cell r="T499">
            <v>8820.98</v>
          </cell>
          <cell r="U499">
            <v>6575.41</v>
          </cell>
          <cell r="V499">
            <v>9589.8657142857137</v>
          </cell>
        </row>
        <row r="500">
          <cell r="M500" t="str">
            <v>20000007</v>
          </cell>
          <cell r="N500" t="str">
            <v>2</v>
          </cell>
          <cell r="O500">
            <v>825.14</v>
          </cell>
          <cell r="P500">
            <v>786.88</v>
          </cell>
          <cell r="Q500">
            <v>168.08</v>
          </cell>
          <cell r="R500">
            <v>1577.9</v>
          </cell>
          <cell r="S500">
            <v>139.19999999999999</v>
          </cell>
          <cell r="T500">
            <v>492.01</v>
          </cell>
          <cell r="U500">
            <v>7831.2300000000014</v>
          </cell>
          <cell r="V500">
            <v>1688.6342857142861</v>
          </cell>
        </row>
        <row r="501">
          <cell r="M501" t="str">
            <v>20000008</v>
          </cell>
          <cell r="N501" t="str">
            <v>2</v>
          </cell>
          <cell r="O501">
            <v>3471.19</v>
          </cell>
          <cell r="P501">
            <v>12415.59</v>
          </cell>
          <cell r="Q501">
            <v>11830.259999999998</v>
          </cell>
          <cell r="R501">
            <v>8120.97</v>
          </cell>
          <cell r="S501">
            <v>6071.83</v>
          </cell>
          <cell r="T501">
            <v>6158.21</v>
          </cell>
          <cell r="U501">
            <v>5213.8</v>
          </cell>
          <cell r="V501">
            <v>7611.692857142858</v>
          </cell>
        </row>
        <row r="502">
          <cell r="M502" t="str">
            <v>20000009</v>
          </cell>
          <cell r="N502" t="str">
            <v>2</v>
          </cell>
          <cell r="O502">
            <v>11446.91</v>
          </cell>
          <cell r="P502">
            <v>14824.92</v>
          </cell>
          <cell r="Q502">
            <v>24127.8</v>
          </cell>
          <cell r="R502">
            <v>19365.48</v>
          </cell>
          <cell r="S502">
            <v>20361.98</v>
          </cell>
          <cell r="T502">
            <v>161008.91</v>
          </cell>
          <cell r="U502">
            <v>43865.149999999994</v>
          </cell>
          <cell r="V502">
            <v>42143.021428571432</v>
          </cell>
        </row>
        <row r="503">
          <cell r="M503" t="str">
            <v>20000010</v>
          </cell>
          <cell r="N503" t="str">
            <v>2</v>
          </cell>
          <cell r="O503">
            <v>10594.03</v>
          </cell>
          <cell r="P503">
            <v>14059.34</v>
          </cell>
          <cell r="Q503">
            <v>9148.51</v>
          </cell>
          <cell r="R503">
            <v>9756.1200000000008</v>
          </cell>
          <cell r="S503">
            <v>15242.27</v>
          </cell>
          <cell r="T503">
            <v>39484.980000000003</v>
          </cell>
          <cell r="U503">
            <v>26724.720000000001</v>
          </cell>
          <cell r="V503">
            <v>17858.567142857144</v>
          </cell>
        </row>
        <row r="504">
          <cell r="M504" t="str">
            <v>20000011</v>
          </cell>
          <cell r="N504" t="str">
            <v>2</v>
          </cell>
          <cell r="O504">
            <v>1793.68</v>
          </cell>
          <cell r="P504">
            <v>789.76</v>
          </cell>
          <cell r="Q504">
            <v>1437.26</v>
          </cell>
          <cell r="R504">
            <v>415.06</v>
          </cell>
          <cell r="S504">
            <v>10.35</v>
          </cell>
          <cell r="U504">
            <v>2245.2600000000002</v>
          </cell>
          <cell r="V504">
            <v>955.91000000000008</v>
          </cell>
        </row>
        <row r="505">
          <cell r="M505" t="str">
            <v>20000012</v>
          </cell>
          <cell r="N505" t="str">
            <v>2</v>
          </cell>
          <cell r="O505">
            <v>27439.33</v>
          </cell>
          <cell r="P505">
            <v>17048.48</v>
          </cell>
          <cell r="Q505">
            <v>11379.369999999999</v>
          </cell>
          <cell r="R505">
            <v>24786.71</v>
          </cell>
          <cell r="S505">
            <v>14218.26</v>
          </cell>
          <cell r="T505">
            <v>18439.989999999998</v>
          </cell>
          <cell r="U505">
            <v>8875.68</v>
          </cell>
          <cell r="V505">
            <v>17455.402857142853</v>
          </cell>
        </row>
        <row r="506">
          <cell r="M506" t="str">
            <v>20000013</v>
          </cell>
          <cell r="N506" t="str">
            <v>2</v>
          </cell>
          <cell r="O506">
            <v>1634.95</v>
          </cell>
          <cell r="P506">
            <v>2279.12</v>
          </cell>
          <cell r="Q506">
            <v>301.11</v>
          </cell>
          <cell r="U506">
            <v>5061.1899999999996</v>
          </cell>
          <cell r="V506">
            <v>1325.1957142857141</v>
          </cell>
        </row>
        <row r="507">
          <cell r="M507" t="str">
            <v>20000014</v>
          </cell>
          <cell r="N507" t="str">
            <v>2</v>
          </cell>
          <cell r="O507">
            <v>7392.78</v>
          </cell>
          <cell r="P507">
            <v>9579.85</v>
          </cell>
          <cell r="Q507">
            <v>11223.49</v>
          </cell>
          <cell r="R507">
            <v>45592.36</v>
          </cell>
          <cell r="S507">
            <v>17068.55</v>
          </cell>
          <cell r="T507">
            <v>3769.55</v>
          </cell>
          <cell r="U507">
            <v>8992.5299999999988</v>
          </cell>
          <cell r="V507">
            <v>14802.730000000001</v>
          </cell>
        </row>
        <row r="508">
          <cell r="M508" t="str">
            <v>20000015</v>
          </cell>
          <cell r="N508" t="str">
            <v>2</v>
          </cell>
          <cell r="O508">
            <v>30808.03</v>
          </cell>
          <cell r="P508">
            <v>15472.400000000001</v>
          </cell>
          <cell r="Q508">
            <v>4396.87</v>
          </cell>
          <cell r="R508">
            <v>3060.13</v>
          </cell>
          <cell r="S508">
            <v>5549.42</v>
          </cell>
          <cell r="T508">
            <v>4402.45</v>
          </cell>
          <cell r="U508">
            <v>4703.9700000000012</v>
          </cell>
          <cell r="V508">
            <v>9770.4671428571419</v>
          </cell>
        </row>
        <row r="509">
          <cell r="M509" t="str">
            <v>20000016</v>
          </cell>
          <cell r="N509" t="str">
            <v>2</v>
          </cell>
          <cell r="O509">
            <v>42318.34</v>
          </cell>
          <cell r="P509">
            <v>32509.05</v>
          </cell>
          <cell r="Q509">
            <v>15956.11</v>
          </cell>
          <cell r="R509">
            <v>10104.699999999999</v>
          </cell>
          <cell r="S509">
            <v>19128.740000000002</v>
          </cell>
          <cell r="T509">
            <v>24949.77</v>
          </cell>
          <cell r="U509">
            <v>14336.189999999999</v>
          </cell>
          <cell r="V509">
            <v>22757.557142857142</v>
          </cell>
        </row>
        <row r="510">
          <cell r="M510" t="str">
            <v>20000017</v>
          </cell>
          <cell r="N510" t="str">
            <v>2</v>
          </cell>
          <cell r="O510">
            <v>3897.92</v>
          </cell>
          <cell r="P510">
            <v>3272.55</v>
          </cell>
          <cell r="Q510">
            <v>12317.42</v>
          </cell>
          <cell r="R510">
            <v>4974.07</v>
          </cell>
          <cell r="S510">
            <v>4527.42</v>
          </cell>
          <cell r="T510">
            <v>3486.01</v>
          </cell>
          <cell r="U510">
            <v>6673.16</v>
          </cell>
          <cell r="V510">
            <v>5592.6500000000005</v>
          </cell>
        </row>
        <row r="511">
          <cell r="M511" t="str">
            <v>20000021</v>
          </cell>
          <cell r="N511" t="str">
            <v>2</v>
          </cell>
          <cell r="O511">
            <v>82634.25</v>
          </cell>
          <cell r="P511">
            <v>86400.180000000008</v>
          </cell>
          <cell r="Q511">
            <v>61104.36</v>
          </cell>
          <cell r="R511">
            <v>44026.369999999995</v>
          </cell>
          <cell r="S511">
            <v>58845.020000000004</v>
          </cell>
          <cell r="T511">
            <v>151148.4</v>
          </cell>
          <cell r="U511">
            <v>42215.57</v>
          </cell>
          <cell r="V511">
            <v>75196.307142857127</v>
          </cell>
        </row>
        <row r="512">
          <cell r="M512" t="str">
            <v>20000022</v>
          </cell>
          <cell r="N512" t="str">
            <v>2</v>
          </cell>
          <cell r="O512">
            <v>5255.2800000000007</v>
          </cell>
          <cell r="P512">
            <v>5905.24</v>
          </cell>
          <cell r="Q512">
            <v>7545.25</v>
          </cell>
          <cell r="R512">
            <v>5282.27</v>
          </cell>
          <cell r="S512">
            <v>5274.0300000000007</v>
          </cell>
          <cell r="T512">
            <v>7789.24</v>
          </cell>
          <cell r="U512">
            <v>12340.27</v>
          </cell>
          <cell r="V512">
            <v>7055.9400000000005</v>
          </cell>
        </row>
        <row r="513">
          <cell r="M513" t="str">
            <v>20000023</v>
          </cell>
          <cell r="N513" t="str">
            <v>2</v>
          </cell>
          <cell r="O513">
            <v>2426.6999999999998</v>
          </cell>
          <cell r="P513">
            <v>10266.58</v>
          </cell>
          <cell r="Q513">
            <v>164.09999999999991</v>
          </cell>
          <cell r="R513">
            <v>5824.4699999999993</v>
          </cell>
          <cell r="S513">
            <v>4256.97</v>
          </cell>
          <cell r="T513">
            <v>1208.51</v>
          </cell>
          <cell r="U513">
            <v>7883.89</v>
          </cell>
          <cell r="V513">
            <v>4575.8885714285707</v>
          </cell>
        </row>
        <row r="514">
          <cell r="M514" t="str">
            <v>20000025</v>
          </cell>
          <cell r="N514" t="str">
            <v>2</v>
          </cell>
          <cell r="O514">
            <v>10507.23</v>
          </cell>
          <cell r="P514">
            <v>5955.4400000000005</v>
          </cell>
          <cell r="Q514">
            <v>3300.61</v>
          </cell>
          <cell r="R514">
            <v>11414.67</v>
          </cell>
          <cell r="S514">
            <v>2937.32</v>
          </cell>
          <cell r="T514">
            <v>3609.45</v>
          </cell>
          <cell r="U514">
            <v>4679.4800000000005</v>
          </cell>
          <cell r="V514">
            <v>6057.7428571428563</v>
          </cell>
        </row>
        <row r="515">
          <cell r="M515" t="str">
            <v>20000026</v>
          </cell>
          <cell r="N515" t="str">
            <v>2</v>
          </cell>
          <cell r="O515">
            <v>9954.2799999999988</v>
          </cell>
          <cell r="P515">
            <v>13665.73</v>
          </cell>
          <cell r="Q515">
            <v>10670.36</v>
          </cell>
          <cell r="R515">
            <v>18924.97</v>
          </cell>
          <cell r="S515">
            <v>5691.6</v>
          </cell>
          <cell r="T515">
            <v>16272.9</v>
          </cell>
          <cell r="U515">
            <v>12776.490000000002</v>
          </cell>
          <cell r="V515">
            <v>12565.19</v>
          </cell>
        </row>
        <row r="516">
          <cell r="M516" t="str">
            <v>20000028</v>
          </cell>
          <cell r="N516" t="str">
            <v>2</v>
          </cell>
          <cell r="O516">
            <v>573.51</v>
          </cell>
          <cell r="P516">
            <v>859.66</v>
          </cell>
          <cell r="Q516">
            <v>1536.27</v>
          </cell>
          <cell r="R516">
            <v>881.39</v>
          </cell>
          <cell r="S516">
            <v>2271.5500000000002</v>
          </cell>
          <cell r="T516">
            <v>838.26</v>
          </cell>
          <cell r="U516">
            <v>6652.49</v>
          </cell>
          <cell r="V516">
            <v>1944.7328571428573</v>
          </cell>
        </row>
        <row r="517">
          <cell r="M517" t="str">
            <v>20000029</v>
          </cell>
          <cell r="N517" t="str">
            <v>2</v>
          </cell>
          <cell r="O517">
            <v>4316.6499999999996</v>
          </cell>
          <cell r="P517">
            <v>2329.16</v>
          </cell>
          <cell r="Q517">
            <v>2442.19</v>
          </cell>
          <cell r="R517">
            <v>3694.77</v>
          </cell>
          <cell r="S517">
            <v>2346.35</v>
          </cell>
          <cell r="T517">
            <v>3604.14</v>
          </cell>
          <cell r="U517">
            <v>2813.71</v>
          </cell>
          <cell r="V517">
            <v>3078.1385714285716</v>
          </cell>
        </row>
        <row r="518">
          <cell r="M518" t="str">
            <v>20000030</v>
          </cell>
          <cell r="N518" t="str">
            <v>2</v>
          </cell>
          <cell r="O518">
            <v>82033.310000000012</v>
          </cell>
          <cell r="P518">
            <v>88749.8</v>
          </cell>
          <cell r="Q518">
            <v>213218.87</v>
          </cell>
          <cell r="R518">
            <v>85549.180000000008</v>
          </cell>
          <cell r="S518">
            <v>62701.97</v>
          </cell>
          <cell r="T518">
            <v>60225.440000000002</v>
          </cell>
          <cell r="U518">
            <v>843781.08000000007</v>
          </cell>
          <cell r="V518">
            <v>205179.95</v>
          </cell>
        </row>
        <row r="519">
          <cell r="M519" t="str">
            <v>20000031</v>
          </cell>
          <cell r="N519" t="str">
            <v>2</v>
          </cell>
          <cell r="O519">
            <v>17265.63</v>
          </cell>
          <cell r="P519">
            <v>24315.08</v>
          </cell>
          <cell r="Q519">
            <v>13513.23</v>
          </cell>
          <cell r="R519">
            <v>14061.25</v>
          </cell>
          <cell r="S519">
            <v>60678.77</v>
          </cell>
          <cell r="T519">
            <v>58605.770000000004</v>
          </cell>
          <cell r="U519">
            <v>21526.57</v>
          </cell>
          <cell r="V519">
            <v>29995.185714285712</v>
          </cell>
        </row>
        <row r="520">
          <cell r="M520" t="str">
            <v>20000032</v>
          </cell>
          <cell r="N520" t="str">
            <v>2</v>
          </cell>
          <cell r="O520">
            <v>1265.6600000000001</v>
          </cell>
          <cell r="P520">
            <v>2213.91</v>
          </cell>
          <cell r="Q520">
            <v>1180.8599999999999</v>
          </cell>
          <cell r="R520">
            <v>2052.65</v>
          </cell>
          <cell r="S520">
            <v>1046.8600000000001</v>
          </cell>
          <cell r="T520">
            <v>1466.98</v>
          </cell>
          <cell r="U520">
            <v>1582.11</v>
          </cell>
          <cell r="V520">
            <v>1544.1471428571429</v>
          </cell>
        </row>
        <row r="521">
          <cell r="M521" t="str">
            <v>20000034</v>
          </cell>
          <cell r="N521" t="str">
            <v>2</v>
          </cell>
          <cell r="O521">
            <v>1332.14</v>
          </cell>
          <cell r="P521">
            <v>1081.57</v>
          </cell>
          <cell r="Q521">
            <v>4260.8900000000003</v>
          </cell>
          <cell r="R521">
            <v>1483.44</v>
          </cell>
          <cell r="S521">
            <v>454.75</v>
          </cell>
          <cell r="T521">
            <v>1234.98</v>
          </cell>
          <cell r="U521">
            <v>476.98</v>
          </cell>
          <cell r="V521">
            <v>1474.9642857142858</v>
          </cell>
        </row>
        <row r="522">
          <cell r="M522" t="str">
            <v>20000035</v>
          </cell>
          <cell r="N522" t="str">
            <v>2</v>
          </cell>
          <cell r="O522">
            <v>1105.01</v>
          </cell>
          <cell r="P522">
            <v>1260.8699999999999</v>
          </cell>
          <cell r="Q522">
            <v>1388.99</v>
          </cell>
          <cell r="R522">
            <v>3084.3700000000003</v>
          </cell>
          <cell r="S522">
            <v>1685.1299999999999</v>
          </cell>
          <cell r="T522">
            <v>2991.97</v>
          </cell>
          <cell r="U522">
            <v>2277.58</v>
          </cell>
          <cell r="V522">
            <v>1970.5599999999997</v>
          </cell>
        </row>
        <row r="523">
          <cell r="M523" t="str">
            <v>20000036</v>
          </cell>
          <cell r="N523" t="str">
            <v>2</v>
          </cell>
          <cell r="P523">
            <v>261.27999999999997</v>
          </cell>
          <cell r="Q523">
            <v>197.8</v>
          </cell>
          <cell r="R523">
            <v>134.78</v>
          </cell>
          <cell r="S523">
            <v>1605.45</v>
          </cell>
          <cell r="T523">
            <v>516.35</v>
          </cell>
          <cell r="V523">
            <v>387.95142857142855</v>
          </cell>
        </row>
        <row r="524">
          <cell r="M524" t="str">
            <v>20000037</v>
          </cell>
          <cell r="N524" t="str">
            <v>2</v>
          </cell>
          <cell r="O524">
            <v>21908.74</v>
          </cell>
          <cell r="P524">
            <v>10711.53</v>
          </cell>
          <cell r="Q524">
            <v>27084.690000000002</v>
          </cell>
          <cell r="R524">
            <v>21567.25</v>
          </cell>
          <cell r="S524">
            <v>42862.65</v>
          </cell>
          <cell r="T524">
            <v>26002.23</v>
          </cell>
          <cell r="U524">
            <v>31091.8</v>
          </cell>
          <cell r="V524">
            <v>25889.841428571432</v>
          </cell>
        </row>
        <row r="525">
          <cell r="M525" t="str">
            <v>20000041</v>
          </cell>
          <cell r="N525" t="str">
            <v>2</v>
          </cell>
          <cell r="O525">
            <v>6205.44</v>
          </cell>
          <cell r="P525">
            <v>9129.26</v>
          </cell>
          <cell r="Q525">
            <v>8637.7100000000009</v>
          </cell>
          <cell r="R525">
            <v>6123.4800000000005</v>
          </cell>
          <cell r="S525">
            <v>18243.010000000002</v>
          </cell>
          <cell r="T525">
            <v>13218.64</v>
          </cell>
          <cell r="U525">
            <v>10999.08</v>
          </cell>
          <cell r="V525">
            <v>10365.231428571429</v>
          </cell>
        </row>
        <row r="526">
          <cell r="M526" t="str">
            <v>20000042</v>
          </cell>
          <cell r="N526" t="str">
            <v>2</v>
          </cell>
          <cell r="O526">
            <v>20467.3</v>
          </cell>
          <cell r="P526">
            <v>21690.480000000003</v>
          </cell>
          <cell r="Q526">
            <v>23995.84</v>
          </cell>
          <cell r="R526">
            <v>20018.589999999997</v>
          </cell>
          <cell r="S526">
            <v>22872.100000000002</v>
          </cell>
          <cell r="T526">
            <v>28891.909999999996</v>
          </cell>
          <cell r="U526">
            <v>17370.8</v>
          </cell>
          <cell r="V526">
            <v>22186.717142857142</v>
          </cell>
        </row>
        <row r="527">
          <cell r="M527" t="str">
            <v>20000043</v>
          </cell>
          <cell r="N527" t="str">
            <v>2</v>
          </cell>
          <cell r="O527">
            <v>32262.639999999999</v>
          </cell>
          <cell r="P527">
            <v>44848.95</v>
          </cell>
          <cell r="Q527">
            <v>78869.570000000007</v>
          </cell>
          <cell r="R527">
            <v>45072.26</v>
          </cell>
          <cell r="S527">
            <v>69904.94</v>
          </cell>
          <cell r="T527">
            <v>80869.210000000006</v>
          </cell>
          <cell r="U527">
            <v>43356.62</v>
          </cell>
          <cell r="V527">
            <v>56454.884285714288</v>
          </cell>
        </row>
        <row r="528">
          <cell r="M528" t="str">
            <v>20000044</v>
          </cell>
          <cell r="N528" t="str">
            <v>2</v>
          </cell>
          <cell r="O528">
            <v>428.45000000000005</v>
          </cell>
          <cell r="P528">
            <v>2154.2199999999998</v>
          </cell>
          <cell r="Q528">
            <v>2793.38</v>
          </cell>
          <cell r="R528">
            <v>1234.0899999999999</v>
          </cell>
          <cell r="S528">
            <v>3454.31</v>
          </cell>
          <cell r="T528">
            <v>1855.25</v>
          </cell>
          <cell r="V528">
            <v>1702.8142857142859</v>
          </cell>
        </row>
        <row r="529">
          <cell r="M529" t="str">
            <v>20000046</v>
          </cell>
          <cell r="N529" t="str">
            <v>2</v>
          </cell>
          <cell r="O529">
            <v>7971.5</v>
          </cell>
          <cell r="P529">
            <v>3744.54</v>
          </cell>
          <cell r="Q529">
            <v>3744.1</v>
          </cell>
          <cell r="R529">
            <v>7228.3</v>
          </cell>
          <cell r="S529">
            <v>7839.420000000001</v>
          </cell>
          <cell r="T529">
            <v>9182.880000000001</v>
          </cell>
          <cell r="U529">
            <v>6317.34</v>
          </cell>
          <cell r="V529">
            <v>6575.4400000000005</v>
          </cell>
        </row>
        <row r="530">
          <cell r="M530" t="str">
            <v>20000047</v>
          </cell>
          <cell r="N530" t="str">
            <v>2</v>
          </cell>
          <cell r="O530">
            <v>3954.03</v>
          </cell>
          <cell r="P530">
            <v>3120.38</v>
          </cell>
          <cell r="Q530">
            <v>1714.83</v>
          </cell>
          <cell r="R530">
            <v>2361.75</v>
          </cell>
          <cell r="S530">
            <v>3709</v>
          </cell>
          <cell r="T530">
            <v>2231.35</v>
          </cell>
          <cell r="U530">
            <v>4833.8100000000004</v>
          </cell>
          <cell r="V530">
            <v>3132.1642857142861</v>
          </cell>
        </row>
        <row r="531">
          <cell r="M531" t="str">
            <v>20000048</v>
          </cell>
          <cell r="N531" t="str">
            <v>2</v>
          </cell>
          <cell r="O531">
            <v>8366.27</v>
          </cell>
          <cell r="P531">
            <v>8642.6</v>
          </cell>
          <cell r="Q531">
            <v>7031.05</v>
          </cell>
          <cell r="R531">
            <v>3007.84</v>
          </cell>
          <cell r="S531">
            <v>1221.32</v>
          </cell>
          <cell r="T531">
            <v>8904.31</v>
          </cell>
          <cell r="U531">
            <v>3221.41</v>
          </cell>
          <cell r="V531">
            <v>5770.6857142857143</v>
          </cell>
        </row>
        <row r="532">
          <cell r="M532" t="str">
            <v>20000049</v>
          </cell>
          <cell r="N532" t="str">
            <v>2</v>
          </cell>
          <cell r="O532">
            <v>2866.4700000000003</v>
          </cell>
          <cell r="Q532">
            <v>2100.92</v>
          </cell>
          <cell r="R532">
            <v>2977.2</v>
          </cell>
          <cell r="S532">
            <v>25487.08</v>
          </cell>
          <cell r="T532">
            <v>20440.739999999998</v>
          </cell>
          <cell r="U532">
            <v>66236.209999999992</v>
          </cell>
          <cell r="V532">
            <v>17158.374285714286</v>
          </cell>
        </row>
        <row r="533">
          <cell r="M533" t="str">
            <v>20000050</v>
          </cell>
          <cell r="N533" t="str">
            <v>2</v>
          </cell>
          <cell r="O533">
            <v>918.55000000000007</v>
          </cell>
          <cell r="P533">
            <v>2264.6799999999998</v>
          </cell>
          <cell r="Q533">
            <v>1102.74</v>
          </cell>
          <cell r="R533">
            <v>1957.94</v>
          </cell>
          <cell r="V533">
            <v>891.98714285714289</v>
          </cell>
        </row>
        <row r="534">
          <cell r="M534" t="str">
            <v>20000051</v>
          </cell>
          <cell r="N534" t="str">
            <v>2</v>
          </cell>
          <cell r="O534">
            <v>3759.73</v>
          </cell>
          <cell r="P534">
            <v>3604.14</v>
          </cell>
          <cell r="Q534">
            <v>2372.17</v>
          </cell>
          <cell r="R534">
            <v>2394.9</v>
          </cell>
          <cell r="S534">
            <v>2469.81</v>
          </cell>
          <cell r="T534">
            <v>2571.0100000000002</v>
          </cell>
          <cell r="U534">
            <v>1534.08</v>
          </cell>
          <cell r="V534">
            <v>2672.2628571428577</v>
          </cell>
        </row>
        <row r="535">
          <cell r="M535" t="str">
            <v>20000052</v>
          </cell>
          <cell r="N535" t="str">
            <v>2</v>
          </cell>
          <cell r="O535">
            <v>2360.1</v>
          </cell>
          <cell r="P535">
            <v>3225.52</v>
          </cell>
          <cell r="Q535">
            <v>2810.48</v>
          </cell>
          <cell r="R535">
            <v>2978.78</v>
          </cell>
          <cell r="S535">
            <v>3173.5</v>
          </cell>
          <cell r="T535">
            <v>49938.51</v>
          </cell>
          <cell r="U535">
            <v>1326.3899999999999</v>
          </cell>
          <cell r="V535">
            <v>9401.8971428571422</v>
          </cell>
        </row>
        <row r="536">
          <cell r="M536" t="str">
            <v>20000053</v>
          </cell>
          <cell r="N536" t="str">
            <v>2</v>
          </cell>
          <cell r="O536">
            <v>1441.37</v>
          </cell>
          <cell r="P536">
            <v>1733.66</v>
          </cell>
          <cell r="Q536">
            <v>851.34</v>
          </cell>
          <cell r="R536">
            <v>974.29</v>
          </cell>
          <cell r="T536">
            <v>1462.91</v>
          </cell>
          <cell r="U536">
            <v>914.87</v>
          </cell>
          <cell r="V536">
            <v>1054.0628571428572</v>
          </cell>
        </row>
        <row r="537">
          <cell r="M537" t="str">
            <v>20000054</v>
          </cell>
          <cell r="N537" t="str">
            <v>2</v>
          </cell>
          <cell r="O537">
            <v>34126.75</v>
          </cell>
          <cell r="P537">
            <v>10255.65</v>
          </cell>
          <cell r="Q537">
            <v>4469.1099999999997</v>
          </cell>
          <cell r="R537">
            <v>6150.02</v>
          </cell>
          <cell r="S537">
            <v>5288.59</v>
          </cell>
          <cell r="T537">
            <v>10666.43</v>
          </cell>
          <cell r="U537">
            <v>5614.3</v>
          </cell>
          <cell r="V537">
            <v>10938.692857142856</v>
          </cell>
        </row>
        <row r="538">
          <cell r="M538" t="str">
            <v>20000055</v>
          </cell>
          <cell r="N538" t="str">
            <v>2</v>
          </cell>
          <cell r="O538">
            <v>531.85</v>
          </cell>
          <cell r="P538">
            <v>479.38</v>
          </cell>
          <cell r="Q538">
            <v>595.21</v>
          </cell>
          <cell r="R538">
            <v>471.71</v>
          </cell>
          <cell r="S538">
            <v>781.24</v>
          </cell>
          <cell r="T538">
            <v>343.3</v>
          </cell>
          <cell r="U538">
            <v>855.1400000000001</v>
          </cell>
          <cell r="V538">
            <v>579.69000000000017</v>
          </cell>
        </row>
        <row r="539">
          <cell r="M539" t="str">
            <v>20000057</v>
          </cell>
          <cell r="N539" t="str">
            <v>2</v>
          </cell>
          <cell r="O539">
            <v>175.04</v>
          </cell>
          <cell r="Q539">
            <v>10393.469999999999</v>
          </cell>
          <cell r="R539">
            <v>290.06</v>
          </cell>
          <cell r="S539">
            <v>65.91</v>
          </cell>
          <cell r="T539">
            <v>127.68</v>
          </cell>
          <cell r="U539">
            <v>71.66</v>
          </cell>
          <cell r="V539">
            <v>1589.1171428571429</v>
          </cell>
        </row>
        <row r="540">
          <cell r="M540" t="str">
            <v>20000060</v>
          </cell>
          <cell r="N540" t="str">
            <v>2</v>
          </cell>
          <cell r="O540">
            <v>130.93</v>
          </cell>
          <cell r="P540">
            <v>448.92</v>
          </cell>
          <cell r="Q540">
            <v>263.87</v>
          </cell>
          <cell r="R540">
            <v>16029.060000000001</v>
          </cell>
          <cell r="S540">
            <v>16081.83</v>
          </cell>
          <cell r="T540">
            <v>182.9</v>
          </cell>
          <cell r="U540">
            <v>241.75</v>
          </cell>
          <cell r="V540">
            <v>4768.465714285715</v>
          </cell>
        </row>
        <row r="541">
          <cell r="M541" t="str">
            <v>20000061</v>
          </cell>
          <cell r="N541" t="str">
            <v>2</v>
          </cell>
          <cell r="O541">
            <v>187.63</v>
          </cell>
          <cell r="P541">
            <v>2306.13</v>
          </cell>
          <cell r="Q541">
            <v>285.12</v>
          </cell>
          <cell r="R541">
            <v>12899.98</v>
          </cell>
          <cell r="S541">
            <v>321.83999999999997</v>
          </cell>
          <cell r="T541">
            <v>127.68</v>
          </cell>
          <cell r="U541">
            <v>222</v>
          </cell>
          <cell r="V541">
            <v>2335.7685714285717</v>
          </cell>
        </row>
        <row r="542">
          <cell r="M542" t="str">
            <v>20000062</v>
          </cell>
          <cell r="N542" t="str">
            <v>2</v>
          </cell>
          <cell r="O542">
            <v>187.63</v>
          </cell>
          <cell r="P542">
            <v>261.20999999999998</v>
          </cell>
          <cell r="Q542">
            <v>294</v>
          </cell>
          <cell r="R542">
            <v>581.6</v>
          </cell>
          <cell r="T542">
            <v>127.68</v>
          </cell>
          <cell r="U542">
            <v>228.63</v>
          </cell>
          <cell r="V542">
            <v>240.10714285714286</v>
          </cell>
        </row>
        <row r="543">
          <cell r="M543" t="str">
            <v>20000063</v>
          </cell>
          <cell r="N543" t="str">
            <v>2</v>
          </cell>
          <cell r="O543">
            <v>187.63</v>
          </cell>
          <cell r="P543">
            <v>261.20999999999998</v>
          </cell>
          <cell r="Q543">
            <v>294</v>
          </cell>
          <cell r="S543">
            <v>133.44</v>
          </cell>
          <cell r="T543">
            <v>3157.5</v>
          </cell>
          <cell r="U543">
            <v>228.62</v>
          </cell>
          <cell r="V543">
            <v>608.91428571428571</v>
          </cell>
        </row>
        <row r="544">
          <cell r="M544" t="str">
            <v>20000064</v>
          </cell>
          <cell r="N544" t="str">
            <v>2</v>
          </cell>
          <cell r="O544">
            <v>32371.29</v>
          </cell>
          <cell r="P544">
            <v>63552.17</v>
          </cell>
          <cell r="Q544">
            <v>30095.96</v>
          </cell>
          <cell r="R544">
            <v>24717.05</v>
          </cell>
          <cell r="S544">
            <v>90789.739999999991</v>
          </cell>
          <cell r="T544">
            <v>12481.77</v>
          </cell>
          <cell r="U544">
            <v>24564.07</v>
          </cell>
          <cell r="V544">
            <v>39796.007142857132</v>
          </cell>
        </row>
        <row r="545">
          <cell r="M545" t="str">
            <v>20000065</v>
          </cell>
          <cell r="N545" t="str">
            <v>2</v>
          </cell>
          <cell r="O545">
            <v>2326.35</v>
          </cell>
          <cell r="P545">
            <v>5050.2000000000007</v>
          </cell>
          <cell r="Q545">
            <v>1400.59</v>
          </cell>
          <cell r="R545">
            <v>4888.5200000000004</v>
          </cell>
          <cell r="S545">
            <v>4671.68</v>
          </cell>
          <cell r="T545">
            <v>6186.0000000000018</v>
          </cell>
          <cell r="U545">
            <v>3187.4100000000003</v>
          </cell>
          <cell r="V545">
            <v>3958.678571428572</v>
          </cell>
        </row>
        <row r="546">
          <cell r="M546" t="str">
            <v>20000066</v>
          </cell>
          <cell r="N546" t="str">
            <v>2</v>
          </cell>
          <cell r="O546">
            <v>2858.44</v>
          </cell>
          <cell r="P546">
            <v>1325.61</v>
          </cell>
          <cell r="Q546">
            <v>1087.95</v>
          </cell>
          <cell r="R546">
            <v>2827.04</v>
          </cell>
          <cell r="S546">
            <v>4223.74</v>
          </cell>
          <cell r="T546">
            <v>597.16999999999996</v>
          </cell>
          <cell r="U546">
            <v>4035.9399999999996</v>
          </cell>
          <cell r="V546">
            <v>2422.27</v>
          </cell>
        </row>
        <row r="547">
          <cell r="M547" t="str">
            <v>20000067</v>
          </cell>
          <cell r="N547" t="str">
            <v>2</v>
          </cell>
          <cell r="O547">
            <v>15473.869999999999</v>
          </cell>
          <cell r="P547">
            <v>8669.58</v>
          </cell>
          <cell r="Q547">
            <v>17940.7</v>
          </cell>
          <cell r="R547">
            <v>12231.060000000001</v>
          </cell>
          <cell r="S547">
            <v>9842.32</v>
          </cell>
          <cell r="T547">
            <v>14450.32</v>
          </cell>
          <cell r="U547">
            <v>13315.26</v>
          </cell>
          <cell r="V547">
            <v>13131.872857142855</v>
          </cell>
        </row>
        <row r="548">
          <cell r="M548" t="str">
            <v>20000068</v>
          </cell>
          <cell r="N548" t="str">
            <v>2</v>
          </cell>
          <cell r="O548">
            <v>12698.480000000001</v>
          </cell>
          <cell r="P548">
            <v>16053.64</v>
          </cell>
          <cell r="Q548">
            <v>18026.809999999998</v>
          </cell>
          <cell r="R548">
            <v>36384.06</v>
          </cell>
          <cell r="S548">
            <v>18806.86</v>
          </cell>
          <cell r="T548">
            <v>7081.79</v>
          </cell>
          <cell r="U548">
            <v>5566.51</v>
          </cell>
          <cell r="V548">
            <v>16374.021428571426</v>
          </cell>
        </row>
        <row r="549">
          <cell r="M549" t="str">
            <v>20000069</v>
          </cell>
          <cell r="N549" t="str">
            <v>2</v>
          </cell>
          <cell r="O549">
            <v>1715.5800000000002</v>
          </cell>
          <cell r="P549">
            <v>4377.5</v>
          </cell>
          <cell r="Q549">
            <v>11324.7</v>
          </cell>
          <cell r="R549">
            <v>19362.48</v>
          </cell>
          <cell r="S549">
            <v>-952.82000000000016</v>
          </cell>
          <cell r="T549">
            <v>2182.69</v>
          </cell>
          <cell r="U549">
            <v>3524</v>
          </cell>
          <cell r="V549">
            <v>5933.4471428571424</v>
          </cell>
        </row>
        <row r="550">
          <cell r="M550" t="str">
            <v>20000070</v>
          </cell>
          <cell r="N550" t="str">
            <v>2</v>
          </cell>
          <cell r="O550">
            <v>11974.6</v>
          </cell>
          <cell r="P550">
            <v>44151.729999999996</v>
          </cell>
          <cell r="Q550">
            <v>22551.040000000001</v>
          </cell>
          <cell r="R550">
            <v>36563.33</v>
          </cell>
          <cell r="S550">
            <v>10866.1</v>
          </cell>
          <cell r="T550">
            <v>27755.300000000003</v>
          </cell>
          <cell r="U550">
            <v>7737.47</v>
          </cell>
          <cell r="V550">
            <v>23085.652857142857</v>
          </cell>
        </row>
        <row r="551">
          <cell r="M551" t="str">
            <v>20000071</v>
          </cell>
          <cell r="N551" t="str">
            <v>2</v>
          </cell>
          <cell r="O551">
            <v>13780.57</v>
          </cell>
          <cell r="P551">
            <v>14798.45</v>
          </cell>
          <cell r="Q551">
            <v>16110.53</v>
          </cell>
          <cell r="R551">
            <v>12677.13</v>
          </cell>
          <cell r="S551">
            <v>13133.26</v>
          </cell>
          <cell r="T551">
            <v>12539.57</v>
          </cell>
          <cell r="U551">
            <v>17867.82</v>
          </cell>
          <cell r="V551">
            <v>14415.332857142859</v>
          </cell>
        </row>
        <row r="552">
          <cell r="M552" t="str">
            <v>20000072</v>
          </cell>
          <cell r="N552" t="str">
            <v>2</v>
          </cell>
          <cell r="O552">
            <v>34472.97</v>
          </cell>
          <cell r="P552">
            <v>30611.26</v>
          </cell>
          <cell r="Q552">
            <v>51937.74</v>
          </cell>
          <cell r="R552">
            <v>110437</v>
          </cell>
          <cell r="S552">
            <v>223477.28</v>
          </cell>
          <cell r="T552">
            <v>41740.870000000003</v>
          </cell>
          <cell r="U552">
            <v>40581.339999999997</v>
          </cell>
          <cell r="V552">
            <v>76179.78</v>
          </cell>
        </row>
        <row r="553">
          <cell r="M553" t="str">
            <v>20000073</v>
          </cell>
          <cell r="N553" t="str">
            <v>2</v>
          </cell>
          <cell r="O553">
            <v>45907.54</v>
          </cell>
          <cell r="P553">
            <v>67773.820000000007</v>
          </cell>
          <cell r="Q553">
            <v>65151.37</v>
          </cell>
          <cell r="R553">
            <v>108891.39</v>
          </cell>
          <cell r="S553">
            <v>382523.27</v>
          </cell>
          <cell r="T553">
            <v>-23377.410000000003</v>
          </cell>
          <cell r="U553">
            <v>24651.06</v>
          </cell>
          <cell r="V553">
            <v>95931.577142857146</v>
          </cell>
        </row>
        <row r="554">
          <cell r="M554" t="str">
            <v>20000074</v>
          </cell>
          <cell r="N554" t="str">
            <v>2</v>
          </cell>
          <cell r="O554">
            <v>6267.84</v>
          </cell>
          <cell r="P554">
            <v>2437.54</v>
          </cell>
          <cell r="Q554">
            <v>4695.24</v>
          </cell>
          <cell r="R554">
            <v>10795.38</v>
          </cell>
          <cell r="S554">
            <v>6504.44</v>
          </cell>
          <cell r="T554">
            <v>3147.06</v>
          </cell>
          <cell r="U554">
            <v>2512.14</v>
          </cell>
          <cell r="V554">
            <v>5194.2342857142858</v>
          </cell>
        </row>
        <row r="555">
          <cell r="M555" t="str">
            <v>20000075</v>
          </cell>
          <cell r="N555" t="str">
            <v>2</v>
          </cell>
          <cell r="O555">
            <v>6278.79</v>
          </cell>
          <cell r="P555">
            <v>3856.81</v>
          </cell>
          <cell r="Q555">
            <v>8125.09</v>
          </cell>
          <cell r="R555">
            <v>2206.66</v>
          </cell>
          <cell r="S555">
            <v>3859.2699999999995</v>
          </cell>
          <cell r="T555">
            <v>7565.24</v>
          </cell>
          <cell r="U555">
            <v>10153.370000000001</v>
          </cell>
          <cell r="V555">
            <v>6006.4614285714288</v>
          </cell>
        </row>
        <row r="556">
          <cell r="M556" t="str">
            <v>20000076</v>
          </cell>
          <cell r="N556" t="str">
            <v>2</v>
          </cell>
          <cell r="O556">
            <v>960.58</v>
          </cell>
          <cell r="P556">
            <v>1038.1300000000001</v>
          </cell>
          <cell r="Q556">
            <v>657.73</v>
          </cell>
          <cell r="R556">
            <v>1034.46</v>
          </cell>
          <cell r="S556">
            <v>2046.3400000000001</v>
          </cell>
          <cell r="T556">
            <v>2337.48</v>
          </cell>
          <cell r="U556">
            <v>21224.720000000001</v>
          </cell>
          <cell r="V556">
            <v>4185.6342857142863</v>
          </cell>
        </row>
        <row r="557">
          <cell r="M557" t="str">
            <v>20000077</v>
          </cell>
          <cell r="N557" t="str">
            <v>2</v>
          </cell>
          <cell r="O557">
            <v>149.32</v>
          </cell>
          <cell r="P557">
            <v>626.79</v>
          </cell>
          <cell r="Q557">
            <v>482.68</v>
          </cell>
          <cell r="R557">
            <v>174.73</v>
          </cell>
          <cell r="S557">
            <v>358.07</v>
          </cell>
          <cell r="T557">
            <v>163.63</v>
          </cell>
          <cell r="U557">
            <v>148.83000000000001</v>
          </cell>
          <cell r="V557">
            <v>300.57857142857137</v>
          </cell>
        </row>
        <row r="558">
          <cell r="M558" t="str">
            <v>20000078</v>
          </cell>
          <cell r="N558" t="str">
            <v>2</v>
          </cell>
          <cell r="O558">
            <v>5371.21</v>
          </cell>
          <cell r="P558">
            <v>5807.86</v>
          </cell>
          <cell r="Q558">
            <v>11305.550000000001</v>
          </cell>
          <cell r="R558">
            <v>4458.43</v>
          </cell>
          <cell r="S558">
            <v>5937.08</v>
          </cell>
          <cell r="T558">
            <v>6936.3</v>
          </cell>
          <cell r="U558">
            <v>5418.17</v>
          </cell>
          <cell r="V558">
            <v>6462.0857142857149</v>
          </cell>
        </row>
        <row r="559">
          <cell r="M559" t="str">
            <v>20000079</v>
          </cell>
          <cell r="N559" t="str">
            <v>2</v>
          </cell>
          <cell r="O559">
            <v>41126.550000000003</v>
          </cell>
          <cell r="P559">
            <v>73245.919999999998</v>
          </cell>
          <cell r="Q559">
            <v>370812.61</v>
          </cell>
          <cell r="R559">
            <v>177180.67</v>
          </cell>
          <cell r="S559">
            <v>34909.57</v>
          </cell>
          <cell r="T559">
            <v>13997.84</v>
          </cell>
          <cell r="U559">
            <v>58108.560000000005</v>
          </cell>
          <cell r="V559">
            <v>109911.67428571428</v>
          </cell>
        </row>
        <row r="560">
          <cell r="M560" t="str">
            <v>20000080</v>
          </cell>
          <cell r="N560" t="str">
            <v>2</v>
          </cell>
          <cell r="U560">
            <v>3617.6</v>
          </cell>
          <cell r="V560">
            <v>516.79999999999995</v>
          </cell>
        </row>
        <row r="561">
          <cell r="M561" t="str">
            <v>20000081</v>
          </cell>
          <cell r="N561" t="str">
            <v>2</v>
          </cell>
          <cell r="O561">
            <v>21538.34</v>
          </cell>
          <cell r="P561">
            <v>17019.060000000001</v>
          </cell>
          <cell r="Q561">
            <v>27605.920000000002</v>
          </cell>
          <cell r="R561">
            <v>16052.59</v>
          </cell>
          <cell r="S561">
            <v>13861.79</v>
          </cell>
          <cell r="T561">
            <v>22769.1</v>
          </cell>
          <cell r="U561">
            <v>98785.27</v>
          </cell>
          <cell r="V561">
            <v>31090.295714285716</v>
          </cell>
        </row>
        <row r="562">
          <cell r="M562" t="str">
            <v>20000082</v>
          </cell>
          <cell r="N562" t="str">
            <v>2</v>
          </cell>
          <cell r="P562">
            <v>925.71</v>
          </cell>
          <cell r="S562">
            <v>7090.9400000000005</v>
          </cell>
          <cell r="T562">
            <v>3776.28</v>
          </cell>
          <cell r="V562">
            <v>1684.7042857142858</v>
          </cell>
        </row>
        <row r="563">
          <cell r="M563" t="str">
            <v>20000083</v>
          </cell>
          <cell r="N563" t="str">
            <v>2</v>
          </cell>
          <cell r="S563">
            <v>2615.25</v>
          </cell>
          <cell r="T563">
            <v>5276.96</v>
          </cell>
          <cell r="U563">
            <v>15496.42</v>
          </cell>
          <cell r="V563">
            <v>3341.2328571428575</v>
          </cell>
        </row>
        <row r="564">
          <cell r="M564" t="str">
            <v>20000084</v>
          </cell>
          <cell r="N564" t="str">
            <v>2</v>
          </cell>
          <cell r="P564">
            <v>919.55000000000007</v>
          </cell>
          <cell r="R564">
            <v>35.130000000000003</v>
          </cell>
          <cell r="T564">
            <v>1464.87</v>
          </cell>
          <cell r="V564">
            <v>345.65000000000003</v>
          </cell>
        </row>
        <row r="565">
          <cell r="M565" t="str">
            <v>20000085</v>
          </cell>
          <cell r="N565" t="str">
            <v>2</v>
          </cell>
          <cell r="V565">
            <v>0</v>
          </cell>
        </row>
        <row r="566">
          <cell r="M566" t="str">
            <v>20000086</v>
          </cell>
          <cell r="N566" t="str">
            <v>2</v>
          </cell>
          <cell r="O566">
            <v>5215.07</v>
          </cell>
          <cell r="P566">
            <v>6124.6500000000005</v>
          </cell>
          <cell r="Q566">
            <v>6109.2400000000016</v>
          </cell>
          <cell r="R566">
            <v>4246.74</v>
          </cell>
          <cell r="S566">
            <v>161.29000000000002</v>
          </cell>
          <cell r="T566">
            <v>1028.56</v>
          </cell>
          <cell r="V566">
            <v>3269.3642857142868</v>
          </cell>
        </row>
        <row r="567">
          <cell r="M567" t="str">
            <v>20000087</v>
          </cell>
          <cell r="N567" t="str">
            <v>2</v>
          </cell>
          <cell r="Q567">
            <v>127.13</v>
          </cell>
          <cell r="V567">
            <v>18.161428571428569</v>
          </cell>
        </row>
        <row r="568">
          <cell r="M568" t="str">
            <v>20000088</v>
          </cell>
          <cell r="N568" t="str">
            <v>2</v>
          </cell>
          <cell r="O568">
            <v>171.94</v>
          </cell>
          <cell r="P568">
            <v>15677.8</v>
          </cell>
          <cell r="R568">
            <v>871.81000000000006</v>
          </cell>
          <cell r="S568">
            <v>3.86</v>
          </cell>
          <cell r="U568">
            <v>893.68000000000006</v>
          </cell>
          <cell r="V568">
            <v>2517.0128571428572</v>
          </cell>
        </row>
        <row r="569">
          <cell r="M569" t="str">
            <v>20000089</v>
          </cell>
          <cell r="N569" t="str">
            <v>2</v>
          </cell>
          <cell r="O569">
            <v>139.33000000000001</v>
          </cell>
          <cell r="P569">
            <v>391.92</v>
          </cell>
          <cell r="R569">
            <v>493.73</v>
          </cell>
          <cell r="U569">
            <v>1326.31</v>
          </cell>
          <cell r="V569">
            <v>335.89857142857142</v>
          </cell>
        </row>
        <row r="570">
          <cell r="M570" t="str">
            <v>20000091</v>
          </cell>
          <cell r="N570" t="str">
            <v>2</v>
          </cell>
          <cell r="O570">
            <v>21662.710000000003</v>
          </cell>
          <cell r="P570">
            <v>18817.05</v>
          </cell>
          <cell r="Q570">
            <v>15163.5</v>
          </cell>
          <cell r="R570">
            <v>15218</v>
          </cell>
          <cell r="S570">
            <v>13952.09</v>
          </cell>
          <cell r="T570">
            <v>12009.8</v>
          </cell>
          <cell r="U570">
            <v>41571.089999999997</v>
          </cell>
          <cell r="V570">
            <v>19770.605714285713</v>
          </cell>
        </row>
        <row r="571">
          <cell r="M571" t="str">
            <v>20000093</v>
          </cell>
          <cell r="N571" t="str">
            <v>2</v>
          </cell>
          <cell r="O571">
            <v>25690.42</v>
          </cell>
          <cell r="P571">
            <v>20587.689999999999</v>
          </cell>
          <cell r="Q571">
            <v>35698.619999999995</v>
          </cell>
          <cell r="R571">
            <v>792599.06</v>
          </cell>
          <cell r="S571">
            <v>204858.37</v>
          </cell>
          <cell r="T571">
            <v>46463.48</v>
          </cell>
          <cell r="U571">
            <v>79652.44</v>
          </cell>
          <cell r="V571">
            <v>172221.44</v>
          </cell>
        </row>
        <row r="572">
          <cell r="M572" t="str">
            <v>20000094</v>
          </cell>
          <cell r="N572" t="str">
            <v>2</v>
          </cell>
          <cell r="O572">
            <v>8012.7</v>
          </cell>
          <cell r="P572">
            <v>7467.84</v>
          </cell>
          <cell r="Q572">
            <v>12660.1</v>
          </cell>
          <cell r="R572">
            <v>777496.00000000012</v>
          </cell>
          <cell r="S572">
            <v>171945.55000000002</v>
          </cell>
          <cell r="T572">
            <v>19455.260000000002</v>
          </cell>
          <cell r="U572">
            <v>15947.08</v>
          </cell>
          <cell r="V572">
            <v>144712.07571428575</v>
          </cell>
        </row>
        <row r="573">
          <cell r="M573" t="str">
            <v>20000095</v>
          </cell>
          <cell r="N573" t="str">
            <v>2</v>
          </cell>
          <cell r="O573">
            <v>8156.58</v>
          </cell>
          <cell r="P573">
            <v>13895.449999999999</v>
          </cell>
          <cell r="Q573">
            <v>2919.67</v>
          </cell>
          <cell r="R573">
            <v>104205.98000000001</v>
          </cell>
          <cell r="S573">
            <v>5773.79</v>
          </cell>
          <cell r="T573">
            <v>24437.4</v>
          </cell>
          <cell r="U573">
            <v>6745.8099999999995</v>
          </cell>
          <cell r="V573">
            <v>23733.525714285712</v>
          </cell>
        </row>
        <row r="574">
          <cell r="M574" t="str">
            <v>20000096</v>
          </cell>
          <cell r="N574" t="str">
            <v>2</v>
          </cell>
          <cell r="O574">
            <v>23560.07</v>
          </cell>
          <cell r="P574">
            <v>40265.870000000003</v>
          </cell>
          <cell r="Q574">
            <v>100457.38</v>
          </cell>
          <cell r="R574">
            <v>26076.49</v>
          </cell>
          <cell r="S574">
            <v>8508.73</v>
          </cell>
          <cell r="T574">
            <v>3143.0699999999997</v>
          </cell>
          <cell r="U574">
            <v>39280.93</v>
          </cell>
          <cell r="V574">
            <v>34470.362857142856</v>
          </cell>
        </row>
        <row r="575">
          <cell r="M575" t="str">
            <v>20000097</v>
          </cell>
          <cell r="N575" t="str">
            <v>2</v>
          </cell>
          <cell r="O575">
            <v>162.35</v>
          </cell>
          <cell r="P575">
            <v>211.31</v>
          </cell>
          <cell r="Q575">
            <v>136.71</v>
          </cell>
          <cell r="R575">
            <v>56.83</v>
          </cell>
          <cell r="S575">
            <v>230.05</v>
          </cell>
          <cell r="T575">
            <v>336.53</v>
          </cell>
          <cell r="U575">
            <v>145.91</v>
          </cell>
          <cell r="V575">
            <v>182.81285714285715</v>
          </cell>
        </row>
        <row r="576">
          <cell r="M576" t="str">
            <v>20000101</v>
          </cell>
          <cell r="N576" t="str">
            <v>2</v>
          </cell>
          <cell r="O576">
            <v>1750.0500000000002</v>
          </cell>
          <cell r="P576">
            <v>10129.040000000001</v>
          </cell>
          <cell r="Q576">
            <v>1508.02</v>
          </cell>
          <cell r="R576">
            <v>8126.77</v>
          </cell>
          <cell r="S576">
            <v>8597.23</v>
          </cell>
          <cell r="T576">
            <v>1623.06</v>
          </cell>
          <cell r="U576">
            <v>2158.8599999999997</v>
          </cell>
          <cell r="V576">
            <v>4841.8614285714284</v>
          </cell>
        </row>
        <row r="577">
          <cell r="M577" t="str">
            <v>20000102</v>
          </cell>
          <cell r="N577" t="str">
            <v>2</v>
          </cell>
          <cell r="O577">
            <v>5339.99</v>
          </cell>
          <cell r="P577">
            <v>866.26</v>
          </cell>
          <cell r="Q577">
            <v>1270.02</v>
          </cell>
          <cell r="R577">
            <v>1666.11</v>
          </cell>
          <cell r="T577">
            <v>1777.58</v>
          </cell>
          <cell r="V577">
            <v>1559.9942857142858</v>
          </cell>
        </row>
        <row r="578">
          <cell r="M578" t="str">
            <v>20000103</v>
          </cell>
          <cell r="N578" t="str">
            <v>2</v>
          </cell>
          <cell r="O578">
            <v>2498.08</v>
          </cell>
          <cell r="P578">
            <v>1245.6099999999999</v>
          </cell>
          <cell r="Q578">
            <v>263.73</v>
          </cell>
          <cell r="R578">
            <v>707.39</v>
          </cell>
          <cell r="S578">
            <v>1494.14</v>
          </cell>
          <cell r="T578">
            <v>1863.5800000000002</v>
          </cell>
          <cell r="V578">
            <v>1153.2185714285713</v>
          </cell>
        </row>
        <row r="579">
          <cell r="M579" t="str">
            <v>20000104</v>
          </cell>
          <cell r="N579" t="str">
            <v>2</v>
          </cell>
          <cell r="O579">
            <v>1336.47</v>
          </cell>
          <cell r="P579">
            <v>659.88</v>
          </cell>
          <cell r="Q579">
            <v>1673.65</v>
          </cell>
          <cell r="R579">
            <v>1965.75</v>
          </cell>
          <cell r="S579">
            <v>1833.51</v>
          </cell>
          <cell r="T579">
            <v>1527.04</v>
          </cell>
          <cell r="U579">
            <v>16099.85</v>
          </cell>
          <cell r="V579">
            <v>3585.1642857142861</v>
          </cell>
        </row>
        <row r="580">
          <cell r="M580" t="str">
            <v>20000105</v>
          </cell>
          <cell r="N580" t="str">
            <v>2</v>
          </cell>
          <cell r="R580">
            <v>1418.3</v>
          </cell>
          <cell r="S580">
            <v>241.29</v>
          </cell>
          <cell r="V580">
            <v>237.0842857142857</v>
          </cell>
        </row>
        <row r="581">
          <cell r="M581" t="str">
            <v>20000106</v>
          </cell>
          <cell r="N581" t="str">
            <v>2</v>
          </cell>
          <cell r="O581">
            <v>4185.8</v>
          </cell>
          <cell r="Q581">
            <v>5464.87</v>
          </cell>
          <cell r="R581">
            <v>1566.31</v>
          </cell>
          <cell r="S581">
            <v>3755.79</v>
          </cell>
          <cell r="T581">
            <v>4570.58</v>
          </cell>
          <cell r="V581">
            <v>2791.9071428571428</v>
          </cell>
        </row>
        <row r="582">
          <cell r="M582" t="str">
            <v>20000107</v>
          </cell>
          <cell r="N582" t="str">
            <v>2</v>
          </cell>
          <cell r="O582">
            <v>23672.49</v>
          </cell>
          <cell r="P582">
            <v>85883.97</v>
          </cell>
          <cell r="Q582">
            <v>28227.420000000002</v>
          </cell>
          <cell r="R582">
            <v>20017.29</v>
          </cell>
          <cell r="S582">
            <v>20544.62</v>
          </cell>
          <cell r="T582">
            <v>29122.879999999997</v>
          </cell>
          <cell r="U582">
            <v>178752.6</v>
          </cell>
          <cell r="V582">
            <v>55174.467142857146</v>
          </cell>
        </row>
        <row r="583">
          <cell r="M583" t="str">
            <v>20000108</v>
          </cell>
          <cell r="N583" t="str">
            <v>2</v>
          </cell>
          <cell r="O583">
            <v>352.94</v>
          </cell>
          <cell r="P583">
            <v>552.54999999999995</v>
          </cell>
          <cell r="Q583">
            <v>1484.42</v>
          </cell>
          <cell r="R583">
            <v>296.52999999999997</v>
          </cell>
          <cell r="S583">
            <v>308.64999999999998</v>
          </cell>
          <cell r="T583">
            <v>220.62</v>
          </cell>
          <cell r="U583">
            <v>352.9</v>
          </cell>
          <cell r="V583">
            <v>509.80142857142852</v>
          </cell>
        </row>
        <row r="584">
          <cell r="M584" t="str">
            <v>20000109</v>
          </cell>
          <cell r="N584" t="str">
            <v>2</v>
          </cell>
          <cell r="O584">
            <v>598.28</v>
          </cell>
          <cell r="P584">
            <v>3415.86</v>
          </cell>
          <cell r="Q584">
            <v>70.81</v>
          </cell>
          <cell r="R584">
            <v>134.78</v>
          </cell>
          <cell r="S584">
            <v>142.57</v>
          </cell>
          <cell r="T584">
            <v>73.56</v>
          </cell>
          <cell r="U584">
            <v>229.82</v>
          </cell>
          <cell r="V584">
            <v>666.52571428571434</v>
          </cell>
        </row>
        <row r="585">
          <cell r="M585" t="str">
            <v>20000112</v>
          </cell>
          <cell r="N585" t="str">
            <v>2</v>
          </cell>
          <cell r="O585">
            <v>128778.61000000002</v>
          </cell>
          <cell r="P585">
            <v>141328.66</v>
          </cell>
          <cell r="Q585">
            <v>153744.53</v>
          </cell>
          <cell r="R585">
            <v>78270.47</v>
          </cell>
          <cell r="S585">
            <v>92986.34</v>
          </cell>
          <cell r="T585">
            <v>53374.430000000008</v>
          </cell>
          <cell r="U585">
            <v>303030.27</v>
          </cell>
          <cell r="V585">
            <v>135930.47285714286</v>
          </cell>
        </row>
        <row r="586">
          <cell r="M586" t="str">
            <v>20000113</v>
          </cell>
          <cell r="N586" t="str">
            <v>2</v>
          </cell>
          <cell r="O586">
            <v>329.79</v>
          </cell>
          <cell r="P586">
            <v>684.01</v>
          </cell>
          <cell r="Q586">
            <v>1918.31</v>
          </cell>
          <cell r="R586">
            <v>67.41</v>
          </cell>
          <cell r="S586">
            <v>760.94</v>
          </cell>
          <cell r="V586">
            <v>537.20857142857142</v>
          </cell>
        </row>
        <row r="587">
          <cell r="M587" t="str">
            <v>20000114</v>
          </cell>
          <cell r="N587" t="str">
            <v>2</v>
          </cell>
          <cell r="O587">
            <v>385.38</v>
          </cell>
          <cell r="P587">
            <v>1918.81</v>
          </cell>
          <cell r="Q587">
            <v>758.06000000000006</v>
          </cell>
          <cell r="R587">
            <v>987.27</v>
          </cell>
          <cell r="S587">
            <v>715.12</v>
          </cell>
          <cell r="T587">
            <v>1488.44</v>
          </cell>
          <cell r="U587">
            <v>1557.51</v>
          </cell>
          <cell r="V587">
            <v>1115.7985714285714</v>
          </cell>
        </row>
        <row r="588">
          <cell r="M588" t="str">
            <v>20000115</v>
          </cell>
          <cell r="N588" t="str">
            <v>2</v>
          </cell>
          <cell r="O588">
            <v>5344.17</v>
          </cell>
          <cell r="P588">
            <v>3171.25</v>
          </cell>
          <cell r="Q588">
            <v>3026.7</v>
          </cell>
          <cell r="R588">
            <v>2694.35</v>
          </cell>
          <cell r="S588">
            <v>1147.0999999999999</v>
          </cell>
          <cell r="T588">
            <v>5304.28</v>
          </cell>
          <cell r="U588">
            <v>1875.21</v>
          </cell>
          <cell r="V588">
            <v>3223.2942857142853</v>
          </cell>
        </row>
        <row r="589">
          <cell r="M589" t="str">
            <v>20000116</v>
          </cell>
          <cell r="N589" t="str">
            <v>2</v>
          </cell>
          <cell r="O589">
            <v>5639.5999999999995</v>
          </cell>
          <cell r="P589">
            <v>4590.5600000000004</v>
          </cell>
          <cell r="Q589">
            <v>3170.68</v>
          </cell>
          <cell r="R589">
            <v>7360.21</v>
          </cell>
          <cell r="S589">
            <v>18540</v>
          </cell>
          <cell r="T589">
            <v>4207.78</v>
          </cell>
          <cell r="U589">
            <v>6492.7300000000014</v>
          </cell>
          <cell r="V589">
            <v>7143.0800000000008</v>
          </cell>
        </row>
        <row r="590">
          <cell r="M590" t="str">
            <v>20000117</v>
          </cell>
          <cell r="N590" t="str">
            <v>2</v>
          </cell>
          <cell r="O590">
            <v>10926.61</v>
          </cell>
          <cell r="P590">
            <v>31540.809999999998</v>
          </cell>
          <cell r="Q590">
            <v>58008.77</v>
          </cell>
          <cell r="R590">
            <v>304318.46000000002</v>
          </cell>
          <cell r="S590">
            <v>547946.6</v>
          </cell>
          <cell r="T590">
            <v>386040.89999999997</v>
          </cell>
          <cell r="U590">
            <v>288720.13999999996</v>
          </cell>
          <cell r="V590">
            <v>232500.3271428571</v>
          </cell>
        </row>
        <row r="591">
          <cell r="M591" t="str">
            <v>20000118</v>
          </cell>
          <cell r="N591" t="str">
            <v>2</v>
          </cell>
          <cell r="O591">
            <v>17724.189999999999</v>
          </cell>
          <cell r="P591">
            <v>10548.460000000001</v>
          </cell>
          <cell r="Q591">
            <v>16101.93</v>
          </cell>
          <cell r="R591">
            <v>5994.9800000000005</v>
          </cell>
          <cell r="S591">
            <v>4711.37</v>
          </cell>
          <cell r="T591">
            <v>3408.54</v>
          </cell>
          <cell r="U591">
            <v>4516.63</v>
          </cell>
          <cell r="V591">
            <v>9000.8714285714286</v>
          </cell>
        </row>
        <row r="592">
          <cell r="M592" t="str">
            <v>20000119</v>
          </cell>
          <cell r="N592" t="str">
            <v>2</v>
          </cell>
          <cell r="O592">
            <v>10379.93</v>
          </cell>
          <cell r="P592">
            <v>27966.920000000002</v>
          </cell>
          <cell r="Q592">
            <v>22565.21</v>
          </cell>
          <cell r="R592">
            <v>7328.7400000000016</v>
          </cell>
          <cell r="S592">
            <v>24552.11</v>
          </cell>
          <cell r="T592">
            <v>12897.6</v>
          </cell>
          <cell r="U592">
            <v>12631.08</v>
          </cell>
          <cell r="V592">
            <v>16903.084285714289</v>
          </cell>
        </row>
        <row r="593">
          <cell r="M593" t="str">
            <v>20000120</v>
          </cell>
          <cell r="N593" t="str">
            <v>2</v>
          </cell>
          <cell r="O593">
            <v>27412.469999999998</v>
          </cell>
          <cell r="P593">
            <v>17643.39</v>
          </cell>
          <cell r="Q593">
            <v>26238.309999999998</v>
          </cell>
          <cell r="R593">
            <v>29360.559999999998</v>
          </cell>
          <cell r="S593">
            <v>20495.169999999998</v>
          </cell>
          <cell r="T593">
            <v>21168.22</v>
          </cell>
          <cell r="U593">
            <v>32172.36</v>
          </cell>
          <cell r="V593">
            <v>24927.211428571427</v>
          </cell>
        </row>
        <row r="594">
          <cell r="M594" t="str">
            <v>20000121</v>
          </cell>
          <cell r="N594" t="str">
            <v>2</v>
          </cell>
          <cell r="O594">
            <v>1382.47</v>
          </cell>
          <cell r="P594">
            <v>1810.87</v>
          </cell>
          <cell r="Q594">
            <v>3817.66</v>
          </cell>
          <cell r="R594">
            <v>2578.21</v>
          </cell>
          <cell r="S594">
            <v>2474.9</v>
          </cell>
          <cell r="T594">
            <v>5162.96</v>
          </cell>
          <cell r="U594">
            <v>3590.5299999999997</v>
          </cell>
          <cell r="V594">
            <v>2973.9428571428571</v>
          </cell>
        </row>
        <row r="595">
          <cell r="M595" t="str">
            <v>20000122</v>
          </cell>
          <cell r="N595" t="str">
            <v>2</v>
          </cell>
          <cell r="O595">
            <v>3103.39</v>
          </cell>
          <cell r="P595">
            <v>2457.81</v>
          </cell>
          <cell r="Q595">
            <v>1076.3699999999999</v>
          </cell>
          <cell r="R595">
            <v>2173</v>
          </cell>
          <cell r="S595">
            <v>4337.78</v>
          </cell>
          <cell r="T595">
            <v>6904.6</v>
          </cell>
          <cell r="U595">
            <v>1911.0100000000002</v>
          </cell>
          <cell r="V595">
            <v>3137.7085714285713</v>
          </cell>
        </row>
        <row r="596">
          <cell r="M596" t="str">
            <v>20000123</v>
          </cell>
          <cell r="N596" t="str">
            <v>2</v>
          </cell>
          <cell r="P596">
            <v>1664.76</v>
          </cell>
          <cell r="Q596">
            <v>1197.77</v>
          </cell>
          <cell r="T596">
            <v>1747.24</v>
          </cell>
          <cell r="U596">
            <v>6682.1000000000013</v>
          </cell>
          <cell r="V596">
            <v>1613.1242857142859</v>
          </cell>
        </row>
        <row r="597">
          <cell r="M597" t="str">
            <v>20000124</v>
          </cell>
          <cell r="N597" t="str">
            <v>2</v>
          </cell>
          <cell r="O597">
            <v>5808.72</v>
          </cell>
          <cell r="P597">
            <v>4577.2000000000016</v>
          </cell>
          <cell r="Q597">
            <v>3550.55</v>
          </cell>
          <cell r="R597">
            <v>11474.08</v>
          </cell>
          <cell r="S597">
            <v>6266.01</v>
          </cell>
          <cell r="T597">
            <v>7860.04</v>
          </cell>
          <cell r="U597">
            <v>5364.96</v>
          </cell>
          <cell r="V597">
            <v>6414.5085714285724</v>
          </cell>
        </row>
        <row r="598">
          <cell r="M598" t="str">
            <v>20000125</v>
          </cell>
          <cell r="N598" t="str">
            <v>2</v>
          </cell>
          <cell r="O598">
            <v>9100.5399999999991</v>
          </cell>
          <cell r="P598">
            <v>13794.230000000001</v>
          </cell>
          <cell r="Q598">
            <v>8868.869999999999</v>
          </cell>
          <cell r="R598">
            <v>22855.32</v>
          </cell>
          <cell r="S598">
            <v>5478.2300000000005</v>
          </cell>
          <cell r="T598">
            <v>8038.51</v>
          </cell>
          <cell r="U598">
            <v>6788.27</v>
          </cell>
          <cell r="V598">
            <v>10703.424285714285</v>
          </cell>
        </row>
        <row r="599">
          <cell r="M599" t="str">
            <v>20000127</v>
          </cell>
          <cell r="N599" t="str">
            <v>2</v>
          </cell>
          <cell r="O599">
            <v>226</v>
          </cell>
          <cell r="P599">
            <v>862.66</v>
          </cell>
          <cell r="Q599">
            <v>237.41</v>
          </cell>
          <cell r="R599">
            <v>351.85</v>
          </cell>
          <cell r="T599">
            <v>340.3</v>
          </cell>
          <cell r="V599">
            <v>288.31714285714287</v>
          </cell>
        </row>
        <row r="600">
          <cell r="M600" t="str">
            <v>20000128</v>
          </cell>
          <cell r="N600" t="str">
            <v>2</v>
          </cell>
          <cell r="O600">
            <v>118.97</v>
          </cell>
          <cell r="P600">
            <v>683.25</v>
          </cell>
          <cell r="Q600">
            <v>65.92</v>
          </cell>
          <cell r="R600">
            <v>2098.89</v>
          </cell>
          <cell r="S600">
            <v>658.71</v>
          </cell>
          <cell r="T600">
            <v>523.96</v>
          </cell>
          <cell r="U600">
            <v>1716.68</v>
          </cell>
          <cell r="V600">
            <v>838.0542857142857</v>
          </cell>
        </row>
        <row r="601">
          <cell r="M601" t="str">
            <v>20000129</v>
          </cell>
          <cell r="N601" t="str">
            <v>2</v>
          </cell>
          <cell r="O601">
            <v>2048.04</v>
          </cell>
          <cell r="P601">
            <v>63.47</v>
          </cell>
          <cell r="Q601">
            <v>65.92</v>
          </cell>
          <cell r="R601">
            <v>2129.14</v>
          </cell>
          <cell r="S601">
            <v>170.98</v>
          </cell>
          <cell r="T601">
            <v>174.65</v>
          </cell>
          <cell r="U601">
            <v>2215.06</v>
          </cell>
          <cell r="V601">
            <v>981.03714285714261</v>
          </cell>
        </row>
        <row r="602">
          <cell r="M602" t="str">
            <v>20000130</v>
          </cell>
          <cell r="N602" t="str">
            <v>2</v>
          </cell>
          <cell r="O602">
            <v>118.97</v>
          </cell>
          <cell r="P602">
            <v>63.47</v>
          </cell>
          <cell r="Q602">
            <v>65.92</v>
          </cell>
          <cell r="R602">
            <v>69.010000000000005</v>
          </cell>
          <cell r="S602">
            <v>170.98</v>
          </cell>
          <cell r="T602">
            <v>174.65</v>
          </cell>
          <cell r="U602">
            <v>148.83000000000001</v>
          </cell>
          <cell r="V602">
            <v>115.97571428571429</v>
          </cell>
        </row>
        <row r="603">
          <cell r="M603" t="str">
            <v>20000131</v>
          </cell>
          <cell r="N603" t="str">
            <v>2</v>
          </cell>
          <cell r="O603">
            <v>118.97</v>
          </cell>
          <cell r="P603">
            <v>857.96</v>
          </cell>
          <cell r="Q603">
            <v>65.92</v>
          </cell>
          <cell r="R603">
            <v>69.010000000000005</v>
          </cell>
          <cell r="S603">
            <v>1797.25</v>
          </cell>
          <cell r="T603">
            <v>14119.8</v>
          </cell>
          <cell r="U603">
            <v>4846.43</v>
          </cell>
          <cell r="V603">
            <v>3125.0485714285714</v>
          </cell>
        </row>
        <row r="604">
          <cell r="M604" t="str">
            <v>20000132</v>
          </cell>
          <cell r="N604" t="str">
            <v>2</v>
          </cell>
          <cell r="O604">
            <v>814.14</v>
          </cell>
          <cell r="P604">
            <v>585.84</v>
          </cell>
          <cell r="Q604">
            <v>554.45000000000005</v>
          </cell>
          <cell r="R604">
            <v>69.010000000000005</v>
          </cell>
          <cell r="S604">
            <v>2801.09</v>
          </cell>
          <cell r="T604">
            <v>7963.17</v>
          </cell>
          <cell r="U604">
            <v>3285.28</v>
          </cell>
          <cell r="V604">
            <v>2296.1400000000003</v>
          </cell>
        </row>
        <row r="605">
          <cell r="M605" t="str">
            <v>20000133</v>
          </cell>
          <cell r="N605" t="str">
            <v>2</v>
          </cell>
          <cell r="O605">
            <v>63409.149999999994</v>
          </cell>
          <cell r="P605">
            <v>35011.4</v>
          </cell>
          <cell r="Q605">
            <v>4735.92</v>
          </cell>
          <cell r="R605">
            <v>5070.07</v>
          </cell>
          <cell r="S605">
            <v>3966.3500000000004</v>
          </cell>
          <cell r="T605">
            <v>8050.16</v>
          </cell>
          <cell r="U605">
            <v>5789.12</v>
          </cell>
          <cell r="V605">
            <v>18004.595714285711</v>
          </cell>
        </row>
        <row r="606">
          <cell r="M606" t="str">
            <v>20000134</v>
          </cell>
          <cell r="N606" t="str">
            <v>2</v>
          </cell>
          <cell r="O606">
            <v>29983.61</v>
          </cell>
          <cell r="P606">
            <v>102088.62</v>
          </cell>
          <cell r="Q606">
            <v>57436.78</v>
          </cell>
          <cell r="R606">
            <v>77879.31</v>
          </cell>
          <cell r="S606">
            <v>66327.899999999994</v>
          </cell>
          <cell r="T606">
            <v>107537.68</v>
          </cell>
          <cell r="U606">
            <v>54110.649999999994</v>
          </cell>
          <cell r="V606">
            <v>70766.364285714269</v>
          </cell>
        </row>
        <row r="607">
          <cell r="M607" t="str">
            <v>20000135</v>
          </cell>
          <cell r="N607" t="str">
            <v>2</v>
          </cell>
          <cell r="O607">
            <v>13759.710000000001</v>
          </cell>
          <cell r="P607">
            <v>7645.08</v>
          </cell>
          <cell r="Q607">
            <v>62831.53</v>
          </cell>
          <cell r="R607">
            <v>35701.919999999998</v>
          </cell>
          <cell r="S607">
            <v>24760.71</v>
          </cell>
          <cell r="T607">
            <v>13393.34</v>
          </cell>
          <cell r="U607">
            <v>56872.479999999996</v>
          </cell>
          <cell r="V607">
            <v>30709.252857142859</v>
          </cell>
        </row>
        <row r="608">
          <cell r="M608" t="str">
            <v>20000136</v>
          </cell>
          <cell r="N608" t="str">
            <v>2</v>
          </cell>
          <cell r="O608">
            <v>16842.050000000003</v>
          </cell>
          <cell r="P608">
            <v>17513.7</v>
          </cell>
          <cell r="Q608">
            <v>32255.25</v>
          </cell>
          <cell r="R608">
            <v>14176.5</v>
          </cell>
          <cell r="S608">
            <v>18379.830000000002</v>
          </cell>
          <cell r="T608">
            <v>43048.01</v>
          </cell>
          <cell r="U608">
            <v>34374.97</v>
          </cell>
          <cell r="V608">
            <v>25227.187142857143</v>
          </cell>
        </row>
        <row r="609">
          <cell r="M609" t="str">
            <v>20000137</v>
          </cell>
          <cell r="N609" t="str">
            <v>2</v>
          </cell>
          <cell r="O609">
            <v>15864.42</v>
          </cell>
          <cell r="P609">
            <v>51777.43</v>
          </cell>
          <cell r="Q609">
            <v>61189.29</v>
          </cell>
          <cell r="R609">
            <v>15486.24</v>
          </cell>
          <cell r="S609">
            <v>54243.630000000005</v>
          </cell>
          <cell r="T609">
            <v>34821</v>
          </cell>
          <cell r="U609">
            <v>36710.17</v>
          </cell>
          <cell r="V609">
            <v>38584.597142857143</v>
          </cell>
        </row>
        <row r="610">
          <cell r="M610" t="str">
            <v>20000141</v>
          </cell>
          <cell r="N610" t="str">
            <v>2</v>
          </cell>
          <cell r="O610">
            <v>1600.07</v>
          </cell>
          <cell r="P610">
            <v>2473.0500000000002</v>
          </cell>
          <cell r="Q610">
            <v>7215.41</v>
          </cell>
          <cell r="R610">
            <v>5552.09</v>
          </cell>
          <cell r="S610">
            <v>5569.0000000000018</v>
          </cell>
          <cell r="T610">
            <v>18946.29</v>
          </cell>
          <cell r="U610">
            <v>1457.09</v>
          </cell>
          <cell r="V610">
            <v>6116.1428571428569</v>
          </cell>
        </row>
        <row r="611">
          <cell r="M611" t="str">
            <v>20000142</v>
          </cell>
          <cell r="N611" t="str">
            <v>2</v>
          </cell>
          <cell r="O611">
            <v>8160.6</v>
          </cell>
          <cell r="P611">
            <v>4521.1099999999997</v>
          </cell>
          <cell r="Q611">
            <v>3377.66</v>
          </cell>
          <cell r="R611">
            <v>8933.23</v>
          </cell>
          <cell r="S611">
            <v>424.97999999999979</v>
          </cell>
          <cell r="T611">
            <v>13488.02</v>
          </cell>
          <cell r="U611">
            <v>5610.34</v>
          </cell>
          <cell r="V611">
            <v>6359.42</v>
          </cell>
        </row>
        <row r="612">
          <cell r="M612" t="str">
            <v>20000143</v>
          </cell>
          <cell r="N612" t="str">
            <v>2</v>
          </cell>
          <cell r="O612">
            <v>22916.799999999999</v>
          </cell>
          <cell r="P612">
            <v>22256.85</v>
          </cell>
          <cell r="Q612">
            <v>19255.829999999998</v>
          </cell>
          <cell r="R612">
            <v>17599.14</v>
          </cell>
          <cell r="S612">
            <v>37092.420000000006</v>
          </cell>
          <cell r="T612">
            <v>16340.9</v>
          </cell>
          <cell r="U612">
            <v>28183.82</v>
          </cell>
          <cell r="V612">
            <v>23377.965714285714</v>
          </cell>
        </row>
        <row r="613">
          <cell r="M613" t="str">
            <v>20000145</v>
          </cell>
          <cell r="N613" t="str">
            <v>2</v>
          </cell>
          <cell r="O613">
            <v>11970.039999999999</v>
          </cell>
          <cell r="P613">
            <v>5874.38</v>
          </cell>
          <cell r="Q613">
            <v>8910.7900000000009</v>
          </cell>
          <cell r="R613">
            <v>13752.05</v>
          </cell>
          <cell r="S613">
            <v>36304.659999999996</v>
          </cell>
          <cell r="T613">
            <v>11435.11</v>
          </cell>
          <cell r="U613">
            <v>4470.1500000000005</v>
          </cell>
          <cell r="V613">
            <v>13245.311428571425</v>
          </cell>
        </row>
        <row r="614">
          <cell r="M614" t="str">
            <v>20000146</v>
          </cell>
          <cell r="N614" t="str">
            <v>2</v>
          </cell>
          <cell r="O614">
            <v>3170.1399999999994</v>
          </cell>
          <cell r="P614">
            <v>9922.36</v>
          </cell>
          <cell r="Q614">
            <v>19857.2</v>
          </cell>
          <cell r="R614">
            <v>6344.9800000000005</v>
          </cell>
          <cell r="S614">
            <v>6548.6</v>
          </cell>
          <cell r="T614">
            <v>5089.18</v>
          </cell>
          <cell r="U614">
            <v>22782.29</v>
          </cell>
          <cell r="V614">
            <v>10530.678571428571</v>
          </cell>
        </row>
        <row r="615">
          <cell r="M615" t="str">
            <v>20000147</v>
          </cell>
          <cell r="N615" t="str">
            <v>2</v>
          </cell>
          <cell r="O615">
            <v>27307.52</v>
          </cell>
          <cell r="P615">
            <v>6964.64</v>
          </cell>
          <cell r="Q615">
            <v>39120.36</v>
          </cell>
          <cell r="R615">
            <v>2145.4500000000003</v>
          </cell>
          <cell r="S615">
            <v>4373.17</v>
          </cell>
          <cell r="T615">
            <v>-3360.3399999999983</v>
          </cell>
          <cell r="U615">
            <v>9353.57</v>
          </cell>
          <cell r="V615">
            <v>12272.052857142857</v>
          </cell>
        </row>
        <row r="616">
          <cell r="M616" t="str">
            <v>20000148</v>
          </cell>
          <cell r="N616" t="str">
            <v>2</v>
          </cell>
          <cell r="O616">
            <v>1465.5300000000002</v>
          </cell>
          <cell r="P616">
            <v>1525.88</v>
          </cell>
          <cell r="Q616">
            <v>5753.14</v>
          </cell>
          <cell r="R616">
            <v>10442.740000000002</v>
          </cell>
          <cell r="S616">
            <v>3613.9799999999996</v>
          </cell>
          <cell r="T616">
            <v>4334.41</v>
          </cell>
          <cell r="U616">
            <v>10689.15</v>
          </cell>
          <cell r="V616">
            <v>5403.5471428571427</v>
          </cell>
        </row>
        <row r="617">
          <cell r="M617" t="str">
            <v>20000149</v>
          </cell>
          <cell r="N617" t="str">
            <v>2</v>
          </cell>
          <cell r="O617">
            <v>2045.96</v>
          </cell>
          <cell r="P617">
            <v>1339.41</v>
          </cell>
          <cell r="Q617">
            <v>3760.68</v>
          </cell>
          <cell r="R617">
            <v>2996.98</v>
          </cell>
          <cell r="S617">
            <v>4408.62</v>
          </cell>
          <cell r="T617">
            <v>1110.06</v>
          </cell>
          <cell r="U617">
            <v>2385.6</v>
          </cell>
          <cell r="V617">
            <v>2578.1871428571426</v>
          </cell>
        </row>
        <row r="618">
          <cell r="M618" t="str">
            <v>20000150</v>
          </cell>
          <cell r="N618" t="str">
            <v>2</v>
          </cell>
          <cell r="O618">
            <v>3488.79</v>
          </cell>
          <cell r="P618">
            <v>3279.17</v>
          </cell>
          <cell r="Q618">
            <v>10023.59</v>
          </cell>
          <cell r="R618">
            <v>9388.0500000000011</v>
          </cell>
          <cell r="S618">
            <v>12290.57</v>
          </cell>
          <cell r="T618">
            <v>1197.29</v>
          </cell>
          <cell r="U618">
            <v>9448.43</v>
          </cell>
          <cell r="V618">
            <v>7016.5557142857142</v>
          </cell>
        </row>
        <row r="619">
          <cell r="M619" t="str">
            <v>20000151</v>
          </cell>
          <cell r="N619" t="str">
            <v>2</v>
          </cell>
          <cell r="O619">
            <v>19403.530000000002</v>
          </cell>
          <cell r="P619">
            <v>31244.010000000002</v>
          </cell>
          <cell r="Q619">
            <v>15625.029999999999</v>
          </cell>
          <cell r="R619">
            <v>15074.46</v>
          </cell>
          <cell r="S619">
            <v>54208.27</v>
          </cell>
          <cell r="T619">
            <v>44375.270000000004</v>
          </cell>
          <cell r="U619">
            <v>44882.71</v>
          </cell>
          <cell r="V619">
            <v>32116.182857142856</v>
          </cell>
        </row>
        <row r="620">
          <cell r="M620" t="str">
            <v>20000153</v>
          </cell>
          <cell r="N620" t="str">
            <v>2</v>
          </cell>
          <cell r="O620">
            <v>277.51</v>
          </cell>
          <cell r="P620">
            <v>135.41999999999999</v>
          </cell>
          <cell r="Q620">
            <v>245.43</v>
          </cell>
          <cell r="S620">
            <v>1198.22</v>
          </cell>
          <cell r="T620">
            <v>8020.67</v>
          </cell>
          <cell r="U620">
            <v>396.75</v>
          </cell>
          <cell r="V620">
            <v>1467.7142857142858</v>
          </cell>
        </row>
        <row r="621">
          <cell r="M621" t="str">
            <v>20000154</v>
          </cell>
          <cell r="N621" t="str">
            <v>2</v>
          </cell>
          <cell r="O621">
            <v>1287.19</v>
          </cell>
          <cell r="P621">
            <v>2885.75</v>
          </cell>
          <cell r="Q621">
            <v>3005.96</v>
          </cell>
          <cell r="R621">
            <v>899.42000000000007</v>
          </cell>
          <cell r="S621">
            <v>1494.3</v>
          </cell>
          <cell r="T621">
            <v>1301.8499999999999</v>
          </cell>
          <cell r="U621">
            <v>3401.1</v>
          </cell>
          <cell r="V621">
            <v>2039.3671428571431</v>
          </cell>
        </row>
        <row r="622">
          <cell r="M622" t="str">
            <v>20000156</v>
          </cell>
          <cell r="N622" t="str">
            <v>2</v>
          </cell>
          <cell r="R622">
            <v>705.74</v>
          </cell>
          <cell r="S622">
            <v>542.36</v>
          </cell>
          <cell r="T622">
            <v>4.6399999999999997</v>
          </cell>
          <cell r="V622">
            <v>178.96285714285713</v>
          </cell>
        </row>
        <row r="623">
          <cell r="M623" t="str">
            <v>20000158</v>
          </cell>
          <cell r="N623" t="str">
            <v>2</v>
          </cell>
          <cell r="O623">
            <v>26243.73</v>
          </cell>
          <cell r="P623">
            <v>21699.239999999998</v>
          </cell>
          <cell r="Q623">
            <v>45138.569999999992</v>
          </cell>
          <cell r="R623">
            <v>39793.69</v>
          </cell>
          <cell r="S623">
            <v>22994.16</v>
          </cell>
          <cell r="T623">
            <v>23536.74</v>
          </cell>
          <cell r="U623">
            <v>30820.77</v>
          </cell>
          <cell r="V623">
            <v>30032.41428571428</v>
          </cell>
        </row>
        <row r="624">
          <cell r="M624" t="str">
            <v>20000160</v>
          </cell>
          <cell r="N624" t="str">
            <v>2</v>
          </cell>
          <cell r="P624">
            <v>311.47000000000003</v>
          </cell>
          <cell r="Q624">
            <v>288.48</v>
          </cell>
          <cell r="R624">
            <v>329.55</v>
          </cell>
          <cell r="S624">
            <v>82.89</v>
          </cell>
          <cell r="T624">
            <v>440.63</v>
          </cell>
          <cell r="U624">
            <v>740.3</v>
          </cell>
          <cell r="V624">
            <v>313.33142857142855</v>
          </cell>
        </row>
        <row r="625">
          <cell r="M625" t="str">
            <v>20000161</v>
          </cell>
          <cell r="N625" t="str">
            <v>2</v>
          </cell>
          <cell r="O625">
            <v>18358.77</v>
          </cell>
          <cell r="P625">
            <v>9091.91</v>
          </cell>
          <cell r="Q625">
            <v>19853.12</v>
          </cell>
          <cell r="R625">
            <v>10148.290000000001</v>
          </cell>
          <cell r="S625">
            <v>43039.42</v>
          </cell>
          <cell r="T625">
            <v>11747</v>
          </cell>
          <cell r="U625">
            <v>25032.66</v>
          </cell>
          <cell r="V625">
            <v>19610.167142857146</v>
          </cell>
        </row>
        <row r="626">
          <cell r="M626" t="str">
            <v>20000162</v>
          </cell>
          <cell r="N626" t="str">
            <v>2</v>
          </cell>
          <cell r="O626">
            <v>7666.97</v>
          </cell>
          <cell r="P626">
            <v>2003.12</v>
          </cell>
          <cell r="Q626">
            <v>2636.13</v>
          </cell>
          <cell r="R626">
            <v>1405.04</v>
          </cell>
          <cell r="S626">
            <v>13413.35</v>
          </cell>
          <cell r="T626">
            <v>3860.87</v>
          </cell>
          <cell r="U626">
            <v>5535.4</v>
          </cell>
          <cell r="V626">
            <v>5217.2685714285708</v>
          </cell>
        </row>
        <row r="627">
          <cell r="M627" t="str">
            <v>20000163</v>
          </cell>
          <cell r="N627" t="str">
            <v>2</v>
          </cell>
          <cell r="O627">
            <v>2286.4499999999998</v>
          </cell>
          <cell r="P627">
            <v>2346.79</v>
          </cell>
          <cell r="Q627">
            <v>3080.7999999999997</v>
          </cell>
          <cell r="R627">
            <v>14219.59</v>
          </cell>
          <cell r="S627">
            <v>1997.46</v>
          </cell>
          <cell r="T627">
            <v>1629.52</v>
          </cell>
          <cell r="U627">
            <v>4700.93</v>
          </cell>
          <cell r="V627">
            <v>4323.0771428571425</v>
          </cell>
        </row>
        <row r="628">
          <cell r="M628" t="str">
            <v>20000164</v>
          </cell>
          <cell r="N628" t="str">
            <v>2</v>
          </cell>
          <cell r="O628">
            <v>3160.16</v>
          </cell>
          <cell r="P628">
            <v>3094.65</v>
          </cell>
          <cell r="Q628">
            <v>21626.86</v>
          </cell>
          <cell r="R628">
            <v>4054.3900000000003</v>
          </cell>
          <cell r="S628">
            <v>34203.75</v>
          </cell>
          <cell r="T628">
            <v>2576.91</v>
          </cell>
          <cell r="U628">
            <v>5784.74</v>
          </cell>
          <cell r="V628">
            <v>10643.065714285714</v>
          </cell>
        </row>
        <row r="629">
          <cell r="M629" t="str">
            <v>20000166</v>
          </cell>
          <cell r="N629" t="str">
            <v>2</v>
          </cell>
          <cell r="O629">
            <v>1723.12</v>
          </cell>
          <cell r="P629">
            <v>1807.31</v>
          </cell>
          <cell r="Q629">
            <v>4641.17</v>
          </cell>
          <cell r="R629">
            <v>2525.34</v>
          </cell>
          <cell r="S629">
            <v>1983.56</v>
          </cell>
          <cell r="T629">
            <v>4200.92</v>
          </cell>
          <cell r="U629">
            <v>5431.1100000000006</v>
          </cell>
          <cell r="V629">
            <v>3187.5042857142857</v>
          </cell>
        </row>
        <row r="630">
          <cell r="M630" t="str">
            <v>20000167</v>
          </cell>
          <cell r="N630" t="str">
            <v>2</v>
          </cell>
          <cell r="O630">
            <v>5839.63</v>
          </cell>
          <cell r="P630">
            <v>980.26</v>
          </cell>
          <cell r="Q630">
            <v>7384.2000000000007</v>
          </cell>
          <cell r="R630">
            <v>11612.21</v>
          </cell>
          <cell r="S630">
            <v>2940.74</v>
          </cell>
          <cell r="T630">
            <v>1634.76</v>
          </cell>
          <cell r="U630">
            <v>11739.37</v>
          </cell>
          <cell r="V630">
            <v>6018.738571428571</v>
          </cell>
        </row>
        <row r="631">
          <cell r="M631" t="str">
            <v>20000168</v>
          </cell>
          <cell r="N631" t="str">
            <v>2</v>
          </cell>
          <cell r="O631">
            <v>981.52</v>
          </cell>
          <cell r="P631">
            <v>872.14</v>
          </cell>
          <cell r="Q631">
            <v>11536.529999999999</v>
          </cell>
          <cell r="R631">
            <v>10626.59</v>
          </cell>
          <cell r="S631">
            <v>3116.76</v>
          </cell>
          <cell r="T631">
            <v>11734.12</v>
          </cell>
          <cell r="U631">
            <v>3308.04</v>
          </cell>
          <cell r="V631">
            <v>6025.1</v>
          </cell>
        </row>
        <row r="632">
          <cell r="M632" t="str">
            <v>20000169</v>
          </cell>
          <cell r="N632" t="str">
            <v>2</v>
          </cell>
          <cell r="O632">
            <v>1162.56</v>
          </cell>
          <cell r="P632">
            <v>11574.52</v>
          </cell>
          <cell r="Q632">
            <v>620.85</v>
          </cell>
          <cell r="R632">
            <v>365.56</v>
          </cell>
          <cell r="S632">
            <v>26154.260000000002</v>
          </cell>
          <cell r="T632">
            <v>1477.86</v>
          </cell>
          <cell r="U632">
            <v>1515.65</v>
          </cell>
          <cell r="V632">
            <v>6124.465714285715</v>
          </cell>
        </row>
        <row r="633">
          <cell r="M633" t="str">
            <v>20000170</v>
          </cell>
          <cell r="N633" t="str">
            <v>2</v>
          </cell>
          <cell r="O633">
            <v>454.05</v>
          </cell>
          <cell r="P633">
            <v>6404.76</v>
          </cell>
          <cell r="Q633">
            <v>658.96</v>
          </cell>
          <cell r="R633">
            <v>3193.69</v>
          </cell>
          <cell r="S633">
            <v>16051.5</v>
          </cell>
          <cell r="T633">
            <v>1842.65</v>
          </cell>
          <cell r="U633">
            <v>3536.51</v>
          </cell>
          <cell r="V633">
            <v>4591.7314285714292</v>
          </cell>
        </row>
        <row r="634">
          <cell r="M634" t="str">
            <v>20000171</v>
          </cell>
          <cell r="N634" t="str">
            <v>2</v>
          </cell>
          <cell r="O634">
            <v>1948.22</v>
          </cell>
          <cell r="P634">
            <v>723.55000000000007</v>
          </cell>
          <cell r="Q634">
            <v>26406.74</v>
          </cell>
          <cell r="R634">
            <v>3004.58</v>
          </cell>
          <cell r="S634">
            <v>28063.75</v>
          </cell>
          <cell r="T634">
            <v>2245.9399999999996</v>
          </cell>
          <cell r="U634">
            <v>148.83000000000001</v>
          </cell>
          <cell r="V634">
            <v>8934.5157142857151</v>
          </cell>
        </row>
        <row r="635">
          <cell r="M635" t="str">
            <v>20000172</v>
          </cell>
          <cell r="N635" t="str">
            <v>2</v>
          </cell>
          <cell r="O635">
            <v>21579.190000000002</v>
          </cell>
          <cell r="P635">
            <v>43481.29</v>
          </cell>
          <cell r="Q635">
            <v>21207.32</v>
          </cell>
          <cell r="R635">
            <v>53329.64</v>
          </cell>
          <cell r="S635">
            <v>33751.360000000001</v>
          </cell>
          <cell r="T635">
            <v>33230.43</v>
          </cell>
          <cell r="U635">
            <v>28888.48</v>
          </cell>
          <cell r="V635">
            <v>33638.244285714281</v>
          </cell>
        </row>
        <row r="636">
          <cell r="M636" t="str">
            <v>20000173</v>
          </cell>
          <cell r="N636" t="str">
            <v>2</v>
          </cell>
          <cell r="O636">
            <v>1120.08</v>
          </cell>
          <cell r="P636">
            <v>2140.9699999999998</v>
          </cell>
          <cell r="Q636">
            <v>2169.12</v>
          </cell>
          <cell r="S636">
            <v>1910.89</v>
          </cell>
          <cell r="T636">
            <v>16.739999999999998</v>
          </cell>
          <cell r="U636">
            <v>7191.47</v>
          </cell>
          <cell r="V636">
            <v>2078.4671428571428</v>
          </cell>
        </row>
        <row r="637">
          <cell r="M637" t="str">
            <v>20000174</v>
          </cell>
          <cell r="N637" t="str">
            <v>2</v>
          </cell>
          <cell r="O637">
            <v>2335.08</v>
          </cell>
          <cell r="U637">
            <v>684.65</v>
          </cell>
          <cell r="V637">
            <v>431.39</v>
          </cell>
        </row>
        <row r="638">
          <cell r="M638" t="str">
            <v>20000175</v>
          </cell>
          <cell r="N638" t="str">
            <v>2</v>
          </cell>
          <cell r="O638">
            <v>2209.35</v>
          </cell>
          <cell r="P638">
            <v>1045.02</v>
          </cell>
          <cell r="Q638">
            <v>2686.23</v>
          </cell>
          <cell r="R638">
            <v>21504.18</v>
          </cell>
          <cell r="S638">
            <v>4942.1400000000003</v>
          </cell>
          <cell r="T638">
            <v>1308.8400000000001</v>
          </cell>
          <cell r="U638">
            <v>6807.3899999999994</v>
          </cell>
          <cell r="V638">
            <v>5786.1642857142851</v>
          </cell>
        </row>
        <row r="639">
          <cell r="M639" t="str">
            <v>20000176</v>
          </cell>
          <cell r="N639" t="str">
            <v>2</v>
          </cell>
          <cell r="O639">
            <v>447.15</v>
          </cell>
          <cell r="P639">
            <v>228.67</v>
          </cell>
          <cell r="Q639">
            <v>3609</v>
          </cell>
          <cell r="R639">
            <v>606.51</v>
          </cell>
          <cell r="S639">
            <v>3834.83</v>
          </cell>
          <cell r="T639">
            <v>87.02</v>
          </cell>
          <cell r="U639">
            <v>227.08</v>
          </cell>
          <cell r="V639">
            <v>1291.4657142857143</v>
          </cell>
        </row>
        <row r="640">
          <cell r="M640" t="str">
            <v>20000177</v>
          </cell>
          <cell r="N640" t="str">
            <v>2</v>
          </cell>
          <cell r="O640">
            <v>4796.59</v>
          </cell>
          <cell r="P640">
            <v>1070.9100000000001</v>
          </cell>
          <cell r="Q640">
            <v>838.9</v>
          </cell>
          <cell r="R640">
            <v>1598.77</v>
          </cell>
          <cell r="S640">
            <v>2269.89</v>
          </cell>
          <cell r="T640">
            <v>3811.36</v>
          </cell>
          <cell r="U640">
            <v>810.36</v>
          </cell>
          <cell r="V640">
            <v>2170.9685714285715</v>
          </cell>
        </row>
        <row r="641">
          <cell r="M641" t="str">
            <v>20000178</v>
          </cell>
          <cell r="N641" t="str">
            <v>2</v>
          </cell>
          <cell r="O641">
            <v>3554.25</v>
          </cell>
          <cell r="P641">
            <v>2085.56</v>
          </cell>
          <cell r="Q641">
            <v>2049.46</v>
          </cell>
          <cell r="R641">
            <v>5189.43</v>
          </cell>
          <cell r="S641">
            <v>904.56000000000006</v>
          </cell>
          <cell r="T641">
            <v>3835.04</v>
          </cell>
          <cell r="U641">
            <v>19121.37</v>
          </cell>
          <cell r="V641">
            <v>5248.5242857142857</v>
          </cell>
        </row>
        <row r="642">
          <cell r="M642" t="str">
            <v>20000180</v>
          </cell>
          <cell r="N642" t="str">
            <v>2</v>
          </cell>
          <cell r="P642">
            <v>662.51</v>
          </cell>
          <cell r="V642">
            <v>94.644285714285715</v>
          </cell>
        </row>
        <row r="643">
          <cell r="M643" t="str">
            <v>20000181</v>
          </cell>
          <cell r="N643" t="str">
            <v>2</v>
          </cell>
          <cell r="O643">
            <v>23738.46</v>
          </cell>
          <cell r="P643">
            <v>23413.33</v>
          </cell>
          <cell r="Q643">
            <v>43266.25</v>
          </cell>
          <cell r="R643">
            <v>134572.75</v>
          </cell>
          <cell r="S643">
            <v>67664.81</v>
          </cell>
          <cell r="T643">
            <v>62396.14</v>
          </cell>
          <cell r="U643">
            <v>28821.21</v>
          </cell>
          <cell r="V643">
            <v>54838.992857142861</v>
          </cell>
        </row>
        <row r="644">
          <cell r="M644" t="str">
            <v>20000183</v>
          </cell>
          <cell r="N644" t="str">
            <v>2</v>
          </cell>
          <cell r="P644">
            <v>968.71</v>
          </cell>
          <cell r="S644">
            <v>3091.77</v>
          </cell>
          <cell r="T644">
            <v>12542.18</v>
          </cell>
          <cell r="U644">
            <v>1682.91</v>
          </cell>
          <cell r="V644">
            <v>2612.2242857142855</v>
          </cell>
        </row>
        <row r="645">
          <cell r="M645" t="str">
            <v>20000184</v>
          </cell>
          <cell r="N645" t="str">
            <v>2</v>
          </cell>
          <cell r="P645">
            <v>1668.28</v>
          </cell>
          <cell r="S645">
            <v>2202.63</v>
          </cell>
          <cell r="U645">
            <v>2465.33</v>
          </cell>
          <cell r="V645">
            <v>905.17714285714283</v>
          </cell>
        </row>
        <row r="646">
          <cell r="M646" t="str">
            <v>20000185</v>
          </cell>
          <cell r="N646" t="str">
            <v>2</v>
          </cell>
          <cell r="O646">
            <v>35291.129999999997</v>
          </cell>
          <cell r="P646">
            <v>27386.65</v>
          </cell>
          <cell r="Q646">
            <v>65534.530000000013</v>
          </cell>
          <cell r="R646">
            <v>60617.06</v>
          </cell>
          <cell r="S646">
            <v>70603.56</v>
          </cell>
          <cell r="T646">
            <v>64622.86</v>
          </cell>
          <cell r="U646">
            <v>30292.17</v>
          </cell>
          <cell r="V646">
            <v>50621.137142857136</v>
          </cell>
        </row>
        <row r="647">
          <cell r="M647" t="str">
            <v>20000186</v>
          </cell>
          <cell r="N647" t="str">
            <v>2</v>
          </cell>
          <cell r="O647">
            <v>385.53</v>
          </cell>
          <cell r="P647">
            <v>536.32000000000005</v>
          </cell>
          <cell r="Q647">
            <v>461.64</v>
          </cell>
          <cell r="R647">
            <v>987.26</v>
          </cell>
          <cell r="S647">
            <v>1570.8700000000001</v>
          </cell>
          <cell r="T647">
            <v>2170.89</v>
          </cell>
          <cell r="U647">
            <v>4639.37</v>
          </cell>
          <cell r="V647">
            <v>1535.9828571428573</v>
          </cell>
        </row>
        <row r="648">
          <cell r="M648" t="str">
            <v>20000187</v>
          </cell>
          <cell r="N648" t="str">
            <v>2</v>
          </cell>
          <cell r="O648">
            <v>3498.06</v>
          </cell>
          <cell r="P648">
            <v>5790.18</v>
          </cell>
          <cell r="Q648">
            <v>5469.26</v>
          </cell>
          <cell r="R648">
            <v>9221.8799999999992</v>
          </cell>
          <cell r="S648">
            <v>5508.51</v>
          </cell>
          <cell r="T648">
            <v>5775.14</v>
          </cell>
          <cell r="U648">
            <v>3138.3</v>
          </cell>
          <cell r="V648">
            <v>5485.9042857142858</v>
          </cell>
        </row>
        <row r="649">
          <cell r="M649" t="str">
            <v>20000188</v>
          </cell>
          <cell r="N649" t="str">
            <v>2</v>
          </cell>
          <cell r="O649">
            <v>4339.41</v>
          </cell>
          <cell r="P649">
            <v>3788.17</v>
          </cell>
          <cell r="Q649">
            <v>2194.1799999999998</v>
          </cell>
          <cell r="R649">
            <v>8825.6500000000015</v>
          </cell>
          <cell r="S649">
            <v>2251.89</v>
          </cell>
          <cell r="T649">
            <v>4905.57</v>
          </cell>
          <cell r="U649">
            <v>2957.09</v>
          </cell>
          <cell r="V649">
            <v>4180.2800000000007</v>
          </cell>
        </row>
        <row r="650">
          <cell r="M650" t="str">
            <v>20000189</v>
          </cell>
          <cell r="N650" t="str">
            <v>2</v>
          </cell>
          <cell r="O650">
            <v>1811.47</v>
          </cell>
          <cell r="P650">
            <v>2122.8000000000002</v>
          </cell>
          <cell r="Q650">
            <v>2689.96</v>
          </cell>
          <cell r="R650">
            <v>7730.88</v>
          </cell>
          <cell r="S650">
            <v>4159.6099999999997</v>
          </cell>
          <cell r="T650">
            <v>3178.57</v>
          </cell>
          <cell r="U650">
            <v>5362.74</v>
          </cell>
          <cell r="V650">
            <v>3865.1471428571426</v>
          </cell>
        </row>
        <row r="651">
          <cell r="M651" t="str">
            <v>20000190</v>
          </cell>
          <cell r="N651" t="str">
            <v>2</v>
          </cell>
          <cell r="O651">
            <v>4202.25</v>
          </cell>
          <cell r="P651">
            <v>4046.55</v>
          </cell>
          <cell r="Q651">
            <v>41844.19</v>
          </cell>
          <cell r="R651">
            <v>20139.129999999997</v>
          </cell>
          <cell r="S651">
            <v>8784.18</v>
          </cell>
          <cell r="T651">
            <v>16775.599999999999</v>
          </cell>
          <cell r="U651">
            <v>8634.7199999999993</v>
          </cell>
          <cell r="V651">
            <v>14918.088571428571</v>
          </cell>
        </row>
        <row r="652">
          <cell r="M652" t="str">
            <v>20000191</v>
          </cell>
          <cell r="N652" t="str">
            <v>2</v>
          </cell>
          <cell r="O652">
            <v>8056.64</v>
          </cell>
          <cell r="P652">
            <v>1038.5899999999999</v>
          </cell>
          <cell r="Q652">
            <v>1928.5</v>
          </cell>
          <cell r="R652">
            <v>11912.28</v>
          </cell>
          <cell r="S652">
            <v>6371.29</v>
          </cell>
          <cell r="T652">
            <v>167936.33</v>
          </cell>
          <cell r="U652">
            <v>24634.580000000009</v>
          </cell>
          <cell r="V652">
            <v>31696.887142857147</v>
          </cell>
        </row>
        <row r="653">
          <cell r="M653" t="str">
            <v>20000192</v>
          </cell>
          <cell r="N653" t="str">
            <v>2</v>
          </cell>
          <cell r="O653">
            <v>6924.93</v>
          </cell>
          <cell r="P653">
            <v>15431.14</v>
          </cell>
          <cell r="Q653">
            <v>11074.74</v>
          </cell>
          <cell r="R653">
            <v>31803.199999999997</v>
          </cell>
          <cell r="S653">
            <v>29752.28</v>
          </cell>
          <cell r="T653">
            <v>21884.89</v>
          </cell>
          <cell r="U653">
            <v>38780.839999999997</v>
          </cell>
          <cell r="V653">
            <v>22236.002857142856</v>
          </cell>
        </row>
        <row r="654">
          <cell r="M654" t="str">
            <v>20000193</v>
          </cell>
          <cell r="N654" t="str">
            <v>2</v>
          </cell>
          <cell r="O654">
            <v>6084.7199999999993</v>
          </cell>
          <cell r="P654">
            <v>1174.07</v>
          </cell>
          <cell r="Q654">
            <v>9589.0499999999993</v>
          </cell>
          <cell r="R654">
            <v>1481.41</v>
          </cell>
          <cell r="S654">
            <v>3037</v>
          </cell>
          <cell r="T654">
            <v>1850.22</v>
          </cell>
          <cell r="U654">
            <v>1219.32</v>
          </cell>
          <cell r="V654">
            <v>3490.8271428571425</v>
          </cell>
        </row>
        <row r="655">
          <cell r="M655" t="str">
            <v>20000194</v>
          </cell>
          <cell r="N655" t="str">
            <v>2</v>
          </cell>
          <cell r="O655">
            <v>7838.32</v>
          </cell>
          <cell r="P655">
            <v>46636.86</v>
          </cell>
          <cell r="Q655">
            <v>6701.47</v>
          </cell>
          <cell r="R655">
            <v>17732.16</v>
          </cell>
          <cell r="S655">
            <v>7349.18</v>
          </cell>
          <cell r="T655">
            <v>49019.020000000004</v>
          </cell>
          <cell r="U655">
            <v>27010.84</v>
          </cell>
          <cell r="V655">
            <v>23183.978571428572</v>
          </cell>
        </row>
        <row r="656">
          <cell r="M656" t="str">
            <v>20000195</v>
          </cell>
          <cell r="N656" t="str">
            <v>2</v>
          </cell>
          <cell r="O656">
            <v>1789.4</v>
          </cell>
          <cell r="P656">
            <v>791.33</v>
          </cell>
          <cell r="R656">
            <v>1648.49</v>
          </cell>
          <cell r="S656">
            <v>1208.1300000000001</v>
          </cell>
          <cell r="T656">
            <v>1885.99</v>
          </cell>
          <cell r="U656">
            <v>1447.83</v>
          </cell>
          <cell r="V656">
            <v>1253.0242857142857</v>
          </cell>
        </row>
        <row r="657">
          <cell r="M657" t="str">
            <v>20000196</v>
          </cell>
          <cell r="N657" t="str">
            <v>2</v>
          </cell>
          <cell r="O657">
            <v>6155.3</v>
          </cell>
          <cell r="P657">
            <v>8420.27</v>
          </cell>
          <cell r="Q657">
            <v>10755.15</v>
          </cell>
          <cell r="R657">
            <v>10227.92</v>
          </cell>
          <cell r="S657">
            <v>9858.09</v>
          </cell>
          <cell r="T657">
            <v>8354.01</v>
          </cell>
          <cell r="U657">
            <v>10658.5</v>
          </cell>
          <cell r="V657">
            <v>9204.1771428571428</v>
          </cell>
        </row>
        <row r="658">
          <cell r="M658" t="str">
            <v>20000197</v>
          </cell>
          <cell r="N658" t="str">
            <v>2</v>
          </cell>
          <cell r="O658">
            <v>2361.29</v>
          </cell>
          <cell r="P658">
            <v>1026.6600000000001</v>
          </cell>
          <cell r="Q658">
            <v>1829.84</v>
          </cell>
          <cell r="R658">
            <v>1212.94</v>
          </cell>
          <cell r="S658">
            <v>1054.48</v>
          </cell>
          <cell r="T658">
            <v>2583.8199999999997</v>
          </cell>
          <cell r="U658">
            <v>732.81999999999994</v>
          </cell>
          <cell r="V658">
            <v>1543.1214285714284</v>
          </cell>
        </row>
        <row r="659">
          <cell r="M659" t="str">
            <v>20000198</v>
          </cell>
          <cell r="N659" t="str">
            <v>2</v>
          </cell>
          <cell r="O659">
            <v>8320.7800000000007</v>
          </cell>
          <cell r="P659">
            <v>7581.78</v>
          </cell>
          <cell r="Q659">
            <v>1815.26</v>
          </cell>
          <cell r="R659">
            <v>1462.47</v>
          </cell>
          <cell r="S659">
            <v>4521.6499999999996</v>
          </cell>
          <cell r="T659">
            <v>1327.37</v>
          </cell>
          <cell r="U659">
            <v>13067.84</v>
          </cell>
          <cell r="V659">
            <v>5442.45</v>
          </cell>
        </row>
        <row r="660">
          <cell r="M660" t="str">
            <v>20000199</v>
          </cell>
          <cell r="N660" t="str">
            <v>2</v>
          </cell>
          <cell r="O660">
            <v>4421.1800000000012</v>
          </cell>
          <cell r="P660">
            <v>4198.47</v>
          </cell>
          <cell r="Q660">
            <v>2546.11</v>
          </cell>
          <cell r="R660">
            <v>2143.4</v>
          </cell>
          <cell r="S660">
            <v>15237.75</v>
          </cell>
          <cell r="T660">
            <v>11699.16</v>
          </cell>
          <cell r="U660">
            <v>21164.66</v>
          </cell>
          <cell r="V660">
            <v>8772.9614285714306</v>
          </cell>
        </row>
        <row r="661">
          <cell r="M661" t="str">
            <v>20000200</v>
          </cell>
          <cell r="N661" t="str">
            <v>2</v>
          </cell>
          <cell r="O661">
            <v>7503.4400000000005</v>
          </cell>
          <cell r="P661">
            <v>8555.8700000000008</v>
          </cell>
          <cell r="Q661">
            <v>7420.7400000000007</v>
          </cell>
          <cell r="R661">
            <v>8084.84</v>
          </cell>
          <cell r="S661">
            <v>1038.03</v>
          </cell>
          <cell r="T661">
            <v>19897.900000000001</v>
          </cell>
          <cell r="U661">
            <v>3358.51</v>
          </cell>
          <cell r="V661">
            <v>7979.9042857142867</v>
          </cell>
        </row>
        <row r="662">
          <cell r="M662" t="str">
            <v>20000201</v>
          </cell>
          <cell r="N662" t="str">
            <v>2</v>
          </cell>
          <cell r="O662">
            <v>23246.2</v>
          </cell>
          <cell r="P662">
            <v>22616.75</v>
          </cell>
          <cell r="Q662">
            <v>16683.41</v>
          </cell>
          <cell r="R662">
            <v>53743.57</v>
          </cell>
          <cell r="S662">
            <v>37499.449999999997</v>
          </cell>
          <cell r="T662">
            <v>37987.910000000003</v>
          </cell>
          <cell r="U662">
            <v>31268.780000000002</v>
          </cell>
          <cell r="V662">
            <v>31863.724285714288</v>
          </cell>
        </row>
        <row r="663">
          <cell r="M663" t="str">
            <v>20000202</v>
          </cell>
          <cell r="N663" t="str">
            <v>2</v>
          </cell>
          <cell r="O663">
            <v>15091.849999999999</v>
          </cell>
          <cell r="P663">
            <v>18594.54</v>
          </cell>
          <cell r="Q663">
            <v>5661.18</v>
          </cell>
          <cell r="R663">
            <v>8515.18</v>
          </cell>
          <cell r="S663">
            <v>6064.2800000000007</v>
          </cell>
          <cell r="T663">
            <v>4391.16</v>
          </cell>
          <cell r="U663">
            <v>10186.300000000001</v>
          </cell>
          <cell r="V663">
            <v>9786.3557142857153</v>
          </cell>
        </row>
        <row r="664">
          <cell r="M664" t="str">
            <v>20000203</v>
          </cell>
          <cell r="N664" t="str">
            <v>2</v>
          </cell>
          <cell r="O664">
            <v>44068.480000000003</v>
          </cell>
          <cell r="P664">
            <v>16050.05</v>
          </cell>
          <cell r="Q664">
            <v>31563.03</v>
          </cell>
          <cell r="R664">
            <v>31750.06</v>
          </cell>
          <cell r="S664">
            <v>62709.590000000004</v>
          </cell>
          <cell r="T664">
            <v>55352.270000000004</v>
          </cell>
          <cell r="U664">
            <v>65354.26</v>
          </cell>
          <cell r="V664">
            <v>43835.391428571427</v>
          </cell>
        </row>
        <row r="665">
          <cell r="M665" t="str">
            <v>20000204</v>
          </cell>
          <cell r="N665" t="str">
            <v>2</v>
          </cell>
          <cell r="O665">
            <v>4104.6899999999996</v>
          </cell>
          <cell r="P665">
            <v>1062.8699999999999</v>
          </cell>
          <cell r="Q665">
            <v>558.78</v>
          </cell>
          <cell r="R665">
            <v>552.1</v>
          </cell>
          <cell r="T665">
            <v>2306.7199999999998</v>
          </cell>
          <cell r="V665">
            <v>1226.4514285714286</v>
          </cell>
        </row>
        <row r="666">
          <cell r="M666" t="str">
            <v>20000206</v>
          </cell>
          <cell r="N666" t="str">
            <v>2</v>
          </cell>
          <cell r="O666">
            <v>67.86</v>
          </cell>
          <cell r="P666">
            <v>322.18</v>
          </cell>
          <cell r="R666">
            <v>519.64</v>
          </cell>
          <cell r="V666">
            <v>129.95428571428573</v>
          </cell>
        </row>
        <row r="667">
          <cell r="M667" t="str">
            <v>20000207</v>
          </cell>
          <cell r="N667" t="str">
            <v>2</v>
          </cell>
          <cell r="O667">
            <v>12657.3</v>
          </cell>
          <cell r="P667">
            <v>12535</v>
          </cell>
          <cell r="Q667">
            <v>27208.22</v>
          </cell>
          <cell r="R667">
            <v>9923.4600000000009</v>
          </cell>
          <cell r="S667">
            <v>31656.670000000002</v>
          </cell>
          <cell r="T667">
            <v>6085.92</v>
          </cell>
          <cell r="U667">
            <v>12401.68</v>
          </cell>
          <cell r="V667">
            <v>16066.892857142857</v>
          </cell>
        </row>
        <row r="668">
          <cell r="M668" t="str">
            <v>20000209</v>
          </cell>
          <cell r="N668" t="str">
            <v>2</v>
          </cell>
          <cell r="O668">
            <v>17</v>
          </cell>
          <cell r="P668">
            <v>65.34</v>
          </cell>
          <cell r="Q668">
            <v>131.86000000000001</v>
          </cell>
          <cell r="R668">
            <v>501.63</v>
          </cell>
          <cell r="S668">
            <v>-127.19</v>
          </cell>
          <cell r="T668">
            <v>666.69</v>
          </cell>
          <cell r="V668">
            <v>179.33285714285716</v>
          </cell>
        </row>
        <row r="669">
          <cell r="M669" t="str">
            <v>20000210</v>
          </cell>
          <cell r="N669" t="str">
            <v>2</v>
          </cell>
          <cell r="O669">
            <v>7864.89</v>
          </cell>
          <cell r="P669">
            <v>5670.7699999999995</v>
          </cell>
          <cell r="Q669">
            <v>10651.39</v>
          </cell>
          <cell r="R669">
            <v>4320.59</v>
          </cell>
          <cell r="S669">
            <v>7366.0400000000009</v>
          </cell>
          <cell r="T669">
            <v>5609.12</v>
          </cell>
          <cell r="U669">
            <v>23133.09</v>
          </cell>
          <cell r="V669">
            <v>9230.841428571428</v>
          </cell>
        </row>
        <row r="670">
          <cell r="M670" t="str">
            <v>20000212</v>
          </cell>
          <cell r="N670" t="str">
            <v>2</v>
          </cell>
          <cell r="O670">
            <v>3388.8199999999997</v>
          </cell>
          <cell r="P670">
            <v>1512.3</v>
          </cell>
          <cell r="Q670">
            <v>8319.4400000000023</v>
          </cell>
          <cell r="R670">
            <v>6257.85</v>
          </cell>
          <cell r="S670">
            <v>4061.8</v>
          </cell>
          <cell r="T670">
            <v>1409.58</v>
          </cell>
          <cell r="U670">
            <v>17447.45</v>
          </cell>
          <cell r="V670">
            <v>6056.7485714285722</v>
          </cell>
        </row>
        <row r="671">
          <cell r="M671" t="str">
            <v>20000213</v>
          </cell>
          <cell r="N671" t="str">
            <v>2</v>
          </cell>
          <cell r="O671">
            <v>4361.4800000000014</v>
          </cell>
          <cell r="P671">
            <v>1719.27</v>
          </cell>
          <cell r="Q671">
            <v>3687.45</v>
          </cell>
          <cell r="R671">
            <v>20004.12</v>
          </cell>
          <cell r="S671">
            <v>4453.59</v>
          </cell>
          <cell r="T671">
            <v>3807.35</v>
          </cell>
          <cell r="U671">
            <v>11320.64</v>
          </cell>
          <cell r="V671">
            <v>7050.5571428571429</v>
          </cell>
        </row>
        <row r="672">
          <cell r="M672" t="str">
            <v>20000214</v>
          </cell>
          <cell r="N672" t="str">
            <v>2</v>
          </cell>
          <cell r="O672">
            <v>2682.87</v>
          </cell>
          <cell r="P672">
            <v>2630.29</v>
          </cell>
          <cell r="Q672">
            <v>1730.1</v>
          </cell>
          <cell r="R672">
            <v>2745.31</v>
          </cell>
          <cell r="S672">
            <v>13665.17</v>
          </cell>
          <cell r="T672">
            <v>17795.8</v>
          </cell>
          <cell r="U672">
            <v>1341.75</v>
          </cell>
          <cell r="V672">
            <v>6084.4699999999993</v>
          </cell>
        </row>
        <row r="673">
          <cell r="M673" t="str">
            <v>20000215</v>
          </cell>
          <cell r="N673" t="str">
            <v>2</v>
          </cell>
          <cell r="O673">
            <v>5236.21</v>
          </cell>
          <cell r="P673">
            <v>3551.85</v>
          </cell>
          <cell r="Q673">
            <v>10185.48</v>
          </cell>
          <cell r="R673">
            <v>7690.46</v>
          </cell>
          <cell r="S673">
            <v>34298.53</v>
          </cell>
          <cell r="T673">
            <v>11684.880000000001</v>
          </cell>
          <cell r="U673">
            <v>12497.66</v>
          </cell>
          <cell r="V673">
            <v>12163.58142857143</v>
          </cell>
        </row>
        <row r="674">
          <cell r="M674" t="str">
            <v>20000217</v>
          </cell>
          <cell r="N674" t="str">
            <v>2</v>
          </cell>
          <cell r="O674">
            <v>1679.93</v>
          </cell>
          <cell r="P674">
            <v>1441.49</v>
          </cell>
          <cell r="Q674">
            <v>2011.79</v>
          </cell>
          <cell r="R674">
            <v>1756.92</v>
          </cell>
          <cell r="S674">
            <v>537.17000000000007</v>
          </cell>
          <cell r="T674">
            <v>728.22</v>
          </cell>
          <cell r="U674">
            <v>649.93000000000006</v>
          </cell>
          <cell r="V674">
            <v>1257.9214285714286</v>
          </cell>
        </row>
        <row r="675">
          <cell r="M675" t="str">
            <v>20000218</v>
          </cell>
          <cell r="N675" t="str">
            <v>2</v>
          </cell>
          <cell r="O675">
            <v>615.66</v>
          </cell>
          <cell r="Q675">
            <v>671.71</v>
          </cell>
          <cell r="R675">
            <v>1659</v>
          </cell>
          <cell r="S675">
            <v>1858.33</v>
          </cell>
          <cell r="T675">
            <v>4806.34</v>
          </cell>
          <cell r="U675">
            <v>2211.6799999999998</v>
          </cell>
          <cell r="V675">
            <v>1688.9600000000003</v>
          </cell>
        </row>
        <row r="676">
          <cell r="M676" t="str">
            <v>20000219</v>
          </cell>
          <cell r="N676" t="str">
            <v>2</v>
          </cell>
          <cell r="O676">
            <v>7015.68</v>
          </cell>
          <cell r="P676">
            <v>15123.65</v>
          </cell>
          <cell r="Q676">
            <v>8748.82</v>
          </cell>
          <cell r="R676">
            <v>8873.61</v>
          </cell>
          <cell r="S676">
            <v>13139.130000000001</v>
          </cell>
          <cell r="T676">
            <v>10364.74</v>
          </cell>
          <cell r="U676">
            <v>12388.31</v>
          </cell>
          <cell r="V676">
            <v>10807.705714285714</v>
          </cell>
        </row>
        <row r="677">
          <cell r="M677" t="str">
            <v>20000222</v>
          </cell>
          <cell r="N677" t="str">
            <v>2</v>
          </cell>
          <cell r="O677">
            <v>30.15</v>
          </cell>
          <cell r="P677">
            <v>621.76</v>
          </cell>
          <cell r="R677">
            <v>67.38</v>
          </cell>
          <cell r="S677">
            <v>69.55</v>
          </cell>
          <cell r="T677">
            <v>1216.99</v>
          </cell>
          <cell r="U677">
            <v>699.53</v>
          </cell>
          <cell r="V677">
            <v>386.47999999999996</v>
          </cell>
        </row>
        <row r="678">
          <cell r="M678" t="str">
            <v>20000224</v>
          </cell>
          <cell r="N678" t="str">
            <v>2</v>
          </cell>
          <cell r="O678">
            <v>15129.93</v>
          </cell>
          <cell r="P678">
            <v>15128</v>
          </cell>
          <cell r="Q678">
            <v>13502.810000000001</v>
          </cell>
          <cell r="R678">
            <v>24645.97</v>
          </cell>
          <cell r="S678">
            <v>8201</v>
          </cell>
          <cell r="T678">
            <v>25147.17</v>
          </cell>
          <cell r="U678">
            <v>10844.21</v>
          </cell>
          <cell r="V678">
            <v>16085.584285714285</v>
          </cell>
        </row>
        <row r="679">
          <cell r="M679" t="str">
            <v>20000225</v>
          </cell>
          <cell r="N679" t="str">
            <v>2</v>
          </cell>
          <cell r="O679">
            <v>66486.12</v>
          </cell>
          <cell r="P679">
            <v>22877.019999999997</v>
          </cell>
          <cell r="Q679">
            <v>54065.100000000006</v>
          </cell>
          <cell r="R679">
            <v>483271.82999999996</v>
          </cell>
          <cell r="S679">
            <v>76251.240000000005</v>
          </cell>
          <cell r="T679">
            <v>105095.90000000001</v>
          </cell>
          <cell r="U679">
            <v>104216.06</v>
          </cell>
          <cell r="V679">
            <v>130323.32428571429</v>
          </cell>
        </row>
        <row r="680">
          <cell r="M680" t="str">
            <v>20000226</v>
          </cell>
          <cell r="N680" t="str">
            <v>2</v>
          </cell>
          <cell r="O680">
            <v>18430.809999999998</v>
          </cell>
          <cell r="P680">
            <v>29131.52</v>
          </cell>
          <cell r="Q680">
            <v>18160.93</v>
          </cell>
          <cell r="R680">
            <v>432115.76</v>
          </cell>
          <cell r="S680">
            <v>82646.48</v>
          </cell>
          <cell r="T680">
            <v>26645.25</v>
          </cell>
          <cell r="U680">
            <v>41744.49</v>
          </cell>
          <cell r="V680">
            <v>92696.462857142862</v>
          </cell>
        </row>
        <row r="681">
          <cell r="M681" t="str">
            <v>20000227</v>
          </cell>
          <cell r="N681" t="str">
            <v>2</v>
          </cell>
          <cell r="S681">
            <v>1108.1300000000001</v>
          </cell>
          <cell r="T681">
            <v>272.33</v>
          </cell>
          <cell r="U681">
            <v>7896.2300000000005</v>
          </cell>
          <cell r="V681">
            <v>1325.2414285714287</v>
          </cell>
        </row>
        <row r="682">
          <cell r="M682" t="str">
            <v>20000228</v>
          </cell>
          <cell r="N682" t="str">
            <v>2</v>
          </cell>
          <cell r="O682">
            <v>48623.03</v>
          </cell>
          <cell r="P682">
            <v>61910.93</v>
          </cell>
          <cell r="Q682">
            <v>44191.24</v>
          </cell>
          <cell r="R682">
            <v>63921.79</v>
          </cell>
          <cell r="S682">
            <v>70838</v>
          </cell>
          <cell r="T682">
            <v>55382.45</v>
          </cell>
          <cell r="U682">
            <v>62230.34</v>
          </cell>
          <cell r="V682">
            <v>58156.825714285718</v>
          </cell>
        </row>
        <row r="683">
          <cell r="M683" t="str">
            <v>20000231</v>
          </cell>
          <cell r="N683" t="str">
            <v>2</v>
          </cell>
          <cell r="O683">
            <v>13835.54</v>
          </cell>
          <cell r="P683">
            <v>29303.93</v>
          </cell>
          <cell r="Q683">
            <v>3653.79</v>
          </cell>
          <cell r="R683">
            <v>3549.61</v>
          </cell>
          <cell r="S683">
            <v>9975.57</v>
          </cell>
          <cell r="T683">
            <v>6244.33</v>
          </cell>
          <cell r="U683">
            <v>15310.3</v>
          </cell>
          <cell r="V683">
            <v>11696.152857142859</v>
          </cell>
        </row>
        <row r="684">
          <cell r="M684" t="str">
            <v>20000232</v>
          </cell>
          <cell r="N684" t="str">
            <v>2</v>
          </cell>
          <cell r="O684">
            <v>139794.25</v>
          </cell>
          <cell r="P684">
            <v>29626.83</v>
          </cell>
          <cell r="Q684">
            <v>4323.8100000000004</v>
          </cell>
          <cell r="R684">
            <v>51465.440000000002</v>
          </cell>
          <cell r="S684">
            <v>8040.6900000000005</v>
          </cell>
          <cell r="T684">
            <v>15043.78</v>
          </cell>
          <cell r="U684">
            <v>23180.39</v>
          </cell>
          <cell r="V684">
            <v>38782.17</v>
          </cell>
        </row>
        <row r="685">
          <cell r="M685" t="str">
            <v>20000233</v>
          </cell>
          <cell r="N685" t="str">
            <v>2</v>
          </cell>
          <cell r="O685">
            <v>7980.1400000000012</v>
          </cell>
          <cell r="P685">
            <v>16222.699999999999</v>
          </cell>
          <cell r="Q685">
            <v>19423.32</v>
          </cell>
          <cell r="R685">
            <v>65842.680000000008</v>
          </cell>
          <cell r="S685">
            <v>21768.799999999999</v>
          </cell>
          <cell r="T685">
            <v>6328.01</v>
          </cell>
          <cell r="U685">
            <v>23734.01</v>
          </cell>
          <cell r="V685">
            <v>23042.808571428577</v>
          </cell>
        </row>
        <row r="686">
          <cell r="M686" t="str">
            <v>20000234</v>
          </cell>
          <cell r="N686" t="str">
            <v>2</v>
          </cell>
          <cell r="O686">
            <v>17218.260000000002</v>
          </cell>
          <cell r="P686">
            <v>14194.18</v>
          </cell>
          <cell r="Q686">
            <v>6925.8300000000008</v>
          </cell>
          <cell r="R686">
            <v>8431.01</v>
          </cell>
          <cell r="S686">
            <v>3322.51</v>
          </cell>
          <cell r="T686">
            <v>16159.73</v>
          </cell>
          <cell r="U686">
            <v>4328.37</v>
          </cell>
          <cell r="V686">
            <v>10082.841428571428</v>
          </cell>
        </row>
        <row r="687">
          <cell r="M687" t="str">
            <v>20000235</v>
          </cell>
          <cell r="N687" t="str">
            <v>2</v>
          </cell>
          <cell r="O687">
            <v>26767.03</v>
          </cell>
          <cell r="P687">
            <v>8680.9</v>
          </cell>
          <cell r="Q687">
            <v>3592.53</v>
          </cell>
          <cell r="R687">
            <v>31541.940000000002</v>
          </cell>
          <cell r="S687">
            <v>7361.0500000000011</v>
          </cell>
          <cell r="T687">
            <v>6502.78</v>
          </cell>
          <cell r="U687">
            <v>5415.25</v>
          </cell>
          <cell r="V687">
            <v>12837.354285714286</v>
          </cell>
        </row>
        <row r="688">
          <cell r="M688" t="str">
            <v>20000236</v>
          </cell>
          <cell r="N688" t="str">
            <v>2</v>
          </cell>
          <cell r="O688">
            <v>3728.67</v>
          </cell>
          <cell r="P688">
            <v>4031.84</v>
          </cell>
          <cell r="Q688">
            <v>2977.27</v>
          </cell>
          <cell r="R688">
            <v>5111.6400000000003</v>
          </cell>
          <cell r="S688">
            <v>17952.03</v>
          </cell>
          <cell r="T688">
            <v>13365.59</v>
          </cell>
          <cell r="U688">
            <v>6291.32</v>
          </cell>
          <cell r="V688">
            <v>7636.9085714285702</v>
          </cell>
        </row>
        <row r="689">
          <cell r="M689" t="str">
            <v>20000237</v>
          </cell>
          <cell r="N689" t="str">
            <v>2</v>
          </cell>
          <cell r="O689">
            <v>3772.71</v>
          </cell>
          <cell r="P689">
            <v>11128.9</v>
          </cell>
          <cell r="Q689">
            <v>8920.2099999999991</v>
          </cell>
          <cell r="R689">
            <v>13269.759999999998</v>
          </cell>
          <cell r="S689">
            <v>17067.899999999998</v>
          </cell>
          <cell r="T689">
            <v>25332.720000000001</v>
          </cell>
          <cell r="U689">
            <v>10976.94</v>
          </cell>
          <cell r="V689">
            <v>12924.162857142857</v>
          </cell>
        </row>
        <row r="690">
          <cell r="M690" t="str">
            <v>20000238</v>
          </cell>
          <cell r="N690" t="str">
            <v>2</v>
          </cell>
          <cell r="O690">
            <v>16485.550000000003</v>
          </cell>
          <cell r="P690">
            <v>25491.68</v>
          </cell>
          <cell r="Q690">
            <v>123676.24</v>
          </cell>
          <cell r="R690">
            <v>59719.460000000006</v>
          </cell>
          <cell r="S690">
            <v>136902.84</v>
          </cell>
          <cell r="T690">
            <v>49187.19</v>
          </cell>
          <cell r="U690">
            <v>28374.02</v>
          </cell>
          <cell r="V690">
            <v>62833.854285714289</v>
          </cell>
        </row>
        <row r="691">
          <cell r="M691" t="str">
            <v>20000239</v>
          </cell>
          <cell r="N691" t="str">
            <v>2</v>
          </cell>
          <cell r="O691">
            <v>19456.91</v>
          </cell>
          <cell r="P691">
            <v>157410.94</v>
          </cell>
          <cell r="Q691">
            <v>14211.47</v>
          </cell>
          <cell r="R691">
            <v>15869.41</v>
          </cell>
          <cell r="S691">
            <v>37829.03</v>
          </cell>
          <cell r="T691">
            <v>25992.420000000002</v>
          </cell>
          <cell r="U691">
            <v>11314.03</v>
          </cell>
          <cell r="V691">
            <v>40297.744285714289</v>
          </cell>
        </row>
        <row r="692">
          <cell r="M692" t="str">
            <v>20000240</v>
          </cell>
          <cell r="N692" t="str">
            <v>2</v>
          </cell>
          <cell r="O692">
            <v>109823.64</v>
          </cell>
          <cell r="P692">
            <v>34412.78</v>
          </cell>
          <cell r="Q692">
            <v>46053.729999999996</v>
          </cell>
          <cell r="R692">
            <v>48287.78</v>
          </cell>
          <cell r="S692">
            <v>43111.130000000005</v>
          </cell>
          <cell r="T692">
            <v>26347.11</v>
          </cell>
          <cell r="U692">
            <v>23545.61</v>
          </cell>
          <cell r="V692">
            <v>47368.825714285704</v>
          </cell>
        </row>
        <row r="693">
          <cell r="M693" t="str">
            <v>20000241</v>
          </cell>
          <cell r="N693" t="str">
            <v>2</v>
          </cell>
          <cell r="O693">
            <v>10520.070000000002</v>
          </cell>
          <cell r="P693">
            <v>26762.59</v>
          </cell>
          <cell r="Q693">
            <v>8134.81</v>
          </cell>
          <cell r="R693">
            <v>9081.7999999999993</v>
          </cell>
          <cell r="S693">
            <v>6293.74</v>
          </cell>
          <cell r="T693">
            <v>6669.45</v>
          </cell>
          <cell r="U693">
            <v>14652.26</v>
          </cell>
          <cell r="V693">
            <v>11730.674285714285</v>
          </cell>
        </row>
        <row r="694">
          <cell r="M694" t="str">
            <v>20000242</v>
          </cell>
          <cell r="N694" t="str">
            <v>2</v>
          </cell>
          <cell r="O694">
            <v>17896.86</v>
          </cell>
          <cell r="P694">
            <v>16816.14</v>
          </cell>
          <cell r="Q694">
            <v>3219.73</v>
          </cell>
          <cell r="R694">
            <v>11887.529999999999</v>
          </cell>
          <cell r="S694">
            <v>2608.8000000000002</v>
          </cell>
          <cell r="T694">
            <v>5215.18</v>
          </cell>
          <cell r="U694">
            <v>16443.259999999998</v>
          </cell>
          <cell r="V694">
            <v>10583.928571428571</v>
          </cell>
        </row>
        <row r="695">
          <cell r="M695" t="str">
            <v>20000243</v>
          </cell>
          <cell r="N695" t="str">
            <v>2</v>
          </cell>
          <cell r="O695">
            <v>5906.85</v>
          </cell>
          <cell r="P695">
            <v>2404.4899999999998</v>
          </cell>
          <cell r="Q695">
            <v>5482.5999999999995</v>
          </cell>
          <cell r="S695">
            <v>4510.28</v>
          </cell>
          <cell r="U695">
            <v>8881.7900000000009</v>
          </cell>
          <cell r="V695">
            <v>3883.7157142857141</v>
          </cell>
        </row>
        <row r="696">
          <cell r="M696" t="str">
            <v>20000244</v>
          </cell>
          <cell r="N696" t="str">
            <v>2</v>
          </cell>
          <cell r="O696">
            <v>6000.67</v>
          </cell>
          <cell r="P696">
            <v>7670.72</v>
          </cell>
          <cell r="Q696">
            <v>7174.46</v>
          </cell>
          <cell r="R696">
            <v>17285.77</v>
          </cell>
          <cell r="S696">
            <v>7953.92</v>
          </cell>
          <cell r="T696">
            <v>14029.73</v>
          </cell>
          <cell r="U696">
            <v>10217.23</v>
          </cell>
          <cell r="V696">
            <v>10047.499999999998</v>
          </cell>
        </row>
        <row r="697">
          <cell r="M697" t="str">
            <v>20000245</v>
          </cell>
          <cell r="N697" t="str">
            <v>2</v>
          </cell>
          <cell r="O697">
            <v>2026.35</v>
          </cell>
          <cell r="P697">
            <v>2967.16</v>
          </cell>
          <cell r="Q697">
            <v>1862.62</v>
          </cell>
          <cell r="R697">
            <v>4782.18</v>
          </cell>
          <cell r="S697">
            <v>34.520000000000003</v>
          </cell>
          <cell r="T697">
            <v>113.97</v>
          </cell>
          <cell r="U697">
            <v>5369.34</v>
          </cell>
          <cell r="V697">
            <v>2450.8771428571426</v>
          </cell>
        </row>
        <row r="698">
          <cell r="M698" t="str">
            <v>20000246</v>
          </cell>
          <cell r="N698" t="str">
            <v>2</v>
          </cell>
          <cell r="O698">
            <v>9018.2599999999984</v>
          </cell>
          <cell r="P698">
            <v>13509.97</v>
          </cell>
          <cell r="Q698">
            <v>35427.49</v>
          </cell>
          <cell r="R698">
            <v>9450.16</v>
          </cell>
          <cell r="S698">
            <v>16504.66</v>
          </cell>
          <cell r="T698">
            <v>21476.27</v>
          </cell>
          <cell r="U698">
            <v>9819.42</v>
          </cell>
          <cell r="V698">
            <v>16458.032857142858</v>
          </cell>
        </row>
        <row r="699">
          <cell r="M699" t="str">
            <v>20000248</v>
          </cell>
          <cell r="N699" t="str">
            <v>2</v>
          </cell>
          <cell r="O699">
            <v>94142.680000000008</v>
          </cell>
          <cell r="P699">
            <v>78558.920000000013</v>
          </cell>
          <cell r="Q699">
            <v>297194.5</v>
          </cell>
          <cell r="R699">
            <v>122815.09</v>
          </cell>
          <cell r="S699">
            <v>91033.290000000008</v>
          </cell>
          <cell r="T699">
            <v>85368.56</v>
          </cell>
          <cell r="U699">
            <v>125381.91</v>
          </cell>
          <cell r="V699">
            <v>127784.99285714286</v>
          </cell>
        </row>
        <row r="700">
          <cell r="M700" t="str">
            <v>20000249</v>
          </cell>
          <cell r="N700" t="str">
            <v>2</v>
          </cell>
          <cell r="O700">
            <v>19649.330000000002</v>
          </cell>
          <cell r="P700">
            <v>16875.27</v>
          </cell>
          <cell r="Q700">
            <v>19139.13</v>
          </cell>
          <cell r="R700">
            <v>84686.399999999994</v>
          </cell>
          <cell r="S700">
            <v>36194.699999999997</v>
          </cell>
          <cell r="T700">
            <v>26580.59</v>
          </cell>
          <cell r="U700">
            <v>11280.45</v>
          </cell>
          <cell r="V700">
            <v>30629.410000000003</v>
          </cell>
        </row>
        <row r="701">
          <cell r="M701" t="str">
            <v>20000251</v>
          </cell>
          <cell r="N701" t="str">
            <v>2</v>
          </cell>
          <cell r="O701">
            <v>21647.48</v>
          </cell>
          <cell r="P701">
            <v>39404.910000000003</v>
          </cell>
          <cell r="Q701">
            <v>54582.57</v>
          </cell>
          <cell r="R701">
            <v>24852.78</v>
          </cell>
          <cell r="S701">
            <v>13343.11</v>
          </cell>
          <cell r="T701">
            <v>21588.86</v>
          </cell>
          <cell r="U701">
            <v>30312.89</v>
          </cell>
          <cell r="V701">
            <v>29390.371428571427</v>
          </cell>
        </row>
        <row r="702">
          <cell r="M702" t="str">
            <v>20000252</v>
          </cell>
          <cell r="N702" t="str">
            <v>2</v>
          </cell>
          <cell r="O702">
            <v>67036.3</v>
          </cell>
          <cell r="P702">
            <v>154966.03999999998</v>
          </cell>
          <cell r="Q702">
            <v>44899.53</v>
          </cell>
          <cell r="R702">
            <v>34694.75</v>
          </cell>
          <cell r="S702">
            <v>48173.24</v>
          </cell>
          <cell r="T702">
            <v>67142.84</v>
          </cell>
          <cell r="U702">
            <v>108572.81</v>
          </cell>
          <cell r="V702">
            <v>75069.358571428573</v>
          </cell>
        </row>
        <row r="703">
          <cell r="M703" t="str">
            <v>20000253</v>
          </cell>
          <cell r="N703" t="str">
            <v>2</v>
          </cell>
          <cell r="O703">
            <v>114.57</v>
          </cell>
          <cell r="P703">
            <v>28.68</v>
          </cell>
          <cell r="Q703">
            <v>267</v>
          </cell>
          <cell r="S703">
            <v>321.85000000000002</v>
          </cell>
          <cell r="T703">
            <v>75.05</v>
          </cell>
          <cell r="U703">
            <v>77.510000000000005</v>
          </cell>
          <cell r="V703">
            <v>126.38</v>
          </cell>
        </row>
        <row r="704">
          <cell r="M704" t="str">
            <v>20000254</v>
          </cell>
          <cell r="N704" t="str">
            <v>2</v>
          </cell>
          <cell r="O704">
            <v>2861.8999999999996</v>
          </cell>
          <cell r="P704">
            <v>2961.99</v>
          </cell>
          <cell r="Q704">
            <v>4768.45</v>
          </cell>
          <cell r="R704">
            <v>5870.6500000000005</v>
          </cell>
          <cell r="S704">
            <v>4417.0200000000004</v>
          </cell>
          <cell r="T704">
            <v>5171.78</v>
          </cell>
          <cell r="U704">
            <v>2110.69</v>
          </cell>
          <cell r="V704">
            <v>4023.2114285714283</v>
          </cell>
        </row>
        <row r="705">
          <cell r="M705" t="str">
            <v>20000255</v>
          </cell>
          <cell r="N705" t="str">
            <v>2</v>
          </cell>
          <cell r="O705">
            <v>226</v>
          </cell>
          <cell r="P705">
            <v>243.74</v>
          </cell>
          <cell r="Q705">
            <v>153.99</v>
          </cell>
          <cell r="R705">
            <v>328.81</v>
          </cell>
          <cell r="T705">
            <v>191.47</v>
          </cell>
          <cell r="V705">
            <v>163.43</v>
          </cell>
        </row>
        <row r="706">
          <cell r="M706" t="str">
            <v>20000256</v>
          </cell>
          <cell r="N706" t="str">
            <v>2</v>
          </cell>
          <cell r="O706">
            <v>327.52</v>
          </cell>
          <cell r="P706">
            <v>130.63999999999999</v>
          </cell>
          <cell r="Q706">
            <v>529.18000000000006</v>
          </cell>
          <cell r="R706">
            <v>314.37</v>
          </cell>
          <cell r="S706">
            <v>716.05000000000007</v>
          </cell>
          <cell r="T706">
            <v>410.74</v>
          </cell>
          <cell r="U706">
            <v>522.15</v>
          </cell>
          <cell r="V706">
            <v>421.5214285714286</v>
          </cell>
        </row>
        <row r="707">
          <cell r="M707" t="str">
            <v>20000257</v>
          </cell>
          <cell r="N707" t="str">
            <v>2</v>
          </cell>
          <cell r="O707">
            <v>3718.03</v>
          </cell>
          <cell r="P707">
            <v>2511.5700000000002</v>
          </cell>
          <cell r="Q707">
            <v>3733.47</v>
          </cell>
          <cell r="R707">
            <v>17985.060000000001</v>
          </cell>
          <cell r="S707">
            <v>1806.33</v>
          </cell>
          <cell r="T707">
            <v>7908.06</v>
          </cell>
          <cell r="U707">
            <v>6465.77</v>
          </cell>
          <cell r="V707">
            <v>6304.0414285714278</v>
          </cell>
        </row>
        <row r="708">
          <cell r="M708" t="str">
            <v>20000258</v>
          </cell>
          <cell r="N708" t="str">
            <v>2</v>
          </cell>
          <cell r="O708">
            <v>118948.72</v>
          </cell>
          <cell r="P708">
            <v>20504.740000000002</v>
          </cell>
          <cell r="Q708">
            <v>31036.78</v>
          </cell>
          <cell r="R708">
            <v>21926.309999999998</v>
          </cell>
          <cell r="S708">
            <v>7325.27</v>
          </cell>
          <cell r="T708">
            <v>9822.6200000000008</v>
          </cell>
          <cell r="U708">
            <v>14323.96</v>
          </cell>
          <cell r="V708">
            <v>31984.057142857138</v>
          </cell>
        </row>
        <row r="709">
          <cell r="M709" t="str">
            <v>20000259</v>
          </cell>
          <cell r="N709" t="str">
            <v>2</v>
          </cell>
          <cell r="O709">
            <v>1484.83</v>
          </cell>
          <cell r="P709">
            <v>12793.369999999999</v>
          </cell>
          <cell r="Q709">
            <v>8849.36</v>
          </cell>
          <cell r="R709">
            <v>4801.49</v>
          </cell>
          <cell r="S709">
            <v>2941.82</v>
          </cell>
          <cell r="T709">
            <v>1273.56</v>
          </cell>
          <cell r="U709">
            <v>1648.52</v>
          </cell>
          <cell r="V709">
            <v>4827.5642857142857</v>
          </cell>
        </row>
        <row r="710">
          <cell r="M710" t="str">
            <v>20000260</v>
          </cell>
          <cell r="N710" t="str">
            <v>2</v>
          </cell>
          <cell r="V710">
            <v>0</v>
          </cell>
        </row>
        <row r="711">
          <cell r="M711" t="str">
            <v>20000261</v>
          </cell>
          <cell r="N711" t="str">
            <v>2</v>
          </cell>
          <cell r="O711">
            <v>147.83000000000001</v>
          </cell>
          <cell r="P711">
            <v>169.42</v>
          </cell>
          <cell r="Q711">
            <v>213.3</v>
          </cell>
          <cell r="R711">
            <v>143.54</v>
          </cell>
          <cell r="S711">
            <v>424.21000000000004</v>
          </cell>
          <cell r="U711">
            <v>251.04</v>
          </cell>
          <cell r="V711">
            <v>192.76285714285714</v>
          </cell>
        </row>
        <row r="712">
          <cell r="M712" t="str">
            <v>20000262</v>
          </cell>
          <cell r="N712" t="str">
            <v>2</v>
          </cell>
          <cell r="O712">
            <v>5308.74</v>
          </cell>
          <cell r="P712">
            <v>1464.06</v>
          </cell>
          <cell r="Q712">
            <v>6194.34</v>
          </cell>
          <cell r="R712">
            <v>3663.96</v>
          </cell>
          <cell r="S712">
            <v>4989.5600000000004</v>
          </cell>
          <cell r="T712">
            <v>5213.43</v>
          </cell>
          <cell r="U712">
            <v>6669.28</v>
          </cell>
          <cell r="V712">
            <v>4786.1957142857145</v>
          </cell>
        </row>
        <row r="713">
          <cell r="M713" t="str">
            <v>20000263</v>
          </cell>
          <cell r="N713" t="str">
            <v>2</v>
          </cell>
          <cell r="O713">
            <v>62.58</v>
          </cell>
          <cell r="P713">
            <v>65.34</v>
          </cell>
          <cell r="Q713">
            <v>60.370000000000012</v>
          </cell>
          <cell r="R713">
            <v>606.47</v>
          </cell>
          <cell r="S713">
            <v>75.12</v>
          </cell>
          <cell r="T713">
            <v>74.11</v>
          </cell>
          <cell r="U713">
            <v>2012.44</v>
          </cell>
          <cell r="V713">
            <v>422.3471428571429</v>
          </cell>
        </row>
        <row r="714">
          <cell r="M714" t="str">
            <v>20000264</v>
          </cell>
          <cell r="N714" t="str">
            <v>2</v>
          </cell>
          <cell r="O714">
            <v>27927.200000000001</v>
          </cell>
          <cell r="P714">
            <v>32916.78</v>
          </cell>
          <cell r="Q714">
            <v>36865.11</v>
          </cell>
          <cell r="R714">
            <v>23306.97</v>
          </cell>
          <cell r="S714">
            <v>18397.080000000002</v>
          </cell>
          <cell r="T714">
            <v>12818.19</v>
          </cell>
          <cell r="U714">
            <v>14328.859999999999</v>
          </cell>
          <cell r="V714">
            <v>23794.312857142857</v>
          </cell>
        </row>
        <row r="715">
          <cell r="M715" t="str">
            <v>20000265</v>
          </cell>
          <cell r="N715" t="str">
            <v>2</v>
          </cell>
          <cell r="P715">
            <v>195.93</v>
          </cell>
          <cell r="R715">
            <v>67.400000000000006</v>
          </cell>
          <cell r="S715">
            <v>1393.67</v>
          </cell>
          <cell r="T715">
            <v>5.41</v>
          </cell>
          <cell r="V715">
            <v>237.48714285714286</v>
          </cell>
        </row>
        <row r="716">
          <cell r="M716" t="str">
            <v>20000266</v>
          </cell>
          <cell r="N716" t="str">
            <v>2</v>
          </cell>
          <cell r="O716">
            <v>24458.760000000002</v>
          </cell>
          <cell r="P716">
            <v>30539.53</v>
          </cell>
          <cell r="Q716">
            <v>9888.76</v>
          </cell>
          <cell r="R716">
            <v>45642.080000000002</v>
          </cell>
          <cell r="S716">
            <v>1409.9300000000003</v>
          </cell>
          <cell r="T716">
            <v>7560.31</v>
          </cell>
          <cell r="U716">
            <v>6654.880000000001</v>
          </cell>
          <cell r="V716">
            <v>18022.035714285714</v>
          </cell>
        </row>
        <row r="717">
          <cell r="M717" t="str">
            <v>20000267</v>
          </cell>
          <cell r="N717" t="str">
            <v>2</v>
          </cell>
          <cell r="O717">
            <v>128.11000000000001</v>
          </cell>
          <cell r="P717">
            <v>844.69</v>
          </cell>
          <cell r="Q717">
            <v>1164.92</v>
          </cell>
          <cell r="R717">
            <v>404.32</v>
          </cell>
          <cell r="S717">
            <v>405.34</v>
          </cell>
          <cell r="T717">
            <v>2355.2400000000002</v>
          </cell>
          <cell r="U717">
            <v>72.95</v>
          </cell>
          <cell r="V717">
            <v>767.93857142857155</v>
          </cell>
        </row>
        <row r="718">
          <cell r="M718" t="str">
            <v>20000268</v>
          </cell>
          <cell r="N718" t="str">
            <v>2</v>
          </cell>
          <cell r="O718">
            <v>2842.98</v>
          </cell>
          <cell r="P718">
            <v>4406.9400000000014</v>
          </cell>
          <cell r="Q718">
            <v>2811.29</v>
          </cell>
          <cell r="R718">
            <v>6588.26</v>
          </cell>
          <cell r="S718">
            <v>4155.3100000000004</v>
          </cell>
          <cell r="T718">
            <v>8244.65</v>
          </cell>
          <cell r="U718">
            <v>3353.76</v>
          </cell>
          <cell r="V718">
            <v>4629.0271428571432</v>
          </cell>
        </row>
        <row r="719">
          <cell r="M719" t="str">
            <v>20000269</v>
          </cell>
          <cell r="N719" t="str">
            <v>2</v>
          </cell>
          <cell r="O719">
            <v>6257.62</v>
          </cell>
          <cell r="P719">
            <v>7849.01</v>
          </cell>
          <cell r="Q719">
            <v>12856.470000000001</v>
          </cell>
          <cell r="R719">
            <v>17849.97</v>
          </cell>
          <cell r="S719">
            <v>5915.1299999999992</v>
          </cell>
          <cell r="T719">
            <v>51111.240000000005</v>
          </cell>
          <cell r="U719">
            <v>3702.57</v>
          </cell>
          <cell r="V719">
            <v>15077.430000000002</v>
          </cell>
        </row>
        <row r="720">
          <cell r="M720" t="str">
            <v>20000271</v>
          </cell>
          <cell r="N720" t="str">
            <v>2</v>
          </cell>
          <cell r="O720">
            <v>128.82</v>
          </cell>
          <cell r="R720">
            <v>1206.5999999999999</v>
          </cell>
          <cell r="S720">
            <v>564.03</v>
          </cell>
          <cell r="T720">
            <v>1583.48</v>
          </cell>
          <cell r="V720">
            <v>497.56142857142856</v>
          </cell>
        </row>
        <row r="721">
          <cell r="M721" t="str">
            <v>20000272</v>
          </cell>
          <cell r="N721" t="str">
            <v>2</v>
          </cell>
          <cell r="O721">
            <v>28716.799999999999</v>
          </cell>
          <cell r="P721">
            <v>41143.710000000006</v>
          </cell>
          <cell r="Q721">
            <v>89456.010000000009</v>
          </cell>
          <cell r="R721">
            <v>72241.259999999995</v>
          </cell>
          <cell r="S721">
            <v>71792.350000000006</v>
          </cell>
          <cell r="T721">
            <v>34876.89</v>
          </cell>
          <cell r="U721">
            <v>45864.04</v>
          </cell>
          <cell r="V721">
            <v>54870.151428571429</v>
          </cell>
        </row>
        <row r="722">
          <cell r="M722" t="str">
            <v>20000273</v>
          </cell>
          <cell r="N722" t="str">
            <v>2</v>
          </cell>
          <cell r="O722">
            <v>892.5</v>
          </cell>
          <cell r="P722">
            <v>1347.29</v>
          </cell>
          <cell r="Q722">
            <v>2775.6800000000003</v>
          </cell>
          <cell r="R722">
            <v>2018.32</v>
          </cell>
          <cell r="S722">
            <v>1716.0100000000002</v>
          </cell>
          <cell r="T722">
            <v>2560.19</v>
          </cell>
          <cell r="U722">
            <v>1873.72</v>
          </cell>
          <cell r="V722">
            <v>1883.3871428571426</v>
          </cell>
        </row>
        <row r="723">
          <cell r="M723" t="str">
            <v>20000274</v>
          </cell>
          <cell r="N723" t="str">
            <v>2</v>
          </cell>
          <cell r="O723">
            <v>1540.52</v>
          </cell>
          <cell r="P723">
            <v>1451.21</v>
          </cell>
          <cell r="Q723">
            <v>1551.7900000000002</v>
          </cell>
          <cell r="R723">
            <v>1884.4</v>
          </cell>
          <cell r="S723">
            <v>1707.05</v>
          </cell>
          <cell r="T723">
            <v>2230.7199999999998</v>
          </cell>
          <cell r="U723">
            <v>10969.19</v>
          </cell>
          <cell r="V723">
            <v>3047.84</v>
          </cell>
        </row>
        <row r="724">
          <cell r="M724" t="str">
            <v>20000275</v>
          </cell>
          <cell r="N724" t="str">
            <v>2</v>
          </cell>
          <cell r="O724">
            <v>1124.3900000000001</v>
          </cell>
          <cell r="P724">
            <v>5225.26</v>
          </cell>
          <cell r="Q724">
            <v>1185.2</v>
          </cell>
          <cell r="R724">
            <v>2484.5300000000002</v>
          </cell>
          <cell r="S724">
            <v>23877.02</v>
          </cell>
          <cell r="T724">
            <v>14261.31</v>
          </cell>
          <cell r="U724">
            <v>2889.53</v>
          </cell>
          <cell r="V724">
            <v>7292.4628571428566</v>
          </cell>
        </row>
        <row r="725">
          <cell r="M725" t="str">
            <v>20000276</v>
          </cell>
          <cell r="N725" t="str">
            <v>2</v>
          </cell>
          <cell r="O725">
            <v>1324.76</v>
          </cell>
          <cell r="P725">
            <v>3862.94</v>
          </cell>
          <cell r="Q725">
            <v>1046.05</v>
          </cell>
          <cell r="R725">
            <v>1354.03</v>
          </cell>
          <cell r="S725">
            <v>556.97</v>
          </cell>
          <cell r="T725">
            <v>362</v>
          </cell>
          <cell r="U725">
            <v>744.16</v>
          </cell>
          <cell r="V725">
            <v>1321.5585714285714</v>
          </cell>
        </row>
        <row r="726">
          <cell r="M726" t="str">
            <v>20000277</v>
          </cell>
          <cell r="N726" t="str">
            <v>2</v>
          </cell>
          <cell r="O726">
            <v>665.21</v>
          </cell>
          <cell r="P726">
            <v>2289.62</v>
          </cell>
          <cell r="Q726">
            <v>1234.99</v>
          </cell>
          <cell r="R726">
            <v>1270.82</v>
          </cell>
          <cell r="S726">
            <v>643.13</v>
          </cell>
          <cell r="T726">
            <v>501.8</v>
          </cell>
          <cell r="U726">
            <v>814.08</v>
          </cell>
          <cell r="V726">
            <v>1059.95</v>
          </cell>
        </row>
        <row r="727">
          <cell r="M727" t="str">
            <v>20000278</v>
          </cell>
          <cell r="N727" t="str">
            <v>2</v>
          </cell>
          <cell r="O727">
            <v>76.150000000000006</v>
          </cell>
          <cell r="Q727">
            <v>2622.16</v>
          </cell>
          <cell r="T727">
            <v>2129.36</v>
          </cell>
          <cell r="U727">
            <v>1810.96</v>
          </cell>
          <cell r="V727">
            <v>948.37571428571425</v>
          </cell>
        </row>
        <row r="728">
          <cell r="M728" t="str">
            <v>20000279</v>
          </cell>
          <cell r="N728" t="str">
            <v>2</v>
          </cell>
          <cell r="Q728">
            <v>2359.87</v>
          </cell>
          <cell r="V728">
            <v>337.12428571428569</v>
          </cell>
        </row>
        <row r="729">
          <cell r="M729" t="str">
            <v>20000281</v>
          </cell>
          <cell r="N729" t="str">
            <v>2</v>
          </cell>
          <cell r="O729">
            <v>625.28</v>
          </cell>
          <cell r="P729">
            <v>627.32000000000005</v>
          </cell>
          <cell r="Q729">
            <v>334.97999999999996</v>
          </cell>
          <cell r="R729">
            <v>379.44</v>
          </cell>
          <cell r="S729">
            <v>727.27</v>
          </cell>
          <cell r="T729">
            <v>259.75</v>
          </cell>
          <cell r="U729">
            <v>424.97</v>
          </cell>
          <cell r="V729">
            <v>482.71571428571434</v>
          </cell>
        </row>
        <row r="730">
          <cell r="M730" t="str">
            <v>20000282</v>
          </cell>
          <cell r="N730" t="str">
            <v>2</v>
          </cell>
          <cell r="O730">
            <v>490.68000000000006</v>
          </cell>
          <cell r="P730">
            <v>651.62</v>
          </cell>
          <cell r="Q730">
            <v>859.66</v>
          </cell>
          <cell r="R730">
            <v>379.44</v>
          </cell>
          <cell r="S730">
            <v>492.1</v>
          </cell>
          <cell r="T730">
            <v>259.75</v>
          </cell>
          <cell r="U730">
            <v>789.88</v>
          </cell>
          <cell r="V730">
            <v>560.44714285714292</v>
          </cell>
        </row>
        <row r="731">
          <cell r="M731" t="str">
            <v>20000283</v>
          </cell>
          <cell r="N731" t="str">
            <v>2</v>
          </cell>
          <cell r="O731">
            <v>325.16000000000003</v>
          </cell>
          <cell r="P731">
            <v>398.33</v>
          </cell>
          <cell r="Q731">
            <v>459.22</v>
          </cell>
          <cell r="R731">
            <v>854.61</v>
          </cell>
          <cell r="S731">
            <v>1092.5</v>
          </cell>
          <cell r="T731">
            <v>262.92</v>
          </cell>
          <cell r="U731">
            <v>641.27</v>
          </cell>
          <cell r="V731">
            <v>576.28714285714284</v>
          </cell>
        </row>
        <row r="732">
          <cell r="M732" t="str">
            <v>20000284</v>
          </cell>
          <cell r="N732" t="str">
            <v>2</v>
          </cell>
          <cell r="O732">
            <v>440.43</v>
          </cell>
          <cell r="P732">
            <v>542.51</v>
          </cell>
          <cell r="Q732">
            <v>1045.0899999999999</v>
          </cell>
          <cell r="R732">
            <v>1348.3899999999999</v>
          </cell>
          <cell r="S732">
            <v>356.47</v>
          </cell>
          <cell r="T732">
            <v>203.7</v>
          </cell>
          <cell r="U732">
            <v>463.13</v>
          </cell>
          <cell r="V732">
            <v>628.53142857142859</v>
          </cell>
        </row>
        <row r="733">
          <cell r="M733" t="str">
            <v>20000285</v>
          </cell>
          <cell r="N733" t="str">
            <v>2</v>
          </cell>
          <cell r="O733">
            <v>248.2</v>
          </cell>
          <cell r="P733">
            <v>3314.11</v>
          </cell>
          <cell r="Q733">
            <v>750.66</v>
          </cell>
          <cell r="R733">
            <v>13547.98</v>
          </cell>
          <cell r="S733">
            <v>2371.79</v>
          </cell>
          <cell r="T733">
            <v>2199.91</v>
          </cell>
          <cell r="U733">
            <v>1529.88</v>
          </cell>
          <cell r="V733">
            <v>3423.218571428572</v>
          </cell>
        </row>
        <row r="734">
          <cell r="M734" t="str">
            <v>20000287</v>
          </cell>
          <cell r="N734" t="str">
            <v>2</v>
          </cell>
          <cell r="O734">
            <v>1905.08</v>
          </cell>
          <cell r="P734">
            <v>1519.69</v>
          </cell>
          <cell r="Q734">
            <v>2979.49</v>
          </cell>
          <cell r="R734">
            <v>2176.77</v>
          </cell>
          <cell r="S734">
            <v>4301.38</v>
          </cell>
          <cell r="T734">
            <v>2065.38</v>
          </cell>
          <cell r="U734">
            <v>2953.33</v>
          </cell>
          <cell r="V734">
            <v>2557.3028571428576</v>
          </cell>
        </row>
        <row r="735">
          <cell r="M735" t="str">
            <v>20000288</v>
          </cell>
          <cell r="N735" t="str">
            <v>2</v>
          </cell>
          <cell r="O735">
            <v>1637.96</v>
          </cell>
          <cell r="P735">
            <v>3160.54</v>
          </cell>
          <cell r="Q735">
            <v>2814.24</v>
          </cell>
          <cell r="R735">
            <v>2013.09</v>
          </cell>
          <cell r="S735">
            <v>3888.91</v>
          </cell>
          <cell r="T735">
            <v>2270.8200000000002</v>
          </cell>
          <cell r="U735">
            <v>1661.86</v>
          </cell>
          <cell r="V735">
            <v>2492.488571428571</v>
          </cell>
        </row>
        <row r="736">
          <cell r="M736" t="str">
            <v>20000289</v>
          </cell>
          <cell r="N736" t="str">
            <v>2</v>
          </cell>
          <cell r="O736">
            <v>14259.839999999998</v>
          </cell>
          <cell r="P736">
            <v>70036.009999999995</v>
          </cell>
          <cell r="Q736">
            <v>18817.419999999998</v>
          </cell>
          <cell r="R736">
            <v>52579.200000000004</v>
          </cell>
          <cell r="S736">
            <v>23613.119999999999</v>
          </cell>
          <cell r="T736">
            <v>17403.09</v>
          </cell>
          <cell r="U736">
            <v>50058.879999999997</v>
          </cell>
          <cell r="V736">
            <v>35252.508571428574</v>
          </cell>
        </row>
        <row r="737">
          <cell r="M737" t="str">
            <v>20000290</v>
          </cell>
          <cell r="N737" t="str">
            <v>2</v>
          </cell>
          <cell r="O737">
            <v>11513.460000000001</v>
          </cell>
          <cell r="P737">
            <v>56623.83</v>
          </cell>
          <cell r="Q737">
            <v>10133.1</v>
          </cell>
          <cell r="R737">
            <v>47717.25</v>
          </cell>
          <cell r="S737">
            <v>20806.43</v>
          </cell>
          <cell r="T737">
            <v>23049.989999999998</v>
          </cell>
          <cell r="U737">
            <v>8371.7900000000009</v>
          </cell>
          <cell r="V737">
            <v>25459.407142857144</v>
          </cell>
        </row>
        <row r="738">
          <cell r="M738" t="str">
            <v>20000291</v>
          </cell>
          <cell r="N738" t="str">
            <v>2</v>
          </cell>
          <cell r="O738">
            <v>51225.03</v>
          </cell>
          <cell r="P738">
            <v>68715.3</v>
          </cell>
          <cell r="Q738">
            <v>55917.599999999999</v>
          </cell>
          <cell r="R738">
            <v>52497</v>
          </cell>
          <cell r="S738">
            <v>73409.790000000008</v>
          </cell>
          <cell r="T738">
            <v>87543.87</v>
          </cell>
          <cell r="U738">
            <v>90275.26999999999</v>
          </cell>
          <cell r="V738">
            <v>68511.98</v>
          </cell>
        </row>
        <row r="739">
          <cell r="M739" t="str">
            <v>20000292</v>
          </cell>
          <cell r="N739" t="str">
            <v>2</v>
          </cell>
          <cell r="O739">
            <v>289.60000000000002</v>
          </cell>
          <cell r="P739">
            <v>28.68</v>
          </cell>
          <cell r="Q739">
            <v>65.14</v>
          </cell>
          <cell r="R739">
            <v>61.71</v>
          </cell>
          <cell r="S739">
            <v>30.03</v>
          </cell>
          <cell r="U739">
            <v>75.710000000000008</v>
          </cell>
          <cell r="V739">
            <v>78.695714285714288</v>
          </cell>
        </row>
        <row r="740">
          <cell r="M740" t="str">
            <v>20000293</v>
          </cell>
          <cell r="N740" t="str">
            <v>2</v>
          </cell>
          <cell r="O740">
            <v>24089.91</v>
          </cell>
          <cell r="P740">
            <v>32384.75</v>
          </cell>
          <cell r="Q740">
            <v>37810.01</v>
          </cell>
          <cell r="R740">
            <v>22649.32</v>
          </cell>
          <cell r="S740">
            <v>67834.959999999992</v>
          </cell>
          <cell r="T740">
            <v>7042.5800000000017</v>
          </cell>
          <cell r="U740">
            <v>12327.29</v>
          </cell>
          <cell r="V740">
            <v>29162.688571428578</v>
          </cell>
        </row>
        <row r="741">
          <cell r="M741" t="str">
            <v>20000296</v>
          </cell>
          <cell r="N741" t="str">
            <v>2</v>
          </cell>
          <cell r="O741">
            <v>14782.21</v>
          </cell>
          <cell r="P741">
            <v>14535.55</v>
          </cell>
          <cell r="Q741">
            <v>10553.35</v>
          </cell>
          <cell r="R741">
            <v>13552.31</v>
          </cell>
          <cell r="S741">
            <v>11362.04</v>
          </cell>
          <cell r="T741">
            <v>20588.61</v>
          </cell>
          <cell r="U741">
            <v>19706.52</v>
          </cell>
          <cell r="V741">
            <v>15011.51285714286</v>
          </cell>
        </row>
        <row r="742">
          <cell r="M742" t="str">
            <v>20000297</v>
          </cell>
          <cell r="N742" t="str">
            <v>2</v>
          </cell>
          <cell r="O742">
            <v>1862.87</v>
          </cell>
          <cell r="P742">
            <v>11624.18</v>
          </cell>
          <cell r="Q742">
            <v>6702.06</v>
          </cell>
          <cell r="R742">
            <v>3754.17</v>
          </cell>
          <cell r="S742">
            <v>3297.28</v>
          </cell>
          <cell r="T742">
            <v>1149.83</v>
          </cell>
          <cell r="U742">
            <v>1967.23</v>
          </cell>
          <cell r="V742">
            <v>4336.8028571428567</v>
          </cell>
        </row>
        <row r="743">
          <cell r="M743" t="str">
            <v>20000298</v>
          </cell>
          <cell r="N743" t="str">
            <v>2</v>
          </cell>
          <cell r="O743">
            <v>9307.380000000001</v>
          </cell>
          <cell r="P743">
            <v>7570.38</v>
          </cell>
          <cell r="Q743">
            <v>10572.8</v>
          </cell>
          <cell r="R743">
            <v>8445.18</v>
          </cell>
          <cell r="S743">
            <v>6541.35</v>
          </cell>
          <cell r="T743">
            <v>9768.73</v>
          </cell>
          <cell r="U743">
            <v>10365.630000000001</v>
          </cell>
          <cell r="V743">
            <v>8938.7785714285728</v>
          </cell>
        </row>
        <row r="744">
          <cell r="M744" t="str">
            <v>20000300</v>
          </cell>
          <cell r="N744" t="str">
            <v>2</v>
          </cell>
          <cell r="O744">
            <v>59456.28</v>
          </cell>
          <cell r="P744">
            <v>11245.42</v>
          </cell>
          <cell r="Q744">
            <v>44904.5</v>
          </cell>
          <cell r="R744">
            <v>6854.66</v>
          </cell>
          <cell r="S744">
            <v>1436.31</v>
          </cell>
          <cell r="T744">
            <v>2316.4499999999998</v>
          </cell>
          <cell r="U744">
            <v>9705.39</v>
          </cell>
          <cell r="V744">
            <v>19417.001428571431</v>
          </cell>
        </row>
        <row r="745">
          <cell r="M745" t="str">
            <v>20000301</v>
          </cell>
          <cell r="N745" t="str">
            <v>2</v>
          </cell>
          <cell r="O745">
            <v>12131.28</v>
          </cell>
          <cell r="P745">
            <v>56071.090000000004</v>
          </cell>
          <cell r="Q745">
            <v>6519.89</v>
          </cell>
          <cell r="R745">
            <v>5257.76</v>
          </cell>
          <cell r="S745">
            <v>19011.73</v>
          </cell>
          <cell r="T745">
            <v>10872.79</v>
          </cell>
          <cell r="U745">
            <v>8778.2000000000007</v>
          </cell>
          <cell r="V745">
            <v>16948.962857142858</v>
          </cell>
        </row>
        <row r="746">
          <cell r="M746" t="str">
            <v>20000302</v>
          </cell>
          <cell r="N746" t="str">
            <v>2</v>
          </cell>
          <cell r="P746">
            <v>590.27</v>
          </cell>
          <cell r="Q746">
            <v>845.81000000000006</v>
          </cell>
          <cell r="R746">
            <v>842.23</v>
          </cell>
          <cell r="S746">
            <v>2492.33</v>
          </cell>
          <cell r="T746">
            <v>307.79000000000002</v>
          </cell>
          <cell r="U746">
            <v>3287.04</v>
          </cell>
          <cell r="V746">
            <v>1195.0671428571427</v>
          </cell>
        </row>
        <row r="747">
          <cell r="M747" t="str">
            <v>20000303</v>
          </cell>
          <cell r="N747" t="str">
            <v>2</v>
          </cell>
          <cell r="O747">
            <v>148.41999999999999</v>
          </cell>
          <cell r="P747">
            <v>133.37</v>
          </cell>
          <cell r="Q747">
            <v>1915.75</v>
          </cell>
          <cell r="R747">
            <v>276.06</v>
          </cell>
          <cell r="S747">
            <v>1439.81</v>
          </cell>
          <cell r="T747">
            <v>1262.07</v>
          </cell>
          <cell r="V747">
            <v>739.35428571428565</v>
          </cell>
        </row>
        <row r="748">
          <cell r="M748" t="str">
            <v>20000304</v>
          </cell>
          <cell r="N748" t="str">
            <v>2</v>
          </cell>
          <cell r="O748">
            <v>6357.8400000000011</v>
          </cell>
          <cell r="P748">
            <v>3362.32</v>
          </cell>
          <cell r="Q748">
            <v>10789.35</v>
          </cell>
          <cell r="R748">
            <v>4428.68</v>
          </cell>
          <cell r="S748">
            <v>10762.09</v>
          </cell>
          <cell r="T748">
            <v>17247.199999999997</v>
          </cell>
          <cell r="U748">
            <v>-2770.1099999999997</v>
          </cell>
          <cell r="V748">
            <v>7168.1957142857136</v>
          </cell>
        </row>
        <row r="749">
          <cell r="M749" t="str">
            <v>20000305</v>
          </cell>
          <cell r="N749" t="str">
            <v>2</v>
          </cell>
          <cell r="S749">
            <v>1183.9000000000001</v>
          </cell>
          <cell r="T749">
            <v>7951.01</v>
          </cell>
          <cell r="U749">
            <v>1190.68</v>
          </cell>
          <cell r="V749">
            <v>1475.0842857142857</v>
          </cell>
        </row>
        <row r="750">
          <cell r="M750" t="str">
            <v>20000306</v>
          </cell>
          <cell r="N750" t="str">
            <v>2</v>
          </cell>
          <cell r="Q750">
            <v>630.37</v>
          </cell>
          <cell r="R750">
            <v>902.02</v>
          </cell>
          <cell r="S750">
            <v>355.25</v>
          </cell>
          <cell r="V750">
            <v>269.66285714285715</v>
          </cell>
        </row>
        <row r="751">
          <cell r="M751" t="str">
            <v>20000307</v>
          </cell>
          <cell r="N751" t="str">
            <v>2</v>
          </cell>
          <cell r="O751">
            <v>30040.73</v>
          </cell>
          <cell r="P751">
            <v>55097.560000000005</v>
          </cell>
          <cell r="Q751">
            <v>26370.719999999998</v>
          </cell>
          <cell r="R751">
            <v>24275.69</v>
          </cell>
          <cell r="S751">
            <v>30067.17</v>
          </cell>
          <cell r="T751">
            <v>67189.759999999995</v>
          </cell>
          <cell r="U751">
            <v>21057.23</v>
          </cell>
          <cell r="V751">
            <v>36299.837142857148</v>
          </cell>
        </row>
        <row r="752">
          <cell r="M752" t="str">
            <v>20000308</v>
          </cell>
          <cell r="N752" t="str">
            <v>2</v>
          </cell>
          <cell r="O752">
            <v>14333.32</v>
          </cell>
          <cell r="P752">
            <v>14777.49</v>
          </cell>
          <cell r="Q752">
            <v>27345.69</v>
          </cell>
          <cell r="R752">
            <v>26430.559999999998</v>
          </cell>
          <cell r="S752">
            <v>16276.77</v>
          </cell>
          <cell r="T752">
            <v>16018.010000000002</v>
          </cell>
          <cell r="U752">
            <v>20318.349999999999</v>
          </cell>
          <cell r="V752">
            <v>19357.170000000002</v>
          </cell>
        </row>
        <row r="753">
          <cell r="M753" t="str">
            <v>20000309</v>
          </cell>
          <cell r="N753" t="str">
            <v>2</v>
          </cell>
          <cell r="O753">
            <v>343.82</v>
          </cell>
          <cell r="P753">
            <v>326.58</v>
          </cell>
          <cell r="Q753">
            <v>263.72000000000003</v>
          </cell>
          <cell r="R753">
            <v>8947.44</v>
          </cell>
          <cell r="S753">
            <v>396.98</v>
          </cell>
          <cell r="U753">
            <v>202.78</v>
          </cell>
          <cell r="V753">
            <v>1497.3314285714289</v>
          </cell>
        </row>
        <row r="754">
          <cell r="M754" t="str">
            <v>20000310</v>
          </cell>
          <cell r="N754" t="str">
            <v>2</v>
          </cell>
          <cell r="O754">
            <v>19810.12</v>
          </cell>
          <cell r="P754">
            <v>13620.890000000001</v>
          </cell>
          <cell r="Q754">
            <v>18161.690000000002</v>
          </cell>
          <cell r="R754">
            <v>14896.869999999999</v>
          </cell>
          <cell r="S754">
            <v>49121.850000000006</v>
          </cell>
          <cell r="T754">
            <v>17229.22</v>
          </cell>
          <cell r="U754">
            <v>3311.56</v>
          </cell>
          <cell r="V754">
            <v>19450.314285714288</v>
          </cell>
        </row>
        <row r="755">
          <cell r="M755" t="str">
            <v>20000311</v>
          </cell>
          <cell r="N755" t="str">
            <v>2</v>
          </cell>
          <cell r="O755">
            <v>6197.77</v>
          </cell>
          <cell r="P755">
            <v>6135.4599999999991</v>
          </cell>
          <cell r="Q755">
            <v>12399.87</v>
          </cell>
          <cell r="R755">
            <v>9145.64</v>
          </cell>
          <cell r="S755">
            <v>7360.76</v>
          </cell>
          <cell r="T755">
            <v>13062.6</v>
          </cell>
          <cell r="U755">
            <v>9591.4300000000021</v>
          </cell>
          <cell r="V755">
            <v>9127.6471428571422</v>
          </cell>
        </row>
        <row r="756">
          <cell r="M756" t="str">
            <v>20000312</v>
          </cell>
          <cell r="N756" t="str">
            <v>2</v>
          </cell>
          <cell r="O756">
            <v>755.97</v>
          </cell>
          <cell r="P756">
            <v>1025.1300000000001</v>
          </cell>
          <cell r="Q756">
            <v>616.62</v>
          </cell>
          <cell r="R756">
            <v>1061.96</v>
          </cell>
          <cell r="S756">
            <v>2188.08</v>
          </cell>
          <cell r="T756">
            <v>4575.0200000000004</v>
          </cell>
          <cell r="U756">
            <v>839.07</v>
          </cell>
          <cell r="V756">
            <v>1580.2642857142857</v>
          </cell>
        </row>
        <row r="757">
          <cell r="M757" t="str">
            <v>20000314</v>
          </cell>
          <cell r="N757" t="str">
            <v>2</v>
          </cell>
          <cell r="O757">
            <v>10104.99</v>
          </cell>
          <cell r="P757">
            <v>4441.83</v>
          </cell>
          <cell r="Q757">
            <v>10943.15</v>
          </cell>
          <cell r="R757">
            <v>17969.75</v>
          </cell>
          <cell r="S757">
            <v>-984.33</v>
          </cell>
          <cell r="T757">
            <v>1482.58</v>
          </cell>
          <cell r="U757">
            <v>1794.95</v>
          </cell>
          <cell r="V757">
            <v>6536.1314285714279</v>
          </cell>
        </row>
        <row r="758">
          <cell r="M758" t="str">
            <v>20000315</v>
          </cell>
          <cell r="N758" t="str">
            <v>2</v>
          </cell>
          <cell r="O758">
            <v>8451.08</v>
          </cell>
          <cell r="P758">
            <v>5889.9400000000014</v>
          </cell>
          <cell r="Q758">
            <v>5257.43</v>
          </cell>
          <cell r="R758">
            <v>2071.65</v>
          </cell>
          <cell r="S758">
            <v>8867.01</v>
          </cell>
          <cell r="T758">
            <v>12102.98</v>
          </cell>
          <cell r="U758">
            <v>18465.650000000001</v>
          </cell>
          <cell r="V758">
            <v>8729.3914285714291</v>
          </cell>
        </row>
        <row r="759">
          <cell r="M759" t="str">
            <v>20000316</v>
          </cell>
          <cell r="N759" t="str">
            <v>2</v>
          </cell>
          <cell r="O759">
            <v>1503.86</v>
          </cell>
          <cell r="Q759">
            <v>1096.29</v>
          </cell>
          <cell r="T759">
            <v>268.26</v>
          </cell>
          <cell r="V759">
            <v>409.77285714285711</v>
          </cell>
        </row>
        <row r="760">
          <cell r="M760" t="str">
            <v>20000317</v>
          </cell>
          <cell r="N760" t="str">
            <v>2</v>
          </cell>
          <cell r="O760">
            <v>1153.3000000000002</v>
          </cell>
          <cell r="P760">
            <v>39.700000000000003</v>
          </cell>
          <cell r="Q760">
            <v>254.28</v>
          </cell>
          <cell r="T760">
            <v>268.25</v>
          </cell>
          <cell r="V760">
            <v>245.07571428571433</v>
          </cell>
        </row>
        <row r="761">
          <cell r="M761" t="str">
            <v>20000318</v>
          </cell>
          <cell r="N761" t="str">
            <v>2</v>
          </cell>
          <cell r="O761">
            <v>19331.079999999998</v>
          </cell>
          <cell r="P761">
            <v>37916.78</v>
          </cell>
          <cell r="Q761">
            <v>56505.21</v>
          </cell>
          <cell r="R761">
            <v>73275.13</v>
          </cell>
          <cell r="S761">
            <v>24460.639999999999</v>
          </cell>
          <cell r="T761">
            <v>26838.15</v>
          </cell>
          <cell r="U761">
            <v>31514.51</v>
          </cell>
          <cell r="V761">
            <v>38548.785714285717</v>
          </cell>
        </row>
        <row r="762">
          <cell r="M762" t="str">
            <v>20000320</v>
          </cell>
          <cell r="N762" t="str">
            <v>2</v>
          </cell>
          <cell r="O762">
            <v>577.24</v>
          </cell>
          <cell r="P762">
            <v>603.34</v>
          </cell>
          <cell r="R762">
            <v>4952.6000000000004</v>
          </cell>
          <cell r="S762">
            <v>-883.2800000000002</v>
          </cell>
          <cell r="T762">
            <v>4461.99</v>
          </cell>
          <cell r="V762">
            <v>1387.4128571428571</v>
          </cell>
        </row>
        <row r="763">
          <cell r="M763" t="str">
            <v>20000321</v>
          </cell>
          <cell r="N763" t="str">
            <v>2</v>
          </cell>
          <cell r="O763">
            <v>5104.79</v>
          </cell>
          <cell r="P763">
            <v>7041.08</v>
          </cell>
          <cell r="Q763">
            <v>31927.01</v>
          </cell>
          <cell r="R763">
            <v>14104.970000000001</v>
          </cell>
          <cell r="S763">
            <v>14300.779999999999</v>
          </cell>
          <cell r="T763">
            <v>15130.52</v>
          </cell>
          <cell r="U763">
            <v>35243.040000000001</v>
          </cell>
          <cell r="V763">
            <v>17550.312857142857</v>
          </cell>
        </row>
        <row r="764">
          <cell r="M764" t="str">
            <v>20000322</v>
          </cell>
          <cell r="N764" t="str">
            <v>2</v>
          </cell>
          <cell r="O764">
            <v>4709.8500000000004</v>
          </cell>
          <cell r="P764">
            <v>2308.19</v>
          </cell>
          <cell r="Q764">
            <v>2172.89</v>
          </cell>
          <cell r="R764">
            <v>2707.7</v>
          </cell>
          <cell r="S764">
            <v>3613.39</v>
          </cell>
          <cell r="T764">
            <v>3277.0299999999997</v>
          </cell>
          <cell r="U764">
            <v>2444.7700000000004</v>
          </cell>
          <cell r="V764">
            <v>3033.4028571428571</v>
          </cell>
        </row>
        <row r="765">
          <cell r="M765" t="str">
            <v>20000323</v>
          </cell>
          <cell r="N765" t="str">
            <v>2</v>
          </cell>
          <cell r="O765">
            <v>42930.400000000001</v>
          </cell>
          <cell r="P765">
            <v>1070.3399999999999</v>
          </cell>
          <cell r="Q765">
            <v>630.05000000000007</v>
          </cell>
          <cell r="R765">
            <v>559.59</v>
          </cell>
          <cell r="S765">
            <v>1261.45</v>
          </cell>
          <cell r="T765">
            <v>1455.2</v>
          </cell>
          <cell r="V765">
            <v>6843.8614285714275</v>
          </cell>
        </row>
        <row r="766">
          <cell r="M766" t="str">
            <v>20000324</v>
          </cell>
          <cell r="N766" t="str">
            <v>2</v>
          </cell>
          <cell r="O766">
            <v>66900.67</v>
          </cell>
          <cell r="P766">
            <v>24783.03</v>
          </cell>
          <cell r="Q766">
            <v>10058.030000000001</v>
          </cell>
          <cell r="R766">
            <v>471.05</v>
          </cell>
          <cell r="S766">
            <v>1134.24</v>
          </cell>
          <cell r="U766">
            <v>77806.81</v>
          </cell>
          <cell r="V766">
            <v>25879.118571428575</v>
          </cell>
        </row>
        <row r="767">
          <cell r="M767" t="str">
            <v>20000325</v>
          </cell>
          <cell r="N767" t="str">
            <v>2</v>
          </cell>
          <cell r="O767">
            <v>43392.12</v>
          </cell>
          <cell r="P767">
            <v>662.43000000000006</v>
          </cell>
          <cell r="Q767">
            <v>558.59</v>
          </cell>
          <cell r="R767">
            <v>414.07</v>
          </cell>
          <cell r="S767">
            <v>74.350000000000009</v>
          </cell>
          <cell r="T767">
            <v>978.85</v>
          </cell>
          <cell r="V767">
            <v>6582.9157142857139</v>
          </cell>
        </row>
        <row r="768">
          <cell r="M768" t="str">
            <v>20000326</v>
          </cell>
          <cell r="N768" t="str">
            <v>2</v>
          </cell>
          <cell r="O768">
            <v>18200.239999999998</v>
          </cell>
          <cell r="P768">
            <v>15094.630000000001</v>
          </cell>
          <cell r="R768">
            <v>91.360000000000014</v>
          </cell>
          <cell r="S768">
            <v>3352.35</v>
          </cell>
          <cell r="T768">
            <v>29.61</v>
          </cell>
          <cell r="V768">
            <v>5252.5985714285707</v>
          </cell>
        </row>
        <row r="769">
          <cell r="M769" t="str">
            <v>20000329</v>
          </cell>
          <cell r="N769" t="str">
            <v>2</v>
          </cell>
          <cell r="O769">
            <v>1864.49</v>
          </cell>
          <cell r="P769">
            <v>14376.31</v>
          </cell>
          <cell r="Q769">
            <v>2881.31</v>
          </cell>
          <cell r="R769">
            <v>389.73</v>
          </cell>
          <cell r="S769">
            <v>-6.0200000000000014</v>
          </cell>
          <cell r="T769">
            <v>3695.79</v>
          </cell>
          <cell r="U769">
            <v>-989.66</v>
          </cell>
          <cell r="V769">
            <v>3173.1357142857146</v>
          </cell>
        </row>
        <row r="770">
          <cell r="M770" t="str">
            <v>20000333</v>
          </cell>
          <cell r="N770" t="str">
            <v>2</v>
          </cell>
          <cell r="O770">
            <v>125.09</v>
          </cell>
          <cell r="P770">
            <v>130.62</v>
          </cell>
          <cell r="Q770">
            <v>420.04</v>
          </cell>
          <cell r="R770">
            <v>33.68</v>
          </cell>
          <cell r="S770">
            <v>800.24</v>
          </cell>
          <cell r="T770">
            <v>144.30000000000001</v>
          </cell>
          <cell r="U770">
            <v>1604.11</v>
          </cell>
          <cell r="V770">
            <v>465.44</v>
          </cell>
        </row>
        <row r="771">
          <cell r="M771" t="str">
            <v>20000334</v>
          </cell>
          <cell r="N771" t="str">
            <v>2</v>
          </cell>
          <cell r="O771">
            <v>6566.99</v>
          </cell>
          <cell r="P771">
            <v>27381.65</v>
          </cell>
          <cell r="Q771">
            <v>2080.41</v>
          </cell>
          <cell r="R771">
            <v>5657.75</v>
          </cell>
          <cell r="S771">
            <v>9097.260000000002</v>
          </cell>
          <cell r="T771">
            <v>20530.73</v>
          </cell>
          <cell r="U771">
            <v>4655.7299999999996</v>
          </cell>
          <cell r="V771">
            <v>10852.93142857143</v>
          </cell>
        </row>
        <row r="772">
          <cell r="M772" t="str">
            <v>20000335</v>
          </cell>
          <cell r="N772" t="str">
            <v>2</v>
          </cell>
          <cell r="O772">
            <v>11499.43</v>
          </cell>
          <cell r="P772">
            <v>4727.91</v>
          </cell>
          <cell r="Q772">
            <v>4192.54</v>
          </cell>
          <cell r="R772">
            <v>6079.72</v>
          </cell>
          <cell r="S772">
            <v>11838.36</v>
          </cell>
          <cell r="T772">
            <v>7382.9800000000014</v>
          </cell>
          <cell r="U772">
            <v>3109.7</v>
          </cell>
          <cell r="V772">
            <v>6975.8057142857151</v>
          </cell>
        </row>
        <row r="773">
          <cell r="M773" t="str">
            <v>20000336</v>
          </cell>
          <cell r="N773" t="str">
            <v>2</v>
          </cell>
          <cell r="O773">
            <v>16044.64</v>
          </cell>
          <cell r="P773">
            <v>54832.420000000006</v>
          </cell>
          <cell r="Q773">
            <v>268864.81</v>
          </cell>
          <cell r="R773">
            <v>41777.270000000004</v>
          </cell>
          <cell r="S773">
            <v>32896.269999999997</v>
          </cell>
          <cell r="T773">
            <v>34130.550000000003</v>
          </cell>
          <cell r="U773">
            <v>9860.2800000000007</v>
          </cell>
          <cell r="V773">
            <v>65486.605714285724</v>
          </cell>
        </row>
        <row r="774">
          <cell r="M774" t="str">
            <v>20000337</v>
          </cell>
          <cell r="N774" t="str">
            <v>2</v>
          </cell>
          <cell r="O774">
            <v>1526.19</v>
          </cell>
          <cell r="P774">
            <v>1168.8000000000002</v>
          </cell>
          <cell r="Q774">
            <v>748.87</v>
          </cell>
          <cell r="R774">
            <v>462.21</v>
          </cell>
          <cell r="S774">
            <v>316.08999999999997</v>
          </cell>
          <cell r="T774">
            <v>1066.82</v>
          </cell>
          <cell r="U774">
            <v>385.89</v>
          </cell>
          <cell r="V774">
            <v>810.6957142857143</v>
          </cell>
        </row>
        <row r="775">
          <cell r="M775" t="str">
            <v>20000338</v>
          </cell>
          <cell r="N775" t="str">
            <v>2</v>
          </cell>
          <cell r="O775">
            <v>20611.36</v>
          </cell>
          <cell r="P775">
            <v>22717.920000000002</v>
          </cell>
          <cell r="Q775">
            <v>28210.39</v>
          </cell>
          <cell r="R775">
            <v>37800.18</v>
          </cell>
          <cell r="S775">
            <v>34229.79</v>
          </cell>
          <cell r="T775">
            <v>14681.64</v>
          </cell>
          <cell r="U775">
            <v>10754.77</v>
          </cell>
          <cell r="V775">
            <v>24143.721428571433</v>
          </cell>
        </row>
        <row r="776">
          <cell r="M776" t="str">
            <v>20000339</v>
          </cell>
          <cell r="N776" t="str">
            <v>2</v>
          </cell>
          <cell r="O776">
            <v>217.87</v>
          </cell>
          <cell r="P776">
            <v>4156.28</v>
          </cell>
          <cell r="Q776">
            <v>13804.42</v>
          </cell>
          <cell r="R776">
            <v>2641.81</v>
          </cell>
          <cell r="S776">
            <v>8207.24</v>
          </cell>
          <cell r="T776">
            <v>220.63</v>
          </cell>
          <cell r="U776">
            <v>196.52</v>
          </cell>
          <cell r="V776">
            <v>4206.3957142857153</v>
          </cell>
        </row>
        <row r="777">
          <cell r="M777" t="str">
            <v>20000340</v>
          </cell>
          <cell r="N777" t="str">
            <v>2</v>
          </cell>
          <cell r="O777">
            <v>15235.01</v>
          </cell>
          <cell r="P777">
            <v>21476.02</v>
          </cell>
          <cell r="Q777">
            <v>15799.43</v>
          </cell>
          <cell r="R777">
            <v>27115.13</v>
          </cell>
          <cell r="S777">
            <v>34437.22</v>
          </cell>
          <cell r="T777">
            <v>14014.5</v>
          </cell>
          <cell r="U777">
            <v>11449.79</v>
          </cell>
          <cell r="V777">
            <v>19932.442857142858</v>
          </cell>
        </row>
        <row r="778">
          <cell r="M778" t="str">
            <v>20000341</v>
          </cell>
          <cell r="N778" t="str">
            <v>2</v>
          </cell>
          <cell r="O778">
            <v>11047.89</v>
          </cell>
          <cell r="P778">
            <v>10849.62</v>
          </cell>
          <cell r="Q778">
            <v>10956.69</v>
          </cell>
          <cell r="R778">
            <v>24258.15</v>
          </cell>
          <cell r="S778">
            <v>22821.77</v>
          </cell>
          <cell r="T778">
            <v>10145.709999999999</v>
          </cell>
          <cell r="U778">
            <v>22121.5</v>
          </cell>
          <cell r="V778">
            <v>16028.761428571432</v>
          </cell>
        </row>
        <row r="779">
          <cell r="M779" t="str">
            <v>20000342</v>
          </cell>
          <cell r="N779" t="str">
            <v>2</v>
          </cell>
          <cell r="O779">
            <v>5537.4</v>
          </cell>
          <cell r="P779">
            <v>40763.49</v>
          </cell>
          <cell r="Q779">
            <v>5495.1500000000005</v>
          </cell>
          <cell r="R779">
            <v>7532.9400000000005</v>
          </cell>
          <cell r="S779">
            <v>7862.1399999999994</v>
          </cell>
          <cell r="T779">
            <v>5733.7999999999993</v>
          </cell>
          <cell r="U779">
            <v>8684.84</v>
          </cell>
          <cell r="V779">
            <v>11658.537142857142</v>
          </cell>
        </row>
        <row r="780">
          <cell r="M780" t="str">
            <v>20000343</v>
          </cell>
          <cell r="N780" t="str">
            <v>2</v>
          </cell>
          <cell r="O780">
            <v>2990.19</v>
          </cell>
          <cell r="P780">
            <v>19111.620000000003</v>
          </cell>
          <cell r="Q780">
            <v>4525.71</v>
          </cell>
          <cell r="R780">
            <v>3837.6900000000005</v>
          </cell>
          <cell r="S780">
            <v>3825.58</v>
          </cell>
          <cell r="T780">
            <v>7070.3600000000006</v>
          </cell>
          <cell r="U780">
            <v>3981.5100000000011</v>
          </cell>
          <cell r="V780">
            <v>6477.5228571428579</v>
          </cell>
        </row>
        <row r="781">
          <cell r="M781" t="str">
            <v>20000344</v>
          </cell>
          <cell r="N781" t="str">
            <v>2</v>
          </cell>
          <cell r="O781">
            <v>13212.22</v>
          </cell>
          <cell r="P781">
            <v>86147.65</v>
          </cell>
          <cell r="Q781">
            <v>14092.9</v>
          </cell>
          <cell r="R781">
            <v>27489.21</v>
          </cell>
          <cell r="S781">
            <v>15184.84</v>
          </cell>
          <cell r="T781">
            <v>14533.98</v>
          </cell>
          <cell r="U781">
            <v>12036.58</v>
          </cell>
          <cell r="V781">
            <v>26099.62571428571</v>
          </cell>
        </row>
        <row r="782">
          <cell r="M782" t="str">
            <v>20000345</v>
          </cell>
          <cell r="N782" t="str">
            <v>2</v>
          </cell>
          <cell r="O782">
            <v>3927.0499999999997</v>
          </cell>
          <cell r="P782">
            <v>8138.27</v>
          </cell>
          <cell r="Q782">
            <v>1332.28</v>
          </cell>
          <cell r="R782">
            <v>2660.95</v>
          </cell>
          <cell r="S782">
            <v>8097.32</v>
          </cell>
          <cell r="T782">
            <v>2750.36</v>
          </cell>
          <cell r="U782">
            <v>4579.3</v>
          </cell>
          <cell r="V782">
            <v>4497.9328571428568</v>
          </cell>
        </row>
        <row r="783">
          <cell r="M783" t="str">
            <v>20000347</v>
          </cell>
          <cell r="N783" t="str">
            <v>2</v>
          </cell>
          <cell r="O783">
            <v>22146.870000000003</v>
          </cell>
          <cell r="P783">
            <v>33211.14</v>
          </cell>
          <cell r="Q783">
            <v>45033.56</v>
          </cell>
          <cell r="R783">
            <v>6696.71</v>
          </cell>
          <cell r="S783">
            <v>20969.13</v>
          </cell>
          <cell r="T783">
            <v>13724.44</v>
          </cell>
          <cell r="U783">
            <v>15893.61</v>
          </cell>
          <cell r="V783">
            <v>22525.065714285716</v>
          </cell>
        </row>
        <row r="784">
          <cell r="M784" t="str">
            <v>20000348</v>
          </cell>
          <cell r="N784" t="str">
            <v>2</v>
          </cell>
          <cell r="O784">
            <v>24017.32</v>
          </cell>
          <cell r="P784">
            <v>29787.79</v>
          </cell>
          <cell r="Q784">
            <v>40819.020000000004</v>
          </cell>
          <cell r="R784">
            <v>109906.25</v>
          </cell>
          <cell r="S784">
            <v>9733.9700000000012</v>
          </cell>
          <cell r="T784">
            <v>20987.78</v>
          </cell>
          <cell r="U784">
            <v>7999.4</v>
          </cell>
          <cell r="V784">
            <v>34750.218571428573</v>
          </cell>
        </row>
        <row r="785">
          <cell r="M785" t="str">
            <v>20000349</v>
          </cell>
          <cell r="N785" t="str">
            <v>2</v>
          </cell>
          <cell r="O785">
            <v>250.31</v>
          </cell>
          <cell r="P785">
            <v>478.53</v>
          </cell>
          <cell r="Q785">
            <v>395.62</v>
          </cell>
          <cell r="R785">
            <v>539.68999999999994</v>
          </cell>
          <cell r="S785">
            <v>217.68</v>
          </cell>
          <cell r="T785">
            <v>386.73</v>
          </cell>
          <cell r="U785">
            <v>385.68</v>
          </cell>
          <cell r="V785">
            <v>379.17714285714288</v>
          </cell>
        </row>
        <row r="786">
          <cell r="M786" t="str">
            <v>20000350</v>
          </cell>
          <cell r="N786" t="str">
            <v>2</v>
          </cell>
          <cell r="O786">
            <v>250.31</v>
          </cell>
          <cell r="Q786">
            <v>65.930000000000007</v>
          </cell>
          <cell r="R786">
            <v>123.41</v>
          </cell>
          <cell r="S786">
            <v>156.51999999999998</v>
          </cell>
          <cell r="T786">
            <v>496.8</v>
          </cell>
          <cell r="U786">
            <v>342.64</v>
          </cell>
          <cell r="V786">
            <v>205.08714285714288</v>
          </cell>
        </row>
        <row r="787">
          <cell r="M787" t="str">
            <v>20000351</v>
          </cell>
          <cell r="N787" t="str">
            <v>2</v>
          </cell>
          <cell r="O787">
            <v>18110.420000000002</v>
          </cell>
          <cell r="P787">
            <v>17959.72</v>
          </cell>
          <cell r="Q787">
            <v>61668.88</v>
          </cell>
          <cell r="R787">
            <v>20085.66</v>
          </cell>
          <cell r="S787">
            <v>13183.71</v>
          </cell>
          <cell r="T787">
            <v>32325.129999999997</v>
          </cell>
          <cell r="U787">
            <v>43971.17</v>
          </cell>
          <cell r="V787">
            <v>29614.955714285716</v>
          </cell>
        </row>
        <row r="788">
          <cell r="M788" t="str">
            <v>20000352</v>
          </cell>
          <cell r="N788" t="str">
            <v>2</v>
          </cell>
          <cell r="O788">
            <v>18244.059999999998</v>
          </cell>
          <cell r="P788">
            <v>44587.6</v>
          </cell>
          <cell r="Q788">
            <v>46605.11</v>
          </cell>
          <cell r="R788">
            <v>15148.13</v>
          </cell>
          <cell r="S788">
            <v>35468.869999999995</v>
          </cell>
          <cell r="T788">
            <v>26894.080000000002</v>
          </cell>
          <cell r="U788">
            <v>13263.880000000001</v>
          </cell>
          <cell r="V788">
            <v>28601.675714285713</v>
          </cell>
        </row>
        <row r="789">
          <cell r="M789" t="str">
            <v>20000353</v>
          </cell>
          <cell r="N789" t="str">
            <v>2</v>
          </cell>
          <cell r="O789">
            <v>241.31</v>
          </cell>
          <cell r="V789">
            <v>34.472857142857144</v>
          </cell>
        </row>
        <row r="790">
          <cell r="M790" t="str">
            <v>20000354</v>
          </cell>
          <cell r="N790" t="str">
            <v>2</v>
          </cell>
          <cell r="O790">
            <v>1031.28</v>
          </cell>
          <cell r="P790">
            <v>430.49</v>
          </cell>
          <cell r="Q790">
            <v>2047.44</v>
          </cell>
          <cell r="S790">
            <v>1699.3899999999999</v>
          </cell>
          <cell r="T790">
            <v>2.68</v>
          </cell>
          <cell r="V790">
            <v>744.46857142857152</v>
          </cell>
        </row>
        <row r="791">
          <cell r="M791" t="str">
            <v>20000355</v>
          </cell>
          <cell r="N791" t="str">
            <v>2</v>
          </cell>
          <cell r="O791">
            <v>1204.8599999999999</v>
          </cell>
          <cell r="P791">
            <v>130.62</v>
          </cell>
          <cell r="Q791">
            <v>164.82</v>
          </cell>
          <cell r="R791">
            <v>909.38</v>
          </cell>
          <cell r="S791">
            <v>69.55</v>
          </cell>
          <cell r="T791">
            <v>147.53</v>
          </cell>
          <cell r="U791">
            <v>297.7</v>
          </cell>
          <cell r="V791">
            <v>417.78000000000003</v>
          </cell>
        </row>
        <row r="792">
          <cell r="M792" t="str">
            <v>20000356</v>
          </cell>
          <cell r="N792" t="str">
            <v>2</v>
          </cell>
          <cell r="O792">
            <v>5929.13</v>
          </cell>
          <cell r="P792">
            <v>11109.16</v>
          </cell>
          <cell r="Q792">
            <v>5752.42</v>
          </cell>
          <cell r="R792">
            <v>14076.490000000002</v>
          </cell>
          <cell r="S792">
            <v>4139.4799999999996</v>
          </cell>
          <cell r="T792">
            <v>4733.4000000000005</v>
          </cell>
          <cell r="U792">
            <v>5804.39</v>
          </cell>
          <cell r="V792">
            <v>7363.4957142857138</v>
          </cell>
        </row>
        <row r="793">
          <cell r="M793" t="str">
            <v>20000357</v>
          </cell>
          <cell r="N793" t="str">
            <v>2</v>
          </cell>
          <cell r="O793">
            <v>4111.16</v>
          </cell>
          <cell r="P793">
            <v>1045.55</v>
          </cell>
          <cell r="Q793">
            <v>1359</v>
          </cell>
          <cell r="R793">
            <v>1216.17</v>
          </cell>
          <cell r="S793">
            <v>825.19</v>
          </cell>
          <cell r="T793">
            <v>486.5</v>
          </cell>
          <cell r="U793">
            <v>1378.36</v>
          </cell>
          <cell r="V793">
            <v>1488.8471428571429</v>
          </cell>
        </row>
        <row r="794">
          <cell r="M794" t="str">
            <v>20000358</v>
          </cell>
          <cell r="N794" t="str">
            <v>2</v>
          </cell>
          <cell r="O794">
            <v>1452.79</v>
          </cell>
          <cell r="P794">
            <v>11566.630000000001</v>
          </cell>
          <cell r="Q794">
            <v>6299.64</v>
          </cell>
          <cell r="R794">
            <v>1228.04</v>
          </cell>
          <cell r="S794">
            <v>3963.0600000000004</v>
          </cell>
          <cell r="T794">
            <v>9503.2000000000007</v>
          </cell>
          <cell r="U794">
            <v>1910.97</v>
          </cell>
          <cell r="V794">
            <v>5132.0471428571427</v>
          </cell>
        </row>
        <row r="795">
          <cell r="M795" t="str">
            <v>20000359</v>
          </cell>
          <cell r="N795" t="str">
            <v>2</v>
          </cell>
          <cell r="O795">
            <v>313.06</v>
          </cell>
          <cell r="P795">
            <v>130.63999999999999</v>
          </cell>
          <cell r="Q795">
            <v>67.56</v>
          </cell>
          <cell r="R795">
            <v>149.88</v>
          </cell>
          <cell r="S795">
            <v>192.09</v>
          </cell>
          <cell r="T795">
            <v>172.96</v>
          </cell>
          <cell r="U795">
            <v>111.62</v>
          </cell>
          <cell r="V795">
            <v>162.54428571428571</v>
          </cell>
        </row>
        <row r="796">
          <cell r="M796" t="str">
            <v>20000360</v>
          </cell>
          <cell r="N796" t="str">
            <v>2</v>
          </cell>
          <cell r="O796">
            <v>211.65</v>
          </cell>
          <cell r="P796">
            <v>130.63999999999999</v>
          </cell>
          <cell r="Q796">
            <v>-9591.7999999999993</v>
          </cell>
          <cell r="R796">
            <v>242.63</v>
          </cell>
          <cell r="S796">
            <v>173.5</v>
          </cell>
          <cell r="T796">
            <v>272.51</v>
          </cell>
          <cell r="U796">
            <v>111.62</v>
          </cell>
          <cell r="V796">
            <v>-1207.035714285714</v>
          </cell>
        </row>
        <row r="797">
          <cell r="M797" t="str">
            <v>20000361</v>
          </cell>
          <cell r="N797" t="str">
            <v>2</v>
          </cell>
          <cell r="O797">
            <v>162.27000000000001</v>
          </cell>
          <cell r="P797">
            <v>130.63999999999999</v>
          </cell>
          <cell r="Q797">
            <v>67.56</v>
          </cell>
          <cell r="R797">
            <v>154.74</v>
          </cell>
          <cell r="S797">
            <v>173.5</v>
          </cell>
          <cell r="T797">
            <v>172.96</v>
          </cell>
          <cell r="U797">
            <v>111.62</v>
          </cell>
          <cell r="V797">
            <v>139.04142857142858</v>
          </cell>
        </row>
        <row r="798">
          <cell r="M798" t="str">
            <v>20000363</v>
          </cell>
          <cell r="N798" t="str">
            <v>2</v>
          </cell>
          <cell r="O798">
            <v>162.27000000000001</v>
          </cell>
          <cell r="P798">
            <v>130.63999999999999</v>
          </cell>
          <cell r="Q798">
            <v>51.67</v>
          </cell>
          <cell r="R798">
            <v>149.88</v>
          </cell>
          <cell r="S798">
            <v>173.5</v>
          </cell>
          <cell r="T798">
            <v>172.96</v>
          </cell>
          <cell r="U798">
            <v>111.62</v>
          </cell>
          <cell r="V798">
            <v>136.07714285714286</v>
          </cell>
        </row>
        <row r="799">
          <cell r="M799" t="str">
            <v>20000364</v>
          </cell>
          <cell r="N799" t="str">
            <v>2</v>
          </cell>
          <cell r="O799">
            <v>211.74</v>
          </cell>
          <cell r="P799">
            <v>261.27999999999997</v>
          </cell>
          <cell r="Q799">
            <v>244.87</v>
          </cell>
          <cell r="R799">
            <v>712.64</v>
          </cell>
          <cell r="S799">
            <v>260.74</v>
          </cell>
          <cell r="T799">
            <v>172.96</v>
          </cell>
          <cell r="U799">
            <v>292.29000000000002</v>
          </cell>
          <cell r="V799">
            <v>308.07428571428574</v>
          </cell>
        </row>
        <row r="800">
          <cell r="M800" t="str">
            <v>20000365</v>
          </cell>
          <cell r="N800" t="str">
            <v>2</v>
          </cell>
          <cell r="O800">
            <v>4745.9800000000005</v>
          </cell>
          <cell r="P800">
            <v>9270.61</v>
          </cell>
          <cell r="Q800">
            <v>11033.31</v>
          </cell>
          <cell r="R800">
            <v>5040.51</v>
          </cell>
          <cell r="S800">
            <v>7935.56</v>
          </cell>
          <cell r="T800">
            <v>4456.03</v>
          </cell>
          <cell r="U800">
            <v>8432.86</v>
          </cell>
          <cell r="V800">
            <v>7273.5514285714289</v>
          </cell>
        </row>
        <row r="801">
          <cell r="M801" t="str">
            <v>20000367</v>
          </cell>
          <cell r="N801" t="str">
            <v>2</v>
          </cell>
          <cell r="O801">
            <v>7635.29</v>
          </cell>
          <cell r="P801">
            <v>24480.399999999998</v>
          </cell>
          <cell r="Q801">
            <v>8698.7900000000009</v>
          </cell>
          <cell r="R801">
            <v>10495.45</v>
          </cell>
          <cell r="S801">
            <v>37416.509999999995</v>
          </cell>
          <cell r="T801">
            <v>9619.7100000000028</v>
          </cell>
          <cell r="U801">
            <v>8704.33</v>
          </cell>
          <cell r="V801">
            <v>15292.925714285713</v>
          </cell>
        </row>
        <row r="802">
          <cell r="M802" t="str">
            <v>20000368</v>
          </cell>
          <cell r="N802" t="str">
            <v>2</v>
          </cell>
          <cell r="O802">
            <v>2276.56</v>
          </cell>
          <cell r="P802">
            <v>2284.25</v>
          </cell>
          <cell r="Q802">
            <v>10568.370000000003</v>
          </cell>
          <cell r="R802">
            <v>12962.960000000001</v>
          </cell>
          <cell r="S802">
            <v>5049.8599999999997</v>
          </cell>
          <cell r="T802">
            <v>1313.83</v>
          </cell>
          <cell r="U802">
            <v>1448.52</v>
          </cell>
          <cell r="V802">
            <v>5129.1928571428571</v>
          </cell>
        </row>
        <row r="803">
          <cell r="M803" t="str">
            <v>20000369</v>
          </cell>
          <cell r="N803" t="str">
            <v>2</v>
          </cell>
          <cell r="O803">
            <v>57935.270000000004</v>
          </cell>
          <cell r="P803">
            <v>52978.22</v>
          </cell>
          <cell r="Q803">
            <v>62688.079999999994</v>
          </cell>
          <cell r="R803">
            <v>60906.240000000005</v>
          </cell>
          <cell r="S803">
            <v>70302.739999999991</v>
          </cell>
          <cell r="T803">
            <v>83814.930000000008</v>
          </cell>
          <cell r="U803">
            <v>84900.09</v>
          </cell>
          <cell r="V803">
            <v>67646.509999999995</v>
          </cell>
        </row>
        <row r="804">
          <cell r="M804" t="str">
            <v>20000370</v>
          </cell>
          <cell r="N804" t="str">
            <v>2</v>
          </cell>
          <cell r="O804">
            <v>11371.36</v>
          </cell>
          <cell r="P804">
            <v>14026.43</v>
          </cell>
          <cell r="Q804">
            <v>9309.4500000000007</v>
          </cell>
          <cell r="R804">
            <v>14190.71</v>
          </cell>
          <cell r="S804">
            <v>11831.560000000001</v>
          </cell>
          <cell r="T804">
            <v>26603.449999999997</v>
          </cell>
          <cell r="U804">
            <v>5929.22</v>
          </cell>
          <cell r="V804">
            <v>13323.168571428572</v>
          </cell>
        </row>
        <row r="805">
          <cell r="M805" t="str">
            <v>20000371</v>
          </cell>
          <cell r="N805" t="str">
            <v>2</v>
          </cell>
          <cell r="O805">
            <v>32884.61</v>
          </cell>
          <cell r="P805">
            <v>28249.01</v>
          </cell>
          <cell r="Q805">
            <v>62310.83</v>
          </cell>
          <cell r="R805">
            <v>30931.78</v>
          </cell>
          <cell r="S805">
            <v>53874.82</v>
          </cell>
          <cell r="T805">
            <v>50479.41</v>
          </cell>
          <cell r="U805">
            <v>41805.480000000003</v>
          </cell>
          <cell r="V805">
            <v>42933.705714285716</v>
          </cell>
        </row>
        <row r="806">
          <cell r="M806" t="str">
            <v>20000372</v>
          </cell>
          <cell r="N806" t="str">
            <v>2</v>
          </cell>
          <cell r="O806">
            <v>4287.58</v>
          </cell>
          <cell r="P806">
            <v>2653.44</v>
          </cell>
          <cell r="Q806">
            <v>3898.41</v>
          </cell>
          <cell r="R806">
            <v>3241.47</v>
          </cell>
          <cell r="S806">
            <v>34823.979999999996</v>
          </cell>
          <cell r="T806">
            <v>8977.18</v>
          </cell>
          <cell r="U806">
            <v>3042.18</v>
          </cell>
          <cell r="V806">
            <v>8703.4628571428566</v>
          </cell>
        </row>
        <row r="807">
          <cell r="M807" t="str">
            <v>20000374</v>
          </cell>
          <cell r="N807" t="str">
            <v>2</v>
          </cell>
          <cell r="O807">
            <v>3260.12</v>
          </cell>
          <cell r="P807">
            <v>3392.79</v>
          </cell>
          <cell r="Q807">
            <v>2124.54</v>
          </cell>
          <cell r="R807">
            <v>3314.9500000000003</v>
          </cell>
          <cell r="S807">
            <v>5533.5</v>
          </cell>
          <cell r="T807">
            <v>14386.130000000001</v>
          </cell>
          <cell r="U807">
            <v>34144.93</v>
          </cell>
          <cell r="V807">
            <v>9450.9942857142869</v>
          </cell>
        </row>
        <row r="808">
          <cell r="M808" t="str">
            <v>20000375</v>
          </cell>
          <cell r="N808" t="str">
            <v>2</v>
          </cell>
          <cell r="O808">
            <v>2421.7399999999998</v>
          </cell>
          <cell r="P808">
            <v>3230.87</v>
          </cell>
          <cell r="Q808">
            <v>4456.57</v>
          </cell>
          <cell r="R808">
            <v>4319.7199999999993</v>
          </cell>
          <cell r="S808">
            <v>3739.54</v>
          </cell>
          <cell r="T808">
            <v>5347.25</v>
          </cell>
          <cell r="U808">
            <v>6618.99</v>
          </cell>
          <cell r="V808">
            <v>4304.954285714286</v>
          </cell>
        </row>
        <row r="809">
          <cell r="M809" t="str">
            <v>20000376</v>
          </cell>
          <cell r="N809" t="str">
            <v>2</v>
          </cell>
          <cell r="O809">
            <v>15694.85</v>
          </cell>
          <cell r="P809">
            <v>5846.2</v>
          </cell>
          <cell r="Q809">
            <v>10131.51</v>
          </cell>
          <cell r="R809">
            <v>12471.45</v>
          </cell>
          <cell r="S809">
            <v>63391.380000000005</v>
          </cell>
          <cell r="T809">
            <v>25280.82</v>
          </cell>
          <cell r="U809">
            <v>11043.359999999999</v>
          </cell>
          <cell r="V809">
            <v>20551.36714285714</v>
          </cell>
        </row>
        <row r="810">
          <cell r="M810" t="str">
            <v>20000377</v>
          </cell>
          <cell r="N810" t="str">
            <v>2</v>
          </cell>
          <cell r="O810">
            <v>11711.720000000001</v>
          </cell>
          <cell r="P810">
            <v>14783.66</v>
          </cell>
          <cell r="Q810">
            <v>15495.52</v>
          </cell>
          <cell r="R810">
            <v>12499.949999999999</v>
          </cell>
          <cell r="S810">
            <v>38654.86</v>
          </cell>
          <cell r="T810">
            <v>16096.25</v>
          </cell>
          <cell r="U810">
            <v>10138.209999999999</v>
          </cell>
          <cell r="V810">
            <v>17054.309999999998</v>
          </cell>
        </row>
        <row r="811">
          <cell r="M811" t="str">
            <v>20000378</v>
          </cell>
          <cell r="N811" t="str">
            <v>2</v>
          </cell>
          <cell r="O811">
            <v>5099.43</v>
          </cell>
          <cell r="P811">
            <v>84147.71</v>
          </cell>
          <cell r="Q811">
            <v>11614.15</v>
          </cell>
          <cell r="R811">
            <v>5710.07</v>
          </cell>
          <cell r="S811">
            <v>5409.9800000000014</v>
          </cell>
          <cell r="T811">
            <v>29977.42</v>
          </cell>
          <cell r="U811">
            <v>8082.6900000000005</v>
          </cell>
          <cell r="V811">
            <v>21434.492857142857</v>
          </cell>
        </row>
        <row r="812">
          <cell r="M812" t="str">
            <v>20000379</v>
          </cell>
          <cell r="N812" t="str">
            <v>2</v>
          </cell>
          <cell r="O812">
            <v>5794.46</v>
          </cell>
          <cell r="P812">
            <v>12005.85</v>
          </cell>
          <cell r="Q812">
            <v>8083.22</v>
          </cell>
          <cell r="R812">
            <v>29830.11</v>
          </cell>
          <cell r="S812">
            <v>53121.64</v>
          </cell>
          <cell r="T812">
            <v>5514.8899999999994</v>
          </cell>
          <cell r="U812">
            <v>54210.509999999995</v>
          </cell>
          <cell r="V812">
            <v>24080.097142857143</v>
          </cell>
        </row>
        <row r="813">
          <cell r="M813" t="str">
            <v>20000380</v>
          </cell>
          <cell r="N813" t="str">
            <v>2</v>
          </cell>
          <cell r="O813">
            <v>0</v>
          </cell>
          <cell r="P813">
            <v>1902.7</v>
          </cell>
          <cell r="Q813">
            <v>1826.89</v>
          </cell>
          <cell r="R813">
            <v>46865.619999999995</v>
          </cell>
          <cell r="S813">
            <v>5558.13</v>
          </cell>
          <cell r="T813">
            <v>1992.59</v>
          </cell>
          <cell r="U813">
            <v>1053.82</v>
          </cell>
          <cell r="V813">
            <v>8457.1071428571413</v>
          </cell>
        </row>
        <row r="814">
          <cell r="M814" t="str">
            <v>20000381</v>
          </cell>
          <cell r="N814" t="str">
            <v>2</v>
          </cell>
          <cell r="O814">
            <v>1030.55</v>
          </cell>
          <cell r="P814">
            <v>1492.21</v>
          </cell>
          <cell r="Q814">
            <v>1077.96</v>
          </cell>
          <cell r="R814">
            <v>1382.03</v>
          </cell>
          <cell r="S814">
            <v>1708.66</v>
          </cell>
          <cell r="T814">
            <v>1196.95</v>
          </cell>
          <cell r="U814">
            <v>992.56000000000006</v>
          </cell>
          <cell r="V814">
            <v>1268.7028571428571</v>
          </cell>
        </row>
        <row r="815">
          <cell r="M815" t="str">
            <v>20000382</v>
          </cell>
          <cell r="N815" t="str">
            <v>2</v>
          </cell>
          <cell r="O815">
            <v>27198.510000000002</v>
          </cell>
          <cell r="P815">
            <v>8126.65</v>
          </cell>
          <cell r="Q815">
            <v>41226.729999999996</v>
          </cell>
          <cell r="R815">
            <v>25225.32</v>
          </cell>
          <cell r="S815">
            <v>51364.55</v>
          </cell>
          <cell r="T815">
            <v>46712.57</v>
          </cell>
          <cell r="U815">
            <v>67807.02</v>
          </cell>
          <cell r="V815">
            <v>38237.33571428572</v>
          </cell>
        </row>
        <row r="816">
          <cell r="M816" t="str">
            <v>20000383</v>
          </cell>
          <cell r="N816" t="str">
            <v>2</v>
          </cell>
          <cell r="P816">
            <v>451.61</v>
          </cell>
          <cell r="V816">
            <v>64.515714285714282</v>
          </cell>
        </row>
        <row r="817">
          <cell r="M817" t="str">
            <v>20000384</v>
          </cell>
          <cell r="N817" t="str">
            <v>2</v>
          </cell>
          <cell r="O817">
            <v>102173.59</v>
          </cell>
          <cell r="P817">
            <v>81193.22</v>
          </cell>
          <cell r="Q817">
            <v>37430.019999999997</v>
          </cell>
          <cell r="R817">
            <v>116071.69</v>
          </cell>
          <cell r="S817">
            <v>72568.75</v>
          </cell>
          <cell r="T817">
            <v>14509.41</v>
          </cell>
          <cell r="U817">
            <v>44350.06</v>
          </cell>
          <cell r="V817">
            <v>66899.534285714282</v>
          </cell>
        </row>
        <row r="818">
          <cell r="M818" t="str">
            <v>20000385</v>
          </cell>
          <cell r="N818" t="str">
            <v>2</v>
          </cell>
          <cell r="O818">
            <v>9729.92</v>
          </cell>
          <cell r="P818">
            <v>62554.78</v>
          </cell>
          <cell r="Q818">
            <v>63422.21</v>
          </cell>
          <cell r="R818">
            <v>78338.23000000001</v>
          </cell>
          <cell r="S818">
            <v>61666.829999999994</v>
          </cell>
          <cell r="T818">
            <v>24303.91</v>
          </cell>
          <cell r="U818">
            <v>28875.83</v>
          </cell>
          <cell r="V818">
            <v>46984.530000000006</v>
          </cell>
        </row>
        <row r="819">
          <cell r="M819" t="str">
            <v>20000386</v>
          </cell>
          <cell r="N819" t="str">
            <v>2</v>
          </cell>
          <cell r="O819">
            <v>2092.5300000000002</v>
          </cell>
          <cell r="P819">
            <v>2654.79</v>
          </cell>
          <cell r="Q819">
            <v>1785.83</v>
          </cell>
          <cell r="R819">
            <v>1905.88</v>
          </cell>
          <cell r="S819">
            <v>4827.62</v>
          </cell>
          <cell r="T819">
            <v>1710.09</v>
          </cell>
          <cell r="U819">
            <v>1122.52</v>
          </cell>
          <cell r="V819">
            <v>2299.8942857142856</v>
          </cell>
        </row>
        <row r="820">
          <cell r="M820" t="str">
            <v>20000387</v>
          </cell>
          <cell r="N820" t="str">
            <v>2</v>
          </cell>
          <cell r="O820">
            <v>1071.79</v>
          </cell>
          <cell r="P820">
            <v>739.25</v>
          </cell>
          <cell r="Q820">
            <v>764.1</v>
          </cell>
          <cell r="R820">
            <v>2102.38</v>
          </cell>
          <cell r="S820">
            <v>3110.92</v>
          </cell>
          <cell r="T820">
            <v>1710.1</v>
          </cell>
          <cell r="U820">
            <v>1972.45</v>
          </cell>
          <cell r="V820">
            <v>1638.7128571428573</v>
          </cell>
        </row>
        <row r="821">
          <cell r="M821" t="str">
            <v>20000389</v>
          </cell>
          <cell r="N821" t="str">
            <v>2</v>
          </cell>
          <cell r="O821">
            <v>8478.7200000000012</v>
          </cell>
          <cell r="P821">
            <v>4071.7</v>
          </cell>
          <cell r="Q821">
            <v>2834.74</v>
          </cell>
          <cell r="R821">
            <v>6545.92</v>
          </cell>
          <cell r="S821">
            <v>22413.39</v>
          </cell>
          <cell r="T821">
            <v>5859.86</v>
          </cell>
          <cell r="U821">
            <v>12015.45</v>
          </cell>
          <cell r="V821">
            <v>8888.5399999999991</v>
          </cell>
        </row>
        <row r="822">
          <cell r="M822" t="str">
            <v>20000390</v>
          </cell>
          <cell r="N822" t="str">
            <v>2</v>
          </cell>
          <cell r="O822">
            <v>514.04999999999995</v>
          </cell>
          <cell r="Q822">
            <v>5938.6500000000005</v>
          </cell>
          <cell r="R822">
            <v>6134.6</v>
          </cell>
          <cell r="S822">
            <v>3813.86</v>
          </cell>
          <cell r="T822">
            <v>2771.78</v>
          </cell>
          <cell r="U822">
            <v>20461.640000000003</v>
          </cell>
          <cell r="V822">
            <v>5662.0828571428574</v>
          </cell>
        </row>
        <row r="823">
          <cell r="M823" t="str">
            <v>20000391</v>
          </cell>
          <cell r="N823" t="str">
            <v>2</v>
          </cell>
          <cell r="O823">
            <v>1004.32</v>
          </cell>
          <cell r="P823">
            <v>781.67000000000007</v>
          </cell>
          <cell r="Q823">
            <v>3086.2200000000003</v>
          </cell>
          <cell r="R823">
            <v>1167.6199999999999</v>
          </cell>
          <cell r="S823">
            <v>254.83</v>
          </cell>
          <cell r="T823">
            <v>721.83</v>
          </cell>
          <cell r="U823">
            <v>749.35</v>
          </cell>
          <cell r="V823">
            <v>1109.4057142857143</v>
          </cell>
        </row>
        <row r="824">
          <cell r="M824" t="str">
            <v>20000392</v>
          </cell>
          <cell r="N824" t="str">
            <v>2</v>
          </cell>
          <cell r="O824">
            <v>31772.929999999997</v>
          </cell>
          <cell r="P824">
            <v>14862.48</v>
          </cell>
          <cell r="Q824">
            <v>11670.66</v>
          </cell>
          <cell r="R824">
            <v>11897.8</v>
          </cell>
          <cell r="S824">
            <v>30065.46</v>
          </cell>
          <cell r="T824">
            <v>7140.51</v>
          </cell>
          <cell r="U824">
            <v>20956.86</v>
          </cell>
          <cell r="V824">
            <v>18338.099999999999</v>
          </cell>
        </row>
        <row r="825">
          <cell r="M825" t="str">
            <v>20000393</v>
          </cell>
          <cell r="N825" t="str">
            <v>2</v>
          </cell>
          <cell r="O825">
            <v>44868.480000000003</v>
          </cell>
          <cell r="P825">
            <v>36262.559999999998</v>
          </cell>
          <cell r="Q825">
            <v>27884.280000000002</v>
          </cell>
          <cell r="R825">
            <v>34768.6</v>
          </cell>
          <cell r="S825">
            <v>8814.98</v>
          </cell>
          <cell r="T825">
            <v>8976.86</v>
          </cell>
          <cell r="U825">
            <v>19576.690000000002</v>
          </cell>
          <cell r="V825">
            <v>25878.92142857143</v>
          </cell>
        </row>
        <row r="826">
          <cell r="M826" t="str">
            <v>20000394</v>
          </cell>
          <cell r="N826" t="str">
            <v>2</v>
          </cell>
          <cell r="O826">
            <v>11608.99</v>
          </cell>
          <cell r="P826">
            <v>14764.52</v>
          </cell>
          <cell r="Q826">
            <v>4860.4400000000005</v>
          </cell>
          <cell r="R826">
            <v>20879.689999999999</v>
          </cell>
          <cell r="S826">
            <v>19340.330000000002</v>
          </cell>
          <cell r="T826">
            <v>42205.04</v>
          </cell>
          <cell r="U826">
            <v>40049.75</v>
          </cell>
          <cell r="V826">
            <v>21958.394285714287</v>
          </cell>
        </row>
        <row r="827">
          <cell r="M827" t="str">
            <v>20000395</v>
          </cell>
          <cell r="N827" t="str">
            <v>2</v>
          </cell>
          <cell r="O827">
            <v>5982.99</v>
          </cell>
          <cell r="P827">
            <v>19190.3</v>
          </cell>
          <cell r="Q827">
            <v>9142.66</v>
          </cell>
          <cell r="R827">
            <v>12433.5</v>
          </cell>
          <cell r="S827">
            <v>289.52999999999997</v>
          </cell>
          <cell r="V827">
            <v>6719.8542857142847</v>
          </cell>
        </row>
        <row r="828">
          <cell r="M828" t="str">
            <v>20000396</v>
          </cell>
          <cell r="N828" t="str">
            <v>2</v>
          </cell>
          <cell r="O828">
            <v>55158.070000000007</v>
          </cell>
          <cell r="P828">
            <v>42787.630000000005</v>
          </cell>
          <cell r="Q828">
            <v>52028.929999999993</v>
          </cell>
          <cell r="R828">
            <v>41055.33</v>
          </cell>
          <cell r="S828">
            <v>24390.31</v>
          </cell>
          <cell r="T828">
            <v>32875.17</v>
          </cell>
          <cell r="U828">
            <v>20609.439999999999</v>
          </cell>
          <cell r="V828">
            <v>38414.982857142859</v>
          </cell>
        </row>
        <row r="829">
          <cell r="M829" t="str">
            <v>20000397</v>
          </cell>
          <cell r="N829" t="str">
            <v>2</v>
          </cell>
          <cell r="O829">
            <v>3756.6499999999996</v>
          </cell>
          <cell r="P829">
            <v>14707.64</v>
          </cell>
          <cell r="Q829">
            <v>6493.24</v>
          </cell>
          <cell r="R829">
            <v>4932.6500000000005</v>
          </cell>
          <cell r="S829">
            <v>6296.34</v>
          </cell>
          <cell r="T829">
            <v>9300.43</v>
          </cell>
          <cell r="U829">
            <v>51401.15</v>
          </cell>
          <cell r="V829">
            <v>13841.157142857144</v>
          </cell>
        </row>
        <row r="830">
          <cell r="M830" t="str">
            <v>20000398</v>
          </cell>
          <cell r="N830" t="str">
            <v>2</v>
          </cell>
          <cell r="O830">
            <v>3510.25</v>
          </cell>
          <cell r="P830">
            <v>29603.300000000003</v>
          </cell>
          <cell r="Q830">
            <v>164525.88</v>
          </cell>
          <cell r="R830">
            <v>57216.4</v>
          </cell>
          <cell r="S830">
            <v>81430.16</v>
          </cell>
          <cell r="T830">
            <v>2620.6999999999998</v>
          </cell>
          <cell r="U830">
            <v>5094.1900000000005</v>
          </cell>
          <cell r="V830">
            <v>49142.982857142859</v>
          </cell>
        </row>
        <row r="831">
          <cell r="M831" t="str">
            <v>20000399</v>
          </cell>
          <cell r="N831" t="str">
            <v>2</v>
          </cell>
          <cell r="O831">
            <v>4793.07</v>
          </cell>
          <cell r="P831">
            <v>-174.32999999999993</v>
          </cell>
          <cell r="Q831">
            <v>11477.62</v>
          </cell>
          <cell r="R831">
            <v>1484.42</v>
          </cell>
          <cell r="S831">
            <v>1862.11</v>
          </cell>
          <cell r="T831">
            <v>1015.16</v>
          </cell>
          <cell r="U831">
            <v>2099.71</v>
          </cell>
          <cell r="V831">
            <v>3222.5371428571425</v>
          </cell>
        </row>
        <row r="832">
          <cell r="M832" t="str">
            <v>20000400</v>
          </cell>
          <cell r="N832" t="str">
            <v>2</v>
          </cell>
          <cell r="O832">
            <v>7229.82</v>
          </cell>
          <cell r="P832">
            <v>2403.33</v>
          </cell>
          <cell r="Q832">
            <v>2843.58</v>
          </cell>
          <cell r="R832">
            <v>7514.21</v>
          </cell>
          <cell r="S832">
            <v>11636.09</v>
          </cell>
          <cell r="T832">
            <v>3236.87</v>
          </cell>
          <cell r="U832">
            <v>4690.46</v>
          </cell>
          <cell r="V832">
            <v>5650.6228571428574</v>
          </cell>
        </row>
        <row r="833">
          <cell r="M833" t="str">
            <v>20000401</v>
          </cell>
          <cell r="N833" t="str">
            <v>2</v>
          </cell>
          <cell r="O833">
            <v>880.13</v>
          </cell>
          <cell r="P833">
            <v>946.11</v>
          </cell>
          <cell r="Q833">
            <v>1067.98</v>
          </cell>
          <cell r="S833">
            <v>695.55000000000007</v>
          </cell>
          <cell r="T833">
            <v>1302.97</v>
          </cell>
          <cell r="U833">
            <v>2235.34</v>
          </cell>
          <cell r="V833">
            <v>1018.2971428571429</v>
          </cell>
        </row>
        <row r="834">
          <cell r="M834" t="str">
            <v>20000402</v>
          </cell>
          <cell r="N834" t="str">
            <v>2</v>
          </cell>
          <cell r="O834">
            <v>1040.8800000000001</v>
          </cell>
          <cell r="P834">
            <v>1010.77</v>
          </cell>
          <cell r="Q834">
            <v>1117.78</v>
          </cell>
          <cell r="R834">
            <v>4353.4800000000014</v>
          </cell>
          <cell r="S834">
            <v>3456.13</v>
          </cell>
          <cell r="T834">
            <v>1197.98</v>
          </cell>
          <cell r="U834">
            <v>1147.28</v>
          </cell>
          <cell r="V834">
            <v>1903.4714285714288</v>
          </cell>
        </row>
        <row r="835">
          <cell r="M835" t="str">
            <v>20000403</v>
          </cell>
          <cell r="N835" t="str">
            <v>2</v>
          </cell>
          <cell r="Q835">
            <v>2232.1</v>
          </cell>
          <cell r="U835">
            <v>2316.4899999999998</v>
          </cell>
          <cell r="V835">
            <v>649.79857142857145</v>
          </cell>
        </row>
        <row r="836">
          <cell r="M836" t="str">
            <v>20000405</v>
          </cell>
          <cell r="N836" t="str">
            <v>2</v>
          </cell>
          <cell r="O836">
            <v>15467.67</v>
          </cell>
          <cell r="P836">
            <v>131767.16</v>
          </cell>
          <cell r="Q836">
            <v>19857.48</v>
          </cell>
          <cell r="R836">
            <v>7606.37</v>
          </cell>
          <cell r="S836">
            <v>26239.23</v>
          </cell>
          <cell r="T836">
            <v>24822.050000000003</v>
          </cell>
          <cell r="U836">
            <v>9906.33</v>
          </cell>
          <cell r="V836">
            <v>33666.612857142856</v>
          </cell>
        </row>
        <row r="837">
          <cell r="M837" t="str">
            <v>20000406</v>
          </cell>
          <cell r="N837" t="str">
            <v>2</v>
          </cell>
          <cell r="O837">
            <v>69091.06</v>
          </cell>
          <cell r="P837">
            <v>65170.36</v>
          </cell>
          <cell r="Q837">
            <v>14572.19</v>
          </cell>
          <cell r="R837">
            <v>25778.84</v>
          </cell>
          <cell r="S837">
            <v>53453.600000000006</v>
          </cell>
          <cell r="T837">
            <v>14945.730000000001</v>
          </cell>
          <cell r="U837">
            <v>13274.31</v>
          </cell>
          <cell r="V837">
            <v>36612.298571428568</v>
          </cell>
        </row>
        <row r="838">
          <cell r="M838" t="str">
            <v>20000409</v>
          </cell>
          <cell r="N838" t="str">
            <v>2</v>
          </cell>
          <cell r="O838">
            <v>76060.820000000007</v>
          </cell>
          <cell r="P838">
            <v>291536.05</v>
          </cell>
          <cell r="Q838">
            <v>68021.11</v>
          </cell>
          <cell r="R838">
            <v>79910.899999999994</v>
          </cell>
          <cell r="S838">
            <v>52798.54</v>
          </cell>
          <cell r="T838">
            <v>149452.63999999998</v>
          </cell>
          <cell r="U838">
            <v>50426.84</v>
          </cell>
          <cell r="V838">
            <v>109743.84285714287</v>
          </cell>
        </row>
        <row r="839">
          <cell r="M839" t="str">
            <v>20000410</v>
          </cell>
          <cell r="N839" t="str">
            <v>2</v>
          </cell>
          <cell r="O839">
            <v>10082.07</v>
          </cell>
          <cell r="P839">
            <v>3173.62</v>
          </cell>
          <cell r="Q839">
            <v>9321.43</v>
          </cell>
          <cell r="R839">
            <v>3919.31</v>
          </cell>
          <cell r="V839">
            <v>3785.2042857142856</v>
          </cell>
        </row>
        <row r="840">
          <cell r="M840" t="str">
            <v>20000411</v>
          </cell>
          <cell r="N840" t="str">
            <v>2</v>
          </cell>
          <cell r="O840">
            <v>8340.91</v>
          </cell>
          <cell r="P840">
            <v>4502.49</v>
          </cell>
          <cell r="Q840">
            <v>6557.68</v>
          </cell>
          <cell r="R840">
            <v>1080.1400000000001</v>
          </cell>
          <cell r="S840">
            <v>2011.3400000000001</v>
          </cell>
          <cell r="T840">
            <v>1745.39</v>
          </cell>
          <cell r="U840">
            <v>56940.93</v>
          </cell>
          <cell r="V840">
            <v>11596.982857142857</v>
          </cell>
        </row>
        <row r="841">
          <cell r="M841" t="str">
            <v>20000412</v>
          </cell>
          <cell r="N841" t="str">
            <v>2</v>
          </cell>
          <cell r="O841">
            <v>5861.5800000000017</v>
          </cell>
          <cell r="P841">
            <v>2063.5500000000002</v>
          </cell>
          <cell r="Q841">
            <v>10915.78</v>
          </cell>
          <cell r="R841">
            <v>6598</v>
          </cell>
          <cell r="V841">
            <v>3634.1300000000006</v>
          </cell>
        </row>
        <row r="842">
          <cell r="M842" t="str">
            <v>20000413</v>
          </cell>
          <cell r="N842" t="str">
            <v>2</v>
          </cell>
          <cell r="S842">
            <v>4286.3599999999997</v>
          </cell>
          <cell r="T842">
            <v>18459.93</v>
          </cell>
          <cell r="U842">
            <v>30141.19</v>
          </cell>
          <cell r="V842">
            <v>7555.3542857142847</v>
          </cell>
        </row>
        <row r="843">
          <cell r="M843" t="str">
            <v>20000414</v>
          </cell>
          <cell r="N843" t="str">
            <v>2</v>
          </cell>
          <cell r="O843">
            <v>6334.1399999999994</v>
          </cell>
          <cell r="P843">
            <v>2029.95</v>
          </cell>
          <cell r="Q843">
            <v>7045.8</v>
          </cell>
          <cell r="R843">
            <v>8645.81</v>
          </cell>
          <cell r="S843">
            <v>6433.21</v>
          </cell>
          <cell r="T843">
            <v>22725.25</v>
          </cell>
          <cell r="U843">
            <v>5157.6000000000004</v>
          </cell>
          <cell r="V843">
            <v>8338.8228571428572</v>
          </cell>
        </row>
        <row r="844">
          <cell r="M844" t="str">
            <v>20000415</v>
          </cell>
          <cell r="N844" t="str">
            <v>2</v>
          </cell>
          <cell r="O844">
            <v>3963.26</v>
          </cell>
          <cell r="P844">
            <v>2237.9699999999998</v>
          </cell>
          <cell r="Q844">
            <v>8957.0300000000007</v>
          </cell>
          <cell r="R844">
            <v>1769.13</v>
          </cell>
          <cell r="S844">
            <v>7149.48</v>
          </cell>
          <cell r="T844">
            <v>8346.91</v>
          </cell>
          <cell r="U844">
            <v>15444.86</v>
          </cell>
          <cell r="V844">
            <v>6838.3771428571426</v>
          </cell>
        </row>
        <row r="845">
          <cell r="M845" t="str">
            <v>20000416</v>
          </cell>
          <cell r="N845" t="str">
            <v>2</v>
          </cell>
          <cell r="O845">
            <v>4397.12</v>
          </cell>
          <cell r="P845">
            <v>6077.3</v>
          </cell>
          <cell r="Q845">
            <v>17585.12</v>
          </cell>
          <cell r="R845">
            <v>1850.31</v>
          </cell>
          <cell r="S845">
            <v>3329.3</v>
          </cell>
          <cell r="T845">
            <v>1483.79</v>
          </cell>
          <cell r="U845">
            <v>1957.84</v>
          </cell>
          <cell r="V845">
            <v>5240.1114285714284</v>
          </cell>
        </row>
        <row r="846">
          <cell r="M846" t="str">
            <v>20000417</v>
          </cell>
          <cell r="N846" t="str">
            <v>2</v>
          </cell>
          <cell r="O846">
            <v>4314.8999999999996</v>
          </cell>
          <cell r="P846">
            <v>2467.38</v>
          </cell>
          <cell r="Q846">
            <v>6320.56</v>
          </cell>
          <cell r="R846">
            <v>6219.85</v>
          </cell>
          <cell r="S846">
            <v>17991.919999999998</v>
          </cell>
          <cell r="T846">
            <v>15321.130000000001</v>
          </cell>
          <cell r="U846">
            <v>24508.02</v>
          </cell>
          <cell r="V846">
            <v>11020.537142857143</v>
          </cell>
        </row>
        <row r="847">
          <cell r="M847" t="str">
            <v>20000419</v>
          </cell>
          <cell r="N847" t="str">
            <v>2</v>
          </cell>
          <cell r="O847">
            <v>35929.5</v>
          </cell>
          <cell r="P847">
            <v>3244.71</v>
          </cell>
          <cell r="Q847">
            <v>9044.2100000000009</v>
          </cell>
          <cell r="R847">
            <v>3183.61</v>
          </cell>
          <cell r="S847">
            <v>14971.599999999999</v>
          </cell>
          <cell r="T847">
            <v>1262.9000000000001</v>
          </cell>
          <cell r="U847">
            <v>717.49</v>
          </cell>
          <cell r="V847">
            <v>9764.86</v>
          </cell>
        </row>
        <row r="848">
          <cell r="M848" t="str">
            <v>20000421</v>
          </cell>
          <cell r="N848" t="str">
            <v>2</v>
          </cell>
          <cell r="O848">
            <v>4932.16</v>
          </cell>
          <cell r="P848">
            <v>10262.210000000001</v>
          </cell>
          <cell r="Q848">
            <v>35835.79</v>
          </cell>
          <cell r="R848">
            <v>174441.21000000002</v>
          </cell>
          <cell r="S848">
            <v>8488.59</v>
          </cell>
          <cell r="T848">
            <v>77.570000000000007</v>
          </cell>
          <cell r="U848">
            <v>16928.48</v>
          </cell>
          <cell r="V848">
            <v>35852.287142857145</v>
          </cell>
        </row>
        <row r="849">
          <cell r="M849" t="str">
            <v>20000422</v>
          </cell>
          <cell r="N849" t="str">
            <v>2</v>
          </cell>
          <cell r="Q849">
            <v>1346.39</v>
          </cell>
          <cell r="R849">
            <v>26830.62</v>
          </cell>
          <cell r="U849">
            <v>430.36</v>
          </cell>
          <cell r="V849">
            <v>4086.7671428571425</v>
          </cell>
        </row>
        <row r="850">
          <cell r="M850" t="str">
            <v>20000423</v>
          </cell>
          <cell r="N850" t="str">
            <v>2</v>
          </cell>
          <cell r="O850">
            <v>18137.87</v>
          </cell>
          <cell r="P850">
            <v>3746.79</v>
          </cell>
          <cell r="Q850">
            <v>4309.84</v>
          </cell>
          <cell r="R850">
            <v>97994.65</v>
          </cell>
          <cell r="S850">
            <v>3173.67</v>
          </cell>
          <cell r="T850">
            <v>1489.8</v>
          </cell>
          <cell r="U850">
            <v>5485.88</v>
          </cell>
          <cell r="V850">
            <v>19191.214285714286</v>
          </cell>
        </row>
        <row r="851">
          <cell r="M851" t="str">
            <v>20000424</v>
          </cell>
          <cell r="N851" t="str">
            <v>2</v>
          </cell>
          <cell r="O851">
            <v>41333.33</v>
          </cell>
          <cell r="P851">
            <v>3719.9700000000003</v>
          </cell>
          <cell r="Q851">
            <v>65020.460000000006</v>
          </cell>
          <cell r="R851">
            <v>6547.75</v>
          </cell>
          <cell r="S851">
            <v>11500.91</v>
          </cell>
          <cell r="T851">
            <v>2547.14</v>
          </cell>
          <cell r="U851">
            <v>1885.74</v>
          </cell>
          <cell r="V851">
            <v>18936.471428571433</v>
          </cell>
        </row>
        <row r="852">
          <cell r="M852" t="str">
            <v>20000425</v>
          </cell>
          <cell r="N852" t="str">
            <v>2</v>
          </cell>
          <cell r="O852">
            <v>25644.97</v>
          </cell>
          <cell r="P852">
            <v>25862.29</v>
          </cell>
          <cell r="Q852">
            <v>29337.95</v>
          </cell>
          <cell r="R852">
            <v>16376.62</v>
          </cell>
          <cell r="S852">
            <v>24003.84</v>
          </cell>
          <cell r="T852">
            <v>22124.11</v>
          </cell>
          <cell r="U852">
            <v>16792.240000000002</v>
          </cell>
          <cell r="V852">
            <v>22877.431428571428</v>
          </cell>
        </row>
        <row r="853">
          <cell r="M853" t="str">
            <v>20000426</v>
          </cell>
          <cell r="N853" t="str">
            <v>2</v>
          </cell>
          <cell r="O853">
            <v>5474.78</v>
          </cell>
          <cell r="P853">
            <v>11665.160000000002</v>
          </cell>
          <cell r="Q853">
            <v>36491.5</v>
          </cell>
          <cell r="R853">
            <v>28443.159999999996</v>
          </cell>
          <cell r="S853">
            <v>15534.22</v>
          </cell>
          <cell r="T853">
            <v>98887.400000000009</v>
          </cell>
          <cell r="U853">
            <v>3004.73</v>
          </cell>
          <cell r="V853">
            <v>28500.13571428572</v>
          </cell>
        </row>
        <row r="854">
          <cell r="M854" t="str">
            <v>20000427</v>
          </cell>
          <cell r="N854" t="str">
            <v>2</v>
          </cell>
          <cell r="O854">
            <v>54.31</v>
          </cell>
          <cell r="P854">
            <v>66.930000000000007</v>
          </cell>
          <cell r="Q854">
            <v>131.88999999999999</v>
          </cell>
          <cell r="R854">
            <v>61.71</v>
          </cell>
          <cell r="S854">
            <v>421.8</v>
          </cell>
          <cell r="T854">
            <v>111.33</v>
          </cell>
          <cell r="U854">
            <v>75.710000000000008</v>
          </cell>
          <cell r="V854">
            <v>131.95428571428573</v>
          </cell>
        </row>
        <row r="855">
          <cell r="M855" t="str">
            <v>20000429</v>
          </cell>
          <cell r="N855" t="str">
            <v>2</v>
          </cell>
          <cell r="O855">
            <v>112801.32</v>
          </cell>
          <cell r="P855">
            <v>46031.920000000006</v>
          </cell>
          <cell r="Q855">
            <v>14197.2</v>
          </cell>
          <cell r="R855">
            <v>40874.630000000005</v>
          </cell>
          <cell r="S855">
            <v>9970.91</v>
          </cell>
          <cell r="T855">
            <v>1731.52</v>
          </cell>
          <cell r="U855">
            <v>18124.77</v>
          </cell>
          <cell r="V855">
            <v>34818.895714285718</v>
          </cell>
        </row>
        <row r="856">
          <cell r="M856" t="str">
            <v>20000430</v>
          </cell>
          <cell r="N856" t="str">
            <v>2</v>
          </cell>
          <cell r="O856">
            <v>17881.47</v>
          </cell>
          <cell r="P856">
            <v>15277.36</v>
          </cell>
          <cell r="Q856">
            <v>3020.6</v>
          </cell>
          <cell r="R856">
            <v>16726.57</v>
          </cell>
          <cell r="S856">
            <v>8461.8799999999992</v>
          </cell>
          <cell r="T856">
            <v>3148.82</v>
          </cell>
          <cell r="U856">
            <v>1308.23</v>
          </cell>
          <cell r="V856">
            <v>9403.5614285714273</v>
          </cell>
        </row>
        <row r="857">
          <cell r="M857" t="str">
            <v>20000431</v>
          </cell>
          <cell r="N857" t="str">
            <v>2</v>
          </cell>
          <cell r="O857">
            <v>16322.810000000001</v>
          </cell>
          <cell r="P857">
            <v>15533.050000000001</v>
          </cell>
          <cell r="Q857">
            <v>26638.17</v>
          </cell>
          <cell r="R857">
            <v>34898.58</v>
          </cell>
          <cell r="S857">
            <v>19010.03</v>
          </cell>
          <cell r="T857">
            <v>32100.639999999999</v>
          </cell>
          <cell r="U857">
            <v>15671.25</v>
          </cell>
          <cell r="V857">
            <v>22882.075714285715</v>
          </cell>
        </row>
        <row r="858">
          <cell r="M858" t="str">
            <v>20000432</v>
          </cell>
          <cell r="N858" t="str">
            <v>2</v>
          </cell>
          <cell r="O858">
            <v>4829.76</v>
          </cell>
          <cell r="P858">
            <v>8543.82</v>
          </cell>
          <cell r="Q858">
            <v>5412.47</v>
          </cell>
          <cell r="R858">
            <v>39599.270000000004</v>
          </cell>
          <cell r="S858">
            <v>-4707.45</v>
          </cell>
          <cell r="T858">
            <v>3477.92</v>
          </cell>
          <cell r="U858">
            <v>4508.3799999999992</v>
          </cell>
          <cell r="V858">
            <v>8809.1671428571444</v>
          </cell>
        </row>
        <row r="859">
          <cell r="M859" t="str">
            <v>20000433</v>
          </cell>
          <cell r="N859" t="str">
            <v>2</v>
          </cell>
          <cell r="O859">
            <v>216626.82</v>
          </cell>
          <cell r="P859">
            <v>215134.54</v>
          </cell>
          <cell r="Q859">
            <v>10979.48</v>
          </cell>
          <cell r="R859">
            <v>51009.72</v>
          </cell>
          <cell r="S859">
            <v>3273.6800000000003</v>
          </cell>
          <cell r="T859">
            <v>12693.35</v>
          </cell>
          <cell r="U859">
            <v>9015.6</v>
          </cell>
          <cell r="V859">
            <v>74104.741428571419</v>
          </cell>
        </row>
        <row r="860">
          <cell r="M860" t="str">
            <v>20000434</v>
          </cell>
          <cell r="N860" t="str">
            <v>2</v>
          </cell>
          <cell r="P860">
            <v>921.21</v>
          </cell>
          <cell r="Q860">
            <v>136.72</v>
          </cell>
          <cell r="R860">
            <v>134.78</v>
          </cell>
          <cell r="V860">
            <v>170.38714285714286</v>
          </cell>
        </row>
        <row r="861">
          <cell r="M861" t="str">
            <v>20000435</v>
          </cell>
          <cell r="N861" t="str">
            <v>2</v>
          </cell>
          <cell r="Q861">
            <v>1055.28</v>
          </cell>
          <cell r="R861">
            <v>455.05</v>
          </cell>
          <cell r="S861">
            <v>7009.8200000000006</v>
          </cell>
          <cell r="T861">
            <v>3335.12</v>
          </cell>
          <cell r="V861">
            <v>1693.6100000000001</v>
          </cell>
        </row>
        <row r="862">
          <cell r="M862" t="str">
            <v>20000436</v>
          </cell>
          <cell r="N862" t="str">
            <v>2</v>
          </cell>
          <cell r="O862">
            <v>8773.7300000000014</v>
          </cell>
          <cell r="P862">
            <v>30493.41</v>
          </cell>
          <cell r="Q862">
            <v>13771.33</v>
          </cell>
          <cell r="R862">
            <v>39906.47</v>
          </cell>
          <cell r="S862">
            <v>14875.34</v>
          </cell>
          <cell r="T862">
            <v>6609.94</v>
          </cell>
          <cell r="U862">
            <v>13291.98</v>
          </cell>
          <cell r="V862">
            <v>18246.028571428571</v>
          </cell>
        </row>
        <row r="863">
          <cell r="M863" t="str">
            <v>20000438</v>
          </cell>
          <cell r="N863" t="str">
            <v>2</v>
          </cell>
          <cell r="O863">
            <v>327.87</v>
          </cell>
          <cell r="P863">
            <v>274.29000000000002</v>
          </cell>
          <cell r="Q863">
            <v>1309.49</v>
          </cell>
          <cell r="S863">
            <v>137.19999999999999</v>
          </cell>
          <cell r="T863">
            <v>1.29</v>
          </cell>
          <cell r="V863">
            <v>292.87714285714281</v>
          </cell>
        </row>
        <row r="864">
          <cell r="M864" t="str">
            <v>20000439</v>
          </cell>
          <cell r="N864" t="str">
            <v>2</v>
          </cell>
          <cell r="O864">
            <v>15485.3</v>
          </cell>
          <cell r="P864">
            <v>13646.64</v>
          </cell>
          <cell r="Q864">
            <v>13903.150000000001</v>
          </cell>
          <cell r="R864">
            <v>12680.570000000002</v>
          </cell>
          <cell r="S864">
            <v>53294.11</v>
          </cell>
          <cell r="T864">
            <v>7127.6100000000006</v>
          </cell>
          <cell r="U864">
            <v>7217.9400000000014</v>
          </cell>
          <cell r="V864">
            <v>17622.188571428571</v>
          </cell>
        </row>
        <row r="865">
          <cell r="M865" t="str">
            <v>20000440</v>
          </cell>
          <cell r="N865" t="str">
            <v>2</v>
          </cell>
          <cell r="O865">
            <v>18032.71</v>
          </cell>
          <cell r="P865">
            <v>31505.59</v>
          </cell>
          <cell r="Q865">
            <v>54619.18</v>
          </cell>
          <cell r="R865">
            <v>40136.85</v>
          </cell>
          <cell r="S865">
            <v>33657.47</v>
          </cell>
          <cell r="T865">
            <v>25246.6</v>
          </cell>
          <cell r="U865">
            <v>86080.68</v>
          </cell>
          <cell r="V865">
            <v>41325.582857142857</v>
          </cell>
        </row>
        <row r="866">
          <cell r="M866" t="str">
            <v>20000441</v>
          </cell>
          <cell r="N866" t="str">
            <v>2</v>
          </cell>
          <cell r="O866">
            <v>5300.25</v>
          </cell>
          <cell r="P866">
            <v>5301.87</v>
          </cell>
          <cell r="Q866">
            <v>17883.150000000001</v>
          </cell>
          <cell r="R866">
            <v>16655.22</v>
          </cell>
          <cell r="S866">
            <v>1689.51</v>
          </cell>
          <cell r="T866">
            <v>29231.9</v>
          </cell>
          <cell r="U866">
            <v>31722.73</v>
          </cell>
          <cell r="V866">
            <v>15397.804285714286</v>
          </cell>
        </row>
        <row r="867">
          <cell r="M867" t="str">
            <v>20000442</v>
          </cell>
          <cell r="N867" t="str">
            <v>2</v>
          </cell>
          <cell r="T867">
            <v>2239.73</v>
          </cell>
          <cell r="U867">
            <v>7257.32</v>
          </cell>
          <cell r="V867">
            <v>1356.7214285714285</v>
          </cell>
        </row>
        <row r="868">
          <cell r="M868" t="str">
            <v>20000443</v>
          </cell>
          <cell r="N868" t="str">
            <v>2</v>
          </cell>
          <cell r="V868">
            <v>0</v>
          </cell>
        </row>
        <row r="869">
          <cell r="M869" t="str">
            <v>20000444</v>
          </cell>
          <cell r="N869" t="str">
            <v>2</v>
          </cell>
          <cell r="O869">
            <v>6027.97</v>
          </cell>
          <cell r="P869">
            <v>1071.1399999999999</v>
          </cell>
          <cell r="Q869">
            <v>4103.49</v>
          </cell>
          <cell r="R869">
            <v>1125.1500000000001</v>
          </cell>
          <cell r="S869">
            <v>5317.47</v>
          </cell>
          <cell r="T869">
            <v>2009.3</v>
          </cell>
          <cell r="U869">
            <v>2024.15</v>
          </cell>
          <cell r="V869">
            <v>3096.9528571428573</v>
          </cell>
        </row>
        <row r="870">
          <cell r="M870" t="str">
            <v>20000445</v>
          </cell>
          <cell r="N870" t="str">
            <v>2</v>
          </cell>
          <cell r="O870">
            <v>1320.75</v>
          </cell>
          <cell r="P870">
            <v>5547.31</v>
          </cell>
          <cell r="Q870">
            <v>245.39</v>
          </cell>
          <cell r="R870">
            <v>1131.5</v>
          </cell>
          <cell r="S870">
            <v>29492.720000000001</v>
          </cell>
          <cell r="T870">
            <v>7209.0400000000009</v>
          </cell>
          <cell r="U870">
            <v>1822.04</v>
          </cell>
          <cell r="V870">
            <v>6681.25</v>
          </cell>
        </row>
        <row r="871">
          <cell r="M871" t="str">
            <v>20000446</v>
          </cell>
          <cell r="N871" t="str">
            <v>2</v>
          </cell>
          <cell r="O871">
            <v>603.79</v>
          </cell>
          <cell r="P871">
            <v>1231.31</v>
          </cell>
          <cell r="Q871">
            <v>678.49</v>
          </cell>
          <cell r="R871">
            <v>10172.64</v>
          </cell>
          <cell r="S871">
            <v>164.73</v>
          </cell>
          <cell r="T871">
            <v>2104.7799999999997</v>
          </cell>
          <cell r="U871">
            <v>-4.2599999999999909</v>
          </cell>
          <cell r="V871">
            <v>2135.9257142857141</v>
          </cell>
        </row>
        <row r="872">
          <cell r="M872" t="str">
            <v>20000447</v>
          </cell>
          <cell r="N872" t="str">
            <v>2</v>
          </cell>
          <cell r="O872">
            <v>604.69000000000005</v>
          </cell>
          <cell r="P872">
            <v>8930.2999999999993</v>
          </cell>
          <cell r="Q872">
            <v>1362.15</v>
          </cell>
          <cell r="R872">
            <v>1517.4</v>
          </cell>
          <cell r="S872">
            <v>2030.38</v>
          </cell>
          <cell r="T872">
            <v>1649.93</v>
          </cell>
          <cell r="U872">
            <v>8082.9400000000014</v>
          </cell>
          <cell r="V872">
            <v>3453.9700000000003</v>
          </cell>
        </row>
        <row r="873">
          <cell r="M873" t="str">
            <v>20000448</v>
          </cell>
          <cell r="N873" t="str">
            <v>2</v>
          </cell>
          <cell r="O873">
            <v>1020.36</v>
          </cell>
          <cell r="P873">
            <v>1384.01</v>
          </cell>
          <cell r="R873">
            <v>2779.72</v>
          </cell>
          <cell r="S873">
            <v>698.22</v>
          </cell>
          <cell r="T873">
            <v>2206.2199999999998</v>
          </cell>
          <cell r="U873">
            <v>1789.23</v>
          </cell>
          <cell r="V873">
            <v>1411.1085714285714</v>
          </cell>
        </row>
        <row r="874">
          <cell r="M874" t="str">
            <v>20000449</v>
          </cell>
          <cell r="N874" t="str">
            <v>2</v>
          </cell>
          <cell r="O874">
            <v>31855.440000000002</v>
          </cell>
          <cell r="P874">
            <v>30838.65</v>
          </cell>
          <cell r="Q874">
            <v>41191.229999999996</v>
          </cell>
          <cell r="R874">
            <v>31125.670000000002</v>
          </cell>
          <cell r="S874">
            <v>36501.449999999997</v>
          </cell>
          <cell r="T874">
            <v>27481.210000000003</v>
          </cell>
          <cell r="U874">
            <v>26480.870000000003</v>
          </cell>
          <cell r="V874">
            <v>32210.645714285714</v>
          </cell>
        </row>
        <row r="875">
          <cell r="M875" t="str">
            <v>20000450</v>
          </cell>
          <cell r="N875" t="str">
            <v>2</v>
          </cell>
          <cell r="O875">
            <v>3510.25</v>
          </cell>
          <cell r="P875">
            <v>5565.48</v>
          </cell>
          <cell r="Q875">
            <v>9504.57</v>
          </cell>
          <cell r="R875">
            <v>10377.93</v>
          </cell>
          <cell r="S875">
            <v>2964.63</v>
          </cell>
          <cell r="T875">
            <v>1190.5899999999999</v>
          </cell>
          <cell r="U875">
            <v>19216.39</v>
          </cell>
          <cell r="V875">
            <v>7475.6914285714283</v>
          </cell>
        </row>
        <row r="876">
          <cell r="M876" t="str">
            <v>20000451</v>
          </cell>
          <cell r="N876" t="str">
            <v>2</v>
          </cell>
          <cell r="O876">
            <v>13326.61</v>
          </cell>
          <cell r="P876">
            <v>5519.81</v>
          </cell>
          <cell r="Q876">
            <v>11358.45</v>
          </cell>
          <cell r="R876">
            <v>8376.23</v>
          </cell>
          <cell r="S876">
            <v>385.9</v>
          </cell>
          <cell r="T876">
            <v>2718.02</v>
          </cell>
          <cell r="U876">
            <v>5788.1900000000005</v>
          </cell>
          <cell r="V876">
            <v>6781.8871428571438</v>
          </cell>
        </row>
        <row r="877">
          <cell r="M877" t="str">
            <v>20000452</v>
          </cell>
          <cell r="N877" t="str">
            <v>2</v>
          </cell>
          <cell r="O877">
            <v>1731.12</v>
          </cell>
          <cell r="P877">
            <v>4421.66</v>
          </cell>
          <cell r="Q877">
            <v>5052.63</v>
          </cell>
          <cell r="R877">
            <v>20848.41</v>
          </cell>
          <cell r="S877">
            <v>2087.4499999999998</v>
          </cell>
          <cell r="T877">
            <v>933.51</v>
          </cell>
          <cell r="U877">
            <v>3947.64</v>
          </cell>
          <cell r="V877">
            <v>5574.6314285714279</v>
          </cell>
        </row>
        <row r="878">
          <cell r="M878" t="str">
            <v>20000454</v>
          </cell>
          <cell r="N878" t="str">
            <v>2</v>
          </cell>
          <cell r="O878">
            <v>24665.63</v>
          </cell>
          <cell r="P878">
            <v>21287.27</v>
          </cell>
          <cell r="Q878">
            <v>46248.15</v>
          </cell>
          <cell r="R878">
            <v>53544.9</v>
          </cell>
          <cell r="S878">
            <v>54058.17</v>
          </cell>
          <cell r="T878">
            <v>25647.89</v>
          </cell>
          <cell r="U878">
            <v>44303.15</v>
          </cell>
          <cell r="V878">
            <v>38536.451428571432</v>
          </cell>
        </row>
        <row r="879">
          <cell r="M879" t="str">
            <v>20000455</v>
          </cell>
          <cell r="N879" t="str">
            <v>2</v>
          </cell>
          <cell r="O879">
            <v>4916.43</v>
          </cell>
          <cell r="P879">
            <v>18916.84</v>
          </cell>
          <cell r="Q879">
            <v>3842.46</v>
          </cell>
          <cell r="R879">
            <v>4812.97</v>
          </cell>
          <cell r="S879">
            <v>3929.9400000000005</v>
          </cell>
          <cell r="T879">
            <v>3687.42</v>
          </cell>
          <cell r="U879">
            <v>5506.31</v>
          </cell>
          <cell r="V879">
            <v>6516.0528571428567</v>
          </cell>
        </row>
        <row r="880">
          <cell r="M880" t="str">
            <v>20000456</v>
          </cell>
          <cell r="N880" t="str">
            <v>2</v>
          </cell>
          <cell r="O880">
            <v>312.89999999999998</v>
          </cell>
          <cell r="P880">
            <v>664.82</v>
          </cell>
          <cell r="Q880">
            <v>200.26</v>
          </cell>
          <cell r="R880">
            <v>3049.46</v>
          </cell>
          <cell r="T880">
            <v>1495.72</v>
          </cell>
          <cell r="U880">
            <v>13077.46</v>
          </cell>
          <cell r="V880">
            <v>2685.8028571428572</v>
          </cell>
        </row>
        <row r="881">
          <cell r="M881" t="str">
            <v>20000458</v>
          </cell>
          <cell r="N881" t="str">
            <v>2</v>
          </cell>
          <cell r="O881">
            <v>10833.45</v>
          </cell>
          <cell r="P881">
            <v>3436.47</v>
          </cell>
          <cell r="Q881">
            <v>16725.21</v>
          </cell>
          <cell r="R881">
            <v>7805.09</v>
          </cell>
          <cell r="S881">
            <v>3921.04</v>
          </cell>
          <cell r="T881">
            <v>3429.9</v>
          </cell>
          <cell r="U881">
            <v>1157.45</v>
          </cell>
          <cell r="V881">
            <v>6758.3728571428574</v>
          </cell>
        </row>
        <row r="882">
          <cell r="M882" t="str">
            <v>20000459</v>
          </cell>
          <cell r="N882" t="str">
            <v>2</v>
          </cell>
          <cell r="O882">
            <v>18561.330000000002</v>
          </cell>
          <cell r="P882">
            <v>42938.3</v>
          </cell>
          <cell r="Q882">
            <v>47829.53</v>
          </cell>
          <cell r="R882">
            <v>80110.400000000009</v>
          </cell>
          <cell r="S882">
            <v>44903.42</v>
          </cell>
          <cell r="T882">
            <v>47875.89</v>
          </cell>
          <cell r="U882">
            <v>215812.68</v>
          </cell>
          <cell r="V882">
            <v>71147.364285714284</v>
          </cell>
        </row>
        <row r="883">
          <cell r="M883" t="str">
            <v>20000460</v>
          </cell>
          <cell r="N883" t="str">
            <v>2</v>
          </cell>
          <cell r="O883">
            <v>7272.9000000000005</v>
          </cell>
          <cell r="P883">
            <v>3515.7</v>
          </cell>
          <cell r="Q883">
            <v>8455.48</v>
          </cell>
          <cell r="R883">
            <v>15626.51</v>
          </cell>
          <cell r="S883">
            <v>57413.599999999999</v>
          </cell>
          <cell r="T883">
            <v>3217.58</v>
          </cell>
          <cell r="U883">
            <v>6995.62</v>
          </cell>
          <cell r="V883">
            <v>14642.484285714285</v>
          </cell>
        </row>
        <row r="884">
          <cell r="M884" t="str">
            <v>20000461</v>
          </cell>
          <cell r="N884" t="str">
            <v>2</v>
          </cell>
          <cell r="O884">
            <v>12496.69</v>
          </cell>
          <cell r="P884">
            <v>15700.53</v>
          </cell>
          <cell r="Q884">
            <v>528.63000000000011</v>
          </cell>
          <cell r="R884">
            <v>5199.2400000000007</v>
          </cell>
          <cell r="S884">
            <v>130.72999999999999</v>
          </cell>
          <cell r="V884">
            <v>4865.1171428571442</v>
          </cell>
        </row>
        <row r="885">
          <cell r="M885" t="str">
            <v>20000462</v>
          </cell>
          <cell r="N885" t="str">
            <v>2</v>
          </cell>
          <cell r="O885">
            <v>27723.079999999998</v>
          </cell>
          <cell r="P885">
            <v>29304.82</v>
          </cell>
          <cell r="Q885">
            <v>27819.87</v>
          </cell>
          <cell r="R885">
            <v>42346.700000000004</v>
          </cell>
          <cell r="S885">
            <v>59088.5</v>
          </cell>
          <cell r="T885">
            <v>51126.47</v>
          </cell>
          <cell r="U885">
            <v>48716.560000000005</v>
          </cell>
          <cell r="V885">
            <v>40875.142857142855</v>
          </cell>
        </row>
        <row r="886">
          <cell r="M886" t="str">
            <v>20000464</v>
          </cell>
          <cell r="N886" t="str">
            <v>2</v>
          </cell>
          <cell r="O886">
            <v>1188.71</v>
          </cell>
          <cell r="P886">
            <v>2443.69</v>
          </cell>
          <cell r="Q886">
            <v>1092.1599999999999</v>
          </cell>
          <cell r="R886">
            <v>584.56000000000006</v>
          </cell>
          <cell r="S886">
            <v>1099.08</v>
          </cell>
          <cell r="V886">
            <v>915.4571428571428</v>
          </cell>
        </row>
        <row r="887">
          <cell r="M887" t="str">
            <v>20000466</v>
          </cell>
          <cell r="N887" t="str">
            <v>2</v>
          </cell>
          <cell r="P887">
            <v>1126.03</v>
          </cell>
          <cell r="Q887">
            <v>1063.18</v>
          </cell>
          <cell r="S887">
            <v>487.39</v>
          </cell>
          <cell r="T887">
            <v>4500.63</v>
          </cell>
          <cell r="U887">
            <v>1146.92</v>
          </cell>
          <cell r="V887">
            <v>1189.1642857142856</v>
          </cell>
        </row>
        <row r="888">
          <cell r="M888" t="str">
            <v>20000468</v>
          </cell>
          <cell r="N888" t="str">
            <v>2</v>
          </cell>
          <cell r="O888">
            <v>7741.47</v>
          </cell>
          <cell r="P888">
            <v>3582.17</v>
          </cell>
          <cell r="Q888">
            <v>6104.6500000000005</v>
          </cell>
          <cell r="R888">
            <v>5283.74</v>
          </cell>
          <cell r="S888">
            <v>2960.83</v>
          </cell>
          <cell r="T888">
            <v>5127.2</v>
          </cell>
          <cell r="U888">
            <v>5650.9800000000014</v>
          </cell>
          <cell r="V888">
            <v>5207.2914285714287</v>
          </cell>
        </row>
        <row r="889">
          <cell r="M889" t="str">
            <v>20000469</v>
          </cell>
          <cell r="N889" t="str">
            <v>2</v>
          </cell>
          <cell r="O889">
            <v>3284.17</v>
          </cell>
          <cell r="P889">
            <v>6317.2400000000007</v>
          </cell>
          <cell r="Q889">
            <v>4776.880000000001</v>
          </cell>
          <cell r="R889">
            <v>3572.72</v>
          </cell>
          <cell r="S889">
            <v>24191.29</v>
          </cell>
          <cell r="T889">
            <v>6719.79</v>
          </cell>
          <cell r="U889">
            <v>45922.44</v>
          </cell>
          <cell r="V889">
            <v>13540.647142857142</v>
          </cell>
        </row>
        <row r="890">
          <cell r="M890" t="str">
            <v>20000470</v>
          </cell>
          <cell r="N890" t="str">
            <v>2</v>
          </cell>
          <cell r="O890">
            <v>34938.160000000003</v>
          </cell>
          <cell r="P890">
            <v>59341.369999999995</v>
          </cell>
          <cell r="Q890">
            <v>192473.57000000004</v>
          </cell>
          <cell r="R890">
            <v>102315.90000000001</v>
          </cell>
          <cell r="S890">
            <v>54294.9</v>
          </cell>
          <cell r="T890">
            <v>611643.98</v>
          </cell>
          <cell r="U890">
            <v>116134.41000000003</v>
          </cell>
          <cell r="V890">
            <v>167306.04142857142</v>
          </cell>
        </row>
        <row r="891">
          <cell r="M891" t="str">
            <v>20000471</v>
          </cell>
          <cell r="N891" t="str">
            <v>2</v>
          </cell>
          <cell r="P891">
            <v>1175.98</v>
          </cell>
          <cell r="R891">
            <v>2722.35</v>
          </cell>
          <cell r="S891">
            <v>3440.29</v>
          </cell>
          <cell r="T891">
            <v>1335.27</v>
          </cell>
          <cell r="V891">
            <v>1239.1271428571429</v>
          </cell>
        </row>
        <row r="892">
          <cell r="M892" t="str">
            <v>20000472</v>
          </cell>
          <cell r="N892" t="str">
            <v>2</v>
          </cell>
          <cell r="O892">
            <v>727.32</v>
          </cell>
          <cell r="P892">
            <v>1749.57</v>
          </cell>
          <cell r="Q892">
            <v>1080.73</v>
          </cell>
          <cell r="R892">
            <v>12362.26</v>
          </cell>
          <cell r="S892">
            <v>8393.1000000000022</v>
          </cell>
          <cell r="T892">
            <v>2160.31</v>
          </cell>
          <cell r="U892">
            <v>3005.28</v>
          </cell>
          <cell r="V892">
            <v>4211.2242857142865</v>
          </cell>
        </row>
        <row r="893">
          <cell r="M893" t="str">
            <v>20000473</v>
          </cell>
          <cell r="N893" t="str">
            <v>2</v>
          </cell>
          <cell r="O893">
            <v>963.47</v>
          </cell>
          <cell r="P893">
            <v>2660.74</v>
          </cell>
          <cell r="Q893">
            <v>2167.8000000000002</v>
          </cell>
          <cell r="R893">
            <v>4840.2</v>
          </cell>
          <cell r="S893">
            <v>2958.27</v>
          </cell>
          <cell r="T893">
            <v>5523.61</v>
          </cell>
          <cell r="U893">
            <v>1187.53</v>
          </cell>
          <cell r="V893">
            <v>2900.2314285714283</v>
          </cell>
        </row>
        <row r="894">
          <cell r="M894" t="str">
            <v>20000477</v>
          </cell>
          <cell r="N894" t="str">
            <v>2</v>
          </cell>
          <cell r="P894">
            <v>715.36</v>
          </cell>
          <cell r="R894">
            <v>572.58000000000004</v>
          </cell>
          <cell r="S894">
            <v>100.06</v>
          </cell>
          <cell r="T894">
            <v>0.59</v>
          </cell>
          <cell r="V894">
            <v>198.36999999999998</v>
          </cell>
        </row>
        <row r="895">
          <cell r="M895" t="str">
            <v>20000478</v>
          </cell>
          <cell r="N895" t="str">
            <v>2</v>
          </cell>
          <cell r="O895">
            <v>891.66</v>
          </cell>
          <cell r="Q895">
            <v>3503.6400000000003</v>
          </cell>
          <cell r="R895">
            <v>243.66</v>
          </cell>
          <cell r="S895">
            <v>1084.0899999999999</v>
          </cell>
          <cell r="T895">
            <v>671.52</v>
          </cell>
          <cell r="V895">
            <v>913.51</v>
          </cell>
        </row>
        <row r="896">
          <cell r="M896" t="str">
            <v>20000479</v>
          </cell>
          <cell r="N896" t="str">
            <v>2</v>
          </cell>
          <cell r="O896">
            <v>2582.3000000000002</v>
          </cell>
          <cell r="R896">
            <v>819.42000000000007</v>
          </cell>
          <cell r="S896">
            <v>3446.86</v>
          </cell>
          <cell r="T896">
            <v>1195.54</v>
          </cell>
          <cell r="U896">
            <v>1084.47</v>
          </cell>
          <cell r="V896">
            <v>1304.0842857142857</v>
          </cell>
        </row>
        <row r="897">
          <cell r="M897" t="str">
            <v>20000480</v>
          </cell>
          <cell r="N897" t="str">
            <v>2</v>
          </cell>
          <cell r="O897">
            <v>25408.17</v>
          </cell>
          <cell r="P897">
            <v>9748.69</v>
          </cell>
          <cell r="Q897">
            <v>7698.27</v>
          </cell>
          <cell r="R897">
            <v>8891.07</v>
          </cell>
          <cell r="S897">
            <v>10818.88</v>
          </cell>
          <cell r="T897">
            <v>150507.31</v>
          </cell>
          <cell r="U897">
            <v>257537.9</v>
          </cell>
          <cell r="V897">
            <v>67230.041428571436</v>
          </cell>
        </row>
        <row r="898">
          <cell r="M898" t="str">
            <v>20000481</v>
          </cell>
          <cell r="N898" t="str">
            <v>2</v>
          </cell>
          <cell r="O898">
            <v>88732.71</v>
          </cell>
          <cell r="P898">
            <v>30175.78</v>
          </cell>
          <cell r="Q898">
            <v>5606.8</v>
          </cell>
          <cell r="R898">
            <v>1496.3300000000002</v>
          </cell>
          <cell r="S898">
            <v>6166.38</v>
          </cell>
          <cell r="T898">
            <v>2761.86</v>
          </cell>
          <cell r="U898">
            <v>1804.16</v>
          </cell>
          <cell r="V898">
            <v>19534.859999999997</v>
          </cell>
        </row>
        <row r="899">
          <cell r="M899" t="str">
            <v>20000482</v>
          </cell>
          <cell r="N899" t="str">
            <v>2</v>
          </cell>
          <cell r="O899">
            <v>72795.92</v>
          </cell>
          <cell r="P899">
            <v>1181.02</v>
          </cell>
          <cell r="Q899">
            <v>1380.9</v>
          </cell>
          <cell r="R899">
            <v>510.69000000000005</v>
          </cell>
          <cell r="S899">
            <v>3840.25</v>
          </cell>
          <cell r="T899">
            <v>16506.189999999999</v>
          </cell>
          <cell r="V899">
            <v>13744.995714285715</v>
          </cell>
        </row>
        <row r="900">
          <cell r="M900" t="str">
            <v>20000483</v>
          </cell>
          <cell r="N900" t="str">
            <v>2</v>
          </cell>
          <cell r="O900">
            <v>292.56</v>
          </cell>
          <cell r="P900">
            <v>1538.64</v>
          </cell>
          <cell r="Q900">
            <v>3538.58</v>
          </cell>
          <cell r="R900">
            <v>129.9</v>
          </cell>
          <cell r="S900">
            <v>2822.9300000000003</v>
          </cell>
          <cell r="U900">
            <v>8912.4699999999993</v>
          </cell>
          <cell r="V900">
            <v>2462.1542857142858</v>
          </cell>
        </row>
        <row r="901">
          <cell r="M901" t="str">
            <v>20000484</v>
          </cell>
          <cell r="N901" t="str">
            <v>2</v>
          </cell>
          <cell r="O901">
            <v>29831.879999999997</v>
          </cell>
          <cell r="P901">
            <v>15367.869999999999</v>
          </cell>
          <cell r="Q901">
            <v>21520.050000000003</v>
          </cell>
          <cell r="R901">
            <v>17412.36</v>
          </cell>
          <cell r="S901">
            <v>26945.639999999996</v>
          </cell>
          <cell r="T901">
            <v>55428.47</v>
          </cell>
          <cell r="U901">
            <v>20819.150000000001</v>
          </cell>
          <cell r="V901">
            <v>26760.774285714288</v>
          </cell>
        </row>
        <row r="902">
          <cell r="M902" t="str">
            <v>20000485</v>
          </cell>
          <cell r="N902" t="str">
            <v>2</v>
          </cell>
          <cell r="O902">
            <v>1653.12</v>
          </cell>
          <cell r="P902">
            <v>495.91</v>
          </cell>
          <cell r="Q902">
            <v>549.61</v>
          </cell>
          <cell r="R902">
            <v>324.16000000000003</v>
          </cell>
          <cell r="T902">
            <v>787.99</v>
          </cell>
          <cell r="U902">
            <v>674.40000000000009</v>
          </cell>
          <cell r="V902">
            <v>640.74142857142863</v>
          </cell>
        </row>
        <row r="903">
          <cell r="M903" t="str">
            <v>20000486</v>
          </cell>
          <cell r="N903" t="str">
            <v>2</v>
          </cell>
          <cell r="O903">
            <v>1130.22</v>
          </cell>
          <cell r="P903">
            <v>1297.22</v>
          </cell>
          <cell r="Q903">
            <v>1659.37</v>
          </cell>
          <cell r="R903">
            <v>11749.850000000002</v>
          </cell>
          <cell r="S903">
            <v>955.34999999999991</v>
          </cell>
          <cell r="T903">
            <v>1605.02</v>
          </cell>
          <cell r="U903">
            <v>896.57</v>
          </cell>
          <cell r="V903">
            <v>2756.2285714285717</v>
          </cell>
        </row>
        <row r="904">
          <cell r="M904" t="str">
            <v>20000488</v>
          </cell>
          <cell r="N904" t="str">
            <v>2</v>
          </cell>
          <cell r="O904">
            <v>7539.33</v>
          </cell>
          <cell r="P904">
            <v>10252.92</v>
          </cell>
          <cell r="Q904">
            <v>5831.33</v>
          </cell>
          <cell r="R904">
            <v>9007.85</v>
          </cell>
          <cell r="S904">
            <v>15163.890000000001</v>
          </cell>
          <cell r="T904">
            <v>6949.5</v>
          </cell>
          <cell r="U904">
            <v>7919.28</v>
          </cell>
          <cell r="V904">
            <v>8952.0142857142855</v>
          </cell>
        </row>
        <row r="905">
          <cell r="M905" t="str">
            <v>20000489</v>
          </cell>
          <cell r="N905" t="str">
            <v>2</v>
          </cell>
          <cell r="O905">
            <v>10490.14</v>
          </cell>
          <cell r="P905">
            <v>23947.1</v>
          </cell>
          <cell r="Q905">
            <v>6661.28</v>
          </cell>
          <cell r="R905">
            <v>29902.269999999997</v>
          </cell>
          <cell r="S905">
            <v>9279.02</v>
          </cell>
          <cell r="T905">
            <v>12181.720000000001</v>
          </cell>
          <cell r="U905">
            <v>7044.52</v>
          </cell>
          <cell r="V905">
            <v>14215.15</v>
          </cell>
        </row>
        <row r="906">
          <cell r="M906" t="str">
            <v>20000490</v>
          </cell>
          <cell r="N906" t="str">
            <v>2</v>
          </cell>
          <cell r="O906">
            <v>16971.55</v>
          </cell>
          <cell r="P906">
            <v>8948.43</v>
          </cell>
          <cell r="Q906">
            <v>15157.349999999999</v>
          </cell>
          <cell r="R906">
            <v>7484.79</v>
          </cell>
          <cell r="S906">
            <v>11102.81</v>
          </cell>
          <cell r="T906">
            <v>5554.48</v>
          </cell>
          <cell r="U906">
            <v>3262.25</v>
          </cell>
          <cell r="V906">
            <v>9783.0942857142854</v>
          </cell>
        </row>
        <row r="907">
          <cell r="M907" t="str">
            <v>20000491</v>
          </cell>
          <cell r="N907" t="str">
            <v>2</v>
          </cell>
          <cell r="O907">
            <v>6230.3899999999994</v>
          </cell>
          <cell r="P907">
            <v>10346.550000000001</v>
          </cell>
          <cell r="Q907">
            <v>8792.99</v>
          </cell>
          <cell r="R907">
            <v>9089.81</v>
          </cell>
          <cell r="S907">
            <v>23946.43</v>
          </cell>
          <cell r="T907">
            <v>4607.6899999999996</v>
          </cell>
          <cell r="U907">
            <v>4057.84</v>
          </cell>
          <cell r="V907">
            <v>9581.6714285714279</v>
          </cell>
        </row>
        <row r="908">
          <cell r="M908" t="str">
            <v>20000492</v>
          </cell>
          <cell r="N908" t="str">
            <v>2</v>
          </cell>
          <cell r="O908">
            <v>3188.11</v>
          </cell>
          <cell r="P908">
            <v>6465.8200000000006</v>
          </cell>
          <cell r="Q908">
            <v>2256.34</v>
          </cell>
          <cell r="S908">
            <v>13916.06</v>
          </cell>
          <cell r="T908">
            <v>100.34</v>
          </cell>
          <cell r="V908">
            <v>3703.8100000000004</v>
          </cell>
        </row>
        <row r="909">
          <cell r="M909" t="str">
            <v>20000493</v>
          </cell>
          <cell r="N909" t="str">
            <v>2</v>
          </cell>
          <cell r="O909">
            <v>7371.6200000000008</v>
          </cell>
          <cell r="P909">
            <v>15781.6</v>
          </cell>
          <cell r="Q909">
            <v>6806.63</v>
          </cell>
          <cell r="R909">
            <v>43181.25</v>
          </cell>
          <cell r="S909">
            <v>31206.080000000002</v>
          </cell>
          <cell r="T909">
            <v>11181.17</v>
          </cell>
          <cell r="U909">
            <v>5956.78</v>
          </cell>
          <cell r="V909">
            <v>17355.018571428573</v>
          </cell>
        </row>
        <row r="910">
          <cell r="M910" t="str">
            <v>20000495</v>
          </cell>
          <cell r="N910" t="str">
            <v>2</v>
          </cell>
          <cell r="R910">
            <v>745.21</v>
          </cell>
          <cell r="S910">
            <v>-487.25</v>
          </cell>
          <cell r="U910">
            <v>906.64</v>
          </cell>
          <cell r="V910">
            <v>166.37142857142857</v>
          </cell>
        </row>
        <row r="911">
          <cell r="M911" t="str">
            <v>20000496</v>
          </cell>
          <cell r="N911" t="str">
            <v>2</v>
          </cell>
          <cell r="O911">
            <v>7164.7199999999993</v>
          </cell>
          <cell r="P911">
            <v>4477.9800000000014</v>
          </cell>
          <cell r="Q911">
            <v>18382.66</v>
          </cell>
          <cell r="R911">
            <v>18268.55</v>
          </cell>
          <cell r="S911">
            <v>16971.54</v>
          </cell>
          <cell r="T911">
            <v>8583.9500000000007</v>
          </cell>
          <cell r="U911">
            <v>6229.21</v>
          </cell>
          <cell r="V911">
            <v>11439.801428571431</v>
          </cell>
        </row>
        <row r="912">
          <cell r="M912" t="str">
            <v>20000497</v>
          </cell>
          <cell r="N912" t="str">
            <v>2</v>
          </cell>
          <cell r="O912">
            <v>11770.58</v>
          </cell>
          <cell r="P912">
            <v>17237.96</v>
          </cell>
          <cell r="Q912">
            <v>33168.58</v>
          </cell>
          <cell r="R912">
            <v>34273.06</v>
          </cell>
          <cell r="S912">
            <v>20014.730000000003</v>
          </cell>
          <cell r="T912">
            <v>12744.67</v>
          </cell>
          <cell r="U912">
            <v>19802.07</v>
          </cell>
          <cell r="V912">
            <v>21287.37857142857</v>
          </cell>
        </row>
        <row r="913">
          <cell r="M913" t="str">
            <v>20000498</v>
          </cell>
          <cell r="N913" t="str">
            <v>2</v>
          </cell>
          <cell r="O913">
            <v>10980.589999999998</v>
          </cell>
          <cell r="P913">
            <v>16769.099999999999</v>
          </cell>
          <cell r="Q913">
            <v>13141.58</v>
          </cell>
          <cell r="R913">
            <v>18004.71</v>
          </cell>
          <cell r="S913">
            <v>9909.0499999999993</v>
          </cell>
          <cell r="T913">
            <v>6808.29</v>
          </cell>
          <cell r="U913">
            <v>7288.72</v>
          </cell>
          <cell r="V913">
            <v>11843.14857142857</v>
          </cell>
        </row>
        <row r="914">
          <cell r="M914" t="str">
            <v>20000499</v>
          </cell>
          <cell r="N914" t="str">
            <v>2</v>
          </cell>
          <cell r="O914">
            <v>3959.38</v>
          </cell>
          <cell r="P914">
            <v>5079.28</v>
          </cell>
          <cell r="Q914">
            <v>10579.5</v>
          </cell>
          <cell r="R914">
            <v>6046.4100000000008</v>
          </cell>
          <cell r="S914">
            <v>128.60000000000002</v>
          </cell>
          <cell r="T914">
            <v>2534.75</v>
          </cell>
          <cell r="U914">
            <v>3537.21</v>
          </cell>
          <cell r="V914">
            <v>4552.1614285714286</v>
          </cell>
        </row>
        <row r="915">
          <cell r="M915" t="str">
            <v>20000501</v>
          </cell>
          <cell r="N915" t="str">
            <v>2</v>
          </cell>
          <cell r="O915">
            <v>26258.1</v>
          </cell>
          <cell r="P915">
            <v>42132.47</v>
          </cell>
          <cell r="Q915">
            <v>80996.22</v>
          </cell>
          <cell r="R915">
            <v>43938.18</v>
          </cell>
          <cell r="S915">
            <v>27371.56</v>
          </cell>
          <cell r="T915">
            <v>24566.36</v>
          </cell>
          <cell r="U915">
            <v>16973.28</v>
          </cell>
          <cell r="V915">
            <v>37462.310000000005</v>
          </cell>
        </row>
        <row r="916">
          <cell r="M916" t="str">
            <v>20000502</v>
          </cell>
          <cell r="N916" t="str">
            <v>2</v>
          </cell>
          <cell r="O916">
            <v>6182.11</v>
          </cell>
          <cell r="P916">
            <v>6161.6799999999994</v>
          </cell>
          <cell r="Q916">
            <v>15065.83</v>
          </cell>
          <cell r="R916">
            <v>11643.48</v>
          </cell>
          <cell r="S916">
            <v>15063.509999999998</v>
          </cell>
          <cell r="T916">
            <v>6006.86</v>
          </cell>
          <cell r="U916">
            <v>6586.08</v>
          </cell>
          <cell r="V916">
            <v>9529.9357142857152</v>
          </cell>
        </row>
        <row r="917">
          <cell r="M917" t="str">
            <v>20000503</v>
          </cell>
          <cell r="N917" t="str">
            <v>2</v>
          </cell>
          <cell r="O917">
            <v>8586.34</v>
          </cell>
          <cell r="P917">
            <v>17507.11</v>
          </cell>
          <cell r="Q917">
            <v>17450.43</v>
          </cell>
          <cell r="R917">
            <v>8480.11</v>
          </cell>
          <cell r="S917">
            <v>7889.3200000000006</v>
          </cell>
          <cell r="T917">
            <v>5129.7700000000004</v>
          </cell>
          <cell r="U917">
            <v>5377.63</v>
          </cell>
          <cell r="V917">
            <v>10060.10142857143</v>
          </cell>
        </row>
        <row r="918">
          <cell r="M918" t="str">
            <v>20000504</v>
          </cell>
          <cell r="N918" t="str">
            <v>2</v>
          </cell>
          <cell r="O918">
            <v>2031.73</v>
          </cell>
          <cell r="P918">
            <v>3380.37</v>
          </cell>
          <cell r="Q918">
            <v>2120.21</v>
          </cell>
          <cell r="R918">
            <v>1867.06</v>
          </cell>
          <cell r="S918">
            <v>677.56000000000006</v>
          </cell>
          <cell r="T918">
            <v>1182.1500000000001</v>
          </cell>
          <cell r="U918">
            <v>2497.0100000000002</v>
          </cell>
          <cell r="V918">
            <v>1965.1557142857143</v>
          </cell>
        </row>
        <row r="919">
          <cell r="M919" t="str">
            <v>20000505</v>
          </cell>
          <cell r="N919" t="str">
            <v>2</v>
          </cell>
          <cell r="O919">
            <v>19430.010000000002</v>
          </cell>
          <cell r="P919">
            <v>11402.07</v>
          </cell>
          <cell r="Q919">
            <v>35896.58</v>
          </cell>
          <cell r="R919">
            <v>21291.13</v>
          </cell>
          <cell r="S919">
            <v>10654.880000000001</v>
          </cell>
          <cell r="T919">
            <v>35587.229999999996</v>
          </cell>
          <cell r="U919">
            <v>19032.629999999997</v>
          </cell>
          <cell r="V919">
            <v>21899.218571428577</v>
          </cell>
        </row>
        <row r="920">
          <cell r="M920" t="str">
            <v>20000506</v>
          </cell>
          <cell r="N920" t="str">
            <v>2</v>
          </cell>
          <cell r="O920">
            <v>12624.740000000002</v>
          </cell>
          <cell r="P920">
            <v>14189.77</v>
          </cell>
          <cell r="Q920">
            <v>50404.34</v>
          </cell>
          <cell r="R920">
            <v>27191.75</v>
          </cell>
          <cell r="S920">
            <v>27710.65</v>
          </cell>
          <cell r="T920">
            <v>36245.560000000005</v>
          </cell>
          <cell r="U920">
            <v>34674.699999999997</v>
          </cell>
          <cell r="V920">
            <v>29005.93</v>
          </cell>
        </row>
        <row r="921">
          <cell r="M921" t="str">
            <v>20000507</v>
          </cell>
          <cell r="N921" t="str">
            <v>2</v>
          </cell>
          <cell r="O921">
            <v>10282.08</v>
          </cell>
          <cell r="P921">
            <v>9504.3700000000008</v>
          </cell>
          <cell r="Q921">
            <v>60853.43</v>
          </cell>
          <cell r="R921">
            <v>8026.7699999999986</v>
          </cell>
          <cell r="S921">
            <v>15252.119999999999</v>
          </cell>
          <cell r="T921">
            <v>79287.97</v>
          </cell>
          <cell r="U921">
            <v>19741.46</v>
          </cell>
          <cell r="V921">
            <v>28992.6</v>
          </cell>
        </row>
        <row r="922">
          <cell r="M922" t="str">
            <v>20000508</v>
          </cell>
          <cell r="N922" t="str">
            <v>2</v>
          </cell>
          <cell r="O922">
            <v>10612.09</v>
          </cell>
          <cell r="P922">
            <v>8958.9500000000007</v>
          </cell>
          <cell r="Q922">
            <v>6419.28</v>
          </cell>
          <cell r="R922">
            <v>67591.819999999992</v>
          </cell>
          <cell r="S922">
            <v>24575.64</v>
          </cell>
          <cell r="T922">
            <v>9456.35</v>
          </cell>
          <cell r="U922">
            <v>16441.7</v>
          </cell>
          <cell r="V922">
            <v>20579.404285714285</v>
          </cell>
        </row>
        <row r="923">
          <cell r="M923" t="str">
            <v>20000509</v>
          </cell>
          <cell r="N923" t="str">
            <v>2</v>
          </cell>
          <cell r="O923">
            <v>7307.02</v>
          </cell>
          <cell r="P923">
            <v>4834.03</v>
          </cell>
          <cell r="Q923">
            <v>7296.76</v>
          </cell>
          <cell r="R923">
            <v>4462.3900000000003</v>
          </cell>
          <cell r="S923">
            <v>31906.230000000003</v>
          </cell>
          <cell r="T923">
            <v>5996.87</v>
          </cell>
          <cell r="U923">
            <v>4909.9100000000008</v>
          </cell>
          <cell r="V923">
            <v>9530.4585714285731</v>
          </cell>
        </row>
        <row r="924">
          <cell r="M924" t="str">
            <v>20000515</v>
          </cell>
          <cell r="N924" t="str">
            <v>2</v>
          </cell>
          <cell r="O924">
            <v>10474.009999999998</v>
          </cell>
          <cell r="P924">
            <v>10760.11</v>
          </cell>
          <cell r="Q924">
            <v>16186.94</v>
          </cell>
          <cell r="R924">
            <v>4413.2</v>
          </cell>
          <cell r="S924">
            <v>15673.82</v>
          </cell>
          <cell r="T924">
            <v>9001.89</v>
          </cell>
          <cell r="U924">
            <v>21563.55</v>
          </cell>
          <cell r="V924">
            <v>12581.93142857143</v>
          </cell>
        </row>
        <row r="925">
          <cell r="M925" t="str">
            <v>20000516</v>
          </cell>
          <cell r="N925" t="str">
            <v>2</v>
          </cell>
          <cell r="O925">
            <v>31977.43</v>
          </cell>
          <cell r="P925">
            <v>15761.26</v>
          </cell>
          <cell r="Q925">
            <v>41672.639999999999</v>
          </cell>
          <cell r="R925">
            <v>38708.29</v>
          </cell>
          <cell r="S925">
            <v>164985.09</v>
          </cell>
          <cell r="T925">
            <v>42528.600000000006</v>
          </cell>
          <cell r="U925">
            <v>20132.66</v>
          </cell>
          <cell r="V925">
            <v>50823.709999999985</v>
          </cell>
        </row>
        <row r="926">
          <cell r="M926" t="str">
            <v>20000517</v>
          </cell>
          <cell r="N926" t="str">
            <v>2</v>
          </cell>
          <cell r="O926">
            <v>11122.67</v>
          </cell>
          <cell r="P926">
            <v>19233.25</v>
          </cell>
          <cell r="Q926">
            <v>17597.560000000001</v>
          </cell>
          <cell r="R926">
            <v>32126.629999999997</v>
          </cell>
          <cell r="S926">
            <v>21781.48</v>
          </cell>
          <cell r="T926">
            <v>10463.61</v>
          </cell>
          <cell r="U926">
            <v>15502.8</v>
          </cell>
          <cell r="V926">
            <v>18261.142857142855</v>
          </cell>
        </row>
        <row r="927">
          <cell r="M927" t="str">
            <v>20000518</v>
          </cell>
          <cell r="N927" t="str">
            <v>2</v>
          </cell>
          <cell r="O927">
            <v>6915.61</v>
          </cell>
          <cell r="P927">
            <v>12020.7</v>
          </cell>
          <cell r="Q927">
            <v>21974.94</v>
          </cell>
          <cell r="R927">
            <v>8637.2199999999993</v>
          </cell>
          <cell r="S927">
            <v>16254.72</v>
          </cell>
          <cell r="T927">
            <v>23474.550000000003</v>
          </cell>
          <cell r="U927">
            <v>9806.58</v>
          </cell>
          <cell r="V927">
            <v>14154.902857142859</v>
          </cell>
        </row>
        <row r="928">
          <cell r="M928" t="str">
            <v>20000519</v>
          </cell>
          <cell r="N928" t="str">
            <v>2</v>
          </cell>
          <cell r="O928">
            <v>15271.859999999999</v>
          </cell>
          <cell r="P928">
            <v>3465.29</v>
          </cell>
          <cell r="Q928">
            <v>4512.3100000000004</v>
          </cell>
          <cell r="R928">
            <v>3587.77</v>
          </cell>
          <cell r="S928">
            <v>8285.09</v>
          </cell>
          <cell r="T928">
            <v>9654.1200000000008</v>
          </cell>
          <cell r="U928">
            <v>4920.58</v>
          </cell>
          <cell r="V928">
            <v>7099.5742857142859</v>
          </cell>
        </row>
        <row r="929">
          <cell r="M929" t="str">
            <v>20000520</v>
          </cell>
          <cell r="N929" t="str">
            <v>2</v>
          </cell>
          <cell r="O929">
            <v>6077.2</v>
          </cell>
          <cell r="P929">
            <v>19018.61</v>
          </cell>
          <cell r="Q929">
            <v>10722.87</v>
          </cell>
          <cell r="R929">
            <v>7994</v>
          </cell>
          <cell r="S929">
            <v>8188.8600000000006</v>
          </cell>
          <cell r="T929">
            <v>9084.11</v>
          </cell>
          <cell r="U929">
            <v>9504.2000000000007</v>
          </cell>
          <cell r="V929">
            <v>10084.264285714287</v>
          </cell>
        </row>
        <row r="930">
          <cell r="M930" t="str">
            <v>20000523</v>
          </cell>
          <cell r="N930" t="str">
            <v>2</v>
          </cell>
          <cell r="O930">
            <v>5330.09</v>
          </cell>
          <cell r="P930">
            <v>9000.2099999999991</v>
          </cell>
          <cell r="Q930">
            <v>5960.75</v>
          </cell>
          <cell r="R930">
            <v>8156.56</v>
          </cell>
          <cell r="S930">
            <v>5727.6399999999994</v>
          </cell>
          <cell r="T930">
            <v>8485.56</v>
          </cell>
          <cell r="U930">
            <v>9044.31</v>
          </cell>
          <cell r="V930">
            <v>7386.4457142857136</v>
          </cell>
        </row>
        <row r="931">
          <cell r="M931" t="str">
            <v>20000524</v>
          </cell>
          <cell r="N931" t="str">
            <v>2</v>
          </cell>
          <cell r="Q931">
            <v>832.4</v>
          </cell>
          <cell r="R931">
            <v>338.37</v>
          </cell>
          <cell r="V931">
            <v>167.25285714285715</v>
          </cell>
        </row>
        <row r="932">
          <cell r="M932" t="str">
            <v>20000525</v>
          </cell>
          <cell r="N932" t="str">
            <v>2</v>
          </cell>
          <cell r="U932">
            <v>504.9</v>
          </cell>
          <cell r="V932">
            <v>72.128571428571419</v>
          </cell>
        </row>
        <row r="933">
          <cell r="M933" t="str">
            <v>20000526</v>
          </cell>
          <cell r="N933" t="str">
            <v>2</v>
          </cell>
          <cell r="P933">
            <v>3372.76</v>
          </cell>
          <cell r="Q933">
            <v>1219.8599999999999</v>
          </cell>
          <cell r="S933">
            <v>167.67</v>
          </cell>
          <cell r="U933">
            <v>1261.8200000000002</v>
          </cell>
          <cell r="V933">
            <v>860.30142857142869</v>
          </cell>
        </row>
        <row r="934">
          <cell r="M934" t="str">
            <v>20000527</v>
          </cell>
          <cell r="N934" t="str">
            <v>2</v>
          </cell>
          <cell r="O934">
            <v>1566.67</v>
          </cell>
          <cell r="P934">
            <v>790.92000000000007</v>
          </cell>
          <cell r="Q934">
            <v>1625.3400000000001</v>
          </cell>
          <cell r="R934">
            <v>1327.52</v>
          </cell>
          <cell r="S934">
            <v>2715.04</v>
          </cell>
          <cell r="T934">
            <v>833.17000000000007</v>
          </cell>
          <cell r="V934">
            <v>1265.5228571428572</v>
          </cell>
        </row>
        <row r="935">
          <cell r="M935" t="str">
            <v>20000528</v>
          </cell>
          <cell r="N935" t="str">
            <v>2</v>
          </cell>
          <cell r="O935">
            <v>25327.91</v>
          </cell>
          <cell r="P935">
            <v>39575.760000000002</v>
          </cell>
          <cell r="Q935">
            <v>10803.47</v>
          </cell>
          <cell r="R935">
            <v>52629.46</v>
          </cell>
          <cell r="S935">
            <v>6093.96</v>
          </cell>
          <cell r="T935">
            <v>19853.100000000002</v>
          </cell>
          <cell r="U935">
            <v>14.960000000000036</v>
          </cell>
          <cell r="V935">
            <v>22042.66</v>
          </cell>
        </row>
        <row r="936">
          <cell r="M936" t="str">
            <v>20000529</v>
          </cell>
          <cell r="N936" t="str">
            <v>2</v>
          </cell>
          <cell r="O936">
            <v>589.71</v>
          </cell>
          <cell r="P936">
            <v>5673.3</v>
          </cell>
          <cell r="Q936">
            <v>60005.17</v>
          </cell>
          <cell r="R936">
            <v>33153.800000000003</v>
          </cell>
          <cell r="S936">
            <v>59500.75</v>
          </cell>
          <cell r="T936">
            <v>18769.189999999999</v>
          </cell>
          <cell r="U936">
            <v>8560.92</v>
          </cell>
          <cell r="V936">
            <v>26607.548571428571</v>
          </cell>
        </row>
        <row r="937">
          <cell r="M937" t="str">
            <v>20000530</v>
          </cell>
          <cell r="N937" t="str">
            <v>2</v>
          </cell>
          <cell r="O937">
            <v>1029.6300000000001</v>
          </cell>
          <cell r="P937">
            <v>563.1</v>
          </cell>
          <cell r="Q937">
            <v>34.17</v>
          </cell>
          <cell r="S937">
            <v>1413.56</v>
          </cell>
          <cell r="T937">
            <v>8.24</v>
          </cell>
          <cell r="U937">
            <v>5104.8900000000003</v>
          </cell>
          <cell r="V937">
            <v>1164.7985714285714</v>
          </cell>
        </row>
        <row r="938">
          <cell r="M938" t="str">
            <v>20000531</v>
          </cell>
          <cell r="N938" t="str">
            <v>2</v>
          </cell>
          <cell r="P938">
            <v>284.17</v>
          </cell>
          <cell r="S938">
            <v>5355.38</v>
          </cell>
          <cell r="T938">
            <v>1713.52</v>
          </cell>
          <cell r="V938">
            <v>1050.4385714285713</v>
          </cell>
        </row>
        <row r="939">
          <cell r="M939" t="str">
            <v>20000532</v>
          </cell>
          <cell r="N939" t="str">
            <v>2</v>
          </cell>
          <cell r="O939">
            <v>7053.33</v>
          </cell>
          <cell r="P939">
            <v>2161.5300000000002</v>
          </cell>
          <cell r="Q939">
            <v>6699.08</v>
          </cell>
          <cell r="R939">
            <v>2476.7399999999998</v>
          </cell>
          <cell r="S939">
            <v>10924.39</v>
          </cell>
          <cell r="T939">
            <v>3158.68</v>
          </cell>
          <cell r="U939">
            <v>5212.8300000000017</v>
          </cell>
          <cell r="V939">
            <v>5383.7971428571427</v>
          </cell>
        </row>
        <row r="940">
          <cell r="M940" t="str">
            <v>20000533</v>
          </cell>
          <cell r="N940" t="str">
            <v>2</v>
          </cell>
          <cell r="O940">
            <v>1230.44</v>
          </cell>
          <cell r="P940">
            <v>957.28</v>
          </cell>
          <cell r="Q940">
            <v>1365.74</v>
          </cell>
          <cell r="S940">
            <v>3806.31</v>
          </cell>
          <cell r="T940">
            <v>34.5</v>
          </cell>
          <cell r="U940">
            <v>2964.12</v>
          </cell>
          <cell r="V940">
            <v>1479.77</v>
          </cell>
        </row>
        <row r="941">
          <cell r="M941" t="str">
            <v>20000534</v>
          </cell>
          <cell r="N941" t="str">
            <v>2</v>
          </cell>
          <cell r="O941">
            <v>2961.08</v>
          </cell>
          <cell r="P941">
            <v>21859.47</v>
          </cell>
          <cell r="Q941">
            <v>7681.02</v>
          </cell>
          <cell r="R941">
            <v>16516.48</v>
          </cell>
          <cell r="S941">
            <v>2539.7199999999998</v>
          </cell>
          <cell r="T941">
            <v>11328</v>
          </cell>
          <cell r="V941">
            <v>8983.6814285714299</v>
          </cell>
        </row>
        <row r="942">
          <cell r="M942" t="str">
            <v>20000535</v>
          </cell>
          <cell r="N942" t="str">
            <v>2</v>
          </cell>
          <cell r="P942">
            <v>375.03</v>
          </cell>
          <cell r="Q942">
            <v>348.32</v>
          </cell>
          <cell r="S942">
            <v>13936.58</v>
          </cell>
          <cell r="T942">
            <v>44.15</v>
          </cell>
          <cell r="U942">
            <v>9699.380000000001</v>
          </cell>
          <cell r="V942">
            <v>3486.2085714285713</v>
          </cell>
        </row>
        <row r="943">
          <cell r="M943" t="str">
            <v>20000536</v>
          </cell>
          <cell r="N943" t="str">
            <v>2</v>
          </cell>
          <cell r="O943">
            <v>1082.6400000000001</v>
          </cell>
          <cell r="P943">
            <v>984.89</v>
          </cell>
          <cell r="Q943">
            <v>591.69000000000005</v>
          </cell>
          <cell r="R943">
            <v>658.03</v>
          </cell>
          <cell r="S943">
            <v>1315.89</v>
          </cell>
          <cell r="T943">
            <v>1153.68</v>
          </cell>
          <cell r="V943">
            <v>826.68857142857155</v>
          </cell>
        </row>
        <row r="944">
          <cell r="M944" t="str">
            <v>20000537</v>
          </cell>
          <cell r="N944" t="str">
            <v>2</v>
          </cell>
          <cell r="O944">
            <v>1402.61</v>
          </cell>
          <cell r="P944">
            <v>1151.67</v>
          </cell>
          <cell r="Q944">
            <v>587.22</v>
          </cell>
          <cell r="R944">
            <v>658.03</v>
          </cell>
          <cell r="S944">
            <v>993.44</v>
          </cell>
          <cell r="T944">
            <v>1200.52</v>
          </cell>
          <cell r="V944">
            <v>856.21285714285716</v>
          </cell>
        </row>
        <row r="945">
          <cell r="M945" t="str">
            <v>20000538</v>
          </cell>
          <cell r="N945" t="str">
            <v>2</v>
          </cell>
          <cell r="O945">
            <v>942.59</v>
          </cell>
          <cell r="P945">
            <v>5528.63</v>
          </cell>
          <cell r="Q945">
            <v>3476.89</v>
          </cell>
          <cell r="R945">
            <v>34000.080000000002</v>
          </cell>
          <cell r="S945">
            <v>88924.579999999987</v>
          </cell>
          <cell r="T945">
            <v>3271.5</v>
          </cell>
          <cell r="U945">
            <v>4096.7299999999996</v>
          </cell>
          <cell r="V945">
            <v>20034.428571428572</v>
          </cell>
        </row>
        <row r="946">
          <cell r="M946" t="str">
            <v>20000539</v>
          </cell>
          <cell r="N946" t="str">
            <v>2</v>
          </cell>
          <cell r="O946">
            <v>740.62</v>
          </cell>
          <cell r="Q946">
            <v>193.06</v>
          </cell>
          <cell r="R946">
            <v>379.96</v>
          </cell>
          <cell r="S946">
            <v>1888.09</v>
          </cell>
          <cell r="T946">
            <v>1069.95</v>
          </cell>
          <cell r="U946">
            <v>1288.8500000000001</v>
          </cell>
          <cell r="V946">
            <v>794.36142857142863</v>
          </cell>
        </row>
        <row r="947">
          <cell r="M947" t="str">
            <v>20000540</v>
          </cell>
          <cell r="N947" t="str">
            <v>2</v>
          </cell>
          <cell r="O947">
            <v>250.31</v>
          </cell>
          <cell r="Q947">
            <v>324.93</v>
          </cell>
          <cell r="R947">
            <v>123.41</v>
          </cell>
          <cell r="S947">
            <v>156.51999999999998</v>
          </cell>
          <cell r="T947">
            <v>254.85000000000002</v>
          </cell>
          <cell r="V947">
            <v>158.57428571428571</v>
          </cell>
        </row>
        <row r="948">
          <cell r="M948" t="str">
            <v>20000541</v>
          </cell>
          <cell r="N948" t="str">
            <v>2</v>
          </cell>
          <cell r="O948">
            <v>2777.13</v>
          </cell>
          <cell r="P948">
            <v>12070.8</v>
          </cell>
          <cell r="Q948">
            <v>11495.660000000002</v>
          </cell>
          <cell r="R948">
            <v>3950.49</v>
          </cell>
          <cell r="S948">
            <v>4859.1400000000003</v>
          </cell>
          <cell r="T948">
            <v>9758.49</v>
          </cell>
          <cell r="U948">
            <v>5253.17</v>
          </cell>
          <cell r="V948">
            <v>7166.4114285714286</v>
          </cell>
        </row>
        <row r="949">
          <cell r="M949" t="str">
            <v>20000542</v>
          </cell>
          <cell r="N949" t="str">
            <v>2</v>
          </cell>
          <cell r="O949">
            <v>10266.299999999999</v>
          </cell>
          <cell r="P949">
            <v>11845.28</v>
          </cell>
          <cell r="Q949">
            <v>15212.52</v>
          </cell>
          <cell r="R949">
            <v>15840.490000000002</v>
          </cell>
          <cell r="S949">
            <v>1915.7899999999997</v>
          </cell>
          <cell r="T949">
            <v>5659.36</v>
          </cell>
          <cell r="U949">
            <v>4632</v>
          </cell>
          <cell r="V949">
            <v>9338.8200000000015</v>
          </cell>
        </row>
        <row r="950">
          <cell r="M950" t="str">
            <v>20000543</v>
          </cell>
          <cell r="N950" t="str">
            <v>2</v>
          </cell>
          <cell r="O950">
            <v>967.34</v>
          </cell>
          <cell r="P950">
            <v>1149.3800000000001</v>
          </cell>
          <cell r="Q950">
            <v>1407.22</v>
          </cell>
          <cell r="R950">
            <v>2627.33</v>
          </cell>
          <cell r="S950">
            <v>1578.1</v>
          </cell>
          <cell r="T950">
            <v>1171.33</v>
          </cell>
          <cell r="U950">
            <v>1066.01</v>
          </cell>
          <cell r="V950">
            <v>1423.8157142857144</v>
          </cell>
        </row>
        <row r="951">
          <cell r="M951" t="str">
            <v>20000544</v>
          </cell>
          <cell r="N951" t="str">
            <v>2</v>
          </cell>
          <cell r="O951">
            <v>1427.23</v>
          </cell>
          <cell r="P951">
            <v>1959.61</v>
          </cell>
          <cell r="Q951">
            <v>11288.59</v>
          </cell>
          <cell r="R951">
            <v>1163.23</v>
          </cell>
          <cell r="T951">
            <v>1436.62</v>
          </cell>
          <cell r="U951">
            <v>6200.3</v>
          </cell>
          <cell r="V951">
            <v>3353.6542857142854</v>
          </cell>
        </row>
        <row r="952">
          <cell r="M952" t="str">
            <v>20000545</v>
          </cell>
          <cell r="N952" t="str">
            <v>2</v>
          </cell>
          <cell r="O952">
            <v>6147.2900000000009</v>
          </cell>
          <cell r="P952">
            <v>12126.2</v>
          </cell>
          <cell r="Q952">
            <v>16033.69</v>
          </cell>
          <cell r="R952">
            <v>5961.91</v>
          </cell>
          <cell r="S952">
            <v>6335.84</v>
          </cell>
          <cell r="T952">
            <v>33476.410000000003</v>
          </cell>
          <cell r="U952">
            <v>21163.37</v>
          </cell>
          <cell r="V952">
            <v>14463.529999999999</v>
          </cell>
        </row>
        <row r="953">
          <cell r="M953" t="str">
            <v>20000548</v>
          </cell>
          <cell r="N953" t="str">
            <v>2</v>
          </cell>
          <cell r="V953">
            <v>0</v>
          </cell>
        </row>
        <row r="954">
          <cell r="M954" t="str">
            <v>20000549</v>
          </cell>
          <cell r="N954" t="str">
            <v>2</v>
          </cell>
          <cell r="O954">
            <v>32295.39</v>
          </cell>
          <cell r="P954">
            <v>26194.959999999999</v>
          </cell>
          <cell r="Q954">
            <v>2896.15</v>
          </cell>
          <cell r="R954">
            <v>3852.33</v>
          </cell>
          <cell r="S954">
            <v>320.61</v>
          </cell>
          <cell r="T954">
            <v>1101.81</v>
          </cell>
          <cell r="U954">
            <v>932.46</v>
          </cell>
          <cell r="V954">
            <v>9656.2442857142869</v>
          </cell>
        </row>
        <row r="955">
          <cell r="M955" t="str">
            <v>20000550</v>
          </cell>
          <cell r="N955" t="str">
            <v>2</v>
          </cell>
          <cell r="O955">
            <v>34124.82</v>
          </cell>
          <cell r="P955">
            <v>7630.79</v>
          </cell>
          <cell r="Q955">
            <v>18189.07</v>
          </cell>
          <cell r="R955">
            <v>9296.42</v>
          </cell>
          <cell r="S955">
            <v>14087.85</v>
          </cell>
          <cell r="T955">
            <v>8354.44</v>
          </cell>
          <cell r="U955">
            <v>7902.19</v>
          </cell>
          <cell r="V955">
            <v>14226.511428571432</v>
          </cell>
        </row>
        <row r="956">
          <cell r="M956" t="str">
            <v>20000553</v>
          </cell>
          <cell r="N956" t="str">
            <v>2</v>
          </cell>
          <cell r="O956">
            <v>12038.77</v>
          </cell>
          <cell r="P956">
            <v>10597.59</v>
          </cell>
          <cell r="Q956">
            <v>21322.38</v>
          </cell>
          <cell r="R956">
            <v>17540.189999999999</v>
          </cell>
          <cell r="S956">
            <v>22238.59</v>
          </cell>
          <cell r="T956">
            <v>25294.47</v>
          </cell>
          <cell r="U956">
            <v>22413.68</v>
          </cell>
          <cell r="V956">
            <v>18777.95285714286</v>
          </cell>
        </row>
        <row r="957">
          <cell r="M957" t="str">
            <v>20000554</v>
          </cell>
          <cell r="N957" t="str">
            <v>2</v>
          </cell>
          <cell r="O957">
            <v>16318.52</v>
          </cell>
          <cell r="P957">
            <v>25813.66</v>
          </cell>
          <cell r="Q957">
            <v>18538.649999999998</v>
          </cell>
          <cell r="R957">
            <v>25869</v>
          </cell>
          <cell r="S957">
            <v>18439.61</v>
          </cell>
          <cell r="T957">
            <v>21189.360000000001</v>
          </cell>
          <cell r="U957">
            <v>21309.75</v>
          </cell>
          <cell r="V957">
            <v>21068.364285714284</v>
          </cell>
        </row>
        <row r="958">
          <cell r="M958" t="str">
            <v>20000555</v>
          </cell>
          <cell r="N958" t="str">
            <v>2</v>
          </cell>
          <cell r="O958">
            <v>8567.33</v>
          </cell>
          <cell r="P958">
            <v>6169.5</v>
          </cell>
          <cell r="Q958">
            <v>3973.1</v>
          </cell>
          <cell r="R958">
            <v>5147.26</v>
          </cell>
          <cell r="S958">
            <v>11069.39</v>
          </cell>
          <cell r="T958">
            <v>5614.51</v>
          </cell>
          <cell r="U958">
            <v>4064.32</v>
          </cell>
          <cell r="V958">
            <v>6372.2014285714295</v>
          </cell>
        </row>
        <row r="959">
          <cell r="M959" t="str">
            <v>20000556</v>
          </cell>
          <cell r="N959" t="str">
            <v>2</v>
          </cell>
          <cell r="O959">
            <v>6004.6900000000014</v>
          </cell>
          <cell r="P959">
            <v>2253.09</v>
          </cell>
          <cell r="Q959">
            <v>3613.97</v>
          </cell>
          <cell r="R959">
            <v>7144.87</v>
          </cell>
          <cell r="S959">
            <v>5688.17</v>
          </cell>
          <cell r="T959">
            <v>10415.959999999999</v>
          </cell>
          <cell r="U959">
            <v>3786.06</v>
          </cell>
          <cell r="V959">
            <v>5558.1157142857137</v>
          </cell>
        </row>
        <row r="960">
          <cell r="M960" t="str">
            <v>20000557</v>
          </cell>
          <cell r="N960" t="str">
            <v>2</v>
          </cell>
          <cell r="O960">
            <v>9375.9499999999989</v>
          </cell>
          <cell r="P960">
            <v>3345.0299999999997</v>
          </cell>
          <cell r="Q960">
            <v>4651.5</v>
          </cell>
          <cell r="R960">
            <v>14808.13</v>
          </cell>
          <cell r="S960">
            <v>1112.81</v>
          </cell>
          <cell r="T960">
            <v>4475.03</v>
          </cell>
          <cell r="U960">
            <v>8907.89</v>
          </cell>
          <cell r="V960">
            <v>6668.0485714285705</v>
          </cell>
        </row>
        <row r="961">
          <cell r="M961" t="str">
            <v>20000558</v>
          </cell>
          <cell r="N961" t="str">
            <v>2</v>
          </cell>
          <cell r="O961">
            <v>1756.43</v>
          </cell>
          <cell r="P961">
            <v>3801.5</v>
          </cell>
          <cell r="Q961">
            <v>22314.29</v>
          </cell>
          <cell r="R961">
            <v>2556.84</v>
          </cell>
          <cell r="S961">
            <v>1251.83</v>
          </cell>
          <cell r="T961">
            <v>4496.1000000000004</v>
          </cell>
          <cell r="U961">
            <v>3937.59</v>
          </cell>
          <cell r="V961">
            <v>5730.6542857142858</v>
          </cell>
        </row>
        <row r="962">
          <cell r="M962" t="str">
            <v>20000559</v>
          </cell>
          <cell r="N962" t="str">
            <v>2</v>
          </cell>
          <cell r="O962">
            <v>29189.9</v>
          </cell>
          <cell r="P962">
            <v>5904.01</v>
          </cell>
          <cell r="Q962">
            <v>10778.69</v>
          </cell>
          <cell r="R962">
            <v>8685.43</v>
          </cell>
          <cell r="S962">
            <v>9350.369999999999</v>
          </cell>
          <cell r="T962">
            <v>10273.58</v>
          </cell>
          <cell r="U962">
            <v>14307.75</v>
          </cell>
          <cell r="V962">
            <v>12641.390000000001</v>
          </cell>
        </row>
        <row r="963">
          <cell r="M963" t="str">
            <v>20000560</v>
          </cell>
          <cell r="N963" t="str">
            <v>2</v>
          </cell>
          <cell r="O963">
            <v>1707.49</v>
          </cell>
          <cell r="P963">
            <v>1641.6</v>
          </cell>
          <cell r="Q963">
            <v>1010.55</v>
          </cell>
          <cell r="R963">
            <v>2858.12</v>
          </cell>
          <cell r="S963">
            <v>54439.72</v>
          </cell>
          <cell r="T963">
            <v>5015.95</v>
          </cell>
          <cell r="U963">
            <v>7420.83</v>
          </cell>
          <cell r="V963">
            <v>10584.894285714287</v>
          </cell>
        </row>
        <row r="964">
          <cell r="M964" t="str">
            <v>20000561</v>
          </cell>
          <cell r="N964" t="str">
            <v>2</v>
          </cell>
          <cell r="O964">
            <v>63650.720000000001</v>
          </cell>
          <cell r="P964">
            <v>44220.39</v>
          </cell>
          <cell r="Q964">
            <v>37033.050000000003</v>
          </cell>
          <cell r="R964">
            <v>52808.409999999996</v>
          </cell>
          <cell r="S964">
            <v>34211.449999999997</v>
          </cell>
          <cell r="T964">
            <v>44200.17</v>
          </cell>
          <cell r="U964">
            <v>67691.069999999992</v>
          </cell>
          <cell r="V964">
            <v>49116.465714285718</v>
          </cell>
        </row>
        <row r="965">
          <cell r="M965" t="str">
            <v>20000562</v>
          </cell>
          <cell r="N965" t="str">
            <v>2</v>
          </cell>
          <cell r="O965">
            <v>11680.07</v>
          </cell>
          <cell r="P965">
            <v>39689.279999999999</v>
          </cell>
          <cell r="Q965">
            <v>182525.38</v>
          </cell>
          <cell r="R965">
            <v>10608.279999999999</v>
          </cell>
          <cell r="S965">
            <v>122640.43000000001</v>
          </cell>
          <cell r="T965">
            <v>171260.36</v>
          </cell>
          <cell r="U965">
            <v>70293.69</v>
          </cell>
          <cell r="V965">
            <v>86956.784285714282</v>
          </cell>
        </row>
        <row r="966">
          <cell r="M966" t="str">
            <v>20000563</v>
          </cell>
          <cell r="N966" t="str">
            <v>2</v>
          </cell>
          <cell r="O966">
            <v>813.38</v>
          </cell>
          <cell r="P966">
            <v>617</v>
          </cell>
          <cell r="Q966">
            <v>16268.740000000002</v>
          </cell>
          <cell r="R966">
            <v>501.72</v>
          </cell>
          <cell r="S966">
            <v>895.26</v>
          </cell>
          <cell r="T966">
            <v>6051.92</v>
          </cell>
          <cell r="U966">
            <v>1059.7</v>
          </cell>
          <cell r="V966">
            <v>3743.9600000000005</v>
          </cell>
        </row>
        <row r="967">
          <cell r="M967" t="str">
            <v>20000564</v>
          </cell>
          <cell r="N967" t="str">
            <v>2</v>
          </cell>
          <cell r="O967">
            <v>5798.1</v>
          </cell>
          <cell r="P967">
            <v>3810.71</v>
          </cell>
          <cell r="Q967">
            <v>3535.79</v>
          </cell>
          <cell r="R967">
            <v>8795.59</v>
          </cell>
          <cell r="S967">
            <v>2642.1</v>
          </cell>
          <cell r="T967">
            <v>26674.02</v>
          </cell>
          <cell r="U967">
            <v>12221.51</v>
          </cell>
          <cell r="V967">
            <v>9068.26</v>
          </cell>
        </row>
        <row r="968">
          <cell r="M968" t="str">
            <v>20000565</v>
          </cell>
          <cell r="N968" t="str">
            <v>2</v>
          </cell>
          <cell r="O968">
            <v>25754.240000000002</v>
          </cell>
          <cell r="P968">
            <v>39936.53</v>
          </cell>
          <cell r="Q968">
            <v>49106.1</v>
          </cell>
          <cell r="R968">
            <v>157263.05000000002</v>
          </cell>
          <cell r="S968">
            <v>80635.989999999991</v>
          </cell>
          <cell r="T968">
            <v>60492.36</v>
          </cell>
          <cell r="U968">
            <v>15741.68</v>
          </cell>
          <cell r="V968">
            <v>61275.707142857143</v>
          </cell>
        </row>
        <row r="969">
          <cell r="M969" t="str">
            <v>20000566</v>
          </cell>
          <cell r="N969" t="str">
            <v>2</v>
          </cell>
          <cell r="O969">
            <v>4854.3</v>
          </cell>
          <cell r="P969">
            <v>20933.27</v>
          </cell>
          <cell r="Q969">
            <v>15292.97</v>
          </cell>
          <cell r="R969">
            <v>4043.18</v>
          </cell>
          <cell r="S969">
            <v>39168.89</v>
          </cell>
          <cell r="T969">
            <v>23191.64</v>
          </cell>
          <cell r="U969">
            <v>68869.17</v>
          </cell>
          <cell r="V969">
            <v>25193.345714285711</v>
          </cell>
        </row>
        <row r="970">
          <cell r="M970" t="str">
            <v>20000569</v>
          </cell>
          <cell r="N970" t="str">
            <v>2</v>
          </cell>
          <cell r="O970">
            <v>414.2</v>
          </cell>
          <cell r="P970">
            <v>177.03</v>
          </cell>
          <cell r="Q970">
            <v>1149.26</v>
          </cell>
          <cell r="R970">
            <v>13501.28</v>
          </cell>
          <cell r="S970">
            <v>161.62</v>
          </cell>
          <cell r="T970">
            <v>165.68</v>
          </cell>
          <cell r="U970">
            <v>330.79</v>
          </cell>
          <cell r="V970">
            <v>2271.4085714285716</v>
          </cell>
        </row>
        <row r="971">
          <cell r="M971" t="str">
            <v>20000570</v>
          </cell>
          <cell r="N971" t="str">
            <v>2</v>
          </cell>
          <cell r="O971">
            <v>124.55</v>
          </cell>
          <cell r="P971">
            <v>60.93</v>
          </cell>
          <cell r="Q971">
            <v>646.56000000000006</v>
          </cell>
          <cell r="R971">
            <v>150.38999999999999</v>
          </cell>
          <cell r="S971">
            <v>63.39</v>
          </cell>
          <cell r="T971">
            <v>165.68</v>
          </cell>
          <cell r="U971">
            <v>1013.77</v>
          </cell>
          <cell r="V971">
            <v>317.89571428571435</v>
          </cell>
        </row>
        <row r="972">
          <cell r="M972" t="str">
            <v>20000571</v>
          </cell>
          <cell r="N972" t="str">
            <v>2</v>
          </cell>
          <cell r="O972">
            <v>181.25</v>
          </cell>
          <cell r="P972">
            <v>60.93</v>
          </cell>
          <cell r="Q972">
            <v>64.34</v>
          </cell>
          <cell r="R972">
            <v>150.38999999999999</v>
          </cell>
          <cell r="S972">
            <v>63.39</v>
          </cell>
          <cell r="T972">
            <v>165.68</v>
          </cell>
          <cell r="U972">
            <v>572.65</v>
          </cell>
          <cell r="V972">
            <v>179.80428571428573</v>
          </cell>
        </row>
        <row r="973">
          <cell r="M973" t="str">
            <v>20000572</v>
          </cell>
          <cell r="N973" t="str">
            <v>2</v>
          </cell>
          <cell r="O973">
            <v>410.99</v>
          </cell>
          <cell r="P973">
            <v>60.93</v>
          </cell>
          <cell r="Q973">
            <v>202.65</v>
          </cell>
          <cell r="R973">
            <v>155.25</v>
          </cell>
          <cell r="S973">
            <v>63.39</v>
          </cell>
          <cell r="T973">
            <v>160.36000000000001</v>
          </cell>
          <cell r="U973">
            <v>495.77000000000004</v>
          </cell>
          <cell r="V973">
            <v>221.33428571428573</v>
          </cell>
        </row>
        <row r="974">
          <cell r="M974" t="str">
            <v>20000573</v>
          </cell>
          <cell r="N974" t="str">
            <v>2</v>
          </cell>
          <cell r="O974">
            <v>181.25</v>
          </cell>
          <cell r="P974">
            <v>60.93</v>
          </cell>
          <cell r="Q974">
            <v>133.5</v>
          </cell>
          <cell r="R974">
            <v>155.25</v>
          </cell>
          <cell r="S974">
            <v>63.43</v>
          </cell>
          <cell r="T974">
            <v>160.36000000000001</v>
          </cell>
          <cell r="U974">
            <v>504.13</v>
          </cell>
          <cell r="V974">
            <v>179.83571428571426</v>
          </cell>
        </row>
        <row r="975">
          <cell r="M975" t="str">
            <v>20000574</v>
          </cell>
          <cell r="N975" t="str">
            <v>2</v>
          </cell>
          <cell r="O975">
            <v>124.55</v>
          </cell>
          <cell r="P975">
            <v>27.09</v>
          </cell>
          <cell r="Q975">
            <v>237.49</v>
          </cell>
          <cell r="R975">
            <v>152.97</v>
          </cell>
          <cell r="S975">
            <v>63.39</v>
          </cell>
          <cell r="T975">
            <v>165.68</v>
          </cell>
          <cell r="U975">
            <v>803.83999999999992</v>
          </cell>
          <cell r="V975">
            <v>225.00142857142856</v>
          </cell>
        </row>
        <row r="976">
          <cell r="M976" t="str">
            <v>20000575</v>
          </cell>
          <cell r="N976" t="str">
            <v>2</v>
          </cell>
          <cell r="O976">
            <v>682.77</v>
          </cell>
          <cell r="P976">
            <v>1753.39</v>
          </cell>
          <cell r="Q976">
            <v>60901.5</v>
          </cell>
          <cell r="R976">
            <v>1347.69</v>
          </cell>
          <cell r="S976">
            <v>1550.43</v>
          </cell>
          <cell r="T976">
            <v>2556.1800000000003</v>
          </cell>
          <cell r="U976">
            <v>1000.62</v>
          </cell>
          <cell r="V976">
            <v>9970.3685714285693</v>
          </cell>
        </row>
        <row r="977">
          <cell r="M977" t="str">
            <v>20000576</v>
          </cell>
          <cell r="N977" t="str">
            <v>2</v>
          </cell>
          <cell r="O977">
            <v>4876.9800000000005</v>
          </cell>
          <cell r="P977">
            <v>2900.35</v>
          </cell>
          <cell r="Q977">
            <v>6085.62</v>
          </cell>
          <cell r="R977">
            <v>2599.13</v>
          </cell>
          <cell r="S977">
            <v>1953.3899999999999</v>
          </cell>
          <cell r="T977">
            <v>1203.78</v>
          </cell>
          <cell r="U977">
            <v>2567.54</v>
          </cell>
          <cell r="V977">
            <v>3169.5414285714287</v>
          </cell>
        </row>
        <row r="978">
          <cell r="M978" t="str">
            <v>20000577</v>
          </cell>
          <cell r="N978" t="str">
            <v>2</v>
          </cell>
          <cell r="O978">
            <v>12736.52</v>
          </cell>
          <cell r="P978">
            <v>7014.68</v>
          </cell>
          <cell r="Q978">
            <v>7540.35</v>
          </cell>
          <cell r="R978">
            <v>6660.6100000000006</v>
          </cell>
          <cell r="S978">
            <v>40829.9</v>
          </cell>
          <cell r="T978">
            <v>9515.51</v>
          </cell>
          <cell r="U978">
            <v>26894.05</v>
          </cell>
          <cell r="V978">
            <v>15884.517142857143</v>
          </cell>
        </row>
        <row r="979">
          <cell r="M979" t="str">
            <v>20000578</v>
          </cell>
          <cell r="N979" t="str">
            <v>2</v>
          </cell>
          <cell r="O979">
            <v>52556.37</v>
          </cell>
          <cell r="P979">
            <v>69321.279999999999</v>
          </cell>
          <cell r="Q979">
            <v>44177.679999999993</v>
          </cell>
          <cell r="R979">
            <v>26349.95</v>
          </cell>
          <cell r="S979">
            <v>27380.15</v>
          </cell>
          <cell r="T979">
            <v>50901.229999999996</v>
          </cell>
          <cell r="U979">
            <v>50168.160000000003</v>
          </cell>
          <cell r="V979">
            <v>45836.40285714285</v>
          </cell>
        </row>
        <row r="980">
          <cell r="M980" t="str">
            <v>20000579</v>
          </cell>
          <cell r="N980" t="str">
            <v>2</v>
          </cell>
          <cell r="O980">
            <v>2354.0500000000002</v>
          </cell>
          <cell r="P980">
            <v>1086.82</v>
          </cell>
          <cell r="Q980">
            <v>3325.38</v>
          </cell>
          <cell r="R980">
            <v>3253.1</v>
          </cell>
          <cell r="S980">
            <v>2573.1799999999998</v>
          </cell>
          <cell r="T980">
            <v>1043.8900000000001</v>
          </cell>
          <cell r="V980">
            <v>1948.06</v>
          </cell>
        </row>
        <row r="981">
          <cell r="M981" t="str">
            <v>20000580</v>
          </cell>
          <cell r="N981" t="str">
            <v>2</v>
          </cell>
          <cell r="O981">
            <v>3539.34</v>
          </cell>
          <cell r="P981">
            <v>2637.6800000000003</v>
          </cell>
          <cell r="Q981">
            <v>963.09</v>
          </cell>
          <cell r="R981">
            <v>3144.08</v>
          </cell>
          <cell r="S981">
            <v>502.32</v>
          </cell>
          <cell r="T981">
            <v>2977.03</v>
          </cell>
          <cell r="U981">
            <v>1041.8399999999999</v>
          </cell>
          <cell r="V981">
            <v>2115.0542857142859</v>
          </cell>
        </row>
        <row r="982">
          <cell r="M982" t="str">
            <v>20000581</v>
          </cell>
          <cell r="N982" t="str">
            <v>2</v>
          </cell>
          <cell r="O982">
            <v>916.68000000000006</v>
          </cell>
          <cell r="P982">
            <v>2601.25</v>
          </cell>
          <cell r="Q982">
            <v>2238.67</v>
          </cell>
          <cell r="R982">
            <v>3165.18</v>
          </cell>
          <cell r="S982">
            <v>1269.1600000000001</v>
          </cell>
          <cell r="T982">
            <v>1385.3000000000002</v>
          </cell>
          <cell r="U982">
            <v>1477.58</v>
          </cell>
          <cell r="V982">
            <v>1864.8314285714289</v>
          </cell>
        </row>
        <row r="983">
          <cell r="M983" t="str">
            <v>20000582</v>
          </cell>
          <cell r="N983" t="str">
            <v>2</v>
          </cell>
          <cell r="P983">
            <v>1154.8800000000001</v>
          </cell>
          <cell r="R983">
            <v>540.12</v>
          </cell>
          <cell r="S983">
            <v>949.80000000000007</v>
          </cell>
          <cell r="U983">
            <v>717.27</v>
          </cell>
          <cell r="V983">
            <v>480.29571428571433</v>
          </cell>
        </row>
        <row r="984">
          <cell r="M984" t="str">
            <v>20000583</v>
          </cell>
          <cell r="N984" t="str">
            <v>2</v>
          </cell>
          <cell r="O984">
            <v>110</v>
          </cell>
          <cell r="P984">
            <v>363.07</v>
          </cell>
          <cell r="Q984">
            <v>2059.75</v>
          </cell>
          <cell r="R984">
            <v>4592.2300000000014</v>
          </cell>
          <cell r="S984">
            <v>8479.3900000000012</v>
          </cell>
          <cell r="T984">
            <v>8571.51</v>
          </cell>
          <cell r="U984">
            <v>48256.87</v>
          </cell>
          <cell r="V984">
            <v>10347.545714285716</v>
          </cell>
        </row>
        <row r="985">
          <cell r="M985" t="str">
            <v>20000584</v>
          </cell>
          <cell r="N985" t="str">
            <v>2</v>
          </cell>
          <cell r="O985">
            <v>5067.72</v>
          </cell>
          <cell r="P985">
            <v>22349.06</v>
          </cell>
          <cell r="Q985">
            <v>10027.02</v>
          </cell>
          <cell r="R985">
            <v>12938.27</v>
          </cell>
          <cell r="T985">
            <v>597.91999999999996</v>
          </cell>
          <cell r="U985">
            <v>1438.12</v>
          </cell>
          <cell r="V985">
            <v>7488.3014285714298</v>
          </cell>
        </row>
        <row r="986">
          <cell r="M986" t="str">
            <v>20000585</v>
          </cell>
          <cell r="N986" t="str">
            <v>2</v>
          </cell>
          <cell r="O986">
            <v>6883.91</v>
          </cell>
          <cell r="P986">
            <v>2503.71</v>
          </cell>
          <cell r="Q986">
            <v>9044.94</v>
          </cell>
          <cell r="R986">
            <v>1997.26</v>
          </cell>
          <cell r="S986">
            <v>5531.1</v>
          </cell>
          <cell r="T986">
            <v>779</v>
          </cell>
          <cell r="U986">
            <v>2163.16</v>
          </cell>
          <cell r="V986">
            <v>4129.011428571428</v>
          </cell>
        </row>
        <row r="987">
          <cell r="M987" t="str">
            <v>20000586</v>
          </cell>
          <cell r="N987" t="str">
            <v>2</v>
          </cell>
          <cell r="O987">
            <v>10083.01</v>
          </cell>
          <cell r="P987">
            <v>31134.22</v>
          </cell>
          <cell r="Q987">
            <v>9815.17</v>
          </cell>
          <cell r="R987">
            <v>1347.72</v>
          </cell>
          <cell r="S987">
            <v>1405.99</v>
          </cell>
          <cell r="T987">
            <v>4028.99</v>
          </cell>
          <cell r="U987">
            <v>3118.9800000000005</v>
          </cell>
          <cell r="V987">
            <v>8704.8685714285712</v>
          </cell>
        </row>
        <row r="988">
          <cell r="M988" t="str">
            <v>20000587</v>
          </cell>
          <cell r="N988" t="str">
            <v>2</v>
          </cell>
          <cell r="O988">
            <v>7727.66</v>
          </cell>
          <cell r="P988">
            <v>7838.72</v>
          </cell>
          <cell r="Q988">
            <v>14327.529999999999</v>
          </cell>
          <cell r="R988">
            <v>8444.7999999999993</v>
          </cell>
          <cell r="S988">
            <v>3217.5</v>
          </cell>
          <cell r="T988">
            <v>12399.61</v>
          </cell>
          <cell r="V988">
            <v>7707.9742857142855</v>
          </cell>
        </row>
        <row r="989">
          <cell r="M989" t="str">
            <v>20000590</v>
          </cell>
          <cell r="N989" t="str">
            <v>2</v>
          </cell>
          <cell r="O989">
            <v>6839.21</v>
          </cell>
          <cell r="P989">
            <v>14491.710000000001</v>
          </cell>
          <cell r="Q989">
            <v>8169.2</v>
          </cell>
          <cell r="R989">
            <v>13554.06</v>
          </cell>
          <cell r="S989">
            <v>6980.7199999999993</v>
          </cell>
          <cell r="T989">
            <v>9696.19</v>
          </cell>
          <cell r="U989">
            <v>20710.61</v>
          </cell>
          <cell r="V989">
            <v>11491.67142857143</v>
          </cell>
        </row>
        <row r="990">
          <cell r="M990" t="str">
            <v>20000591</v>
          </cell>
          <cell r="N990" t="str">
            <v>2</v>
          </cell>
          <cell r="O990">
            <v>8372.18</v>
          </cell>
          <cell r="P990">
            <v>52582.65</v>
          </cell>
          <cell r="Q990">
            <v>6557.93</v>
          </cell>
          <cell r="R990">
            <v>6525.4800000000014</v>
          </cell>
          <cell r="S990">
            <v>6495.57</v>
          </cell>
          <cell r="T990">
            <v>7534.1500000000005</v>
          </cell>
          <cell r="U990">
            <v>4743.42</v>
          </cell>
          <cell r="V990">
            <v>13258.768571428571</v>
          </cell>
        </row>
        <row r="991">
          <cell r="M991" t="str">
            <v>20000592</v>
          </cell>
          <cell r="N991" t="str">
            <v>2</v>
          </cell>
          <cell r="O991">
            <v>5103.59</v>
          </cell>
          <cell r="P991">
            <v>2637.75</v>
          </cell>
          <cell r="Q991">
            <v>29078.329999999998</v>
          </cell>
          <cell r="R991">
            <v>13107.48</v>
          </cell>
          <cell r="S991">
            <v>6927.1200000000017</v>
          </cell>
          <cell r="T991">
            <v>4675.9000000000005</v>
          </cell>
          <cell r="U991">
            <v>2321.25</v>
          </cell>
          <cell r="V991">
            <v>9121.6314285714288</v>
          </cell>
        </row>
        <row r="992">
          <cell r="M992" t="str">
            <v>20000593</v>
          </cell>
          <cell r="N992" t="str">
            <v>2</v>
          </cell>
          <cell r="O992">
            <v>1346.25</v>
          </cell>
          <cell r="P992">
            <v>2771.01</v>
          </cell>
          <cell r="Q992">
            <v>722.95</v>
          </cell>
          <cell r="R992">
            <v>404.33</v>
          </cell>
          <cell r="S992">
            <v>4184.55</v>
          </cell>
          <cell r="T992">
            <v>527.36</v>
          </cell>
          <cell r="U992">
            <v>1041.8399999999999</v>
          </cell>
          <cell r="V992">
            <v>1571.1842857142858</v>
          </cell>
        </row>
        <row r="993">
          <cell r="M993" t="str">
            <v>20000594</v>
          </cell>
          <cell r="N993" t="str">
            <v>2</v>
          </cell>
          <cell r="P993">
            <v>639.77</v>
          </cell>
          <cell r="S993">
            <v>746.64</v>
          </cell>
          <cell r="T993">
            <v>5.76</v>
          </cell>
          <cell r="U993">
            <v>455.97</v>
          </cell>
          <cell r="V993">
            <v>264.02</v>
          </cell>
        </row>
        <row r="994">
          <cell r="M994" t="str">
            <v>20000595</v>
          </cell>
          <cell r="N994" t="str">
            <v>2</v>
          </cell>
          <cell r="O994">
            <v>8536.59</v>
          </cell>
          <cell r="P994">
            <v>4205.41</v>
          </cell>
          <cell r="Q994">
            <v>2140.11</v>
          </cell>
          <cell r="R994">
            <v>4454.53</v>
          </cell>
          <cell r="S994">
            <v>2020.56</v>
          </cell>
          <cell r="T994">
            <v>5925.66</v>
          </cell>
          <cell r="U994">
            <v>1362.77</v>
          </cell>
          <cell r="V994">
            <v>4092.2328571428575</v>
          </cell>
        </row>
        <row r="995">
          <cell r="M995" t="str">
            <v>20000596</v>
          </cell>
          <cell r="N995" t="str">
            <v>2</v>
          </cell>
          <cell r="O995">
            <v>1216.4000000000001</v>
          </cell>
          <cell r="P995">
            <v>880.72</v>
          </cell>
          <cell r="Q995">
            <v>763.89</v>
          </cell>
          <cell r="R995">
            <v>1705.81</v>
          </cell>
          <cell r="S995">
            <v>2170.44</v>
          </cell>
          <cell r="T995">
            <v>947.43</v>
          </cell>
          <cell r="U995">
            <v>1091.55</v>
          </cell>
          <cell r="V995">
            <v>1253.7485714285715</v>
          </cell>
        </row>
        <row r="996">
          <cell r="M996" t="str">
            <v>20000597</v>
          </cell>
          <cell r="N996" t="str">
            <v>2</v>
          </cell>
          <cell r="O996">
            <v>7009.64</v>
          </cell>
          <cell r="P996">
            <v>13456.8</v>
          </cell>
          <cell r="Q996">
            <v>25366.019999999997</v>
          </cell>
          <cell r="R996">
            <v>16854.04</v>
          </cell>
          <cell r="S996">
            <v>15119.3</v>
          </cell>
          <cell r="T996">
            <v>22038.67</v>
          </cell>
          <cell r="U996">
            <v>14615.3</v>
          </cell>
          <cell r="V996">
            <v>16351.395714285713</v>
          </cell>
        </row>
        <row r="997">
          <cell r="M997" t="str">
            <v>20000598</v>
          </cell>
          <cell r="N997" t="str">
            <v>2</v>
          </cell>
          <cell r="O997">
            <v>16303.400000000001</v>
          </cell>
          <cell r="P997">
            <v>9169.74</v>
          </cell>
          <cell r="Q997">
            <v>8850.17</v>
          </cell>
          <cell r="R997">
            <v>15129.01</v>
          </cell>
          <cell r="S997">
            <v>11442.42</v>
          </cell>
          <cell r="T997">
            <v>8580.09</v>
          </cell>
          <cell r="U997">
            <v>24765.93</v>
          </cell>
          <cell r="V997">
            <v>13462.965714285716</v>
          </cell>
        </row>
        <row r="998">
          <cell r="M998" t="str">
            <v>20000599</v>
          </cell>
          <cell r="N998" t="str">
            <v>2</v>
          </cell>
          <cell r="O998">
            <v>3739.88</v>
          </cell>
          <cell r="P998">
            <v>2874.7000000000003</v>
          </cell>
          <cell r="Q998">
            <v>4181.6900000000014</v>
          </cell>
          <cell r="R998">
            <v>3767.24</v>
          </cell>
          <cell r="S998">
            <v>2238.62</v>
          </cell>
          <cell r="T998">
            <v>3921.3900000000003</v>
          </cell>
          <cell r="U998">
            <v>2105.58</v>
          </cell>
          <cell r="V998">
            <v>3261.2999999999997</v>
          </cell>
        </row>
        <row r="999">
          <cell r="M999" t="str">
            <v>20000601</v>
          </cell>
          <cell r="N999" t="str">
            <v>2</v>
          </cell>
          <cell r="O999">
            <v>8786.0500000000011</v>
          </cell>
          <cell r="P999">
            <v>16397.939999999999</v>
          </cell>
          <cell r="Q999">
            <v>15238.77</v>
          </cell>
          <cell r="R999">
            <v>22734.79</v>
          </cell>
          <cell r="S999">
            <v>21847.48</v>
          </cell>
          <cell r="T999">
            <v>9084.34</v>
          </cell>
          <cell r="U999">
            <v>17328.48</v>
          </cell>
          <cell r="V999">
            <v>15916.835714285713</v>
          </cell>
        </row>
        <row r="1000">
          <cell r="M1000" t="str">
            <v>20000602</v>
          </cell>
          <cell r="N1000" t="str">
            <v>2</v>
          </cell>
          <cell r="O1000">
            <v>9938.8700000000008</v>
          </cell>
          <cell r="P1000">
            <v>6640.72</v>
          </cell>
          <cell r="Q1000">
            <v>8304.2000000000007</v>
          </cell>
          <cell r="R1000">
            <v>24021.699999999997</v>
          </cell>
          <cell r="S1000">
            <v>30605.99</v>
          </cell>
          <cell r="T1000">
            <v>5858.4400000000014</v>
          </cell>
          <cell r="U1000">
            <v>27529</v>
          </cell>
          <cell r="V1000">
            <v>16128.417142857143</v>
          </cell>
        </row>
        <row r="1001">
          <cell r="M1001" t="str">
            <v>20000603</v>
          </cell>
          <cell r="N1001" t="str">
            <v>2</v>
          </cell>
          <cell r="O1001">
            <v>1501.26</v>
          </cell>
          <cell r="P1001">
            <v>5064.1900000000005</v>
          </cell>
          <cell r="Q1001">
            <v>5006.53</v>
          </cell>
          <cell r="R1001">
            <v>9477.9699999999993</v>
          </cell>
          <cell r="S1001">
            <v>8940.23</v>
          </cell>
          <cell r="T1001">
            <v>5714.38</v>
          </cell>
          <cell r="U1001">
            <v>3066.29</v>
          </cell>
          <cell r="V1001">
            <v>5538.6928571428571</v>
          </cell>
        </row>
        <row r="1002">
          <cell r="M1002" t="str">
            <v>20000604</v>
          </cell>
          <cell r="N1002" t="str">
            <v>2</v>
          </cell>
          <cell r="O1002">
            <v>651.6</v>
          </cell>
          <cell r="P1002">
            <v>462.69</v>
          </cell>
          <cell r="V1002">
            <v>159.18428571428572</v>
          </cell>
        </row>
        <row r="1003">
          <cell r="M1003" t="str">
            <v>20000606</v>
          </cell>
          <cell r="N1003" t="str">
            <v>2</v>
          </cell>
          <cell r="O1003">
            <v>4170.22</v>
          </cell>
          <cell r="P1003">
            <v>3053.8</v>
          </cell>
          <cell r="Q1003">
            <v>2256.8200000000002</v>
          </cell>
          <cell r="R1003">
            <v>3796.17</v>
          </cell>
          <cell r="S1003">
            <v>16552.14</v>
          </cell>
          <cell r="T1003">
            <v>1780.13</v>
          </cell>
          <cell r="U1003">
            <v>3320.1400000000003</v>
          </cell>
          <cell r="V1003">
            <v>4989.9171428571435</v>
          </cell>
        </row>
        <row r="1004">
          <cell r="M1004" t="str">
            <v>20000607</v>
          </cell>
          <cell r="N1004" t="str">
            <v>2</v>
          </cell>
          <cell r="O1004">
            <v>503.41</v>
          </cell>
          <cell r="P1004">
            <v>1087.71</v>
          </cell>
          <cell r="Q1004">
            <v>713.94</v>
          </cell>
          <cell r="R1004">
            <v>695.66</v>
          </cell>
          <cell r="S1004">
            <v>321.98</v>
          </cell>
          <cell r="T1004">
            <v>602.41</v>
          </cell>
          <cell r="U1004">
            <v>1269.71</v>
          </cell>
          <cell r="V1004">
            <v>742.11714285714277</v>
          </cell>
        </row>
        <row r="1005">
          <cell r="M1005" t="str">
            <v>20000608</v>
          </cell>
          <cell r="N1005" t="str">
            <v>2</v>
          </cell>
          <cell r="O1005">
            <v>8451.4399999999987</v>
          </cell>
          <cell r="P1005">
            <v>4248.54</v>
          </cell>
          <cell r="Q1005">
            <v>3591.2</v>
          </cell>
          <cell r="R1005">
            <v>2026.37</v>
          </cell>
          <cell r="S1005">
            <v>1647.68</v>
          </cell>
          <cell r="T1005">
            <v>6317.46</v>
          </cell>
          <cell r="U1005">
            <v>2051.33</v>
          </cell>
          <cell r="V1005">
            <v>4047.7171428571423</v>
          </cell>
        </row>
        <row r="1006">
          <cell r="M1006" t="str">
            <v>20000609</v>
          </cell>
          <cell r="N1006" t="str">
            <v>2</v>
          </cell>
          <cell r="O1006">
            <v>499.81</v>
          </cell>
          <cell r="P1006">
            <v>590.22</v>
          </cell>
          <cell r="Q1006">
            <v>920.81000000000006</v>
          </cell>
          <cell r="R1006">
            <v>515.64</v>
          </cell>
          <cell r="S1006">
            <v>510.74</v>
          </cell>
          <cell r="T1006">
            <v>453</v>
          </cell>
          <cell r="U1006">
            <v>454.15</v>
          </cell>
          <cell r="V1006">
            <v>563.48142857142864</v>
          </cell>
        </row>
        <row r="1007">
          <cell r="M1007" t="str">
            <v>20000610</v>
          </cell>
          <cell r="N1007" t="str">
            <v>2</v>
          </cell>
          <cell r="O1007">
            <v>6135.4400000000005</v>
          </cell>
          <cell r="P1007">
            <v>6585.08</v>
          </cell>
          <cell r="Q1007">
            <v>8165.83</v>
          </cell>
          <cell r="R1007">
            <v>13617.7</v>
          </cell>
          <cell r="S1007">
            <v>6162.32</v>
          </cell>
          <cell r="T1007">
            <v>6336.58</v>
          </cell>
          <cell r="U1007">
            <v>12508.359999999999</v>
          </cell>
          <cell r="V1007">
            <v>8501.6157142857155</v>
          </cell>
        </row>
        <row r="1008">
          <cell r="M1008" t="str">
            <v>20000611</v>
          </cell>
          <cell r="N1008" t="str">
            <v>2</v>
          </cell>
          <cell r="O1008">
            <v>539.49</v>
          </cell>
          <cell r="P1008">
            <v>215.31</v>
          </cell>
          <cell r="Q1008">
            <v>1320.03</v>
          </cell>
          <cell r="R1008">
            <v>554.83000000000004</v>
          </cell>
          <cell r="S1008">
            <v>8425.14</v>
          </cell>
          <cell r="T1008">
            <v>1575.37</v>
          </cell>
          <cell r="U1008">
            <v>9648.8499999999985</v>
          </cell>
          <cell r="V1008">
            <v>3182.7171428571423</v>
          </cell>
        </row>
        <row r="1009">
          <cell r="M1009" t="str">
            <v>20000612</v>
          </cell>
          <cell r="N1009" t="str">
            <v>2</v>
          </cell>
          <cell r="O1009">
            <v>140.71</v>
          </cell>
          <cell r="P1009">
            <v>899.01</v>
          </cell>
          <cell r="Q1009">
            <v>3910.04</v>
          </cell>
          <cell r="R1009">
            <v>20310.350000000002</v>
          </cell>
          <cell r="S1009">
            <v>138.44</v>
          </cell>
          <cell r="T1009">
            <v>215.59</v>
          </cell>
          <cell r="U1009">
            <v>297.67</v>
          </cell>
          <cell r="V1009">
            <v>3701.6871428571426</v>
          </cell>
        </row>
        <row r="1010">
          <cell r="M1010" t="str">
            <v>20000613</v>
          </cell>
          <cell r="N1010" t="str">
            <v>2</v>
          </cell>
          <cell r="O1010">
            <v>140.71</v>
          </cell>
          <cell r="P1010">
            <v>205.17</v>
          </cell>
          <cell r="Q1010">
            <v>359.24</v>
          </cell>
          <cell r="R1010">
            <v>369.01</v>
          </cell>
          <cell r="S1010">
            <v>173.05</v>
          </cell>
          <cell r="T1010">
            <v>215.59</v>
          </cell>
          <cell r="V1010">
            <v>208.96714285714285</v>
          </cell>
        </row>
        <row r="1011">
          <cell r="M1011" t="str">
            <v>20000614</v>
          </cell>
          <cell r="N1011" t="str">
            <v>2</v>
          </cell>
          <cell r="O1011">
            <v>140.71</v>
          </cell>
          <cell r="P1011">
            <v>150</v>
          </cell>
          <cell r="Q1011">
            <v>306.58</v>
          </cell>
          <cell r="R1011">
            <v>87.37</v>
          </cell>
          <cell r="S1011">
            <v>173.05</v>
          </cell>
          <cell r="T1011">
            <v>215.59</v>
          </cell>
          <cell r="V1011">
            <v>153.32857142857142</v>
          </cell>
        </row>
        <row r="1012">
          <cell r="M1012" t="str">
            <v>20000616</v>
          </cell>
          <cell r="N1012" t="str">
            <v>2</v>
          </cell>
          <cell r="O1012">
            <v>6570.2300000000014</v>
          </cell>
          <cell r="V1012">
            <v>938.60428571428588</v>
          </cell>
        </row>
        <row r="1013">
          <cell r="M1013" t="str">
            <v>20000624</v>
          </cell>
          <cell r="N1013" t="str">
            <v>2</v>
          </cell>
          <cell r="O1013">
            <v>10900.19</v>
          </cell>
          <cell r="P1013">
            <v>14733.109999999999</v>
          </cell>
          <cell r="Q1013">
            <v>12345.71</v>
          </cell>
          <cell r="R1013">
            <v>13089.14</v>
          </cell>
          <cell r="S1013">
            <v>10995.42</v>
          </cell>
          <cell r="T1013">
            <v>14471.07</v>
          </cell>
          <cell r="U1013">
            <v>20424.900000000001</v>
          </cell>
          <cell r="V1013">
            <v>13851.362857142854</v>
          </cell>
        </row>
        <row r="1014">
          <cell r="M1014" t="str">
            <v>20000625</v>
          </cell>
          <cell r="N1014" t="str">
            <v>2</v>
          </cell>
          <cell r="O1014">
            <v>4738.28</v>
          </cell>
          <cell r="P1014">
            <v>3618.66</v>
          </cell>
          <cell r="Q1014">
            <v>3413.61</v>
          </cell>
          <cell r="R1014">
            <v>2561.4900000000002</v>
          </cell>
          <cell r="S1014">
            <v>12538.15</v>
          </cell>
          <cell r="T1014">
            <v>5459.08</v>
          </cell>
          <cell r="U1014">
            <v>14350.05</v>
          </cell>
          <cell r="V1014">
            <v>6668.4742857142846</v>
          </cell>
        </row>
        <row r="1015">
          <cell r="M1015" t="str">
            <v>20000627</v>
          </cell>
          <cell r="N1015" t="str">
            <v>2</v>
          </cell>
          <cell r="O1015">
            <v>743.21</v>
          </cell>
          <cell r="P1015">
            <v>717.81000000000006</v>
          </cell>
          <cell r="Q1015">
            <v>5741.52</v>
          </cell>
          <cell r="R1015">
            <v>539.1</v>
          </cell>
          <cell r="S1015">
            <v>1695.21</v>
          </cell>
          <cell r="T1015">
            <v>1440.13</v>
          </cell>
          <cell r="U1015">
            <v>2982.45</v>
          </cell>
          <cell r="V1015">
            <v>1979.918571428572</v>
          </cell>
        </row>
        <row r="1016">
          <cell r="M1016" t="str">
            <v>20000631</v>
          </cell>
          <cell r="N1016" t="str">
            <v>2</v>
          </cell>
          <cell r="O1016">
            <v>118.97</v>
          </cell>
          <cell r="P1016">
            <v>63.47</v>
          </cell>
          <cell r="Q1016">
            <v>65.92</v>
          </cell>
          <cell r="R1016">
            <v>69.010000000000005</v>
          </cell>
          <cell r="S1016">
            <v>170.98</v>
          </cell>
          <cell r="T1016">
            <v>174.65</v>
          </cell>
          <cell r="U1016">
            <v>148.83000000000001</v>
          </cell>
          <cell r="V1016">
            <v>115.97571428571429</v>
          </cell>
        </row>
        <row r="1017">
          <cell r="M1017" t="str">
            <v>20000632</v>
          </cell>
          <cell r="N1017" t="str">
            <v>2</v>
          </cell>
          <cell r="Q1017">
            <v>263.82</v>
          </cell>
          <cell r="V1017">
            <v>37.688571428571429</v>
          </cell>
        </row>
        <row r="1018">
          <cell r="M1018" t="str">
            <v>20000637</v>
          </cell>
          <cell r="N1018" t="str">
            <v>2</v>
          </cell>
          <cell r="O1018">
            <v>25685.48</v>
          </cell>
          <cell r="P1018">
            <v>20189.96</v>
          </cell>
          <cell r="Q1018">
            <v>29776.6</v>
          </cell>
          <cell r="R1018">
            <v>7442.47</v>
          </cell>
          <cell r="S1018">
            <v>12061.8</v>
          </cell>
          <cell r="T1018">
            <v>12563.62</v>
          </cell>
          <cell r="U1018">
            <v>13339</v>
          </cell>
          <cell r="V1018">
            <v>17294.132857142857</v>
          </cell>
        </row>
        <row r="1019">
          <cell r="M1019" t="str">
            <v>20000644</v>
          </cell>
          <cell r="N1019" t="str">
            <v>2</v>
          </cell>
          <cell r="O1019">
            <v>3313.81</v>
          </cell>
          <cell r="P1019">
            <v>3276.05</v>
          </cell>
          <cell r="Q1019">
            <v>4943.1500000000005</v>
          </cell>
          <cell r="R1019">
            <v>1988.4</v>
          </cell>
          <cell r="S1019">
            <v>4197.8600000000006</v>
          </cell>
          <cell r="T1019">
            <v>2111.88</v>
          </cell>
          <cell r="U1019">
            <v>3638.6099999999997</v>
          </cell>
          <cell r="V1019">
            <v>3352.8228571428581</v>
          </cell>
        </row>
        <row r="1020">
          <cell r="M1020" t="str">
            <v>20000646</v>
          </cell>
          <cell r="N1020" t="str">
            <v>2</v>
          </cell>
          <cell r="O1020">
            <v>497.92</v>
          </cell>
          <cell r="Q1020">
            <v>1985.38</v>
          </cell>
          <cell r="R1020">
            <v>1347.73</v>
          </cell>
          <cell r="S1020">
            <v>2354.67</v>
          </cell>
          <cell r="U1020">
            <v>1379.01</v>
          </cell>
          <cell r="V1020">
            <v>1080.6728571428573</v>
          </cell>
        </row>
        <row r="1021">
          <cell r="M1021" t="str">
            <v>20000647</v>
          </cell>
          <cell r="N1021" t="str">
            <v>2</v>
          </cell>
          <cell r="P1021">
            <v>1045.32</v>
          </cell>
          <cell r="V1021">
            <v>149.33142857142857</v>
          </cell>
        </row>
        <row r="1022">
          <cell r="M1022" t="str">
            <v>20000648</v>
          </cell>
          <cell r="N1022" t="str">
            <v>2</v>
          </cell>
          <cell r="O1022">
            <v>31730.45</v>
          </cell>
          <cell r="P1022">
            <v>23520.97</v>
          </cell>
          <cell r="Q1022">
            <v>12022.01</v>
          </cell>
          <cell r="R1022">
            <v>13333.69</v>
          </cell>
          <cell r="S1022">
            <v>26391.360000000001</v>
          </cell>
          <cell r="T1022">
            <v>335418.23</v>
          </cell>
          <cell r="U1022">
            <v>277199.09000000003</v>
          </cell>
          <cell r="V1022">
            <v>102802.25714285715</v>
          </cell>
        </row>
        <row r="1023">
          <cell r="M1023" t="str">
            <v>20000649</v>
          </cell>
          <cell r="N1023" t="str">
            <v>2</v>
          </cell>
          <cell r="O1023">
            <v>7646.41</v>
          </cell>
          <cell r="P1023">
            <v>12668.08</v>
          </cell>
          <cell r="Q1023">
            <v>5334.8600000000006</v>
          </cell>
          <cell r="R1023">
            <v>172723.31999999998</v>
          </cell>
          <cell r="S1023">
            <v>947407.28</v>
          </cell>
          <cell r="T1023">
            <v>224401.17000000004</v>
          </cell>
          <cell r="U1023">
            <v>17721.18</v>
          </cell>
          <cell r="V1023">
            <v>198271.75714285715</v>
          </cell>
        </row>
        <row r="1024">
          <cell r="M1024" t="str">
            <v>20000650</v>
          </cell>
          <cell r="N1024" t="str">
            <v>2</v>
          </cell>
          <cell r="O1024">
            <v>18525.73</v>
          </cell>
          <cell r="Q1024">
            <v>35.9</v>
          </cell>
          <cell r="S1024">
            <v>4100.08</v>
          </cell>
          <cell r="T1024">
            <v>1784.48</v>
          </cell>
          <cell r="U1024">
            <v>29073.280000000002</v>
          </cell>
          <cell r="V1024">
            <v>7645.6385714285716</v>
          </cell>
        </row>
        <row r="1025">
          <cell r="M1025" t="str">
            <v>20000651</v>
          </cell>
          <cell r="N1025" t="str">
            <v>2</v>
          </cell>
          <cell r="O1025">
            <v>7056.26</v>
          </cell>
          <cell r="P1025">
            <v>4884.7700000000004</v>
          </cell>
          <cell r="Q1025">
            <v>5710.38</v>
          </cell>
          <cell r="R1025">
            <v>1416.89</v>
          </cell>
          <cell r="S1025">
            <v>503.19</v>
          </cell>
          <cell r="U1025">
            <v>436.55</v>
          </cell>
          <cell r="V1025">
            <v>2858.2914285714282</v>
          </cell>
        </row>
        <row r="1026">
          <cell r="M1026" t="str">
            <v>20000652</v>
          </cell>
          <cell r="N1026" t="str">
            <v>2</v>
          </cell>
          <cell r="O1026">
            <v>911.54</v>
          </cell>
          <cell r="Q1026">
            <v>3270.07</v>
          </cell>
          <cell r="R1026">
            <v>3193.16</v>
          </cell>
          <cell r="V1026">
            <v>1053.5385714285715</v>
          </cell>
        </row>
        <row r="1027">
          <cell r="M1027" t="str">
            <v>20000653</v>
          </cell>
          <cell r="N1027" t="str">
            <v>2</v>
          </cell>
          <cell r="O1027">
            <v>1061.5900000000001</v>
          </cell>
          <cell r="P1027">
            <v>2213.09</v>
          </cell>
          <cell r="Q1027">
            <v>3466.15</v>
          </cell>
          <cell r="R1027">
            <v>1234.0899999999999</v>
          </cell>
          <cell r="S1027">
            <v>708.93000000000006</v>
          </cell>
          <cell r="T1027">
            <v>1474.92</v>
          </cell>
          <cell r="U1027">
            <v>1488.35</v>
          </cell>
          <cell r="V1027">
            <v>1663.8742857142859</v>
          </cell>
        </row>
        <row r="1028">
          <cell r="M1028" t="str">
            <v>20000656</v>
          </cell>
          <cell r="N1028" t="str">
            <v>2</v>
          </cell>
          <cell r="O1028">
            <v>1268.07</v>
          </cell>
          <cell r="P1028">
            <v>4634.05</v>
          </cell>
          <cell r="R1028">
            <v>714.86</v>
          </cell>
          <cell r="S1028">
            <v>167.67</v>
          </cell>
          <cell r="V1028">
            <v>969.23571428571427</v>
          </cell>
        </row>
        <row r="1029">
          <cell r="M1029" t="str">
            <v>20000657</v>
          </cell>
          <cell r="N1029" t="str">
            <v>2</v>
          </cell>
          <cell r="O1029">
            <v>2412.54</v>
          </cell>
          <cell r="P1029">
            <v>2457.19</v>
          </cell>
          <cell r="Q1029">
            <v>2604.31</v>
          </cell>
          <cell r="R1029">
            <v>1496.29</v>
          </cell>
          <cell r="S1029">
            <v>2210.88</v>
          </cell>
          <cell r="T1029">
            <v>3944.48</v>
          </cell>
          <cell r="U1029">
            <v>1106.74</v>
          </cell>
          <cell r="V1029">
            <v>2318.9185714285713</v>
          </cell>
        </row>
        <row r="1030">
          <cell r="M1030" t="str">
            <v>20000659</v>
          </cell>
          <cell r="N1030" t="str">
            <v>2</v>
          </cell>
          <cell r="R1030">
            <v>2544.6999999999998</v>
          </cell>
          <cell r="S1030">
            <v>-5.64</v>
          </cell>
          <cell r="T1030">
            <v>2626.57</v>
          </cell>
          <cell r="V1030">
            <v>737.94714285714292</v>
          </cell>
        </row>
        <row r="1031">
          <cell r="M1031" t="str">
            <v>20000666</v>
          </cell>
          <cell r="N1031" t="str">
            <v>2</v>
          </cell>
          <cell r="O1031">
            <v>1005.8</v>
          </cell>
          <cell r="P1031">
            <v>1420.85</v>
          </cell>
          <cell r="S1031">
            <v>199.49</v>
          </cell>
          <cell r="T1031">
            <v>1.81</v>
          </cell>
          <cell r="V1031">
            <v>375.42142857142846</v>
          </cell>
        </row>
        <row r="1032">
          <cell r="M1032" t="str">
            <v>20000668</v>
          </cell>
          <cell r="N1032" t="str">
            <v>2</v>
          </cell>
          <cell r="P1032">
            <v>1218.53</v>
          </cell>
          <cell r="T1032">
            <v>608.27</v>
          </cell>
          <cell r="V1032">
            <v>260.97142857142859</v>
          </cell>
        </row>
        <row r="1033">
          <cell r="M1033" t="str">
            <v>20000670</v>
          </cell>
          <cell r="N1033" t="str">
            <v>2</v>
          </cell>
          <cell r="O1033">
            <v>3094.07</v>
          </cell>
          <cell r="P1033">
            <v>13055.96</v>
          </cell>
          <cell r="Q1033">
            <v>3623.78</v>
          </cell>
          <cell r="R1033">
            <v>2267.7200000000003</v>
          </cell>
          <cell r="S1033">
            <v>3899.43</v>
          </cell>
          <cell r="T1033">
            <v>502.34000000000003</v>
          </cell>
          <cell r="U1033">
            <v>1506.25</v>
          </cell>
          <cell r="V1033">
            <v>3992.792857142857</v>
          </cell>
        </row>
        <row r="1034">
          <cell r="M1034" t="str">
            <v>20000679</v>
          </cell>
          <cell r="N1034" t="str">
            <v>2</v>
          </cell>
          <cell r="O1034">
            <v>270114.49000000005</v>
          </cell>
          <cell r="P1034">
            <v>195045.01</v>
          </cell>
          <cell r="Q1034">
            <v>138372.5</v>
          </cell>
          <cell r="R1034">
            <v>78391.790000000008</v>
          </cell>
          <cell r="S1034">
            <v>4240.6400000000003</v>
          </cell>
          <cell r="T1034">
            <v>2658.1</v>
          </cell>
          <cell r="U1034">
            <v>93150.200000000012</v>
          </cell>
          <cell r="V1034">
            <v>111710.39</v>
          </cell>
        </row>
        <row r="1035">
          <cell r="M1035" t="str">
            <v>20000698</v>
          </cell>
          <cell r="N1035" t="str">
            <v>2</v>
          </cell>
          <cell r="O1035">
            <v>3414.2000000000003</v>
          </cell>
          <cell r="P1035">
            <v>1623.74</v>
          </cell>
          <cell r="Q1035">
            <v>2941.25</v>
          </cell>
          <cell r="R1035">
            <v>1622.15</v>
          </cell>
          <cell r="S1035">
            <v>1255.8499999999999</v>
          </cell>
          <cell r="T1035">
            <v>679.96</v>
          </cell>
          <cell r="U1035">
            <v>465.09</v>
          </cell>
          <cell r="V1035">
            <v>1714.6057142857146</v>
          </cell>
        </row>
        <row r="1036">
          <cell r="M1036" t="str">
            <v>20000700</v>
          </cell>
          <cell r="N1036" t="str">
            <v>2</v>
          </cell>
          <cell r="O1036">
            <v>1560.24</v>
          </cell>
          <cell r="P1036">
            <v>13583.84</v>
          </cell>
          <cell r="Q1036">
            <v>1770.19</v>
          </cell>
          <cell r="R1036">
            <v>1037.81</v>
          </cell>
          <cell r="S1036">
            <v>600.30999999999995</v>
          </cell>
          <cell r="T1036">
            <v>642.27</v>
          </cell>
          <cell r="U1036">
            <v>8332.2000000000007</v>
          </cell>
          <cell r="V1036">
            <v>3932.408571428572</v>
          </cell>
        </row>
        <row r="1037">
          <cell r="M1037" t="str">
            <v>20000701</v>
          </cell>
          <cell r="N1037" t="str">
            <v>2</v>
          </cell>
          <cell r="P1037">
            <v>2716.03</v>
          </cell>
          <cell r="Q1037">
            <v>1224.3499999999999</v>
          </cell>
          <cell r="S1037">
            <v>4452.4000000000005</v>
          </cell>
          <cell r="T1037">
            <v>3152.6</v>
          </cell>
          <cell r="U1037">
            <v>2523.11</v>
          </cell>
          <cell r="V1037">
            <v>2009.7842857142859</v>
          </cell>
        </row>
        <row r="1038">
          <cell r="M1038" t="str">
            <v>20000707</v>
          </cell>
          <cell r="N1038" t="str">
            <v>2</v>
          </cell>
          <cell r="O1038">
            <v>778.21</v>
          </cell>
          <cell r="Q1038">
            <v>127.13</v>
          </cell>
          <cell r="R1038">
            <v>1183.8599999999999</v>
          </cell>
          <cell r="T1038">
            <v>42.76</v>
          </cell>
          <cell r="V1038">
            <v>304.56571428571431</v>
          </cell>
        </row>
        <row r="1039">
          <cell r="M1039" t="str">
            <v>20000711</v>
          </cell>
          <cell r="N1039" t="str">
            <v>2</v>
          </cell>
          <cell r="O1039">
            <v>7028.9699999999993</v>
          </cell>
          <cell r="P1039">
            <v>16334.63</v>
          </cell>
          <cell r="Q1039">
            <v>7789.96</v>
          </cell>
          <cell r="R1039">
            <v>15997.68</v>
          </cell>
          <cell r="S1039">
            <v>13643.5</v>
          </cell>
          <cell r="T1039">
            <v>6795.7400000000007</v>
          </cell>
          <cell r="U1039">
            <v>14637.65</v>
          </cell>
          <cell r="V1039">
            <v>11746.875714285712</v>
          </cell>
        </row>
        <row r="1040">
          <cell r="M1040" t="str">
            <v>20000712</v>
          </cell>
          <cell r="N1040" t="str">
            <v>2</v>
          </cell>
          <cell r="O1040">
            <v>22565.230000000003</v>
          </cell>
          <cell r="P1040">
            <v>23946.81</v>
          </cell>
          <cell r="Q1040">
            <v>26649.78</v>
          </cell>
          <cell r="R1040">
            <v>38851.43</v>
          </cell>
          <cell r="S1040">
            <v>15588.949999999999</v>
          </cell>
          <cell r="T1040">
            <v>32170.03</v>
          </cell>
          <cell r="U1040">
            <v>30972.98</v>
          </cell>
          <cell r="V1040">
            <v>27249.315714285713</v>
          </cell>
        </row>
        <row r="1041">
          <cell r="M1041" t="str">
            <v>20000715</v>
          </cell>
          <cell r="N1041" t="str">
            <v>2</v>
          </cell>
          <cell r="P1041">
            <v>8944.0800000000017</v>
          </cell>
          <cell r="Q1041">
            <v>30498.34</v>
          </cell>
          <cell r="R1041">
            <v>10257.89</v>
          </cell>
          <cell r="S1041">
            <v>16352.92</v>
          </cell>
          <cell r="T1041">
            <v>11268.93</v>
          </cell>
          <cell r="U1041">
            <v>26068.100000000002</v>
          </cell>
          <cell r="V1041">
            <v>14770.037142857143</v>
          </cell>
        </row>
        <row r="1042">
          <cell r="M1042" t="str">
            <v>20000719</v>
          </cell>
          <cell r="N1042" t="str">
            <v>2</v>
          </cell>
          <cell r="O1042">
            <v>2964.98</v>
          </cell>
          <cell r="P1042">
            <v>44405.66</v>
          </cell>
          <cell r="Q1042">
            <v>2939.94</v>
          </cell>
          <cell r="R1042">
            <v>5092.630000000001</v>
          </cell>
          <cell r="S1042">
            <v>1776</v>
          </cell>
          <cell r="T1042">
            <v>2095.7800000000002</v>
          </cell>
          <cell r="V1042">
            <v>8467.8557142857153</v>
          </cell>
        </row>
        <row r="1043">
          <cell r="M1043" t="str">
            <v>20000720</v>
          </cell>
          <cell r="N1043" t="str">
            <v>2</v>
          </cell>
          <cell r="O1043">
            <v>8095.45</v>
          </cell>
          <cell r="P1043">
            <v>19600.29</v>
          </cell>
          <cell r="Q1043">
            <v>11179.93</v>
          </cell>
          <cell r="R1043">
            <v>15989.28</v>
          </cell>
          <cell r="S1043">
            <v>5729.12</v>
          </cell>
          <cell r="T1043">
            <v>9393.9900000000016</v>
          </cell>
          <cell r="U1043">
            <v>5775.3</v>
          </cell>
          <cell r="V1043">
            <v>10823.337142857143</v>
          </cell>
        </row>
        <row r="1044">
          <cell r="M1044" t="str">
            <v>20000726</v>
          </cell>
          <cell r="N1044" t="str">
            <v>2</v>
          </cell>
          <cell r="O1044">
            <v>13025.84</v>
          </cell>
          <cell r="P1044">
            <v>14736.43</v>
          </cell>
          <cell r="Q1044">
            <v>9804.99</v>
          </cell>
          <cell r="R1044">
            <v>14969.22</v>
          </cell>
          <cell r="S1044">
            <v>13596.39</v>
          </cell>
          <cell r="T1044">
            <v>28480.97</v>
          </cell>
          <cell r="U1044">
            <v>29370.75</v>
          </cell>
          <cell r="V1044">
            <v>17712.084285714285</v>
          </cell>
        </row>
        <row r="1045">
          <cell r="M1045" t="str">
            <v>20000736</v>
          </cell>
          <cell r="N1045" t="str">
            <v>2</v>
          </cell>
          <cell r="S1045">
            <v>431.94</v>
          </cell>
          <cell r="T1045">
            <v>2643.7</v>
          </cell>
          <cell r="V1045">
            <v>439.37714285714281</v>
          </cell>
        </row>
        <row r="1046">
          <cell r="M1046" t="str">
            <v>20000737</v>
          </cell>
          <cell r="N1046" t="str">
            <v>2</v>
          </cell>
          <cell r="S1046">
            <v>1007.87</v>
          </cell>
          <cell r="T1046">
            <v>598.70000000000005</v>
          </cell>
          <cell r="V1046">
            <v>229.51000000000002</v>
          </cell>
        </row>
        <row r="1047">
          <cell r="M1047" t="str">
            <v>20000741</v>
          </cell>
          <cell r="N1047" t="str">
            <v>2</v>
          </cell>
          <cell r="O1047">
            <v>5088.92</v>
          </cell>
          <cell r="P1047">
            <v>2934.43</v>
          </cell>
          <cell r="Q1047">
            <v>8981.7100000000009</v>
          </cell>
          <cell r="R1047">
            <v>1381.19</v>
          </cell>
          <cell r="S1047">
            <v>1706.04</v>
          </cell>
          <cell r="T1047">
            <v>1733.58</v>
          </cell>
          <cell r="U1047">
            <v>1735.68</v>
          </cell>
          <cell r="V1047">
            <v>3365.9357142857148</v>
          </cell>
        </row>
        <row r="1048">
          <cell r="M1048" t="str">
            <v>20000750</v>
          </cell>
          <cell r="N1048" t="str">
            <v>2</v>
          </cell>
          <cell r="O1048">
            <v>3332.5</v>
          </cell>
          <cell r="P1048">
            <v>8064.9800000000005</v>
          </cell>
          <cell r="Q1048">
            <v>10158.950000000001</v>
          </cell>
          <cell r="R1048">
            <v>7028.31</v>
          </cell>
          <cell r="S1048">
            <v>2078.48</v>
          </cell>
          <cell r="T1048">
            <v>6271.58</v>
          </cell>
          <cell r="U1048">
            <v>9946.73</v>
          </cell>
          <cell r="V1048">
            <v>6697.3614285714284</v>
          </cell>
        </row>
        <row r="1049">
          <cell r="M1049" t="str">
            <v>20000751</v>
          </cell>
          <cell r="N1049" t="str">
            <v>2</v>
          </cell>
          <cell r="O1049">
            <v>4305.09</v>
          </cell>
          <cell r="P1049">
            <v>1045.3699999999999</v>
          </cell>
          <cell r="Q1049">
            <v>921.56000000000006</v>
          </cell>
          <cell r="S1049">
            <v>32865.729999999996</v>
          </cell>
          <cell r="T1049">
            <v>1246.72</v>
          </cell>
          <cell r="U1049">
            <v>2616.4700000000003</v>
          </cell>
          <cell r="V1049">
            <v>6142.9914285714285</v>
          </cell>
        </row>
        <row r="1050">
          <cell r="M1050" t="str">
            <v>20000752</v>
          </cell>
          <cell r="N1050" t="str">
            <v>2</v>
          </cell>
          <cell r="O1050">
            <v>10509.39</v>
          </cell>
          <cell r="P1050">
            <v>4478.6400000000003</v>
          </cell>
          <cell r="Q1050">
            <v>3284.17</v>
          </cell>
          <cell r="R1050">
            <v>4778.71</v>
          </cell>
          <cell r="S1050">
            <v>1701.07</v>
          </cell>
          <cell r="T1050">
            <v>7619.7699999999995</v>
          </cell>
          <cell r="U1050">
            <v>5834.07</v>
          </cell>
          <cell r="V1050">
            <v>5457.9742857142846</v>
          </cell>
        </row>
        <row r="1051">
          <cell r="M1051" t="str">
            <v>20000753</v>
          </cell>
          <cell r="N1051" t="str">
            <v>2</v>
          </cell>
          <cell r="O1051">
            <v>69828.59</v>
          </cell>
          <cell r="P1051">
            <v>11285.29</v>
          </cell>
          <cell r="Q1051">
            <v>202836.34999999998</v>
          </cell>
          <cell r="R1051">
            <v>92889.37</v>
          </cell>
          <cell r="S1051">
            <v>16901</v>
          </cell>
          <cell r="T1051">
            <v>11876.51</v>
          </cell>
          <cell r="U1051">
            <v>21167.440000000002</v>
          </cell>
          <cell r="V1051">
            <v>60969.221428571429</v>
          </cell>
        </row>
        <row r="1052">
          <cell r="M1052" t="str">
            <v>20000755</v>
          </cell>
          <cell r="N1052" t="str">
            <v>2</v>
          </cell>
          <cell r="U1052">
            <v>254.85</v>
          </cell>
          <cell r="V1052">
            <v>36.407142857142858</v>
          </cell>
        </row>
        <row r="1053">
          <cell r="M1053" t="str">
            <v>20000758</v>
          </cell>
          <cell r="N1053" t="str">
            <v>2</v>
          </cell>
          <cell r="O1053">
            <v>2342.5500000000002</v>
          </cell>
          <cell r="P1053">
            <v>4256.05</v>
          </cell>
          <cell r="Q1053">
            <v>4944.07</v>
          </cell>
          <cell r="R1053">
            <v>1617.28</v>
          </cell>
          <cell r="S1053">
            <v>1839.69</v>
          </cell>
          <cell r="T1053">
            <v>2602.4</v>
          </cell>
          <cell r="U1053">
            <v>3675.29</v>
          </cell>
          <cell r="V1053">
            <v>3039.6185714285716</v>
          </cell>
        </row>
        <row r="1054">
          <cell r="M1054" t="str">
            <v>20000760</v>
          </cell>
          <cell r="N1054" t="str">
            <v>2</v>
          </cell>
          <cell r="O1054">
            <v>1846.97</v>
          </cell>
          <cell r="P1054">
            <v>486.21</v>
          </cell>
          <cell r="Q1054">
            <v>802.96</v>
          </cell>
          <cell r="R1054">
            <v>726.26</v>
          </cell>
          <cell r="S1054">
            <v>2066.65</v>
          </cell>
          <cell r="T1054">
            <v>18.03</v>
          </cell>
          <cell r="U1054">
            <v>1915.43</v>
          </cell>
          <cell r="V1054">
            <v>1123.2157142857143</v>
          </cell>
        </row>
        <row r="1055">
          <cell r="M1055" t="str">
            <v>20000762</v>
          </cell>
          <cell r="N1055" t="str">
            <v>2</v>
          </cell>
          <cell r="O1055">
            <v>17538.13</v>
          </cell>
          <cell r="P1055">
            <v>5861.04</v>
          </cell>
          <cell r="Q1055">
            <v>3022.67</v>
          </cell>
          <cell r="R1055">
            <v>2650.6400000000003</v>
          </cell>
          <cell r="S1055">
            <v>3373.5699999999997</v>
          </cell>
          <cell r="T1055">
            <v>8935.49</v>
          </cell>
          <cell r="U1055">
            <v>6341.97</v>
          </cell>
          <cell r="V1055">
            <v>6817.6442857142856</v>
          </cell>
        </row>
        <row r="1056">
          <cell r="M1056" t="str">
            <v>20000771</v>
          </cell>
          <cell r="N1056" t="str">
            <v>2</v>
          </cell>
          <cell r="O1056">
            <v>1862.92</v>
          </cell>
          <cell r="P1056">
            <v>5926.1600000000008</v>
          </cell>
          <cell r="Q1056">
            <v>-717.30000000000007</v>
          </cell>
          <cell r="S1056">
            <v>371.05</v>
          </cell>
          <cell r="T1056">
            <v>2172.02</v>
          </cell>
          <cell r="V1056">
            <v>1373.55</v>
          </cell>
        </row>
        <row r="1057">
          <cell r="M1057" t="str">
            <v>20000772</v>
          </cell>
          <cell r="N1057" t="str">
            <v>2</v>
          </cell>
          <cell r="O1057">
            <v>543.06000000000006</v>
          </cell>
          <cell r="P1057">
            <v>3720.9300000000003</v>
          </cell>
          <cell r="Q1057">
            <v>163.69</v>
          </cell>
          <cell r="R1057">
            <v>1689.58</v>
          </cell>
          <cell r="S1057">
            <v>1008.5500000000001</v>
          </cell>
          <cell r="U1057">
            <v>941.01</v>
          </cell>
          <cell r="V1057">
            <v>1152.4028571428573</v>
          </cell>
        </row>
        <row r="1058">
          <cell r="M1058" t="str">
            <v>20000776</v>
          </cell>
          <cell r="N1058" t="str">
            <v>2</v>
          </cell>
          <cell r="O1058">
            <v>2646.8</v>
          </cell>
          <cell r="P1058">
            <v>2572.6799999999998</v>
          </cell>
          <cell r="Q1058">
            <v>1716.73</v>
          </cell>
          <cell r="R1058">
            <v>2360.2799999999997</v>
          </cell>
          <cell r="S1058">
            <v>2376.77</v>
          </cell>
          <cell r="T1058">
            <v>2241.9899999999998</v>
          </cell>
          <cell r="U1058">
            <v>1986.8</v>
          </cell>
          <cell r="V1058">
            <v>2271.7214285714281</v>
          </cell>
        </row>
        <row r="1059">
          <cell r="M1059" t="str">
            <v>20000777</v>
          </cell>
          <cell r="N1059" t="str">
            <v>2</v>
          </cell>
          <cell r="O1059">
            <v>2358.58</v>
          </cell>
          <cell r="P1059">
            <v>2428.96</v>
          </cell>
          <cell r="Q1059">
            <v>2017.14</v>
          </cell>
          <cell r="R1059">
            <v>2720.1499999999996</v>
          </cell>
          <cell r="S1059">
            <v>2753.64</v>
          </cell>
          <cell r="T1059">
            <v>2101.2199999999998</v>
          </cell>
          <cell r="U1059">
            <v>2507.2800000000002</v>
          </cell>
          <cell r="V1059">
            <v>2412.4242857142854</v>
          </cell>
        </row>
        <row r="1060">
          <cell r="M1060" t="str">
            <v>20000782</v>
          </cell>
          <cell r="N1060" t="str">
            <v>2</v>
          </cell>
          <cell r="T1060">
            <v>208.44</v>
          </cell>
          <cell r="U1060">
            <v>283.31</v>
          </cell>
          <cell r="V1060">
            <v>70.25</v>
          </cell>
        </row>
        <row r="1061">
          <cell r="M1061" t="str">
            <v>20000785</v>
          </cell>
          <cell r="N1061" t="str">
            <v>2</v>
          </cell>
          <cell r="O1061">
            <v>62.06</v>
          </cell>
          <cell r="P1061">
            <v>251.84</v>
          </cell>
          <cell r="Q1061">
            <v>133.5</v>
          </cell>
          <cell r="R1061">
            <v>3455.47</v>
          </cell>
          <cell r="T1061">
            <v>1821.5</v>
          </cell>
          <cell r="U1061">
            <v>223.25</v>
          </cell>
          <cell r="V1061">
            <v>849.66</v>
          </cell>
        </row>
        <row r="1062">
          <cell r="M1062" t="str">
            <v>20000787</v>
          </cell>
          <cell r="N1062" t="str">
            <v>2</v>
          </cell>
          <cell r="O1062">
            <v>93.14</v>
          </cell>
          <cell r="P1062">
            <v>130.63999999999999</v>
          </cell>
          <cell r="Q1062">
            <v>127.09</v>
          </cell>
          <cell r="R1062">
            <v>108.97</v>
          </cell>
          <cell r="S1062">
            <v>111.95</v>
          </cell>
          <cell r="T1062">
            <v>176.87</v>
          </cell>
          <cell r="U1062">
            <v>145.91</v>
          </cell>
          <cell r="V1062">
            <v>127.7957142857143</v>
          </cell>
        </row>
        <row r="1063">
          <cell r="M1063" t="str">
            <v>20000788</v>
          </cell>
          <cell r="N1063" t="str">
            <v>2</v>
          </cell>
          <cell r="O1063">
            <v>16285.720000000001</v>
          </cell>
          <cell r="P1063">
            <v>22354.41</v>
          </cell>
          <cell r="Q1063">
            <v>14031.71</v>
          </cell>
          <cell r="R1063">
            <v>12506.53</v>
          </cell>
          <cell r="S1063">
            <v>14577.9</v>
          </cell>
          <cell r="T1063">
            <v>19064.72</v>
          </cell>
          <cell r="U1063">
            <v>16531.8</v>
          </cell>
          <cell r="V1063">
            <v>16478.97</v>
          </cell>
        </row>
        <row r="1064">
          <cell r="M1064" t="str">
            <v>20000789</v>
          </cell>
          <cell r="N1064" t="str">
            <v>2</v>
          </cell>
          <cell r="O1064">
            <v>8250.77</v>
          </cell>
          <cell r="P1064">
            <v>4885.8400000000011</v>
          </cell>
          <cell r="Q1064">
            <v>40128.03</v>
          </cell>
          <cell r="R1064">
            <v>14300.27</v>
          </cell>
          <cell r="S1064">
            <v>3438.46</v>
          </cell>
          <cell r="T1064">
            <v>6897.76</v>
          </cell>
          <cell r="U1064">
            <v>5898.71</v>
          </cell>
          <cell r="V1064">
            <v>11971.405714285716</v>
          </cell>
        </row>
        <row r="1065">
          <cell r="M1065" t="str">
            <v>20000795</v>
          </cell>
          <cell r="N1065" t="str">
            <v>2</v>
          </cell>
          <cell r="O1065">
            <v>281.58</v>
          </cell>
          <cell r="P1065">
            <v>269.83</v>
          </cell>
          <cell r="Q1065">
            <v>342.3</v>
          </cell>
          <cell r="R1065">
            <v>495.49</v>
          </cell>
          <cell r="S1065">
            <v>441.28</v>
          </cell>
          <cell r="T1065">
            <v>147.38999999999999</v>
          </cell>
          <cell r="U1065">
            <v>71.91</v>
          </cell>
          <cell r="V1065">
            <v>292.82571428571424</v>
          </cell>
        </row>
        <row r="1066">
          <cell r="M1066" t="str">
            <v>20000797</v>
          </cell>
          <cell r="N1066" t="str">
            <v>2</v>
          </cell>
          <cell r="O1066">
            <v>6042.03</v>
          </cell>
          <cell r="P1066">
            <v>4417.3900000000003</v>
          </cell>
          <cell r="Q1066">
            <v>5518.57</v>
          </cell>
          <cell r="R1066">
            <v>4470.21</v>
          </cell>
          <cell r="S1066">
            <v>4097.8500000000004</v>
          </cell>
          <cell r="T1066">
            <v>7905.58</v>
          </cell>
          <cell r="U1066">
            <v>2398.2399999999998</v>
          </cell>
          <cell r="V1066">
            <v>4978.5528571428576</v>
          </cell>
        </row>
        <row r="1067">
          <cell r="M1067" t="str">
            <v>20000802</v>
          </cell>
          <cell r="N1067" t="str">
            <v>2</v>
          </cell>
          <cell r="O1067">
            <v>2848.89</v>
          </cell>
          <cell r="P1067">
            <v>1225.46</v>
          </cell>
          <cell r="Q1067">
            <v>10224.290000000001</v>
          </cell>
          <cell r="R1067">
            <v>4307.8999999999996</v>
          </cell>
          <cell r="S1067">
            <v>6679.4800000000005</v>
          </cell>
          <cell r="T1067">
            <v>2463.0699999999997</v>
          </cell>
          <cell r="U1067">
            <v>6701.6</v>
          </cell>
          <cell r="V1067">
            <v>4921.5271428571432</v>
          </cell>
        </row>
        <row r="1068">
          <cell r="M1068" t="str">
            <v>20000807</v>
          </cell>
          <cell r="N1068" t="str">
            <v>2</v>
          </cell>
          <cell r="O1068">
            <v>2935.7799999999997</v>
          </cell>
          <cell r="P1068">
            <v>13297.93</v>
          </cell>
          <cell r="Q1068">
            <v>5826.21</v>
          </cell>
          <cell r="R1068">
            <v>2304.37</v>
          </cell>
          <cell r="S1068">
            <v>1018.0300000000001</v>
          </cell>
          <cell r="T1068">
            <v>2578.88</v>
          </cell>
          <cell r="U1068">
            <v>3557.98</v>
          </cell>
          <cell r="V1068">
            <v>4502.74</v>
          </cell>
        </row>
        <row r="1069">
          <cell r="M1069" t="str">
            <v>20000818</v>
          </cell>
          <cell r="N1069" t="str">
            <v>2</v>
          </cell>
          <cell r="O1069">
            <v>4479.53</v>
          </cell>
          <cell r="P1069">
            <v>5384.22</v>
          </cell>
          <cell r="Q1069">
            <v>14912.85</v>
          </cell>
          <cell r="R1069">
            <v>1410.85</v>
          </cell>
          <cell r="S1069">
            <v>11891.880000000001</v>
          </cell>
          <cell r="T1069">
            <v>7491.29</v>
          </cell>
          <cell r="U1069">
            <v>4483.9399999999996</v>
          </cell>
          <cell r="V1069">
            <v>7150.6514285714293</v>
          </cell>
        </row>
        <row r="1070">
          <cell r="M1070" t="str">
            <v>20000820</v>
          </cell>
          <cell r="N1070" t="str">
            <v>2</v>
          </cell>
          <cell r="O1070">
            <v>5862.99</v>
          </cell>
          <cell r="P1070">
            <v>4283.41</v>
          </cell>
          <cell r="Q1070">
            <v>3933.46</v>
          </cell>
          <cell r="R1070">
            <v>1843.17</v>
          </cell>
          <cell r="S1070">
            <v>11189.779999999999</v>
          </cell>
          <cell r="T1070">
            <v>2484.59</v>
          </cell>
          <cell r="U1070">
            <v>4924.95</v>
          </cell>
          <cell r="V1070">
            <v>4931.7642857142855</v>
          </cell>
        </row>
        <row r="1071">
          <cell r="M1071" t="str">
            <v>20000827</v>
          </cell>
          <cell r="N1071" t="str">
            <v>2</v>
          </cell>
          <cell r="O1071">
            <v>1367.12</v>
          </cell>
          <cell r="P1071">
            <v>40700.480000000003</v>
          </cell>
          <cell r="Q1071">
            <v>133.6</v>
          </cell>
          <cell r="V1071">
            <v>6028.7428571428582</v>
          </cell>
        </row>
        <row r="1072">
          <cell r="M1072" t="str">
            <v>20000861</v>
          </cell>
          <cell r="N1072" t="str">
            <v>2</v>
          </cell>
          <cell r="O1072">
            <v>3864.5600000000004</v>
          </cell>
          <cell r="P1072">
            <v>1644.33</v>
          </cell>
          <cell r="Q1072">
            <v>4810.13</v>
          </cell>
          <cell r="R1072">
            <v>5158.3900000000003</v>
          </cell>
          <cell r="S1072">
            <v>3815.05</v>
          </cell>
          <cell r="T1072">
            <v>1175.49</v>
          </cell>
          <cell r="U1072">
            <v>10752.36</v>
          </cell>
          <cell r="V1072">
            <v>4460.0442857142862</v>
          </cell>
        </row>
        <row r="1073">
          <cell r="M1073" t="str">
            <v>20000862</v>
          </cell>
          <cell r="N1073" t="str">
            <v>2</v>
          </cell>
          <cell r="O1073">
            <v>566.52</v>
          </cell>
          <cell r="P1073">
            <v>334.34</v>
          </cell>
          <cell r="Q1073">
            <v>153.24</v>
          </cell>
          <cell r="R1073">
            <v>202.12</v>
          </cell>
          <cell r="S1073">
            <v>72.06</v>
          </cell>
          <cell r="T1073">
            <v>38.29</v>
          </cell>
          <cell r="U1073">
            <v>74.430000000000007</v>
          </cell>
          <cell r="V1073">
            <v>205.85714285714283</v>
          </cell>
        </row>
        <row r="1074">
          <cell r="M1074" t="str">
            <v>20000864</v>
          </cell>
          <cell r="N1074" t="str">
            <v>2</v>
          </cell>
          <cell r="O1074">
            <v>997.98</v>
          </cell>
          <cell r="P1074">
            <v>4352.1499999999996</v>
          </cell>
          <cell r="Q1074">
            <v>7990.03</v>
          </cell>
          <cell r="R1074">
            <v>8820.81</v>
          </cell>
          <cell r="S1074">
            <v>4594.1000000000004</v>
          </cell>
          <cell r="T1074">
            <v>569.18000000000006</v>
          </cell>
          <cell r="U1074">
            <v>2161.46</v>
          </cell>
          <cell r="V1074">
            <v>4212.244285714286</v>
          </cell>
        </row>
        <row r="1075">
          <cell r="M1075" t="str">
            <v>20000903</v>
          </cell>
          <cell r="N1075" t="str">
            <v>2</v>
          </cell>
          <cell r="O1075">
            <v>104.11</v>
          </cell>
          <cell r="T1075">
            <v>16152.220000000001</v>
          </cell>
          <cell r="V1075">
            <v>2322.3328571428574</v>
          </cell>
        </row>
        <row r="1076">
          <cell r="M1076" t="str">
            <v>20000907</v>
          </cell>
          <cell r="N1076" t="str">
            <v>2</v>
          </cell>
          <cell r="Q1076">
            <v>131.91999999999999</v>
          </cell>
          <cell r="R1076">
            <v>305.92</v>
          </cell>
          <cell r="S1076">
            <v>73.75</v>
          </cell>
          <cell r="U1076">
            <v>465.09</v>
          </cell>
          <cell r="V1076">
            <v>139.52571428571429</v>
          </cell>
        </row>
        <row r="1077">
          <cell r="M1077" t="str">
            <v>20000957</v>
          </cell>
          <cell r="N1077" t="str">
            <v>2</v>
          </cell>
          <cell r="T1077">
            <v>9822.9</v>
          </cell>
          <cell r="U1077">
            <v>8951.94</v>
          </cell>
          <cell r="V1077">
            <v>2682.12</v>
          </cell>
        </row>
        <row r="1078">
          <cell r="M1078" t="str">
            <v>20000958</v>
          </cell>
          <cell r="N1078" t="str">
            <v>2</v>
          </cell>
          <cell r="R1078">
            <v>1076.53</v>
          </cell>
          <cell r="S1078">
            <v>154.06</v>
          </cell>
          <cell r="T1078">
            <v>0.63</v>
          </cell>
          <cell r="V1078">
            <v>175.88857142857142</v>
          </cell>
        </row>
        <row r="1079">
          <cell r="M1079" t="str">
            <v>20000963</v>
          </cell>
          <cell r="N1079" t="str">
            <v>2</v>
          </cell>
          <cell r="R1079">
            <v>12704.02</v>
          </cell>
          <cell r="S1079">
            <v>6083.02</v>
          </cell>
          <cell r="T1079">
            <v>27269.31</v>
          </cell>
          <cell r="U1079">
            <v>42472.36</v>
          </cell>
          <cell r="V1079">
            <v>12646.958571428573</v>
          </cell>
        </row>
        <row r="1080">
          <cell r="M1080" t="str">
            <v>20000964</v>
          </cell>
          <cell r="N1080" t="str">
            <v>2</v>
          </cell>
          <cell r="P1080">
            <v>28592.46</v>
          </cell>
          <cell r="Q1080">
            <v>57592.959999999999</v>
          </cell>
          <cell r="R1080">
            <v>25204.170000000002</v>
          </cell>
          <cell r="S1080">
            <v>18099.900000000001</v>
          </cell>
          <cell r="T1080">
            <v>30445.45</v>
          </cell>
          <cell r="U1080">
            <v>11139.420000000002</v>
          </cell>
          <cell r="V1080">
            <v>24439.194285714289</v>
          </cell>
        </row>
        <row r="1081">
          <cell r="M1081" t="str">
            <v>20000966</v>
          </cell>
          <cell r="N1081" t="str">
            <v>2</v>
          </cell>
          <cell r="T1081">
            <v>13826.55</v>
          </cell>
          <cell r="U1081">
            <v>20262.740000000002</v>
          </cell>
          <cell r="V1081">
            <v>4869.8985714285718</v>
          </cell>
        </row>
        <row r="1082">
          <cell r="M1082" t="str">
            <v>20000967</v>
          </cell>
          <cell r="N1082" t="str">
            <v>2</v>
          </cell>
          <cell r="P1082">
            <v>11929.6</v>
          </cell>
          <cell r="Q1082">
            <v>5498.08</v>
          </cell>
          <cell r="R1082">
            <v>3378.52</v>
          </cell>
          <cell r="S1082">
            <v>6010.6100000000015</v>
          </cell>
          <cell r="T1082">
            <v>4139.59</v>
          </cell>
          <cell r="U1082">
            <v>3489.1499999999996</v>
          </cell>
          <cell r="V1082">
            <v>4920.7928571428574</v>
          </cell>
        </row>
        <row r="1083">
          <cell r="M1083" t="str">
            <v>20001327</v>
          </cell>
          <cell r="N1083" t="str">
            <v>2</v>
          </cell>
          <cell r="U1083">
            <v>148.83000000000001</v>
          </cell>
          <cell r="V1083">
            <v>21.261428571428574</v>
          </cell>
        </row>
        <row r="1084">
          <cell r="M1084" t="str">
            <v>20001328</v>
          </cell>
          <cell r="N1084" t="str">
            <v>2</v>
          </cell>
          <cell r="U1084">
            <v>4234.05</v>
          </cell>
          <cell r="V1084">
            <v>604.86428571428576</v>
          </cell>
        </row>
        <row r="1085">
          <cell r="M1085" t="str">
            <v>30000004</v>
          </cell>
          <cell r="N1085" t="str">
            <v>3</v>
          </cell>
          <cell r="O1085">
            <v>117.22</v>
          </cell>
          <cell r="P1085">
            <v>240.51000000000002</v>
          </cell>
          <cell r="R1085">
            <v>381.03</v>
          </cell>
          <cell r="T1085">
            <v>348.68</v>
          </cell>
          <cell r="U1085">
            <v>284.29000000000002</v>
          </cell>
          <cell r="V1085">
            <v>195.96142857142857</v>
          </cell>
        </row>
        <row r="1086">
          <cell r="M1086" t="str">
            <v>30000006</v>
          </cell>
          <cell r="N1086" t="str">
            <v>3</v>
          </cell>
          <cell r="O1086">
            <v>332.47</v>
          </cell>
          <cell r="P1086">
            <v>514.92000000000007</v>
          </cell>
          <cell r="Q1086">
            <v>155</v>
          </cell>
          <cell r="R1086">
            <v>157.82</v>
          </cell>
          <cell r="S1086">
            <v>137.52000000000001</v>
          </cell>
          <cell r="T1086">
            <v>110.13</v>
          </cell>
          <cell r="U1086">
            <v>56.64</v>
          </cell>
          <cell r="V1086">
            <v>209.21428571428575</v>
          </cell>
        </row>
        <row r="1087">
          <cell r="M1087" t="str">
            <v>30000008</v>
          </cell>
          <cell r="N1087" t="str">
            <v>3</v>
          </cell>
          <cell r="O1087">
            <v>208.75</v>
          </cell>
          <cell r="Q1087">
            <v>189.47</v>
          </cell>
          <cell r="S1087">
            <v>763.78000000000009</v>
          </cell>
          <cell r="U1087">
            <v>552.3599999999999</v>
          </cell>
          <cell r="V1087">
            <v>244.90857142857141</v>
          </cell>
        </row>
        <row r="1088">
          <cell r="M1088" t="str">
            <v>30000009</v>
          </cell>
          <cell r="N1088" t="str">
            <v>3</v>
          </cell>
          <cell r="O1088">
            <v>375.68</v>
          </cell>
          <cell r="P1088">
            <v>371.03</v>
          </cell>
          <cell r="Q1088">
            <v>4599.6099999999997</v>
          </cell>
          <cell r="S1088">
            <v>505.88</v>
          </cell>
          <cell r="T1088">
            <v>3922.1800000000003</v>
          </cell>
          <cell r="U1088">
            <v>235.63</v>
          </cell>
          <cell r="V1088">
            <v>1430.0014285714285</v>
          </cell>
        </row>
        <row r="1089">
          <cell r="M1089" t="str">
            <v>30000011</v>
          </cell>
          <cell r="N1089" t="str">
            <v>3</v>
          </cell>
          <cell r="O1089">
            <v>527.41</v>
          </cell>
          <cell r="P1089">
            <v>409.44</v>
          </cell>
          <cell r="R1089">
            <v>55.17</v>
          </cell>
          <cell r="S1089">
            <v>1.44</v>
          </cell>
          <cell r="U1089">
            <v>165.2</v>
          </cell>
          <cell r="V1089">
            <v>165.52285714285713</v>
          </cell>
        </row>
        <row r="1090">
          <cell r="M1090" t="str">
            <v>30000015</v>
          </cell>
          <cell r="N1090" t="str">
            <v>3</v>
          </cell>
          <cell r="O1090">
            <v>1412.73</v>
          </cell>
          <cell r="V1090">
            <v>201.81857142857143</v>
          </cell>
        </row>
        <row r="1091">
          <cell r="M1091" t="str">
            <v>30000017</v>
          </cell>
          <cell r="N1091" t="str">
            <v>3</v>
          </cell>
          <cell r="Q1091">
            <v>575.41</v>
          </cell>
          <cell r="R1091">
            <v>76.510000000000005</v>
          </cell>
          <cell r="S1091">
            <v>3273.54</v>
          </cell>
          <cell r="T1091">
            <v>0.65</v>
          </cell>
          <cell r="V1091">
            <v>560.87285714285713</v>
          </cell>
        </row>
        <row r="1092">
          <cell r="M1092" t="str">
            <v>30000018</v>
          </cell>
          <cell r="N1092" t="str">
            <v>3</v>
          </cell>
          <cell r="O1092">
            <v>273.35000000000002</v>
          </cell>
          <cell r="T1092">
            <v>1161.3699999999999</v>
          </cell>
          <cell r="U1092">
            <v>-259.10000000000002</v>
          </cell>
          <cell r="V1092">
            <v>167.94571428571427</v>
          </cell>
        </row>
        <row r="1093">
          <cell r="M1093" t="str">
            <v>30000020</v>
          </cell>
          <cell r="N1093" t="str">
            <v>3</v>
          </cell>
          <cell r="O1093">
            <v>1776.54</v>
          </cell>
          <cell r="Q1093">
            <v>1747.73</v>
          </cell>
          <cell r="R1093">
            <v>2027.8600000000001</v>
          </cell>
          <cell r="S1093">
            <v>590.09</v>
          </cell>
          <cell r="T1093">
            <v>1168.3599999999999</v>
          </cell>
          <cell r="U1093">
            <v>498.24</v>
          </cell>
          <cell r="V1093">
            <v>1115.5457142857142</v>
          </cell>
        </row>
        <row r="1094">
          <cell r="M1094" t="str">
            <v>30000021</v>
          </cell>
          <cell r="N1094" t="str">
            <v>3</v>
          </cell>
          <cell r="O1094">
            <v>2872.09</v>
          </cell>
          <cell r="P1094">
            <v>188.96</v>
          </cell>
          <cell r="Q1094">
            <v>708.83999999999992</v>
          </cell>
          <cell r="R1094">
            <v>1208.08</v>
          </cell>
          <cell r="S1094">
            <v>658.48</v>
          </cell>
          <cell r="T1094">
            <v>5.26</v>
          </cell>
          <cell r="U1094">
            <v>439.55999999999995</v>
          </cell>
          <cell r="V1094">
            <v>868.75285714285724</v>
          </cell>
        </row>
        <row r="1095">
          <cell r="M1095" t="str">
            <v>30000022</v>
          </cell>
          <cell r="N1095" t="str">
            <v>3</v>
          </cell>
          <cell r="U1095">
            <v>175.11</v>
          </cell>
          <cell r="V1095">
            <v>25.015714285714289</v>
          </cell>
        </row>
        <row r="1096">
          <cell r="M1096" t="str">
            <v>30000023</v>
          </cell>
          <cell r="N1096" t="str">
            <v>3</v>
          </cell>
          <cell r="O1096">
            <v>510.5</v>
          </cell>
          <cell r="P1096">
            <v>24.46</v>
          </cell>
          <cell r="Q1096">
            <v>303.13</v>
          </cell>
          <cell r="S1096">
            <v>2906.36</v>
          </cell>
          <cell r="T1096">
            <v>3.54</v>
          </cell>
          <cell r="U1096">
            <v>743.88</v>
          </cell>
          <cell r="V1096">
            <v>641.6957142857143</v>
          </cell>
        </row>
        <row r="1097">
          <cell r="M1097" t="str">
            <v>30000024</v>
          </cell>
          <cell r="N1097" t="str">
            <v>3</v>
          </cell>
          <cell r="O1097">
            <v>385.03000000000003</v>
          </cell>
          <cell r="P1097">
            <v>1142.55</v>
          </cell>
          <cell r="Q1097">
            <v>955.16000000000008</v>
          </cell>
          <cell r="R1097">
            <v>1962.6200000000001</v>
          </cell>
          <cell r="S1097">
            <v>660.46</v>
          </cell>
          <cell r="T1097">
            <v>150.68</v>
          </cell>
          <cell r="U1097">
            <v>877.74</v>
          </cell>
          <cell r="V1097">
            <v>876.31999999999994</v>
          </cell>
        </row>
        <row r="1098">
          <cell r="M1098" t="str">
            <v>30000030</v>
          </cell>
          <cell r="N1098" t="str">
            <v>3</v>
          </cell>
          <cell r="P1098">
            <v>570.80000000000007</v>
          </cell>
          <cell r="Q1098">
            <v>2983.8199999999997</v>
          </cell>
          <cell r="R1098">
            <v>459.04</v>
          </cell>
          <cell r="S1098">
            <v>555.23</v>
          </cell>
          <cell r="T1098">
            <v>686.79</v>
          </cell>
          <cell r="V1098">
            <v>750.81142857142845</v>
          </cell>
        </row>
        <row r="1099">
          <cell r="M1099" t="str">
            <v>30000032</v>
          </cell>
          <cell r="N1099" t="str">
            <v>3</v>
          </cell>
          <cell r="Q1099">
            <v>606.28</v>
          </cell>
          <cell r="R1099">
            <v>306.02999999999997</v>
          </cell>
          <cell r="S1099">
            <v>1098.3599999999999</v>
          </cell>
          <cell r="V1099">
            <v>287.23857142857139</v>
          </cell>
        </row>
        <row r="1100">
          <cell r="M1100" t="str">
            <v>30000033</v>
          </cell>
          <cell r="N1100" t="str">
            <v>3</v>
          </cell>
          <cell r="P1100">
            <v>315</v>
          </cell>
          <cell r="Q1100">
            <v>473.64</v>
          </cell>
          <cell r="R1100">
            <v>73.56</v>
          </cell>
          <cell r="S1100">
            <v>682.1</v>
          </cell>
          <cell r="V1100">
            <v>220.61428571428573</v>
          </cell>
        </row>
        <row r="1101">
          <cell r="M1101" t="str">
            <v>30000035</v>
          </cell>
          <cell r="N1101" t="str">
            <v>3</v>
          </cell>
          <cell r="O1101">
            <v>546.69000000000005</v>
          </cell>
          <cell r="Q1101">
            <v>468.41</v>
          </cell>
          <cell r="V1101">
            <v>145.01428571428573</v>
          </cell>
        </row>
        <row r="1102">
          <cell r="M1102" t="str">
            <v>30000038</v>
          </cell>
          <cell r="N1102" t="str">
            <v>3</v>
          </cell>
          <cell r="O1102">
            <v>3118.2799999999997</v>
          </cell>
          <cell r="Q1102">
            <v>1185.54</v>
          </cell>
          <cell r="R1102">
            <v>1437.66</v>
          </cell>
          <cell r="S1102">
            <v>558.6</v>
          </cell>
          <cell r="T1102">
            <v>1557.14</v>
          </cell>
          <cell r="U1102">
            <v>2046.81</v>
          </cell>
          <cell r="V1102">
            <v>1414.8614285714286</v>
          </cell>
        </row>
        <row r="1103">
          <cell r="M1103" t="str">
            <v>30000041</v>
          </cell>
          <cell r="N1103" t="str">
            <v>3</v>
          </cell>
          <cell r="O1103">
            <v>1235.8</v>
          </cell>
          <cell r="P1103">
            <v>187.27</v>
          </cell>
          <cell r="Q1103">
            <v>462.14</v>
          </cell>
          <cell r="R1103">
            <v>293.44</v>
          </cell>
          <cell r="S1103">
            <v>502.7</v>
          </cell>
          <cell r="U1103">
            <v>250.18</v>
          </cell>
          <cell r="V1103">
            <v>418.78999999999996</v>
          </cell>
        </row>
        <row r="1104">
          <cell r="M1104" t="str">
            <v>30000043</v>
          </cell>
          <cell r="N1104" t="str">
            <v>3</v>
          </cell>
          <cell r="O1104">
            <v>653.48</v>
          </cell>
          <cell r="P1104">
            <v>181.91</v>
          </cell>
          <cell r="Q1104">
            <v>484.85</v>
          </cell>
          <cell r="R1104">
            <v>2675.2</v>
          </cell>
          <cell r="S1104">
            <v>2488.7400000000002</v>
          </cell>
          <cell r="T1104">
            <v>-93.259999999999991</v>
          </cell>
          <cell r="U1104">
            <v>1480.5700000000002</v>
          </cell>
          <cell r="V1104">
            <v>1124.4985714285715</v>
          </cell>
        </row>
        <row r="1105">
          <cell r="M1105" t="str">
            <v>30000045</v>
          </cell>
          <cell r="N1105" t="str">
            <v>3</v>
          </cell>
          <cell r="O1105">
            <v>261.52</v>
          </cell>
          <cell r="V1105">
            <v>37.36</v>
          </cell>
        </row>
        <row r="1106">
          <cell r="M1106" t="str">
            <v>30000047</v>
          </cell>
          <cell r="N1106" t="str">
            <v>3</v>
          </cell>
          <cell r="Q1106">
            <v>892.59</v>
          </cell>
          <cell r="R1106">
            <v>3950</v>
          </cell>
          <cell r="T1106">
            <v>1417.28</v>
          </cell>
          <cell r="V1106">
            <v>894.26714285714286</v>
          </cell>
        </row>
        <row r="1107">
          <cell r="M1107" t="str">
            <v>30000048</v>
          </cell>
          <cell r="N1107" t="str">
            <v>3</v>
          </cell>
          <cell r="O1107">
            <v>526.73</v>
          </cell>
          <cell r="Q1107">
            <v>530.49</v>
          </cell>
          <cell r="S1107">
            <v>398.93</v>
          </cell>
          <cell r="V1107">
            <v>208.02142857142857</v>
          </cell>
        </row>
        <row r="1108">
          <cell r="M1108" t="str">
            <v>30000049</v>
          </cell>
          <cell r="N1108" t="str">
            <v>3</v>
          </cell>
          <cell r="O1108">
            <v>195.46</v>
          </cell>
          <cell r="Q1108">
            <v>411.34</v>
          </cell>
          <cell r="S1108">
            <v>797.99</v>
          </cell>
          <cell r="U1108">
            <v>1546.24</v>
          </cell>
          <cell r="V1108">
            <v>421.57571428571424</v>
          </cell>
        </row>
        <row r="1109">
          <cell r="M1109" t="str">
            <v>30000050</v>
          </cell>
          <cell r="N1109" t="str">
            <v>3</v>
          </cell>
          <cell r="P1109">
            <v>1918.56</v>
          </cell>
          <cell r="Q1109">
            <v>606.28</v>
          </cell>
          <cell r="R1109">
            <v>726.82</v>
          </cell>
          <cell r="S1109">
            <v>3388.8599999999997</v>
          </cell>
          <cell r="T1109">
            <v>751.02</v>
          </cell>
          <cell r="V1109">
            <v>1055.9342857142858</v>
          </cell>
        </row>
        <row r="1110">
          <cell r="M1110" t="str">
            <v>30000051</v>
          </cell>
          <cell r="N1110" t="str">
            <v>3</v>
          </cell>
          <cell r="R1110">
            <v>1097.56</v>
          </cell>
          <cell r="V1110">
            <v>156.79428571428571</v>
          </cell>
        </row>
        <row r="1111">
          <cell r="M1111" t="str">
            <v>30000055</v>
          </cell>
          <cell r="N1111" t="str">
            <v>3</v>
          </cell>
          <cell r="O1111">
            <v>1235.5700000000002</v>
          </cell>
          <cell r="Q1111">
            <v>492.61</v>
          </cell>
          <cell r="S1111">
            <v>767.35</v>
          </cell>
          <cell r="T1111">
            <v>900.21</v>
          </cell>
          <cell r="V1111">
            <v>485.10571428571433</v>
          </cell>
        </row>
        <row r="1112">
          <cell r="M1112" t="str">
            <v>30000056</v>
          </cell>
          <cell r="N1112" t="str">
            <v>3</v>
          </cell>
          <cell r="O1112">
            <v>1220.1300000000001</v>
          </cell>
          <cell r="Q1112">
            <v>988.07</v>
          </cell>
          <cell r="S1112">
            <v>444.14</v>
          </cell>
          <cell r="U1112">
            <v>876.52</v>
          </cell>
          <cell r="V1112">
            <v>504.12285714285719</v>
          </cell>
        </row>
        <row r="1113">
          <cell r="M1113" t="str">
            <v>30000057</v>
          </cell>
          <cell r="N1113" t="str">
            <v>3</v>
          </cell>
          <cell r="O1113">
            <v>258.37</v>
          </cell>
          <cell r="Q1113">
            <v>151.58000000000001</v>
          </cell>
          <cell r="S1113">
            <v>268.55</v>
          </cell>
          <cell r="T1113">
            <v>671.47</v>
          </cell>
          <cell r="U1113">
            <v>826</v>
          </cell>
          <cell r="V1113">
            <v>310.8528571428572</v>
          </cell>
        </row>
        <row r="1114">
          <cell r="M1114" t="str">
            <v>30000058</v>
          </cell>
          <cell r="N1114" t="str">
            <v>3</v>
          </cell>
          <cell r="O1114">
            <v>546.68000000000006</v>
          </cell>
          <cell r="Q1114">
            <v>2453.0700000000002</v>
          </cell>
          <cell r="R1114">
            <v>994.59</v>
          </cell>
          <cell r="S1114">
            <v>25.69</v>
          </cell>
          <cell r="V1114">
            <v>574.29000000000008</v>
          </cell>
        </row>
        <row r="1115">
          <cell r="M1115" t="str">
            <v>30000059</v>
          </cell>
          <cell r="N1115" t="str">
            <v>3</v>
          </cell>
          <cell r="Q1115">
            <v>606.27</v>
          </cell>
          <cell r="V1115">
            <v>86.61</v>
          </cell>
        </row>
        <row r="1116">
          <cell r="M1116" t="str">
            <v>30000060</v>
          </cell>
          <cell r="N1116" t="str">
            <v>3</v>
          </cell>
          <cell r="O1116">
            <v>441.09</v>
          </cell>
          <cell r="Q1116">
            <v>2311.0500000000002</v>
          </cell>
          <cell r="S1116">
            <v>12551.130000000001</v>
          </cell>
          <cell r="V1116">
            <v>2186.1814285714286</v>
          </cell>
        </row>
        <row r="1117">
          <cell r="M1117" t="str">
            <v>30000062</v>
          </cell>
          <cell r="N1117" t="str">
            <v>3</v>
          </cell>
          <cell r="O1117">
            <v>375.68</v>
          </cell>
          <cell r="Q1117">
            <v>360.11</v>
          </cell>
          <cell r="R1117">
            <v>588.95000000000005</v>
          </cell>
          <cell r="S1117">
            <v>2793.31</v>
          </cell>
          <cell r="U1117">
            <v>578.20000000000005</v>
          </cell>
          <cell r="V1117">
            <v>670.89285714285711</v>
          </cell>
        </row>
        <row r="1118">
          <cell r="M1118" t="str">
            <v>30000064</v>
          </cell>
          <cell r="N1118" t="str">
            <v>3</v>
          </cell>
          <cell r="O1118">
            <v>43.94</v>
          </cell>
          <cell r="Q1118">
            <v>723.52</v>
          </cell>
          <cell r="R1118">
            <v>25.22</v>
          </cell>
          <cell r="S1118">
            <v>1251.6699999999998</v>
          </cell>
          <cell r="U1118">
            <v>653.88</v>
          </cell>
          <cell r="V1118">
            <v>385.4614285714286</v>
          </cell>
        </row>
        <row r="1119">
          <cell r="M1119" t="str">
            <v>30000065</v>
          </cell>
          <cell r="N1119" t="str">
            <v>3</v>
          </cell>
          <cell r="O1119">
            <v>805.97</v>
          </cell>
          <cell r="P1119">
            <v>5073.01</v>
          </cell>
          <cell r="Q1119">
            <v>4697.67</v>
          </cell>
          <cell r="R1119">
            <v>1921.9499999999998</v>
          </cell>
          <cell r="S1119">
            <v>1947.59</v>
          </cell>
          <cell r="T1119">
            <v>325.66000000000003</v>
          </cell>
          <cell r="U1119">
            <v>371.71</v>
          </cell>
          <cell r="V1119">
            <v>2163.3657142857146</v>
          </cell>
        </row>
        <row r="1120">
          <cell r="M1120" t="str">
            <v>30000066</v>
          </cell>
          <cell r="N1120" t="str">
            <v>3</v>
          </cell>
          <cell r="O1120">
            <v>246.21</v>
          </cell>
          <cell r="Q1120">
            <v>524.24</v>
          </cell>
          <cell r="S1120">
            <v>359.1</v>
          </cell>
          <cell r="T1120">
            <v>43.8</v>
          </cell>
          <cell r="U1120">
            <v>386.56</v>
          </cell>
          <cell r="V1120">
            <v>222.84428571428572</v>
          </cell>
        </row>
        <row r="1121">
          <cell r="M1121" t="str">
            <v>30000069</v>
          </cell>
          <cell r="N1121" t="str">
            <v>3</v>
          </cell>
          <cell r="O1121">
            <v>694.7</v>
          </cell>
          <cell r="Q1121">
            <v>11030.69</v>
          </cell>
          <cell r="R1121">
            <v>4322.3599999999997</v>
          </cell>
          <cell r="S1121">
            <v>3541.3</v>
          </cell>
          <cell r="V1121">
            <v>2798.4357142857143</v>
          </cell>
        </row>
        <row r="1122">
          <cell r="M1122" t="str">
            <v>30000070</v>
          </cell>
          <cell r="N1122" t="str">
            <v>3</v>
          </cell>
          <cell r="O1122">
            <v>465.24</v>
          </cell>
          <cell r="P1122">
            <v>31.5</v>
          </cell>
          <cell r="Q1122">
            <v>446.02</v>
          </cell>
          <cell r="R1122">
            <v>1253.21</v>
          </cell>
          <cell r="S1122">
            <v>4677.7999999999993</v>
          </cell>
          <cell r="T1122">
            <v>355.49</v>
          </cell>
          <cell r="U1122">
            <v>437.25</v>
          </cell>
          <cell r="V1122">
            <v>1095.2157142857143</v>
          </cell>
        </row>
        <row r="1123">
          <cell r="M1123" t="str">
            <v>30000072</v>
          </cell>
          <cell r="N1123" t="str">
            <v>3</v>
          </cell>
          <cell r="O1123">
            <v>7902.36</v>
          </cell>
          <cell r="P1123">
            <v>221.51000000000002</v>
          </cell>
          <cell r="Q1123">
            <v>431.57</v>
          </cell>
          <cell r="S1123">
            <v>1741.01</v>
          </cell>
          <cell r="T1123">
            <v>3023.87</v>
          </cell>
          <cell r="U1123">
            <v>1331.49</v>
          </cell>
          <cell r="V1123">
            <v>2093.1157142857141</v>
          </cell>
        </row>
        <row r="1124">
          <cell r="M1124" t="str">
            <v>30000075</v>
          </cell>
          <cell r="N1124" t="str">
            <v>3</v>
          </cell>
          <cell r="O1124">
            <v>1777.48</v>
          </cell>
          <cell r="P1124">
            <v>687.45999999999992</v>
          </cell>
          <cell r="Q1124">
            <v>437.19</v>
          </cell>
          <cell r="S1124">
            <v>117.9</v>
          </cell>
          <cell r="T1124">
            <v>720.99</v>
          </cell>
          <cell r="U1124">
            <v>779.22</v>
          </cell>
          <cell r="V1124">
            <v>645.74857142857149</v>
          </cell>
        </row>
        <row r="1125">
          <cell r="M1125" t="str">
            <v>30000076</v>
          </cell>
          <cell r="N1125" t="str">
            <v>3</v>
          </cell>
          <cell r="O1125">
            <v>4066.29</v>
          </cell>
          <cell r="P1125">
            <v>5316.5300000000007</v>
          </cell>
          <cell r="Q1125">
            <v>3539.41</v>
          </cell>
          <cell r="R1125">
            <v>1866.44</v>
          </cell>
          <cell r="S1125">
            <v>1530.15</v>
          </cell>
          <cell r="T1125">
            <v>1711.83</v>
          </cell>
          <cell r="U1125">
            <v>1010.3100000000001</v>
          </cell>
          <cell r="V1125">
            <v>2720.1371428571433</v>
          </cell>
        </row>
        <row r="1126">
          <cell r="M1126" t="str">
            <v>30000078</v>
          </cell>
          <cell r="N1126" t="str">
            <v>3</v>
          </cell>
          <cell r="O1126">
            <v>2225.88</v>
          </cell>
          <cell r="P1126">
            <v>2844.65</v>
          </cell>
          <cell r="Q1126">
            <v>1770.96</v>
          </cell>
          <cell r="S1126">
            <v>1982.06</v>
          </cell>
          <cell r="T1126">
            <v>699.28</v>
          </cell>
          <cell r="U1126">
            <v>1345.76</v>
          </cell>
          <cell r="V1126">
            <v>1552.6557142857146</v>
          </cell>
        </row>
        <row r="1127">
          <cell r="M1127" t="str">
            <v>30000082</v>
          </cell>
          <cell r="N1127" t="str">
            <v>3</v>
          </cell>
          <cell r="O1127">
            <v>64.09</v>
          </cell>
          <cell r="P1127">
            <v>843.06999999999994</v>
          </cell>
          <cell r="Q1127">
            <v>430.24</v>
          </cell>
          <cell r="R1127">
            <v>1078.19</v>
          </cell>
          <cell r="S1127">
            <v>281.64</v>
          </cell>
          <cell r="T1127">
            <v>881.31000000000006</v>
          </cell>
          <cell r="U1127">
            <v>921.30000000000007</v>
          </cell>
          <cell r="V1127">
            <v>642.83428571428578</v>
          </cell>
        </row>
        <row r="1128">
          <cell r="M1128" t="str">
            <v>30000085</v>
          </cell>
          <cell r="N1128" t="str">
            <v>3</v>
          </cell>
          <cell r="O1128">
            <v>1745.04</v>
          </cell>
          <cell r="P1128">
            <v>872.61</v>
          </cell>
          <cell r="S1128">
            <v>390.81</v>
          </cell>
          <cell r="T1128">
            <v>281.23</v>
          </cell>
          <cell r="U1128">
            <v>2323.14</v>
          </cell>
          <cell r="V1128">
            <v>801.83285714285716</v>
          </cell>
        </row>
        <row r="1129">
          <cell r="M1129" t="str">
            <v>30000086</v>
          </cell>
          <cell r="N1129" t="str">
            <v>3</v>
          </cell>
          <cell r="R1129">
            <v>612.06000000000006</v>
          </cell>
          <cell r="S1129">
            <v>15.81</v>
          </cell>
          <cell r="U1129">
            <v>1419.61</v>
          </cell>
          <cell r="V1129">
            <v>292.49714285714288</v>
          </cell>
        </row>
        <row r="1130">
          <cell r="M1130" t="str">
            <v>30000088</v>
          </cell>
          <cell r="N1130" t="str">
            <v>3</v>
          </cell>
          <cell r="O1130">
            <v>441.91</v>
          </cell>
          <cell r="P1130">
            <v>182.79</v>
          </cell>
          <cell r="Q1130">
            <v>779.2</v>
          </cell>
          <cell r="R1130">
            <v>2507.81</v>
          </cell>
          <cell r="S1130">
            <v>1487.84</v>
          </cell>
          <cell r="T1130">
            <v>460.38</v>
          </cell>
          <cell r="U1130">
            <v>656.6</v>
          </cell>
          <cell r="V1130">
            <v>930.93285714285719</v>
          </cell>
        </row>
        <row r="1131">
          <cell r="M1131" t="str">
            <v>30000089</v>
          </cell>
          <cell r="N1131" t="str">
            <v>3</v>
          </cell>
          <cell r="O1131">
            <v>158.36000000000001</v>
          </cell>
          <cell r="P1131">
            <v>702.2</v>
          </cell>
          <cell r="Q1131">
            <v>599.27</v>
          </cell>
          <cell r="R1131">
            <v>672.4</v>
          </cell>
          <cell r="S1131">
            <v>5755.5599999999995</v>
          </cell>
          <cell r="T1131">
            <v>1563.48</v>
          </cell>
          <cell r="V1131">
            <v>1350.1814285714283</v>
          </cell>
        </row>
        <row r="1132">
          <cell r="M1132" t="str">
            <v>30000092</v>
          </cell>
          <cell r="N1132" t="str">
            <v>3</v>
          </cell>
          <cell r="P1132">
            <v>1120.04</v>
          </cell>
          <cell r="R1132">
            <v>6904.46</v>
          </cell>
          <cell r="S1132">
            <v>3094.6</v>
          </cell>
          <cell r="T1132">
            <v>1347.56</v>
          </cell>
          <cell r="U1132">
            <v>774.66</v>
          </cell>
          <cell r="V1132">
            <v>1891.6171428571429</v>
          </cell>
        </row>
        <row r="1133">
          <cell r="M1133" t="str">
            <v>30000093</v>
          </cell>
          <cell r="N1133" t="str">
            <v>3</v>
          </cell>
          <cell r="O1133">
            <v>450</v>
          </cell>
          <cell r="P1133">
            <v>793.99</v>
          </cell>
          <cell r="R1133">
            <v>1071.78</v>
          </cell>
          <cell r="S1133">
            <v>238.7</v>
          </cell>
          <cell r="T1133">
            <v>421.63</v>
          </cell>
          <cell r="V1133">
            <v>425.15714285714284</v>
          </cell>
        </row>
        <row r="1134">
          <cell r="M1134" t="str">
            <v>30000094</v>
          </cell>
          <cell r="N1134" t="str">
            <v>3</v>
          </cell>
          <cell r="O1134">
            <v>1077.8600000000001</v>
          </cell>
          <cell r="P1134">
            <v>830.57</v>
          </cell>
          <cell r="Q1134">
            <v>608.74999999999989</v>
          </cell>
          <cell r="R1134">
            <v>649.54</v>
          </cell>
          <cell r="S1134">
            <v>3933.21</v>
          </cell>
          <cell r="T1134">
            <v>1440.42</v>
          </cell>
          <cell r="U1134">
            <v>711.81999999999994</v>
          </cell>
          <cell r="V1134">
            <v>1321.7385714285715</v>
          </cell>
        </row>
        <row r="1135">
          <cell r="M1135" t="str">
            <v>30000096</v>
          </cell>
          <cell r="N1135" t="str">
            <v>3</v>
          </cell>
          <cell r="O1135">
            <v>6554.9100000000008</v>
          </cell>
          <cell r="P1135">
            <v>14850.550000000001</v>
          </cell>
          <cell r="Q1135">
            <v>9645.81</v>
          </cell>
          <cell r="R1135">
            <v>7741.31</v>
          </cell>
          <cell r="S1135">
            <v>16976.16</v>
          </cell>
          <cell r="T1135">
            <v>6384.2400000000007</v>
          </cell>
          <cell r="U1135">
            <v>7698.7599999999993</v>
          </cell>
          <cell r="V1135">
            <v>9978.8200000000015</v>
          </cell>
        </row>
        <row r="1136">
          <cell r="M1136" t="str">
            <v>30000097</v>
          </cell>
          <cell r="N1136" t="str">
            <v>3</v>
          </cell>
          <cell r="O1136">
            <v>260.63</v>
          </cell>
          <cell r="Q1136">
            <v>253.6</v>
          </cell>
          <cell r="R1136">
            <v>1204.55</v>
          </cell>
          <cell r="S1136">
            <v>319.18</v>
          </cell>
          <cell r="V1136">
            <v>291.13714285714286</v>
          </cell>
        </row>
        <row r="1137">
          <cell r="M1137" t="str">
            <v>30000099</v>
          </cell>
          <cell r="N1137" t="str">
            <v>3</v>
          </cell>
          <cell r="O1137">
            <v>849.23000000000013</v>
          </cell>
          <cell r="P1137">
            <v>1200.06</v>
          </cell>
          <cell r="Q1137">
            <v>561.75</v>
          </cell>
          <cell r="R1137">
            <v>1224.1199999999999</v>
          </cell>
          <cell r="T1137">
            <v>4846.41</v>
          </cell>
          <cell r="U1137">
            <v>2646.46</v>
          </cell>
          <cell r="V1137">
            <v>1618.2899999999997</v>
          </cell>
        </row>
        <row r="1138">
          <cell r="M1138" t="str">
            <v>30000101</v>
          </cell>
          <cell r="N1138" t="str">
            <v>3</v>
          </cell>
          <cell r="O1138">
            <v>577.30999999999995</v>
          </cell>
          <cell r="P1138">
            <v>1993.79</v>
          </cell>
          <cell r="Q1138">
            <v>122.65</v>
          </cell>
          <cell r="R1138">
            <v>571.18000000000006</v>
          </cell>
          <cell r="S1138">
            <v>1434.21</v>
          </cell>
          <cell r="T1138">
            <v>150.68</v>
          </cell>
          <cell r="U1138">
            <v>3912.26</v>
          </cell>
          <cell r="V1138">
            <v>1251.7257142857145</v>
          </cell>
        </row>
        <row r="1139">
          <cell r="M1139" t="str">
            <v>30000102</v>
          </cell>
          <cell r="N1139" t="str">
            <v>3</v>
          </cell>
          <cell r="P1139">
            <v>864.55000000000007</v>
          </cell>
          <cell r="Q1139">
            <v>376</v>
          </cell>
          <cell r="R1139">
            <v>669.05</v>
          </cell>
          <cell r="S1139">
            <v>886.41</v>
          </cell>
          <cell r="T1139">
            <v>156.05000000000001</v>
          </cell>
          <cell r="U1139">
            <v>2147.4499999999998</v>
          </cell>
          <cell r="V1139">
            <v>728.50142857142862</v>
          </cell>
        </row>
        <row r="1140">
          <cell r="M1140" t="str">
            <v>30000106</v>
          </cell>
          <cell r="N1140" t="str">
            <v>3</v>
          </cell>
          <cell r="O1140">
            <v>1140.03</v>
          </cell>
          <cell r="P1140">
            <v>280</v>
          </cell>
          <cell r="Q1140">
            <v>504.16</v>
          </cell>
          <cell r="U1140">
            <v>687.23</v>
          </cell>
          <cell r="V1140">
            <v>373.06</v>
          </cell>
        </row>
        <row r="1141">
          <cell r="M1141" t="str">
            <v>30000107</v>
          </cell>
          <cell r="N1141" t="str">
            <v>3</v>
          </cell>
          <cell r="O1141">
            <v>496.47</v>
          </cell>
          <cell r="P1141">
            <v>345.78999999999996</v>
          </cell>
          <cell r="Q1141">
            <v>893.3599999999999</v>
          </cell>
          <cell r="R1141">
            <v>89.649999999999991</v>
          </cell>
          <cell r="S1141">
            <v>963.74</v>
          </cell>
          <cell r="T1141">
            <v>1163.82</v>
          </cell>
          <cell r="U1141">
            <v>2519.65</v>
          </cell>
          <cell r="V1141">
            <v>924.64</v>
          </cell>
        </row>
        <row r="1142">
          <cell r="M1142" t="str">
            <v>30000108</v>
          </cell>
          <cell r="N1142" t="str">
            <v>3</v>
          </cell>
          <cell r="U1142">
            <v>324.89999999999998</v>
          </cell>
          <cell r="V1142">
            <v>46.414285714285711</v>
          </cell>
        </row>
        <row r="1143">
          <cell r="M1143" t="str">
            <v>30000109</v>
          </cell>
          <cell r="N1143" t="str">
            <v>3</v>
          </cell>
          <cell r="O1143">
            <v>1019.29</v>
          </cell>
          <cell r="P1143">
            <v>244.5</v>
          </cell>
          <cell r="Q1143">
            <v>1530.8600000000001</v>
          </cell>
          <cell r="R1143">
            <v>97.43</v>
          </cell>
          <cell r="S1143">
            <v>510.82</v>
          </cell>
          <cell r="T1143">
            <v>119.38</v>
          </cell>
          <cell r="U1143">
            <v>155.38999999999999</v>
          </cell>
          <cell r="V1143">
            <v>525.38142857142861</v>
          </cell>
        </row>
        <row r="1144">
          <cell r="M1144" t="str">
            <v>30000111</v>
          </cell>
          <cell r="N1144" t="str">
            <v>3</v>
          </cell>
          <cell r="O1144">
            <v>719.25</v>
          </cell>
          <cell r="P1144">
            <v>222.5</v>
          </cell>
          <cell r="Q1144">
            <v>374.43</v>
          </cell>
          <cell r="R1144">
            <v>153.02000000000001</v>
          </cell>
          <cell r="S1144">
            <v>1009.09</v>
          </cell>
          <cell r="T1144">
            <v>589.56000000000006</v>
          </cell>
          <cell r="V1144">
            <v>438.26428571428568</v>
          </cell>
        </row>
        <row r="1145">
          <cell r="M1145" t="str">
            <v>30000112</v>
          </cell>
          <cell r="N1145" t="str">
            <v>3</v>
          </cell>
          <cell r="O1145">
            <v>3396.29</v>
          </cell>
          <cell r="P1145">
            <v>125.97</v>
          </cell>
          <cell r="R1145">
            <v>1087.46</v>
          </cell>
          <cell r="S1145">
            <v>373.27</v>
          </cell>
          <cell r="T1145">
            <v>1084.8800000000001</v>
          </cell>
          <cell r="U1145">
            <v>15.170000000000016</v>
          </cell>
          <cell r="V1145">
            <v>869.00571428571425</v>
          </cell>
        </row>
        <row r="1146">
          <cell r="M1146" t="str">
            <v>30000114</v>
          </cell>
          <cell r="N1146" t="str">
            <v>3</v>
          </cell>
          <cell r="O1146">
            <v>322.97000000000003</v>
          </cell>
          <cell r="Q1146">
            <v>391.65</v>
          </cell>
          <cell r="S1146">
            <v>303.25</v>
          </cell>
          <cell r="V1146">
            <v>145.41</v>
          </cell>
        </row>
        <row r="1147">
          <cell r="M1147" t="str">
            <v>30000115</v>
          </cell>
          <cell r="N1147" t="str">
            <v>3</v>
          </cell>
          <cell r="O1147">
            <v>536.53</v>
          </cell>
          <cell r="P1147">
            <v>599.35</v>
          </cell>
          <cell r="Q1147">
            <v>1131.45</v>
          </cell>
          <cell r="R1147">
            <v>662.04</v>
          </cell>
          <cell r="S1147">
            <v>1159.56</v>
          </cell>
          <cell r="T1147">
            <v>627.35</v>
          </cell>
          <cell r="U1147">
            <v>2577.08</v>
          </cell>
          <cell r="V1147">
            <v>1041.9085714285713</v>
          </cell>
        </row>
        <row r="1148">
          <cell r="M1148" t="str">
            <v>30000116</v>
          </cell>
          <cell r="N1148" t="str">
            <v>3</v>
          </cell>
          <cell r="P1148">
            <v>1546.99</v>
          </cell>
          <cell r="R1148">
            <v>719.37</v>
          </cell>
          <cell r="S1148">
            <v>1116.82</v>
          </cell>
          <cell r="T1148">
            <v>1072.07</v>
          </cell>
          <cell r="U1148">
            <v>44.36</v>
          </cell>
          <cell r="V1148">
            <v>642.80142857142857</v>
          </cell>
        </row>
        <row r="1149">
          <cell r="M1149" t="str">
            <v>30000118</v>
          </cell>
          <cell r="N1149" t="str">
            <v>3</v>
          </cell>
          <cell r="Q1149">
            <v>418.63</v>
          </cell>
          <cell r="R1149">
            <v>747.36</v>
          </cell>
          <cell r="S1149">
            <v>79.8</v>
          </cell>
          <cell r="T1149">
            <v>0.76</v>
          </cell>
          <cell r="U1149">
            <v>168.96</v>
          </cell>
          <cell r="V1149">
            <v>202.21571428571428</v>
          </cell>
        </row>
        <row r="1150">
          <cell r="M1150" t="str">
            <v>30000119</v>
          </cell>
          <cell r="N1150" t="str">
            <v>3</v>
          </cell>
          <cell r="O1150">
            <v>573.25</v>
          </cell>
          <cell r="P1150">
            <v>90.57</v>
          </cell>
          <cell r="Q1150">
            <v>476.43000000000006</v>
          </cell>
          <cell r="R1150">
            <v>808.97</v>
          </cell>
          <cell r="S1150">
            <v>3364.95</v>
          </cell>
          <cell r="T1150">
            <v>1210.9000000000001</v>
          </cell>
          <cell r="U1150">
            <v>555.5</v>
          </cell>
          <cell r="V1150">
            <v>1011.51</v>
          </cell>
        </row>
        <row r="1151">
          <cell r="M1151" t="str">
            <v>30000120</v>
          </cell>
          <cell r="N1151" t="str">
            <v>3</v>
          </cell>
          <cell r="O1151">
            <v>1797.38</v>
          </cell>
          <cell r="P1151">
            <v>2251.9</v>
          </cell>
          <cell r="Q1151">
            <v>2750.36</v>
          </cell>
          <cell r="R1151">
            <v>2359.84</v>
          </cell>
          <cell r="S1151">
            <v>2163.37</v>
          </cell>
          <cell r="T1151">
            <v>2528.7999999999997</v>
          </cell>
          <cell r="U1151">
            <v>4983.82</v>
          </cell>
          <cell r="V1151">
            <v>2690.781428571428</v>
          </cell>
        </row>
        <row r="1152">
          <cell r="M1152" t="str">
            <v>30000121</v>
          </cell>
          <cell r="N1152" t="str">
            <v>3</v>
          </cell>
          <cell r="Q1152">
            <v>503.92</v>
          </cell>
          <cell r="U1152">
            <v>11.86</v>
          </cell>
          <cell r="V1152">
            <v>73.682857142857145</v>
          </cell>
        </row>
        <row r="1153">
          <cell r="M1153" t="str">
            <v>30000125</v>
          </cell>
          <cell r="N1153" t="str">
            <v>3</v>
          </cell>
          <cell r="O1153">
            <v>710.61</v>
          </cell>
          <cell r="P1153">
            <v>3834.39</v>
          </cell>
          <cell r="Q1153">
            <v>1580.95</v>
          </cell>
          <cell r="R1153">
            <v>765.08</v>
          </cell>
          <cell r="S1153">
            <v>2253.2999999999997</v>
          </cell>
          <cell r="T1153">
            <v>1827.08</v>
          </cell>
          <cell r="U1153">
            <v>1324.67</v>
          </cell>
          <cell r="V1153">
            <v>1756.5828571428572</v>
          </cell>
        </row>
        <row r="1154">
          <cell r="M1154" t="str">
            <v>30000126</v>
          </cell>
          <cell r="N1154" t="str">
            <v>3</v>
          </cell>
          <cell r="O1154">
            <v>888.35</v>
          </cell>
          <cell r="P1154">
            <v>2437.8900000000003</v>
          </cell>
          <cell r="Q1154">
            <v>739.58</v>
          </cell>
          <cell r="R1154">
            <v>511.69</v>
          </cell>
          <cell r="S1154">
            <v>1197.94</v>
          </cell>
          <cell r="V1154">
            <v>825.0642857142858</v>
          </cell>
        </row>
        <row r="1155">
          <cell r="M1155" t="str">
            <v>30000127</v>
          </cell>
          <cell r="N1155" t="str">
            <v>3</v>
          </cell>
          <cell r="O1155">
            <v>410.02</v>
          </cell>
          <cell r="Q1155">
            <v>360.15</v>
          </cell>
          <cell r="S1155">
            <v>1214.8800000000001</v>
          </cell>
          <cell r="U1155">
            <v>687.22</v>
          </cell>
          <cell r="V1155">
            <v>381.75285714285718</v>
          </cell>
        </row>
        <row r="1156">
          <cell r="M1156" t="str">
            <v>30000129</v>
          </cell>
          <cell r="N1156" t="str">
            <v>3</v>
          </cell>
          <cell r="O1156">
            <v>4332.01</v>
          </cell>
          <cell r="P1156">
            <v>1216.76</v>
          </cell>
          <cell r="Q1156">
            <v>49.95</v>
          </cell>
          <cell r="S1156">
            <v>52.61</v>
          </cell>
          <cell r="U1156">
            <v>1523.03</v>
          </cell>
          <cell r="V1156">
            <v>1024.9085714285713</v>
          </cell>
        </row>
        <row r="1157">
          <cell r="M1157" t="str">
            <v>30000130</v>
          </cell>
          <cell r="N1157" t="str">
            <v>3</v>
          </cell>
          <cell r="P1157">
            <v>375.28</v>
          </cell>
          <cell r="R1157">
            <v>3384.6</v>
          </cell>
          <cell r="S1157">
            <v>33.729999999999997</v>
          </cell>
          <cell r="T1157">
            <v>990.79000000000008</v>
          </cell>
          <cell r="V1157">
            <v>683.48571428571438</v>
          </cell>
        </row>
        <row r="1158">
          <cell r="M1158" t="str">
            <v>30000131</v>
          </cell>
          <cell r="N1158" t="str">
            <v>3</v>
          </cell>
          <cell r="P1158">
            <v>1234.1300000000001</v>
          </cell>
          <cell r="V1158">
            <v>176.30428571428573</v>
          </cell>
        </row>
        <row r="1159">
          <cell r="M1159" t="str">
            <v>30000134</v>
          </cell>
          <cell r="N1159" t="str">
            <v>3</v>
          </cell>
          <cell r="O1159">
            <v>2843.24</v>
          </cell>
          <cell r="P1159">
            <v>752.31</v>
          </cell>
          <cell r="Q1159">
            <v>303.13</v>
          </cell>
          <cell r="R1159">
            <v>625.27</v>
          </cell>
          <cell r="U1159">
            <v>773.13</v>
          </cell>
          <cell r="V1159">
            <v>756.72571428571428</v>
          </cell>
        </row>
        <row r="1160">
          <cell r="M1160" t="str">
            <v>30000135</v>
          </cell>
          <cell r="N1160" t="str">
            <v>3</v>
          </cell>
          <cell r="O1160">
            <v>71.06</v>
          </cell>
          <cell r="V1160">
            <v>10.151428571428571</v>
          </cell>
        </row>
        <row r="1161">
          <cell r="M1161" t="str">
            <v>30000136</v>
          </cell>
          <cell r="N1161" t="str">
            <v>3</v>
          </cell>
          <cell r="P1161">
            <v>521.66</v>
          </cell>
          <cell r="R1161">
            <v>306.02999999999997</v>
          </cell>
          <cell r="S1161">
            <v>31.94</v>
          </cell>
          <cell r="T1161">
            <v>821.49</v>
          </cell>
          <cell r="U1161">
            <v>556.4</v>
          </cell>
          <cell r="V1161">
            <v>319.64571428571429</v>
          </cell>
        </row>
        <row r="1162">
          <cell r="M1162" t="str">
            <v>30000137</v>
          </cell>
          <cell r="N1162" t="str">
            <v>3</v>
          </cell>
          <cell r="P1162">
            <v>457.42</v>
          </cell>
          <cell r="R1162">
            <v>306.02999999999997</v>
          </cell>
          <cell r="T1162">
            <v>657.19</v>
          </cell>
          <cell r="U1162">
            <v>1634.83</v>
          </cell>
          <cell r="V1162">
            <v>436.49571428571431</v>
          </cell>
        </row>
        <row r="1163">
          <cell r="M1163" t="str">
            <v>30000141</v>
          </cell>
          <cell r="N1163" t="str">
            <v>3</v>
          </cell>
          <cell r="O1163">
            <v>426.36</v>
          </cell>
          <cell r="Q1163">
            <v>1768.9</v>
          </cell>
          <cell r="V1163">
            <v>313.60857142857145</v>
          </cell>
        </row>
        <row r="1164">
          <cell r="M1164" t="str">
            <v>30000143</v>
          </cell>
          <cell r="N1164" t="str">
            <v>3</v>
          </cell>
          <cell r="O1164">
            <v>35.53</v>
          </cell>
          <cell r="V1164">
            <v>5.0757142857142856</v>
          </cell>
        </row>
        <row r="1165">
          <cell r="M1165" t="str">
            <v>30000146</v>
          </cell>
          <cell r="N1165" t="str">
            <v>3</v>
          </cell>
          <cell r="O1165">
            <v>4020.22</v>
          </cell>
          <cell r="Q1165">
            <v>1003.09</v>
          </cell>
          <cell r="S1165">
            <v>2897.44</v>
          </cell>
          <cell r="T1165">
            <v>1480.45</v>
          </cell>
          <cell r="U1165">
            <v>401.22</v>
          </cell>
          <cell r="V1165">
            <v>1400.3457142857144</v>
          </cell>
        </row>
        <row r="1166">
          <cell r="M1166" t="str">
            <v>30000147</v>
          </cell>
          <cell r="N1166" t="str">
            <v>3</v>
          </cell>
          <cell r="O1166">
            <v>701.6</v>
          </cell>
          <cell r="P1166">
            <v>262.04000000000002</v>
          </cell>
          <cell r="R1166">
            <v>1065.98</v>
          </cell>
          <cell r="S1166">
            <v>3948.67</v>
          </cell>
          <cell r="T1166">
            <v>2.31</v>
          </cell>
          <cell r="U1166">
            <v>581</v>
          </cell>
          <cell r="V1166">
            <v>937.37142857142862</v>
          </cell>
        </row>
        <row r="1167">
          <cell r="M1167" t="str">
            <v>30000149</v>
          </cell>
          <cell r="N1167" t="str">
            <v>3</v>
          </cell>
          <cell r="O1167">
            <v>546.70000000000005</v>
          </cell>
          <cell r="Q1167">
            <v>674</v>
          </cell>
          <cell r="S1167">
            <v>1200.99</v>
          </cell>
          <cell r="T1167">
            <v>0.81</v>
          </cell>
          <cell r="U1167">
            <v>429.5</v>
          </cell>
          <cell r="V1167">
            <v>407.42857142857144</v>
          </cell>
        </row>
        <row r="1168">
          <cell r="M1168" t="str">
            <v>30000150</v>
          </cell>
          <cell r="N1168" t="str">
            <v>3</v>
          </cell>
          <cell r="P1168">
            <v>622.43000000000006</v>
          </cell>
          <cell r="R1168">
            <v>662.04</v>
          </cell>
          <cell r="S1168">
            <v>433.94</v>
          </cell>
          <cell r="U1168">
            <v>601.32000000000005</v>
          </cell>
          <cell r="V1168">
            <v>331.39</v>
          </cell>
        </row>
        <row r="1169">
          <cell r="M1169" t="str">
            <v>30000151</v>
          </cell>
          <cell r="N1169" t="str">
            <v>3</v>
          </cell>
          <cell r="P1169">
            <v>680.27</v>
          </cell>
          <cell r="Q1169">
            <v>555.05999999999995</v>
          </cell>
          <cell r="R1169">
            <v>525.26</v>
          </cell>
          <cell r="T1169">
            <v>725.23</v>
          </cell>
          <cell r="V1169">
            <v>355.11714285714282</v>
          </cell>
        </row>
        <row r="1170">
          <cell r="M1170" t="str">
            <v>30000152</v>
          </cell>
          <cell r="N1170" t="str">
            <v>3</v>
          </cell>
          <cell r="P1170">
            <v>1770.47</v>
          </cell>
          <cell r="R1170">
            <v>1397.64</v>
          </cell>
          <cell r="S1170">
            <v>1243.1199999999999</v>
          </cell>
          <cell r="U1170">
            <v>429.52</v>
          </cell>
          <cell r="V1170">
            <v>691.53571428571433</v>
          </cell>
        </row>
        <row r="1171">
          <cell r="M1171" t="str">
            <v>30000153</v>
          </cell>
          <cell r="N1171" t="str">
            <v>3</v>
          </cell>
          <cell r="P1171">
            <v>1621.21</v>
          </cell>
          <cell r="R1171">
            <v>899.68000000000006</v>
          </cell>
          <cell r="V1171">
            <v>360.12714285714293</v>
          </cell>
        </row>
        <row r="1172">
          <cell r="M1172" t="str">
            <v>30000154</v>
          </cell>
          <cell r="N1172" t="str">
            <v>3</v>
          </cell>
          <cell r="O1172">
            <v>881.6400000000001</v>
          </cell>
          <cell r="P1172">
            <v>998.24</v>
          </cell>
          <cell r="Q1172">
            <v>1424.0600000000002</v>
          </cell>
          <cell r="R1172">
            <v>612.06000000000006</v>
          </cell>
          <cell r="T1172">
            <v>1535.17</v>
          </cell>
          <cell r="U1172">
            <v>1590.11</v>
          </cell>
          <cell r="V1172">
            <v>1005.8971428571429</v>
          </cell>
        </row>
        <row r="1173">
          <cell r="M1173" t="str">
            <v>30000159</v>
          </cell>
          <cell r="N1173" t="str">
            <v>3</v>
          </cell>
          <cell r="O1173">
            <v>880.98</v>
          </cell>
          <cell r="P1173">
            <v>297.33</v>
          </cell>
          <cell r="Q1173">
            <v>886.80000000000007</v>
          </cell>
          <cell r="R1173">
            <v>2361.19</v>
          </cell>
          <cell r="S1173">
            <v>1143.1199999999999</v>
          </cell>
          <cell r="T1173">
            <v>1067.42</v>
          </cell>
          <cell r="U1173">
            <v>1354.8899999999999</v>
          </cell>
          <cell r="V1173">
            <v>1141.6757142857143</v>
          </cell>
        </row>
        <row r="1174">
          <cell r="M1174" t="str">
            <v>30000161</v>
          </cell>
          <cell r="N1174" t="str">
            <v>3</v>
          </cell>
          <cell r="P1174">
            <v>1927.27</v>
          </cell>
          <cell r="Q1174">
            <v>1989.1599999999999</v>
          </cell>
          <cell r="R1174">
            <v>687.64000000000033</v>
          </cell>
          <cell r="S1174">
            <v>957.57</v>
          </cell>
          <cell r="T1174">
            <v>814.14</v>
          </cell>
          <cell r="U1174">
            <v>1126.68</v>
          </cell>
          <cell r="V1174">
            <v>1071.78</v>
          </cell>
        </row>
        <row r="1175">
          <cell r="M1175" t="str">
            <v>30000162</v>
          </cell>
          <cell r="N1175" t="str">
            <v>3</v>
          </cell>
          <cell r="O1175">
            <v>1404.14</v>
          </cell>
          <cell r="P1175">
            <v>188.92</v>
          </cell>
          <cell r="R1175">
            <v>289.15999999999997</v>
          </cell>
          <cell r="T1175">
            <v>156.71</v>
          </cell>
          <cell r="U1175">
            <v>458.74</v>
          </cell>
          <cell r="V1175">
            <v>356.81</v>
          </cell>
        </row>
        <row r="1176">
          <cell r="M1176" t="str">
            <v>30000163</v>
          </cell>
          <cell r="N1176" t="str">
            <v>3</v>
          </cell>
          <cell r="O1176">
            <v>1175.9100000000001</v>
          </cell>
          <cell r="Q1176">
            <v>823.96</v>
          </cell>
          <cell r="S1176">
            <v>3522.41</v>
          </cell>
          <cell r="U1176">
            <v>103.34</v>
          </cell>
          <cell r="V1176">
            <v>803.66</v>
          </cell>
        </row>
        <row r="1177">
          <cell r="M1177" t="str">
            <v>30000164</v>
          </cell>
          <cell r="N1177" t="str">
            <v>3</v>
          </cell>
          <cell r="O1177">
            <v>679.99</v>
          </cell>
          <cell r="P1177">
            <v>244.49</v>
          </cell>
          <cell r="Q1177">
            <v>952.2</v>
          </cell>
          <cell r="R1177">
            <v>752.76</v>
          </cell>
          <cell r="S1177">
            <v>2172.41</v>
          </cell>
          <cell r="T1177">
            <v>275.02999999999997</v>
          </cell>
          <cell r="U1177">
            <v>581.1</v>
          </cell>
          <cell r="V1177">
            <v>808.28285714285721</v>
          </cell>
        </row>
        <row r="1178">
          <cell r="M1178" t="str">
            <v>30000165</v>
          </cell>
          <cell r="N1178" t="str">
            <v>3</v>
          </cell>
          <cell r="V1178">
            <v>0</v>
          </cell>
        </row>
        <row r="1179">
          <cell r="M1179" t="str">
            <v>30000166</v>
          </cell>
          <cell r="N1179" t="str">
            <v>3</v>
          </cell>
          <cell r="O1179">
            <v>562.72</v>
          </cell>
          <cell r="Q1179">
            <v>977.48</v>
          </cell>
          <cell r="R1179">
            <v>451.4</v>
          </cell>
          <cell r="S1179">
            <v>360.8</v>
          </cell>
          <cell r="V1179">
            <v>336.05714285714288</v>
          </cell>
        </row>
        <row r="1180">
          <cell r="M1180" t="str">
            <v>30000167</v>
          </cell>
          <cell r="N1180" t="str">
            <v>3</v>
          </cell>
          <cell r="O1180">
            <v>518.25</v>
          </cell>
          <cell r="Q1180">
            <v>1079.67</v>
          </cell>
          <cell r="S1180">
            <v>664.75</v>
          </cell>
          <cell r="U1180">
            <v>160.49</v>
          </cell>
          <cell r="V1180">
            <v>346.16571428571427</v>
          </cell>
        </row>
        <row r="1181">
          <cell r="M1181" t="str">
            <v>30000168</v>
          </cell>
          <cell r="N1181" t="str">
            <v>3</v>
          </cell>
          <cell r="V1181">
            <v>0</v>
          </cell>
        </row>
        <row r="1182">
          <cell r="M1182" t="str">
            <v>30000171</v>
          </cell>
          <cell r="N1182" t="str">
            <v>3</v>
          </cell>
          <cell r="O1182">
            <v>1468.44</v>
          </cell>
          <cell r="P1182">
            <v>371.03</v>
          </cell>
          <cell r="R1182">
            <v>382.53</v>
          </cell>
          <cell r="T1182">
            <v>240.86</v>
          </cell>
          <cell r="U1182">
            <v>844.81000000000006</v>
          </cell>
          <cell r="V1182">
            <v>472.52428571428572</v>
          </cell>
        </row>
        <row r="1183">
          <cell r="M1183" t="str">
            <v>30000172</v>
          </cell>
          <cell r="N1183" t="str">
            <v>3</v>
          </cell>
          <cell r="O1183">
            <v>1125.44</v>
          </cell>
          <cell r="Q1183">
            <v>669.14</v>
          </cell>
          <cell r="T1183">
            <v>2080.1</v>
          </cell>
          <cell r="V1183">
            <v>553.52571428571423</v>
          </cell>
        </row>
        <row r="1184">
          <cell r="M1184" t="str">
            <v>30000173</v>
          </cell>
          <cell r="N1184" t="str">
            <v>3</v>
          </cell>
          <cell r="O1184">
            <v>365.8</v>
          </cell>
          <cell r="Q1184">
            <v>606.28</v>
          </cell>
          <cell r="R1184">
            <v>7027.0800000000017</v>
          </cell>
          <cell r="S1184">
            <v>37.04</v>
          </cell>
          <cell r="T1184">
            <v>407.06</v>
          </cell>
          <cell r="U1184">
            <v>515.41</v>
          </cell>
          <cell r="V1184">
            <v>1279.8100000000002</v>
          </cell>
        </row>
        <row r="1185">
          <cell r="M1185" t="str">
            <v>30000175</v>
          </cell>
          <cell r="N1185" t="str">
            <v>3</v>
          </cell>
          <cell r="O1185">
            <v>280.38</v>
          </cell>
          <cell r="P1185">
            <v>334.5</v>
          </cell>
          <cell r="Q1185">
            <v>378.92</v>
          </cell>
          <cell r="S1185">
            <v>359.1</v>
          </cell>
          <cell r="T1185">
            <v>83.45</v>
          </cell>
          <cell r="U1185">
            <v>386.56</v>
          </cell>
          <cell r="V1185">
            <v>260.41571428571427</v>
          </cell>
        </row>
        <row r="1186">
          <cell r="M1186" t="str">
            <v>30000177</v>
          </cell>
          <cell r="N1186" t="str">
            <v>3</v>
          </cell>
          <cell r="O1186">
            <v>2797.77</v>
          </cell>
          <cell r="P1186">
            <v>304.77</v>
          </cell>
          <cell r="Q1186">
            <v>875.88</v>
          </cell>
          <cell r="R1186">
            <v>1399.88</v>
          </cell>
          <cell r="S1186">
            <v>1270.24</v>
          </cell>
          <cell r="T1186">
            <v>4930.7000000000007</v>
          </cell>
          <cell r="U1186">
            <v>6054.47</v>
          </cell>
          <cell r="V1186">
            <v>2519.1014285714291</v>
          </cell>
        </row>
        <row r="1187">
          <cell r="M1187" t="str">
            <v>30000178</v>
          </cell>
          <cell r="N1187" t="str">
            <v>3</v>
          </cell>
          <cell r="Q1187">
            <v>669.46</v>
          </cell>
          <cell r="S1187">
            <v>2232.41</v>
          </cell>
          <cell r="V1187">
            <v>414.55285714285714</v>
          </cell>
        </row>
        <row r="1188">
          <cell r="M1188" t="str">
            <v>30000179</v>
          </cell>
          <cell r="N1188" t="str">
            <v>3</v>
          </cell>
          <cell r="O1188">
            <v>263.32</v>
          </cell>
          <cell r="Q1188">
            <v>530.5</v>
          </cell>
          <cell r="V1188">
            <v>113.40285714285713</v>
          </cell>
        </row>
        <row r="1189">
          <cell r="M1189" t="str">
            <v>30000183</v>
          </cell>
          <cell r="N1189" t="str">
            <v>3</v>
          </cell>
          <cell r="P1189">
            <v>544.28</v>
          </cell>
          <cell r="R1189">
            <v>478.15</v>
          </cell>
          <cell r="V1189">
            <v>146.06142857142856</v>
          </cell>
        </row>
        <row r="1190">
          <cell r="M1190" t="str">
            <v>30000185</v>
          </cell>
          <cell r="N1190" t="str">
            <v>3</v>
          </cell>
          <cell r="O1190">
            <v>292.64999999999998</v>
          </cell>
          <cell r="P1190">
            <v>296.83</v>
          </cell>
          <cell r="Q1190">
            <v>454.7</v>
          </cell>
          <cell r="S1190">
            <v>3599.7999999999997</v>
          </cell>
          <cell r="T1190">
            <v>1715.14</v>
          </cell>
          <cell r="U1190">
            <v>2714.75</v>
          </cell>
          <cell r="V1190">
            <v>1296.2671428571427</v>
          </cell>
        </row>
        <row r="1191">
          <cell r="M1191" t="str">
            <v>30000187</v>
          </cell>
          <cell r="N1191" t="str">
            <v>3</v>
          </cell>
          <cell r="O1191">
            <v>614.77</v>
          </cell>
          <cell r="Q1191">
            <v>1034.3900000000001</v>
          </cell>
          <cell r="R1191">
            <v>706.93999999999994</v>
          </cell>
          <cell r="S1191">
            <v>4.0200000000000014</v>
          </cell>
          <cell r="T1191">
            <v>512.91999999999996</v>
          </cell>
          <cell r="V1191">
            <v>410.43428571428569</v>
          </cell>
        </row>
        <row r="1192">
          <cell r="M1192" t="str">
            <v>30000188</v>
          </cell>
          <cell r="N1192" t="str">
            <v>3</v>
          </cell>
          <cell r="O1192">
            <v>1193.96</v>
          </cell>
          <cell r="P1192">
            <v>136.08000000000001</v>
          </cell>
          <cell r="Q1192">
            <v>648.55999999999995</v>
          </cell>
          <cell r="S1192">
            <v>226.71</v>
          </cell>
          <cell r="T1192">
            <v>13818.11</v>
          </cell>
          <cell r="V1192">
            <v>2289.06</v>
          </cell>
        </row>
        <row r="1193">
          <cell r="M1193" t="str">
            <v>30000191</v>
          </cell>
          <cell r="N1193" t="str">
            <v>3</v>
          </cell>
          <cell r="Q1193">
            <v>725.4</v>
          </cell>
          <cell r="S1193">
            <v>606.94000000000005</v>
          </cell>
          <cell r="V1193">
            <v>190.33428571428573</v>
          </cell>
        </row>
        <row r="1194">
          <cell r="M1194" t="str">
            <v>30000194</v>
          </cell>
          <cell r="N1194" t="str">
            <v>3</v>
          </cell>
          <cell r="O1194">
            <v>359.47</v>
          </cell>
          <cell r="P1194">
            <v>5024.12</v>
          </cell>
          <cell r="Q1194">
            <v>748.86</v>
          </cell>
          <cell r="T1194">
            <v>221.03</v>
          </cell>
          <cell r="V1194">
            <v>907.64</v>
          </cell>
        </row>
        <row r="1195">
          <cell r="M1195" t="str">
            <v>30000195</v>
          </cell>
          <cell r="N1195" t="str">
            <v>3</v>
          </cell>
          <cell r="V1195">
            <v>0</v>
          </cell>
        </row>
        <row r="1196">
          <cell r="M1196" t="str">
            <v>30000196</v>
          </cell>
          <cell r="N1196" t="str">
            <v>3</v>
          </cell>
          <cell r="O1196">
            <v>410.01</v>
          </cell>
          <cell r="P1196">
            <v>1098.95</v>
          </cell>
          <cell r="Q1196">
            <v>299.64</v>
          </cell>
          <cell r="R1196">
            <v>612.06000000000006</v>
          </cell>
          <cell r="S1196">
            <v>248.97</v>
          </cell>
          <cell r="T1196">
            <v>570</v>
          </cell>
          <cell r="U1196">
            <v>608.40000000000009</v>
          </cell>
          <cell r="V1196">
            <v>549.71857142857141</v>
          </cell>
        </row>
        <row r="1197">
          <cell r="M1197" t="str">
            <v>30000198</v>
          </cell>
          <cell r="N1197" t="str">
            <v>3</v>
          </cell>
          <cell r="O1197">
            <v>1612.6</v>
          </cell>
          <cell r="P1197">
            <v>1261.0999999999999</v>
          </cell>
          <cell r="Q1197">
            <v>907.68000000000006</v>
          </cell>
          <cell r="R1197">
            <v>5250.81</v>
          </cell>
          <cell r="S1197">
            <v>638.4</v>
          </cell>
          <cell r="T1197">
            <v>2321.7400000000002</v>
          </cell>
          <cell r="U1197">
            <v>943.93999999999994</v>
          </cell>
          <cell r="V1197">
            <v>1848.0385714285715</v>
          </cell>
        </row>
        <row r="1198">
          <cell r="M1198" t="str">
            <v>30000203</v>
          </cell>
          <cell r="N1198" t="str">
            <v>3</v>
          </cell>
          <cell r="O1198">
            <v>475.55</v>
          </cell>
          <cell r="P1198">
            <v>243.64999999999998</v>
          </cell>
          <cell r="Q1198">
            <v>49.95</v>
          </cell>
          <cell r="R1198">
            <v>201.74</v>
          </cell>
          <cell r="S1198">
            <v>1906.4799999999998</v>
          </cell>
          <cell r="T1198">
            <v>481.9</v>
          </cell>
          <cell r="U1198">
            <v>577.76</v>
          </cell>
          <cell r="V1198">
            <v>562.43285714285707</v>
          </cell>
        </row>
        <row r="1199">
          <cell r="M1199" t="str">
            <v>30000204</v>
          </cell>
          <cell r="N1199" t="str">
            <v>3</v>
          </cell>
          <cell r="O1199">
            <v>556.04</v>
          </cell>
          <cell r="P1199">
            <v>598.56000000000006</v>
          </cell>
          <cell r="Q1199">
            <v>490.82</v>
          </cell>
          <cell r="R1199">
            <v>544.71</v>
          </cell>
          <cell r="S1199">
            <v>14378.289999999999</v>
          </cell>
          <cell r="T1199">
            <v>1946.63</v>
          </cell>
          <cell r="U1199">
            <v>416.8</v>
          </cell>
          <cell r="V1199">
            <v>2704.5499999999997</v>
          </cell>
        </row>
        <row r="1200">
          <cell r="M1200" t="str">
            <v>30000205</v>
          </cell>
          <cell r="N1200" t="str">
            <v>3</v>
          </cell>
          <cell r="P1200">
            <v>856.2</v>
          </cell>
          <cell r="Q1200">
            <v>2709.84</v>
          </cell>
          <cell r="R1200">
            <v>463.2</v>
          </cell>
          <cell r="S1200">
            <v>518.69000000000005</v>
          </cell>
          <cell r="U1200">
            <v>343.62</v>
          </cell>
          <cell r="V1200">
            <v>698.7928571428572</v>
          </cell>
        </row>
        <row r="1201">
          <cell r="M1201" t="str">
            <v>30000207</v>
          </cell>
          <cell r="N1201" t="str">
            <v>3</v>
          </cell>
          <cell r="P1201">
            <v>499.45</v>
          </cell>
          <cell r="R1201">
            <v>1549.87</v>
          </cell>
          <cell r="T1201">
            <v>1236.67</v>
          </cell>
          <cell r="U1201">
            <v>1892.9999999999998</v>
          </cell>
          <cell r="V1201">
            <v>739.85571428571427</v>
          </cell>
        </row>
        <row r="1202">
          <cell r="M1202" t="str">
            <v>30000208</v>
          </cell>
          <cell r="N1202" t="str">
            <v>3</v>
          </cell>
          <cell r="U1202">
            <v>1288.54</v>
          </cell>
          <cell r="V1202">
            <v>184.07714285714286</v>
          </cell>
        </row>
        <row r="1203">
          <cell r="M1203" t="str">
            <v>30000209</v>
          </cell>
          <cell r="N1203" t="str">
            <v>3</v>
          </cell>
          <cell r="O1203">
            <v>898.58</v>
          </cell>
          <cell r="Q1203">
            <v>599.27</v>
          </cell>
          <cell r="S1203">
            <v>930.53</v>
          </cell>
          <cell r="U1203">
            <v>641.97</v>
          </cell>
          <cell r="V1203">
            <v>438.62142857142862</v>
          </cell>
        </row>
        <row r="1204">
          <cell r="M1204" t="str">
            <v>30000210</v>
          </cell>
          <cell r="N1204" t="str">
            <v>3</v>
          </cell>
          <cell r="O1204">
            <v>1835.7400000000002</v>
          </cell>
          <cell r="P1204">
            <v>67.94</v>
          </cell>
          <cell r="Q1204">
            <v>833.61</v>
          </cell>
          <cell r="R1204">
            <v>1051.3699999999999</v>
          </cell>
          <cell r="S1204">
            <v>558.6</v>
          </cell>
          <cell r="T1204">
            <v>808.02</v>
          </cell>
          <cell r="U1204">
            <v>2932.97</v>
          </cell>
          <cell r="V1204">
            <v>1155.4642857142858</v>
          </cell>
        </row>
        <row r="1205">
          <cell r="M1205" t="str">
            <v>30000211</v>
          </cell>
          <cell r="N1205" t="str">
            <v>3</v>
          </cell>
          <cell r="P1205">
            <v>285.29000000000002</v>
          </cell>
          <cell r="U1205">
            <v>1283.6599999999999</v>
          </cell>
          <cell r="V1205">
            <v>224.13571428571427</v>
          </cell>
        </row>
        <row r="1206">
          <cell r="M1206" t="str">
            <v>30000213</v>
          </cell>
          <cell r="N1206" t="str">
            <v>3</v>
          </cell>
          <cell r="P1206">
            <v>389.26</v>
          </cell>
          <cell r="Q1206">
            <v>231.47</v>
          </cell>
          <cell r="S1206">
            <v>313.08</v>
          </cell>
          <cell r="T1206">
            <v>261.17</v>
          </cell>
          <cell r="U1206">
            <v>3661.04</v>
          </cell>
          <cell r="V1206">
            <v>693.7171428571429</v>
          </cell>
        </row>
        <row r="1207">
          <cell r="M1207" t="str">
            <v>30000214</v>
          </cell>
          <cell r="N1207" t="str">
            <v>3</v>
          </cell>
          <cell r="O1207">
            <v>241.02</v>
          </cell>
          <cell r="P1207">
            <v>1569.07</v>
          </cell>
          <cell r="Q1207">
            <v>299.74</v>
          </cell>
          <cell r="R1207">
            <v>50.43</v>
          </cell>
          <cell r="S1207">
            <v>1055.8699999999999</v>
          </cell>
          <cell r="T1207">
            <v>657.5</v>
          </cell>
          <cell r="U1207">
            <v>906.19</v>
          </cell>
          <cell r="V1207">
            <v>682.83142857142855</v>
          </cell>
        </row>
        <row r="1208">
          <cell r="M1208" t="str">
            <v>30000215</v>
          </cell>
          <cell r="N1208" t="str">
            <v>3</v>
          </cell>
          <cell r="O1208">
            <v>2192.04</v>
          </cell>
          <cell r="Q1208">
            <v>341.01</v>
          </cell>
          <cell r="S1208">
            <v>1378</v>
          </cell>
          <cell r="T1208">
            <v>1099.99</v>
          </cell>
          <cell r="U1208">
            <v>291.58</v>
          </cell>
          <cell r="V1208">
            <v>757.51714285714286</v>
          </cell>
        </row>
        <row r="1209">
          <cell r="M1209" t="str">
            <v>30000216</v>
          </cell>
          <cell r="N1209" t="str">
            <v>3</v>
          </cell>
          <cell r="O1209">
            <v>1047.99</v>
          </cell>
          <cell r="R1209">
            <v>1683.18</v>
          </cell>
          <cell r="S1209">
            <v>19.77</v>
          </cell>
          <cell r="U1209">
            <v>1735.25</v>
          </cell>
          <cell r="V1209">
            <v>640.88428571428574</v>
          </cell>
        </row>
        <row r="1210">
          <cell r="M1210" t="str">
            <v>30000219</v>
          </cell>
          <cell r="N1210" t="str">
            <v>3</v>
          </cell>
          <cell r="O1210">
            <v>676.96</v>
          </cell>
          <cell r="P1210">
            <v>412.14</v>
          </cell>
          <cell r="Q1210">
            <v>1121.9099999999999</v>
          </cell>
          <cell r="R1210">
            <v>854.15</v>
          </cell>
          <cell r="S1210">
            <v>649.35</v>
          </cell>
          <cell r="T1210">
            <v>1565.65</v>
          </cell>
          <cell r="U1210">
            <v>40.310000000000009</v>
          </cell>
          <cell r="V1210">
            <v>760.06714285714293</v>
          </cell>
        </row>
        <row r="1211">
          <cell r="M1211" t="str">
            <v>30000220</v>
          </cell>
          <cell r="N1211" t="str">
            <v>3</v>
          </cell>
          <cell r="Q1211">
            <v>1724.07</v>
          </cell>
          <cell r="R1211">
            <v>585.26</v>
          </cell>
          <cell r="T1211">
            <v>1972.8700000000001</v>
          </cell>
          <cell r="V1211">
            <v>611.74285714285713</v>
          </cell>
        </row>
        <row r="1212">
          <cell r="M1212" t="str">
            <v>30000221</v>
          </cell>
          <cell r="N1212" t="str">
            <v>3</v>
          </cell>
          <cell r="O1212">
            <v>241.66</v>
          </cell>
          <cell r="P1212">
            <v>545.22</v>
          </cell>
          <cell r="Q1212">
            <v>299.64</v>
          </cell>
          <cell r="S1212">
            <v>269.33999999999997</v>
          </cell>
          <cell r="T1212">
            <v>381.51</v>
          </cell>
          <cell r="U1212">
            <v>422.4</v>
          </cell>
          <cell r="V1212">
            <v>308.5385714285714</v>
          </cell>
        </row>
        <row r="1213">
          <cell r="M1213" t="str">
            <v>30000224</v>
          </cell>
          <cell r="N1213" t="str">
            <v>3</v>
          </cell>
          <cell r="O1213">
            <v>3251.24</v>
          </cell>
          <cell r="P1213">
            <v>1348.45</v>
          </cell>
          <cell r="Q1213">
            <v>930.21</v>
          </cell>
          <cell r="R1213">
            <v>612.08000000000004</v>
          </cell>
          <cell r="S1213">
            <v>996.96</v>
          </cell>
          <cell r="T1213">
            <v>9736.25</v>
          </cell>
          <cell r="U1213">
            <v>1324.23</v>
          </cell>
          <cell r="V1213">
            <v>2599.9171428571426</v>
          </cell>
        </row>
        <row r="1214">
          <cell r="M1214" t="str">
            <v>30000225</v>
          </cell>
          <cell r="N1214" t="str">
            <v>3</v>
          </cell>
          <cell r="O1214">
            <v>310.94</v>
          </cell>
          <cell r="P1214">
            <v>445.16</v>
          </cell>
          <cell r="Q1214">
            <v>1198.54</v>
          </cell>
          <cell r="R1214">
            <v>735.6</v>
          </cell>
          <cell r="S1214">
            <v>2351.9499999999998</v>
          </cell>
          <cell r="T1214">
            <v>934.46</v>
          </cell>
          <cell r="V1214">
            <v>853.80714285714282</v>
          </cell>
        </row>
        <row r="1215">
          <cell r="M1215" t="str">
            <v>30000226</v>
          </cell>
          <cell r="N1215" t="str">
            <v>3</v>
          </cell>
          <cell r="O1215">
            <v>639.37</v>
          </cell>
          <cell r="P1215">
            <v>4003.43</v>
          </cell>
          <cell r="Q1215">
            <v>898.87</v>
          </cell>
          <cell r="T1215">
            <v>663.09</v>
          </cell>
          <cell r="V1215">
            <v>886.39428571428573</v>
          </cell>
        </row>
        <row r="1216">
          <cell r="M1216" t="str">
            <v>30000228</v>
          </cell>
          <cell r="N1216" t="str">
            <v>3</v>
          </cell>
          <cell r="P1216">
            <v>534.12</v>
          </cell>
          <cell r="Q1216">
            <v>2494.2600000000002</v>
          </cell>
          <cell r="R1216">
            <v>551.69000000000005</v>
          </cell>
          <cell r="S1216">
            <v>598.45000000000005</v>
          </cell>
          <cell r="T1216">
            <v>651.29</v>
          </cell>
          <cell r="U1216">
            <v>816.67000000000007</v>
          </cell>
          <cell r="V1216">
            <v>806.6400000000001</v>
          </cell>
        </row>
        <row r="1217">
          <cell r="M1217" t="str">
            <v>30000232</v>
          </cell>
          <cell r="N1217" t="str">
            <v>3</v>
          </cell>
          <cell r="P1217">
            <v>445.24</v>
          </cell>
          <cell r="R1217">
            <v>662.04</v>
          </cell>
          <cell r="U1217">
            <v>773.13</v>
          </cell>
          <cell r="V1217">
            <v>268.63</v>
          </cell>
        </row>
        <row r="1218">
          <cell r="M1218" t="str">
            <v>30000233</v>
          </cell>
          <cell r="N1218" t="str">
            <v>3</v>
          </cell>
          <cell r="O1218">
            <v>1075.3899999999999</v>
          </cell>
          <cell r="P1218">
            <v>67.94</v>
          </cell>
          <cell r="Q1218">
            <v>1445.3899999999999</v>
          </cell>
          <cell r="R1218">
            <v>918.1</v>
          </cell>
          <cell r="S1218">
            <v>359.13</v>
          </cell>
          <cell r="T1218">
            <v>797.51</v>
          </cell>
          <cell r="U1218">
            <v>1062.7800000000002</v>
          </cell>
          <cell r="V1218">
            <v>818.03428571428572</v>
          </cell>
        </row>
        <row r="1219">
          <cell r="M1219" t="str">
            <v>30000236</v>
          </cell>
          <cell r="N1219" t="str">
            <v>3</v>
          </cell>
          <cell r="O1219">
            <v>1151.98</v>
          </cell>
          <cell r="R1219">
            <v>344.3</v>
          </cell>
          <cell r="S1219">
            <v>8.67</v>
          </cell>
          <cell r="V1219">
            <v>214.99285714285716</v>
          </cell>
        </row>
        <row r="1220">
          <cell r="M1220" t="str">
            <v>30000237</v>
          </cell>
          <cell r="N1220" t="str">
            <v>3</v>
          </cell>
          <cell r="O1220">
            <v>386.72</v>
          </cell>
          <cell r="P1220">
            <v>148.25</v>
          </cell>
          <cell r="Q1220">
            <v>502.97</v>
          </cell>
          <cell r="S1220">
            <v>889.18000000000006</v>
          </cell>
          <cell r="T1220">
            <v>593.29</v>
          </cell>
          <cell r="U1220">
            <v>730.18000000000006</v>
          </cell>
          <cell r="V1220">
            <v>464.37</v>
          </cell>
        </row>
        <row r="1221">
          <cell r="M1221" t="str">
            <v>30000238</v>
          </cell>
          <cell r="N1221" t="str">
            <v>3</v>
          </cell>
          <cell r="P1221">
            <v>569.93000000000006</v>
          </cell>
          <cell r="Q1221">
            <v>1288.3399999999999</v>
          </cell>
          <cell r="S1221">
            <v>359.1</v>
          </cell>
          <cell r="U1221">
            <v>515.41999999999996</v>
          </cell>
          <cell r="V1221">
            <v>390.39857142857142</v>
          </cell>
        </row>
        <row r="1222">
          <cell r="M1222" t="str">
            <v>30000239</v>
          </cell>
          <cell r="N1222" t="str">
            <v>3</v>
          </cell>
          <cell r="Q1222">
            <v>1280.44</v>
          </cell>
          <cell r="R1222">
            <v>701.17</v>
          </cell>
          <cell r="S1222">
            <v>526.32000000000005</v>
          </cell>
          <cell r="T1222">
            <v>326.11</v>
          </cell>
          <cell r="U1222">
            <v>937.82</v>
          </cell>
          <cell r="V1222">
            <v>538.83714285714291</v>
          </cell>
        </row>
        <row r="1223">
          <cell r="M1223" t="str">
            <v>30000240</v>
          </cell>
          <cell r="N1223" t="str">
            <v>3</v>
          </cell>
          <cell r="O1223">
            <v>665.48</v>
          </cell>
          <cell r="Q1223">
            <v>131.35</v>
          </cell>
          <cell r="R1223">
            <v>535.56000000000006</v>
          </cell>
          <cell r="S1223">
            <v>2629.85</v>
          </cell>
          <cell r="T1223">
            <v>0.36</v>
          </cell>
          <cell r="U1223">
            <v>571.68000000000006</v>
          </cell>
          <cell r="V1223">
            <v>647.75428571428563</v>
          </cell>
        </row>
        <row r="1224">
          <cell r="M1224" t="str">
            <v>30000245</v>
          </cell>
          <cell r="N1224" t="str">
            <v>3</v>
          </cell>
          <cell r="P1224">
            <v>521.59</v>
          </cell>
          <cell r="R1224">
            <v>220.68</v>
          </cell>
          <cell r="U1224">
            <v>300.67</v>
          </cell>
          <cell r="V1224">
            <v>148.99142857142857</v>
          </cell>
        </row>
        <row r="1225">
          <cell r="M1225" t="str">
            <v>30000247</v>
          </cell>
          <cell r="N1225" t="str">
            <v>3</v>
          </cell>
          <cell r="O1225">
            <v>1514.0900000000001</v>
          </cell>
          <cell r="P1225">
            <v>603.88</v>
          </cell>
          <cell r="Q1225">
            <v>1420.66</v>
          </cell>
          <cell r="R1225">
            <v>1169.47</v>
          </cell>
          <cell r="S1225">
            <v>58.5</v>
          </cell>
          <cell r="T1225">
            <v>1704.9</v>
          </cell>
          <cell r="U1225">
            <v>3070.1899999999996</v>
          </cell>
          <cell r="V1225">
            <v>1363.0985714285712</v>
          </cell>
        </row>
        <row r="1226">
          <cell r="M1226" t="str">
            <v>30000248</v>
          </cell>
          <cell r="N1226" t="str">
            <v>3</v>
          </cell>
          <cell r="O1226">
            <v>475.05</v>
          </cell>
          <cell r="U1226">
            <v>619.73</v>
          </cell>
          <cell r="V1226">
            <v>156.39714285714285</v>
          </cell>
        </row>
        <row r="1227">
          <cell r="M1227" t="str">
            <v>30000250</v>
          </cell>
          <cell r="N1227" t="str">
            <v>3</v>
          </cell>
          <cell r="O1227">
            <v>292.64999999999998</v>
          </cell>
          <cell r="P1227">
            <v>409.21</v>
          </cell>
          <cell r="Q1227">
            <v>49.95</v>
          </cell>
          <cell r="R1227">
            <v>542.11</v>
          </cell>
          <cell r="S1227">
            <v>2021.4999999999998</v>
          </cell>
          <cell r="T1227">
            <v>55</v>
          </cell>
          <cell r="U1227">
            <v>11.86</v>
          </cell>
          <cell r="V1227">
            <v>483.18285714285719</v>
          </cell>
        </row>
        <row r="1228">
          <cell r="M1228" t="str">
            <v>30000253</v>
          </cell>
          <cell r="N1228" t="str">
            <v>3</v>
          </cell>
          <cell r="O1228">
            <v>1464.08</v>
          </cell>
          <cell r="Q1228">
            <v>966.03</v>
          </cell>
          <cell r="R1228">
            <v>153.01</v>
          </cell>
          <cell r="S1228">
            <v>722.1</v>
          </cell>
          <cell r="T1228">
            <v>525.19000000000005</v>
          </cell>
          <cell r="U1228">
            <v>355.6</v>
          </cell>
          <cell r="V1228">
            <v>598.00142857142862</v>
          </cell>
        </row>
        <row r="1229">
          <cell r="M1229" t="str">
            <v>30000255</v>
          </cell>
          <cell r="N1229" t="str">
            <v>3</v>
          </cell>
          <cell r="O1229">
            <v>3245.46</v>
          </cell>
          <cell r="P1229">
            <v>2880.46</v>
          </cell>
          <cell r="Q1229">
            <v>2315.0700000000002</v>
          </cell>
          <cell r="R1229">
            <v>705.14</v>
          </cell>
          <cell r="S1229">
            <v>1011.95</v>
          </cell>
          <cell r="T1229">
            <v>2314.13</v>
          </cell>
          <cell r="U1229">
            <v>1386.6100000000001</v>
          </cell>
          <cell r="V1229">
            <v>1979.8314285714284</v>
          </cell>
        </row>
        <row r="1230">
          <cell r="M1230" t="str">
            <v>30000256</v>
          </cell>
          <cell r="N1230" t="str">
            <v>3</v>
          </cell>
          <cell r="O1230">
            <v>658.49</v>
          </cell>
          <cell r="Q1230">
            <v>530.49</v>
          </cell>
          <cell r="R1230">
            <v>825.6</v>
          </cell>
          <cell r="S1230">
            <v>478.79</v>
          </cell>
          <cell r="T1230">
            <v>1227.79</v>
          </cell>
          <cell r="U1230">
            <v>2664.45</v>
          </cell>
          <cell r="V1230">
            <v>912.2299999999999</v>
          </cell>
        </row>
        <row r="1231">
          <cell r="M1231" t="str">
            <v>30000266</v>
          </cell>
          <cell r="N1231" t="str">
            <v>3</v>
          </cell>
          <cell r="O1231">
            <v>928.17000000000007</v>
          </cell>
          <cell r="Q1231">
            <v>599.88</v>
          </cell>
          <cell r="S1231">
            <v>2504.7200000000003</v>
          </cell>
          <cell r="T1231">
            <v>11.67</v>
          </cell>
          <cell r="U1231">
            <v>723.05000000000007</v>
          </cell>
          <cell r="V1231">
            <v>681.07</v>
          </cell>
        </row>
        <row r="1232">
          <cell r="M1232" t="str">
            <v>30000267</v>
          </cell>
          <cell r="N1232" t="str">
            <v>3</v>
          </cell>
          <cell r="O1232">
            <v>4556.21</v>
          </cell>
          <cell r="P1232">
            <v>1038.8800000000001</v>
          </cell>
          <cell r="Q1232">
            <v>4015.29</v>
          </cell>
          <cell r="R1232">
            <v>2369.06</v>
          </cell>
          <cell r="S1232">
            <v>24342.630000000005</v>
          </cell>
          <cell r="T1232">
            <v>6978.4700000000012</v>
          </cell>
          <cell r="U1232">
            <v>3305.77</v>
          </cell>
          <cell r="V1232">
            <v>6658.0442857142862</v>
          </cell>
        </row>
        <row r="1233">
          <cell r="M1233" t="str">
            <v>30000268</v>
          </cell>
          <cell r="N1233" t="str">
            <v>3</v>
          </cell>
          <cell r="O1233">
            <v>5567.82</v>
          </cell>
          <cell r="P1233">
            <v>195.6</v>
          </cell>
          <cell r="Q1233">
            <v>1724.17</v>
          </cell>
          <cell r="R1233">
            <v>2433.88</v>
          </cell>
          <cell r="S1233">
            <v>2206.66</v>
          </cell>
          <cell r="T1233">
            <v>12.94</v>
          </cell>
          <cell r="U1233">
            <v>75</v>
          </cell>
          <cell r="V1233">
            <v>1745.1528571428573</v>
          </cell>
        </row>
        <row r="1234">
          <cell r="M1234" t="str">
            <v>30000269</v>
          </cell>
          <cell r="N1234" t="str">
            <v>3</v>
          </cell>
          <cell r="O1234">
            <v>39248.650000000009</v>
          </cell>
          <cell r="P1234">
            <v>45080.17</v>
          </cell>
          <cell r="Q1234">
            <v>29177.30999999999</v>
          </cell>
          <cell r="R1234">
            <v>64181.450000000004</v>
          </cell>
          <cell r="S1234">
            <v>40068.929999999993</v>
          </cell>
          <cell r="T1234">
            <v>92631.12999999999</v>
          </cell>
          <cell r="U1234">
            <v>35558.270000000004</v>
          </cell>
          <cell r="V1234">
            <v>49420.844285714287</v>
          </cell>
        </row>
        <row r="1235">
          <cell r="M1235" t="str">
            <v>30000272</v>
          </cell>
          <cell r="N1235" t="str">
            <v>3</v>
          </cell>
          <cell r="O1235">
            <v>1790.16</v>
          </cell>
          <cell r="P1235">
            <v>514.98</v>
          </cell>
          <cell r="Q1235">
            <v>6724.32</v>
          </cell>
          <cell r="R1235">
            <v>150</v>
          </cell>
          <cell r="S1235">
            <v>1119.71</v>
          </cell>
          <cell r="T1235">
            <v>2469.75</v>
          </cell>
          <cell r="V1235">
            <v>1824.1314285714284</v>
          </cell>
        </row>
        <row r="1236">
          <cell r="M1236" t="str">
            <v>30000274</v>
          </cell>
          <cell r="N1236" t="str">
            <v>3</v>
          </cell>
          <cell r="P1236">
            <v>521.57000000000005</v>
          </cell>
          <cell r="Q1236">
            <v>6174.02</v>
          </cell>
          <cell r="R1236">
            <v>75.100000000000009</v>
          </cell>
          <cell r="S1236">
            <v>263.73</v>
          </cell>
          <cell r="T1236">
            <v>156.66999999999999</v>
          </cell>
          <cell r="V1236">
            <v>1027.2985714285714</v>
          </cell>
        </row>
        <row r="1237">
          <cell r="M1237" t="str">
            <v>30000281</v>
          </cell>
          <cell r="N1237" t="str">
            <v>3</v>
          </cell>
          <cell r="O1237">
            <v>351.71</v>
          </cell>
          <cell r="Q1237">
            <v>341.01</v>
          </cell>
          <cell r="R1237">
            <v>1162.27</v>
          </cell>
          <cell r="S1237">
            <v>1550.27</v>
          </cell>
          <cell r="U1237">
            <v>236.72</v>
          </cell>
          <cell r="V1237">
            <v>520.2828571428571</v>
          </cell>
        </row>
        <row r="1238">
          <cell r="M1238" t="str">
            <v>30000283</v>
          </cell>
          <cell r="N1238" t="str">
            <v>3</v>
          </cell>
          <cell r="P1238">
            <v>296.83</v>
          </cell>
          <cell r="R1238">
            <v>153.01</v>
          </cell>
          <cell r="U1238">
            <v>929.29</v>
          </cell>
          <cell r="V1238">
            <v>197.01857142857142</v>
          </cell>
        </row>
        <row r="1239">
          <cell r="M1239" t="str">
            <v>30000284</v>
          </cell>
          <cell r="N1239" t="str">
            <v>3</v>
          </cell>
          <cell r="O1239">
            <v>168.69</v>
          </cell>
          <cell r="P1239">
            <v>802.24</v>
          </cell>
          <cell r="Q1239">
            <v>299.74</v>
          </cell>
          <cell r="R1239">
            <v>307.33999999999997</v>
          </cell>
          <cell r="S1239">
            <v>1568.2800000000002</v>
          </cell>
          <cell r="T1239">
            <v>670.77</v>
          </cell>
          <cell r="U1239">
            <v>2867.4800000000005</v>
          </cell>
          <cell r="V1239">
            <v>954.93428571428581</v>
          </cell>
        </row>
        <row r="1240">
          <cell r="M1240" t="str">
            <v>30000285</v>
          </cell>
          <cell r="N1240" t="str">
            <v>3</v>
          </cell>
          <cell r="O1240">
            <v>263.7</v>
          </cell>
          <cell r="P1240">
            <v>467.35</v>
          </cell>
          <cell r="Q1240">
            <v>914.17000000000007</v>
          </cell>
          <cell r="R1240">
            <v>383.72</v>
          </cell>
          <cell r="T1240">
            <v>798.26</v>
          </cell>
          <cell r="U1240">
            <v>410.4</v>
          </cell>
          <cell r="V1240">
            <v>462.51428571428568</v>
          </cell>
        </row>
        <row r="1241">
          <cell r="M1241" t="str">
            <v>30000286</v>
          </cell>
          <cell r="N1241" t="str">
            <v>3</v>
          </cell>
          <cell r="O1241">
            <v>6369.83</v>
          </cell>
          <cell r="P1241">
            <v>4352.88</v>
          </cell>
          <cell r="Q1241">
            <v>8451.9599999999991</v>
          </cell>
          <cell r="R1241">
            <v>7070.67</v>
          </cell>
          <cell r="S1241">
            <v>6237.6500000000005</v>
          </cell>
          <cell r="T1241">
            <v>29527.940000000002</v>
          </cell>
          <cell r="U1241">
            <v>7696.77</v>
          </cell>
          <cell r="V1241">
            <v>9958.2428571428572</v>
          </cell>
        </row>
        <row r="1242">
          <cell r="M1242" t="str">
            <v>30000289</v>
          </cell>
          <cell r="N1242" t="str">
            <v>3</v>
          </cell>
          <cell r="O1242">
            <v>3617.89</v>
          </cell>
          <cell r="Q1242">
            <v>1119.1099999999999</v>
          </cell>
          <cell r="R1242">
            <v>1950.65</v>
          </cell>
          <cell r="T1242">
            <v>1845.36</v>
          </cell>
          <cell r="V1242">
            <v>1219.0014285714285</v>
          </cell>
        </row>
        <row r="1243">
          <cell r="M1243" t="str">
            <v>30000290</v>
          </cell>
          <cell r="N1243" t="str">
            <v>3</v>
          </cell>
          <cell r="O1243">
            <v>492.42</v>
          </cell>
          <cell r="P1243">
            <v>1188.96</v>
          </cell>
          <cell r="Q1243">
            <v>636.54</v>
          </cell>
          <cell r="S1243">
            <v>478.89</v>
          </cell>
          <cell r="V1243">
            <v>399.54428571428571</v>
          </cell>
        </row>
        <row r="1244">
          <cell r="M1244" t="str">
            <v>30000292</v>
          </cell>
          <cell r="N1244" t="str">
            <v>3</v>
          </cell>
          <cell r="P1244">
            <v>485.01</v>
          </cell>
          <cell r="Q1244">
            <v>75.92</v>
          </cell>
          <cell r="R1244">
            <v>23570.22</v>
          </cell>
          <cell r="S1244">
            <v>1231.48</v>
          </cell>
          <cell r="T1244">
            <v>427.41</v>
          </cell>
          <cell r="V1244">
            <v>3684.2914285714287</v>
          </cell>
        </row>
        <row r="1245">
          <cell r="M1245" t="str">
            <v>30000294</v>
          </cell>
          <cell r="N1245" t="str">
            <v>3</v>
          </cell>
          <cell r="O1245">
            <v>3000.25</v>
          </cell>
          <cell r="P1245">
            <v>2293.14</v>
          </cell>
          <cell r="Q1245">
            <v>2994.2</v>
          </cell>
          <cell r="R1245">
            <v>2253</v>
          </cell>
          <cell r="S1245">
            <v>3296.62</v>
          </cell>
          <cell r="T1245">
            <v>980.54</v>
          </cell>
          <cell r="U1245">
            <v>2508.9400000000005</v>
          </cell>
          <cell r="V1245">
            <v>2475.241428571429</v>
          </cell>
        </row>
        <row r="1246">
          <cell r="M1246" t="str">
            <v>30000295</v>
          </cell>
          <cell r="N1246" t="str">
            <v>3</v>
          </cell>
          <cell r="O1246">
            <v>1613.11</v>
          </cell>
          <cell r="R1246">
            <v>1751.2</v>
          </cell>
          <cell r="U1246">
            <v>859.01</v>
          </cell>
          <cell r="V1246">
            <v>603.33142857142855</v>
          </cell>
        </row>
        <row r="1247">
          <cell r="M1247" t="str">
            <v>30000297</v>
          </cell>
          <cell r="N1247" t="str">
            <v>3</v>
          </cell>
          <cell r="O1247">
            <v>419.85</v>
          </cell>
          <cell r="Q1247">
            <v>378.94</v>
          </cell>
          <cell r="S1247">
            <v>191.82</v>
          </cell>
          <cell r="T1247">
            <v>407.06</v>
          </cell>
          <cell r="V1247">
            <v>199.66714285714284</v>
          </cell>
        </row>
        <row r="1248">
          <cell r="M1248" t="str">
            <v>30000298</v>
          </cell>
          <cell r="N1248" t="str">
            <v>3</v>
          </cell>
          <cell r="O1248">
            <v>351.02999999999975</v>
          </cell>
          <cell r="P1248">
            <v>2715.47</v>
          </cell>
          <cell r="Q1248">
            <v>5305.17</v>
          </cell>
          <cell r="R1248">
            <v>3452.63</v>
          </cell>
          <cell r="S1248">
            <v>1215.47</v>
          </cell>
          <cell r="T1248">
            <v>890.02</v>
          </cell>
          <cell r="U1248">
            <v>2281.4699999999998</v>
          </cell>
          <cell r="V1248">
            <v>2315.8942857142856</v>
          </cell>
        </row>
        <row r="1249">
          <cell r="M1249" t="str">
            <v>30000299</v>
          </cell>
          <cell r="N1249" t="str">
            <v>3</v>
          </cell>
          <cell r="O1249">
            <v>2336.1999999999998</v>
          </cell>
          <cell r="P1249">
            <v>356.75</v>
          </cell>
          <cell r="Q1249">
            <v>682.06000000000006</v>
          </cell>
          <cell r="R1249">
            <v>201.72</v>
          </cell>
          <cell r="S1249">
            <v>1437.19</v>
          </cell>
          <cell r="T1249">
            <v>2097.94</v>
          </cell>
          <cell r="U1249">
            <v>495.37000000000012</v>
          </cell>
          <cell r="V1249">
            <v>1086.747142857143</v>
          </cell>
        </row>
        <row r="1250">
          <cell r="M1250" t="str">
            <v>30000301</v>
          </cell>
          <cell r="N1250" t="str">
            <v>3</v>
          </cell>
          <cell r="O1250">
            <v>162.03</v>
          </cell>
          <cell r="P1250">
            <v>26.98</v>
          </cell>
          <cell r="Q1250">
            <v>825.24</v>
          </cell>
          <cell r="R1250">
            <v>693.09</v>
          </cell>
          <cell r="T1250">
            <v>725.23</v>
          </cell>
          <cell r="V1250">
            <v>347.51000000000005</v>
          </cell>
        </row>
        <row r="1251">
          <cell r="M1251" t="str">
            <v>30000302</v>
          </cell>
          <cell r="N1251" t="str">
            <v>3</v>
          </cell>
          <cell r="O1251">
            <v>443.97</v>
          </cell>
          <cell r="Q1251">
            <v>437.18</v>
          </cell>
          <cell r="R1251">
            <v>178.69</v>
          </cell>
          <cell r="S1251">
            <v>502.7</v>
          </cell>
          <cell r="T1251">
            <v>2601.1600000000003</v>
          </cell>
          <cell r="U1251">
            <v>-212.05</v>
          </cell>
          <cell r="V1251">
            <v>564.5214285714286</v>
          </cell>
        </row>
        <row r="1252">
          <cell r="M1252" t="str">
            <v>30000303</v>
          </cell>
          <cell r="N1252" t="str">
            <v>3</v>
          </cell>
          <cell r="O1252">
            <v>106.32</v>
          </cell>
          <cell r="P1252">
            <v>71.350000000000009</v>
          </cell>
          <cell r="Q1252">
            <v>898.92000000000007</v>
          </cell>
          <cell r="R1252">
            <v>535.56000000000006</v>
          </cell>
          <cell r="S1252">
            <v>846.88</v>
          </cell>
          <cell r="U1252">
            <v>2220.5300000000002</v>
          </cell>
          <cell r="V1252">
            <v>668.50857142857149</v>
          </cell>
        </row>
        <row r="1253">
          <cell r="M1253" t="str">
            <v>30000306</v>
          </cell>
          <cell r="N1253" t="str">
            <v>3</v>
          </cell>
          <cell r="P1253">
            <v>222.59</v>
          </cell>
          <cell r="R1253">
            <v>153.01</v>
          </cell>
          <cell r="S1253">
            <v>654.69000000000005</v>
          </cell>
          <cell r="T1253">
            <v>403.4</v>
          </cell>
          <cell r="V1253">
            <v>204.81285714285715</v>
          </cell>
        </row>
        <row r="1254">
          <cell r="M1254" t="str">
            <v>30000313</v>
          </cell>
          <cell r="N1254" t="str">
            <v>3</v>
          </cell>
          <cell r="O1254">
            <v>6936.86</v>
          </cell>
          <cell r="P1254">
            <v>7103.81</v>
          </cell>
          <cell r="Q1254">
            <v>757.87</v>
          </cell>
          <cell r="R1254">
            <v>15935.25</v>
          </cell>
          <cell r="S1254">
            <v>5469.21</v>
          </cell>
          <cell r="T1254">
            <v>14554.640000000003</v>
          </cell>
          <cell r="U1254">
            <v>8964.24</v>
          </cell>
          <cell r="V1254">
            <v>8531.6971428571433</v>
          </cell>
        </row>
        <row r="1255">
          <cell r="M1255" t="str">
            <v>30000314</v>
          </cell>
          <cell r="N1255" t="str">
            <v>3</v>
          </cell>
          <cell r="O1255">
            <v>1211.49</v>
          </cell>
          <cell r="P1255">
            <v>1261.49</v>
          </cell>
          <cell r="Q1255">
            <v>599.25</v>
          </cell>
          <cell r="S1255">
            <v>945.85</v>
          </cell>
          <cell r="V1255">
            <v>574.01142857142861</v>
          </cell>
        </row>
        <row r="1256">
          <cell r="M1256" t="str">
            <v>30000316</v>
          </cell>
          <cell r="N1256" t="str">
            <v>3</v>
          </cell>
          <cell r="U1256">
            <v>171.82</v>
          </cell>
          <cell r="V1256">
            <v>24.545714285714286</v>
          </cell>
        </row>
        <row r="1257">
          <cell r="M1257" t="str">
            <v>30000318</v>
          </cell>
          <cell r="N1257" t="str">
            <v>3</v>
          </cell>
          <cell r="P1257">
            <v>811.12</v>
          </cell>
          <cell r="R1257">
            <v>612.05000000000007</v>
          </cell>
          <cell r="S1257">
            <v>359.1</v>
          </cell>
          <cell r="T1257">
            <v>2090.2999999999997</v>
          </cell>
          <cell r="U1257">
            <v>-775.37</v>
          </cell>
          <cell r="V1257">
            <v>442.45714285714286</v>
          </cell>
        </row>
        <row r="1258">
          <cell r="M1258" t="str">
            <v>30000319</v>
          </cell>
          <cell r="N1258" t="str">
            <v>3</v>
          </cell>
          <cell r="Q1258">
            <v>518.79</v>
          </cell>
          <cell r="S1258">
            <v>306.94</v>
          </cell>
          <cell r="U1258">
            <v>536.11</v>
          </cell>
          <cell r="V1258">
            <v>194.54857142857145</v>
          </cell>
        </row>
        <row r="1259">
          <cell r="M1259" t="str">
            <v>30000321</v>
          </cell>
          <cell r="N1259" t="str">
            <v>3</v>
          </cell>
          <cell r="O1259">
            <v>523.66999999999996</v>
          </cell>
          <cell r="P1259">
            <v>428.09</v>
          </cell>
          <cell r="R1259">
            <v>1377.14</v>
          </cell>
          <cell r="T1259">
            <v>81.539999999999992</v>
          </cell>
          <cell r="U1259">
            <v>-0.81000000000000227</v>
          </cell>
          <cell r="V1259">
            <v>344.23285714285714</v>
          </cell>
        </row>
        <row r="1260">
          <cell r="M1260" t="str">
            <v>30000323</v>
          </cell>
          <cell r="N1260" t="str">
            <v>3</v>
          </cell>
          <cell r="P1260">
            <v>499.45</v>
          </cell>
          <cell r="R1260">
            <v>688.57</v>
          </cell>
          <cell r="T1260">
            <v>913.52</v>
          </cell>
          <cell r="U1260">
            <v>160.5</v>
          </cell>
          <cell r="V1260">
            <v>323.14857142857142</v>
          </cell>
        </row>
        <row r="1261">
          <cell r="M1261" t="str">
            <v>30000325</v>
          </cell>
          <cell r="N1261" t="str">
            <v>3</v>
          </cell>
          <cell r="Q1261">
            <v>437.22</v>
          </cell>
          <cell r="S1261">
            <v>271.02</v>
          </cell>
          <cell r="U1261">
            <v>1803.96</v>
          </cell>
          <cell r="V1261">
            <v>358.88571428571424</v>
          </cell>
        </row>
        <row r="1262">
          <cell r="M1262" t="str">
            <v>30000326</v>
          </cell>
          <cell r="N1262" t="str">
            <v>3</v>
          </cell>
          <cell r="O1262">
            <v>1238.8600000000001</v>
          </cell>
          <cell r="Q1262">
            <v>890.71</v>
          </cell>
          <cell r="S1262">
            <v>615.91999999999996</v>
          </cell>
          <cell r="T1262">
            <v>870.45</v>
          </cell>
          <cell r="V1262">
            <v>516.56285714285718</v>
          </cell>
        </row>
        <row r="1263">
          <cell r="M1263" t="str">
            <v>30000329</v>
          </cell>
          <cell r="N1263" t="str">
            <v>3</v>
          </cell>
          <cell r="O1263">
            <v>355.27</v>
          </cell>
          <cell r="Q1263">
            <v>551.64</v>
          </cell>
          <cell r="R1263">
            <v>1474.42</v>
          </cell>
          <cell r="S1263">
            <v>1451.51</v>
          </cell>
          <cell r="V1263">
            <v>547.54857142857145</v>
          </cell>
        </row>
        <row r="1264">
          <cell r="M1264" t="str">
            <v>30000330</v>
          </cell>
          <cell r="N1264" t="str">
            <v>3</v>
          </cell>
          <cell r="O1264">
            <v>375.68</v>
          </cell>
          <cell r="P1264">
            <v>214.04</v>
          </cell>
          <cell r="Q1264">
            <v>272.8</v>
          </cell>
          <cell r="S1264">
            <v>2157.15</v>
          </cell>
          <cell r="U1264">
            <v>992.24</v>
          </cell>
          <cell r="V1264">
            <v>573.13</v>
          </cell>
        </row>
        <row r="1265">
          <cell r="M1265" t="str">
            <v>30000331</v>
          </cell>
          <cell r="N1265" t="str">
            <v>3</v>
          </cell>
          <cell r="P1265">
            <v>249.75</v>
          </cell>
          <cell r="T1265">
            <v>505.44</v>
          </cell>
          <cell r="U1265">
            <v>858.37000000000012</v>
          </cell>
          <cell r="V1265">
            <v>230.50857142857146</v>
          </cell>
        </row>
        <row r="1266">
          <cell r="M1266" t="str">
            <v>30000333</v>
          </cell>
          <cell r="N1266" t="str">
            <v>3</v>
          </cell>
          <cell r="O1266">
            <v>542.6</v>
          </cell>
          <cell r="P1266">
            <v>101.65</v>
          </cell>
          <cell r="Q1266">
            <v>1015.49</v>
          </cell>
          <cell r="R1266">
            <v>153.30000000000001</v>
          </cell>
          <cell r="S1266">
            <v>995.99</v>
          </cell>
          <cell r="T1266">
            <v>778.16000000000008</v>
          </cell>
          <cell r="U1266">
            <v>2051.7200000000003</v>
          </cell>
          <cell r="V1266">
            <v>805.55857142857144</v>
          </cell>
        </row>
        <row r="1267">
          <cell r="M1267" t="str">
            <v>30000334</v>
          </cell>
          <cell r="N1267" t="str">
            <v>3</v>
          </cell>
          <cell r="O1267">
            <v>832.90000000000009</v>
          </cell>
          <cell r="P1267">
            <v>296.81</v>
          </cell>
          <cell r="Q1267">
            <v>306.89999999999998</v>
          </cell>
          <cell r="R1267">
            <v>344.29</v>
          </cell>
          <cell r="S1267">
            <v>382.75</v>
          </cell>
          <cell r="T1267">
            <v>275.99</v>
          </cell>
          <cell r="U1267">
            <v>619.81999999999994</v>
          </cell>
          <cell r="V1267">
            <v>437.06571428571431</v>
          </cell>
        </row>
        <row r="1268">
          <cell r="M1268" t="str">
            <v>30000339</v>
          </cell>
          <cell r="N1268" t="str">
            <v>3</v>
          </cell>
          <cell r="O1268">
            <v>729.91</v>
          </cell>
          <cell r="Q1268">
            <v>364.32</v>
          </cell>
          <cell r="R1268">
            <v>76.510000000000005</v>
          </cell>
          <cell r="S1268">
            <v>500.65</v>
          </cell>
          <cell r="V1268">
            <v>238.76999999999998</v>
          </cell>
        </row>
        <row r="1269">
          <cell r="M1269" t="str">
            <v>30000340</v>
          </cell>
          <cell r="N1269" t="str">
            <v>3</v>
          </cell>
          <cell r="O1269">
            <v>-505.65000000000003</v>
          </cell>
          <cell r="P1269">
            <v>12072.72</v>
          </cell>
          <cell r="Q1269">
            <v>8537.0300000000007</v>
          </cell>
          <cell r="R1269">
            <v>370.76</v>
          </cell>
          <cell r="S1269">
            <v>1034.0899999999999</v>
          </cell>
          <cell r="T1269">
            <v>2924.89</v>
          </cell>
          <cell r="U1269">
            <v>944.93999999999994</v>
          </cell>
          <cell r="V1269">
            <v>3625.5399999999995</v>
          </cell>
        </row>
        <row r="1270">
          <cell r="M1270" t="str">
            <v>30000344</v>
          </cell>
          <cell r="N1270" t="str">
            <v>3</v>
          </cell>
          <cell r="O1270">
            <v>3775.12</v>
          </cell>
          <cell r="P1270">
            <v>478.53000000000003</v>
          </cell>
          <cell r="R1270">
            <v>1307.8399999999999</v>
          </cell>
          <cell r="S1270">
            <v>3900.55</v>
          </cell>
          <cell r="T1270">
            <v>12330.7</v>
          </cell>
          <cell r="U1270">
            <v>8380.92</v>
          </cell>
          <cell r="V1270">
            <v>4310.5228571428579</v>
          </cell>
        </row>
        <row r="1271">
          <cell r="M1271" t="str">
            <v>30000349</v>
          </cell>
          <cell r="N1271" t="str">
            <v>3</v>
          </cell>
          <cell r="O1271">
            <v>1716.6399999999999</v>
          </cell>
          <cell r="P1271">
            <v>435.22</v>
          </cell>
          <cell r="Q1271">
            <v>2454.1000000000004</v>
          </cell>
          <cell r="R1271">
            <v>13.96</v>
          </cell>
          <cell r="S1271">
            <v>1276.79</v>
          </cell>
          <cell r="T1271">
            <v>152.63</v>
          </cell>
          <cell r="U1271">
            <v>365.40999999999997</v>
          </cell>
          <cell r="V1271">
            <v>916.39285714285711</v>
          </cell>
        </row>
        <row r="1272">
          <cell r="M1272" t="str">
            <v>30000350</v>
          </cell>
          <cell r="N1272" t="str">
            <v>3</v>
          </cell>
          <cell r="Q1272">
            <v>1169.5</v>
          </cell>
          <cell r="V1272">
            <v>167.07142857142858</v>
          </cell>
        </row>
        <row r="1273">
          <cell r="M1273" t="str">
            <v>30000351</v>
          </cell>
          <cell r="N1273" t="str">
            <v>3</v>
          </cell>
          <cell r="O1273">
            <v>278.26</v>
          </cell>
          <cell r="P1273">
            <v>122.24</v>
          </cell>
          <cell r="Q1273">
            <v>559.51</v>
          </cell>
          <cell r="R1273">
            <v>634.89</v>
          </cell>
          <cell r="U1273">
            <v>43.88</v>
          </cell>
          <cell r="V1273">
            <v>234.1114285714286</v>
          </cell>
        </row>
        <row r="1274">
          <cell r="M1274" t="str">
            <v>30000352</v>
          </cell>
          <cell r="N1274" t="str">
            <v>3</v>
          </cell>
          <cell r="O1274">
            <v>438.96</v>
          </cell>
          <cell r="P1274">
            <v>41.78</v>
          </cell>
          <cell r="Q1274">
            <v>1599.21</v>
          </cell>
          <cell r="S1274">
            <v>412.63</v>
          </cell>
          <cell r="T1274">
            <v>2695.05</v>
          </cell>
          <cell r="V1274">
            <v>741.09</v>
          </cell>
        </row>
        <row r="1275">
          <cell r="M1275" t="str">
            <v>30000353</v>
          </cell>
          <cell r="N1275" t="str">
            <v>3</v>
          </cell>
          <cell r="U1275">
            <v>1013.8</v>
          </cell>
          <cell r="V1275">
            <v>144.82857142857142</v>
          </cell>
        </row>
        <row r="1276">
          <cell r="M1276" t="str">
            <v>30000354</v>
          </cell>
          <cell r="N1276" t="str">
            <v>3</v>
          </cell>
          <cell r="P1276">
            <v>519.44000000000005</v>
          </cell>
          <cell r="R1276">
            <v>3215.43</v>
          </cell>
          <cell r="T1276">
            <v>500.69</v>
          </cell>
          <cell r="V1276">
            <v>605.07999999999993</v>
          </cell>
        </row>
        <row r="1277">
          <cell r="M1277" t="str">
            <v>30000355</v>
          </cell>
          <cell r="N1277" t="str">
            <v>3</v>
          </cell>
          <cell r="O1277">
            <v>1446.4099999999999</v>
          </cell>
          <cell r="P1277">
            <v>344</v>
          </cell>
          <cell r="Q1277">
            <v>293.95999999999998</v>
          </cell>
          <cell r="R1277">
            <v>1581.02</v>
          </cell>
          <cell r="S1277">
            <v>219.44</v>
          </cell>
          <cell r="T1277">
            <v>1260.6199999999999</v>
          </cell>
          <cell r="U1277">
            <v>877.75</v>
          </cell>
          <cell r="V1277">
            <v>860.4571428571428</v>
          </cell>
        </row>
        <row r="1278">
          <cell r="M1278" t="str">
            <v>30000357</v>
          </cell>
          <cell r="N1278" t="str">
            <v>3</v>
          </cell>
          <cell r="O1278">
            <v>-19.650000000000006</v>
          </cell>
          <cell r="P1278">
            <v>3597.21</v>
          </cell>
          <cell r="Q1278">
            <v>227.37</v>
          </cell>
          <cell r="S1278">
            <v>476.52</v>
          </cell>
          <cell r="U1278">
            <v>3478.96</v>
          </cell>
          <cell r="V1278">
            <v>1108.6299999999999</v>
          </cell>
        </row>
        <row r="1279">
          <cell r="M1279" t="str">
            <v>30000358</v>
          </cell>
          <cell r="N1279" t="str">
            <v>3</v>
          </cell>
          <cell r="O1279">
            <v>11.88</v>
          </cell>
          <cell r="P1279">
            <v>2276.1800000000003</v>
          </cell>
          <cell r="Q1279">
            <v>1205.73</v>
          </cell>
          <cell r="S1279">
            <v>1500.28</v>
          </cell>
          <cell r="T1279">
            <v>2476.52</v>
          </cell>
          <cell r="V1279">
            <v>1067.2271428571428</v>
          </cell>
        </row>
        <row r="1280">
          <cell r="M1280" t="str">
            <v>30000361</v>
          </cell>
          <cell r="N1280" t="str">
            <v>3</v>
          </cell>
          <cell r="O1280">
            <v>390.84</v>
          </cell>
          <cell r="R1280">
            <v>1415.34</v>
          </cell>
          <cell r="T1280">
            <v>224.60000000000002</v>
          </cell>
          <cell r="U1280">
            <v>421.66999999999996</v>
          </cell>
          <cell r="V1280">
            <v>350.34999999999997</v>
          </cell>
        </row>
        <row r="1281">
          <cell r="M1281" t="str">
            <v>30000362</v>
          </cell>
          <cell r="N1281" t="str">
            <v>3</v>
          </cell>
          <cell r="O1281">
            <v>592.46</v>
          </cell>
          <cell r="P1281">
            <v>330.34</v>
          </cell>
          <cell r="Q1281">
            <v>435.62</v>
          </cell>
          <cell r="R1281">
            <v>202.98</v>
          </cell>
          <cell r="S1281">
            <v>6327.68</v>
          </cell>
          <cell r="U1281">
            <v>786.68000000000006</v>
          </cell>
          <cell r="V1281">
            <v>1239.3942857142858</v>
          </cell>
        </row>
        <row r="1282">
          <cell r="M1282" t="str">
            <v>30000363</v>
          </cell>
          <cell r="N1282" t="str">
            <v>3</v>
          </cell>
          <cell r="O1282">
            <v>877.95</v>
          </cell>
          <cell r="Q1282">
            <v>1356.64</v>
          </cell>
          <cell r="S1282">
            <v>15.12</v>
          </cell>
          <cell r="T1282">
            <v>2140.58</v>
          </cell>
          <cell r="U1282">
            <v>1546.26</v>
          </cell>
          <cell r="V1282">
            <v>848.07857142857142</v>
          </cell>
        </row>
        <row r="1283">
          <cell r="M1283" t="str">
            <v>30000366</v>
          </cell>
          <cell r="N1283" t="str">
            <v>3</v>
          </cell>
          <cell r="O1283">
            <v>1552.64</v>
          </cell>
          <cell r="Q1283">
            <v>648.15</v>
          </cell>
          <cell r="R1283">
            <v>3796.4100000000003</v>
          </cell>
          <cell r="T1283">
            <v>4341.93</v>
          </cell>
          <cell r="V1283">
            <v>1477.0185714285715</v>
          </cell>
        </row>
        <row r="1284">
          <cell r="M1284" t="str">
            <v>30000367</v>
          </cell>
          <cell r="N1284" t="str">
            <v>3</v>
          </cell>
          <cell r="O1284">
            <v>862.15</v>
          </cell>
          <cell r="Q1284">
            <v>1640.01</v>
          </cell>
          <cell r="S1284">
            <v>1035.93</v>
          </cell>
          <cell r="T1284">
            <v>1151.93</v>
          </cell>
          <cell r="V1284">
            <v>670.00285714285724</v>
          </cell>
        </row>
        <row r="1285">
          <cell r="M1285" t="str">
            <v>30000368</v>
          </cell>
          <cell r="N1285" t="str">
            <v>3</v>
          </cell>
          <cell r="O1285">
            <v>2128.61</v>
          </cell>
          <cell r="Q1285">
            <v>1819.4899999999998</v>
          </cell>
          <cell r="R1285">
            <v>750.38</v>
          </cell>
          <cell r="S1285">
            <v>534.54999999999995</v>
          </cell>
          <cell r="U1285">
            <v>2947.22</v>
          </cell>
          <cell r="V1285">
            <v>1168.6071428571429</v>
          </cell>
        </row>
        <row r="1286">
          <cell r="M1286" t="str">
            <v>30000369</v>
          </cell>
          <cell r="N1286" t="str">
            <v>3</v>
          </cell>
          <cell r="R1286">
            <v>431.66</v>
          </cell>
          <cell r="V1286">
            <v>61.665714285714287</v>
          </cell>
        </row>
        <row r="1287">
          <cell r="M1287" t="str">
            <v>30000435</v>
          </cell>
          <cell r="N1287" t="str">
            <v>3</v>
          </cell>
          <cell r="P1287">
            <v>1409.92</v>
          </cell>
          <cell r="R1287">
            <v>1245.08</v>
          </cell>
          <cell r="S1287">
            <v>2983.99</v>
          </cell>
          <cell r="T1287">
            <v>1903.08</v>
          </cell>
          <cell r="U1287">
            <v>790.06999999999994</v>
          </cell>
          <cell r="V1287">
            <v>1190.3057142857142</v>
          </cell>
        </row>
        <row r="1288">
          <cell r="M1288" t="str">
            <v>30000438</v>
          </cell>
          <cell r="N1288" t="str">
            <v>3</v>
          </cell>
          <cell r="O1288">
            <v>1125.45</v>
          </cell>
          <cell r="Q1288">
            <v>401.48</v>
          </cell>
          <cell r="R1288">
            <v>5329.03</v>
          </cell>
          <cell r="S1288">
            <v>239.1</v>
          </cell>
          <cell r="T1288">
            <v>156.71</v>
          </cell>
          <cell r="V1288">
            <v>1035.967142857143</v>
          </cell>
        </row>
        <row r="1289">
          <cell r="M1289" t="str">
            <v>30000439</v>
          </cell>
          <cell r="N1289" t="str">
            <v>3</v>
          </cell>
          <cell r="O1289">
            <v>248.72</v>
          </cell>
          <cell r="P1289">
            <v>148.4</v>
          </cell>
          <cell r="Q1289">
            <v>1500.46</v>
          </cell>
          <cell r="R1289">
            <v>925.74</v>
          </cell>
          <cell r="S1289">
            <v>179.39</v>
          </cell>
          <cell r="T1289">
            <v>632.49</v>
          </cell>
          <cell r="V1289">
            <v>519.31428571428569</v>
          </cell>
        </row>
        <row r="1290">
          <cell r="M1290" t="str">
            <v>30000441</v>
          </cell>
          <cell r="N1290" t="str">
            <v>3</v>
          </cell>
          <cell r="S1290">
            <v>134.29</v>
          </cell>
          <cell r="V1290">
            <v>19.184285714285714</v>
          </cell>
        </row>
        <row r="1291">
          <cell r="M1291" t="str">
            <v>30000444</v>
          </cell>
          <cell r="N1291" t="str">
            <v>3</v>
          </cell>
          <cell r="O1291">
            <v>8877.5800000000017</v>
          </cell>
          <cell r="P1291">
            <v>119.02</v>
          </cell>
          <cell r="Q1291">
            <v>2931.68</v>
          </cell>
          <cell r="R1291">
            <v>584.73</v>
          </cell>
          <cell r="S1291">
            <v>1438.5500000000002</v>
          </cell>
          <cell r="T1291">
            <v>12025.91</v>
          </cell>
          <cell r="U1291">
            <v>1553.23</v>
          </cell>
          <cell r="V1291">
            <v>3932.957142857143</v>
          </cell>
        </row>
        <row r="1292">
          <cell r="M1292" t="str">
            <v>30000446</v>
          </cell>
          <cell r="N1292" t="str">
            <v>3</v>
          </cell>
          <cell r="P1292">
            <v>623.23</v>
          </cell>
          <cell r="Q1292">
            <v>118.66</v>
          </cell>
          <cell r="R1292">
            <v>1173.06</v>
          </cell>
          <cell r="U1292">
            <v>633.61</v>
          </cell>
          <cell r="V1292">
            <v>364.08</v>
          </cell>
        </row>
        <row r="1293">
          <cell r="M1293" t="str">
            <v>30000447</v>
          </cell>
          <cell r="N1293" t="str">
            <v>3</v>
          </cell>
          <cell r="O1293">
            <v>921.48</v>
          </cell>
          <cell r="P1293">
            <v>667.64</v>
          </cell>
          <cell r="Q1293">
            <v>303.16000000000003</v>
          </cell>
          <cell r="R1293">
            <v>4265.0599999999995</v>
          </cell>
          <cell r="S1293">
            <v>1489.47</v>
          </cell>
          <cell r="T1293">
            <v>413.89</v>
          </cell>
          <cell r="U1293">
            <v>601.31000000000006</v>
          </cell>
          <cell r="V1293">
            <v>1237.43</v>
          </cell>
        </row>
        <row r="1294">
          <cell r="M1294" t="str">
            <v>30000448</v>
          </cell>
          <cell r="N1294" t="str">
            <v>3</v>
          </cell>
          <cell r="P1294">
            <v>700</v>
          </cell>
          <cell r="R1294">
            <v>2172.7200000000003</v>
          </cell>
          <cell r="S1294">
            <v>765.03</v>
          </cell>
          <cell r="T1294">
            <v>209.57</v>
          </cell>
          <cell r="U1294">
            <v>1025.1500000000001</v>
          </cell>
          <cell r="V1294">
            <v>696.06714285714293</v>
          </cell>
        </row>
        <row r="1295">
          <cell r="M1295" t="str">
            <v>30000449</v>
          </cell>
          <cell r="N1295" t="str">
            <v>3</v>
          </cell>
          <cell r="P1295">
            <v>428.08</v>
          </cell>
          <cell r="Q1295">
            <v>606.28</v>
          </cell>
          <cell r="S1295">
            <v>422.82</v>
          </cell>
          <cell r="T1295">
            <v>1.94</v>
          </cell>
          <cell r="V1295">
            <v>208.44571428571427</v>
          </cell>
        </row>
        <row r="1296">
          <cell r="M1296" t="str">
            <v>30000451</v>
          </cell>
          <cell r="N1296" t="str">
            <v>3</v>
          </cell>
          <cell r="P1296">
            <v>642.16</v>
          </cell>
          <cell r="Q1296">
            <v>152.99</v>
          </cell>
          <cell r="R1296">
            <v>331.03</v>
          </cell>
          <cell r="S1296">
            <v>797.98</v>
          </cell>
          <cell r="T1296">
            <v>1398.5</v>
          </cell>
          <cell r="U1296">
            <v>859.02</v>
          </cell>
          <cell r="V1296">
            <v>597.38285714285723</v>
          </cell>
        </row>
        <row r="1297">
          <cell r="M1297" t="str">
            <v>30000453</v>
          </cell>
          <cell r="N1297" t="str">
            <v>3</v>
          </cell>
          <cell r="P1297">
            <v>779.1</v>
          </cell>
          <cell r="R1297">
            <v>478.13</v>
          </cell>
          <cell r="T1297">
            <v>799.99</v>
          </cell>
          <cell r="V1297">
            <v>293.88857142857148</v>
          </cell>
        </row>
        <row r="1298">
          <cell r="M1298" t="str">
            <v>30000454</v>
          </cell>
          <cell r="N1298" t="str">
            <v>3</v>
          </cell>
          <cell r="P1298">
            <v>742.05000000000007</v>
          </cell>
          <cell r="R1298">
            <v>960.53</v>
          </cell>
          <cell r="V1298">
            <v>243.22571428571428</v>
          </cell>
        </row>
        <row r="1299">
          <cell r="M1299" t="str">
            <v>30000455</v>
          </cell>
          <cell r="N1299" t="str">
            <v>3</v>
          </cell>
          <cell r="O1299">
            <v>284.25</v>
          </cell>
          <cell r="P1299">
            <v>74.180000000000007</v>
          </cell>
          <cell r="R1299">
            <v>791.82</v>
          </cell>
          <cell r="S1299">
            <v>6</v>
          </cell>
          <cell r="T1299">
            <v>1148.6500000000001</v>
          </cell>
          <cell r="U1299">
            <v>-190.16</v>
          </cell>
          <cell r="V1299">
            <v>302.10571428571433</v>
          </cell>
        </row>
        <row r="1300">
          <cell r="M1300" t="str">
            <v>30000456</v>
          </cell>
          <cell r="N1300" t="str">
            <v>3</v>
          </cell>
          <cell r="P1300">
            <v>48.89</v>
          </cell>
          <cell r="Q1300">
            <v>49.95</v>
          </cell>
          <cell r="R1300">
            <v>50.43</v>
          </cell>
          <cell r="S1300">
            <v>52.61</v>
          </cell>
          <cell r="V1300">
            <v>28.84</v>
          </cell>
        </row>
        <row r="1301">
          <cell r="M1301" t="str">
            <v>30000457</v>
          </cell>
          <cell r="N1301" t="str">
            <v>3</v>
          </cell>
          <cell r="U1301">
            <v>709.6</v>
          </cell>
          <cell r="V1301">
            <v>101.37142857142858</v>
          </cell>
        </row>
        <row r="1302">
          <cell r="M1302" t="str">
            <v>30000459</v>
          </cell>
          <cell r="N1302" t="str">
            <v>3</v>
          </cell>
          <cell r="P1302">
            <v>593.38</v>
          </cell>
          <cell r="R1302">
            <v>523.76</v>
          </cell>
          <cell r="U1302">
            <v>693.86</v>
          </cell>
          <cell r="V1302">
            <v>258.71428571428572</v>
          </cell>
        </row>
        <row r="1303">
          <cell r="M1303" t="str">
            <v>30000467</v>
          </cell>
          <cell r="N1303" t="str">
            <v>3</v>
          </cell>
          <cell r="O1303">
            <v>87081.860000000015</v>
          </cell>
          <cell r="P1303">
            <v>8302.75</v>
          </cell>
          <cell r="Q1303">
            <v>13696.99</v>
          </cell>
          <cell r="R1303">
            <v>10414.23</v>
          </cell>
          <cell r="S1303">
            <v>2541.5600000000004</v>
          </cell>
          <cell r="T1303">
            <v>13380.869999999999</v>
          </cell>
          <cell r="U1303">
            <v>6043.66</v>
          </cell>
          <cell r="V1303">
            <v>20208.845714285715</v>
          </cell>
        </row>
        <row r="1304">
          <cell r="M1304" t="str">
            <v>30000468</v>
          </cell>
          <cell r="N1304" t="str">
            <v>3</v>
          </cell>
          <cell r="P1304">
            <v>1521.3</v>
          </cell>
          <cell r="Q1304">
            <v>2177.0500000000002</v>
          </cell>
          <cell r="R1304">
            <v>2687.99</v>
          </cell>
          <cell r="S1304">
            <v>931.56000000000006</v>
          </cell>
          <cell r="T1304">
            <v>815.12</v>
          </cell>
          <cell r="V1304">
            <v>1161.8600000000001</v>
          </cell>
        </row>
        <row r="1305">
          <cell r="M1305" t="str">
            <v>30000473</v>
          </cell>
          <cell r="N1305" t="str">
            <v>3</v>
          </cell>
          <cell r="O1305">
            <v>2384.46</v>
          </cell>
          <cell r="R1305">
            <v>764.5</v>
          </cell>
          <cell r="S1305">
            <v>2608.69</v>
          </cell>
          <cell r="V1305">
            <v>822.52142857142849</v>
          </cell>
        </row>
        <row r="1306">
          <cell r="M1306" t="str">
            <v>30000475</v>
          </cell>
          <cell r="N1306" t="str">
            <v>3</v>
          </cell>
          <cell r="O1306">
            <v>781.68000000000006</v>
          </cell>
          <cell r="R1306">
            <v>918.05000000000007</v>
          </cell>
          <cell r="S1306">
            <v>314.61</v>
          </cell>
          <cell r="U1306">
            <v>709.6</v>
          </cell>
          <cell r="V1306">
            <v>389.13428571428574</v>
          </cell>
        </row>
        <row r="1307">
          <cell r="M1307" t="str">
            <v>30000477</v>
          </cell>
          <cell r="N1307" t="str">
            <v>3</v>
          </cell>
          <cell r="O1307">
            <v>582.43000000000006</v>
          </cell>
          <cell r="P1307">
            <v>326.57</v>
          </cell>
          <cell r="Q1307">
            <v>903.15</v>
          </cell>
          <cell r="R1307">
            <v>153.30000000000001</v>
          </cell>
          <cell r="S1307">
            <v>910.48</v>
          </cell>
          <cell r="T1307">
            <v>5806.16</v>
          </cell>
          <cell r="U1307">
            <v>1533.07</v>
          </cell>
          <cell r="V1307">
            <v>1459.3085714285714</v>
          </cell>
        </row>
        <row r="1308">
          <cell r="M1308" t="str">
            <v>30000478</v>
          </cell>
          <cell r="N1308" t="str">
            <v>3</v>
          </cell>
          <cell r="O1308">
            <v>146.32</v>
          </cell>
          <cell r="P1308">
            <v>704.18000000000006</v>
          </cell>
          <cell r="Q1308">
            <v>303.14</v>
          </cell>
          <cell r="R1308">
            <v>321.54000000000002</v>
          </cell>
          <cell r="T1308">
            <v>643.07999999999993</v>
          </cell>
          <cell r="V1308">
            <v>302.60857142857139</v>
          </cell>
        </row>
        <row r="1309">
          <cell r="M1309" t="str">
            <v>30000481</v>
          </cell>
          <cell r="N1309" t="str">
            <v>3</v>
          </cell>
          <cell r="O1309">
            <v>590.13</v>
          </cell>
          <cell r="Q1309">
            <v>75.03</v>
          </cell>
          <cell r="R1309">
            <v>1164.1600000000001</v>
          </cell>
          <cell r="S1309">
            <v>6710.4200000000019</v>
          </cell>
          <cell r="T1309">
            <v>1123.93</v>
          </cell>
          <cell r="U1309">
            <v>-456.38</v>
          </cell>
          <cell r="V1309">
            <v>1315.3271428571431</v>
          </cell>
        </row>
        <row r="1310">
          <cell r="M1310" t="str">
            <v>30000483</v>
          </cell>
          <cell r="N1310" t="str">
            <v>3</v>
          </cell>
          <cell r="O1310">
            <v>329.23</v>
          </cell>
          <cell r="P1310">
            <v>330.99</v>
          </cell>
          <cell r="Q1310">
            <v>463.46999999999997</v>
          </cell>
          <cell r="S1310">
            <v>559.95000000000005</v>
          </cell>
          <cell r="T1310">
            <v>81.41</v>
          </cell>
          <cell r="U1310">
            <v>247.8</v>
          </cell>
          <cell r="V1310">
            <v>287.55</v>
          </cell>
        </row>
        <row r="1311">
          <cell r="M1311" t="str">
            <v>30000484</v>
          </cell>
          <cell r="N1311" t="str">
            <v>3</v>
          </cell>
          <cell r="O1311">
            <v>1326.37</v>
          </cell>
          <cell r="P1311">
            <v>7438.62</v>
          </cell>
          <cell r="R1311">
            <v>7836.56</v>
          </cell>
          <cell r="U1311">
            <v>675.86</v>
          </cell>
          <cell r="V1311">
            <v>2468.2014285714286</v>
          </cell>
        </row>
        <row r="1312">
          <cell r="M1312" t="str">
            <v>30000486</v>
          </cell>
          <cell r="N1312" t="str">
            <v>3</v>
          </cell>
          <cell r="O1312">
            <v>193.1</v>
          </cell>
          <cell r="P1312">
            <v>428.1</v>
          </cell>
          <cell r="Q1312">
            <v>437.19</v>
          </cell>
          <cell r="S1312">
            <v>4828.46</v>
          </cell>
          <cell r="U1312">
            <v>494.96000000000004</v>
          </cell>
          <cell r="V1312">
            <v>911.68714285714293</v>
          </cell>
        </row>
        <row r="1313">
          <cell r="M1313" t="str">
            <v>30000488</v>
          </cell>
          <cell r="N1313" t="str">
            <v>3</v>
          </cell>
          <cell r="O1313">
            <v>810.38</v>
          </cell>
          <cell r="P1313">
            <v>443.95</v>
          </cell>
          <cell r="Q1313">
            <v>3232.5400000000004</v>
          </cell>
          <cell r="R1313">
            <v>1525.65</v>
          </cell>
          <cell r="S1313">
            <v>1360.95</v>
          </cell>
          <cell r="T1313">
            <v>336.5</v>
          </cell>
          <cell r="U1313">
            <v>801.5100000000001</v>
          </cell>
          <cell r="V1313">
            <v>1215.9257142857143</v>
          </cell>
        </row>
        <row r="1314">
          <cell r="M1314" t="str">
            <v>30000489</v>
          </cell>
          <cell r="N1314" t="str">
            <v>3</v>
          </cell>
          <cell r="O1314">
            <v>878.38</v>
          </cell>
          <cell r="T1314">
            <v>675.82999999999993</v>
          </cell>
          <cell r="U1314">
            <v>1182.73</v>
          </cell>
          <cell r="V1314">
            <v>390.99142857142857</v>
          </cell>
        </row>
        <row r="1315">
          <cell r="M1315" t="str">
            <v>30000491</v>
          </cell>
          <cell r="N1315" t="str">
            <v>3</v>
          </cell>
          <cell r="O1315">
            <v>164.94</v>
          </cell>
          <cell r="V1315">
            <v>23.562857142857144</v>
          </cell>
        </row>
        <row r="1316">
          <cell r="M1316" t="str">
            <v>30000495</v>
          </cell>
          <cell r="N1316" t="str">
            <v>3</v>
          </cell>
          <cell r="O1316">
            <v>1123.99</v>
          </cell>
          <cell r="P1316">
            <v>3216.08</v>
          </cell>
          <cell r="Q1316">
            <v>1160.6100000000001</v>
          </cell>
          <cell r="R1316">
            <v>412.01000000000005</v>
          </cell>
          <cell r="S1316">
            <v>1660.64</v>
          </cell>
          <cell r="T1316">
            <v>873.96</v>
          </cell>
          <cell r="U1316">
            <v>7667.3799999999992</v>
          </cell>
          <cell r="V1316">
            <v>2302.0957142857142</v>
          </cell>
        </row>
        <row r="1317">
          <cell r="M1317" t="str">
            <v>30000496</v>
          </cell>
          <cell r="N1317" t="str">
            <v>3</v>
          </cell>
          <cell r="O1317">
            <v>365.81</v>
          </cell>
          <cell r="Q1317">
            <v>63.58</v>
          </cell>
          <cell r="R1317">
            <v>791.81000000000006</v>
          </cell>
          <cell r="S1317">
            <v>1.71</v>
          </cell>
          <cell r="T1317">
            <v>571.6</v>
          </cell>
          <cell r="V1317">
            <v>256.35857142857145</v>
          </cell>
        </row>
        <row r="1318">
          <cell r="M1318" t="str">
            <v>30000500</v>
          </cell>
          <cell r="N1318" t="str">
            <v>3</v>
          </cell>
          <cell r="O1318">
            <v>142.12</v>
          </cell>
          <cell r="P1318">
            <v>544.28</v>
          </cell>
          <cell r="R1318">
            <v>1140.17</v>
          </cell>
          <cell r="U1318">
            <v>711.47</v>
          </cell>
          <cell r="V1318">
            <v>362.57714285714286</v>
          </cell>
        </row>
        <row r="1319">
          <cell r="M1319" t="str">
            <v>30000501</v>
          </cell>
          <cell r="N1319" t="str">
            <v>3</v>
          </cell>
          <cell r="O1319">
            <v>647.13999999999987</v>
          </cell>
          <cell r="P1319">
            <v>152.24</v>
          </cell>
          <cell r="Q1319">
            <v>4174.4799999999996</v>
          </cell>
          <cell r="R1319">
            <v>851.66</v>
          </cell>
          <cell r="S1319">
            <v>951.40000000000009</v>
          </cell>
          <cell r="T1319">
            <v>1173.69</v>
          </cell>
          <cell r="U1319">
            <v>940.12</v>
          </cell>
          <cell r="V1319">
            <v>1270.1042857142859</v>
          </cell>
        </row>
        <row r="1320">
          <cell r="M1320" t="str">
            <v>30000502</v>
          </cell>
          <cell r="N1320" t="str">
            <v>3</v>
          </cell>
          <cell r="O1320">
            <v>1192.1500000000001</v>
          </cell>
          <cell r="P1320">
            <v>101.88</v>
          </cell>
          <cell r="Q1320">
            <v>1376.26</v>
          </cell>
          <cell r="R1320">
            <v>612.08000000000004</v>
          </cell>
          <cell r="S1320">
            <v>359.13</v>
          </cell>
          <cell r="T1320">
            <v>1196.6500000000001</v>
          </cell>
          <cell r="U1320">
            <v>1250.58</v>
          </cell>
          <cell r="V1320">
            <v>869.81857142857132</v>
          </cell>
        </row>
        <row r="1321">
          <cell r="M1321" t="str">
            <v>30000504</v>
          </cell>
          <cell r="N1321" t="str">
            <v>3</v>
          </cell>
          <cell r="O1321">
            <v>563.6</v>
          </cell>
          <cell r="P1321">
            <v>642.14</v>
          </cell>
          <cell r="Q1321">
            <v>5206.96</v>
          </cell>
          <cell r="S1321">
            <v>1338.9</v>
          </cell>
          <cell r="T1321">
            <v>3.78</v>
          </cell>
          <cell r="V1321">
            <v>1107.9114285714286</v>
          </cell>
        </row>
        <row r="1322">
          <cell r="M1322" t="str">
            <v>30000511</v>
          </cell>
          <cell r="N1322" t="str">
            <v>3</v>
          </cell>
          <cell r="P1322">
            <v>667.85</v>
          </cell>
          <cell r="R1322">
            <v>612.06000000000006</v>
          </cell>
          <cell r="S1322">
            <v>1767.54</v>
          </cell>
          <cell r="V1322">
            <v>435.34999999999997</v>
          </cell>
        </row>
        <row r="1323">
          <cell r="M1323" t="str">
            <v>30000512</v>
          </cell>
          <cell r="N1323" t="str">
            <v>3</v>
          </cell>
          <cell r="P1323">
            <v>500.74</v>
          </cell>
          <cell r="Q1323">
            <v>1547.6</v>
          </cell>
          <cell r="R1323">
            <v>625.28</v>
          </cell>
          <cell r="S1323">
            <v>658.95</v>
          </cell>
          <cell r="T1323">
            <v>1049.56</v>
          </cell>
          <cell r="U1323">
            <v>579.88</v>
          </cell>
          <cell r="V1323">
            <v>708.85857142857128</v>
          </cell>
        </row>
        <row r="1324">
          <cell r="M1324" t="str">
            <v>30000513</v>
          </cell>
          <cell r="N1324" t="str">
            <v>3</v>
          </cell>
          <cell r="O1324">
            <v>219.49</v>
          </cell>
          <cell r="P1324">
            <v>515.41</v>
          </cell>
          <cell r="S1324">
            <v>239.39</v>
          </cell>
          <cell r="T1324">
            <v>2.2200000000000002</v>
          </cell>
          <cell r="U1324">
            <v>169.15</v>
          </cell>
          <cell r="V1324">
            <v>163.6657142857143</v>
          </cell>
        </row>
        <row r="1325">
          <cell r="M1325" t="str">
            <v>30000514</v>
          </cell>
          <cell r="N1325" t="str">
            <v>3</v>
          </cell>
          <cell r="O1325">
            <v>658.44</v>
          </cell>
          <cell r="Q1325">
            <v>556.98</v>
          </cell>
          <cell r="S1325">
            <v>638.03</v>
          </cell>
          <cell r="T1325">
            <v>1394.76</v>
          </cell>
          <cell r="V1325">
            <v>464.03000000000003</v>
          </cell>
        </row>
        <row r="1326">
          <cell r="M1326" t="str">
            <v>30000515</v>
          </cell>
          <cell r="N1326" t="str">
            <v>3</v>
          </cell>
          <cell r="O1326">
            <v>615.02</v>
          </cell>
          <cell r="P1326">
            <v>178.37</v>
          </cell>
          <cell r="Q1326">
            <v>360.12</v>
          </cell>
          <cell r="U1326">
            <v>215.55</v>
          </cell>
          <cell r="V1326">
            <v>195.57999999999998</v>
          </cell>
        </row>
        <row r="1327">
          <cell r="M1327" t="str">
            <v>30000516</v>
          </cell>
          <cell r="N1327" t="str">
            <v>3</v>
          </cell>
          <cell r="O1327">
            <v>410.02</v>
          </cell>
          <cell r="Q1327">
            <v>504.11</v>
          </cell>
          <cell r="R1327">
            <v>289.62</v>
          </cell>
          <cell r="S1327">
            <v>1396.49</v>
          </cell>
          <cell r="T1327">
            <v>84.97</v>
          </cell>
          <cell r="U1327">
            <v>429.5</v>
          </cell>
          <cell r="V1327">
            <v>444.95857142857136</v>
          </cell>
        </row>
        <row r="1328">
          <cell r="M1328" t="str">
            <v>30000525</v>
          </cell>
          <cell r="N1328" t="str">
            <v>3</v>
          </cell>
          <cell r="O1328">
            <v>519.24</v>
          </cell>
          <cell r="Q1328">
            <v>341.01</v>
          </cell>
          <cell r="S1328">
            <v>384.34</v>
          </cell>
          <cell r="U1328">
            <v>130.11000000000001</v>
          </cell>
          <cell r="V1328">
            <v>196.38571428571427</v>
          </cell>
        </row>
        <row r="1329">
          <cell r="M1329" t="str">
            <v>30000527</v>
          </cell>
          <cell r="N1329" t="str">
            <v>3</v>
          </cell>
          <cell r="R1329">
            <v>2433.88</v>
          </cell>
          <cell r="S1329">
            <v>1588.38</v>
          </cell>
          <cell r="T1329">
            <v>499.8</v>
          </cell>
          <cell r="V1329">
            <v>646.00857142857149</v>
          </cell>
        </row>
        <row r="1330">
          <cell r="M1330" t="str">
            <v>30000528</v>
          </cell>
          <cell r="N1330" t="str">
            <v>3</v>
          </cell>
          <cell r="P1330">
            <v>214.04</v>
          </cell>
          <cell r="Q1330">
            <v>454.7</v>
          </cell>
          <cell r="S1330">
            <v>1447.74</v>
          </cell>
          <cell r="V1330">
            <v>302.35428571428571</v>
          </cell>
        </row>
        <row r="1331">
          <cell r="M1331" t="str">
            <v>30000530</v>
          </cell>
          <cell r="N1331" t="str">
            <v>3</v>
          </cell>
          <cell r="O1331">
            <v>1348.59</v>
          </cell>
          <cell r="P1331">
            <v>897.69</v>
          </cell>
          <cell r="Q1331">
            <v>398.6</v>
          </cell>
          <cell r="R1331">
            <v>284.04000000000002</v>
          </cell>
          <cell r="S1331">
            <v>664.14</v>
          </cell>
          <cell r="T1331">
            <v>286.86</v>
          </cell>
          <cell r="U1331">
            <v>1157.24</v>
          </cell>
          <cell r="V1331">
            <v>719.59428571428566</v>
          </cell>
        </row>
        <row r="1332">
          <cell r="M1332" t="str">
            <v>30000534</v>
          </cell>
          <cell r="N1332" t="str">
            <v>3</v>
          </cell>
          <cell r="O1332">
            <v>1909.52</v>
          </cell>
          <cell r="Q1332">
            <v>2239.67</v>
          </cell>
          <cell r="R1332">
            <v>543.79999999999995</v>
          </cell>
          <cell r="S1332">
            <v>2338.46</v>
          </cell>
          <cell r="V1332">
            <v>1004.4928571428572</v>
          </cell>
        </row>
        <row r="1333">
          <cell r="M1333" t="str">
            <v>30000535</v>
          </cell>
          <cell r="N1333" t="str">
            <v>3</v>
          </cell>
          <cell r="O1333">
            <v>1121.93</v>
          </cell>
          <cell r="Q1333">
            <v>8196.119999999999</v>
          </cell>
          <cell r="S1333">
            <v>1816.59</v>
          </cell>
          <cell r="U1333">
            <v>929.30000000000007</v>
          </cell>
          <cell r="V1333">
            <v>1723.4199999999998</v>
          </cell>
        </row>
        <row r="1334">
          <cell r="M1334" t="str">
            <v>30000537</v>
          </cell>
          <cell r="N1334" t="str">
            <v>3</v>
          </cell>
          <cell r="O1334">
            <v>2131.52</v>
          </cell>
          <cell r="Q1334">
            <v>1178.8900000000001</v>
          </cell>
          <cell r="S1334">
            <v>1231.8599999999999</v>
          </cell>
          <cell r="T1334">
            <v>1325.09</v>
          </cell>
          <cell r="U1334">
            <v>675.84</v>
          </cell>
          <cell r="V1334">
            <v>934.74285714285713</v>
          </cell>
        </row>
        <row r="1335">
          <cell r="M1335" t="str">
            <v>30000539</v>
          </cell>
          <cell r="N1335" t="str">
            <v>3</v>
          </cell>
          <cell r="P1335">
            <v>1141.5999999999999</v>
          </cell>
          <cell r="R1335">
            <v>2493.8200000000002</v>
          </cell>
          <cell r="U1335">
            <v>1374.44</v>
          </cell>
          <cell r="V1335">
            <v>715.6942857142858</v>
          </cell>
        </row>
        <row r="1336">
          <cell r="M1336" t="str">
            <v>30000544</v>
          </cell>
          <cell r="N1336" t="str">
            <v>3</v>
          </cell>
          <cell r="P1336">
            <v>1187.28</v>
          </cell>
          <cell r="S1336">
            <v>1340.56</v>
          </cell>
          <cell r="T1336">
            <v>646.38</v>
          </cell>
          <cell r="V1336">
            <v>453.46000000000004</v>
          </cell>
        </row>
        <row r="1337">
          <cell r="M1337" t="str">
            <v>30000545</v>
          </cell>
          <cell r="N1337" t="str">
            <v>3</v>
          </cell>
          <cell r="O1337">
            <v>1753.44</v>
          </cell>
          <cell r="P1337">
            <v>895.24</v>
          </cell>
          <cell r="R1337">
            <v>2227.4299999999998</v>
          </cell>
          <cell r="S1337">
            <v>970.02</v>
          </cell>
          <cell r="U1337">
            <v>1075.02</v>
          </cell>
          <cell r="V1337">
            <v>988.73571428571449</v>
          </cell>
        </row>
        <row r="1338">
          <cell r="M1338" t="str">
            <v>30000546</v>
          </cell>
          <cell r="N1338" t="str">
            <v>3</v>
          </cell>
          <cell r="O1338">
            <v>1045.1300000000001</v>
          </cell>
          <cell r="P1338">
            <v>0</v>
          </cell>
          <cell r="Q1338">
            <v>8834.2999999999993</v>
          </cell>
          <cell r="S1338">
            <v>4212.9799999999996</v>
          </cell>
          <cell r="T1338">
            <v>1060.81</v>
          </cell>
          <cell r="U1338">
            <v>1882.76</v>
          </cell>
          <cell r="V1338">
            <v>2433.7114285714283</v>
          </cell>
        </row>
        <row r="1339">
          <cell r="M1339" t="str">
            <v>30000560</v>
          </cell>
          <cell r="N1339" t="str">
            <v>3</v>
          </cell>
          <cell r="P1339">
            <v>111.26</v>
          </cell>
          <cell r="Q1339">
            <v>303.13</v>
          </cell>
          <cell r="R1339">
            <v>1300.6300000000001</v>
          </cell>
          <cell r="V1339">
            <v>245.00285714285715</v>
          </cell>
        </row>
        <row r="1340">
          <cell r="M1340" t="str">
            <v>30000561</v>
          </cell>
          <cell r="N1340" t="str">
            <v>3</v>
          </cell>
          <cell r="O1340">
            <v>14319.29</v>
          </cell>
          <cell r="P1340">
            <v>10272.5</v>
          </cell>
          <cell r="Q1340">
            <v>5678.27</v>
          </cell>
          <cell r="R1340">
            <v>16694.29</v>
          </cell>
          <cell r="S1340">
            <v>16185.179999999998</v>
          </cell>
          <cell r="T1340">
            <v>46128.58</v>
          </cell>
          <cell r="U1340">
            <v>5866.01</v>
          </cell>
          <cell r="V1340">
            <v>16449.16</v>
          </cell>
        </row>
        <row r="1341">
          <cell r="M1341" t="str">
            <v>30000565</v>
          </cell>
          <cell r="N1341" t="str">
            <v>3</v>
          </cell>
          <cell r="Q1341">
            <v>9204.27</v>
          </cell>
          <cell r="S1341">
            <v>359.1</v>
          </cell>
          <cell r="T1341">
            <v>7173.88</v>
          </cell>
          <cell r="U1341">
            <v>-3006.74</v>
          </cell>
          <cell r="V1341">
            <v>1961.5014285714285</v>
          </cell>
        </row>
        <row r="1342">
          <cell r="M1342" t="str">
            <v>30000569</v>
          </cell>
          <cell r="N1342" t="str">
            <v>3</v>
          </cell>
          <cell r="O1342">
            <v>516.75</v>
          </cell>
          <cell r="Q1342">
            <v>151.6</v>
          </cell>
          <cell r="R1342">
            <v>947.51</v>
          </cell>
          <cell r="S1342">
            <v>479.91</v>
          </cell>
          <cell r="V1342">
            <v>299.39571428571429</v>
          </cell>
        </row>
        <row r="1343">
          <cell r="M1343" t="str">
            <v>30000570</v>
          </cell>
          <cell r="N1343" t="str">
            <v>3</v>
          </cell>
          <cell r="Q1343">
            <v>528.74</v>
          </cell>
          <cell r="S1343">
            <v>519.27</v>
          </cell>
          <cell r="U1343">
            <v>608.1</v>
          </cell>
          <cell r="V1343">
            <v>236.58714285714288</v>
          </cell>
        </row>
        <row r="1344">
          <cell r="M1344" t="str">
            <v>30000571</v>
          </cell>
          <cell r="N1344" t="str">
            <v>3</v>
          </cell>
          <cell r="Q1344">
            <v>528.73</v>
          </cell>
          <cell r="S1344">
            <v>378.33</v>
          </cell>
          <cell r="U1344">
            <v>688.36</v>
          </cell>
          <cell r="V1344">
            <v>227.91714285714286</v>
          </cell>
        </row>
        <row r="1345">
          <cell r="M1345" t="str">
            <v>30000572</v>
          </cell>
          <cell r="N1345" t="str">
            <v>3</v>
          </cell>
          <cell r="P1345">
            <v>642.15</v>
          </cell>
          <cell r="R1345">
            <v>5131.93</v>
          </cell>
          <cell r="S1345">
            <v>717.33999999999992</v>
          </cell>
          <cell r="T1345">
            <v>1088.6100000000001</v>
          </cell>
          <cell r="U1345">
            <v>-552.98</v>
          </cell>
          <cell r="V1345">
            <v>1003.8642857142859</v>
          </cell>
        </row>
        <row r="1346">
          <cell r="M1346" t="str">
            <v>30000573</v>
          </cell>
          <cell r="N1346" t="str">
            <v>3</v>
          </cell>
          <cell r="P1346">
            <v>499.42</v>
          </cell>
          <cell r="S1346">
            <v>1138.28</v>
          </cell>
          <cell r="V1346">
            <v>233.95714285714286</v>
          </cell>
        </row>
        <row r="1347">
          <cell r="M1347" t="str">
            <v>30000579</v>
          </cell>
          <cell r="N1347" t="str">
            <v>3</v>
          </cell>
          <cell r="P1347">
            <v>142.69999999999999</v>
          </cell>
          <cell r="V1347">
            <v>20.385714285714283</v>
          </cell>
        </row>
        <row r="1348">
          <cell r="M1348" t="str">
            <v>30000582</v>
          </cell>
          <cell r="N1348" t="str">
            <v>3</v>
          </cell>
          <cell r="P1348">
            <v>148.35</v>
          </cell>
          <cell r="R1348">
            <v>382.53</v>
          </cell>
          <cell r="U1348">
            <v>1501.8600000000001</v>
          </cell>
          <cell r="V1348">
            <v>290.39142857142861</v>
          </cell>
        </row>
        <row r="1349">
          <cell r="M1349" t="str">
            <v>30000583</v>
          </cell>
          <cell r="N1349" t="str">
            <v>3</v>
          </cell>
          <cell r="Q1349">
            <v>3563.44</v>
          </cell>
          <cell r="R1349">
            <v>2997.62</v>
          </cell>
          <cell r="S1349">
            <v>17.18</v>
          </cell>
          <cell r="T1349">
            <v>1957.03</v>
          </cell>
          <cell r="V1349">
            <v>1219.3242857142857</v>
          </cell>
        </row>
        <row r="1350">
          <cell r="M1350" t="str">
            <v>30000585</v>
          </cell>
          <cell r="N1350" t="str">
            <v>3</v>
          </cell>
          <cell r="O1350">
            <v>390.84</v>
          </cell>
          <cell r="Q1350">
            <v>349.72</v>
          </cell>
          <cell r="S1350">
            <v>185.07</v>
          </cell>
          <cell r="V1350">
            <v>132.23285714285711</v>
          </cell>
        </row>
        <row r="1351">
          <cell r="M1351" t="str">
            <v>30000586</v>
          </cell>
          <cell r="N1351" t="str">
            <v>3</v>
          </cell>
          <cell r="O1351">
            <v>615.03</v>
          </cell>
          <cell r="Q1351">
            <v>674.15</v>
          </cell>
          <cell r="R1351">
            <v>382.53</v>
          </cell>
          <cell r="S1351">
            <v>718.2</v>
          </cell>
          <cell r="U1351">
            <v>1073.67</v>
          </cell>
          <cell r="V1351">
            <v>494.79714285714283</v>
          </cell>
        </row>
        <row r="1352">
          <cell r="M1352" t="str">
            <v>30000588</v>
          </cell>
          <cell r="N1352" t="str">
            <v>3</v>
          </cell>
          <cell r="P1352">
            <v>642.19000000000005</v>
          </cell>
          <cell r="R1352">
            <v>703.85</v>
          </cell>
          <cell r="T1352">
            <v>1046.3599999999999</v>
          </cell>
          <cell r="U1352">
            <v>483.90999999999997</v>
          </cell>
          <cell r="V1352">
            <v>410.90142857142848</v>
          </cell>
        </row>
        <row r="1353">
          <cell r="M1353" t="str">
            <v>30000589</v>
          </cell>
          <cell r="N1353" t="str">
            <v>3</v>
          </cell>
          <cell r="O1353">
            <v>803.30000000000007</v>
          </cell>
          <cell r="P1353">
            <v>137.20000000000002</v>
          </cell>
          <cell r="Q1353">
            <v>131.91999999999999</v>
          </cell>
          <cell r="R1353">
            <v>700.33</v>
          </cell>
          <cell r="S1353">
            <v>1336.16</v>
          </cell>
          <cell r="T1353">
            <v>1553.55</v>
          </cell>
          <cell r="U1353">
            <v>502.48</v>
          </cell>
          <cell r="V1353">
            <v>737.84857142857152</v>
          </cell>
        </row>
        <row r="1354">
          <cell r="M1354" t="str">
            <v>30000594</v>
          </cell>
          <cell r="N1354" t="str">
            <v>3</v>
          </cell>
          <cell r="R1354">
            <v>294.24</v>
          </cell>
          <cell r="U1354">
            <v>2338.2600000000002</v>
          </cell>
          <cell r="V1354">
            <v>376.07142857142856</v>
          </cell>
        </row>
        <row r="1355">
          <cell r="M1355" t="str">
            <v>30000599</v>
          </cell>
          <cell r="N1355" t="str">
            <v>3</v>
          </cell>
          <cell r="O1355">
            <v>639.55000000000007</v>
          </cell>
          <cell r="Q1355">
            <v>492.6</v>
          </cell>
          <cell r="S1355">
            <v>2272.08</v>
          </cell>
          <cell r="T1355">
            <v>898.44</v>
          </cell>
          <cell r="U1355">
            <v>-232.60999999999999</v>
          </cell>
          <cell r="V1355">
            <v>581.43714285714282</v>
          </cell>
        </row>
        <row r="1356">
          <cell r="M1356" t="str">
            <v>30000600</v>
          </cell>
          <cell r="N1356" t="str">
            <v>3</v>
          </cell>
          <cell r="O1356">
            <v>596.77</v>
          </cell>
          <cell r="P1356">
            <v>1014.63</v>
          </cell>
          <cell r="Q1356">
            <v>513.35</v>
          </cell>
          <cell r="T1356">
            <v>1418.97</v>
          </cell>
          <cell r="U1356">
            <v>1795.64</v>
          </cell>
          <cell r="V1356">
            <v>762.76571428571435</v>
          </cell>
        </row>
        <row r="1357">
          <cell r="M1357" t="str">
            <v>30000601</v>
          </cell>
          <cell r="N1357" t="str">
            <v>3</v>
          </cell>
          <cell r="R1357">
            <v>23186.55</v>
          </cell>
          <cell r="T1357">
            <v>368.39</v>
          </cell>
          <cell r="V1357">
            <v>3364.9914285714285</v>
          </cell>
        </row>
        <row r="1358">
          <cell r="M1358" t="str">
            <v>30000618</v>
          </cell>
          <cell r="N1358" t="str">
            <v>3</v>
          </cell>
          <cell r="P1358">
            <v>445.24</v>
          </cell>
          <cell r="R1358">
            <v>722.96</v>
          </cell>
          <cell r="S1358">
            <v>488.03999999999996</v>
          </cell>
          <cell r="T1358">
            <v>667.58</v>
          </cell>
          <cell r="V1358">
            <v>331.97428571428571</v>
          </cell>
        </row>
        <row r="1359">
          <cell r="M1359" t="str">
            <v>30000637</v>
          </cell>
          <cell r="N1359" t="str">
            <v>3</v>
          </cell>
          <cell r="S1359">
            <v>722.81000000000006</v>
          </cell>
          <cell r="T1359">
            <v>707.19</v>
          </cell>
          <cell r="U1359">
            <v>2536.75</v>
          </cell>
          <cell r="V1359">
            <v>566.67857142857144</v>
          </cell>
        </row>
        <row r="1360">
          <cell r="M1360" t="str">
            <v>Grand Total</v>
          </cell>
          <cell r="O1360">
            <v>50213348.249999963</v>
          </cell>
          <cell r="P1360">
            <v>54692766.280000053</v>
          </cell>
          <cell r="Q1360">
            <v>58769365.20000013</v>
          </cell>
          <cell r="R1360">
            <v>55632448.170000024</v>
          </cell>
          <cell r="S1360">
            <v>61811121.64000012</v>
          </cell>
          <cell r="T1360">
            <v>59489177.879999936</v>
          </cell>
          <cell r="U1360">
            <v>63648693.29999999</v>
          </cell>
          <cell r="V1360">
            <v>57750988.674285747</v>
          </cell>
        </row>
        <row r="1361">
          <cell r="N1361" t="str">
            <v>check</v>
          </cell>
          <cell r="O1361">
            <v>0</v>
          </cell>
          <cell r="P1361">
            <v>6.7055225372314453E-8</v>
          </cell>
          <cell r="Q1361">
            <v>1.4901161193847656E-7</v>
          </cell>
          <cell r="R1361">
            <v>0</v>
          </cell>
          <cell r="S1361">
            <v>1.3411045074462891E-7</v>
          </cell>
          <cell r="T1361">
            <v>-1.0430812835693359E-7</v>
          </cell>
          <cell r="U1361">
            <v>0</v>
          </cell>
        </row>
        <row r="1362">
          <cell r="U1362" t="str">
            <v>lines</v>
          </cell>
          <cell r="V1362">
            <v>8598241.9699999858</v>
          </cell>
        </row>
        <row r="1363">
          <cell r="U1363" t="str">
            <v>subs</v>
          </cell>
          <cell r="V1363">
            <v>48822721.655714273</v>
          </cell>
        </row>
        <row r="1364">
          <cell r="U1364" t="str">
            <v>meter</v>
          </cell>
          <cell r="V1364">
            <v>330025.04857142863</v>
          </cell>
        </row>
      </sheetData>
      <sheetData sheetId="11"/>
      <sheetData sheetId="12"/>
      <sheetData sheetId="13"/>
      <sheetData sheetId="14"/>
      <sheetData sheetId="15"/>
      <sheetData sheetId="16"/>
      <sheetData sheetId="17">
        <row r="1">
          <cell r="A1" t="str">
            <v>Location</v>
          </cell>
          <cell r="B1" t="str">
            <v>Location Name</v>
          </cell>
          <cell r="C1" t="str">
            <v>FY 16 Investment</v>
          </cell>
          <cell r="D1" t="str">
            <v>FY 15 Investment</v>
          </cell>
          <cell r="E1" t="str">
            <v>% Change</v>
          </cell>
          <cell r="G1" t="str">
            <v>FY 16 7 yr Avg O&amp;M</v>
          </cell>
          <cell r="I1" t="str">
            <v>16 % GI</v>
          </cell>
          <cell r="J1" t="str">
            <v>16 % Ntw</v>
          </cell>
          <cell r="K1" t="str">
            <v>16 % IS</v>
          </cell>
          <cell r="L1" t="str">
            <v>16 % IE</v>
          </cell>
          <cell r="M1" t="str">
            <v>16 % UD</v>
          </cell>
          <cell r="N1" t="str">
            <v>16 % DSI</v>
          </cell>
          <cell r="O1" t="str">
            <v>16 % UnS</v>
          </cell>
          <cell r="P1" t="str">
            <v>Total</v>
          </cell>
          <cell r="R1" t="str">
            <v>16 Inv GI</v>
          </cell>
          <cell r="S1" t="str">
            <v>16 Inv Ntw</v>
          </cell>
          <cell r="T1" t="str">
            <v>16 Inv IS</v>
          </cell>
          <cell r="U1" t="str">
            <v>16 Inv IE</v>
          </cell>
          <cell r="V1" t="str">
            <v>16 Inv UD</v>
          </cell>
          <cell r="W1" t="str">
            <v>16 Inv DSI</v>
          </cell>
          <cell r="X1" t="str">
            <v>16 Inv UnS</v>
          </cell>
          <cell r="Y1" t="str">
            <v>Check</v>
          </cell>
          <cell r="AA1" t="str">
            <v>16 O&amp;M GI</v>
          </cell>
          <cell r="AB1" t="str">
            <v>16 O&amp;M Ntw</v>
          </cell>
          <cell r="AC1" t="str">
            <v>16 O&amp;M IS</v>
          </cell>
          <cell r="AD1" t="str">
            <v>16 O&amp;M IE</v>
          </cell>
          <cell r="AE1" t="str">
            <v>16 O&amp;M UD</v>
          </cell>
          <cell r="AF1" t="str">
            <v>16 O&amp;M DSI</v>
          </cell>
          <cell r="AG1" t="str">
            <v>16 O&amp;M UnS</v>
          </cell>
          <cell r="AH1" t="str">
            <v>Check</v>
          </cell>
          <cell r="AJ1" t="str">
            <v>Notes</v>
          </cell>
        </row>
        <row r="2">
          <cell r="A2" t="str">
            <v>20000002</v>
          </cell>
          <cell r="B2" t="str">
            <v>ABERDEEN TAP TO SATSOP PARK-CO</v>
          </cell>
          <cell r="C2">
            <v>1597353.92</v>
          </cell>
          <cell r="D2">
            <v>1597353.92</v>
          </cell>
          <cell r="E2">
            <v>0</v>
          </cell>
          <cell r="G2">
            <v>4233.2228571428577</v>
          </cell>
          <cell r="I2" t="str">
            <v/>
          </cell>
          <cell r="J2">
            <v>1</v>
          </cell>
          <cell r="K2" t="str">
            <v/>
          </cell>
          <cell r="L2" t="str">
            <v/>
          </cell>
          <cell r="M2" t="str">
            <v/>
          </cell>
          <cell r="N2" t="str">
            <v/>
          </cell>
          <cell r="O2" t="str">
            <v/>
          </cell>
          <cell r="P2">
            <v>1</v>
          </cell>
          <cell r="R2" t="str">
            <v/>
          </cell>
          <cell r="S2">
            <v>1597353.92</v>
          </cell>
          <cell r="T2" t="str">
            <v/>
          </cell>
          <cell r="U2" t="str">
            <v/>
          </cell>
          <cell r="V2" t="str">
            <v/>
          </cell>
          <cell r="W2" t="str">
            <v/>
          </cell>
          <cell r="X2" t="str">
            <v/>
          </cell>
          <cell r="Y2">
            <v>0</v>
          </cell>
          <cell r="AA2" t="str">
            <v/>
          </cell>
          <cell r="AB2">
            <v>4233.2228571428577</v>
          </cell>
          <cell r="AC2" t="str">
            <v/>
          </cell>
          <cell r="AD2" t="str">
            <v/>
          </cell>
          <cell r="AE2" t="str">
            <v/>
          </cell>
          <cell r="AF2" t="str">
            <v/>
          </cell>
          <cell r="AG2" t="str">
            <v/>
          </cell>
          <cell r="AH2">
            <v>0</v>
          </cell>
          <cell r="AJ2" t="str">
            <v>All Network</v>
          </cell>
        </row>
        <row r="3">
          <cell r="A3" t="str">
            <v>20000935</v>
          </cell>
          <cell r="B3" t="str">
            <v>ACORD TAP TO GRANDVIEW-RED MOU</v>
          </cell>
          <cell r="C3">
            <v>256732.15</v>
          </cell>
          <cell r="D3">
            <v>256732.15</v>
          </cell>
          <cell r="E3">
            <v>0</v>
          </cell>
          <cell r="G3">
            <v>0</v>
          </cell>
          <cell r="I3" t="str">
            <v/>
          </cell>
          <cell r="J3">
            <v>1</v>
          </cell>
          <cell r="K3" t="str">
            <v/>
          </cell>
          <cell r="L3" t="str">
            <v/>
          </cell>
          <cell r="M3" t="str">
            <v/>
          </cell>
          <cell r="N3" t="str">
            <v/>
          </cell>
          <cell r="O3" t="str">
            <v/>
          </cell>
          <cell r="P3">
            <v>1</v>
          </cell>
          <cell r="R3" t="str">
            <v/>
          </cell>
          <cell r="S3">
            <v>256732.15</v>
          </cell>
          <cell r="T3" t="str">
            <v/>
          </cell>
          <cell r="U3" t="str">
            <v/>
          </cell>
          <cell r="V3" t="str">
            <v/>
          </cell>
          <cell r="W3" t="str">
            <v/>
          </cell>
          <cell r="X3" t="str">
            <v/>
          </cell>
          <cell r="Y3">
            <v>0</v>
          </cell>
          <cell r="AA3" t="str">
            <v/>
          </cell>
          <cell r="AB3">
            <v>0</v>
          </cell>
          <cell r="AC3" t="str">
            <v/>
          </cell>
          <cell r="AD3" t="str">
            <v/>
          </cell>
          <cell r="AE3" t="str">
            <v/>
          </cell>
          <cell r="AF3" t="str">
            <v/>
          </cell>
          <cell r="AG3" t="str">
            <v/>
          </cell>
          <cell r="AH3">
            <v>0</v>
          </cell>
          <cell r="AJ3" t="str">
            <v>All Network.  REM 2/26/13</v>
          </cell>
        </row>
        <row r="4">
          <cell r="A4" t="str">
            <v>20000003</v>
          </cell>
          <cell r="B4" t="str">
            <v>ADAIR TAP TO SALEM-ALBANY NO 2</v>
          </cell>
          <cell r="C4">
            <v>83392.209999999992</v>
          </cell>
          <cell r="D4">
            <v>83392.210000000006</v>
          </cell>
          <cell r="E4">
            <v>-1.7449969521573838E-16</v>
          </cell>
          <cell r="G4">
            <v>209.35</v>
          </cell>
          <cell r="I4" t="str">
            <v/>
          </cell>
          <cell r="J4">
            <v>1</v>
          </cell>
          <cell r="K4" t="str">
            <v/>
          </cell>
          <cell r="L4" t="str">
            <v/>
          </cell>
          <cell r="M4" t="str">
            <v/>
          </cell>
          <cell r="N4" t="str">
            <v/>
          </cell>
          <cell r="O4" t="str">
            <v/>
          </cell>
          <cell r="P4">
            <v>1</v>
          </cell>
          <cell r="R4" t="str">
            <v/>
          </cell>
          <cell r="S4">
            <v>83392.209999999992</v>
          </cell>
          <cell r="T4" t="str">
            <v/>
          </cell>
          <cell r="U4" t="str">
            <v/>
          </cell>
          <cell r="V4" t="str">
            <v/>
          </cell>
          <cell r="W4" t="str">
            <v/>
          </cell>
          <cell r="X4" t="str">
            <v/>
          </cell>
          <cell r="Y4">
            <v>0</v>
          </cell>
          <cell r="AA4" t="str">
            <v/>
          </cell>
          <cell r="AB4">
            <v>209.35</v>
          </cell>
          <cell r="AC4" t="str">
            <v/>
          </cell>
          <cell r="AD4" t="str">
            <v/>
          </cell>
          <cell r="AE4" t="str">
            <v/>
          </cell>
          <cell r="AF4" t="str">
            <v/>
          </cell>
          <cell r="AG4" t="str">
            <v/>
          </cell>
          <cell r="AH4">
            <v>0</v>
          </cell>
          <cell r="AJ4" t="str">
            <v>All Network</v>
          </cell>
        </row>
        <row r="5">
          <cell r="A5" t="str">
            <v>20000004</v>
          </cell>
          <cell r="B5" t="str">
            <v>ADDY-COLVILLE NO 1</v>
          </cell>
          <cell r="C5">
            <v>57447.880000000005</v>
          </cell>
          <cell r="D5">
            <v>57447.880000000005</v>
          </cell>
          <cell r="E5">
            <v>0</v>
          </cell>
          <cell r="G5">
            <v>1075.7371428571428</v>
          </cell>
          <cell r="I5" t="str">
            <v/>
          </cell>
          <cell r="J5">
            <v>1</v>
          </cell>
          <cell r="K5" t="str">
            <v/>
          </cell>
          <cell r="L5" t="str">
            <v/>
          </cell>
          <cell r="M5" t="str">
            <v/>
          </cell>
          <cell r="N5" t="str">
            <v/>
          </cell>
          <cell r="O5" t="str">
            <v/>
          </cell>
          <cell r="P5">
            <v>1</v>
          </cell>
          <cell r="R5" t="str">
            <v/>
          </cell>
          <cell r="S5">
            <v>57447.880000000005</v>
          </cell>
          <cell r="T5" t="str">
            <v/>
          </cell>
          <cell r="U5" t="str">
            <v/>
          </cell>
          <cell r="V5" t="str">
            <v/>
          </cell>
          <cell r="W5" t="str">
            <v/>
          </cell>
          <cell r="X5" t="str">
            <v/>
          </cell>
          <cell r="Y5">
            <v>0</v>
          </cell>
          <cell r="AA5" t="str">
            <v/>
          </cell>
          <cell r="AB5">
            <v>1075.7371428571428</v>
          </cell>
          <cell r="AC5" t="str">
            <v/>
          </cell>
          <cell r="AD5" t="str">
            <v/>
          </cell>
          <cell r="AE5" t="str">
            <v/>
          </cell>
          <cell r="AF5" t="str">
            <v/>
          </cell>
          <cell r="AG5" t="str">
            <v/>
          </cell>
          <cell r="AH5">
            <v>0</v>
          </cell>
          <cell r="AJ5" t="str">
            <v>All Network</v>
          </cell>
        </row>
        <row r="6">
          <cell r="A6" t="str">
            <v>20000005</v>
          </cell>
          <cell r="B6" t="str">
            <v>ADDY-CUSICK NO 1</v>
          </cell>
          <cell r="C6">
            <v>4921824.3099999996</v>
          </cell>
          <cell r="D6">
            <v>4921824.3099999996</v>
          </cell>
          <cell r="E6">
            <v>0</v>
          </cell>
          <cell r="G6">
            <v>9777.2642857142837</v>
          </cell>
          <cell r="I6" t="str">
            <v/>
          </cell>
          <cell r="J6">
            <v>1</v>
          </cell>
          <cell r="K6" t="str">
            <v/>
          </cell>
          <cell r="L6" t="str">
            <v/>
          </cell>
          <cell r="M6" t="str">
            <v/>
          </cell>
          <cell r="N6" t="str">
            <v/>
          </cell>
          <cell r="O6" t="str">
            <v/>
          </cell>
          <cell r="P6">
            <v>1</v>
          </cell>
          <cell r="R6" t="str">
            <v/>
          </cell>
          <cell r="S6">
            <v>4921824.3099999996</v>
          </cell>
          <cell r="T6" t="str">
            <v/>
          </cell>
          <cell r="U6" t="str">
            <v/>
          </cell>
          <cell r="V6" t="str">
            <v/>
          </cell>
          <cell r="W6" t="str">
            <v/>
          </cell>
          <cell r="X6" t="str">
            <v/>
          </cell>
          <cell r="Y6">
            <v>0</v>
          </cell>
          <cell r="AA6" t="str">
            <v/>
          </cell>
          <cell r="AB6">
            <v>9777.2642857142837</v>
          </cell>
          <cell r="AC6" t="str">
            <v/>
          </cell>
          <cell r="AD6" t="str">
            <v/>
          </cell>
          <cell r="AE6" t="str">
            <v/>
          </cell>
          <cell r="AF6" t="str">
            <v/>
          </cell>
          <cell r="AG6" t="str">
            <v/>
          </cell>
          <cell r="AH6">
            <v>0</v>
          </cell>
          <cell r="AJ6" t="str">
            <v>All Network</v>
          </cell>
        </row>
        <row r="7">
          <cell r="A7" t="str">
            <v>20000007</v>
          </cell>
          <cell r="B7" t="str">
            <v>ALBANY-BUREAU OF MINES NO 1</v>
          </cell>
          <cell r="C7">
            <v>23659.9</v>
          </cell>
          <cell r="D7">
            <v>23659.9</v>
          </cell>
          <cell r="E7">
            <v>0</v>
          </cell>
          <cell r="G7">
            <v>585.86285714285714</v>
          </cell>
          <cell r="I7" t="str">
            <v/>
          </cell>
          <cell r="J7" t="str">
            <v/>
          </cell>
          <cell r="K7" t="str">
            <v/>
          </cell>
          <cell r="L7" t="str">
            <v/>
          </cell>
          <cell r="M7">
            <v>1</v>
          </cell>
          <cell r="N7" t="str">
            <v/>
          </cell>
          <cell r="O7" t="str">
            <v/>
          </cell>
          <cell r="P7">
            <v>1</v>
          </cell>
          <cell r="R7" t="str">
            <v/>
          </cell>
          <cell r="S7" t="str">
            <v/>
          </cell>
          <cell r="T7" t="str">
            <v/>
          </cell>
          <cell r="U7" t="str">
            <v/>
          </cell>
          <cell r="V7">
            <v>23659.9</v>
          </cell>
          <cell r="W7" t="str">
            <v/>
          </cell>
          <cell r="X7" t="str">
            <v/>
          </cell>
          <cell r="Y7">
            <v>0</v>
          </cell>
          <cell r="AA7" t="str">
            <v/>
          </cell>
          <cell r="AB7" t="str">
            <v/>
          </cell>
          <cell r="AC7" t="str">
            <v/>
          </cell>
          <cell r="AD7" t="str">
            <v/>
          </cell>
          <cell r="AE7">
            <v>585.86285714285714</v>
          </cell>
          <cell r="AF7" t="str">
            <v/>
          </cell>
          <cell r="AG7" t="str">
            <v/>
          </cell>
          <cell r="AH7">
            <v>0</v>
          </cell>
          <cell r="AJ7" t="str">
            <v>All Utility Delivery (0.31 mi); note new poles installed in 2010.</v>
          </cell>
        </row>
        <row r="8">
          <cell r="A8" t="str">
            <v>20000008</v>
          </cell>
          <cell r="B8" t="str">
            <v>ALBANY-BURNT WOODS NO 1</v>
          </cell>
          <cell r="C8">
            <v>1139232.6400000001</v>
          </cell>
          <cell r="D8">
            <v>1116680.6900000002</v>
          </cell>
          <cell r="E8">
            <v>2.0195522499811429E-2</v>
          </cell>
          <cell r="G8">
            <v>7537.4742857142855</v>
          </cell>
          <cell r="I8" t="str">
            <v/>
          </cell>
          <cell r="J8">
            <v>1</v>
          </cell>
          <cell r="K8" t="str">
            <v/>
          </cell>
          <cell r="L8" t="str">
            <v/>
          </cell>
          <cell r="M8" t="str">
            <v/>
          </cell>
          <cell r="N8" t="str">
            <v/>
          </cell>
          <cell r="O8" t="str">
            <v/>
          </cell>
          <cell r="P8">
            <v>1</v>
          </cell>
          <cell r="R8" t="str">
            <v/>
          </cell>
          <cell r="S8">
            <v>1139232.6400000001</v>
          </cell>
          <cell r="T8" t="str">
            <v/>
          </cell>
          <cell r="U8" t="str">
            <v/>
          </cell>
          <cell r="V8" t="str">
            <v/>
          </cell>
          <cell r="W8" t="str">
            <v/>
          </cell>
          <cell r="X8" t="str">
            <v/>
          </cell>
          <cell r="Y8">
            <v>0</v>
          </cell>
          <cell r="AA8" t="str">
            <v/>
          </cell>
          <cell r="AB8">
            <v>7537.4742857142855</v>
          </cell>
          <cell r="AC8" t="str">
            <v/>
          </cell>
          <cell r="AD8" t="str">
            <v/>
          </cell>
          <cell r="AE8" t="str">
            <v/>
          </cell>
          <cell r="AF8" t="str">
            <v/>
          </cell>
          <cell r="AG8" t="str">
            <v/>
          </cell>
          <cell r="AH8">
            <v>0</v>
          </cell>
          <cell r="AJ8" t="str">
            <v>All Network</v>
          </cell>
        </row>
        <row r="9">
          <cell r="A9" t="str">
            <v>20000828</v>
          </cell>
          <cell r="B9" t="str">
            <v>ALBANY-BURNT WOODS NO 1 ML BEN</v>
          </cell>
          <cell r="C9">
            <v>2789686.25</v>
          </cell>
          <cell r="D9">
            <v>2789686.25</v>
          </cell>
          <cell r="E9">
            <v>0</v>
          </cell>
          <cell r="G9">
            <v>0</v>
          </cell>
          <cell r="I9" t="str">
            <v/>
          </cell>
          <cell r="J9">
            <v>1</v>
          </cell>
          <cell r="K9" t="str">
            <v/>
          </cell>
          <cell r="L9" t="str">
            <v/>
          </cell>
          <cell r="M9" t="str">
            <v/>
          </cell>
          <cell r="N9" t="str">
            <v/>
          </cell>
          <cell r="O9" t="str">
            <v/>
          </cell>
          <cell r="P9">
            <v>1</v>
          </cell>
          <cell r="R9" t="str">
            <v/>
          </cell>
          <cell r="S9">
            <v>2789686.25</v>
          </cell>
          <cell r="T9" t="str">
            <v/>
          </cell>
          <cell r="U9" t="str">
            <v/>
          </cell>
          <cell r="V9" t="str">
            <v/>
          </cell>
          <cell r="W9" t="str">
            <v/>
          </cell>
          <cell r="X9" t="str">
            <v/>
          </cell>
          <cell r="Y9">
            <v>0</v>
          </cell>
          <cell r="AA9" t="str">
            <v/>
          </cell>
          <cell r="AB9">
            <v>0</v>
          </cell>
          <cell r="AC9" t="str">
            <v/>
          </cell>
          <cell r="AD9" t="str">
            <v/>
          </cell>
          <cell r="AE9" t="str">
            <v/>
          </cell>
          <cell r="AF9" t="str">
            <v/>
          </cell>
          <cell r="AG9" t="str">
            <v/>
          </cell>
          <cell r="AH9">
            <v>0</v>
          </cell>
          <cell r="AJ9" t="str">
            <v>New.  All Network.</v>
          </cell>
        </row>
        <row r="10">
          <cell r="A10" t="str">
            <v>20000829</v>
          </cell>
          <cell r="B10" t="str">
            <v>ALBANY-BURNT WOODS NO 1 ML LIN</v>
          </cell>
          <cell r="C10">
            <v>94000.27</v>
          </cell>
          <cell r="D10">
            <v>94000.27</v>
          </cell>
          <cell r="E10">
            <v>0</v>
          </cell>
          <cell r="G10">
            <v>0</v>
          </cell>
          <cell r="I10" t="str">
            <v/>
          </cell>
          <cell r="J10">
            <v>1</v>
          </cell>
          <cell r="K10" t="str">
            <v/>
          </cell>
          <cell r="L10" t="str">
            <v/>
          </cell>
          <cell r="M10" t="str">
            <v/>
          </cell>
          <cell r="N10" t="str">
            <v/>
          </cell>
          <cell r="O10" t="str">
            <v/>
          </cell>
          <cell r="P10">
            <v>1</v>
          </cell>
          <cell r="R10" t="str">
            <v/>
          </cell>
          <cell r="S10">
            <v>94000.27</v>
          </cell>
          <cell r="T10" t="str">
            <v/>
          </cell>
          <cell r="U10" t="str">
            <v/>
          </cell>
          <cell r="V10" t="str">
            <v/>
          </cell>
          <cell r="W10" t="str">
            <v/>
          </cell>
          <cell r="X10" t="str">
            <v/>
          </cell>
          <cell r="Y10">
            <v>0</v>
          </cell>
          <cell r="AA10" t="str">
            <v/>
          </cell>
          <cell r="AB10">
            <v>0</v>
          </cell>
          <cell r="AC10" t="str">
            <v/>
          </cell>
          <cell r="AD10" t="str">
            <v/>
          </cell>
          <cell r="AE10" t="str">
            <v/>
          </cell>
          <cell r="AF10" t="str">
            <v/>
          </cell>
          <cell r="AG10" t="str">
            <v/>
          </cell>
          <cell r="AH10">
            <v>0</v>
          </cell>
          <cell r="AJ10" t="str">
            <v>New.  All Network.</v>
          </cell>
        </row>
        <row r="11">
          <cell r="A11" t="str">
            <v>20000898</v>
          </cell>
          <cell r="B11" t="str">
            <v>ALBANY-BURNT WOODS NO 1 ML LIN</v>
          </cell>
          <cell r="C11">
            <v>250687.09000000003</v>
          </cell>
          <cell r="D11">
            <v>250687.09000000003</v>
          </cell>
          <cell r="E11">
            <v>0</v>
          </cell>
          <cell r="G11">
            <v>0</v>
          </cell>
          <cell r="I11" t="str">
            <v/>
          </cell>
          <cell r="J11">
            <v>1</v>
          </cell>
          <cell r="K11" t="str">
            <v/>
          </cell>
          <cell r="L11" t="str">
            <v/>
          </cell>
          <cell r="M11" t="str">
            <v/>
          </cell>
          <cell r="N11" t="str">
            <v/>
          </cell>
          <cell r="O11" t="str">
            <v/>
          </cell>
          <cell r="P11">
            <v>1</v>
          </cell>
          <cell r="R11" t="str">
            <v/>
          </cell>
          <cell r="S11">
            <v>250687.09000000003</v>
          </cell>
          <cell r="T11" t="str">
            <v/>
          </cell>
          <cell r="U11" t="str">
            <v/>
          </cell>
          <cell r="V11" t="str">
            <v/>
          </cell>
          <cell r="W11" t="str">
            <v/>
          </cell>
          <cell r="X11" t="str">
            <v/>
          </cell>
          <cell r="Y11">
            <v>0</v>
          </cell>
          <cell r="AA11" t="str">
            <v/>
          </cell>
          <cell r="AB11">
            <v>0</v>
          </cell>
          <cell r="AC11" t="str">
            <v/>
          </cell>
          <cell r="AD11" t="str">
            <v/>
          </cell>
          <cell r="AE11" t="str">
            <v/>
          </cell>
          <cell r="AF11" t="str">
            <v/>
          </cell>
          <cell r="AG11" t="str">
            <v/>
          </cell>
          <cell r="AH11">
            <v>0</v>
          </cell>
          <cell r="AJ11" t="str">
            <v>New.  All Network.</v>
          </cell>
        </row>
        <row r="12">
          <cell r="A12" t="str">
            <v>20000009</v>
          </cell>
          <cell r="B12" t="str">
            <v>ALBANY-EUGENE NO 1</v>
          </cell>
          <cell r="C12">
            <v>6447800.671000001</v>
          </cell>
          <cell r="D12">
            <v>6447800.671000001</v>
          </cell>
          <cell r="E12">
            <v>0</v>
          </cell>
          <cell r="G12">
            <v>37799.201428571425</v>
          </cell>
          <cell r="I12" t="str">
            <v/>
          </cell>
          <cell r="J12">
            <v>1</v>
          </cell>
          <cell r="K12" t="str">
            <v/>
          </cell>
          <cell r="L12" t="str">
            <v/>
          </cell>
          <cell r="M12" t="str">
            <v/>
          </cell>
          <cell r="N12" t="str">
            <v/>
          </cell>
          <cell r="O12" t="str">
            <v/>
          </cell>
          <cell r="P12">
            <v>1</v>
          </cell>
          <cell r="R12" t="str">
            <v/>
          </cell>
          <cell r="S12">
            <v>6447800.671000001</v>
          </cell>
          <cell r="T12" t="str">
            <v/>
          </cell>
          <cell r="U12" t="str">
            <v/>
          </cell>
          <cell r="V12" t="str">
            <v/>
          </cell>
          <cell r="W12" t="str">
            <v/>
          </cell>
          <cell r="X12" t="str">
            <v/>
          </cell>
          <cell r="Y12">
            <v>0</v>
          </cell>
          <cell r="AA12" t="str">
            <v/>
          </cell>
          <cell r="AB12">
            <v>37799.201428571425</v>
          </cell>
          <cell r="AC12" t="str">
            <v/>
          </cell>
          <cell r="AD12" t="str">
            <v/>
          </cell>
          <cell r="AE12" t="str">
            <v/>
          </cell>
          <cell r="AF12" t="str">
            <v/>
          </cell>
          <cell r="AG12" t="str">
            <v/>
          </cell>
          <cell r="AH12">
            <v>0</v>
          </cell>
          <cell r="AJ12" t="str">
            <v>All Network</v>
          </cell>
        </row>
        <row r="13">
          <cell r="A13" t="str">
            <v>20001145</v>
          </cell>
          <cell r="B13" t="str">
            <v>ALBANY-EUGENE NO 1 (ML LANE CO</v>
          </cell>
          <cell r="C13">
            <v>3336557.01</v>
          </cell>
          <cell r="D13">
            <v>3300393.68</v>
          </cell>
          <cell r="E13">
            <v>1.0957277678461561E-2</v>
          </cell>
          <cell r="G13">
            <v>0</v>
          </cell>
          <cell r="I13" t="str">
            <v/>
          </cell>
          <cell r="J13">
            <v>1</v>
          </cell>
          <cell r="K13" t="str">
            <v/>
          </cell>
          <cell r="L13" t="str">
            <v/>
          </cell>
          <cell r="M13" t="str">
            <v/>
          </cell>
          <cell r="N13" t="str">
            <v/>
          </cell>
          <cell r="O13" t="str">
            <v/>
          </cell>
          <cell r="P13">
            <v>1</v>
          </cell>
          <cell r="R13" t="str">
            <v/>
          </cell>
          <cell r="S13">
            <v>3336557.01</v>
          </cell>
          <cell r="T13" t="str">
            <v/>
          </cell>
          <cell r="U13" t="str">
            <v/>
          </cell>
          <cell r="V13" t="str">
            <v/>
          </cell>
          <cell r="W13" t="str">
            <v/>
          </cell>
          <cell r="X13" t="str">
            <v/>
          </cell>
          <cell r="Y13">
            <v>0</v>
          </cell>
          <cell r="AA13" t="str">
            <v/>
          </cell>
          <cell r="AB13">
            <v>0</v>
          </cell>
          <cell r="AC13" t="str">
            <v/>
          </cell>
          <cell r="AD13" t="str">
            <v/>
          </cell>
          <cell r="AE13" t="str">
            <v/>
          </cell>
          <cell r="AF13" t="str">
            <v/>
          </cell>
          <cell r="AG13" t="str">
            <v/>
          </cell>
          <cell r="AH13">
            <v>0</v>
          </cell>
          <cell r="AJ13" t="str">
            <v>New.  All Network. REM 1/28/15</v>
          </cell>
        </row>
        <row r="14">
          <cell r="A14" t="str">
            <v>20001144</v>
          </cell>
          <cell r="B14" t="str">
            <v>ALBANY-EUGENE NO 1 (ML LINN CO</v>
          </cell>
          <cell r="C14">
            <v>19082117.149999999</v>
          </cell>
          <cell r="D14">
            <v>18875276.890000001</v>
          </cell>
          <cell r="E14">
            <v>1.0958263616762123E-2</v>
          </cell>
          <cell r="G14">
            <v>0</v>
          </cell>
          <cell r="I14" t="str">
            <v/>
          </cell>
          <cell r="J14">
            <v>1</v>
          </cell>
          <cell r="K14" t="str">
            <v/>
          </cell>
          <cell r="L14" t="str">
            <v/>
          </cell>
          <cell r="M14" t="str">
            <v/>
          </cell>
          <cell r="N14" t="str">
            <v/>
          </cell>
          <cell r="O14" t="str">
            <v/>
          </cell>
          <cell r="P14">
            <v>1</v>
          </cell>
          <cell r="R14" t="str">
            <v/>
          </cell>
          <cell r="S14">
            <v>19082117.149999999</v>
          </cell>
          <cell r="T14" t="str">
            <v/>
          </cell>
          <cell r="U14" t="str">
            <v/>
          </cell>
          <cell r="V14" t="str">
            <v/>
          </cell>
          <cell r="W14" t="str">
            <v/>
          </cell>
          <cell r="X14" t="str">
            <v/>
          </cell>
          <cell r="Y14">
            <v>0</v>
          </cell>
          <cell r="AA14" t="str">
            <v/>
          </cell>
          <cell r="AB14">
            <v>0</v>
          </cell>
          <cell r="AC14" t="str">
            <v/>
          </cell>
          <cell r="AD14" t="str">
            <v/>
          </cell>
          <cell r="AE14" t="str">
            <v/>
          </cell>
          <cell r="AF14" t="str">
            <v/>
          </cell>
          <cell r="AG14" t="str">
            <v/>
          </cell>
          <cell r="AH14">
            <v>0</v>
          </cell>
          <cell r="AJ14" t="str">
            <v>New.  All Network. REM 1/28/15</v>
          </cell>
        </row>
        <row r="15">
          <cell r="A15" t="str">
            <v>20000010</v>
          </cell>
          <cell r="B15" t="str">
            <v>ALBANY-LEBANON NO 1</v>
          </cell>
          <cell r="C15">
            <v>1236951.7619999999</v>
          </cell>
          <cell r="D15">
            <v>1197260.4620000001</v>
          </cell>
          <cell r="E15">
            <v>3.3151767104792118E-2</v>
          </cell>
          <cell r="G15">
            <v>15484.545714285716</v>
          </cell>
          <cell r="I15" t="str">
            <v/>
          </cell>
          <cell r="J15">
            <v>1</v>
          </cell>
          <cell r="K15" t="str">
            <v/>
          </cell>
          <cell r="L15" t="str">
            <v/>
          </cell>
          <cell r="M15" t="str">
            <v/>
          </cell>
          <cell r="N15" t="str">
            <v/>
          </cell>
          <cell r="O15" t="str">
            <v/>
          </cell>
          <cell r="P15">
            <v>1</v>
          </cell>
          <cell r="R15" t="str">
            <v/>
          </cell>
          <cell r="S15">
            <v>1236951.7619999999</v>
          </cell>
          <cell r="T15" t="str">
            <v/>
          </cell>
          <cell r="U15" t="str">
            <v/>
          </cell>
          <cell r="V15" t="str">
            <v/>
          </cell>
          <cell r="W15" t="str">
            <v/>
          </cell>
          <cell r="X15" t="str">
            <v/>
          </cell>
          <cell r="Y15">
            <v>0</v>
          </cell>
          <cell r="AA15" t="str">
            <v/>
          </cell>
          <cell r="AB15">
            <v>15484.545714285716</v>
          </cell>
          <cell r="AC15" t="str">
            <v/>
          </cell>
          <cell r="AD15" t="str">
            <v/>
          </cell>
          <cell r="AE15" t="str">
            <v/>
          </cell>
          <cell r="AF15" t="str">
            <v/>
          </cell>
          <cell r="AG15" t="str">
            <v/>
          </cell>
          <cell r="AH15">
            <v>0</v>
          </cell>
          <cell r="AJ15" t="str">
            <v>All Network</v>
          </cell>
        </row>
        <row r="16">
          <cell r="A16" t="str">
            <v>20000011</v>
          </cell>
          <cell r="B16" t="str">
            <v>ALBENI FALLS-PINE STREET NO 1</v>
          </cell>
          <cell r="C16">
            <v>347358.16</v>
          </cell>
          <cell r="D16">
            <v>347358.16</v>
          </cell>
          <cell r="E16">
            <v>0</v>
          </cell>
          <cell r="G16">
            <v>667.11000000000024</v>
          </cell>
          <cell r="I16" t="str">
            <v/>
          </cell>
          <cell r="J16">
            <v>1</v>
          </cell>
          <cell r="K16" t="str">
            <v/>
          </cell>
          <cell r="L16" t="str">
            <v/>
          </cell>
          <cell r="M16" t="str">
            <v/>
          </cell>
          <cell r="N16" t="str">
            <v/>
          </cell>
          <cell r="O16" t="str">
            <v/>
          </cell>
          <cell r="P16">
            <v>1</v>
          </cell>
          <cell r="R16" t="str">
            <v/>
          </cell>
          <cell r="S16">
            <v>347358.16</v>
          </cell>
          <cell r="T16" t="str">
            <v/>
          </cell>
          <cell r="U16" t="str">
            <v/>
          </cell>
          <cell r="V16" t="str">
            <v/>
          </cell>
          <cell r="W16" t="str">
            <v/>
          </cell>
          <cell r="X16" t="str">
            <v/>
          </cell>
          <cell r="Y16">
            <v>0</v>
          </cell>
          <cell r="AA16" t="str">
            <v/>
          </cell>
          <cell r="AB16">
            <v>667.11000000000024</v>
          </cell>
          <cell r="AC16" t="str">
            <v/>
          </cell>
          <cell r="AD16" t="str">
            <v/>
          </cell>
          <cell r="AE16" t="str">
            <v/>
          </cell>
          <cell r="AF16" t="str">
            <v/>
          </cell>
          <cell r="AG16" t="str">
            <v/>
          </cell>
          <cell r="AH16">
            <v>0</v>
          </cell>
          <cell r="AJ16" t="str">
            <v>All Network</v>
          </cell>
        </row>
        <row r="17">
          <cell r="A17" t="str">
            <v>20000012</v>
          </cell>
          <cell r="B17" t="str">
            <v>ALBENI FALLS-SAND CREEK NO 1</v>
          </cell>
          <cell r="C17">
            <v>11611060.029999997</v>
          </cell>
          <cell r="D17">
            <v>11359701.579999998</v>
          </cell>
          <cell r="E17">
            <v>2.212720538737949E-2</v>
          </cell>
          <cell r="G17">
            <v>18396.174285714285</v>
          </cell>
          <cell r="I17" t="str">
            <v/>
          </cell>
          <cell r="J17">
            <v>1</v>
          </cell>
          <cell r="K17" t="str">
            <v/>
          </cell>
          <cell r="L17" t="str">
            <v/>
          </cell>
          <cell r="M17" t="str">
            <v/>
          </cell>
          <cell r="N17" t="str">
            <v/>
          </cell>
          <cell r="O17" t="str">
            <v/>
          </cell>
          <cell r="P17">
            <v>1</v>
          </cell>
          <cell r="R17" t="str">
            <v/>
          </cell>
          <cell r="S17">
            <v>11611060.029999997</v>
          </cell>
          <cell r="T17" t="str">
            <v/>
          </cell>
          <cell r="U17" t="str">
            <v/>
          </cell>
          <cell r="V17" t="str">
            <v/>
          </cell>
          <cell r="W17" t="str">
            <v/>
          </cell>
          <cell r="X17" t="str">
            <v/>
          </cell>
          <cell r="Y17">
            <v>0</v>
          </cell>
          <cell r="AA17" t="str">
            <v/>
          </cell>
          <cell r="AB17">
            <v>18396.174285714285</v>
          </cell>
          <cell r="AC17" t="str">
            <v/>
          </cell>
          <cell r="AD17" t="str">
            <v/>
          </cell>
          <cell r="AE17" t="str">
            <v/>
          </cell>
          <cell r="AF17" t="str">
            <v/>
          </cell>
          <cell r="AG17" t="str">
            <v/>
          </cell>
          <cell r="AH17">
            <v>0</v>
          </cell>
          <cell r="AJ17" t="str">
            <v>All Network</v>
          </cell>
        </row>
        <row r="18">
          <cell r="A18" t="str">
            <v>20000666</v>
          </cell>
          <cell r="B18" t="str">
            <v>ALCOA-FELIDA NO 1</v>
          </cell>
          <cell r="C18">
            <v>36090.229999999996</v>
          </cell>
          <cell r="D18">
            <v>36090.230000000003</v>
          </cell>
          <cell r="E18">
            <v>-2.0160463411242946E-16</v>
          </cell>
          <cell r="G18">
            <v>454.48</v>
          </cell>
          <cell r="I18" t="str">
            <v/>
          </cell>
          <cell r="J18">
            <v>1</v>
          </cell>
          <cell r="K18" t="str">
            <v/>
          </cell>
          <cell r="L18" t="str">
            <v/>
          </cell>
          <cell r="M18" t="str">
            <v/>
          </cell>
          <cell r="N18" t="str">
            <v/>
          </cell>
          <cell r="O18" t="str">
            <v/>
          </cell>
          <cell r="P18">
            <v>1</v>
          </cell>
          <cell r="R18" t="str">
            <v/>
          </cell>
          <cell r="S18">
            <v>36090.229999999996</v>
          </cell>
          <cell r="T18" t="str">
            <v/>
          </cell>
          <cell r="U18" t="str">
            <v/>
          </cell>
          <cell r="V18" t="str">
            <v/>
          </cell>
          <cell r="W18" t="str">
            <v/>
          </cell>
          <cell r="X18" t="str">
            <v/>
          </cell>
          <cell r="Y18">
            <v>0</v>
          </cell>
          <cell r="AA18" t="str">
            <v/>
          </cell>
          <cell r="AB18">
            <v>454.48</v>
          </cell>
          <cell r="AC18" t="str">
            <v/>
          </cell>
          <cell r="AD18" t="str">
            <v/>
          </cell>
          <cell r="AE18" t="str">
            <v/>
          </cell>
          <cell r="AF18" t="str">
            <v/>
          </cell>
          <cell r="AG18" t="str">
            <v/>
          </cell>
          <cell r="AH18">
            <v>0</v>
          </cell>
          <cell r="AJ18" t="str">
            <v>All Network</v>
          </cell>
        </row>
        <row r="19">
          <cell r="A19" t="str">
            <v>20000016</v>
          </cell>
          <cell r="B19" t="str">
            <v>ALLSTON-CLATSOP NO 1</v>
          </cell>
          <cell r="C19">
            <v>2840809.9499999997</v>
          </cell>
          <cell r="D19">
            <v>2840809.95</v>
          </cell>
          <cell r="E19">
            <v>-1.6391849349434279E-16</v>
          </cell>
          <cell r="G19">
            <v>23688.698571428569</v>
          </cell>
          <cell r="I19" t="str">
            <v/>
          </cell>
          <cell r="J19">
            <v>1</v>
          </cell>
          <cell r="K19" t="str">
            <v/>
          </cell>
          <cell r="L19" t="str">
            <v/>
          </cell>
          <cell r="M19" t="str">
            <v/>
          </cell>
          <cell r="N19" t="str">
            <v/>
          </cell>
          <cell r="O19" t="str">
            <v/>
          </cell>
          <cell r="P19">
            <v>1</v>
          </cell>
          <cell r="R19" t="str">
            <v/>
          </cell>
          <cell r="S19">
            <v>2840809.9499999997</v>
          </cell>
          <cell r="T19" t="str">
            <v/>
          </cell>
          <cell r="U19" t="str">
            <v/>
          </cell>
          <cell r="V19" t="str">
            <v/>
          </cell>
          <cell r="W19" t="str">
            <v/>
          </cell>
          <cell r="X19" t="str">
            <v/>
          </cell>
          <cell r="Y19">
            <v>0</v>
          </cell>
          <cell r="AA19" t="str">
            <v/>
          </cell>
          <cell r="AB19">
            <v>23688.698571428569</v>
          </cell>
          <cell r="AC19" t="str">
            <v/>
          </cell>
          <cell r="AD19" t="str">
            <v/>
          </cell>
          <cell r="AE19" t="str">
            <v/>
          </cell>
          <cell r="AF19" t="str">
            <v/>
          </cell>
          <cell r="AG19" t="str">
            <v/>
          </cell>
          <cell r="AH19">
            <v>0</v>
          </cell>
          <cell r="AJ19" t="str">
            <v>All Network</v>
          </cell>
        </row>
        <row r="20">
          <cell r="A20" t="str">
            <v>20000017</v>
          </cell>
          <cell r="B20" t="str">
            <v>ALLSTON-DRISCOLL NO 1</v>
          </cell>
          <cell r="C20">
            <v>1543552.3800000001</v>
          </cell>
          <cell r="D20">
            <v>1543552.38</v>
          </cell>
          <cell r="E20">
            <v>1.5084077914730024E-16</v>
          </cell>
          <cell r="G20">
            <v>4981.7314285714292</v>
          </cell>
          <cell r="I20" t="str">
            <v/>
          </cell>
          <cell r="J20">
            <v>1</v>
          </cell>
          <cell r="K20" t="str">
            <v/>
          </cell>
          <cell r="L20" t="str">
            <v/>
          </cell>
          <cell r="M20" t="str">
            <v/>
          </cell>
          <cell r="N20" t="str">
            <v/>
          </cell>
          <cell r="O20" t="str">
            <v/>
          </cell>
          <cell r="P20">
            <v>1</v>
          </cell>
          <cell r="R20" t="str">
            <v/>
          </cell>
          <cell r="S20">
            <v>1543552.3800000001</v>
          </cell>
          <cell r="T20" t="str">
            <v/>
          </cell>
          <cell r="U20" t="str">
            <v/>
          </cell>
          <cell r="V20" t="str">
            <v/>
          </cell>
          <cell r="W20" t="str">
            <v/>
          </cell>
          <cell r="X20" t="str">
            <v/>
          </cell>
          <cell r="Y20">
            <v>0</v>
          </cell>
          <cell r="AA20" t="str">
            <v/>
          </cell>
          <cell r="AB20">
            <v>4981.7314285714292</v>
          </cell>
          <cell r="AC20" t="str">
            <v/>
          </cell>
          <cell r="AD20" t="str">
            <v/>
          </cell>
          <cell r="AE20" t="str">
            <v/>
          </cell>
          <cell r="AF20" t="str">
            <v/>
          </cell>
          <cell r="AG20" t="str">
            <v/>
          </cell>
          <cell r="AH20">
            <v>0</v>
          </cell>
          <cell r="AJ20" t="str">
            <v>All Network</v>
          </cell>
        </row>
        <row r="21">
          <cell r="A21" t="str">
            <v>20000015</v>
          </cell>
          <cell r="B21" t="str">
            <v>ALLSTON-DRISCOLL NO 2</v>
          </cell>
          <cell r="C21">
            <v>2469163.2599999998</v>
          </cell>
          <cell r="D21">
            <v>2469163.2600000002</v>
          </cell>
          <cell r="E21">
            <v>-1.8859072417420435E-16</v>
          </cell>
          <cell r="G21">
            <v>14687.891428571427</v>
          </cell>
          <cell r="I21" t="str">
            <v/>
          </cell>
          <cell r="J21">
            <v>1</v>
          </cell>
          <cell r="K21" t="str">
            <v/>
          </cell>
          <cell r="L21" t="str">
            <v/>
          </cell>
          <cell r="M21" t="str">
            <v/>
          </cell>
          <cell r="N21" t="str">
            <v/>
          </cell>
          <cell r="O21" t="str">
            <v/>
          </cell>
          <cell r="P21">
            <v>1</v>
          </cell>
          <cell r="R21" t="str">
            <v/>
          </cell>
          <cell r="S21">
            <v>2469163.2599999998</v>
          </cell>
          <cell r="T21" t="str">
            <v/>
          </cell>
          <cell r="U21" t="str">
            <v/>
          </cell>
          <cell r="V21" t="str">
            <v/>
          </cell>
          <cell r="W21" t="str">
            <v/>
          </cell>
          <cell r="X21" t="str">
            <v/>
          </cell>
          <cell r="Y21">
            <v>0</v>
          </cell>
          <cell r="AA21" t="str">
            <v/>
          </cell>
          <cell r="AB21">
            <v>14687.891428571427</v>
          </cell>
          <cell r="AC21" t="str">
            <v/>
          </cell>
          <cell r="AD21" t="str">
            <v/>
          </cell>
          <cell r="AE21" t="str">
            <v/>
          </cell>
          <cell r="AF21" t="str">
            <v/>
          </cell>
          <cell r="AG21" t="str">
            <v/>
          </cell>
          <cell r="AH21">
            <v>0</v>
          </cell>
          <cell r="AJ21" t="str">
            <v>Assume includes Driscoll-Astoria line too.  REM 3/19/13</v>
          </cell>
        </row>
        <row r="22">
          <cell r="A22" t="str">
            <v>20000795</v>
          </cell>
          <cell r="B22" t="str">
            <v>ALVEY 500/230 KV TIE LINE NO 1</v>
          </cell>
          <cell r="C22">
            <v>347565</v>
          </cell>
          <cell r="D22">
            <v>347565</v>
          </cell>
          <cell r="E22">
            <v>0</v>
          </cell>
          <cell r="G22">
            <v>347.21857142857141</v>
          </cell>
          <cell r="I22" t="str">
            <v/>
          </cell>
          <cell r="J22">
            <v>1</v>
          </cell>
          <cell r="K22" t="str">
            <v/>
          </cell>
          <cell r="L22" t="str">
            <v/>
          </cell>
          <cell r="M22" t="str">
            <v/>
          </cell>
          <cell r="N22" t="str">
            <v/>
          </cell>
          <cell r="O22" t="str">
            <v/>
          </cell>
          <cell r="P22">
            <v>1</v>
          </cell>
          <cell r="R22" t="str">
            <v/>
          </cell>
          <cell r="S22">
            <v>347565</v>
          </cell>
          <cell r="T22" t="str">
            <v/>
          </cell>
          <cell r="U22" t="str">
            <v/>
          </cell>
          <cell r="V22" t="str">
            <v/>
          </cell>
          <cell r="W22" t="str">
            <v/>
          </cell>
          <cell r="X22" t="str">
            <v/>
          </cell>
          <cell r="Y22">
            <v>0</v>
          </cell>
          <cell r="AA22" t="str">
            <v/>
          </cell>
          <cell r="AB22">
            <v>347.21857142857141</v>
          </cell>
          <cell r="AC22" t="str">
            <v/>
          </cell>
          <cell r="AD22" t="str">
            <v/>
          </cell>
          <cell r="AE22" t="str">
            <v/>
          </cell>
          <cell r="AF22" t="str">
            <v/>
          </cell>
          <cell r="AG22" t="str">
            <v/>
          </cell>
          <cell r="AH22">
            <v>0</v>
          </cell>
          <cell r="AJ22" t="str">
            <v>All Network.  Gone FY15.  REM 2/12/2016</v>
          </cell>
        </row>
        <row r="23">
          <cell r="A23" t="str">
            <v>20000615</v>
          </cell>
          <cell r="B23" t="str">
            <v>ALVEY-DIXONVILLE NO 1</v>
          </cell>
          <cell r="C23">
            <v>25192397.960000001</v>
          </cell>
          <cell r="D23">
            <v>25192397.960000001</v>
          </cell>
          <cell r="E23">
            <v>0</v>
          </cell>
          <cell r="G23">
            <v>0</v>
          </cell>
          <cell r="I23" t="str">
            <v/>
          </cell>
          <cell r="J23" t="str">
            <v/>
          </cell>
          <cell r="K23">
            <v>1</v>
          </cell>
          <cell r="L23" t="str">
            <v/>
          </cell>
          <cell r="M23" t="str">
            <v/>
          </cell>
          <cell r="N23" t="str">
            <v/>
          </cell>
          <cell r="O23" t="str">
            <v/>
          </cell>
          <cell r="P23">
            <v>1</v>
          </cell>
          <cell r="R23" t="str">
            <v/>
          </cell>
          <cell r="S23" t="str">
            <v/>
          </cell>
          <cell r="T23">
            <v>25192397.960000001</v>
          </cell>
          <cell r="U23" t="str">
            <v/>
          </cell>
          <cell r="V23" t="str">
            <v/>
          </cell>
          <cell r="W23" t="str">
            <v/>
          </cell>
          <cell r="X23" t="str">
            <v/>
          </cell>
          <cell r="Y23">
            <v>0</v>
          </cell>
          <cell r="AA23" t="str">
            <v/>
          </cell>
          <cell r="AB23" t="str">
            <v/>
          </cell>
          <cell r="AC23">
            <v>0</v>
          </cell>
          <cell r="AD23" t="str">
            <v/>
          </cell>
          <cell r="AE23" t="str">
            <v/>
          </cell>
          <cell r="AF23" t="str">
            <v/>
          </cell>
          <cell r="AG23" t="str">
            <v/>
          </cell>
          <cell r="AH23">
            <v>0</v>
          </cell>
          <cell r="AJ23" t="str">
            <v>All Southern Intertie</v>
          </cell>
        </row>
        <row r="24">
          <cell r="A24" t="str">
            <v>20000021</v>
          </cell>
          <cell r="B24" t="str">
            <v>ALVEY-FAIRVIEW NO 1</v>
          </cell>
          <cell r="C24">
            <v>32662371.884999994</v>
          </cell>
          <cell r="D24">
            <v>9366177.4550000001</v>
          </cell>
          <cell r="E24">
            <v>2.4872681029082631</v>
          </cell>
          <cell r="G24">
            <v>84095.341428571424</v>
          </cell>
          <cell r="I24" t="str">
            <v/>
          </cell>
          <cell r="J24">
            <v>1</v>
          </cell>
          <cell r="K24" t="str">
            <v/>
          </cell>
          <cell r="L24" t="str">
            <v/>
          </cell>
          <cell r="M24" t="str">
            <v/>
          </cell>
          <cell r="N24" t="str">
            <v/>
          </cell>
          <cell r="O24" t="str">
            <v/>
          </cell>
          <cell r="P24">
            <v>1</v>
          </cell>
          <cell r="R24" t="str">
            <v/>
          </cell>
          <cell r="S24">
            <v>32662371.884999994</v>
          </cell>
          <cell r="T24" t="str">
            <v/>
          </cell>
          <cell r="U24" t="str">
            <v/>
          </cell>
          <cell r="V24" t="str">
            <v/>
          </cell>
          <cell r="W24" t="str">
            <v/>
          </cell>
          <cell r="X24" t="str">
            <v/>
          </cell>
          <cell r="Y24">
            <v>0</v>
          </cell>
          <cell r="AA24" t="str">
            <v/>
          </cell>
          <cell r="AB24">
            <v>84095.341428571424</v>
          </cell>
          <cell r="AC24" t="str">
            <v/>
          </cell>
          <cell r="AD24" t="str">
            <v/>
          </cell>
          <cell r="AE24" t="str">
            <v/>
          </cell>
          <cell r="AF24" t="str">
            <v/>
          </cell>
          <cell r="AG24" t="str">
            <v/>
          </cell>
          <cell r="AH24">
            <v>0</v>
          </cell>
          <cell r="AJ24" t="str">
            <v>All Network</v>
          </cell>
        </row>
        <row r="25">
          <cell r="A25" t="str">
            <v>20001345</v>
          </cell>
          <cell r="B25" t="str">
            <v>ALVEY-FAIRVIEW NO 1 (ML COOS C</v>
          </cell>
          <cell r="C25">
            <v>6142341.4499999993</v>
          </cell>
          <cell r="G25">
            <v>0</v>
          </cell>
          <cell r="I25" t="str">
            <v/>
          </cell>
          <cell r="J25">
            <v>1</v>
          </cell>
          <cell r="K25" t="str">
            <v/>
          </cell>
          <cell r="L25" t="str">
            <v/>
          </cell>
          <cell r="M25" t="str">
            <v/>
          </cell>
          <cell r="N25" t="str">
            <v/>
          </cell>
          <cell r="O25" t="str">
            <v/>
          </cell>
          <cell r="P25">
            <v>1</v>
          </cell>
          <cell r="R25" t="str">
            <v/>
          </cell>
          <cell r="S25">
            <v>6142341.4499999993</v>
          </cell>
          <cell r="T25" t="str">
            <v/>
          </cell>
          <cell r="U25" t="str">
            <v/>
          </cell>
          <cell r="V25" t="str">
            <v/>
          </cell>
          <cell r="W25" t="str">
            <v/>
          </cell>
          <cell r="X25" t="str">
            <v/>
          </cell>
          <cell r="Y25">
            <v>0</v>
          </cell>
          <cell r="AA25" t="str">
            <v/>
          </cell>
          <cell r="AB25">
            <v>0</v>
          </cell>
          <cell r="AC25" t="str">
            <v/>
          </cell>
          <cell r="AD25" t="str">
            <v/>
          </cell>
          <cell r="AE25" t="str">
            <v/>
          </cell>
          <cell r="AF25" t="str">
            <v/>
          </cell>
          <cell r="AG25" t="str">
            <v/>
          </cell>
          <cell r="AH25">
            <v>0</v>
          </cell>
          <cell r="AJ25" t="str">
            <v>Assigned ML portion all to Network consistent with portion of the line (LTD 3/28/17)</v>
          </cell>
        </row>
        <row r="26">
          <cell r="A26" t="str">
            <v>20001344</v>
          </cell>
          <cell r="B26" t="str">
            <v>ALVEY-FAIRVIEW NO 1 (ML DOUGLA</v>
          </cell>
          <cell r="C26">
            <v>19708188</v>
          </cell>
          <cell r="G26">
            <v>0</v>
          </cell>
          <cell r="I26" t="str">
            <v/>
          </cell>
          <cell r="J26">
            <v>1</v>
          </cell>
          <cell r="K26" t="str">
            <v/>
          </cell>
          <cell r="L26" t="str">
            <v/>
          </cell>
          <cell r="M26" t="str">
            <v/>
          </cell>
          <cell r="N26" t="str">
            <v/>
          </cell>
          <cell r="O26" t="str">
            <v/>
          </cell>
          <cell r="P26">
            <v>1</v>
          </cell>
          <cell r="R26" t="str">
            <v/>
          </cell>
          <cell r="S26">
            <v>19708188</v>
          </cell>
          <cell r="T26" t="str">
            <v/>
          </cell>
          <cell r="U26" t="str">
            <v/>
          </cell>
          <cell r="V26" t="str">
            <v/>
          </cell>
          <cell r="W26" t="str">
            <v/>
          </cell>
          <cell r="X26" t="str">
            <v/>
          </cell>
          <cell r="Y26">
            <v>0</v>
          </cell>
          <cell r="AA26" t="str">
            <v/>
          </cell>
          <cell r="AB26">
            <v>0</v>
          </cell>
          <cell r="AC26" t="str">
            <v/>
          </cell>
          <cell r="AD26" t="str">
            <v/>
          </cell>
          <cell r="AE26" t="str">
            <v/>
          </cell>
          <cell r="AF26" t="str">
            <v/>
          </cell>
          <cell r="AG26" t="str">
            <v/>
          </cell>
          <cell r="AH26">
            <v>0</v>
          </cell>
          <cell r="AJ26" t="str">
            <v>Assigned ML portion all to Network consistent with portion of the line (LTD 3/28/17)</v>
          </cell>
        </row>
        <row r="27">
          <cell r="A27" t="str">
            <v>20001330</v>
          </cell>
          <cell r="B27" t="str">
            <v>ALVEY-FAIRVIEW NO 1 (ML LANE C</v>
          </cell>
          <cell r="C27">
            <v>7935692.6200000001</v>
          </cell>
          <cell r="G27">
            <v>0</v>
          </cell>
          <cell r="I27" t="str">
            <v/>
          </cell>
          <cell r="J27">
            <v>1</v>
          </cell>
          <cell r="K27" t="str">
            <v/>
          </cell>
          <cell r="L27" t="str">
            <v/>
          </cell>
          <cell r="M27" t="str">
            <v/>
          </cell>
          <cell r="N27" t="str">
            <v/>
          </cell>
          <cell r="O27" t="str">
            <v/>
          </cell>
          <cell r="P27">
            <v>1</v>
          </cell>
          <cell r="R27" t="str">
            <v/>
          </cell>
          <cell r="S27">
            <v>7935692.6200000001</v>
          </cell>
          <cell r="T27" t="str">
            <v/>
          </cell>
          <cell r="U27" t="str">
            <v/>
          </cell>
          <cell r="V27" t="str">
            <v/>
          </cell>
          <cell r="W27" t="str">
            <v/>
          </cell>
          <cell r="X27" t="str">
            <v/>
          </cell>
          <cell r="Y27">
            <v>0</v>
          </cell>
          <cell r="AA27" t="str">
            <v/>
          </cell>
          <cell r="AB27">
            <v>0</v>
          </cell>
          <cell r="AC27" t="str">
            <v/>
          </cell>
          <cell r="AD27" t="str">
            <v/>
          </cell>
          <cell r="AE27" t="str">
            <v/>
          </cell>
          <cell r="AF27" t="str">
            <v/>
          </cell>
          <cell r="AG27" t="str">
            <v/>
          </cell>
          <cell r="AH27">
            <v>0</v>
          </cell>
          <cell r="AJ27" t="str">
            <v>Assigned ML portion all to Network consistent with portion of the line (LTD 3/28/17)</v>
          </cell>
        </row>
        <row r="28">
          <cell r="A28" t="str">
            <v>20000022</v>
          </cell>
          <cell r="B28" t="str">
            <v>ALVEY-LANE NO 1</v>
          </cell>
          <cell r="C28">
            <v>2961305.4499999997</v>
          </cell>
          <cell r="D28">
            <v>2962625.95</v>
          </cell>
          <cell r="E28">
            <v>-4.4571944696577897E-4</v>
          </cell>
          <cell r="G28">
            <v>5994.07</v>
          </cell>
          <cell r="I28" t="str">
            <v/>
          </cell>
          <cell r="J28">
            <v>1</v>
          </cell>
          <cell r="K28" t="str">
            <v/>
          </cell>
          <cell r="L28" t="str">
            <v/>
          </cell>
          <cell r="M28" t="str">
            <v/>
          </cell>
          <cell r="N28" t="str">
            <v/>
          </cell>
          <cell r="O28" t="str">
            <v/>
          </cell>
          <cell r="P28">
            <v>1</v>
          </cell>
          <cell r="R28" t="str">
            <v/>
          </cell>
          <cell r="S28">
            <v>2961305.4499999997</v>
          </cell>
          <cell r="T28" t="str">
            <v/>
          </cell>
          <cell r="U28" t="str">
            <v/>
          </cell>
          <cell r="V28" t="str">
            <v/>
          </cell>
          <cell r="W28" t="str">
            <v/>
          </cell>
          <cell r="X28" t="str">
            <v/>
          </cell>
          <cell r="Y28">
            <v>0</v>
          </cell>
          <cell r="AA28" t="str">
            <v/>
          </cell>
          <cell r="AB28">
            <v>5994.07</v>
          </cell>
          <cell r="AC28" t="str">
            <v/>
          </cell>
          <cell r="AD28" t="str">
            <v/>
          </cell>
          <cell r="AE28" t="str">
            <v/>
          </cell>
          <cell r="AF28" t="str">
            <v/>
          </cell>
          <cell r="AG28" t="str">
            <v/>
          </cell>
          <cell r="AH28">
            <v>0</v>
          </cell>
          <cell r="AJ28" t="str">
            <v>All Network</v>
          </cell>
        </row>
        <row r="29">
          <cell r="A29" t="str">
            <v>20000023</v>
          </cell>
          <cell r="B29" t="str">
            <v>ALVEY-MARTIN CREEK NO 1</v>
          </cell>
          <cell r="C29">
            <v>334243.62000000005</v>
          </cell>
          <cell r="D29">
            <v>314316.03000000003</v>
          </cell>
          <cell r="E29">
            <v>6.3399852689664041E-2</v>
          </cell>
          <cell r="G29">
            <v>3732.4671428571428</v>
          </cell>
          <cell r="I29" t="str">
            <v/>
          </cell>
          <cell r="J29">
            <v>1</v>
          </cell>
          <cell r="K29" t="str">
            <v/>
          </cell>
          <cell r="L29" t="str">
            <v/>
          </cell>
          <cell r="M29" t="str">
            <v/>
          </cell>
          <cell r="N29" t="str">
            <v/>
          </cell>
          <cell r="O29" t="str">
            <v/>
          </cell>
          <cell r="P29">
            <v>1</v>
          </cell>
          <cell r="R29" t="str">
            <v/>
          </cell>
          <cell r="S29">
            <v>334243.62000000005</v>
          </cell>
          <cell r="T29" t="str">
            <v/>
          </cell>
          <cell r="U29" t="str">
            <v/>
          </cell>
          <cell r="V29" t="str">
            <v/>
          </cell>
          <cell r="W29" t="str">
            <v/>
          </cell>
          <cell r="X29" t="str">
            <v/>
          </cell>
          <cell r="Y29">
            <v>0</v>
          </cell>
          <cell r="AA29" t="str">
            <v/>
          </cell>
          <cell r="AB29">
            <v>3732.4671428571428</v>
          </cell>
          <cell r="AC29" t="str">
            <v/>
          </cell>
          <cell r="AD29" t="str">
            <v/>
          </cell>
          <cell r="AE29" t="str">
            <v/>
          </cell>
          <cell r="AF29" t="str">
            <v/>
          </cell>
          <cell r="AG29" t="str">
            <v/>
          </cell>
          <cell r="AH29">
            <v>0</v>
          </cell>
          <cell r="AJ29" t="str">
            <v>All Network</v>
          </cell>
        </row>
        <row r="30">
          <cell r="A30" t="str">
            <v>20000025</v>
          </cell>
          <cell r="B30" t="str">
            <v>ANACONDA-SILVER BOW NO 1</v>
          </cell>
          <cell r="C30">
            <v>696545.68</v>
          </cell>
          <cell r="D30">
            <v>696545.68</v>
          </cell>
          <cell r="E30">
            <v>0</v>
          </cell>
          <cell r="G30">
            <v>7670.1999999999989</v>
          </cell>
          <cell r="I30" t="str">
            <v/>
          </cell>
          <cell r="J30">
            <v>1</v>
          </cell>
          <cell r="K30" t="str">
            <v/>
          </cell>
          <cell r="L30" t="str">
            <v/>
          </cell>
          <cell r="M30" t="str">
            <v/>
          </cell>
          <cell r="N30" t="str">
            <v/>
          </cell>
          <cell r="O30" t="str">
            <v/>
          </cell>
          <cell r="P30">
            <v>1</v>
          </cell>
          <cell r="R30" t="str">
            <v/>
          </cell>
          <cell r="S30">
            <v>696545.68</v>
          </cell>
          <cell r="T30" t="str">
            <v/>
          </cell>
          <cell r="U30" t="str">
            <v/>
          </cell>
          <cell r="V30" t="str">
            <v/>
          </cell>
          <cell r="W30" t="str">
            <v/>
          </cell>
          <cell r="X30" t="str">
            <v/>
          </cell>
          <cell r="Y30">
            <v>0</v>
          </cell>
          <cell r="AA30" t="str">
            <v/>
          </cell>
          <cell r="AB30">
            <v>7670.1999999999989</v>
          </cell>
          <cell r="AC30" t="str">
            <v/>
          </cell>
          <cell r="AD30" t="str">
            <v/>
          </cell>
          <cell r="AE30" t="str">
            <v/>
          </cell>
          <cell r="AF30" t="str">
            <v/>
          </cell>
          <cell r="AG30" t="str">
            <v/>
          </cell>
          <cell r="AH30">
            <v>0</v>
          </cell>
          <cell r="AJ30" t="str">
            <v>All Network</v>
          </cell>
        </row>
        <row r="31">
          <cell r="A31" t="str">
            <v>20000026</v>
          </cell>
          <cell r="B31" t="str">
            <v>ANDERSON RANCH-MOUNTAIN HOME N</v>
          </cell>
          <cell r="C31">
            <v>4449861.49</v>
          </cell>
          <cell r="D31">
            <v>4449861.49</v>
          </cell>
          <cell r="E31">
            <v>0</v>
          </cell>
          <cell r="G31">
            <v>11645.412857142857</v>
          </cell>
          <cell r="I31">
            <v>1</v>
          </cell>
          <cell r="J31" t="str">
            <v/>
          </cell>
          <cell r="K31" t="str">
            <v/>
          </cell>
          <cell r="L31" t="str">
            <v/>
          </cell>
          <cell r="M31" t="str">
            <v/>
          </cell>
          <cell r="N31" t="str">
            <v/>
          </cell>
          <cell r="O31" t="str">
            <v/>
          </cell>
          <cell r="P31">
            <v>1</v>
          </cell>
          <cell r="R31">
            <v>4449861.49</v>
          </cell>
          <cell r="S31" t="str">
            <v/>
          </cell>
          <cell r="T31" t="str">
            <v/>
          </cell>
          <cell r="U31" t="str">
            <v/>
          </cell>
          <cell r="V31" t="str">
            <v/>
          </cell>
          <cell r="W31" t="str">
            <v/>
          </cell>
          <cell r="X31" t="str">
            <v/>
          </cell>
          <cell r="Y31">
            <v>0</v>
          </cell>
          <cell r="AA31">
            <v>11645.412857142857</v>
          </cell>
          <cell r="AB31" t="str">
            <v/>
          </cell>
          <cell r="AC31" t="str">
            <v/>
          </cell>
          <cell r="AD31" t="str">
            <v/>
          </cell>
          <cell r="AE31" t="str">
            <v/>
          </cell>
          <cell r="AF31" t="str">
            <v/>
          </cell>
          <cell r="AG31" t="str">
            <v/>
          </cell>
          <cell r="AH31">
            <v>0</v>
          </cell>
          <cell r="AJ31" t="str">
            <v>New, All network</v>
          </cell>
        </row>
        <row r="32">
          <cell r="A32" t="str">
            <v>20000028</v>
          </cell>
          <cell r="B32" t="str">
            <v>ASHE TAP TO MIDWAY-HEW NO 2</v>
          </cell>
          <cell r="C32">
            <v>83431.27</v>
          </cell>
          <cell r="D32">
            <v>83431.27</v>
          </cell>
          <cell r="E32">
            <v>0</v>
          </cell>
          <cell r="G32">
            <v>1127.9014285714286</v>
          </cell>
          <cell r="I32" t="str">
            <v/>
          </cell>
          <cell r="J32">
            <v>1</v>
          </cell>
          <cell r="K32" t="str">
            <v/>
          </cell>
          <cell r="L32" t="str">
            <v/>
          </cell>
          <cell r="M32" t="str">
            <v/>
          </cell>
          <cell r="N32" t="str">
            <v/>
          </cell>
          <cell r="O32" t="str">
            <v/>
          </cell>
          <cell r="P32">
            <v>1</v>
          </cell>
          <cell r="R32" t="str">
            <v/>
          </cell>
          <cell r="S32">
            <v>83431.27</v>
          </cell>
          <cell r="T32" t="str">
            <v/>
          </cell>
          <cell r="U32" t="str">
            <v/>
          </cell>
          <cell r="V32" t="str">
            <v/>
          </cell>
          <cell r="W32" t="str">
            <v/>
          </cell>
          <cell r="X32" t="str">
            <v/>
          </cell>
          <cell r="Y32">
            <v>0</v>
          </cell>
          <cell r="AA32" t="str">
            <v/>
          </cell>
          <cell r="AB32">
            <v>1127.9014285714286</v>
          </cell>
          <cell r="AC32" t="str">
            <v/>
          </cell>
          <cell r="AD32" t="str">
            <v/>
          </cell>
          <cell r="AE32" t="str">
            <v/>
          </cell>
          <cell r="AF32" t="str">
            <v/>
          </cell>
          <cell r="AG32" t="str">
            <v/>
          </cell>
          <cell r="AH32">
            <v>0</v>
          </cell>
          <cell r="AJ32" t="str">
            <v>All Network</v>
          </cell>
        </row>
        <row r="33">
          <cell r="A33" t="str">
            <v>20000029</v>
          </cell>
          <cell r="B33" t="str">
            <v>ASHE-HANFORD NO 1</v>
          </cell>
          <cell r="C33">
            <v>5509091</v>
          </cell>
          <cell r="D33">
            <v>5509091.0000000009</v>
          </cell>
          <cell r="E33">
            <v>-1.6905194969832199E-16</v>
          </cell>
          <cell r="G33">
            <v>3188.1285714285709</v>
          </cell>
          <cell r="I33" t="str">
            <v/>
          </cell>
          <cell r="J33">
            <v>1</v>
          </cell>
          <cell r="K33" t="str">
            <v/>
          </cell>
          <cell r="L33" t="str">
            <v/>
          </cell>
          <cell r="M33" t="str">
            <v/>
          </cell>
          <cell r="N33" t="str">
            <v/>
          </cell>
          <cell r="O33" t="str">
            <v/>
          </cell>
          <cell r="P33">
            <v>1</v>
          </cell>
          <cell r="R33" t="str">
            <v/>
          </cell>
          <cell r="S33">
            <v>5509091</v>
          </cell>
          <cell r="T33" t="str">
            <v/>
          </cell>
          <cell r="U33" t="str">
            <v/>
          </cell>
          <cell r="V33" t="str">
            <v/>
          </cell>
          <cell r="W33" t="str">
            <v/>
          </cell>
          <cell r="X33" t="str">
            <v/>
          </cell>
          <cell r="Y33">
            <v>0</v>
          </cell>
          <cell r="AA33" t="str">
            <v/>
          </cell>
          <cell r="AB33">
            <v>3188.1285714285709</v>
          </cell>
          <cell r="AC33" t="str">
            <v/>
          </cell>
          <cell r="AD33" t="str">
            <v/>
          </cell>
          <cell r="AE33" t="str">
            <v/>
          </cell>
          <cell r="AF33" t="str">
            <v/>
          </cell>
          <cell r="AG33" t="str">
            <v/>
          </cell>
          <cell r="AH33">
            <v>0</v>
          </cell>
          <cell r="AJ33" t="str">
            <v>All Network</v>
          </cell>
        </row>
        <row r="34">
          <cell r="A34" t="str">
            <v>20000030</v>
          </cell>
          <cell r="B34" t="str">
            <v>ASHE-MARION NO 2</v>
          </cell>
          <cell r="C34">
            <v>84687856.512999982</v>
          </cell>
          <cell r="D34">
            <v>84687856.512999997</v>
          </cell>
          <cell r="E34">
            <v>-1.7595393020202672E-16</v>
          </cell>
          <cell r="G34">
            <v>101558.14428571428</v>
          </cell>
          <cell r="I34" t="str">
            <v/>
          </cell>
          <cell r="J34">
            <v>1</v>
          </cell>
          <cell r="K34" t="str">
            <v/>
          </cell>
          <cell r="L34" t="str">
            <v/>
          </cell>
          <cell r="M34" t="str">
            <v/>
          </cell>
          <cell r="N34" t="str">
            <v/>
          </cell>
          <cell r="O34" t="str">
            <v/>
          </cell>
          <cell r="P34">
            <v>1</v>
          </cell>
          <cell r="R34" t="str">
            <v/>
          </cell>
          <cell r="S34">
            <v>84687856.512999982</v>
          </cell>
          <cell r="T34" t="str">
            <v/>
          </cell>
          <cell r="U34" t="str">
            <v/>
          </cell>
          <cell r="V34" t="str">
            <v/>
          </cell>
          <cell r="W34" t="str">
            <v/>
          </cell>
          <cell r="X34" t="str">
            <v/>
          </cell>
          <cell r="Y34">
            <v>0</v>
          </cell>
          <cell r="AA34" t="str">
            <v/>
          </cell>
          <cell r="AB34">
            <v>101558.14428571428</v>
          </cell>
          <cell r="AC34" t="str">
            <v/>
          </cell>
          <cell r="AD34" t="str">
            <v/>
          </cell>
          <cell r="AE34" t="str">
            <v/>
          </cell>
          <cell r="AF34" t="str">
            <v/>
          </cell>
          <cell r="AG34" t="str">
            <v/>
          </cell>
          <cell r="AH34">
            <v>0</v>
          </cell>
          <cell r="AJ34" t="str">
            <v>All Network</v>
          </cell>
        </row>
        <row r="35">
          <cell r="A35" t="str">
            <v>20000031</v>
          </cell>
          <cell r="B35" t="str">
            <v>ASHE-SLATT NO 1</v>
          </cell>
          <cell r="C35">
            <v>25272635.549000002</v>
          </cell>
          <cell r="D35">
            <v>25272635.548999995</v>
          </cell>
          <cell r="E35">
            <v>2.9480821588544758E-16</v>
          </cell>
          <cell r="G35">
            <v>28850.860000000004</v>
          </cell>
          <cell r="I35" t="str">
            <v/>
          </cell>
          <cell r="J35">
            <v>1</v>
          </cell>
          <cell r="K35" t="str">
            <v/>
          </cell>
          <cell r="L35" t="str">
            <v/>
          </cell>
          <cell r="M35" t="str">
            <v/>
          </cell>
          <cell r="N35" t="str">
            <v/>
          </cell>
          <cell r="O35" t="str">
            <v/>
          </cell>
          <cell r="P35">
            <v>1</v>
          </cell>
          <cell r="R35" t="str">
            <v/>
          </cell>
          <cell r="S35">
            <v>25272635.549000002</v>
          </cell>
          <cell r="T35" t="str">
            <v/>
          </cell>
          <cell r="U35" t="str">
            <v/>
          </cell>
          <cell r="V35" t="str">
            <v/>
          </cell>
          <cell r="W35" t="str">
            <v/>
          </cell>
          <cell r="X35" t="str">
            <v/>
          </cell>
          <cell r="Y35">
            <v>0</v>
          </cell>
          <cell r="AA35" t="str">
            <v/>
          </cell>
          <cell r="AB35">
            <v>28850.860000000004</v>
          </cell>
          <cell r="AC35" t="str">
            <v/>
          </cell>
          <cell r="AD35" t="str">
            <v/>
          </cell>
          <cell r="AE35" t="str">
            <v/>
          </cell>
          <cell r="AF35" t="str">
            <v/>
          </cell>
          <cell r="AG35" t="str">
            <v/>
          </cell>
          <cell r="AH35">
            <v>0</v>
          </cell>
          <cell r="AJ35" t="str">
            <v>All Network</v>
          </cell>
        </row>
        <row r="36">
          <cell r="A36" t="str">
            <v>20000032</v>
          </cell>
          <cell r="B36" t="str">
            <v>ASHE-WHITE BLUFFS NO 1</v>
          </cell>
          <cell r="C36">
            <v>1215881</v>
          </cell>
          <cell r="D36">
            <v>1215881</v>
          </cell>
          <cell r="E36">
            <v>0</v>
          </cell>
          <cell r="G36">
            <v>1668.7185714285713</v>
          </cell>
          <cell r="I36" t="str">
            <v/>
          </cell>
          <cell r="J36">
            <v>1</v>
          </cell>
          <cell r="K36" t="str">
            <v/>
          </cell>
          <cell r="L36" t="str">
            <v/>
          </cell>
          <cell r="M36" t="str">
            <v/>
          </cell>
          <cell r="N36" t="str">
            <v/>
          </cell>
          <cell r="O36" t="str">
            <v/>
          </cell>
          <cell r="P36">
            <v>1</v>
          </cell>
          <cell r="R36" t="str">
            <v/>
          </cell>
          <cell r="S36">
            <v>1215881</v>
          </cell>
          <cell r="T36" t="str">
            <v/>
          </cell>
          <cell r="U36" t="str">
            <v/>
          </cell>
          <cell r="V36" t="str">
            <v/>
          </cell>
          <cell r="W36" t="str">
            <v/>
          </cell>
          <cell r="X36" t="str">
            <v/>
          </cell>
          <cell r="Y36">
            <v>0</v>
          </cell>
          <cell r="AA36" t="str">
            <v/>
          </cell>
          <cell r="AB36">
            <v>1668.7185714285713</v>
          </cell>
          <cell r="AC36" t="str">
            <v/>
          </cell>
          <cell r="AD36" t="str">
            <v/>
          </cell>
          <cell r="AE36" t="str">
            <v/>
          </cell>
          <cell r="AF36" t="str">
            <v/>
          </cell>
          <cell r="AG36" t="str">
            <v/>
          </cell>
          <cell r="AH36">
            <v>0</v>
          </cell>
          <cell r="AJ36" t="str">
            <v>All Network</v>
          </cell>
        </row>
        <row r="37">
          <cell r="A37" t="str">
            <v>20000034</v>
          </cell>
          <cell r="B37" t="str">
            <v>BADGER CANYON-REATA NO 1</v>
          </cell>
          <cell r="C37">
            <v>352148</v>
          </cell>
          <cell r="D37">
            <v>352148</v>
          </cell>
          <cell r="E37">
            <v>0</v>
          </cell>
          <cell r="G37">
            <v>1438.5485714285714</v>
          </cell>
          <cell r="I37" t="str">
            <v/>
          </cell>
          <cell r="J37">
            <v>1</v>
          </cell>
          <cell r="K37" t="str">
            <v/>
          </cell>
          <cell r="L37" t="str">
            <v/>
          </cell>
          <cell r="M37" t="str">
            <v/>
          </cell>
          <cell r="N37" t="str">
            <v/>
          </cell>
          <cell r="O37" t="str">
            <v/>
          </cell>
          <cell r="P37">
            <v>1</v>
          </cell>
          <cell r="R37" t="str">
            <v/>
          </cell>
          <cell r="S37">
            <v>352148</v>
          </cell>
          <cell r="T37" t="str">
            <v/>
          </cell>
          <cell r="U37" t="str">
            <v/>
          </cell>
          <cell r="V37" t="str">
            <v/>
          </cell>
          <cell r="W37" t="str">
            <v/>
          </cell>
          <cell r="X37" t="str">
            <v/>
          </cell>
          <cell r="Y37">
            <v>0</v>
          </cell>
          <cell r="AA37" t="str">
            <v/>
          </cell>
          <cell r="AB37">
            <v>1438.5485714285714</v>
          </cell>
          <cell r="AC37" t="str">
            <v/>
          </cell>
          <cell r="AD37" t="str">
            <v/>
          </cell>
          <cell r="AE37" t="str">
            <v/>
          </cell>
          <cell r="AF37" t="str">
            <v/>
          </cell>
          <cell r="AG37" t="str">
            <v/>
          </cell>
          <cell r="AH37">
            <v>0</v>
          </cell>
          <cell r="AJ37" t="str">
            <v>All Network</v>
          </cell>
        </row>
        <row r="38">
          <cell r="A38" t="str">
            <v>20000035</v>
          </cell>
          <cell r="B38" t="str">
            <v>BADGER CANYON-RICHLAND NO 1</v>
          </cell>
          <cell r="C38">
            <v>613498.56000000006</v>
          </cell>
          <cell r="D38">
            <v>613498.55999999994</v>
          </cell>
          <cell r="E38">
            <v>1.89756471191937E-16</v>
          </cell>
          <cell r="G38">
            <v>1797.2914285714285</v>
          </cell>
          <cell r="I38" t="str">
            <v/>
          </cell>
          <cell r="J38">
            <v>1</v>
          </cell>
          <cell r="K38" t="str">
            <v/>
          </cell>
          <cell r="L38" t="str">
            <v/>
          </cell>
          <cell r="M38" t="str">
            <v/>
          </cell>
          <cell r="N38" t="str">
            <v/>
          </cell>
          <cell r="O38" t="str">
            <v/>
          </cell>
          <cell r="P38">
            <v>1</v>
          </cell>
          <cell r="R38" t="str">
            <v/>
          </cell>
          <cell r="S38">
            <v>613498.56000000006</v>
          </cell>
          <cell r="T38" t="str">
            <v/>
          </cell>
          <cell r="U38" t="str">
            <v/>
          </cell>
          <cell r="V38" t="str">
            <v/>
          </cell>
          <cell r="W38" t="str">
            <v/>
          </cell>
          <cell r="X38" t="str">
            <v/>
          </cell>
          <cell r="Y38">
            <v>0</v>
          </cell>
          <cell r="AA38" t="str">
            <v/>
          </cell>
          <cell r="AB38">
            <v>1797.2914285714285</v>
          </cell>
          <cell r="AC38" t="str">
            <v/>
          </cell>
          <cell r="AD38" t="str">
            <v/>
          </cell>
          <cell r="AE38" t="str">
            <v/>
          </cell>
          <cell r="AF38" t="str">
            <v/>
          </cell>
          <cell r="AG38" t="str">
            <v/>
          </cell>
          <cell r="AH38">
            <v>0</v>
          </cell>
          <cell r="AJ38" t="str">
            <v>All Network</v>
          </cell>
        </row>
        <row r="39">
          <cell r="A39" t="str">
            <v>20000958</v>
          </cell>
          <cell r="B39" t="str">
            <v>BAKERS CORNER TAP TO LEXINGTON</v>
          </cell>
          <cell r="C39">
            <v>260046.71</v>
          </cell>
          <cell r="D39">
            <v>260046.70999999996</v>
          </cell>
          <cell r="E39">
            <v>1.1191770300317857E-16</v>
          </cell>
          <cell r="G39">
            <v>175.88857142857142</v>
          </cell>
          <cell r="I39" t="str">
            <v/>
          </cell>
          <cell r="J39">
            <v>1</v>
          </cell>
          <cell r="K39" t="str">
            <v/>
          </cell>
          <cell r="L39" t="str">
            <v/>
          </cell>
          <cell r="M39" t="str">
            <v/>
          </cell>
          <cell r="N39" t="str">
            <v/>
          </cell>
          <cell r="O39" t="str">
            <v/>
          </cell>
          <cell r="P39">
            <v>1</v>
          </cell>
          <cell r="R39" t="str">
            <v/>
          </cell>
          <cell r="S39">
            <v>260046.71</v>
          </cell>
          <cell r="T39" t="str">
            <v/>
          </cell>
          <cell r="U39" t="str">
            <v/>
          </cell>
          <cell r="V39" t="str">
            <v/>
          </cell>
          <cell r="W39" t="str">
            <v/>
          </cell>
          <cell r="X39" t="str">
            <v/>
          </cell>
          <cell r="Y39">
            <v>0</v>
          </cell>
          <cell r="AA39" t="str">
            <v/>
          </cell>
          <cell r="AB39">
            <v>175.88857142857142</v>
          </cell>
          <cell r="AC39" t="str">
            <v/>
          </cell>
          <cell r="AD39" t="str">
            <v/>
          </cell>
          <cell r="AE39" t="str">
            <v/>
          </cell>
          <cell r="AF39" t="str">
            <v/>
          </cell>
          <cell r="AG39" t="str">
            <v/>
          </cell>
          <cell r="AH39">
            <v>0</v>
          </cell>
          <cell r="AJ39" t="str">
            <v>New FY13; All Network - Tap to serve Network service</v>
          </cell>
        </row>
        <row r="40">
          <cell r="A40" t="str">
            <v>20000782</v>
          </cell>
          <cell r="B40" t="str">
            <v>BALD MOUNTAIN TAP TO UNDERWOOD</v>
          </cell>
          <cell r="C40">
            <v>119704</v>
          </cell>
          <cell r="D40">
            <v>119704</v>
          </cell>
          <cell r="E40">
            <v>0</v>
          </cell>
          <cell r="G40">
            <v>29.777142857142856</v>
          </cell>
          <cell r="I40" t="str">
            <v/>
          </cell>
          <cell r="J40">
            <v>1</v>
          </cell>
          <cell r="K40" t="str">
            <v/>
          </cell>
          <cell r="L40" t="str">
            <v/>
          </cell>
          <cell r="M40" t="str">
            <v/>
          </cell>
          <cell r="N40" t="str">
            <v/>
          </cell>
          <cell r="O40" t="str">
            <v/>
          </cell>
          <cell r="P40">
            <v>1</v>
          </cell>
          <cell r="R40" t="str">
            <v/>
          </cell>
          <cell r="S40">
            <v>119704</v>
          </cell>
          <cell r="T40" t="str">
            <v/>
          </cell>
          <cell r="U40" t="str">
            <v/>
          </cell>
          <cell r="V40" t="str">
            <v/>
          </cell>
          <cell r="W40" t="str">
            <v/>
          </cell>
          <cell r="X40" t="str">
            <v/>
          </cell>
          <cell r="Y40">
            <v>0</v>
          </cell>
          <cell r="AA40" t="str">
            <v/>
          </cell>
          <cell r="AB40">
            <v>29.777142857142856</v>
          </cell>
          <cell r="AC40" t="str">
            <v/>
          </cell>
          <cell r="AD40" t="str">
            <v/>
          </cell>
          <cell r="AE40" t="str">
            <v/>
          </cell>
          <cell r="AF40" t="str">
            <v/>
          </cell>
          <cell r="AG40" t="str">
            <v/>
          </cell>
          <cell r="AH40">
            <v>0</v>
          </cell>
          <cell r="AJ40" t="str">
            <v>All Network</v>
          </cell>
        </row>
        <row r="41">
          <cell r="A41" t="str">
            <v>20000792</v>
          </cell>
          <cell r="B41" t="str">
            <v>BALD MOUNTAIN-CONDIT FIBER SYS</v>
          </cell>
          <cell r="C41">
            <v>6914</v>
          </cell>
          <cell r="D41">
            <v>6914</v>
          </cell>
          <cell r="E41">
            <v>0</v>
          </cell>
          <cell r="G41">
            <v>0</v>
          </cell>
          <cell r="I41" t="str">
            <v/>
          </cell>
          <cell r="J41" t="str">
            <v/>
          </cell>
          <cell r="K41" t="str">
            <v/>
          </cell>
          <cell r="L41" t="str">
            <v/>
          </cell>
          <cell r="M41" t="str">
            <v/>
          </cell>
          <cell r="N41" t="str">
            <v/>
          </cell>
          <cell r="O41">
            <v>1</v>
          </cell>
          <cell r="P41">
            <v>1</v>
          </cell>
          <cell r="R41" t="str">
            <v/>
          </cell>
          <cell r="S41" t="str">
            <v/>
          </cell>
          <cell r="T41" t="str">
            <v/>
          </cell>
          <cell r="U41" t="str">
            <v/>
          </cell>
          <cell r="V41" t="str">
            <v/>
          </cell>
          <cell r="W41" t="str">
            <v/>
          </cell>
          <cell r="X41">
            <v>6914</v>
          </cell>
          <cell r="Y41">
            <v>0</v>
          </cell>
          <cell r="AA41" t="str">
            <v/>
          </cell>
          <cell r="AB41" t="str">
            <v/>
          </cell>
          <cell r="AC41" t="str">
            <v/>
          </cell>
          <cell r="AD41" t="str">
            <v/>
          </cell>
          <cell r="AE41" t="str">
            <v/>
          </cell>
          <cell r="AF41" t="str">
            <v/>
          </cell>
          <cell r="AG41">
            <v>0</v>
          </cell>
          <cell r="AH41">
            <v>0</v>
          </cell>
          <cell r="AJ41" t="str">
            <v>Unsegmented - fiber</v>
          </cell>
        </row>
        <row r="42">
          <cell r="A42" t="str">
            <v>20000036</v>
          </cell>
          <cell r="B42" t="str">
            <v>BANDON SUBSTATION TRANSFORMER</v>
          </cell>
          <cell r="C42">
            <v>30868.89</v>
          </cell>
          <cell r="D42">
            <v>30868.89</v>
          </cell>
          <cell r="E42">
            <v>0</v>
          </cell>
          <cell r="G42">
            <v>387.95142857142855</v>
          </cell>
          <cell r="I42" t="str">
            <v/>
          </cell>
          <cell r="J42">
            <v>1</v>
          </cell>
          <cell r="K42" t="str">
            <v/>
          </cell>
          <cell r="L42" t="str">
            <v/>
          </cell>
          <cell r="M42" t="str">
            <v/>
          </cell>
          <cell r="N42" t="str">
            <v/>
          </cell>
          <cell r="O42" t="str">
            <v/>
          </cell>
          <cell r="P42">
            <v>1</v>
          </cell>
          <cell r="R42" t="str">
            <v/>
          </cell>
          <cell r="S42">
            <v>30868.89</v>
          </cell>
          <cell r="T42" t="str">
            <v/>
          </cell>
          <cell r="U42" t="str">
            <v/>
          </cell>
          <cell r="V42" t="str">
            <v/>
          </cell>
          <cell r="W42" t="str">
            <v/>
          </cell>
          <cell r="X42" t="str">
            <v/>
          </cell>
          <cell r="Y42">
            <v>0</v>
          </cell>
          <cell r="AA42" t="str">
            <v/>
          </cell>
          <cell r="AB42">
            <v>387.95142857142855</v>
          </cell>
          <cell r="AC42" t="str">
            <v/>
          </cell>
          <cell r="AD42" t="str">
            <v/>
          </cell>
          <cell r="AE42" t="str">
            <v/>
          </cell>
          <cell r="AF42" t="str">
            <v/>
          </cell>
          <cell r="AG42" t="str">
            <v/>
          </cell>
          <cell r="AH42">
            <v>0</v>
          </cell>
          <cell r="AJ42" t="str">
            <v>All Network</v>
          </cell>
        </row>
        <row r="43">
          <cell r="A43" t="str">
            <v>20000037</v>
          </cell>
          <cell r="B43" t="str">
            <v>BANDON-ROGUE NO 1</v>
          </cell>
          <cell r="C43">
            <v>29246771.579999998</v>
          </cell>
          <cell r="D43">
            <v>29246771.580000002</v>
          </cell>
          <cell r="E43">
            <v>-1.2737441082247183E-16</v>
          </cell>
          <cell r="G43">
            <v>24795.705714285716</v>
          </cell>
          <cell r="I43" t="str">
            <v/>
          </cell>
          <cell r="J43">
            <v>1</v>
          </cell>
          <cell r="K43" t="str">
            <v/>
          </cell>
          <cell r="L43" t="str">
            <v/>
          </cell>
          <cell r="M43" t="str">
            <v/>
          </cell>
          <cell r="N43" t="str">
            <v/>
          </cell>
          <cell r="O43" t="str">
            <v/>
          </cell>
          <cell r="P43">
            <v>1</v>
          </cell>
          <cell r="R43" t="str">
            <v/>
          </cell>
          <cell r="S43">
            <v>29246771.579999998</v>
          </cell>
          <cell r="T43" t="str">
            <v/>
          </cell>
          <cell r="U43" t="str">
            <v/>
          </cell>
          <cell r="V43" t="str">
            <v/>
          </cell>
          <cell r="W43" t="str">
            <v/>
          </cell>
          <cell r="X43" t="str">
            <v/>
          </cell>
          <cell r="Y43">
            <v>0</v>
          </cell>
          <cell r="AA43" t="str">
            <v/>
          </cell>
          <cell r="AB43">
            <v>24795.705714285716</v>
          </cell>
          <cell r="AC43" t="str">
            <v/>
          </cell>
          <cell r="AD43" t="str">
            <v/>
          </cell>
          <cell r="AE43" t="str">
            <v/>
          </cell>
          <cell r="AF43" t="str">
            <v/>
          </cell>
          <cell r="AG43" t="str">
            <v/>
          </cell>
          <cell r="AH43">
            <v>0</v>
          </cell>
          <cell r="AJ43" t="str">
            <v>All Network</v>
          </cell>
        </row>
        <row r="44">
          <cell r="A44" t="str">
            <v>20000039</v>
          </cell>
          <cell r="B44" t="str">
            <v>BELFAIR TAP TO SHELTON-KITSAP</v>
          </cell>
          <cell r="C44">
            <v>1312.87</v>
          </cell>
          <cell r="D44">
            <v>1312.87</v>
          </cell>
          <cell r="E44">
            <v>0</v>
          </cell>
          <cell r="G44">
            <v>0</v>
          </cell>
          <cell r="I44" t="str">
            <v/>
          </cell>
          <cell r="J44">
            <v>1</v>
          </cell>
          <cell r="K44" t="str">
            <v/>
          </cell>
          <cell r="L44" t="str">
            <v/>
          </cell>
          <cell r="M44" t="str">
            <v/>
          </cell>
          <cell r="N44" t="str">
            <v/>
          </cell>
          <cell r="O44" t="str">
            <v/>
          </cell>
          <cell r="P44">
            <v>1</v>
          </cell>
          <cell r="R44" t="str">
            <v/>
          </cell>
          <cell r="S44">
            <v>1312.87</v>
          </cell>
          <cell r="T44" t="str">
            <v/>
          </cell>
          <cell r="U44" t="str">
            <v/>
          </cell>
          <cell r="V44" t="str">
            <v/>
          </cell>
          <cell r="W44" t="str">
            <v/>
          </cell>
          <cell r="X44" t="str">
            <v/>
          </cell>
          <cell r="Y44">
            <v>0</v>
          </cell>
          <cell r="AA44" t="str">
            <v/>
          </cell>
          <cell r="AB44">
            <v>0</v>
          </cell>
          <cell r="AC44" t="str">
            <v/>
          </cell>
          <cell r="AD44" t="str">
            <v/>
          </cell>
          <cell r="AE44" t="str">
            <v/>
          </cell>
          <cell r="AF44" t="str">
            <v/>
          </cell>
          <cell r="AG44" t="str">
            <v/>
          </cell>
          <cell r="AH44">
            <v>0</v>
          </cell>
          <cell r="AJ44" t="str">
            <v>All Network</v>
          </cell>
        </row>
        <row r="45">
          <cell r="A45" t="str">
            <v>20000041</v>
          </cell>
          <cell r="B45" t="str">
            <v>BELL-ADDY NO 1</v>
          </cell>
          <cell r="C45">
            <v>4973264.1499999994</v>
          </cell>
          <cell r="D45">
            <v>4973264.1499999994</v>
          </cell>
          <cell r="E45">
            <v>0</v>
          </cell>
          <cell r="G45">
            <v>11361.259999999998</v>
          </cell>
          <cell r="I45" t="str">
            <v/>
          </cell>
          <cell r="J45">
            <v>1</v>
          </cell>
          <cell r="K45" t="str">
            <v/>
          </cell>
          <cell r="L45" t="str">
            <v/>
          </cell>
          <cell r="M45" t="str">
            <v/>
          </cell>
          <cell r="N45" t="str">
            <v/>
          </cell>
          <cell r="O45" t="str">
            <v/>
          </cell>
          <cell r="P45">
            <v>1</v>
          </cell>
          <cell r="R45" t="str">
            <v/>
          </cell>
          <cell r="S45">
            <v>4973264.1499999994</v>
          </cell>
          <cell r="T45" t="str">
            <v/>
          </cell>
          <cell r="U45" t="str">
            <v/>
          </cell>
          <cell r="V45" t="str">
            <v/>
          </cell>
          <cell r="W45" t="str">
            <v/>
          </cell>
          <cell r="X45" t="str">
            <v/>
          </cell>
          <cell r="Y45">
            <v>0</v>
          </cell>
          <cell r="AA45" t="str">
            <v/>
          </cell>
          <cell r="AB45">
            <v>11361.259999999998</v>
          </cell>
          <cell r="AC45" t="str">
            <v/>
          </cell>
          <cell r="AD45" t="str">
            <v/>
          </cell>
          <cell r="AE45" t="str">
            <v/>
          </cell>
          <cell r="AF45" t="str">
            <v/>
          </cell>
          <cell r="AG45" t="str">
            <v/>
          </cell>
          <cell r="AH45">
            <v>0</v>
          </cell>
          <cell r="AJ45" t="str">
            <v>All Network</v>
          </cell>
        </row>
        <row r="46">
          <cell r="A46" t="str">
            <v>20000853</v>
          </cell>
          <cell r="B46" t="str">
            <v>BELL-ADDY NO 1 ML SPOKANE CO</v>
          </cell>
          <cell r="C46">
            <v>947490.90999999992</v>
          </cell>
          <cell r="D46">
            <v>947490.90999999992</v>
          </cell>
          <cell r="E46">
            <v>0</v>
          </cell>
          <cell r="G46">
            <v>0</v>
          </cell>
          <cell r="I46" t="str">
            <v/>
          </cell>
          <cell r="J46">
            <v>1</v>
          </cell>
          <cell r="K46" t="str">
            <v/>
          </cell>
          <cell r="L46" t="str">
            <v/>
          </cell>
          <cell r="M46" t="str">
            <v/>
          </cell>
          <cell r="N46" t="str">
            <v/>
          </cell>
          <cell r="O46" t="str">
            <v/>
          </cell>
          <cell r="P46">
            <v>1</v>
          </cell>
          <cell r="R46" t="str">
            <v/>
          </cell>
          <cell r="S46">
            <v>947490.90999999992</v>
          </cell>
          <cell r="T46" t="str">
            <v/>
          </cell>
          <cell r="U46" t="str">
            <v/>
          </cell>
          <cell r="V46" t="str">
            <v/>
          </cell>
          <cell r="W46" t="str">
            <v/>
          </cell>
          <cell r="X46" t="str">
            <v/>
          </cell>
          <cell r="Y46">
            <v>0</v>
          </cell>
          <cell r="AA46" t="str">
            <v/>
          </cell>
          <cell r="AB46">
            <v>0</v>
          </cell>
          <cell r="AC46" t="str">
            <v/>
          </cell>
          <cell r="AD46" t="str">
            <v/>
          </cell>
          <cell r="AE46" t="str">
            <v/>
          </cell>
          <cell r="AF46" t="str">
            <v/>
          </cell>
          <cell r="AG46" t="str">
            <v/>
          </cell>
          <cell r="AH46">
            <v>0</v>
          </cell>
          <cell r="AJ46" t="str">
            <v>New FY15; all network.  REM 1/28/16</v>
          </cell>
        </row>
        <row r="47">
          <cell r="A47" t="str">
            <v>20000854</v>
          </cell>
          <cell r="B47" t="str">
            <v>BELL-ADDY NO 1 ML STEVENS CO</v>
          </cell>
          <cell r="C47">
            <v>439088.5</v>
          </cell>
          <cell r="D47">
            <v>439088.5</v>
          </cell>
          <cell r="E47">
            <v>0</v>
          </cell>
          <cell r="G47">
            <v>0</v>
          </cell>
          <cell r="I47" t="str">
            <v/>
          </cell>
          <cell r="J47">
            <v>1</v>
          </cell>
          <cell r="K47" t="str">
            <v/>
          </cell>
          <cell r="L47" t="str">
            <v/>
          </cell>
          <cell r="M47" t="str">
            <v/>
          </cell>
          <cell r="N47" t="str">
            <v/>
          </cell>
          <cell r="O47" t="str">
            <v/>
          </cell>
          <cell r="P47">
            <v>1</v>
          </cell>
          <cell r="R47" t="str">
            <v/>
          </cell>
          <cell r="S47">
            <v>439088.5</v>
          </cell>
          <cell r="T47" t="str">
            <v/>
          </cell>
          <cell r="U47" t="str">
            <v/>
          </cell>
          <cell r="V47" t="str">
            <v/>
          </cell>
          <cell r="W47" t="str">
            <v/>
          </cell>
          <cell r="X47" t="str">
            <v/>
          </cell>
          <cell r="Y47">
            <v>0</v>
          </cell>
          <cell r="AA47" t="str">
            <v/>
          </cell>
          <cell r="AB47">
            <v>0</v>
          </cell>
          <cell r="AC47" t="str">
            <v/>
          </cell>
          <cell r="AD47" t="str">
            <v/>
          </cell>
          <cell r="AE47" t="str">
            <v/>
          </cell>
          <cell r="AF47" t="str">
            <v/>
          </cell>
          <cell r="AG47" t="str">
            <v/>
          </cell>
          <cell r="AH47">
            <v>0</v>
          </cell>
          <cell r="AJ47" t="str">
            <v>New FY15; all network.  REM 1/28/16</v>
          </cell>
        </row>
        <row r="48">
          <cell r="A48" t="str">
            <v>20000960</v>
          </cell>
          <cell r="B48" t="str">
            <v>BELL-BOUNDARY FIBER SYSTEM</v>
          </cell>
          <cell r="C48">
            <v>1196247.23</v>
          </cell>
          <cell r="D48">
            <v>1197085.07</v>
          </cell>
          <cell r="E48">
            <v>-6.9990013324623939E-4</v>
          </cell>
          <cell r="G48">
            <v>0</v>
          </cell>
          <cell r="I48" t="str">
            <v/>
          </cell>
          <cell r="J48" t="str">
            <v/>
          </cell>
          <cell r="K48" t="str">
            <v/>
          </cell>
          <cell r="L48" t="str">
            <v/>
          </cell>
          <cell r="M48" t="str">
            <v/>
          </cell>
          <cell r="N48" t="str">
            <v/>
          </cell>
          <cell r="O48">
            <v>1</v>
          </cell>
          <cell r="P48">
            <v>1</v>
          </cell>
          <cell r="R48" t="str">
            <v/>
          </cell>
          <cell r="S48" t="str">
            <v/>
          </cell>
          <cell r="T48" t="str">
            <v/>
          </cell>
          <cell r="U48" t="str">
            <v/>
          </cell>
          <cell r="V48" t="str">
            <v/>
          </cell>
          <cell r="W48" t="str">
            <v/>
          </cell>
          <cell r="X48">
            <v>1196247.23</v>
          </cell>
          <cell r="Y48">
            <v>0</v>
          </cell>
          <cell r="AA48" t="str">
            <v/>
          </cell>
          <cell r="AB48" t="str">
            <v/>
          </cell>
          <cell r="AC48" t="str">
            <v/>
          </cell>
          <cell r="AD48" t="str">
            <v/>
          </cell>
          <cell r="AE48" t="str">
            <v/>
          </cell>
          <cell r="AF48" t="str">
            <v/>
          </cell>
          <cell r="AG48">
            <v>0</v>
          </cell>
          <cell r="AH48">
            <v>0</v>
          </cell>
          <cell r="AJ48" t="str">
            <v>New FY15.  All unsegmented (comm).  REM 1/29/26</v>
          </cell>
        </row>
        <row r="49">
          <cell r="A49" t="str">
            <v>20000042</v>
          </cell>
          <cell r="B49" t="str">
            <v>BELL-BOUNDARY NO 1</v>
          </cell>
          <cell r="C49">
            <v>5679015.3799999999</v>
          </cell>
          <cell r="D49">
            <v>5679015.3799999999</v>
          </cell>
          <cell r="E49">
            <v>0</v>
          </cell>
          <cell r="G49">
            <v>23575.600000000002</v>
          </cell>
          <cell r="J49">
            <v>1</v>
          </cell>
          <cell r="K49" t="str">
            <v/>
          </cell>
          <cell r="L49" t="str">
            <v/>
          </cell>
          <cell r="M49" t="str">
            <v/>
          </cell>
          <cell r="N49" t="str">
            <v/>
          </cell>
          <cell r="O49" t="str">
            <v/>
          </cell>
          <cell r="P49">
            <v>1</v>
          </cell>
          <cell r="R49" t="str">
            <v/>
          </cell>
          <cell r="S49">
            <v>5679015.3799999999</v>
          </cell>
          <cell r="T49" t="str">
            <v/>
          </cell>
          <cell r="U49" t="str">
            <v/>
          </cell>
          <cell r="V49" t="str">
            <v/>
          </cell>
          <cell r="W49" t="str">
            <v/>
          </cell>
          <cell r="X49" t="str">
            <v/>
          </cell>
          <cell r="Y49">
            <v>0</v>
          </cell>
          <cell r="AA49" t="str">
            <v/>
          </cell>
          <cell r="AB49">
            <v>23575.600000000002</v>
          </cell>
          <cell r="AC49" t="str">
            <v/>
          </cell>
          <cell r="AD49" t="str">
            <v/>
          </cell>
          <cell r="AE49" t="str">
            <v/>
          </cell>
          <cell r="AF49" t="str">
            <v/>
          </cell>
          <cell r="AG49" t="str">
            <v/>
          </cell>
          <cell r="AH49">
            <v>0</v>
          </cell>
          <cell r="AJ49" t="str">
            <v>All Network</v>
          </cell>
        </row>
        <row r="50">
          <cell r="A50" t="str">
            <v>20000984</v>
          </cell>
          <cell r="B50" t="str">
            <v>BELL-BOUNDARY NO 1 (ML PEND OR</v>
          </cell>
          <cell r="C50">
            <v>510961.73000000004</v>
          </cell>
          <cell r="D50">
            <v>512102.49</v>
          </cell>
          <cell r="E50">
            <v>-2.2276009632367752E-3</v>
          </cell>
          <cell r="G50">
            <v>0</v>
          </cell>
          <cell r="I50" t="str">
            <v/>
          </cell>
          <cell r="J50">
            <v>1</v>
          </cell>
          <cell r="K50" t="str">
            <v/>
          </cell>
          <cell r="L50" t="str">
            <v/>
          </cell>
          <cell r="M50" t="str">
            <v/>
          </cell>
          <cell r="N50" t="str">
            <v/>
          </cell>
          <cell r="O50" t="str">
            <v/>
          </cell>
          <cell r="P50">
            <v>1</v>
          </cell>
          <cell r="R50" t="str">
            <v/>
          </cell>
          <cell r="S50">
            <v>510961.73000000004</v>
          </cell>
          <cell r="T50" t="str">
            <v/>
          </cell>
          <cell r="U50" t="str">
            <v/>
          </cell>
          <cell r="V50" t="str">
            <v/>
          </cell>
          <cell r="W50" t="str">
            <v/>
          </cell>
          <cell r="X50" t="str">
            <v/>
          </cell>
          <cell r="Y50">
            <v>0</v>
          </cell>
          <cell r="AA50" t="str">
            <v/>
          </cell>
          <cell r="AB50">
            <v>0</v>
          </cell>
          <cell r="AC50" t="str">
            <v/>
          </cell>
          <cell r="AD50" t="str">
            <v/>
          </cell>
          <cell r="AE50" t="str">
            <v/>
          </cell>
          <cell r="AF50" t="str">
            <v/>
          </cell>
          <cell r="AG50" t="str">
            <v/>
          </cell>
          <cell r="AH50">
            <v>0</v>
          </cell>
          <cell r="AJ50" t="str">
            <v>New FY15.  All Network.  REM 1/29/26</v>
          </cell>
        </row>
        <row r="51">
          <cell r="A51" t="str">
            <v>20000983</v>
          </cell>
          <cell r="B51" t="str">
            <v>BELL-BOUNDARY NO 1 (ML SPOKANE</v>
          </cell>
          <cell r="C51">
            <v>481402.97</v>
          </cell>
          <cell r="D51">
            <v>481422.86</v>
          </cell>
          <cell r="E51">
            <v>-4.1315030200298276E-5</v>
          </cell>
          <cell r="G51">
            <v>0</v>
          </cell>
          <cell r="I51" t="str">
            <v/>
          </cell>
          <cell r="J51">
            <v>1</v>
          </cell>
          <cell r="K51" t="str">
            <v/>
          </cell>
          <cell r="L51" t="str">
            <v/>
          </cell>
          <cell r="M51" t="str">
            <v/>
          </cell>
          <cell r="N51" t="str">
            <v/>
          </cell>
          <cell r="O51" t="str">
            <v/>
          </cell>
          <cell r="P51">
            <v>1</v>
          </cell>
          <cell r="R51" t="str">
            <v/>
          </cell>
          <cell r="S51">
            <v>481402.97</v>
          </cell>
          <cell r="T51" t="str">
            <v/>
          </cell>
          <cell r="U51" t="str">
            <v/>
          </cell>
          <cell r="V51" t="str">
            <v/>
          </cell>
          <cell r="W51" t="str">
            <v/>
          </cell>
          <cell r="X51" t="str">
            <v/>
          </cell>
          <cell r="Y51">
            <v>0</v>
          </cell>
          <cell r="AA51" t="str">
            <v/>
          </cell>
          <cell r="AB51">
            <v>0</v>
          </cell>
          <cell r="AC51" t="str">
            <v/>
          </cell>
          <cell r="AD51" t="str">
            <v/>
          </cell>
          <cell r="AE51" t="str">
            <v/>
          </cell>
          <cell r="AF51" t="str">
            <v/>
          </cell>
          <cell r="AG51" t="str">
            <v/>
          </cell>
          <cell r="AH51">
            <v>0</v>
          </cell>
          <cell r="AJ51" t="str">
            <v>New FY13; All Network</v>
          </cell>
        </row>
        <row r="52">
          <cell r="A52" t="str">
            <v>20000043</v>
          </cell>
          <cell r="B52" t="str">
            <v>BELL-BOUNDARY NO 3</v>
          </cell>
          <cell r="C52">
            <v>29224134.450000003</v>
          </cell>
          <cell r="D52">
            <v>29223886.170000002</v>
          </cell>
          <cell r="E52">
            <v>8.4957900040024714E-6</v>
          </cell>
          <cell r="G52">
            <v>54169.297142857147</v>
          </cell>
          <cell r="I52" t="str">
            <v/>
          </cell>
          <cell r="J52">
            <v>1</v>
          </cell>
          <cell r="K52" t="str">
            <v/>
          </cell>
          <cell r="L52" t="str">
            <v/>
          </cell>
          <cell r="M52" t="str">
            <v/>
          </cell>
          <cell r="N52" t="str">
            <v/>
          </cell>
          <cell r="O52" t="str">
            <v/>
          </cell>
          <cell r="P52">
            <v>1</v>
          </cell>
          <cell r="R52" t="str">
            <v/>
          </cell>
          <cell r="S52">
            <v>29224134.450000003</v>
          </cell>
          <cell r="T52" t="str">
            <v/>
          </cell>
          <cell r="U52" t="str">
            <v/>
          </cell>
          <cell r="V52" t="str">
            <v/>
          </cell>
          <cell r="W52" t="str">
            <v/>
          </cell>
          <cell r="X52" t="str">
            <v/>
          </cell>
          <cell r="Y52">
            <v>0</v>
          </cell>
          <cell r="AA52" t="str">
            <v/>
          </cell>
          <cell r="AB52">
            <v>54169.297142857147</v>
          </cell>
          <cell r="AC52" t="str">
            <v/>
          </cell>
          <cell r="AD52" t="str">
            <v/>
          </cell>
          <cell r="AE52" t="str">
            <v/>
          </cell>
          <cell r="AF52" t="str">
            <v/>
          </cell>
          <cell r="AG52" t="str">
            <v/>
          </cell>
          <cell r="AH52">
            <v>0</v>
          </cell>
          <cell r="AJ52" t="str">
            <v>All Network</v>
          </cell>
        </row>
        <row r="53">
          <cell r="A53" t="str">
            <v>20000746</v>
          </cell>
          <cell r="B53" t="str">
            <v>BELLINGHAM-CUSTER FIBER SYSTEM</v>
          </cell>
          <cell r="C53">
            <v>128523.52</v>
          </cell>
          <cell r="D53">
            <v>128523.51999999999</v>
          </cell>
          <cell r="E53">
            <v>1.1322375257359006E-16</v>
          </cell>
          <cell r="G53">
            <v>0</v>
          </cell>
          <cell r="I53" t="str">
            <v/>
          </cell>
          <cell r="J53" t="str">
            <v/>
          </cell>
          <cell r="K53" t="str">
            <v/>
          </cell>
          <cell r="L53" t="str">
            <v/>
          </cell>
          <cell r="M53" t="str">
            <v/>
          </cell>
          <cell r="N53" t="str">
            <v/>
          </cell>
          <cell r="O53">
            <v>1</v>
          </cell>
          <cell r="P53">
            <v>1</v>
          </cell>
          <cell r="R53" t="str">
            <v/>
          </cell>
          <cell r="S53" t="str">
            <v/>
          </cell>
          <cell r="T53" t="str">
            <v/>
          </cell>
          <cell r="U53" t="str">
            <v/>
          </cell>
          <cell r="V53" t="str">
            <v/>
          </cell>
          <cell r="W53" t="str">
            <v/>
          </cell>
          <cell r="X53">
            <v>128523.52</v>
          </cell>
          <cell r="Y53">
            <v>0</v>
          </cell>
          <cell r="AA53" t="str">
            <v/>
          </cell>
          <cell r="AB53" t="str">
            <v/>
          </cell>
          <cell r="AC53" t="str">
            <v/>
          </cell>
          <cell r="AD53" t="str">
            <v/>
          </cell>
          <cell r="AE53" t="str">
            <v/>
          </cell>
          <cell r="AF53" t="str">
            <v/>
          </cell>
          <cell r="AG53">
            <v>0</v>
          </cell>
          <cell r="AH53">
            <v>0</v>
          </cell>
          <cell r="AJ53" t="str">
            <v>Unsegmented - fiber</v>
          </cell>
        </row>
        <row r="54">
          <cell r="A54" t="str">
            <v>20000044</v>
          </cell>
          <cell r="B54" t="str">
            <v>BELLINGHAM-CUSTER NO 1</v>
          </cell>
          <cell r="C54">
            <v>149474.5</v>
          </cell>
          <cell r="D54">
            <v>149474.5</v>
          </cell>
          <cell r="E54">
            <v>0</v>
          </cell>
          <cell r="G54">
            <v>2329.0785714285716</v>
          </cell>
          <cell r="I54" t="str">
            <v/>
          </cell>
          <cell r="J54">
            <v>1</v>
          </cell>
          <cell r="K54" t="str">
            <v/>
          </cell>
          <cell r="L54" t="str">
            <v/>
          </cell>
          <cell r="M54" t="str">
            <v/>
          </cell>
          <cell r="N54" t="str">
            <v/>
          </cell>
          <cell r="O54" t="str">
            <v/>
          </cell>
          <cell r="P54">
            <v>1</v>
          </cell>
          <cell r="R54" t="str">
            <v/>
          </cell>
          <cell r="S54">
            <v>149474.5</v>
          </cell>
          <cell r="T54" t="str">
            <v/>
          </cell>
          <cell r="U54" t="str">
            <v/>
          </cell>
          <cell r="V54" t="str">
            <v/>
          </cell>
          <cell r="W54" t="str">
            <v/>
          </cell>
          <cell r="X54" t="str">
            <v/>
          </cell>
          <cell r="Y54">
            <v>0</v>
          </cell>
          <cell r="AA54" t="str">
            <v/>
          </cell>
          <cell r="AB54">
            <v>2329.0785714285716</v>
          </cell>
          <cell r="AC54" t="str">
            <v/>
          </cell>
          <cell r="AD54" t="str">
            <v/>
          </cell>
          <cell r="AE54" t="str">
            <v/>
          </cell>
          <cell r="AF54" t="str">
            <v/>
          </cell>
          <cell r="AG54" t="str">
            <v/>
          </cell>
          <cell r="AH54">
            <v>0</v>
          </cell>
          <cell r="AJ54" t="str">
            <v>All Network</v>
          </cell>
        </row>
        <row r="55">
          <cell r="A55" t="str">
            <v>20000711</v>
          </cell>
          <cell r="B55" t="str">
            <v>BELL-LANCASTER NO 1</v>
          </cell>
          <cell r="C55">
            <v>2431073.5700000003</v>
          </cell>
          <cell r="D55">
            <v>2431073.5699999998</v>
          </cell>
          <cell r="E55">
            <v>1.9154553488389054E-16</v>
          </cell>
          <cell r="G55">
            <v>10327.328571428572</v>
          </cell>
          <cell r="I55" t="str">
            <v/>
          </cell>
          <cell r="J55">
            <v>1</v>
          </cell>
          <cell r="K55" t="str">
            <v/>
          </cell>
          <cell r="L55" t="str">
            <v/>
          </cell>
          <cell r="M55" t="str">
            <v/>
          </cell>
          <cell r="N55" t="str">
            <v/>
          </cell>
          <cell r="O55" t="str">
            <v/>
          </cell>
          <cell r="P55">
            <v>1</v>
          </cell>
          <cell r="R55" t="str">
            <v/>
          </cell>
          <cell r="S55">
            <v>2431073.5700000003</v>
          </cell>
          <cell r="T55" t="str">
            <v/>
          </cell>
          <cell r="U55" t="str">
            <v/>
          </cell>
          <cell r="V55" t="str">
            <v/>
          </cell>
          <cell r="W55" t="str">
            <v/>
          </cell>
          <cell r="X55" t="str">
            <v/>
          </cell>
          <cell r="Y55">
            <v>0</v>
          </cell>
          <cell r="AA55" t="str">
            <v/>
          </cell>
          <cell r="AB55">
            <v>10327.328571428572</v>
          </cell>
          <cell r="AC55" t="str">
            <v/>
          </cell>
          <cell r="AD55" t="str">
            <v/>
          </cell>
          <cell r="AE55" t="str">
            <v/>
          </cell>
          <cell r="AF55" t="str">
            <v/>
          </cell>
          <cell r="AG55" t="str">
            <v/>
          </cell>
          <cell r="AH55">
            <v>0</v>
          </cell>
          <cell r="AJ55" t="str">
            <v>All Network</v>
          </cell>
        </row>
        <row r="56">
          <cell r="A56" t="str">
            <v>20000040</v>
          </cell>
          <cell r="B56" t="str">
            <v>BELL-NOXON FIBER SYSTEM</v>
          </cell>
          <cell r="C56">
            <v>44710.62</v>
          </cell>
          <cell r="D56">
            <v>44710.62</v>
          </cell>
          <cell r="E56">
            <v>0</v>
          </cell>
          <cell r="G56">
            <v>0</v>
          </cell>
          <cell r="I56" t="str">
            <v/>
          </cell>
          <cell r="J56" t="str">
            <v/>
          </cell>
          <cell r="K56" t="str">
            <v/>
          </cell>
          <cell r="L56" t="str">
            <v/>
          </cell>
          <cell r="M56" t="str">
            <v/>
          </cell>
          <cell r="N56" t="str">
            <v/>
          </cell>
          <cell r="O56">
            <v>1</v>
          </cell>
          <cell r="P56">
            <v>1</v>
          </cell>
          <cell r="R56" t="str">
            <v/>
          </cell>
          <cell r="S56" t="str">
            <v/>
          </cell>
          <cell r="T56" t="str">
            <v/>
          </cell>
          <cell r="U56" t="str">
            <v/>
          </cell>
          <cell r="V56" t="str">
            <v/>
          </cell>
          <cell r="W56" t="str">
            <v/>
          </cell>
          <cell r="X56">
            <v>44710.62</v>
          </cell>
          <cell r="Y56">
            <v>0</v>
          </cell>
          <cell r="AA56" t="str">
            <v/>
          </cell>
          <cell r="AB56" t="str">
            <v/>
          </cell>
          <cell r="AC56" t="str">
            <v/>
          </cell>
          <cell r="AD56" t="str">
            <v/>
          </cell>
          <cell r="AE56" t="str">
            <v/>
          </cell>
          <cell r="AF56" t="str">
            <v/>
          </cell>
          <cell r="AG56">
            <v>0</v>
          </cell>
          <cell r="AH56">
            <v>0</v>
          </cell>
          <cell r="AJ56" t="str">
            <v>Unsegmented - fiber</v>
          </cell>
        </row>
        <row r="57">
          <cell r="A57" t="str">
            <v>20000046</v>
          </cell>
          <cell r="B57" t="str">
            <v>BELL-TRENTWOOD NO 1</v>
          </cell>
          <cell r="C57">
            <v>862400.90999999992</v>
          </cell>
          <cell r="D57">
            <v>863302.86</v>
          </cell>
          <cell r="E57">
            <v>-1.0447666071673502E-3</v>
          </cell>
          <cell r="G57">
            <v>7651.2128571428575</v>
          </cell>
          <cell r="I57" t="str">
            <v/>
          </cell>
          <cell r="J57">
            <v>1</v>
          </cell>
          <cell r="K57" t="str">
            <v/>
          </cell>
          <cell r="L57" t="str">
            <v/>
          </cell>
          <cell r="M57" t="str">
            <v/>
          </cell>
          <cell r="N57" t="str">
            <v/>
          </cell>
          <cell r="O57" t="str">
            <v/>
          </cell>
          <cell r="P57">
            <v>1</v>
          </cell>
          <cell r="R57" t="str">
            <v/>
          </cell>
          <cell r="S57">
            <v>862400.90999999992</v>
          </cell>
          <cell r="T57" t="str">
            <v/>
          </cell>
          <cell r="U57" t="str">
            <v/>
          </cell>
          <cell r="V57" t="str">
            <v/>
          </cell>
          <cell r="W57" t="str">
            <v/>
          </cell>
          <cell r="X57" t="str">
            <v/>
          </cell>
          <cell r="Y57">
            <v>0</v>
          </cell>
          <cell r="AA57" t="str">
            <v/>
          </cell>
          <cell r="AB57">
            <v>7651.2128571428575</v>
          </cell>
          <cell r="AC57" t="str">
            <v/>
          </cell>
          <cell r="AD57" t="str">
            <v/>
          </cell>
          <cell r="AE57" t="str">
            <v/>
          </cell>
          <cell r="AF57" t="str">
            <v/>
          </cell>
          <cell r="AG57" t="str">
            <v/>
          </cell>
          <cell r="AH57">
            <v>0</v>
          </cell>
          <cell r="AJ57" t="str">
            <v>All Network</v>
          </cell>
        </row>
        <row r="58">
          <cell r="A58" t="str">
            <v>20000047</v>
          </cell>
          <cell r="B58" t="str">
            <v>BELL-TRENTWOOD NO 2</v>
          </cell>
          <cell r="C58">
            <v>727260.73</v>
          </cell>
          <cell r="D58">
            <v>627870.23</v>
          </cell>
          <cell r="E58">
            <v>0.15829783807395997</v>
          </cell>
          <cell r="G58">
            <v>4127.5428571428574</v>
          </cell>
          <cell r="I58" t="str">
            <v/>
          </cell>
          <cell r="J58">
            <v>1</v>
          </cell>
          <cell r="K58" t="str">
            <v/>
          </cell>
          <cell r="L58" t="str">
            <v/>
          </cell>
          <cell r="M58" t="str">
            <v/>
          </cell>
          <cell r="N58" t="str">
            <v/>
          </cell>
          <cell r="O58" t="str">
            <v/>
          </cell>
          <cell r="P58">
            <v>1</v>
          </cell>
          <cell r="R58" t="str">
            <v/>
          </cell>
          <cell r="S58">
            <v>727260.73</v>
          </cell>
          <cell r="T58" t="str">
            <v/>
          </cell>
          <cell r="U58" t="str">
            <v/>
          </cell>
          <cell r="V58" t="str">
            <v/>
          </cell>
          <cell r="W58" t="str">
            <v/>
          </cell>
          <cell r="X58" t="str">
            <v/>
          </cell>
          <cell r="Y58">
            <v>0</v>
          </cell>
          <cell r="AA58" t="str">
            <v/>
          </cell>
          <cell r="AB58">
            <v>4127.5428571428574</v>
          </cell>
          <cell r="AC58" t="str">
            <v/>
          </cell>
          <cell r="AD58" t="str">
            <v/>
          </cell>
          <cell r="AE58" t="str">
            <v/>
          </cell>
          <cell r="AF58" t="str">
            <v/>
          </cell>
          <cell r="AG58" t="str">
            <v/>
          </cell>
          <cell r="AH58">
            <v>0</v>
          </cell>
          <cell r="AJ58" t="str">
            <v>All Network</v>
          </cell>
        </row>
        <row r="59">
          <cell r="A59" t="str">
            <v>20000048</v>
          </cell>
          <cell r="B59" t="str">
            <v>BELL-USK NO 1</v>
          </cell>
          <cell r="C59">
            <v>1844972.2399999998</v>
          </cell>
          <cell r="D59">
            <v>1844972.24</v>
          </cell>
          <cell r="E59">
            <v>-1.261973695896203E-16</v>
          </cell>
          <cell r="G59">
            <v>7310.5557142857151</v>
          </cell>
          <cell r="I59" t="str">
            <v/>
          </cell>
          <cell r="J59">
            <v>1</v>
          </cell>
          <cell r="K59" t="str">
            <v/>
          </cell>
          <cell r="L59" t="str">
            <v/>
          </cell>
          <cell r="M59" t="str">
            <v/>
          </cell>
          <cell r="N59" t="str">
            <v/>
          </cell>
          <cell r="O59" t="str">
            <v/>
          </cell>
          <cell r="P59">
            <v>1</v>
          </cell>
          <cell r="R59" t="str">
            <v/>
          </cell>
          <cell r="S59">
            <v>1844972.2399999998</v>
          </cell>
          <cell r="T59" t="str">
            <v/>
          </cell>
          <cell r="U59" t="str">
            <v/>
          </cell>
          <cell r="V59" t="str">
            <v/>
          </cell>
          <cell r="W59" t="str">
            <v/>
          </cell>
          <cell r="X59" t="str">
            <v/>
          </cell>
          <cell r="Y59">
            <v>0</v>
          </cell>
          <cell r="AA59" t="str">
            <v/>
          </cell>
          <cell r="AB59">
            <v>7310.5557142857151</v>
          </cell>
          <cell r="AC59" t="str">
            <v/>
          </cell>
          <cell r="AD59" t="str">
            <v/>
          </cell>
          <cell r="AE59" t="str">
            <v/>
          </cell>
          <cell r="AF59" t="str">
            <v/>
          </cell>
          <cell r="AG59" t="str">
            <v/>
          </cell>
          <cell r="AH59">
            <v>0</v>
          </cell>
          <cell r="AJ59" t="str">
            <v>All Network</v>
          </cell>
        </row>
        <row r="60">
          <cell r="A60" t="str">
            <v>20000049</v>
          </cell>
          <cell r="B60" t="str">
            <v>BENTON-451B NO 1</v>
          </cell>
          <cell r="C60">
            <v>247991.31</v>
          </cell>
          <cell r="D60">
            <v>247991.31</v>
          </cell>
          <cell r="E60">
            <v>0</v>
          </cell>
          <cell r="G60">
            <v>8153.8799999999992</v>
          </cell>
          <cell r="I60" t="str">
            <v/>
          </cell>
          <cell r="J60">
            <v>1</v>
          </cell>
          <cell r="K60" t="str">
            <v/>
          </cell>
          <cell r="L60" t="str">
            <v/>
          </cell>
          <cell r="M60" t="str">
            <v/>
          </cell>
          <cell r="N60" t="str">
            <v/>
          </cell>
          <cell r="O60" t="str">
            <v/>
          </cell>
          <cell r="P60">
            <v>1</v>
          </cell>
          <cell r="R60" t="str">
            <v/>
          </cell>
          <cell r="S60">
            <v>247991.31</v>
          </cell>
          <cell r="T60" t="str">
            <v/>
          </cell>
          <cell r="U60" t="str">
            <v/>
          </cell>
          <cell r="V60" t="str">
            <v/>
          </cell>
          <cell r="W60" t="str">
            <v/>
          </cell>
          <cell r="X60" t="str">
            <v/>
          </cell>
          <cell r="Y60">
            <v>0</v>
          </cell>
          <cell r="AA60" t="str">
            <v/>
          </cell>
          <cell r="AB60">
            <v>8153.8799999999992</v>
          </cell>
          <cell r="AC60" t="str">
            <v/>
          </cell>
          <cell r="AD60" t="str">
            <v/>
          </cell>
          <cell r="AE60" t="str">
            <v/>
          </cell>
          <cell r="AF60" t="str">
            <v/>
          </cell>
          <cell r="AG60" t="str">
            <v/>
          </cell>
          <cell r="AH60">
            <v>0</v>
          </cell>
          <cell r="AJ60" t="str">
            <v>All Network</v>
          </cell>
        </row>
        <row r="61">
          <cell r="A61" t="str">
            <v>20000050</v>
          </cell>
          <cell r="B61" t="str">
            <v>BENTON-DOE B3-S4 NO 1 (RET)</v>
          </cell>
          <cell r="C61">
            <v>155177.43299999999</v>
          </cell>
          <cell r="D61">
            <v>155177.43299999996</v>
          </cell>
          <cell r="E61">
            <v>1.8755195194351302E-16</v>
          </cell>
          <cell r="G61">
            <v>1164.4257142857143</v>
          </cell>
          <cell r="I61" t="str">
            <v/>
          </cell>
          <cell r="J61">
            <v>1</v>
          </cell>
          <cell r="K61" t="str">
            <v/>
          </cell>
          <cell r="L61" t="str">
            <v/>
          </cell>
          <cell r="M61" t="str">
            <v/>
          </cell>
          <cell r="N61" t="str">
            <v/>
          </cell>
          <cell r="O61" t="str">
            <v/>
          </cell>
          <cell r="P61">
            <v>1</v>
          </cell>
          <cell r="R61" t="str">
            <v/>
          </cell>
          <cell r="S61">
            <v>155177.43299999999</v>
          </cell>
          <cell r="T61" t="str">
            <v/>
          </cell>
          <cell r="U61" t="str">
            <v/>
          </cell>
          <cell r="V61" t="str">
            <v/>
          </cell>
          <cell r="W61" t="str">
            <v/>
          </cell>
          <cell r="X61" t="str">
            <v/>
          </cell>
          <cell r="Y61">
            <v>0</v>
          </cell>
          <cell r="AA61" t="str">
            <v/>
          </cell>
          <cell r="AB61">
            <v>1164.4257142857143</v>
          </cell>
          <cell r="AC61" t="str">
            <v/>
          </cell>
          <cell r="AD61" t="str">
            <v/>
          </cell>
          <cell r="AE61" t="str">
            <v/>
          </cell>
          <cell r="AF61" t="str">
            <v/>
          </cell>
          <cell r="AG61" t="str">
            <v/>
          </cell>
          <cell r="AH61">
            <v>0</v>
          </cell>
          <cell r="AJ61" t="str">
            <v>All Network</v>
          </cell>
        </row>
        <row r="62">
          <cell r="A62" t="str">
            <v>20000051</v>
          </cell>
          <cell r="B62" t="str">
            <v>BENTON-FRANKLIN NO 1</v>
          </cell>
          <cell r="C62">
            <v>7215546.7529999996</v>
          </cell>
          <cell r="D62">
            <v>7189560.1730000004</v>
          </cell>
          <cell r="E62">
            <v>3.6144881431815984E-3</v>
          </cell>
          <cell r="G62">
            <v>3037.7571428571432</v>
          </cell>
          <cell r="I62" t="str">
            <v/>
          </cell>
          <cell r="J62">
            <v>1</v>
          </cell>
          <cell r="K62" t="str">
            <v/>
          </cell>
          <cell r="L62" t="str">
            <v/>
          </cell>
          <cell r="M62" t="str">
            <v/>
          </cell>
          <cell r="N62" t="str">
            <v/>
          </cell>
          <cell r="O62" t="str">
            <v/>
          </cell>
          <cell r="P62">
            <v>1</v>
          </cell>
          <cell r="R62" t="str">
            <v/>
          </cell>
          <cell r="S62">
            <v>7215546.7529999996</v>
          </cell>
          <cell r="T62" t="str">
            <v/>
          </cell>
          <cell r="U62" t="str">
            <v/>
          </cell>
          <cell r="V62" t="str">
            <v/>
          </cell>
          <cell r="W62" t="str">
            <v/>
          </cell>
          <cell r="X62" t="str">
            <v/>
          </cell>
          <cell r="Y62">
            <v>0</v>
          </cell>
          <cell r="AA62" t="str">
            <v/>
          </cell>
          <cell r="AB62">
            <v>3037.7571428571432</v>
          </cell>
          <cell r="AC62" t="str">
            <v/>
          </cell>
          <cell r="AD62" t="str">
            <v/>
          </cell>
          <cell r="AE62" t="str">
            <v/>
          </cell>
          <cell r="AF62" t="str">
            <v/>
          </cell>
          <cell r="AG62" t="str">
            <v/>
          </cell>
          <cell r="AH62">
            <v>0</v>
          </cell>
          <cell r="AJ62" t="str">
            <v>All Network</v>
          </cell>
        </row>
        <row r="63">
          <cell r="A63" t="str">
            <v>20000052</v>
          </cell>
          <cell r="B63" t="str">
            <v>BENTON-FRANKLIN NO 2</v>
          </cell>
          <cell r="C63">
            <v>631336.45299999998</v>
          </cell>
          <cell r="D63">
            <v>606949.53300000005</v>
          </cell>
          <cell r="E63">
            <v>4.0179485565235491E-2</v>
          </cell>
          <cell r="G63">
            <v>9932.2200000000012</v>
          </cell>
          <cell r="I63" t="str">
            <v/>
          </cell>
          <cell r="J63">
            <v>1</v>
          </cell>
          <cell r="K63" t="str">
            <v/>
          </cell>
          <cell r="L63" t="str">
            <v/>
          </cell>
          <cell r="M63" t="str">
            <v/>
          </cell>
          <cell r="N63" t="str">
            <v/>
          </cell>
          <cell r="O63" t="str">
            <v/>
          </cell>
          <cell r="P63">
            <v>1</v>
          </cell>
          <cell r="R63" t="str">
            <v/>
          </cell>
          <cell r="S63">
            <v>631336.45299999998</v>
          </cell>
          <cell r="T63" t="str">
            <v/>
          </cell>
          <cell r="U63" t="str">
            <v/>
          </cell>
          <cell r="V63" t="str">
            <v/>
          </cell>
          <cell r="W63" t="str">
            <v/>
          </cell>
          <cell r="X63" t="str">
            <v/>
          </cell>
          <cell r="Y63">
            <v>0</v>
          </cell>
          <cell r="AA63" t="str">
            <v/>
          </cell>
          <cell r="AB63">
            <v>9932.2200000000012</v>
          </cell>
          <cell r="AC63" t="str">
            <v/>
          </cell>
          <cell r="AD63" t="str">
            <v/>
          </cell>
          <cell r="AE63" t="str">
            <v/>
          </cell>
          <cell r="AF63" t="str">
            <v/>
          </cell>
          <cell r="AG63" t="str">
            <v/>
          </cell>
          <cell r="AH63">
            <v>0</v>
          </cell>
          <cell r="AJ63" t="str">
            <v>All Network</v>
          </cell>
        </row>
        <row r="64">
          <cell r="A64" t="str">
            <v>20000053</v>
          </cell>
          <cell r="B64" t="str">
            <v>BENTON-OTHELLO NO 1</v>
          </cell>
          <cell r="C64">
            <v>318842.25300000003</v>
          </cell>
          <cell r="D64">
            <v>318842.25299999997</v>
          </cell>
          <cell r="E64">
            <v>1.825594329665818E-16</v>
          </cell>
          <cell r="G64">
            <v>1181.6100000000001</v>
          </cell>
          <cell r="I64" t="str">
            <v/>
          </cell>
          <cell r="J64">
            <v>1</v>
          </cell>
          <cell r="K64" t="str">
            <v/>
          </cell>
          <cell r="L64" t="str">
            <v/>
          </cell>
          <cell r="M64" t="str">
            <v/>
          </cell>
          <cell r="N64" t="str">
            <v/>
          </cell>
          <cell r="O64" t="str">
            <v/>
          </cell>
          <cell r="P64">
            <v>1</v>
          </cell>
          <cell r="R64" t="str">
            <v/>
          </cell>
          <cell r="S64">
            <v>318842.25300000003</v>
          </cell>
          <cell r="T64" t="str">
            <v/>
          </cell>
          <cell r="U64" t="str">
            <v/>
          </cell>
          <cell r="V64" t="str">
            <v/>
          </cell>
          <cell r="W64" t="str">
            <v/>
          </cell>
          <cell r="X64" t="str">
            <v/>
          </cell>
          <cell r="Y64">
            <v>0</v>
          </cell>
          <cell r="AA64" t="str">
            <v/>
          </cell>
          <cell r="AB64">
            <v>1181.6100000000001</v>
          </cell>
          <cell r="AC64" t="str">
            <v/>
          </cell>
          <cell r="AD64" t="str">
            <v/>
          </cell>
          <cell r="AE64" t="str">
            <v/>
          </cell>
          <cell r="AF64" t="str">
            <v/>
          </cell>
          <cell r="AG64" t="str">
            <v/>
          </cell>
          <cell r="AH64">
            <v>0</v>
          </cell>
          <cell r="AJ64" t="str">
            <v>All Network</v>
          </cell>
        </row>
        <row r="65">
          <cell r="A65" t="str">
            <v>20000994</v>
          </cell>
          <cell r="B65" t="str">
            <v>BENTON-OTHELLO NO 1 (ML BENTON</v>
          </cell>
          <cell r="C65">
            <v>4602661.92</v>
          </cell>
          <cell r="D65">
            <v>4602661.92</v>
          </cell>
          <cell r="E65">
            <v>0</v>
          </cell>
          <cell r="G65">
            <v>0</v>
          </cell>
          <cell r="I65" t="str">
            <v/>
          </cell>
          <cell r="J65">
            <v>1</v>
          </cell>
          <cell r="K65" t="str">
            <v/>
          </cell>
          <cell r="L65" t="str">
            <v/>
          </cell>
          <cell r="M65" t="str">
            <v/>
          </cell>
          <cell r="N65" t="str">
            <v/>
          </cell>
          <cell r="O65" t="str">
            <v/>
          </cell>
          <cell r="P65">
            <v>1</v>
          </cell>
          <cell r="R65" t="str">
            <v/>
          </cell>
          <cell r="S65">
            <v>4602661.92</v>
          </cell>
          <cell r="T65" t="str">
            <v/>
          </cell>
          <cell r="U65" t="str">
            <v/>
          </cell>
          <cell r="V65" t="str">
            <v/>
          </cell>
          <cell r="W65" t="str">
            <v/>
          </cell>
          <cell r="X65" t="str">
            <v/>
          </cell>
          <cell r="Y65">
            <v>0</v>
          </cell>
          <cell r="AA65" t="str">
            <v/>
          </cell>
          <cell r="AB65">
            <v>0</v>
          </cell>
          <cell r="AC65" t="str">
            <v/>
          </cell>
          <cell r="AD65" t="str">
            <v/>
          </cell>
          <cell r="AE65" t="str">
            <v/>
          </cell>
          <cell r="AF65" t="str">
            <v/>
          </cell>
          <cell r="AG65" t="str">
            <v/>
          </cell>
          <cell r="AH65">
            <v>0</v>
          </cell>
          <cell r="AJ65" t="str">
            <v>New.  All Network. REM 1/28/15</v>
          </cell>
        </row>
        <row r="66">
          <cell r="A66" t="str">
            <v>20000054</v>
          </cell>
          <cell r="B66" t="str">
            <v>BENTON-SCOOTENEY NO 1</v>
          </cell>
          <cell r="C66">
            <v>936781.84299999999</v>
          </cell>
          <cell r="D66">
            <v>936781.84299999999</v>
          </cell>
          <cell r="E66">
            <v>0</v>
          </cell>
          <cell r="G66">
            <v>12115.591428571426</v>
          </cell>
          <cell r="I66" t="str">
            <v/>
          </cell>
          <cell r="J66">
            <v>1</v>
          </cell>
          <cell r="K66" t="str">
            <v/>
          </cell>
          <cell r="L66" t="str">
            <v/>
          </cell>
          <cell r="M66" t="str">
            <v/>
          </cell>
          <cell r="N66" t="str">
            <v/>
          </cell>
          <cell r="O66" t="str">
            <v/>
          </cell>
          <cell r="P66">
            <v>1</v>
          </cell>
          <cell r="R66" t="str">
            <v/>
          </cell>
          <cell r="S66">
            <v>936781.84299999999</v>
          </cell>
          <cell r="T66" t="str">
            <v/>
          </cell>
          <cell r="U66" t="str">
            <v/>
          </cell>
          <cell r="V66" t="str">
            <v/>
          </cell>
          <cell r="W66" t="str">
            <v/>
          </cell>
          <cell r="X66" t="str">
            <v/>
          </cell>
          <cell r="Y66">
            <v>0</v>
          </cell>
          <cell r="AA66" t="str">
            <v/>
          </cell>
          <cell r="AB66">
            <v>12115.591428571426</v>
          </cell>
          <cell r="AC66" t="str">
            <v/>
          </cell>
          <cell r="AD66" t="str">
            <v/>
          </cell>
          <cell r="AE66" t="str">
            <v/>
          </cell>
          <cell r="AF66" t="str">
            <v/>
          </cell>
          <cell r="AG66" t="str">
            <v/>
          </cell>
          <cell r="AH66">
            <v>0</v>
          </cell>
          <cell r="AJ66" t="str">
            <v>All Network</v>
          </cell>
        </row>
        <row r="67">
          <cell r="A67" t="str">
            <v>20000177</v>
          </cell>
          <cell r="B67" t="str">
            <v>BENTON-WHITE BLUFFS NO 1</v>
          </cell>
          <cell r="C67">
            <v>557625.89999999991</v>
          </cell>
          <cell r="D67">
            <v>557625.89999999991</v>
          </cell>
          <cell r="E67">
            <v>0</v>
          </cell>
          <cell r="G67">
            <v>2505.738571428571</v>
          </cell>
          <cell r="I67" t="str">
            <v/>
          </cell>
          <cell r="J67">
            <v>1</v>
          </cell>
          <cell r="K67" t="str">
            <v/>
          </cell>
          <cell r="L67" t="str">
            <v/>
          </cell>
          <cell r="M67" t="str">
            <v/>
          </cell>
          <cell r="N67" t="str">
            <v/>
          </cell>
          <cell r="O67" t="str">
            <v/>
          </cell>
          <cell r="P67">
            <v>1</v>
          </cell>
          <cell r="R67" t="str">
            <v/>
          </cell>
          <cell r="S67">
            <v>557625.89999999991</v>
          </cell>
          <cell r="T67" t="str">
            <v/>
          </cell>
          <cell r="U67" t="str">
            <v/>
          </cell>
          <cell r="V67" t="str">
            <v/>
          </cell>
          <cell r="W67" t="str">
            <v/>
          </cell>
          <cell r="X67" t="str">
            <v/>
          </cell>
          <cell r="Y67">
            <v>0</v>
          </cell>
          <cell r="AA67" t="str">
            <v/>
          </cell>
          <cell r="AB67">
            <v>2505.738571428571</v>
          </cell>
          <cell r="AC67" t="str">
            <v/>
          </cell>
          <cell r="AD67" t="str">
            <v/>
          </cell>
          <cell r="AE67" t="str">
            <v/>
          </cell>
          <cell r="AF67" t="str">
            <v/>
          </cell>
          <cell r="AG67" t="str">
            <v/>
          </cell>
          <cell r="AH67">
            <v>0</v>
          </cell>
          <cell r="AJ67" t="str">
            <v>All Network</v>
          </cell>
        </row>
        <row r="68">
          <cell r="A68" t="str">
            <v>20000055</v>
          </cell>
          <cell r="B68" t="str">
            <v>BERTELSEN-WILLOW CREEK NO 1</v>
          </cell>
          <cell r="C68">
            <v>97254.12999999999</v>
          </cell>
          <cell r="D68">
            <v>96502.3</v>
          </cell>
          <cell r="E68">
            <v>7.7907987685266276E-3</v>
          </cell>
          <cell r="G68">
            <v>510.51571428571435</v>
          </cell>
          <cell r="I68" t="str">
            <v/>
          </cell>
          <cell r="J68">
            <v>1</v>
          </cell>
          <cell r="K68" t="str">
            <v/>
          </cell>
          <cell r="L68" t="str">
            <v/>
          </cell>
          <cell r="M68" t="str">
            <v/>
          </cell>
          <cell r="N68" t="str">
            <v/>
          </cell>
          <cell r="O68" t="str">
            <v/>
          </cell>
          <cell r="P68">
            <v>1</v>
          </cell>
          <cell r="R68" t="str">
            <v/>
          </cell>
          <cell r="S68">
            <v>97254.12999999999</v>
          </cell>
          <cell r="T68" t="str">
            <v/>
          </cell>
          <cell r="U68" t="str">
            <v/>
          </cell>
          <cell r="V68" t="str">
            <v/>
          </cell>
          <cell r="W68" t="str">
            <v/>
          </cell>
          <cell r="X68" t="str">
            <v/>
          </cell>
          <cell r="Y68">
            <v>0</v>
          </cell>
          <cell r="AA68" t="str">
            <v/>
          </cell>
          <cell r="AB68">
            <v>510.51571428571435</v>
          </cell>
          <cell r="AC68" t="str">
            <v/>
          </cell>
          <cell r="AD68" t="str">
            <v/>
          </cell>
          <cell r="AE68" t="str">
            <v/>
          </cell>
          <cell r="AF68" t="str">
            <v/>
          </cell>
          <cell r="AG68" t="str">
            <v/>
          </cell>
          <cell r="AH68">
            <v>0</v>
          </cell>
          <cell r="AJ68" t="str">
            <v>All Network</v>
          </cell>
        </row>
        <row r="69">
          <cell r="A69" t="str">
            <v>20000861</v>
          </cell>
          <cell r="B69" t="str">
            <v>BETTAS ROAD-COLUMBIA NO 1</v>
          </cell>
          <cell r="C69">
            <v>929449.70000000007</v>
          </cell>
          <cell r="D69">
            <v>929449.70000000007</v>
          </cell>
          <cell r="E69">
            <v>0</v>
          </cell>
          <cell r="G69">
            <v>2962.1357142857146</v>
          </cell>
          <cell r="I69" t="str">
            <v/>
          </cell>
          <cell r="J69">
            <v>1</v>
          </cell>
          <cell r="K69" t="str">
            <v/>
          </cell>
          <cell r="L69" t="str">
            <v/>
          </cell>
          <cell r="M69" t="str">
            <v/>
          </cell>
          <cell r="N69" t="str">
            <v/>
          </cell>
          <cell r="O69" t="str">
            <v/>
          </cell>
          <cell r="P69">
            <v>1</v>
          </cell>
          <cell r="R69" t="str">
            <v/>
          </cell>
          <cell r="S69">
            <v>929449.70000000007</v>
          </cell>
          <cell r="T69" t="str">
            <v/>
          </cell>
          <cell r="U69" t="str">
            <v/>
          </cell>
          <cell r="V69" t="str">
            <v/>
          </cell>
          <cell r="W69" t="str">
            <v/>
          </cell>
          <cell r="X69" t="str">
            <v/>
          </cell>
          <cell r="Y69">
            <v>0</v>
          </cell>
          <cell r="AA69" t="str">
            <v/>
          </cell>
          <cell r="AB69">
            <v>2962.1357142857146</v>
          </cell>
          <cell r="AC69" t="str">
            <v/>
          </cell>
          <cell r="AD69" t="str">
            <v/>
          </cell>
          <cell r="AE69" t="str">
            <v/>
          </cell>
          <cell r="AF69" t="str">
            <v/>
          </cell>
          <cell r="AG69" t="str">
            <v/>
          </cell>
          <cell r="AH69">
            <v>0</v>
          </cell>
          <cell r="AJ69" t="str">
            <v>New.  All Network.</v>
          </cell>
        </row>
        <row r="70">
          <cell r="A70" t="str">
            <v>20001012</v>
          </cell>
          <cell r="B70" t="str">
            <v>BETTAS ROAD-COLUMBIA NO 1 (CHE</v>
          </cell>
          <cell r="C70">
            <v>317805.05</v>
          </cell>
          <cell r="D70">
            <v>317805.05</v>
          </cell>
          <cell r="E70">
            <v>0</v>
          </cell>
          <cell r="G70">
            <v>0</v>
          </cell>
          <cell r="I70" t="str">
            <v/>
          </cell>
          <cell r="J70">
            <v>1</v>
          </cell>
          <cell r="K70" t="str">
            <v/>
          </cell>
          <cell r="L70" t="str">
            <v/>
          </cell>
          <cell r="M70" t="str">
            <v/>
          </cell>
          <cell r="N70" t="str">
            <v/>
          </cell>
          <cell r="O70" t="str">
            <v/>
          </cell>
          <cell r="P70">
            <v>1</v>
          </cell>
          <cell r="R70" t="str">
            <v/>
          </cell>
          <cell r="S70">
            <v>317805.05</v>
          </cell>
          <cell r="T70" t="str">
            <v/>
          </cell>
          <cell r="U70" t="str">
            <v/>
          </cell>
          <cell r="V70" t="str">
            <v/>
          </cell>
          <cell r="W70" t="str">
            <v/>
          </cell>
          <cell r="X70" t="str">
            <v/>
          </cell>
          <cell r="Y70">
            <v>0</v>
          </cell>
          <cell r="AA70" t="str">
            <v/>
          </cell>
          <cell r="AB70">
            <v>0</v>
          </cell>
          <cell r="AC70" t="str">
            <v/>
          </cell>
          <cell r="AD70" t="str">
            <v/>
          </cell>
          <cell r="AE70" t="str">
            <v/>
          </cell>
          <cell r="AF70" t="str">
            <v/>
          </cell>
          <cell r="AG70" t="str">
            <v/>
          </cell>
          <cell r="AH70">
            <v>0</v>
          </cell>
          <cell r="AJ70" t="str">
            <v>New.  All Network. REM 1/28/15</v>
          </cell>
        </row>
        <row r="71">
          <cell r="A71" t="str">
            <v>20001013</v>
          </cell>
          <cell r="B71" t="str">
            <v>BETTAS ROAD-COLUMBIA NO 1 (KIT</v>
          </cell>
          <cell r="C71">
            <v>653155.22000000009</v>
          </cell>
          <cell r="D71">
            <v>653155.22000000009</v>
          </cell>
          <cell r="E71">
            <v>0</v>
          </cell>
          <cell r="G71">
            <v>0</v>
          </cell>
          <cell r="I71" t="str">
            <v/>
          </cell>
          <cell r="J71">
            <v>1</v>
          </cell>
          <cell r="K71" t="str">
            <v/>
          </cell>
          <cell r="L71" t="str">
            <v/>
          </cell>
          <cell r="M71" t="str">
            <v/>
          </cell>
          <cell r="N71" t="str">
            <v/>
          </cell>
          <cell r="O71" t="str">
            <v/>
          </cell>
          <cell r="P71">
            <v>1</v>
          </cell>
          <cell r="R71" t="str">
            <v/>
          </cell>
          <cell r="S71">
            <v>653155.22000000009</v>
          </cell>
          <cell r="T71" t="str">
            <v/>
          </cell>
          <cell r="U71" t="str">
            <v/>
          </cell>
          <cell r="V71" t="str">
            <v/>
          </cell>
          <cell r="W71" t="str">
            <v/>
          </cell>
          <cell r="X71" t="str">
            <v/>
          </cell>
          <cell r="Y71">
            <v>0</v>
          </cell>
          <cell r="AA71" t="str">
            <v/>
          </cell>
          <cell r="AB71">
            <v>0</v>
          </cell>
          <cell r="AC71" t="str">
            <v/>
          </cell>
          <cell r="AD71" t="str">
            <v/>
          </cell>
          <cell r="AE71" t="str">
            <v/>
          </cell>
          <cell r="AF71" t="str">
            <v/>
          </cell>
          <cell r="AG71" t="str">
            <v/>
          </cell>
          <cell r="AH71">
            <v>0</v>
          </cell>
          <cell r="AJ71" t="str">
            <v>New.  All Network. REM 1/28/15</v>
          </cell>
        </row>
        <row r="72">
          <cell r="A72" t="str">
            <v>20000646</v>
          </cell>
          <cell r="B72" t="str">
            <v>BIG CLIFF-DETROIT PH NO 1</v>
          </cell>
          <cell r="C72">
            <v>181339.5</v>
          </cell>
          <cell r="D72">
            <v>181339.5</v>
          </cell>
          <cell r="E72">
            <v>0</v>
          </cell>
          <cell r="G72">
            <v>1101.3914285714286</v>
          </cell>
          <cell r="I72">
            <v>1</v>
          </cell>
          <cell r="J72" t="str">
            <v/>
          </cell>
          <cell r="K72" t="str">
            <v/>
          </cell>
          <cell r="L72" t="str">
            <v/>
          </cell>
          <cell r="M72" t="str">
            <v/>
          </cell>
          <cell r="N72" t="str">
            <v/>
          </cell>
          <cell r="O72" t="str">
            <v/>
          </cell>
          <cell r="P72">
            <v>1</v>
          </cell>
          <cell r="R72">
            <v>181339.5</v>
          </cell>
          <cell r="S72" t="str">
            <v/>
          </cell>
          <cell r="T72" t="str">
            <v/>
          </cell>
          <cell r="U72" t="str">
            <v/>
          </cell>
          <cell r="V72" t="str">
            <v/>
          </cell>
          <cell r="W72" t="str">
            <v/>
          </cell>
          <cell r="X72" t="str">
            <v/>
          </cell>
          <cell r="Y72">
            <v>0</v>
          </cell>
          <cell r="AA72">
            <v>1101.3914285714286</v>
          </cell>
          <cell r="AB72" t="str">
            <v/>
          </cell>
          <cell r="AC72" t="str">
            <v/>
          </cell>
          <cell r="AD72" t="str">
            <v/>
          </cell>
          <cell r="AE72" t="str">
            <v/>
          </cell>
          <cell r="AF72" t="str">
            <v/>
          </cell>
          <cell r="AG72" t="str">
            <v/>
          </cell>
          <cell r="AH72">
            <v>0</v>
          </cell>
          <cell r="AJ72" t="str">
            <v>All Generation Integration</v>
          </cell>
        </row>
        <row r="73">
          <cell r="A73" t="str">
            <v>20000647</v>
          </cell>
          <cell r="B73" t="str">
            <v>BIG CLIFF-DETROIT PH NO 2</v>
          </cell>
          <cell r="C73">
            <v>181339.5</v>
          </cell>
          <cell r="D73">
            <v>181339.5</v>
          </cell>
          <cell r="E73">
            <v>0</v>
          </cell>
          <cell r="G73">
            <v>149.33142857142857</v>
          </cell>
          <cell r="I73">
            <v>1</v>
          </cell>
          <cell r="J73" t="str">
            <v/>
          </cell>
          <cell r="K73" t="str">
            <v/>
          </cell>
          <cell r="L73" t="str">
            <v/>
          </cell>
          <cell r="M73" t="str">
            <v/>
          </cell>
          <cell r="N73" t="str">
            <v/>
          </cell>
          <cell r="O73" t="str">
            <v/>
          </cell>
          <cell r="P73">
            <v>1</v>
          </cell>
          <cell r="R73">
            <v>181339.5</v>
          </cell>
          <cell r="S73" t="str">
            <v/>
          </cell>
          <cell r="T73" t="str">
            <v/>
          </cell>
          <cell r="U73" t="str">
            <v/>
          </cell>
          <cell r="V73" t="str">
            <v/>
          </cell>
          <cell r="W73" t="str">
            <v/>
          </cell>
          <cell r="X73" t="str">
            <v/>
          </cell>
          <cell r="Y73">
            <v>0</v>
          </cell>
          <cell r="AA73">
            <v>149.33142857142857</v>
          </cell>
          <cell r="AB73" t="str">
            <v/>
          </cell>
          <cell r="AC73" t="str">
            <v/>
          </cell>
          <cell r="AD73" t="str">
            <v/>
          </cell>
          <cell r="AE73" t="str">
            <v/>
          </cell>
          <cell r="AF73" t="str">
            <v/>
          </cell>
          <cell r="AG73" t="str">
            <v/>
          </cell>
          <cell r="AH73">
            <v>0</v>
          </cell>
          <cell r="AJ73" t="str">
            <v>All Generation Integration</v>
          </cell>
        </row>
        <row r="74">
          <cell r="A74" t="str">
            <v>20000057</v>
          </cell>
          <cell r="B74" t="str">
            <v>BIG EDDY 500/230KV TIE NO 1</v>
          </cell>
          <cell r="C74">
            <v>51352</v>
          </cell>
          <cell r="D74">
            <v>51352</v>
          </cell>
          <cell r="E74">
            <v>0</v>
          </cell>
          <cell r="G74">
            <v>1578.8799999999999</v>
          </cell>
          <cell r="I74" t="str">
            <v/>
          </cell>
          <cell r="J74" t="str">
            <v/>
          </cell>
          <cell r="K74">
            <v>1</v>
          </cell>
          <cell r="L74" t="str">
            <v/>
          </cell>
          <cell r="M74" t="str">
            <v/>
          </cell>
          <cell r="N74" t="str">
            <v/>
          </cell>
          <cell r="O74" t="str">
            <v/>
          </cell>
          <cell r="P74">
            <v>1</v>
          </cell>
          <cell r="R74" t="str">
            <v/>
          </cell>
          <cell r="S74" t="str">
            <v/>
          </cell>
          <cell r="T74">
            <v>51352</v>
          </cell>
          <cell r="U74" t="str">
            <v/>
          </cell>
          <cell r="V74" t="str">
            <v/>
          </cell>
          <cell r="W74" t="str">
            <v/>
          </cell>
          <cell r="X74" t="str">
            <v/>
          </cell>
          <cell r="Y74">
            <v>0</v>
          </cell>
          <cell r="AA74" t="str">
            <v/>
          </cell>
          <cell r="AB74" t="str">
            <v/>
          </cell>
          <cell r="AC74">
            <v>1578.8799999999999</v>
          </cell>
          <cell r="AD74" t="str">
            <v/>
          </cell>
          <cell r="AE74" t="str">
            <v/>
          </cell>
          <cell r="AF74" t="str">
            <v/>
          </cell>
          <cell r="AG74" t="str">
            <v/>
          </cell>
          <cell r="AH74">
            <v>0</v>
          </cell>
          <cell r="AJ74" t="str">
            <v>All Southern Intertie</v>
          </cell>
        </row>
        <row r="75">
          <cell r="A75" t="str">
            <v>20000060</v>
          </cell>
          <cell r="B75" t="str">
            <v>BIG EDDY-CELILO NO 1</v>
          </cell>
          <cell r="C75">
            <v>1284742</v>
          </cell>
          <cell r="D75">
            <v>1284742</v>
          </cell>
          <cell r="E75">
            <v>0</v>
          </cell>
          <cell r="G75">
            <v>4868.7757142857145</v>
          </cell>
          <cell r="I75" t="str">
            <v/>
          </cell>
          <cell r="J75" t="str">
            <v/>
          </cell>
          <cell r="K75">
            <v>1</v>
          </cell>
          <cell r="L75" t="str">
            <v/>
          </cell>
          <cell r="M75" t="str">
            <v/>
          </cell>
          <cell r="N75" t="str">
            <v/>
          </cell>
          <cell r="O75" t="str">
            <v/>
          </cell>
          <cell r="P75">
            <v>1</v>
          </cell>
          <cell r="R75" t="str">
            <v/>
          </cell>
          <cell r="S75" t="str">
            <v/>
          </cell>
          <cell r="T75">
            <v>1284742</v>
          </cell>
          <cell r="U75" t="str">
            <v/>
          </cell>
          <cell r="V75" t="str">
            <v/>
          </cell>
          <cell r="W75" t="str">
            <v/>
          </cell>
          <cell r="X75" t="str">
            <v/>
          </cell>
          <cell r="Y75">
            <v>0</v>
          </cell>
          <cell r="AA75" t="str">
            <v/>
          </cell>
          <cell r="AB75" t="str">
            <v/>
          </cell>
          <cell r="AC75">
            <v>4868.7757142857145</v>
          </cell>
          <cell r="AD75" t="str">
            <v/>
          </cell>
          <cell r="AE75" t="str">
            <v/>
          </cell>
          <cell r="AF75" t="str">
            <v/>
          </cell>
          <cell r="AG75" t="str">
            <v/>
          </cell>
          <cell r="AH75">
            <v>0</v>
          </cell>
          <cell r="AJ75" t="str">
            <v>All Southern Intertie</v>
          </cell>
        </row>
        <row r="76">
          <cell r="A76" t="str">
            <v>20000061</v>
          </cell>
          <cell r="B76" t="str">
            <v>BIG EDDY-CELILO NO 2</v>
          </cell>
          <cell r="C76">
            <v>1463787.59</v>
          </cell>
          <cell r="D76">
            <v>1463787.59</v>
          </cell>
          <cell r="E76">
            <v>0</v>
          </cell>
          <cell r="G76">
            <v>2321.3257142857142</v>
          </cell>
          <cell r="I76" t="str">
            <v/>
          </cell>
          <cell r="J76" t="str">
            <v/>
          </cell>
          <cell r="K76">
            <v>1</v>
          </cell>
          <cell r="L76" t="str">
            <v/>
          </cell>
          <cell r="M76" t="str">
            <v/>
          </cell>
          <cell r="N76" t="str">
            <v/>
          </cell>
          <cell r="O76" t="str">
            <v/>
          </cell>
          <cell r="P76">
            <v>1</v>
          </cell>
          <cell r="R76" t="str">
            <v/>
          </cell>
          <cell r="S76" t="str">
            <v/>
          </cell>
          <cell r="T76">
            <v>1463787.59</v>
          </cell>
          <cell r="U76" t="str">
            <v/>
          </cell>
          <cell r="V76" t="str">
            <v/>
          </cell>
          <cell r="W76" t="str">
            <v/>
          </cell>
          <cell r="X76" t="str">
            <v/>
          </cell>
          <cell r="Y76">
            <v>0</v>
          </cell>
          <cell r="AA76" t="str">
            <v/>
          </cell>
          <cell r="AB76" t="str">
            <v/>
          </cell>
          <cell r="AC76">
            <v>2321.3257142857142</v>
          </cell>
          <cell r="AD76" t="str">
            <v/>
          </cell>
          <cell r="AE76" t="str">
            <v/>
          </cell>
          <cell r="AF76" t="str">
            <v/>
          </cell>
          <cell r="AG76" t="str">
            <v/>
          </cell>
          <cell r="AH76">
            <v>0</v>
          </cell>
          <cell r="AJ76" t="str">
            <v>All Southern Intertie</v>
          </cell>
        </row>
        <row r="77">
          <cell r="A77" t="str">
            <v>20000062</v>
          </cell>
          <cell r="B77" t="str">
            <v>BIG EDDY-CELILO NO 3</v>
          </cell>
          <cell r="C77">
            <v>373697.4</v>
          </cell>
          <cell r="D77">
            <v>373697.4</v>
          </cell>
          <cell r="E77">
            <v>0</v>
          </cell>
          <cell r="G77">
            <v>224.71714285714287</v>
          </cell>
          <cell r="I77" t="str">
            <v/>
          </cell>
          <cell r="J77" t="str">
            <v/>
          </cell>
          <cell r="K77">
            <v>1</v>
          </cell>
          <cell r="L77" t="str">
            <v/>
          </cell>
          <cell r="M77" t="str">
            <v/>
          </cell>
          <cell r="N77" t="str">
            <v/>
          </cell>
          <cell r="O77" t="str">
            <v/>
          </cell>
          <cell r="P77">
            <v>1</v>
          </cell>
          <cell r="R77" t="str">
            <v/>
          </cell>
          <cell r="S77" t="str">
            <v/>
          </cell>
          <cell r="T77">
            <v>373697.4</v>
          </cell>
          <cell r="U77" t="str">
            <v/>
          </cell>
          <cell r="V77" t="str">
            <v/>
          </cell>
          <cell r="W77" t="str">
            <v/>
          </cell>
          <cell r="X77" t="str">
            <v/>
          </cell>
          <cell r="Y77">
            <v>0</v>
          </cell>
          <cell r="AA77" t="str">
            <v/>
          </cell>
          <cell r="AB77" t="str">
            <v/>
          </cell>
          <cell r="AC77">
            <v>224.71714285714287</v>
          </cell>
          <cell r="AD77" t="str">
            <v/>
          </cell>
          <cell r="AE77" t="str">
            <v/>
          </cell>
          <cell r="AF77" t="str">
            <v/>
          </cell>
          <cell r="AG77" t="str">
            <v/>
          </cell>
          <cell r="AH77">
            <v>0</v>
          </cell>
          <cell r="AJ77" t="str">
            <v>All Southern Intertie</v>
          </cell>
        </row>
        <row r="78">
          <cell r="A78" t="str">
            <v>20000063</v>
          </cell>
          <cell r="B78" t="str">
            <v>BIG EDDY-CELILO NO 4</v>
          </cell>
          <cell r="C78">
            <v>249131.6</v>
          </cell>
          <cell r="D78">
            <v>249131.59999999998</v>
          </cell>
          <cell r="E78">
            <v>1.1682111164032866E-16</v>
          </cell>
          <cell r="G78">
            <v>593.52571428571434</v>
          </cell>
          <cell r="I78" t="str">
            <v/>
          </cell>
          <cell r="J78" t="str">
            <v/>
          </cell>
          <cell r="K78">
            <v>1</v>
          </cell>
          <cell r="L78" t="str">
            <v/>
          </cell>
          <cell r="M78" t="str">
            <v/>
          </cell>
          <cell r="N78" t="str">
            <v/>
          </cell>
          <cell r="O78" t="str">
            <v/>
          </cell>
          <cell r="P78">
            <v>1</v>
          </cell>
          <cell r="R78" t="str">
            <v/>
          </cell>
          <cell r="S78" t="str">
            <v/>
          </cell>
          <cell r="T78">
            <v>249131.6</v>
          </cell>
          <cell r="U78" t="str">
            <v/>
          </cell>
          <cell r="V78" t="str">
            <v/>
          </cell>
          <cell r="W78" t="str">
            <v/>
          </cell>
          <cell r="X78" t="str">
            <v/>
          </cell>
          <cell r="Y78">
            <v>0</v>
          </cell>
          <cell r="AA78" t="str">
            <v/>
          </cell>
          <cell r="AB78" t="str">
            <v/>
          </cell>
          <cell r="AC78">
            <v>593.52571428571434</v>
          </cell>
          <cell r="AD78" t="str">
            <v/>
          </cell>
          <cell r="AE78" t="str">
            <v/>
          </cell>
          <cell r="AF78" t="str">
            <v/>
          </cell>
          <cell r="AG78" t="str">
            <v/>
          </cell>
          <cell r="AH78">
            <v>0</v>
          </cell>
          <cell r="AJ78" t="str">
            <v>All Southern Intertie</v>
          </cell>
        </row>
        <row r="79">
          <cell r="A79" t="str">
            <v>20000064</v>
          </cell>
          <cell r="B79" t="str">
            <v>BIG EDDY-CHEMAWA NO 1</v>
          </cell>
          <cell r="C79">
            <v>3481772.33</v>
          </cell>
          <cell r="D79">
            <v>3481772.33</v>
          </cell>
          <cell r="E79">
            <v>0</v>
          </cell>
          <cell r="G79">
            <v>39795.27428571428</v>
          </cell>
          <cell r="I79" t="str">
            <v/>
          </cell>
          <cell r="J79">
            <v>1</v>
          </cell>
          <cell r="K79" t="str">
            <v/>
          </cell>
          <cell r="L79" t="str">
            <v/>
          </cell>
          <cell r="M79" t="str">
            <v/>
          </cell>
          <cell r="N79" t="str">
            <v/>
          </cell>
          <cell r="O79" t="str">
            <v/>
          </cell>
          <cell r="P79">
            <v>1</v>
          </cell>
          <cell r="R79" t="str">
            <v/>
          </cell>
          <cell r="S79">
            <v>3481772.33</v>
          </cell>
          <cell r="T79" t="str">
            <v/>
          </cell>
          <cell r="U79" t="str">
            <v/>
          </cell>
          <cell r="V79" t="str">
            <v/>
          </cell>
          <cell r="W79" t="str">
            <v/>
          </cell>
          <cell r="X79" t="str">
            <v/>
          </cell>
          <cell r="Y79">
            <v>0</v>
          </cell>
          <cell r="AA79" t="str">
            <v/>
          </cell>
          <cell r="AB79">
            <v>39795.27428571428</v>
          </cell>
          <cell r="AC79" t="str">
            <v/>
          </cell>
          <cell r="AD79" t="str">
            <v/>
          </cell>
          <cell r="AE79" t="str">
            <v/>
          </cell>
          <cell r="AF79" t="str">
            <v/>
          </cell>
          <cell r="AG79" t="str">
            <v/>
          </cell>
          <cell r="AH79">
            <v>0</v>
          </cell>
          <cell r="AJ79" t="str">
            <v>All Network</v>
          </cell>
        </row>
        <row r="80">
          <cell r="A80" t="str">
            <v>20000065</v>
          </cell>
          <cell r="B80" t="str">
            <v>BIG EDDY-CHENOWETH NO 1</v>
          </cell>
          <cell r="C80">
            <v>979018.70000000007</v>
          </cell>
          <cell r="D80">
            <v>885592.83</v>
          </cell>
          <cell r="E80">
            <v>0.10549528726423871</v>
          </cell>
          <cell r="G80">
            <v>4391.5557142857142</v>
          </cell>
          <cell r="I80" t="str">
            <v/>
          </cell>
          <cell r="J80">
            <v>1</v>
          </cell>
          <cell r="K80" t="str">
            <v/>
          </cell>
          <cell r="L80" t="str">
            <v/>
          </cell>
          <cell r="M80" t="str">
            <v/>
          </cell>
          <cell r="N80" t="str">
            <v/>
          </cell>
          <cell r="O80" t="str">
            <v/>
          </cell>
          <cell r="P80">
            <v>1</v>
          </cell>
          <cell r="R80" t="str">
            <v/>
          </cell>
          <cell r="S80">
            <v>979018.70000000007</v>
          </cell>
          <cell r="T80" t="str">
            <v/>
          </cell>
          <cell r="U80" t="str">
            <v/>
          </cell>
          <cell r="V80" t="str">
            <v/>
          </cell>
          <cell r="W80" t="str">
            <v/>
          </cell>
          <cell r="X80" t="str">
            <v/>
          </cell>
          <cell r="Y80">
            <v>0</v>
          </cell>
          <cell r="AA80" t="str">
            <v/>
          </cell>
          <cell r="AB80">
            <v>4391.5557142857142</v>
          </cell>
          <cell r="AC80" t="str">
            <v/>
          </cell>
          <cell r="AD80" t="str">
            <v/>
          </cell>
          <cell r="AE80" t="str">
            <v/>
          </cell>
          <cell r="AF80" t="str">
            <v/>
          </cell>
          <cell r="AG80" t="str">
            <v/>
          </cell>
          <cell r="AH80">
            <v>0</v>
          </cell>
          <cell r="AJ80" t="str">
            <v>All Network</v>
          </cell>
        </row>
        <row r="81">
          <cell r="A81" t="str">
            <v>20000066</v>
          </cell>
          <cell r="B81" t="str">
            <v>BIG EDDY-CHENOWETH NO 2</v>
          </cell>
          <cell r="C81">
            <v>1455031.4</v>
          </cell>
          <cell r="D81">
            <v>1455031.4</v>
          </cell>
          <cell r="E81">
            <v>0</v>
          </cell>
          <cell r="G81">
            <v>2191.0871428571431</v>
          </cell>
          <cell r="I81" t="str">
            <v/>
          </cell>
          <cell r="J81">
            <v>1</v>
          </cell>
          <cell r="K81" t="str">
            <v/>
          </cell>
          <cell r="L81" t="str">
            <v/>
          </cell>
          <cell r="M81" t="str">
            <v/>
          </cell>
          <cell r="N81" t="str">
            <v/>
          </cell>
          <cell r="O81" t="str">
            <v/>
          </cell>
          <cell r="P81">
            <v>1</v>
          </cell>
          <cell r="R81" t="str">
            <v/>
          </cell>
          <cell r="S81">
            <v>1455031.4</v>
          </cell>
          <cell r="T81" t="str">
            <v/>
          </cell>
          <cell r="U81" t="str">
            <v/>
          </cell>
          <cell r="V81" t="str">
            <v/>
          </cell>
          <cell r="W81" t="str">
            <v/>
          </cell>
          <cell r="X81" t="str">
            <v/>
          </cell>
          <cell r="Y81">
            <v>0</v>
          </cell>
          <cell r="AA81" t="str">
            <v/>
          </cell>
          <cell r="AB81">
            <v>2191.0871428571431</v>
          </cell>
          <cell r="AC81" t="str">
            <v/>
          </cell>
          <cell r="AD81" t="str">
            <v/>
          </cell>
          <cell r="AE81" t="str">
            <v/>
          </cell>
          <cell r="AF81" t="str">
            <v/>
          </cell>
          <cell r="AG81" t="str">
            <v/>
          </cell>
          <cell r="AH81">
            <v>0</v>
          </cell>
          <cell r="AJ81" t="str">
            <v>All Network</v>
          </cell>
        </row>
        <row r="82">
          <cell r="A82" t="str">
            <v>20000067</v>
          </cell>
          <cell r="B82" t="str">
            <v>BIG EDDY-DE MOSS NO 1</v>
          </cell>
          <cell r="C82">
            <v>930198.66</v>
          </cell>
          <cell r="D82">
            <v>930198.66</v>
          </cell>
          <cell r="E82">
            <v>0</v>
          </cell>
          <cell r="G82">
            <v>12526.607142857143</v>
          </cell>
          <cell r="I82" t="str">
            <v/>
          </cell>
          <cell r="J82">
            <v>1</v>
          </cell>
          <cell r="K82" t="str">
            <v/>
          </cell>
          <cell r="L82" t="str">
            <v/>
          </cell>
          <cell r="M82" t="str">
            <v/>
          </cell>
          <cell r="N82" t="str">
            <v/>
          </cell>
          <cell r="O82" t="str">
            <v/>
          </cell>
          <cell r="P82">
            <v>1</v>
          </cell>
          <cell r="R82" t="str">
            <v/>
          </cell>
          <cell r="S82">
            <v>930198.66</v>
          </cell>
          <cell r="T82" t="str">
            <v/>
          </cell>
          <cell r="U82" t="str">
            <v/>
          </cell>
          <cell r="V82" t="str">
            <v/>
          </cell>
          <cell r="W82" t="str">
            <v/>
          </cell>
          <cell r="X82" t="str">
            <v/>
          </cell>
          <cell r="Y82">
            <v>0</v>
          </cell>
          <cell r="AA82" t="str">
            <v/>
          </cell>
          <cell r="AB82">
            <v>12526.607142857143</v>
          </cell>
          <cell r="AC82" t="str">
            <v/>
          </cell>
          <cell r="AD82" t="str">
            <v/>
          </cell>
          <cell r="AE82" t="str">
            <v/>
          </cell>
          <cell r="AF82" t="str">
            <v/>
          </cell>
          <cell r="AG82" t="str">
            <v/>
          </cell>
          <cell r="AH82">
            <v>0</v>
          </cell>
          <cell r="AJ82" t="str">
            <v>All Network</v>
          </cell>
        </row>
        <row r="83">
          <cell r="A83" t="str">
            <v>20000966</v>
          </cell>
          <cell r="B83" t="str">
            <v>BIG EDDY-KNIGHT NO 1</v>
          </cell>
          <cell r="C83">
            <v>32580710.990000006</v>
          </cell>
          <cell r="G83">
            <v>1975.2214285714285</v>
          </cell>
          <cell r="J83">
            <v>1</v>
          </cell>
          <cell r="P83">
            <v>1</v>
          </cell>
          <cell r="R83" t="str">
            <v/>
          </cell>
          <cell r="S83">
            <v>32580710.990000006</v>
          </cell>
          <cell r="T83" t="str">
            <v/>
          </cell>
          <cell r="U83" t="str">
            <v/>
          </cell>
          <cell r="V83" t="str">
            <v/>
          </cell>
          <cell r="W83" t="str">
            <v/>
          </cell>
          <cell r="X83" t="str">
            <v/>
          </cell>
          <cell r="Y83">
            <v>0</v>
          </cell>
          <cell r="AA83" t="str">
            <v/>
          </cell>
          <cell r="AB83">
            <v>1975.2214285714285</v>
          </cell>
          <cell r="AC83" t="str">
            <v/>
          </cell>
          <cell r="AD83" t="str">
            <v/>
          </cell>
          <cell r="AE83" t="str">
            <v/>
          </cell>
          <cell r="AF83" t="str">
            <v/>
          </cell>
          <cell r="AG83" t="str">
            <v/>
          </cell>
          <cell r="AH83">
            <v>0</v>
          </cell>
          <cell r="AJ83" t="str">
            <v>New All Network (LTD 3/28/17)</v>
          </cell>
        </row>
        <row r="84">
          <cell r="A84" t="str">
            <v>20001336</v>
          </cell>
          <cell r="B84" t="str">
            <v>BIG EDDY-KNIGHT NO 1 (ML KLICK</v>
          </cell>
          <cell r="C84">
            <v>67249715.310000002</v>
          </cell>
          <cell r="D84">
            <v>24970912.490000002</v>
          </cell>
          <cell r="E84">
            <v>1.6931220609952167</v>
          </cell>
          <cell r="G84">
            <v>0</v>
          </cell>
          <cell r="I84" t="str">
            <v/>
          </cell>
          <cell r="J84">
            <v>1</v>
          </cell>
          <cell r="K84" t="str">
            <v/>
          </cell>
          <cell r="L84" t="str">
            <v/>
          </cell>
          <cell r="M84" t="str">
            <v/>
          </cell>
          <cell r="N84" t="str">
            <v/>
          </cell>
          <cell r="O84" t="str">
            <v/>
          </cell>
          <cell r="P84">
            <v>1</v>
          </cell>
          <cell r="R84" t="str">
            <v/>
          </cell>
          <cell r="S84">
            <v>67249715.310000002</v>
          </cell>
          <cell r="T84" t="str">
            <v/>
          </cell>
          <cell r="U84" t="str">
            <v/>
          </cell>
          <cell r="V84" t="str">
            <v/>
          </cell>
          <cell r="W84" t="str">
            <v/>
          </cell>
          <cell r="X84" t="str">
            <v/>
          </cell>
          <cell r="Y84">
            <v>0</v>
          </cell>
          <cell r="AA84" t="str">
            <v/>
          </cell>
          <cell r="AB84">
            <v>0</v>
          </cell>
          <cell r="AC84" t="str">
            <v/>
          </cell>
          <cell r="AD84" t="str">
            <v/>
          </cell>
          <cell r="AE84" t="str">
            <v/>
          </cell>
          <cell r="AF84" t="str">
            <v/>
          </cell>
          <cell r="AG84" t="str">
            <v/>
          </cell>
          <cell r="AH84">
            <v>0</v>
          </cell>
          <cell r="AJ84" t="str">
            <v>New FY15.  All Network.  REM 1/29/26</v>
          </cell>
        </row>
        <row r="85">
          <cell r="A85" t="str">
            <v>20001335</v>
          </cell>
          <cell r="B85" t="str">
            <v>BIG EDDY-KNIGHT NO 1 (ML WASON</v>
          </cell>
          <cell r="C85">
            <v>44132563.559999995</v>
          </cell>
          <cell r="D85">
            <v>44253031.049999997</v>
          </cell>
          <cell r="E85">
            <v>-2.7222426835325688E-3</v>
          </cell>
          <cell r="G85">
            <v>0</v>
          </cell>
          <cell r="I85" t="str">
            <v/>
          </cell>
          <cell r="J85">
            <v>1</v>
          </cell>
          <cell r="K85" t="str">
            <v/>
          </cell>
          <cell r="L85" t="str">
            <v/>
          </cell>
          <cell r="M85" t="str">
            <v/>
          </cell>
          <cell r="N85" t="str">
            <v/>
          </cell>
          <cell r="O85" t="str">
            <v/>
          </cell>
          <cell r="P85">
            <v>1</v>
          </cell>
          <cell r="R85" t="str">
            <v/>
          </cell>
          <cell r="S85">
            <v>44132563.559999995</v>
          </cell>
          <cell r="T85" t="str">
            <v/>
          </cell>
          <cell r="U85" t="str">
            <v/>
          </cell>
          <cell r="V85" t="str">
            <v/>
          </cell>
          <cell r="W85" t="str">
            <v/>
          </cell>
          <cell r="X85" t="str">
            <v/>
          </cell>
          <cell r="Y85">
            <v>0</v>
          </cell>
          <cell r="AA85" t="str">
            <v/>
          </cell>
          <cell r="AB85">
            <v>0</v>
          </cell>
          <cell r="AC85" t="str">
            <v/>
          </cell>
          <cell r="AD85" t="str">
            <v/>
          </cell>
          <cell r="AE85" t="str">
            <v/>
          </cell>
          <cell r="AF85" t="str">
            <v/>
          </cell>
          <cell r="AG85" t="str">
            <v/>
          </cell>
          <cell r="AH85">
            <v>0</v>
          </cell>
          <cell r="AJ85" t="str">
            <v>New FY15.  All Network.  REM 1/29/26</v>
          </cell>
        </row>
        <row r="86">
          <cell r="A86" t="str">
            <v>20000068</v>
          </cell>
          <cell r="B86" t="str">
            <v>BIG EDDY-MCLOUGHLIN 1&amp;2 NO 1</v>
          </cell>
          <cell r="C86">
            <v>4965983.2699999996</v>
          </cell>
          <cell r="D86">
            <v>4965983.2699999996</v>
          </cell>
          <cell r="E86">
            <v>0</v>
          </cell>
          <cell r="G86">
            <v>16500.014285714286</v>
          </cell>
          <cell r="I86" t="str">
            <v/>
          </cell>
          <cell r="J86">
            <v>1</v>
          </cell>
          <cell r="K86" t="str">
            <v/>
          </cell>
          <cell r="L86" t="str">
            <v/>
          </cell>
          <cell r="M86" t="str">
            <v/>
          </cell>
          <cell r="N86" t="str">
            <v/>
          </cell>
          <cell r="O86" t="str">
            <v/>
          </cell>
          <cell r="P86">
            <v>1</v>
          </cell>
          <cell r="R86" t="str">
            <v/>
          </cell>
          <cell r="S86">
            <v>4965983.2699999996</v>
          </cell>
          <cell r="T86" t="str">
            <v/>
          </cell>
          <cell r="U86" t="str">
            <v/>
          </cell>
          <cell r="V86" t="str">
            <v/>
          </cell>
          <cell r="W86" t="str">
            <v/>
          </cell>
          <cell r="X86" t="str">
            <v/>
          </cell>
          <cell r="Y86">
            <v>0</v>
          </cell>
          <cell r="AA86" t="str">
            <v/>
          </cell>
          <cell r="AB86">
            <v>16500.014285714286</v>
          </cell>
          <cell r="AC86" t="str">
            <v/>
          </cell>
          <cell r="AD86" t="str">
            <v/>
          </cell>
          <cell r="AE86" t="str">
            <v/>
          </cell>
          <cell r="AF86" t="str">
            <v/>
          </cell>
          <cell r="AG86" t="str">
            <v/>
          </cell>
          <cell r="AH86">
            <v>0</v>
          </cell>
          <cell r="AJ86" t="str">
            <v>All Network</v>
          </cell>
        </row>
        <row r="87">
          <cell r="A87" t="str">
            <v>20000069</v>
          </cell>
          <cell r="B87" t="str">
            <v>BIG EDDY-MCLOUGHLIN 1&amp;2 NO 2</v>
          </cell>
          <cell r="C87">
            <v>1764191.6500000001</v>
          </cell>
          <cell r="D87">
            <v>1764191.6500000001</v>
          </cell>
          <cell r="E87">
            <v>0</v>
          </cell>
          <cell r="G87">
            <v>6182.681428571429</v>
          </cell>
          <cell r="I87" t="str">
            <v/>
          </cell>
          <cell r="J87">
            <v>1</v>
          </cell>
          <cell r="K87" t="str">
            <v/>
          </cell>
          <cell r="L87" t="str">
            <v/>
          </cell>
          <cell r="M87" t="str">
            <v/>
          </cell>
          <cell r="N87" t="str">
            <v/>
          </cell>
          <cell r="O87" t="str">
            <v/>
          </cell>
          <cell r="P87">
            <v>1</v>
          </cell>
          <cell r="R87" t="str">
            <v/>
          </cell>
          <cell r="S87">
            <v>1764191.6500000001</v>
          </cell>
          <cell r="T87" t="str">
            <v/>
          </cell>
          <cell r="U87" t="str">
            <v/>
          </cell>
          <cell r="V87" t="str">
            <v/>
          </cell>
          <cell r="W87" t="str">
            <v/>
          </cell>
          <cell r="X87" t="str">
            <v/>
          </cell>
          <cell r="Y87">
            <v>0</v>
          </cell>
          <cell r="AA87" t="str">
            <v/>
          </cell>
          <cell r="AB87">
            <v>6182.681428571429</v>
          </cell>
          <cell r="AC87" t="str">
            <v/>
          </cell>
          <cell r="AD87" t="str">
            <v/>
          </cell>
          <cell r="AE87" t="str">
            <v/>
          </cell>
          <cell r="AF87" t="str">
            <v/>
          </cell>
          <cell r="AG87" t="str">
            <v/>
          </cell>
          <cell r="AH87">
            <v>0</v>
          </cell>
          <cell r="AJ87" t="str">
            <v>All Network</v>
          </cell>
        </row>
        <row r="88">
          <cell r="A88" t="str">
            <v>20000071</v>
          </cell>
          <cell r="B88" t="str">
            <v>BIG EDDY-OSTRANDER NO 1</v>
          </cell>
          <cell r="C88">
            <v>10045705.489999998</v>
          </cell>
          <cell r="D88">
            <v>10045705.49</v>
          </cell>
          <cell r="E88">
            <v>-1.8541705717782864E-16</v>
          </cell>
          <cell r="G88">
            <v>14247.848571428573</v>
          </cell>
          <cell r="I88" t="str">
            <v/>
          </cell>
          <cell r="J88">
            <v>1</v>
          </cell>
          <cell r="K88" t="str">
            <v/>
          </cell>
          <cell r="L88" t="str">
            <v/>
          </cell>
          <cell r="M88" t="str">
            <v/>
          </cell>
          <cell r="N88" t="str">
            <v/>
          </cell>
          <cell r="O88" t="str">
            <v/>
          </cell>
          <cell r="P88">
            <v>1</v>
          </cell>
          <cell r="R88" t="str">
            <v/>
          </cell>
          <cell r="S88">
            <v>10045705.489999998</v>
          </cell>
          <cell r="T88" t="str">
            <v/>
          </cell>
          <cell r="U88" t="str">
            <v/>
          </cell>
          <cell r="V88" t="str">
            <v/>
          </cell>
          <cell r="W88" t="str">
            <v/>
          </cell>
          <cell r="X88" t="str">
            <v/>
          </cell>
          <cell r="Y88">
            <v>0</v>
          </cell>
          <cell r="AA88" t="str">
            <v/>
          </cell>
          <cell r="AB88">
            <v>14247.848571428573</v>
          </cell>
          <cell r="AC88" t="str">
            <v/>
          </cell>
          <cell r="AD88" t="str">
            <v/>
          </cell>
          <cell r="AE88" t="str">
            <v/>
          </cell>
          <cell r="AF88" t="str">
            <v/>
          </cell>
          <cell r="AG88" t="str">
            <v/>
          </cell>
          <cell r="AH88">
            <v>0</v>
          </cell>
          <cell r="AJ88" t="str">
            <v>All Network</v>
          </cell>
        </row>
        <row r="89">
          <cell r="A89" t="str">
            <v>20000980</v>
          </cell>
          <cell r="B89" t="str">
            <v>BIG EDDY-OSTRANDER NO 1 (ML CL</v>
          </cell>
          <cell r="C89">
            <v>1879709.3099999998</v>
          </cell>
          <cell r="D89">
            <v>1879709.3099999998</v>
          </cell>
          <cell r="E89">
            <v>0</v>
          </cell>
          <cell r="G89">
            <v>0</v>
          </cell>
          <cell r="I89" t="str">
            <v/>
          </cell>
          <cell r="J89">
            <v>1</v>
          </cell>
          <cell r="K89" t="str">
            <v/>
          </cell>
          <cell r="L89" t="str">
            <v/>
          </cell>
          <cell r="M89" t="str">
            <v/>
          </cell>
          <cell r="N89" t="str">
            <v/>
          </cell>
          <cell r="O89" t="str">
            <v/>
          </cell>
          <cell r="P89">
            <v>1</v>
          </cell>
          <cell r="R89" t="str">
            <v/>
          </cell>
          <cell r="S89">
            <v>1879709.3099999998</v>
          </cell>
          <cell r="T89" t="str">
            <v/>
          </cell>
          <cell r="U89" t="str">
            <v/>
          </cell>
          <cell r="V89" t="str">
            <v/>
          </cell>
          <cell r="W89" t="str">
            <v/>
          </cell>
          <cell r="X89" t="str">
            <v/>
          </cell>
          <cell r="Y89">
            <v>0</v>
          </cell>
          <cell r="AA89" t="str">
            <v/>
          </cell>
          <cell r="AB89">
            <v>0</v>
          </cell>
          <cell r="AC89" t="str">
            <v/>
          </cell>
          <cell r="AD89" t="str">
            <v/>
          </cell>
          <cell r="AE89" t="str">
            <v/>
          </cell>
          <cell r="AF89" t="str">
            <v/>
          </cell>
          <cell r="AG89" t="str">
            <v/>
          </cell>
          <cell r="AH89">
            <v>0</v>
          </cell>
          <cell r="AJ89" t="str">
            <v>All Network. REM 2/26/13</v>
          </cell>
        </row>
        <row r="90">
          <cell r="A90" t="str">
            <v>20000072</v>
          </cell>
          <cell r="B90" t="str">
            <v>BIG EDDY-REDMOND NO 1</v>
          </cell>
          <cell r="C90">
            <v>8293426.1430000002</v>
          </cell>
          <cell r="D90">
            <v>8254793.2429999998</v>
          </cell>
          <cell r="E90">
            <v>4.6800566486339037E-3</v>
          </cell>
          <cell r="G90">
            <v>79261.67571428571</v>
          </cell>
          <cell r="I90" t="str">
            <v/>
          </cell>
          <cell r="J90">
            <v>1</v>
          </cell>
          <cell r="K90" t="str">
            <v/>
          </cell>
          <cell r="L90" t="str">
            <v/>
          </cell>
          <cell r="M90" t="str">
            <v/>
          </cell>
          <cell r="N90" t="str">
            <v/>
          </cell>
          <cell r="O90" t="str">
            <v/>
          </cell>
          <cell r="P90">
            <v>1</v>
          </cell>
          <cell r="R90" t="str">
            <v/>
          </cell>
          <cell r="S90">
            <v>8293426.1430000002</v>
          </cell>
          <cell r="T90" t="str">
            <v/>
          </cell>
          <cell r="U90" t="str">
            <v/>
          </cell>
          <cell r="V90" t="str">
            <v/>
          </cell>
          <cell r="W90" t="str">
            <v/>
          </cell>
          <cell r="X90" t="str">
            <v/>
          </cell>
          <cell r="Y90">
            <v>0</v>
          </cell>
          <cell r="AA90" t="str">
            <v/>
          </cell>
          <cell r="AB90">
            <v>79261.67571428571</v>
          </cell>
          <cell r="AC90" t="str">
            <v/>
          </cell>
          <cell r="AD90" t="str">
            <v/>
          </cell>
          <cell r="AE90" t="str">
            <v/>
          </cell>
          <cell r="AF90" t="str">
            <v/>
          </cell>
          <cell r="AG90" t="str">
            <v/>
          </cell>
          <cell r="AH90">
            <v>0</v>
          </cell>
          <cell r="AJ90" t="str">
            <v>All Network</v>
          </cell>
        </row>
        <row r="91">
          <cell r="A91" t="str">
            <v>20000070</v>
          </cell>
          <cell r="B91" t="str">
            <v>BIG EDDY-SPRING CREEK NO 1</v>
          </cell>
          <cell r="C91">
            <v>3032156.4730000002</v>
          </cell>
          <cell r="D91">
            <v>3032156.4729999988</v>
          </cell>
          <cell r="E91">
            <v>4.6072287969395253E-16</v>
          </cell>
          <cell r="G91">
            <v>23328.868571428575</v>
          </cell>
          <cell r="I91" t="str">
            <v/>
          </cell>
          <cell r="J91">
            <v>1</v>
          </cell>
          <cell r="K91" t="str">
            <v/>
          </cell>
          <cell r="L91" t="str">
            <v/>
          </cell>
          <cell r="M91" t="str">
            <v/>
          </cell>
          <cell r="N91" t="str">
            <v/>
          </cell>
          <cell r="O91" t="str">
            <v/>
          </cell>
          <cell r="P91">
            <v>1</v>
          </cell>
          <cell r="R91" t="str">
            <v/>
          </cell>
          <cell r="S91">
            <v>3032156.4730000002</v>
          </cell>
          <cell r="T91" t="str">
            <v/>
          </cell>
          <cell r="U91" t="str">
            <v/>
          </cell>
          <cell r="V91" t="str">
            <v/>
          </cell>
          <cell r="W91" t="str">
            <v/>
          </cell>
          <cell r="X91" t="str">
            <v/>
          </cell>
          <cell r="Y91">
            <v>0</v>
          </cell>
          <cell r="AA91" t="str">
            <v/>
          </cell>
          <cell r="AB91">
            <v>23328.868571428575</v>
          </cell>
          <cell r="AC91" t="str">
            <v/>
          </cell>
          <cell r="AD91" t="str">
            <v/>
          </cell>
          <cell r="AE91" t="str">
            <v/>
          </cell>
          <cell r="AF91" t="str">
            <v/>
          </cell>
          <cell r="AG91" t="str">
            <v/>
          </cell>
          <cell r="AH91">
            <v>0</v>
          </cell>
          <cell r="AJ91" t="str">
            <v>All Network</v>
          </cell>
        </row>
        <row r="92">
          <cell r="A92" t="str">
            <v>20000761</v>
          </cell>
          <cell r="B92" t="str">
            <v>BIG EDDY-THE DALLES FISHWAY HY</v>
          </cell>
          <cell r="C92">
            <v>2955999.4639999997</v>
          </cell>
          <cell r="D92">
            <v>2955999.4640000002</v>
          </cell>
          <cell r="E92">
            <v>-1.5753091060362224E-16</v>
          </cell>
          <cell r="G92">
            <v>0</v>
          </cell>
          <cell r="I92" t="str">
            <v/>
          </cell>
          <cell r="J92">
            <v>1</v>
          </cell>
          <cell r="K92" t="str">
            <v/>
          </cell>
          <cell r="L92" t="str">
            <v/>
          </cell>
          <cell r="M92" t="str">
            <v/>
          </cell>
          <cell r="N92" t="str">
            <v/>
          </cell>
          <cell r="O92" t="str">
            <v/>
          </cell>
          <cell r="P92">
            <v>1</v>
          </cell>
          <cell r="R92" t="str">
            <v/>
          </cell>
          <cell r="S92">
            <v>2955999.4639999997</v>
          </cell>
          <cell r="T92" t="str">
            <v/>
          </cell>
          <cell r="U92" t="str">
            <v/>
          </cell>
          <cell r="V92" t="str">
            <v/>
          </cell>
          <cell r="W92" t="str">
            <v/>
          </cell>
          <cell r="X92" t="str">
            <v/>
          </cell>
          <cell r="Y92">
            <v>0</v>
          </cell>
          <cell r="AA92" t="str">
            <v/>
          </cell>
          <cell r="AB92">
            <v>0</v>
          </cell>
          <cell r="AC92" t="str">
            <v/>
          </cell>
          <cell r="AD92" t="str">
            <v/>
          </cell>
          <cell r="AE92" t="str">
            <v/>
          </cell>
          <cell r="AF92" t="str">
            <v/>
          </cell>
          <cell r="AG92" t="str">
            <v/>
          </cell>
          <cell r="AH92">
            <v>0</v>
          </cell>
          <cell r="AJ92" t="str">
            <v>All Network</v>
          </cell>
        </row>
        <row r="93">
          <cell r="A93" t="str">
            <v>20000073</v>
          </cell>
          <cell r="B93" t="str">
            <v>BIG EDDY-TROUTDALE NO 1</v>
          </cell>
          <cell r="C93">
            <v>14275136.773</v>
          </cell>
          <cell r="D93">
            <v>13782684.513000002</v>
          </cell>
          <cell r="E93">
            <v>3.5729778152834499E-2</v>
          </cell>
          <cell r="G93">
            <v>98726.837142857141</v>
          </cell>
          <cell r="I93" t="str">
            <v/>
          </cell>
          <cell r="J93">
            <v>1</v>
          </cell>
          <cell r="K93" t="str">
            <v/>
          </cell>
          <cell r="L93" t="str">
            <v/>
          </cell>
          <cell r="M93" t="str">
            <v/>
          </cell>
          <cell r="N93" t="str">
            <v/>
          </cell>
          <cell r="O93" t="str">
            <v/>
          </cell>
          <cell r="P93">
            <v>1</v>
          </cell>
          <cell r="R93" t="str">
            <v/>
          </cell>
          <cell r="S93">
            <v>14275136.773</v>
          </cell>
          <cell r="T93" t="str">
            <v/>
          </cell>
          <cell r="U93" t="str">
            <v/>
          </cell>
          <cell r="V93" t="str">
            <v/>
          </cell>
          <cell r="W93" t="str">
            <v/>
          </cell>
          <cell r="X93" t="str">
            <v/>
          </cell>
          <cell r="Y93">
            <v>0</v>
          </cell>
          <cell r="AA93" t="str">
            <v/>
          </cell>
          <cell r="AB93">
            <v>98726.837142857141</v>
          </cell>
          <cell r="AC93" t="str">
            <v/>
          </cell>
          <cell r="AD93" t="str">
            <v/>
          </cell>
          <cell r="AE93" t="str">
            <v/>
          </cell>
          <cell r="AF93" t="str">
            <v/>
          </cell>
          <cell r="AG93" t="str">
            <v/>
          </cell>
          <cell r="AH93">
            <v>0</v>
          </cell>
          <cell r="AJ93" t="str">
            <v>All Network</v>
          </cell>
        </row>
        <row r="94">
          <cell r="A94" t="str">
            <v>20001056</v>
          </cell>
          <cell r="B94" t="str">
            <v>BIG EDDY-TROUTDALE NO 1 (MULTN</v>
          </cell>
          <cell r="C94">
            <v>1157433.25</v>
          </cell>
          <cell r="D94">
            <v>1157433.25</v>
          </cell>
          <cell r="E94">
            <v>0</v>
          </cell>
          <cell r="G94">
            <v>0</v>
          </cell>
          <cell r="I94" t="str">
            <v/>
          </cell>
          <cell r="J94">
            <v>1</v>
          </cell>
          <cell r="K94" t="str">
            <v/>
          </cell>
          <cell r="L94" t="str">
            <v/>
          </cell>
          <cell r="M94" t="str">
            <v/>
          </cell>
          <cell r="N94" t="str">
            <v/>
          </cell>
          <cell r="O94" t="str">
            <v/>
          </cell>
          <cell r="P94">
            <v>1</v>
          </cell>
          <cell r="R94" t="str">
            <v/>
          </cell>
          <cell r="S94">
            <v>1157433.25</v>
          </cell>
          <cell r="T94" t="str">
            <v/>
          </cell>
          <cell r="U94" t="str">
            <v/>
          </cell>
          <cell r="V94" t="str">
            <v/>
          </cell>
          <cell r="W94" t="str">
            <v/>
          </cell>
          <cell r="X94" t="str">
            <v/>
          </cell>
          <cell r="Y94">
            <v>0</v>
          </cell>
          <cell r="AA94" t="str">
            <v/>
          </cell>
          <cell r="AB94">
            <v>0</v>
          </cell>
          <cell r="AC94" t="str">
            <v/>
          </cell>
          <cell r="AD94" t="str">
            <v/>
          </cell>
          <cell r="AE94" t="str">
            <v/>
          </cell>
          <cell r="AF94" t="str">
            <v/>
          </cell>
          <cell r="AG94" t="str">
            <v/>
          </cell>
          <cell r="AH94">
            <v>0</v>
          </cell>
          <cell r="AJ94" t="str">
            <v>New.  All Network. REM 1/28/15</v>
          </cell>
        </row>
        <row r="95">
          <cell r="A95" t="str">
            <v>20000074</v>
          </cell>
          <cell r="B95" t="str">
            <v>BLACK CANYON-EMMETT NO 1</v>
          </cell>
          <cell r="C95">
            <v>307180.36</v>
          </cell>
          <cell r="D95">
            <v>307180.36</v>
          </cell>
          <cell r="E95">
            <v>0</v>
          </cell>
          <cell r="G95">
            <v>5665.79</v>
          </cell>
          <cell r="I95">
            <v>1</v>
          </cell>
          <cell r="J95" t="str">
            <v/>
          </cell>
          <cell r="K95" t="str">
            <v/>
          </cell>
          <cell r="L95" t="str">
            <v/>
          </cell>
          <cell r="M95" t="str">
            <v/>
          </cell>
          <cell r="N95" t="str">
            <v/>
          </cell>
          <cell r="O95" t="str">
            <v/>
          </cell>
          <cell r="P95">
            <v>1</v>
          </cell>
          <cell r="R95">
            <v>307180.36</v>
          </cell>
          <cell r="S95" t="str">
            <v/>
          </cell>
          <cell r="T95" t="str">
            <v/>
          </cell>
          <cell r="U95" t="str">
            <v/>
          </cell>
          <cell r="V95" t="str">
            <v/>
          </cell>
          <cell r="W95" t="str">
            <v/>
          </cell>
          <cell r="X95" t="str">
            <v/>
          </cell>
          <cell r="Y95">
            <v>0</v>
          </cell>
          <cell r="AA95">
            <v>5665.79</v>
          </cell>
          <cell r="AB95" t="str">
            <v/>
          </cell>
          <cell r="AC95" t="str">
            <v/>
          </cell>
          <cell r="AD95" t="str">
            <v/>
          </cell>
          <cell r="AE95" t="str">
            <v/>
          </cell>
          <cell r="AF95" t="str">
            <v/>
          </cell>
          <cell r="AG95" t="str">
            <v/>
          </cell>
          <cell r="AH95">
            <v>0</v>
          </cell>
          <cell r="AJ95" t="str">
            <v>69kV line.  All Generation Integration</v>
          </cell>
        </row>
        <row r="96">
          <cell r="A96" t="str">
            <v>20000075</v>
          </cell>
          <cell r="B96" t="str">
            <v>BLUE RIVER TAP TO COUGAR-THURS</v>
          </cell>
          <cell r="C96">
            <v>58362.299999999996</v>
          </cell>
          <cell r="D96">
            <v>58362.3</v>
          </cell>
          <cell r="E96">
            <v>-1.246687949958008E-16</v>
          </cell>
          <cell r="G96">
            <v>5201.4728571428568</v>
          </cell>
          <cell r="I96" t="str">
            <v/>
          </cell>
          <cell r="J96">
            <v>1</v>
          </cell>
          <cell r="K96" t="str">
            <v/>
          </cell>
          <cell r="L96" t="str">
            <v/>
          </cell>
          <cell r="M96" t="str">
            <v/>
          </cell>
          <cell r="N96" t="str">
            <v/>
          </cell>
          <cell r="O96" t="str">
            <v/>
          </cell>
          <cell r="P96">
            <v>1</v>
          </cell>
          <cell r="R96" t="str">
            <v/>
          </cell>
          <cell r="S96">
            <v>58362.299999999996</v>
          </cell>
          <cell r="T96" t="str">
            <v/>
          </cell>
          <cell r="U96" t="str">
            <v/>
          </cell>
          <cell r="V96" t="str">
            <v/>
          </cell>
          <cell r="W96" t="str">
            <v/>
          </cell>
          <cell r="X96" t="str">
            <v/>
          </cell>
          <cell r="Y96">
            <v>0</v>
          </cell>
          <cell r="AA96" t="str">
            <v/>
          </cell>
          <cell r="AB96">
            <v>5201.4728571428568</v>
          </cell>
          <cell r="AC96" t="str">
            <v/>
          </cell>
          <cell r="AD96" t="str">
            <v/>
          </cell>
          <cell r="AE96" t="str">
            <v/>
          </cell>
          <cell r="AF96" t="str">
            <v/>
          </cell>
          <cell r="AG96" t="str">
            <v/>
          </cell>
          <cell r="AH96">
            <v>0</v>
          </cell>
          <cell r="AJ96" t="str">
            <v>All Network</v>
          </cell>
        </row>
        <row r="97">
          <cell r="A97" t="str">
            <v>20000077</v>
          </cell>
          <cell r="B97" t="str">
            <v>BOARDMAN TAP TO MCNARY-JONES C</v>
          </cell>
          <cell r="C97">
            <v>61136</v>
          </cell>
          <cell r="D97">
            <v>61136</v>
          </cell>
          <cell r="E97">
            <v>0</v>
          </cell>
          <cell r="G97">
            <v>314.71714285714285</v>
          </cell>
          <cell r="I97" t="str">
            <v/>
          </cell>
          <cell r="J97">
            <v>1</v>
          </cell>
          <cell r="K97" t="str">
            <v/>
          </cell>
          <cell r="L97" t="str">
            <v/>
          </cell>
          <cell r="M97" t="str">
            <v/>
          </cell>
          <cell r="N97" t="str">
            <v/>
          </cell>
          <cell r="O97" t="str">
            <v/>
          </cell>
          <cell r="P97">
            <v>1</v>
          </cell>
          <cell r="R97" t="str">
            <v/>
          </cell>
          <cell r="S97">
            <v>61136</v>
          </cell>
          <cell r="T97" t="str">
            <v/>
          </cell>
          <cell r="U97" t="str">
            <v/>
          </cell>
          <cell r="V97" t="str">
            <v/>
          </cell>
          <cell r="W97" t="str">
            <v/>
          </cell>
          <cell r="X97" t="str">
            <v/>
          </cell>
          <cell r="Y97">
            <v>0</v>
          </cell>
          <cell r="AA97" t="str">
            <v/>
          </cell>
          <cell r="AB97">
            <v>314.71714285714285</v>
          </cell>
          <cell r="AC97" t="str">
            <v/>
          </cell>
          <cell r="AD97" t="str">
            <v/>
          </cell>
          <cell r="AE97" t="str">
            <v/>
          </cell>
          <cell r="AF97" t="str">
            <v/>
          </cell>
          <cell r="AG97" t="str">
            <v/>
          </cell>
          <cell r="AH97">
            <v>0</v>
          </cell>
          <cell r="AJ97" t="str">
            <v>All Network</v>
          </cell>
        </row>
        <row r="98">
          <cell r="A98" t="str">
            <v>20000076</v>
          </cell>
          <cell r="B98" t="str">
            <v>BOARDMAN-ALKALI NO 1</v>
          </cell>
          <cell r="C98">
            <v>645689.01</v>
          </cell>
          <cell r="D98">
            <v>645689.02</v>
          </cell>
          <cell r="E98">
            <v>-1.5487331671387607E-8</v>
          </cell>
          <cell r="G98">
            <v>1308.5285714285715</v>
          </cell>
          <cell r="I98" t="str">
            <v/>
          </cell>
          <cell r="J98">
            <v>1</v>
          </cell>
          <cell r="K98" t="str">
            <v/>
          </cell>
          <cell r="L98" t="str">
            <v/>
          </cell>
          <cell r="M98" t="str">
            <v/>
          </cell>
          <cell r="N98" t="str">
            <v/>
          </cell>
          <cell r="O98" t="str">
            <v/>
          </cell>
          <cell r="P98">
            <v>1</v>
          </cell>
          <cell r="R98" t="str">
            <v/>
          </cell>
          <cell r="S98">
            <v>645689.01</v>
          </cell>
          <cell r="T98" t="str">
            <v/>
          </cell>
          <cell r="U98" t="str">
            <v/>
          </cell>
          <cell r="V98" t="str">
            <v/>
          </cell>
          <cell r="W98" t="str">
            <v/>
          </cell>
          <cell r="X98" t="str">
            <v/>
          </cell>
          <cell r="Y98">
            <v>0</v>
          </cell>
          <cell r="AA98" t="str">
            <v/>
          </cell>
          <cell r="AB98">
            <v>1308.5285714285715</v>
          </cell>
          <cell r="AC98" t="str">
            <v/>
          </cell>
          <cell r="AD98" t="str">
            <v/>
          </cell>
          <cell r="AE98" t="str">
            <v/>
          </cell>
          <cell r="AF98" t="str">
            <v/>
          </cell>
          <cell r="AG98" t="str">
            <v/>
          </cell>
          <cell r="AH98">
            <v>0</v>
          </cell>
          <cell r="AJ98" t="str">
            <v>All Network</v>
          </cell>
        </row>
        <row r="99">
          <cell r="A99" t="str">
            <v>20000078</v>
          </cell>
          <cell r="B99" t="str">
            <v>BOARDMAN-IONE NO 1</v>
          </cell>
          <cell r="C99">
            <v>691495.92999999993</v>
          </cell>
          <cell r="D99">
            <v>676914.37</v>
          </cell>
          <cell r="E99">
            <v>2.1541217983007125E-2</v>
          </cell>
          <cell r="G99">
            <v>6404.2757142857154</v>
          </cell>
          <cell r="I99" t="str">
            <v/>
          </cell>
          <cell r="J99">
            <v>1</v>
          </cell>
          <cell r="K99" t="str">
            <v/>
          </cell>
          <cell r="L99" t="str">
            <v/>
          </cell>
          <cell r="M99" t="str">
            <v/>
          </cell>
          <cell r="N99" t="str">
            <v/>
          </cell>
          <cell r="O99" t="str">
            <v/>
          </cell>
          <cell r="P99">
            <v>1</v>
          </cell>
          <cell r="R99" t="str">
            <v/>
          </cell>
          <cell r="S99">
            <v>691495.92999999993</v>
          </cell>
          <cell r="T99" t="str">
            <v/>
          </cell>
          <cell r="U99" t="str">
            <v/>
          </cell>
          <cell r="V99" t="str">
            <v/>
          </cell>
          <cell r="W99" t="str">
            <v/>
          </cell>
          <cell r="X99" t="str">
            <v/>
          </cell>
          <cell r="Y99">
            <v>0</v>
          </cell>
          <cell r="AA99" t="str">
            <v/>
          </cell>
          <cell r="AB99">
            <v>6404.2757142857154</v>
          </cell>
          <cell r="AC99" t="str">
            <v/>
          </cell>
          <cell r="AD99" t="str">
            <v/>
          </cell>
          <cell r="AE99" t="str">
            <v/>
          </cell>
          <cell r="AF99" t="str">
            <v/>
          </cell>
          <cell r="AG99" t="str">
            <v/>
          </cell>
          <cell r="AH99">
            <v>0</v>
          </cell>
          <cell r="AJ99" t="str">
            <v>All Network</v>
          </cell>
        </row>
        <row r="100">
          <cell r="A100" t="str">
            <v>20000081</v>
          </cell>
          <cell r="B100" t="str">
            <v>BONNEVILLE PH 1-HOOD RIVER NO</v>
          </cell>
          <cell r="C100">
            <v>4224699.6100000003</v>
          </cell>
          <cell r="D100">
            <v>4224699.63</v>
          </cell>
          <cell r="E100">
            <v>-4.7340642659997023E-9</v>
          </cell>
          <cell r="G100">
            <v>27741.175714285717</v>
          </cell>
          <cell r="I100" t="str">
            <v/>
          </cell>
          <cell r="J100">
            <v>1</v>
          </cell>
          <cell r="K100" t="str">
            <v/>
          </cell>
          <cell r="L100" t="str">
            <v/>
          </cell>
          <cell r="M100" t="str">
            <v/>
          </cell>
          <cell r="N100" t="str">
            <v/>
          </cell>
          <cell r="O100" t="str">
            <v/>
          </cell>
          <cell r="P100">
            <v>1</v>
          </cell>
          <cell r="R100" t="str">
            <v/>
          </cell>
          <cell r="S100">
            <v>4224699.6100000003</v>
          </cell>
          <cell r="T100" t="str">
            <v/>
          </cell>
          <cell r="U100" t="str">
            <v/>
          </cell>
          <cell r="V100" t="str">
            <v/>
          </cell>
          <cell r="W100" t="str">
            <v/>
          </cell>
          <cell r="X100" t="str">
            <v/>
          </cell>
          <cell r="Y100">
            <v>0</v>
          </cell>
          <cell r="AA100" t="str">
            <v/>
          </cell>
          <cell r="AB100">
            <v>27741.175714285717</v>
          </cell>
          <cell r="AC100" t="str">
            <v/>
          </cell>
          <cell r="AD100" t="str">
            <v/>
          </cell>
          <cell r="AE100" t="str">
            <v/>
          </cell>
          <cell r="AF100" t="str">
            <v/>
          </cell>
          <cell r="AG100" t="str">
            <v/>
          </cell>
          <cell r="AH100">
            <v>0</v>
          </cell>
          <cell r="AJ100" t="str">
            <v>All Network</v>
          </cell>
        </row>
        <row r="101">
          <cell r="A101" t="str">
            <v>20000082</v>
          </cell>
          <cell r="B101" t="str">
            <v>BONNEVILLE PH 1-NORTH BONNEVIL</v>
          </cell>
          <cell r="C101">
            <v>85578</v>
          </cell>
          <cell r="D101">
            <v>85578</v>
          </cell>
          <cell r="E101">
            <v>0</v>
          </cell>
          <cell r="G101">
            <v>1684.7042857142858</v>
          </cell>
          <cell r="I101">
            <v>1</v>
          </cell>
          <cell r="J101" t="str">
            <v/>
          </cell>
          <cell r="K101" t="str">
            <v/>
          </cell>
          <cell r="L101" t="str">
            <v/>
          </cell>
          <cell r="M101" t="str">
            <v/>
          </cell>
          <cell r="N101" t="str">
            <v/>
          </cell>
          <cell r="O101" t="str">
            <v/>
          </cell>
          <cell r="P101">
            <v>1</v>
          </cell>
          <cell r="R101">
            <v>85578</v>
          </cell>
          <cell r="S101" t="str">
            <v/>
          </cell>
          <cell r="T101" t="str">
            <v/>
          </cell>
          <cell r="U101" t="str">
            <v/>
          </cell>
          <cell r="V101" t="str">
            <v/>
          </cell>
          <cell r="W101" t="str">
            <v/>
          </cell>
          <cell r="X101" t="str">
            <v/>
          </cell>
          <cell r="Y101">
            <v>0</v>
          </cell>
          <cell r="AA101">
            <v>1684.7042857142858</v>
          </cell>
          <cell r="AB101" t="str">
            <v/>
          </cell>
          <cell r="AC101" t="str">
            <v/>
          </cell>
          <cell r="AD101" t="str">
            <v/>
          </cell>
          <cell r="AE101" t="str">
            <v/>
          </cell>
          <cell r="AF101" t="str">
            <v/>
          </cell>
          <cell r="AG101" t="str">
            <v/>
          </cell>
          <cell r="AH101">
            <v>0</v>
          </cell>
          <cell r="AJ101" t="str">
            <v>All Generation Integration</v>
          </cell>
        </row>
        <row r="102">
          <cell r="A102" t="str">
            <v>20000083</v>
          </cell>
          <cell r="B102" t="str">
            <v>BONNEVILLE PH 1-NORTH BONNEVIL</v>
          </cell>
          <cell r="C102">
            <v>86775</v>
          </cell>
          <cell r="D102">
            <v>86775</v>
          </cell>
          <cell r="E102">
            <v>0</v>
          </cell>
          <cell r="G102">
            <v>1127.4585714285715</v>
          </cell>
          <cell r="I102">
            <v>1</v>
          </cell>
          <cell r="J102" t="str">
            <v/>
          </cell>
          <cell r="K102" t="str">
            <v/>
          </cell>
          <cell r="L102" t="str">
            <v/>
          </cell>
          <cell r="M102" t="str">
            <v/>
          </cell>
          <cell r="N102" t="str">
            <v/>
          </cell>
          <cell r="O102" t="str">
            <v/>
          </cell>
          <cell r="P102">
            <v>1</v>
          </cell>
          <cell r="R102">
            <v>86775</v>
          </cell>
          <cell r="S102" t="str">
            <v/>
          </cell>
          <cell r="T102" t="str">
            <v/>
          </cell>
          <cell r="U102" t="str">
            <v/>
          </cell>
          <cell r="V102" t="str">
            <v/>
          </cell>
          <cell r="W102" t="str">
            <v/>
          </cell>
          <cell r="X102" t="str">
            <v/>
          </cell>
          <cell r="Y102">
            <v>0</v>
          </cell>
          <cell r="AA102">
            <v>1127.4585714285715</v>
          </cell>
          <cell r="AB102" t="str">
            <v/>
          </cell>
          <cell r="AC102" t="str">
            <v/>
          </cell>
          <cell r="AD102" t="str">
            <v/>
          </cell>
          <cell r="AE102" t="str">
            <v/>
          </cell>
          <cell r="AF102" t="str">
            <v/>
          </cell>
          <cell r="AG102" t="str">
            <v/>
          </cell>
          <cell r="AH102">
            <v>0</v>
          </cell>
          <cell r="AJ102" t="str">
            <v>All Generation Integration</v>
          </cell>
        </row>
        <row r="103">
          <cell r="A103" t="str">
            <v>20000086</v>
          </cell>
          <cell r="B103" t="str">
            <v>BONNEVILLE PH 1-NORTH CAMAS NO</v>
          </cell>
          <cell r="C103">
            <v>453834.79</v>
          </cell>
          <cell r="D103">
            <v>453834.79</v>
          </cell>
          <cell r="E103">
            <v>0</v>
          </cell>
          <cell r="G103">
            <v>4043.1642857142865</v>
          </cell>
          <cell r="I103" t="str">
            <v/>
          </cell>
          <cell r="J103">
            <v>1</v>
          </cell>
          <cell r="K103" t="str">
            <v/>
          </cell>
          <cell r="L103" t="str">
            <v/>
          </cell>
          <cell r="M103" t="str">
            <v/>
          </cell>
          <cell r="N103" t="str">
            <v/>
          </cell>
          <cell r="O103" t="str">
            <v/>
          </cell>
          <cell r="P103">
            <v>1</v>
          </cell>
          <cell r="R103" t="str">
            <v/>
          </cell>
          <cell r="S103">
            <v>453834.79</v>
          </cell>
          <cell r="T103" t="str">
            <v/>
          </cell>
          <cell r="U103" t="str">
            <v/>
          </cell>
          <cell r="V103" t="str">
            <v/>
          </cell>
          <cell r="W103" t="str">
            <v/>
          </cell>
          <cell r="X103" t="str">
            <v/>
          </cell>
          <cell r="Y103">
            <v>0</v>
          </cell>
          <cell r="AA103" t="str">
            <v/>
          </cell>
          <cell r="AB103">
            <v>4043.1642857142865</v>
          </cell>
          <cell r="AC103" t="str">
            <v/>
          </cell>
          <cell r="AD103" t="str">
            <v/>
          </cell>
          <cell r="AE103" t="str">
            <v/>
          </cell>
          <cell r="AF103" t="str">
            <v/>
          </cell>
          <cell r="AG103" t="str">
            <v/>
          </cell>
          <cell r="AH103">
            <v>0</v>
          </cell>
          <cell r="AJ103" t="str">
            <v>All Network</v>
          </cell>
        </row>
        <row r="104">
          <cell r="A104" t="str">
            <v>20000084</v>
          </cell>
          <cell r="B104" t="str">
            <v>BONNEVILLE PH 2-NORTH BONNEVIL</v>
          </cell>
          <cell r="C104">
            <v>98469</v>
          </cell>
          <cell r="D104">
            <v>98469</v>
          </cell>
          <cell r="E104">
            <v>0</v>
          </cell>
          <cell r="G104">
            <v>485.44857142857148</v>
          </cell>
          <cell r="I104">
            <v>1</v>
          </cell>
          <cell r="J104" t="str">
            <v/>
          </cell>
          <cell r="K104" t="str">
            <v/>
          </cell>
          <cell r="L104" t="str">
            <v/>
          </cell>
          <cell r="M104" t="str">
            <v/>
          </cell>
          <cell r="N104" t="str">
            <v/>
          </cell>
          <cell r="O104" t="str">
            <v/>
          </cell>
          <cell r="P104">
            <v>1</v>
          </cell>
          <cell r="R104">
            <v>98469</v>
          </cell>
          <cell r="S104" t="str">
            <v/>
          </cell>
          <cell r="T104" t="str">
            <v/>
          </cell>
          <cell r="U104" t="str">
            <v/>
          </cell>
          <cell r="V104" t="str">
            <v/>
          </cell>
          <cell r="W104" t="str">
            <v/>
          </cell>
          <cell r="X104" t="str">
            <v/>
          </cell>
          <cell r="Y104">
            <v>0</v>
          </cell>
          <cell r="AA104">
            <v>485.44857142857148</v>
          </cell>
          <cell r="AB104" t="str">
            <v/>
          </cell>
          <cell r="AC104" t="str">
            <v/>
          </cell>
          <cell r="AD104" t="str">
            <v/>
          </cell>
          <cell r="AE104" t="str">
            <v/>
          </cell>
          <cell r="AF104" t="str">
            <v/>
          </cell>
          <cell r="AG104" t="str">
            <v/>
          </cell>
          <cell r="AH104">
            <v>0</v>
          </cell>
          <cell r="AJ104" t="str">
            <v>All Generation Integration</v>
          </cell>
        </row>
        <row r="105">
          <cell r="A105" t="str">
            <v>20000085</v>
          </cell>
          <cell r="B105" t="str">
            <v>BONNEVILLE PH 2-NORTH BONNEVIL</v>
          </cell>
          <cell r="C105">
            <v>1214223</v>
          </cell>
          <cell r="D105">
            <v>1214223</v>
          </cell>
          <cell r="E105">
            <v>0</v>
          </cell>
          <cell r="G105">
            <v>1.4285714285714286E-3</v>
          </cell>
          <cell r="I105">
            <v>1</v>
          </cell>
          <cell r="J105" t="str">
            <v/>
          </cell>
          <cell r="K105" t="str">
            <v/>
          </cell>
          <cell r="L105" t="str">
            <v/>
          </cell>
          <cell r="M105" t="str">
            <v/>
          </cell>
          <cell r="N105" t="str">
            <v/>
          </cell>
          <cell r="O105" t="str">
            <v/>
          </cell>
          <cell r="P105">
            <v>1</v>
          </cell>
          <cell r="R105">
            <v>1214223</v>
          </cell>
          <cell r="S105" t="str">
            <v/>
          </cell>
          <cell r="T105" t="str">
            <v/>
          </cell>
          <cell r="U105" t="str">
            <v/>
          </cell>
          <cell r="V105" t="str">
            <v/>
          </cell>
          <cell r="W105" t="str">
            <v/>
          </cell>
          <cell r="X105" t="str">
            <v/>
          </cell>
          <cell r="Y105">
            <v>0</v>
          </cell>
          <cell r="AA105">
            <v>1.4285714285714286E-3</v>
          </cell>
          <cell r="AB105" t="str">
            <v/>
          </cell>
          <cell r="AC105" t="str">
            <v/>
          </cell>
          <cell r="AD105" t="str">
            <v/>
          </cell>
          <cell r="AE105" t="str">
            <v/>
          </cell>
          <cell r="AF105" t="str">
            <v/>
          </cell>
          <cell r="AG105" t="str">
            <v/>
          </cell>
          <cell r="AH105">
            <v>0</v>
          </cell>
          <cell r="AJ105" t="str">
            <v>All Generation Integration</v>
          </cell>
        </row>
        <row r="106">
          <cell r="A106" t="str">
            <v>20000080</v>
          </cell>
          <cell r="B106" t="str">
            <v>BONNEVILLE PH1-ALCOA 1&amp;2 (INAC</v>
          </cell>
          <cell r="C106">
            <v>7905.32</v>
          </cell>
          <cell r="D106">
            <v>7905.32</v>
          </cell>
          <cell r="E106">
            <v>0</v>
          </cell>
          <cell r="G106">
            <v>0</v>
          </cell>
          <cell r="I106" t="str">
            <v/>
          </cell>
          <cell r="J106">
            <v>1</v>
          </cell>
          <cell r="K106" t="str">
            <v/>
          </cell>
          <cell r="L106" t="str">
            <v/>
          </cell>
          <cell r="M106" t="str">
            <v/>
          </cell>
          <cell r="N106" t="str">
            <v/>
          </cell>
          <cell r="O106" t="str">
            <v/>
          </cell>
          <cell r="P106">
            <v>1</v>
          </cell>
          <cell r="R106" t="str">
            <v/>
          </cell>
          <cell r="S106">
            <v>7905.32</v>
          </cell>
          <cell r="T106" t="str">
            <v/>
          </cell>
          <cell r="U106" t="str">
            <v/>
          </cell>
          <cell r="V106" t="str">
            <v/>
          </cell>
          <cell r="W106" t="str">
            <v/>
          </cell>
          <cell r="X106" t="str">
            <v/>
          </cell>
          <cell r="Y106">
            <v>0</v>
          </cell>
          <cell r="AA106" t="str">
            <v/>
          </cell>
          <cell r="AB106">
            <v>0</v>
          </cell>
          <cell r="AC106" t="str">
            <v/>
          </cell>
          <cell r="AD106" t="str">
            <v/>
          </cell>
          <cell r="AE106" t="str">
            <v/>
          </cell>
          <cell r="AF106" t="str">
            <v/>
          </cell>
          <cell r="AG106" t="str">
            <v/>
          </cell>
          <cell r="AH106">
            <v>0</v>
          </cell>
          <cell r="AJ106" t="str">
            <v>All Network</v>
          </cell>
        </row>
        <row r="107">
          <cell r="A107" t="str">
            <v>20000651</v>
          </cell>
          <cell r="B107" t="str">
            <v>BONNEVILLE PH1-ALCOA NO  1 &amp; 2</v>
          </cell>
          <cell r="C107">
            <v>2203114.0830000001</v>
          </cell>
          <cell r="D107">
            <v>2215302.0930000003</v>
          </cell>
          <cell r="E107">
            <v>-5.5017372296592868E-3</v>
          </cell>
          <cell r="G107">
            <v>3411.4042857142854</v>
          </cell>
          <cell r="I107" t="str">
            <v/>
          </cell>
          <cell r="J107">
            <v>1</v>
          </cell>
          <cell r="K107" t="str">
            <v/>
          </cell>
          <cell r="L107" t="str">
            <v/>
          </cell>
          <cell r="M107" t="str">
            <v/>
          </cell>
          <cell r="N107" t="str">
            <v/>
          </cell>
          <cell r="O107" t="str">
            <v/>
          </cell>
          <cell r="P107">
            <v>1</v>
          </cell>
          <cell r="R107" t="str">
            <v/>
          </cell>
          <cell r="S107">
            <v>2203114.0830000001</v>
          </cell>
          <cell r="T107" t="str">
            <v/>
          </cell>
          <cell r="U107" t="str">
            <v/>
          </cell>
          <cell r="V107" t="str">
            <v/>
          </cell>
          <cell r="W107" t="str">
            <v/>
          </cell>
          <cell r="X107" t="str">
            <v/>
          </cell>
          <cell r="Y107">
            <v>0</v>
          </cell>
          <cell r="AA107" t="str">
            <v/>
          </cell>
          <cell r="AB107">
            <v>3411.4042857142854</v>
          </cell>
          <cell r="AC107" t="str">
            <v/>
          </cell>
          <cell r="AD107" t="str">
            <v/>
          </cell>
          <cell r="AE107" t="str">
            <v/>
          </cell>
          <cell r="AF107" t="str">
            <v/>
          </cell>
          <cell r="AG107" t="str">
            <v/>
          </cell>
          <cell r="AH107">
            <v>0</v>
          </cell>
          <cell r="AJ107" t="str">
            <v>All Network</v>
          </cell>
        </row>
        <row r="108">
          <cell r="A108" t="str">
            <v>20000650</v>
          </cell>
          <cell r="B108" t="str">
            <v>BONNEVILLE PH1-ALCOA NO 1 &amp; 2</v>
          </cell>
          <cell r="C108">
            <v>77542.070000000007</v>
          </cell>
          <cell r="D108">
            <v>77542.069999999992</v>
          </cell>
          <cell r="E108">
            <v>1.8766477640288495E-16</v>
          </cell>
          <cell r="G108">
            <v>3492.312857142857</v>
          </cell>
          <cell r="I108" t="str">
            <v/>
          </cell>
          <cell r="J108">
            <v>1</v>
          </cell>
          <cell r="K108" t="str">
            <v/>
          </cell>
          <cell r="L108" t="str">
            <v/>
          </cell>
          <cell r="M108" t="str">
            <v/>
          </cell>
          <cell r="N108" t="str">
            <v/>
          </cell>
          <cell r="O108" t="str">
            <v/>
          </cell>
          <cell r="P108">
            <v>1</v>
          </cell>
          <cell r="R108" t="str">
            <v/>
          </cell>
          <cell r="S108">
            <v>77542.070000000007</v>
          </cell>
          <cell r="T108" t="str">
            <v/>
          </cell>
          <cell r="U108" t="str">
            <v/>
          </cell>
          <cell r="V108" t="str">
            <v/>
          </cell>
          <cell r="W108" t="str">
            <v/>
          </cell>
          <cell r="X108" t="str">
            <v/>
          </cell>
          <cell r="Y108">
            <v>0</v>
          </cell>
          <cell r="AA108" t="str">
            <v/>
          </cell>
          <cell r="AB108">
            <v>3492.312857142857</v>
          </cell>
          <cell r="AC108" t="str">
            <v/>
          </cell>
          <cell r="AD108" t="str">
            <v/>
          </cell>
          <cell r="AE108" t="str">
            <v/>
          </cell>
          <cell r="AF108" t="str">
            <v/>
          </cell>
          <cell r="AG108" t="str">
            <v/>
          </cell>
          <cell r="AH108">
            <v>0</v>
          </cell>
          <cell r="AJ108" t="str">
            <v>All Network</v>
          </cell>
        </row>
        <row r="109">
          <cell r="A109" t="str">
            <v>20000805</v>
          </cell>
          <cell r="B109" t="str">
            <v>BOTHELL-SAMMAMISH (PSE) (FOR A</v>
          </cell>
          <cell r="C109">
            <v>575499.49</v>
          </cell>
          <cell r="D109">
            <v>575499.49</v>
          </cell>
          <cell r="E109">
            <v>0</v>
          </cell>
          <cell r="G109">
            <v>0</v>
          </cell>
          <cell r="I109" t="str">
            <v/>
          </cell>
          <cell r="J109">
            <v>1</v>
          </cell>
          <cell r="K109" t="str">
            <v/>
          </cell>
          <cell r="L109" t="str">
            <v/>
          </cell>
          <cell r="M109" t="str">
            <v/>
          </cell>
          <cell r="N109" t="str">
            <v/>
          </cell>
          <cell r="O109" t="str">
            <v/>
          </cell>
          <cell r="P109">
            <v>1</v>
          </cell>
          <cell r="R109" t="str">
            <v/>
          </cell>
          <cell r="S109">
            <v>575499.49</v>
          </cell>
          <cell r="T109" t="str">
            <v/>
          </cell>
          <cell r="U109" t="str">
            <v/>
          </cell>
          <cell r="V109" t="str">
            <v/>
          </cell>
          <cell r="W109" t="str">
            <v/>
          </cell>
          <cell r="X109" t="str">
            <v/>
          </cell>
          <cell r="Y109">
            <v>0</v>
          </cell>
          <cell r="AA109" t="str">
            <v/>
          </cell>
          <cell r="AB109">
            <v>0</v>
          </cell>
          <cell r="AC109" t="str">
            <v/>
          </cell>
          <cell r="AD109" t="str">
            <v/>
          </cell>
          <cell r="AE109" t="str">
            <v/>
          </cell>
          <cell r="AF109" t="str">
            <v/>
          </cell>
          <cell r="AG109" t="str">
            <v/>
          </cell>
          <cell r="AH109">
            <v>0</v>
          </cell>
          <cell r="AJ109" t="str">
            <v>All Network</v>
          </cell>
        </row>
        <row r="110">
          <cell r="A110" t="str">
            <v>20000087</v>
          </cell>
          <cell r="B110" t="str">
            <v>BOTHELL-SNO-KING NO 1</v>
          </cell>
          <cell r="C110">
            <v>415901.29</v>
          </cell>
          <cell r="D110">
            <v>415901.29000000004</v>
          </cell>
          <cell r="E110">
            <v>-1.399554709567441E-16</v>
          </cell>
          <cell r="G110">
            <v>18.161428571428569</v>
          </cell>
          <cell r="I110" t="str">
            <v/>
          </cell>
          <cell r="J110">
            <v>1</v>
          </cell>
          <cell r="K110" t="str">
            <v/>
          </cell>
          <cell r="L110" t="str">
            <v/>
          </cell>
          <cell r="M110" t="str">
            <v/>
          </cell>
          <cell r="N110" t="str">
            <v/>
          </cell>
          <cell r="O110" t="str">
            <v/>
          </cell>
          <cell r="P110">
            <v>1</v>
          </cell>
          <cell r="R110" t="str">
            <v/>
          </cell>
          <cell r="S110">
            <v>415901.29</v>
          </cell>
          <cell r="T110" t="str">
            <v/>
          </cell>
          <cell r="U110" t="str">
            <v/>
          </cell>
          <cell r="V110" t="str">
            <v/>
          </cell>
          <cell r="W110" t="str">
            <v/>
          </cell>
          <cell r="X110" t="str">
            <v/>
          </cell>
          <cell r="Y110">
            <v>0</v>
          </cell>
          <cell r="AA110" t="str">
            <v/>
          </cell>
          <cell r="AB110">
            <v>18.161428571428569</v>
          </cell>
          <cell r="AC110" t="str">
            <v/>
          </cell>
          <cell r="AD110" t="str">
            <v/>
          </cell>
          <cell r="AE110" t="str">
            <v/>
          </cell>
          <cell r="AF110" t="str">
            <v/>
          </cell>
          <cell r="AG110" t="str">
            <v/>
          </cell>
          <cell r="AH110">
            <v>0</v>
          </cell>
          <cell r="AJ110" t="str">
            <v>All Network</v>
          </cell>
        </row>
        <row r="111">
          <cell r="A111" t="str">
            <v>20000707</v>
          </cell>
          <cell r="B111" t="str">
            <v>BOTHELL-SNO-KING NO 2</v>
          </cell>
          <cell r="C111">
            <v>754307.59</v>
          </cell>
          <cell r="D111">
            <v>754307.59000000008</v>
          </cell>
          <cell r="E111">
            <v>-1.5433401886746864E-16</v>
          </cell>
          <cell r="G111">
            <v>342.06285714285724</v>
          </cell>
          <cell r="I111" t="str">
            <v/>
          </cell>
          <cell r="J111">
            <v>1</v>
          </cell>
          <cell r="K111" t="str">
            <v/>
          </cell>
          <cell r="L111" t="str">
            <v/>
          </cell>
          <cell r="M111" t="str">
            <v/>
          </cell>
          <cell r="N111" t="str">
            <v/>
          </cell>
          <cell r="O111" t="str">
            <v/>
          </cell>
          <cell r="P111">
            <v>1</v>
          </cell>
          <cell r="R111" t="str">
            <v/>
          </cell>
          <cell r="S111">
            <v>754307.59</v>
          </cell>
          <cell r="T111" t="str">
            <v/>
          </cell>
          <cell r="U111" t="str">
            <v/>
          </cell>
          <cell r="V111" t="str">
            <v/>
          </cell>
          <cell r="W111" t="str">
            <v/>
          </cell>
          <cell r="X111" t="str">
            <v/>
          </cell>
          <cell r="Y111">
            <v>0</v>
          </cell>
          <cell r="AA111" t="str">
            <v/>
          </cell>
          <cell r="AB111">
            <v>342.06285714285724</v>
          </cell>
          <cell r="AC111" t="str">
            <v/>
          </cell>
          <cell r="AD111" t="str">
            <v/>
          </cell>
          <cell r="AE111" t="str">
            <v/>
          </cell>
          <cell r="AF111" t="str">
            <v/>
          </cell>
          <cell r="AG111" t="str">
            <v/>
          </cell>
          <cell r="AH111">
            <v>0</v>
          </cell>
          <cell r="AJ111" t="str">
            <v>All Network</v>
          </cell>
        </row>
        <row r="112">
          <cell r="A112" t="str">
            <v>20000088</v>
          </cell>
          <cell r="B112" t="str">
            <v>BOUNDARY-NELWAY 1</v>
          </cell>
          <cell r="C112">
            <v>401084.48000000004</v>
          </cell>
          <cell r="D112">
            <v>401084.48</v>
          </cell>
          <cell r="E112">
            <v>1.4512568751966521E-16</v>
          </cell>
          <cell r="G112">
            <v>2565.1171428571429</v>
          </cell>
          <cell r="I112" t="str">
            <v/>
          </cell>
          <cell r="J112">
            <v>1</v>
          </cell>
          <cell r="K112" t="str">
            <v/>
          </cell>
          <cell r="L112" t="str">
            <v/>
          </cell>
          <cell r="M112" t="str">
            <v/>
          </cell>
          <cell r="N112" t="str">
            <v/>
          </cell>
          <cell r="O112" t="str">
            <v/>
          </cell>
          <cell r="P112">
            <v>1</v>
          </cell>
          <cell r="R112" t="str">
            <v/>
          </cell>
          <cell r="S112">
            <v>401084.48000000004</v>
          </cell>
          <cell r="T112" t="str">
            <v/>
          </cell>
          <cell r="U112" t="str">
            <v/>
          </cell>
          <cell r="V112" t="str">
            <v/>
          </cell>
          <cell r="W112" t="str">
            <v/>
          </cell>
          <cell r="X112" t="str">
            <v/>
          </cell>
          <cell r="Y112">
            <v>0</v>
          </cell>
          <cell r="AA112" t="str">
            <v/>
          </cell>
          <cell r="AB112">
            <v>2565.1171428571429</v>
          </cell>
          <cell r="AC112" t="str">
            <v/>
          </cell>
          <cell r="AD112" t="str">
            <v/>
          </cell>
          <cell r="AE112" t="str">
            <v/>
          </cell>
          <cell r="AF112" t="str">
            <v/>
          </cell>
          <cell r="AG112" t="str">
            <v/>
          </cell>
          <cell r="AH112">
            <v>0</v>
          </cell>
          <cell r="AJ112" t="str">
            <v>All Network</v>
          </cell>
        </row>
        <row r="113">
          <cell r="A113" t="str">
            <v>20000089</v>
          </cell>
          <cell r="B113" t="str">
            <v>BOUNDARY-WANETA 1</v>
          </cell>
          <cell r="C113">
            <v>117328</v>
          </cell>
          <cell r="D113">
            <v>117328</v>
          </cell>
          <cell r="E113">
            <v>0</v>
          </cell>
          <cell r="G113">
            <v>195.54857142857145</v>
          </cell>
          <cell r="I113" t="str">
            <v/>
          </cell>
          <cell r="J113">
            <v>1</v>
          </cell>
          <cell r="K113" t="str">
            <v/>
          </cell>
          <cell r="L113" t="str">
            <v/>
          </cell>
          <cell r="M113" t="str">
            <v/>
          </cell>
          <cell r="N113" t="str">
            <v/>
          </cell>
          <cell r="O113" t="str">
            <v/>
          </cell>
          <cell r="P113">
            <v>1</v>
          </cell>
          <cell r="R113" t="str">
            <v/>
          </cell>
          <cell r="S113">
            <v>117328</v>
          </cell>
          <cell r="T113" t="str">
            <v/>
          </cell>
          <cell r="U113" t="str">
            <v/>
          </cell>
          <cell r="V113" t="str">
            <v/>
          </cell>
          <cell r="W113" t="str">
            <v/>
          </cell>
          <cell r="X113" t="str">
            <v/>
          </cell>
          <cell r="Y113">
            <v>0</v>
          </cell>
          <cell r="AA113" t="str">
            <v/>
          </cell>
          <cell r="AB113">
            <v>195.54857142857145</v>
          </cell>
          <cell r="AC113" t="str">
            <v/>
          </cell>
          <cell r="AD113" t="str">
            <v/>
          </cell>
          <cell r="AE113" t="str">
            <v/>
          </cell>
          <cell r="AF113" t="str">
            <v/>
          </cell>
          <cell r="AG113" t="str">
            <v/>
          </cell>
          <cell r="AH113">
            <v>0</v>
          </cell>
          <cell r="AJ113" t="str">
            <v>All Network</v>
          </cell>
        </row>
        <row r="114">
          <cell r="A114" t="str">
            <v>20000091</v>
          </cell>
          <cell r="B114" t="str">
            <v>BOYER-TILLAMOOK NO 1</v>
          </cell>
          <cell r="C114">
            <v>10290452.909999998</v>
          </cell>
          <cell r="D114">
            <v>3056539.29</v>
          </cell>
          <cell r="E114">
            <v>2.3667006812793163</v>
          </cell>
          <cell r="G114">
            <v>16347.785714285714</v>
          </cell>
          <cell r="I114" t="str">
            <v/>
          </cell>
          <cell r="J114">
            <v>1</v>
          </cell>
          <cell r="K114" t="str">
            <v/>
          </cell>
          <cell r="L114" t="str">
            <v/>
          </cell>
          <cell r="M114" t="str">
            <v/>
          </cell>
          <cell r="N114" t="str">
            <v/>
          </cell>
          <cell r="O114" t="str">
            <v/>
          </cell>
          <cell r="P114">
            <v>1</v>
          </cell>
          <cell r="R114" t="str">
            <v/>
          </cell>
          <cell r="S114">
            <v>10290452.909999998</v>
          </cell>
          <cell r="T114" t="str">
            <v/>
          </cell>
          <cell r="U114" t="str">
            <v/>
          </cell>
          <cell r="V114" t="str">
            <v/>
          </cell>
          <cell r="W114" t="str">
            <v/>
          </cell>
          <cell r="X114" t="str">
            <v/>
          </cell>
          <cell r="Y114">
            <v>0</v>
          </cell>
          <cell r="AA114" t="str">
            <v/>
          </cell>
          <cell r="AB114">
            <v>16347.785714285714</v>
          </cell>
          <cell r="AC114" t="str">
            <v/>
          </cell>
          <cell r="AD114" t="str">
            <v/>
          </cell>
          <cell r="AE114" t="str">
            <v/>
          </cell>
          <cell r="AF114" t="str">
            <v/>
          </cell>
          <cell r="AG114" t="str">
            <v/>
          </cell>
          <cell r="AH114">
            <v>0</v>
          </cell>
          <cell r="AJ114" t="str">
            <v>All Network</v>
          </cell>
        </row>
        <row r="115">
          <cell r="A115" t="str">
            <v>20000679</v>
          </cell>
          <cell r="B115" t="str">
            <v>BPA SYSTEM-LINES (UNKNOWN)</v>
          </cell>
          <cell r="C115">
            <v>6044940.4700000007</v>
          </cell>
          <cell r="D115">
            <v>6044940.4700000007</v>
          </cell>
          <cell r="E115">
            <v>0</v>
          </cell>
          <cell r="G115">
            <v>143906.90857142859</v>
          </cell>
          <cell r="I115" t="str">
            <v/>
          </cell>
          <cell r="J115" t="str">
            <v/>
          </cell>
          <cell r="K115" t="str">
            <v/>
          </cell>
          <cell r="L115" t="str">
            <v/>
          </cell>
          <cell r="M115" t="str">
            <v/>
          </cell>
          <cell r="N115" t="str">
            <v/>
          </cell>
          <cell r="O115">
            <v>1</v>
          </cell>
          <cell r="P115">
            <v>1</v>
          </cell>
          <cell r="R115" t="str">
            <v/>
          </cell>
          <cell r="S115" t="str">
            <v/>
          </cell>
          <cell r="T115" t="str">
            <v/>
          </cell>
          <cell r="U115" t="str">
            <v/>
          </cell>
          <cell r="V115" t="str">
            <v/>
          </cell>
          <cell r="W115" t="str">
            <v/>
          </cell>
          <cell r="X115">
            <v>6044940.4700000007</v>
          </cell>
          <cell r="Y115">
            <v>0</v>
          </cell>
          <cell r="AA115" t="str">
            <v/>
          </cell>
          <cell r="AB115" t="str">
            <v/>
          </cell>
          <cell r="AC115" t="str">
            <v/>
          </cell>
          <cell r="AD115" t="str">
            <v/>
          </cell>
          <cell r="AE115" t="str">
            <v/>
          </cell>
          <cell r="AF115" t="str">
            <v/>
          </cell>
          <cell r="AG115">
            <v>143906.90857142859</v>
          </cell>
          <cell r="AH115">
            <v>0</v>
          </cell>
          <cell r="AJ115" t="str">
            <v>General - undefined</v>
          </cell>
        </row>
        <row r="116">
          <cell r="A116" t="str">
            <v>20000459</v>
          </cell>
          <cell r="B116" t="str">
            <v>BRASADA-HARNEY NO 1</v>
          </cell>
          <cell r="C116">
            <v>3929192.28</v>
          </cell>
          <cell r="D116">
            <v>3929680.9400000004</v>
          </cell>
          <cell r="E116">
            <v>-1.2435106245562385E-4</v>
          </cell>
          <cell r="G116">
            <v>45678.015714285721</v>
          </cell>
          <cell r="I116" t="str">
            <v/>
          </cell>
          <cell r="J116">
            <v>1</v>
          </cell>
          <cell r="K116" t="str">
            <v/>
          </cell>
          <cell r="L116" t="str">
            <v/>
          </cell>
          <cell r="M116" t="str">
            <v/>
          </cell>
          <cell r="N116" t="str">
            <v/>
          </cell>
          <cell r="O116" t="str">
            <v/>
          </cell>
          <cell r="P116">
            <v>1</v>
          </cell>
          <cell r="R116" t="str">
            <v/>
          </cell>
          <cell r="S116">
            <v>3929192.28</v>
          </cell>
          <cell r="T116" t="str">
            <v/>
          </cell>
          <cell r="U116" t="str">
            <v/>
          </cell>
          <cell r="V116" t="str">
            <v/>
          </cell>
          <cell r="W116" t="str">
            <v/>
          </cell>
          <cell r="X116" t="str">
            <v/>
          </cell>
          <cell r="Y116">
            <v>0</v>
          </cell>
          <cell r="AA116" t="str">
            <v/>
          </cell>
          <cell r="AB116">
            <v>45678.015714285721</v>
          </cell>
          <cell r="AC116" t="str">
            <v/>
          </cell>
          <cell r="AD116" t="str">
            <v/>
          </cell>
          <cell r="AE116" t="str">
            <v/>
          </cell>
          <cell r="AF116" t="str">
            <v/>
          </cell>
          <cell r="AG116" t="str">
            <v/>
          </cell>
          <cell r="AH116">
            <v>0</v>
          </cell>
          <cell r="AJ116" t="str">
            <v>All Network</v>
          </cell>
        </row>
        <row r="117">
          <cell r="A117" t="str">
            <v>20000833</v>
          </cell>
          <cell r="B117" t="str">
            <v>BRASADA-HARNEY NO 1 ML DESCHUT</v>
          </cell>
          <cell r="C117">
            <v>314072.17</v>
          </cell>
          <cell r="D117">
            <v>314072.17</v>
          </cell>
          <cell r="E117">
            <v>0</v>
          </cell>
          <cell r="G117">
            <v>0</v>
          </cell>
          <cell r="I117" t="str">
            <v/>
          </cell>
          <cell r="J117">
            <v>1</v>
          </cell>
          <cell r="K117" t="str">
            <v/>
          </cell>
          <cell r="L117" t="str">
            <v/>
          </cell>
          <cell r="M117" t="str">
            <v/>
          </cell>
          <cell r="N117" t="str">
            <v/>
          </cell>
          <cell r="O117" t="str">
            <v/>
          </cell>
          <cell r="P117">
            <v>1</v>
          </cell>
          <cell r="R117" t="str">
            <v/>
          </cell>
          <cell r="S117">
            <v>314072.17</v>
          </cell>
          <cell r="T117" t="str">
            <v/>
          </cell>
          <cell r="U117" t="str">
            <v/>
          </cell>
          <cell r="V117" t="str">
            <v/>
          </cell>
          <cell r="W117" t="str">
            <v/>
          </cell>
          <cell r="X117" t="str">
            <v/>
          </cell>
          <cell r="Y117">
            <v>0</v>
          </cell>
          <cell r="AA117" t="str">
            <v/>
          </cell>
          <cell r="AB117">
            <v>0</v>
          </cell>
          <cell r="AC117" t="str">
            <v/>
          </cell>
          <cell r="AD117" t="str">
            <v/>
          </cell>
          <cell r="AE117" t="str">
            <v/>
          </cell>
          <cell r="AF117" t="str">
            <v/>
          </cell>
          <cell r="AG117" t="str">
            <v/>
          </cell>
          <cell r="AH117">
            <v>0</v>
          </cell>
          <cell r="AJ117" t="str">
            <v>All Network</v>
          </cell>
        </row>
        <row r="118">
          <cell r="A118" t="str">
            <v>20000835</v>
          </cell>
          <cell r="B118" t="str">
            <v>BRASADA-HARNEY NO 1 ML HARNEY</v>
          </cell>
          <cell r="C118">
            <v>82671.040000000008</v>
          </cell>
          <cell r="D118">
            <v>82671.040000000008</v>
          </cell>
          <cell r="E118">
            <v>0</v>
          </cell>
          <cell r="G118">
            <v>0</v>
          </cell>
          <cell r="I118" t="str">
            <v/>
          </cell>
          <cell r="J118">
            <v>1</v>
          </cell>
          <cell r="K118" t="str">
            <v/>
          </cell>
          <cell r="L118" t="str">
            <v/>
          </cell>
          <cell r="M118" t="str">
            <v/>
          </cell>
          <cell r="N118" t="str">
            <v/>
          </cell>
          <cell r="O118" t="str">
            <v/>
          </cell>
          <cell r="P118">
            <v>1</v>
          </cell>
          <cell r="R118" t="str">
            <v/>
          </cell>
          <cell r="S118">
            <v>82671.040000000008</v>
          </cell>
          <cell r="T118" t="str">
            <v/>
          </cell>
          <cell r="U118" t="str">
            <v/>
          </cell>
          <cell r="V118" t="str">
            <v/>
          </cell>
          <cell r="W118" t="str">
            <v/>
          </cell>
          <cell r="X118" t="str">
            <v/>
          </cell>
          <cell r="Y118">
            <v>0</v>
          </cell>
          <cell r="AA118" t="str">
            <v/>
          </cell>
          <cell r="AB118">
            <v>0</v>
          </cell>
          <cell r="AC118" t="str">
            <v/>
          </cell>
          <cell r="AD118" t="str">
            <v/>
          </cell>
          <cell r="AE118" t="str">
            <v/>
          </cell>
          <cell r="AF118" t="str">
            <v/>
          </cell>
          <cell r="AG118" t="str">
            <v/>
          </cell>
          <cell r="AH118">
            <v>0</v>
          </cell>
          <cell r="AJ118" t="str">
            <v>All Network</v>
          </cell>
        </row>
        <row r="119">
          <cell r="A119" t="str">
            <v>20000093</v>
          </cell>
          <cell r="B119" t="str">
            <v>BROADVIEW-GARRISON NO 1</v>
          </cell>
          <cell r="C119">
            <v>47280912.54999999</v>
          </cell>
          <cell r="D119">
            <v>47280912.549999997</v>
          </cell>
          <cell r="E119">
            <v>-1.575811505127946E-16</v>
          </cell>
          <cell r="G119">
            <v>168232.01142857145</v>
          </cell>
          <cell r="I119" t="str">
            <v/>
          </cell>
          <cell r="J119" t="str">
            <v/>
          </cell>
          <cell r="K119" t="str">
            <v/>
          </cell>
          <cell r="L119">
            <v>1</v>
          </cell>
          <cell r="M119" t="str">
            <v/>
          </cell>
          <cell r="N119" t="str">
            <v/>
          </cell>
          <cell r="O119" t="str">
            <v/>
          </cell>
          <cell r="P119">
            <v>1</v>
          </cell>
          <cell r="R119" t="str">
            <v/>
          </cell>
          <cell r="S119" t="str">
            <v/>
          </cell>
          <cell r="T119" t="str">
            <v/>
          </cell>
          <cell r="U119">
            <v>47280912.54999999</v>
          </cell>
          <cell r="V119" t="str">
            <v/>
          </cell>
          <cell r="W119" t="str">
            <v/>
          </cell>
          <cell r="X119" t="str">
            <v/>
          </cell>
          <cell r="Y119">
            <v>0</v>
          </cell>
          <cell r="AA119" t="str">
            <v/>
          </cell>
          <cell r="AB119" t="str">
            <v/>
          </cell>
          <cell r="AC119" t="str">
            <v/>
          </cell>
          <cell r="AD119">
            <v>168232.01142857145</v>
          </cell>
          <cell r="AE119" t="str">
            <v/>
          </cell>
          <cell r="AF119" t="str">
            <v/>
          </cell>
          <cell r="AG119" t="str">
            <v/>
          </cell>
          <cell r="AH119">
            <v>0</v>
          </cell>
          <cell r="AJ119" t="str">
            <v>All Eastern Intertie</v>
          </cell>
        </row>
        <row r="120">
          <cell r="A120" t="str">
            <v>20000094</v>
          </cell>
          <cell r="B120" t="str">
            <v>BROADVIEW-GARRISON NO 2</v>
          </cell>
          <cell r="C120">
            <v>46990309.600000001</v>
          </cell>
          <cell r="D120">
            <v>46990309.600000001</v>
          </cell>
          <cell r="E120">
            <v>0</v>
          </cell>
          <cell r="G120">
            <v>144759.14428571431</v>
          </cell>
          <cell r="I120" t="str">
            <v/>
          </cell>
          <cell r="J120" t="str">
            <v/>
          </cell>
          <cell r="K120" t="str">
            <v/>
          </cell>
          <cell r="L120">
            <v>1</v>
          </cell>
          <cell r="M120" t="str">
            <v/>
          </cell>
          <cell r="N120" t="str">
            <v/>
          </cell>
          <cell r="O120" t="str">
            <v/>
          </cell>
          <cell r="P120">
            <v>1</v>
          </cell>
          <cell r="R120" t="str">
            <v/>
          </cell>
          <cell r="S120" t="str">
            <v/>
          </cell>
          <cell r="T120" t="str">
            <v/>
          </cell>
          <cell r="U120">
            <v>46990309.600000001</v>
          </cell>
          <cell r="V120" t="str">
            <v/>
          </cell>
          <cell r="W120" t="str">
            <v/>
          </cell>
          <cell r="X120" t="str">
            <v/>
          </cell>
          <cell r="Y120">
            <v>0</v>
          </cell>
          <cell r="AA120" t="str">
            <v/>
          </cell>
          <cell r="AB120" t="str">
            <v/>
          </cell>
          <cell r="AC120" t="str">
            <v/>
          </cell>
          <cell r="AD120">
            <v>144759.14428571431</v>
          </cell>
          <cell r="AE120" t="str">
            <v/>
          </cell>
          <cell r="AF120" t="str">
            <v/>
          </cell>
          <cell r="AG120" t="str">
            <v/>
          </cell>
          <cell r="AH120">
            <v>0</v>
          </cell>
          <cell r="AJ120" t="str">
            <v>All Eastern Intertie</v>
          </cell>
        </row>
        <row r="121">
          <cell r="A121" t="str">
            <v>20000013</v>
          </cell>
          <cell r="B121" t="str">
            <v>BRONX-SAND CREEK NO 1</v>
          </cell>
          <cell r="C121">
            <v>2622655.81</v>
          </cell>
          <cell r="D121">
            <v>2622655.81</v>
          </cell>
          <cell r="E121">
            <v>0</v>
          </cell>
          <cell r="G121">
            <v>785.9571428571428</v>
          </cell>
          <cell r="I121" t="str">
            <v/>
          </cell>
          <cell r="J121">
            <v>1</v>
          </cell>
          <cell r="K121" t="str">
            <v/>
          </cell>
          <cell r="L121" t="str">
            <v/>
          </cell>
          <cell r="M121" t="str">
            <v/>
          </cell>
          <cell r="N121" t="str">
            <v/>
          </cell>
          <cell r="O121" t="str">
            <v/>
          </cell>
          <cell r="P121">
            <v>1</v>
          </cell>
          <cell r="R121" t="str">
            <v/>
          </cell>
          <cell r="S121">
            <v>2622655.81</v>
          </cell>
          <cell r="T121" t="str">
            <v/>
          </cell>
          <cell r="U121" t="str">
            <v/>
          </cell>
          <cell r="V121" t="str">
            <v/>
          </cell>
          <cell r="W121" t="str">
            <v/>
          </cell>
          <cell r="X121" t="str">
            <v/>
          </cell>
          <cell r="Y121">
            <v>0</v>
          </cell>
          <cell r="AA121" t="str">
            <v/>
          </cell>
          <cell r="AB121">
            <v>785.9571428571428</v>
          </cell>
          <cell r="AC121" t="str">
            <v/>
          </cell>
          <cell r="AD121" t="str">
            <v/>
          </cell>
          <cell r="AE121" t="str">
            <v/>
          </cell>
          <cell r="AF121" t="str">
            <v/>
          </cell>
          <cell r="AG121" t="str">
            <v/>
          </cell>
          <cell r="AH121">
            <v>0</v>
          </cell>
          <cell r="AJ121" t="str">
            <v>All Network</v>
          </cell>
        </row>
        <row r="122">
          <cell r="A122" t="str">
            <v>20000095</v>
          </cell>
          <cell r="B122" t="str">
            <v>BUCKLEY-GRIZZLY NO 1</v>
          </cell>
          <cell r="C122">
            <v>17475672.130000003</v>
          </cell>
          <cell r="D122">
            <v>17475672.130000003</v>
          </cell>
          <cell r="E122">
            <v>0</v>
          </cell>
          <cell r="G122">
            <v>25013.478571428572</v>
          </cell>
          <cell r="I122" t="str">
            <v/>
          </cell>
          <cell r="J122">
            <v>0.43</v>
          </cell>
          <cell r="K122">
            <v>0.56999999999999995</v>
          </cell>
          <cell r="L122" t="str">
            <v/>
          </cell>
          <cell r="M122" t="str">
            <v/>
          </cell>
          <cell r="N122" t="str">
            <v/>
          </cell>
          <cell r="O122" t="str">
            <v/>
          </cell>
          <cell r="P122">
            <v>1</v>
          </cell>
          <cell r="R122" t="str">
            <v/>
          </cell>
          <cell r="S122">
            <v>7514539.0159000009</v>
          </cell>
          <cell r="T122">
            <v>9961133.1140999999</v>
          </cell>
          <cell r="U122" t="str">
            <v/>
          </cell>
          <cell r="V122" t="str">
            <v/>
          </cell>
          <cell r="W122" t="str">
            <v/>
          </cell>
          <cell r="X122" t="str">
            <v/>
          </cell>
          <cell r="Y122">
            <v>0</v>
          </cell>
          <cell r="AA122" t="str">
            <v/>
          </cell>
          <cell r="AB122">
            <v>10755.795785714286</v>
          </cell>
          <cell r="AC122">
            <v>14257.682785714285</v>
          </cell>
          <cell r="AD122" t="str">
            <v/>
          </cell>
          <cell r="AE122" t="str">
            <v/>
          </cell>
          <cell r="AF122" t="str">
            <v/>
          </cell>
          <cell r="AG122" t="str">
            <v/>
          </cell>
          <cell r="AH122">
            <v>0</v>
          </cell>
          <cell r="AJ122" t="str">
            <v>Split per COA contract</v>
          </cell>
        </row>
        <row r="123">
          <cell r="A123" t="str">
            <v>20000096</v>
          </cell>
          <cell r="B123" t="str">
            <v>BUCKLEY-MARION NO 1</v>
          </cell>
          <cell r="C123">
            <v>40702428.220000006</v>
          </cell>
          <cell r="D123">
            <v>40702428.220000006</v>
          </cell>
          <cell r="E123">
            <v>0</v>
          </cell>
          <cell r="G123">
            <v>30805.785714285717</v>
          </cell>
          <cell r="I123" t="str">
            <v/>
          </cell>
          <cell r="J123">
            <v>0.5</v>
          </cell>
          <cell r="K123">
            <v>0.5</v>
          </cell>
          <cell r="L123" t="str">
            <v/>
          </cell>
          <cell r="M123" t="str">
            <v/>
          </cell>
          <cell r="N123" t="str">
            <v/>
          </cell>
          <cell r="O123" t="str">
            <v/>
          </cell>
          <cell r="P123">
            <v>1</v>
          </cell>
          <cell r="R123" t="str">
            <v/>
          </cell>
          <cell r="S123">
            <v>20351214.110000003</v>
          </cell>
          <cell r="T123">
            <v>20351214.110000003</v>
          </cell>
          <cell r="U123" t="str">
            <v/>
          </cell>
          <cell r="V123" t="str">
            <v/>
          </cell>
          <cell r="W123" t="str">
            <v/>
          </cell>
          <cell r="X123" t="str">
            <v/>
          </cell>
          <cell r="Y123">
            <v>0</v>
          </cell>
          <cell r="AA123" t="str">
            <v/>
          </cell>
          <cell r="AB123">
            <v>15402.892857142859</v>
          </cell>
          <cell r="AC123">
            <v>15402.892857142859</v>
          </cell>
          <cell r="AD123" t="str">
            <v/>
          </cell>
          <cell r="AE123" t="str">
            <v/>
          </cell>
          <cell r="AF123" t="str">
            <v/>
          </cell>
          <cell r="AG123" t="str">
            <v/>
          </cell>
          <cell r="AH123">
            <v>0</v>
          </cell>
          <cell r="AJ123" t="str">
            <v>Split per COA contract</v>
          </cell>
        </row>
        <row r="124">
          <cell r="A124" t="str">
            <v>20001337</v>
          </cell>
          <cell r="B124" t="str">
            <v>BUCKLEY-MARION NO 1 (ML CLACKA</v>
          </cell>
          <cell r="C124">
            <v>1504064.85</v>
          </cell>
          <cell r="D124">
            <v>1507871.26</v>
          </cell>
          <cell r="E124">
            <v>-2.5243600703682861E-3</v>
          </cell>
          <cell r="G124">
            <v>0</v>
          </cell>
          <cell r="I124" t="str">
            <v/>
          </cell>
          <cell r="J124">
            <v>0.5</v>
          </cell>
          <cell r="K124">
            <v>0.5</v>
          </cell>
          <cell r="L124" t="str">
            <v/>
          </cell>
          <cell r="M124" t="str">
            <v/>
          </cell>
          <cell r="N124" t="str">
            <v/>
          </cell>
          <cell r="O124" t="str">
            <v/>
          </cell>
          <cell r="P124">
            <v>1</v>
          </cell>
          <cell r="R124" t="str">
            <v/>
          </cell>
          <cell r="S124">
            <v>752032.42500000005</v>
          </cell>
          <cell r="T124">
            <v>752032.42500000005</v>
          </cell>
          <cell r="U124" t="str">
            <v/>
          </cell>
          <cell r="V124" t="str">
            <v/>
          </cell>
          <cell r="W124" t="str">
            <v/>
          </cell>
          <cell r="X124" t="str">
            <v/>
          </cell>
          <cell r="Y124">
            <v>0</v>
          </cell>
          <cell r="AA124" t="str">
            <v/>
          </cell>
          <cell r="AB124">
            <v>0</v>
          </cell>
          <cell r="AC124">
            <v>0</v>
          </cell>
          <cell r="AD124" t="str">
            <v/>
          </cell>
          <cell r="AE124" t="str">
            <v/>
          </cell>
          <cell r="AF124" t="str">
            <v/>
          </cell>
          <cell r="AG124" t="str">
            <v/>
          </cell>
          <cell r="AH124">
            <v>0</v>
          </cell>
          <cell r="AJ124" t="str">
            <v>New FY15.  50/50 split per Intertie agreement.  REM 1/29/26</v>
          </cell>
        </row>
        <row r="125">
          <cell r="A125" t="str">
            <v>20001338</v>
          </cell>
          <cell r="B125" t="str">
            <v>BUCKLEY-MARION NO 1 (ML MARION</v>
          </cell>
          <cell r="C125">
            <v>644599.94999999995</v>
          </cell>
          <cell r="D125">
            <v>646231.28</v>
          </cell>
          <cell r="E125">
            <v>-2.5243748646770463E-3</v>
          </cell>
          <cell r="G125">
            <v>0</v>
          </cell>
          <cell r="I125" t="str">
            <v/>
          </cell>
          <cell r="J125">
            <v>0.5</v>
          </cell>
          <cell r="K125">
            <v>0.5</v>
          </cell>
          <cell r="L125" t="str">
            <v/>
          </cell>
          <cell r="M125" t="str">
            <v/>
          </cell>
          <cell r="N125" t="str">
            <v/>
          </cell>
          <cell r="O125" t="str">
            <v/>
          </cell>
          <cell r="P125">
            <v>1</v>
          </cell>
          <cell r="R125" t="str">
            <v/>
          </cell>
          <cell r="S125">
            <v>322299.97499999998</v>
          </cell>
          <cell r="T125">
            <v>322299.97499999998</v>
          </cell>
          <cell r="U125" t="str">
            <v/>
          </cell>
          <cell r="V125" t="str">
            <v/>
          </cell>
          <cell r="W125" t="str">
            <v/>
          </cell>
          <cell r="X125" t="str">
            <v/>
          </cell>
          <cell r="Y125">
            <v>0</v>
          </cell>
          <cell r="AA125" t="str">
            <v/>
          </cell>
          <cell r="AB125">
            <v>0</v>
          </cell>
          <cell r="AC125">
            <v>0</v>
          </cell>
          <cell r="AD125" t="str">
            <v/>
          </cell>
          <cell r="AE125" t="str">
            <v/>
          </cell>
          <cell r="AF125" t="str">
            <v/>
          </cell>
          <cell r="AG125" t="str">
            <v/>
          </cell>
          <cell r="AH125">
            <v>0</v>
          </cell>
          <cell r="AJ125" t="str">
            <v>New FY15.  50/50 split per Intertie agreement.  REM 1/29/26</v>
          </cell>
        </row>
        <row r="126">
          <cell r="A126" t="str">
            <v>20000097</v>
          </cell>
          <cell r="B126" t="str">
            <v>BURBANK TAP TO FRANKLIN-WALLA</v>
          </cell>
          <cell r="C126">
            <v>2664.92</v>
          </cell>
          <cell r="D126">
            <v>2664.92</v>
          </cell>
          <cell r="E126">
            <v>0</v>
          </cell>
          <cell r="G126">
            <v>183.52285714285716</v>
          </cell>
          <cell r="I126" t="str">
            <v/>
          </cell>
          <cell r="J126">
            <v>1</v>
          </cell>
          <cell r="K126" t="str">
            <v/>
          </cell>
          <cell r="L126" t="str">
            <v/>
          </cell>
          <cell r="M126" t="str">
            <v/>
          </cell>
          <cell r="N126" t="str">
            <v/>
          </cell>
          <cell r="O126" t="str">
            <v/>
          </cell>
          <cell r="P126">
            <v>1</v>
          </cell>
          <cell r="R126" t="str">
            <v/>
          </cell>
          <cell r="S126">
            <v>2664.92</v>
          </cell>
          <cell r="T126" t="str">
            <v/>
          </cell>
          <cell r="U126" t="str">
            <v/>
          </cell>
          <cell r="V126" t="str">
            <v/>
          </cell>
          <cell r="W126" t="str">
            <v/>
          </cell>
          <cell r="X126" t="str">
            <v/>
          </cell>
          <cell r="Y126">
            <v>0</v>
          </cell>
          <cell r="AA126" t="str">
            <v/>
          </cell>
          <cell r="AB126">
            <v>183.52285714285716</v>
          </cell>
          <cell r="AC126" t="str">
            <v/>
          </cell>
          <cell r="AD126" t="str">
            <v/>
          </cell>
          <cell r="AE126" t="str">
            <v/>
          </cell>
          <cell r="AF126" t="str">
            <v/>
          </cell>
          <cell r="AG126" t="str">
            <v/>
          </cell>
          <cell r="AH126">
            <v>0</v>
          </cell>
          <cell r="AJ126" t="str">
            <v>All Network</v>
          </cell>
        </row>
        <row r="127">
          <cell r="A127" t="str">
            <v>20000700</v>
          </cell>
          <cell r="B127" t="str">
            <v>CALPINE-MCNARY NO 1</v>
          </cell>
          <cell r="C127">
            <v>428117</v>
          </cell>
          <cell r="D127">
            <v>428117</v>
          </cell>
          <cell r="E127">
            <v>0</v>
          </cell>
          <cell r="G127">
            <v>3118.9885714285715</v>
          </cell>
          <cell r="I127" t="str">
            <v/>
          </cell>
          <cell r="J127">
            <v>1</v>
          </cell>
          <cell r="K127" t="str">
            <v/>
          </cell>
          <cell r="L127" t="str">
            <v/>
          </cell>
          <cell r="M127" t="str">
            <v/>
          </cell>
          <cell r="N127" t="str">
            <v/>
          </cell>
          <cell r="O127" t="str">
            <v/>
          </cell>
          <cell r="P127">
            <v>1</v>
          </cell>
          <cell r="R127" t="str">
            <v/>
          </cell>
          <cell r="S127">
            <v>428117</v>
          </cell>
          <cell r="T127" t="str">
            <v/>
          </cell>
          <cell r="U127" t="str">
            <v/>
          </cell>
          <cell r="V127" t="str">
            <v/>
          </cell>
          <cell r="W127" t="str">
            <v/>
          </cell>
          <cell r="X127" t="str">
            <v/>
          </cell>
          <cell r="Y127">
            <v>0</v>
          </cell>
          <cell r="AA127" t="str">
            <v/>
          </cell>
          <cell r="AB127">
            <v>3118.9885714285715</v>
          </cell>
          <cell r="AC127" t="str">
            <v/>
          </cell>
          <cell r="AD127" t="str">
            <v/>
          </cell>
          <cell r="AE127" t="str">
            <v/>
          </cell>
          <cell r="AF127" t="str">
            <v/>
          </cell>
          <cell r="AG127" t="str">
            <v/>
          </cell>
          <cell r="AH127">
            <v>0</v>
          </cell>
          <cell r="AJ127" t="str">
            <v>All Network</v>
          </cell>
        </row>
        <row r="128">
          <cell r="A128" t="str">
            <v>20000736</v>
          </cell>
          <cell r="B128" t="str">
            <v>CANAL-SECOND LIFT NO 1</v>
          </cell>
          <cell r="C128">
            <v>25231.41</v>
          </cell>
          <cell r="D128">
            <v>25231.41</v>
          </cell>
          <cell r="E128">
            <v>0</v>
          </cell>
          <cell r="G128">
            <v>661.09571428571428</v>
          </cell>
          <cell r="I128" t="str">
            <v/>
          </cell>
          <cell r="J128">
            <v>1</v>
          </cell>
          <cell r="K128" t="str">
            <v/>
          </cell>
          <cell r="L128" t="str">
            <v/>
          </cell>
          <cell r="M128" t="str">
            <v/>
          </cell>
          <cell r="N128" t="str">
            <v/>
          </cell>
          <cell r="O128" t="str">
            <v/>
          </cell>
          <cell r="P128">
            <v>1</v>
          </cell>
          <cell r="R128" t="str">
            <v/>
          </cell>
          <cell r="S128">
            <v>25231.41</v>
          </cell>
          <cell r="T128" t="str">
            <v/>
          </cell>
          <cell r="U128" t="str">
            <v/>
          </cell>
          <cell r="V128" t="str">
            <v/>
          </cell>
          <cell r="W128" t="str">
            <v/>
          </cell>
          <cell r="X128" t="str">
            <v/>
          </cell>
          <cell r="Y128">
            <v>0</v>
          </cell>
          <cell r="AA128" t="str">
            <v/>
          </cell>
          <cell r="AB128">
            <v>661.09571428571428</v>
          </cell>
          <cell r="AC128" t="str">
            <v/>
          </cell>
          <cell r="AD128" t="str">
            <v/>
          </cell>
          <cell r="AE128" t="str">
            <v/>
          </cell>
          <cell r="AF128" t="str">
            <v/>
          </cell>
          <cell r="AG128" t="str">
            <v/>
          </cell>
          <cell r="AH128">
            <v>0</v>
          </cell>
          <cell r="AJ128" t="str">
            <v>All Network</v>
          </cell>
        </row>
        <row r="129">
          <cell r="A129" t="str">
            <v>20000737</v>
          </cell>
          <cell r="B129" t="str">
            <v>CANAL-SECOND LIFT NO 2</v>
          </cell>
          <cell r="C129">
            <v>19803.669999999998</v>
          </cell>
          <cell r="D129">
            <v>19803.669999999998</v>
          </cell>
          <cell r="E129">
            <v>0</v>
          </cell>
          <cell r="G129">
            <v>245.73285714285717</v>
          </cell>
          <cell r="I129" t="str">
            <v/>
          </cell>
          <cell r="J129">
            <v>1</v>
          </cell>
          <cell r="K129" t="str">
            <v/>
          </cell>
          <cell r="L129" t="str">
            <v/>
          </cell>
          <cell r="M129" t="str">
            <v/>
          </cell>
          <cell r="N129" t="str">
            <v/>
          </cell>
          <cell r="O129" t="str">
            <v/>
          </cell>
          <cell r="P129">
            <v>1</v>
          </cell>
          <cell r="R129" t="str">
            <v/>
          </cell>
          <cell r="S129">
            <v>19803.669999999998</v>
          </cell>
          <cell r="T129" t="str">
            <v/>
          </cell>
          <cell r="U129" t="str">
            <v/>
          </cell>
          <cell r="V129" t="str">
            <v/>
          </cell>
          <cell r="W129" t="str">
            <v/>
          </cell>
          <cell r="X129" t="str">
            <v/>
          </cell>
          <cell r="Y129">
            <v>0</v>
          </cell>
          <cell r="AA129" t="str">
            <v/>
          </cell>
          <cell r="AB129">
            <v>245.73285714285717</v>
          </cell>
          <cell r="AC129" t="str">
            <v/>
          </cell>
          <cell r="AD129" t="str">
            <v/>
          </cell>
          <cell r="AE129" t="str">
            <v/>
          </cell>
          <cell r="AF129" t="str">
            <v/>
          </cell>
          <cell r="AG129" t="str">
            <v/>
          </cell>
          <cell r="AH129">
            <v>0</v>
          </cell>
          <cell r="AJ129" t="str">
            <v>All Network</v>
          </cell>
        </row>
        <row r="130">
          <cell r="A130" t="str">
            <v>20000101</v>
          </cell>
          <cell r="B130" t="str">
            <v>CANBY TAP TO MALIN-HILLTOP NO</v>
          </cell>
          <cell r="C130">
            <v>2168320.5699999998</v>
          </cell>
          <cell r="D130">
            <v>2168488.5700000003</v>
          </cell>
          <cell r="E130">
            <v>-7.7473315895995541E-5</v>
          </cell>
          <cell r="G130">
            <v>4816.3671428571424</v>
          </cell>
          <cell r="I130" t="str">
            <v/>
          </cell>
          <cell r="J130">
            <v>1</v>
          </cell>
          <cell r="K130" t="str">
            <v/>
          </cell>
          <cell r="L130" t="str">
            <v/>
          </cell>
          <cell r="M130" t="str">
            <v/>
          </cell>
          <cell r="N130" t="str">
            <v/>
          </cell>
          <cell r="O130" t="str">
            <v/>
          </cell>
          <cell r="P130">
            <v>1</v>
          </cell>
          <cell r="R130" t="str">
            <v/>
          </cell>
          <cell r="S130">
            <v>2168320.5699999998</v>
          </cell>
          <cell r="T130" t="str">
            <v/>
          </cell>
          <cell r="U130" t="str">
            <v/>
          </cell>
          <cell r="V130" t="str">
            <v/>
          </cell>
          <cell r="W130" t="str">
            <v/>
          </cell>
          <cell r="X130" t="str">
            <v/>
          </cell>
          <cell r="Y130">
            <v>0</v>
          </cell>
          <cell r="AA130" t="str">
            <v/>
          </cell>
          <cell r="AB130">
            <v>4816.3671428571424</v>
          </cell>
          <cell r="AC130" t="str">
            <v/>
          </cell>
          <cell r="AD130" t="str">
            <v/>
          </cell>
          <cell r="AE130" t="str">
            <v/>
          </cell>
          <cell r="AF130" t="str">
            <v/>
          </cell>
          <cell r="AG130" t="str">
            <v/>
          </cell>
          <cell r="AH130">
            <v>0</v>
          </cell>
          <cell r="AJ130" t="str">
            <v>All Network</v>
          </cell>
        </row>
        <row r="131">
          <cell r="A131" t="str">
            <v>20000102</v>
          </cell>
          <cell r="B131" t="str">
            <v>CAPTAIN JACK-MALIN NO 1</v>
          </cell>
          <cell r="C131">
            <v>844154.31999999983</v>
          </cell>
          <cell r="D131">
            <v>844154.32</v>
          </cell>
          <cell r="E131">
            <v>-1.379076302386687E-16</v>
          </cell>
          <cell r="G131">
            <v>2178.8300000000004</v>
          </cell>
          <cell r="I131" t="str">
            <v/>
          </cell>
          <cell r="J131" t="str">
            <v/>
          </cell>
          <cell r="K131">
            <v>1</v>
          </cell>
          <cell r="L131" t="str">
            <v/>
          </cell>
          <cell r="M131" t="str">
            <v/>
          </cell>
          <cell r="N131" t="str">
            <v/>
          </cell>
          <cell r="O131" t="str">
            <v/>
          </cell>
          <cell r="P131">
            <v>1</v>
          </cell>
          <cell r="R131" t="str">
            <v/>
          </cell>
          <cell r="S131" t="str">
            <v/>
          </cell>
          <cell r="T131">
            <v>844154.31999999983</v>
          </cell>
          <cell r="U131" t="str">
            <v/>
          </cell>
          <cell r="V131" t="str">
            <v/>
          </cell>
          <cell r="W131" t="str">
            <v/>
          </cell>
          <cell r="X131" t="str">
            <v/>
          </cell>
          <cell r="Y131">
            <v>0</v>
          </cell>
          <cell r="AA131" t="str">
            <v/>
          </cell>
          <cell r="AB131" t="str">
            <v/>
          </cell>
          <cell r="AC131">
            <v>2178.8300000000004</v>
          </cell>
          <cell r="AD131" t="str">
            <v/>
          </cell>
          <cell r="AE131" t="str">
            <v/>
          </cell>
          <cell r="AF131" t="str">
            <v/>
          </cell>
          <cell r="AG131" t="str">
            <v/>
          </cell>
          <cell r="AH131">
            <v>0</v>
          </cell>
          <cell r="AJ131" t="str">
            <v>All Southern Intertie</v>
          </cell>
        </row>
        <row r="132">
          <cell r="A132" t="str">
            <v>20000103</v>
          </cell>
          <cell r="B132" t="str">
            <v>CAPTAIN JACK-OLINDA NO 1</v>
          </cell>
          <cell r="C132">
            <v>7393503</v>
          </cell>
          <cell r="D132">
            <v>7393503</v>
          </cell>
          <cell r="E132">
            <v>0</v>
          </cell>
          <cell r="G132">
            <v>1342.3885714285716</v>
          </cell>
          <cell r="I132" t="str">
            <v/>
          </cell>
          <cell r="J132" t="str">
            <v/>
          </cell>
          <cell r="K132">
            <v>1</v>
          </cell>
          <cell r="L132" t="str">
            <v/>
          </cell>
          <cell r="M132" t="str">
            <v/>
          </cell>
          <cell r="N132" t="str">
            <v/>
          </cell>
          <cell r="O132" t="str">
            <v/>
          </cell>
          <cell r="P132">
            <v>1</v>
          </cell>
          <cell r="R132" t="str">
            <v/>
          </cell>
          <cell r="S132" t="str">
            <v/>
          </cell>
          <cell r="T132">
            <v>7393503</v>
          </cell>
          <cell r="U132" t="str">
            <v/>
          </cell>
          <cell r="V132" t="str">
            <v/>
          </cell>
          <cell r="W132" t="str">
            <v/>
          </cell>
          <cell r="X132" t="str">
            <v/>
          </cell>
          <cell r="Y132">
            <v>0</v>
          </cell>
          <cell r="AA132" t="str">
            <v/>
          </cell>
          <cell r="AB132" t="str">
            <v/>
          </cell>
          <cell r="AC132">
            <v>1342.3885714285716</v>
          </cell>
          <cell r="AD132" t="str">
            <v/>
          </cell>
          <cell r="AE132" t="str">
            <v/>
          </cell>
          <cell r="AF132" t="str">
            <v/>
          </cell>
          <cell r="AG132" t="str">
            <v/>
          </cell>
          <cell r="AH132">
            <v>0</v>
          </cell>
          <cell r="AJ132" t="str">
            <v>All Southern Intertie</v>
          </cell>
        </row>
        <row r="133">
          <cell r="A133" t="str">
            <v>20000976</v>
          </cell>
          <cell r="B133" t="str">
            <v>CARDWELL-COLITZ NO 1 (ML) COWL</v>
          </cell>
          <cell r="C133">
            <v>3466905.28</v>
          </cell>
          <cell r="D133">
            <v>3466905.28</v>
          </cell>
          <cell r="E133">
            <v>0</v>
          </cell>
          <cell r="G133">
            <v>0</v>
          </cell>
          <cell r="I133" t="str">
            <v/>
          </cell>
          <cell r="J133">
            <v>1</v>
          </cell>
          <cell r="K133" t="str">
            <v/>
          </cell>
          <cell r="L133" t="str">
            <v/>
          </cell>
          <cell r="M133" t="str">
            <v/>
          </cell>
          <cell r="N133" t="str">
            <v/>
          </cell>
          <cell r="O133" t="str">
            <v/>
          </cell>
          <cell r="P133">
            <v>1</v>
          </cell>
          <cell r="R133" t="str">
            <v/>
          </cell>
          <cell r="S133">
            <v>3466905.28</v>
          </cell>
          <cell r="T133" t="str">
            <v/>
          </cell>
          <cell r="U133" t="str">
            <v/>
          </cell>
          <cell r="V133" t="str">
            <v/>
          </cell>
          <cell r="W133" t="str">
            <v/>
          </cell>
          <cell r="X133" t="str">
            <v/>
          </cell>
          <cell r="Y133">
            <v>0</v>
          </cell>
          <cell r="AA133" t="str">
            <v/>
          </cell>
          <cell r="AB133">
            <v>0</v>
          </cell>
          <cell r="AC133" t="str">
            <v/>
          </cell>
          <cell r="AD133" t="str">
            <v/>
          </cell>
          <cell r="AE133" t="str">
            <v/>
          </cell>
          <cell r="AF133" t="str">
            <v/>
          </cell>
          <cell r="AG133" t="str">
            <v/>
          </cell>
          <cell r="AH133">
            <v>0</v>
          </cell>
          <cell r="AJ133" t="str">
            <v>All Network. REM 2/26/13</v>
          </cell>
        </row>
        <row r="134">
          <cell r="A134" t="str">
            <v>20000104</v>
          </cell>
          <cell r="B134" t="str">
            <v>CARDWELL-COWLITZ NO 1</v>
          </cell>
          <cell r="C134">
            <v>634285.93000000005</v>
          </cell>
          <cell r="D134">
            <v>629398.97</v>
          </cell>
          <cell r="E134">
            <v>7.7644868087408522E-3</v>
          </cell>
          <cell r="G134">
            <v>1772.4214285714286</v>
          </cell>
          <cell r="I134" t="str">
            <v/>
          </cell>
          <cell r="J134">
            <v>1</v>
          </cell>
          <cell r="K134" t="str">
            <v/>
          </cell>
          <cell r="L134" t="str">
            <v/>
          </cell>
          <cell r="M134" t="str">
            <v/>
          </cell>
          <cell r="N134" t="str">
            <v/>
          </cell>
          <cell r="O134" t="str">
            <v/>
          </cell>
          <cell r="P134">
            <v>1</v>
          </cell>
          <cell r="R134" t="str">
            <v/>
          </cell>
          <cell r="S134">
            <v>634285.93000000005</v>
          </cell>
          <cell r="T134" t="str">
            <v/>
          </cell>
          <cell r="U134" t="str">
            <v/>
          </cell>
          <cell r="V134" t="str">
            <v/>
          </cell>
          <cell r="W134" t="str">
            <v/>
          </cell>
          <cell r="X134" t="str">
            <v/>
          </cell>
          <cell r="Y134">
            <v>0</v>
          </cell>
          <cell r="AA134" t="str">
            <v/>
          </cell>
          <cell r="AB134">
            <v>1772.4214285714286</v>
          </cell>
          <cell r="AC134" t="str">
            <v/>
          </cell>
          <cell r="AD134" t="str">
            <v/>
          </cell>
          <cell r="AE134" t="str">
            <v/>
          </cell>
          <cell r="AF134" t="str">
            <v/>
          </cell>
          <cell r="AG134" t="str">
            <v/>
          </cell>
          <cell r="AH134">
            <v>0</v>
          </cell>
          <cell r="AJ134" t="str">
            <v>All Network</v>
          </cell>
        </row>
        <row r="135">
          <cell r="A135" t="str">
            <v>20000105</v>
          </cell>
          <cell r="B135" t="str">
            <v>CARLTON-MCMINNVILLE NO 1</v>
          </cell>
          <cell r="C135">
            <v>463769</v>
          </cell>
          <cell r="D135">
            <v>463769</v>
          </cell>
          <cell r="E135">
            <v>0</v>
          </cell>
          <cell r="G135">
            <v>427.60571428571427</v>
          </cell>
          <cell r="I135" t="str">
            <v/>
          </cell>
          <cell r="J135">
            <v>1</v>
          </cell>
          <cell r="K135" t="str">
            <v/>
          </cell>
          <cell r="L135" t="str">
            <v/>
          </cell>
          <cell r="M135" t="str">
            <v/>
          </cell>
          <cell r="N135" t="str">
            <v/>
          </cell>
          <cell r="O135" t="str">
            <v/>
          </cell>
          <cell r="P135">
            <v>1</v>
          </cell>
          <cell r="R135" t="str">
            <v/>
          </cell>
          <cell r="S135">
            <v>463769</v>
          </cell>
          <cell r="T135" t="str">
            <v/>
          </cell>
          <cell r="U135" t="str">
            <v/>
          </cell>
          <cell r="V135" t="str">
            <v/>
          </cell>
          <cell r="W135" t="str">
            <v/>
          </cell>
          <cell r="X135" t="str">
            <v/>
          </cell>
          <cell r="Y135">
            <v>0</v>
          </cell>
          <cell r="AA135" t="str">
            <v/>
          </cell>
          <cell r="AB135">
            <v>427.60571428571427</v>
          </cell>
          <cell r="AC135" t="str">
            <v/>
          </cell>
          <cell r="AD135" t="str">
            <v/>
          </cell>
          <cell r="AE135" t="str">
            <v/>
          </cell>
          <cell r="AF135" t="str">
            <v/>
          </cell>
          <cell r="AG135" t="str">
            <v/>
          </cell>
          <cell r="AH135">
            <v>0</v>
          </cell>
          <cell r="AJ135" t="str">
            <v>All Network</v>
          </cell>
        </row>
        <row r="136">
          <cell r="A136" t="str">
            <v>20000106</v>
          </cell>
          <cell r="B136" t="str">
            <v>CARLTON-SHERWOOD NO 1</v>
          </cell>
          <cell r="C136">
            <v>2108149.7699999996</v>
          </cell>
          <cell r="D136">
            <v>2102679</v>
          </cell>
          <cell r="E136">
            <v>2.6018094060004178E-3</v>
          </cell>
          <cell r="G136">
            <v>2989.3014285714285</v>
          </cell>
          <cell r="I136" t="str">
            <v/>
          </cell>
          <cell r="J136">
            <v>1</v>
          </cell>
          <cell r="K136" t="str">
            <v/>
          </cell>
          <cell r="L136" t="str">
            <v/>
          </cell>
          <cell r="M136" t="str">
            <v/>
          </cell>
          <cell r="N136" t="str">
            <v/>
          </cell>
          <cell r="O136" t="str">
            <v/>
          </cell>
          <cell r="P136">
            <v>1</v>
          </cell>
          <cell r="R136" t="str">
            <v/>
          </cell>
          <cell r="S136">
            <v>2108149.7699999996</v>
          </cell>
          <cell r="T136" t="str">
            <v/>
          </cell>
          <cell r="U136" t="str">
            <v/>
          </cell>
          <cell r="V136" t="str">
            <v/>
          </cell>
          <cell r="W136" t="str">
            <v/>
          </cell>
          <cell r="X136" t="str">
            <v/>
          </cell>
          <cell r="Y136">
            <v>0</v>
          </cell>
          <cell r="AA136" t="str">
            <v/>
          </cell>
          <cell r="AB136">
            <v>2989.3014285714285</v>
          </cell>
          <cell r="AC136" t="str">
            <v/>
          </cell>
          <cell r="AD136" t="str">
            <v/>
          </cell>
          <cell r="AE136" t="str">
            <v/>
          </cell>
          <cell r="AF136" t="str">
            <v/>
          </cell>
          <cell r="AG136" t="str">
            <v/>
          </cell>
          <cell r="AH136">
            <v>0</v>
          </cell>
          <cell r="AJ136" t="str">
            <v>All Network</v>
          </cell>
        </row>
        <row r="137">
          <cell r="A137" t="str">
            <v>20000107</v>
          </cell>
          <cell r="B137" t="str">
            <v>CARLTON-TILLAMOOK NO 1</v>
          </cell>
          <cell r="C137">
            <v>9080673.8199999984</v>
          </cell>
          <cell r="D137">
            <v>8915225.5800000001</v>
          </cell>
          <cell r="E137">
            <v>1.8557942086306508E-2</v>
          </cell>
          <cell r="G137">
            <v>33219.445714285721</v>
          </cell>
          <cell r="I137" t="str">
            <v/>
          </cell>
          <cell r="J137">
            <v>1</v>
          </cell>
          <cell r="K137" t="str">
            <v/>
          </cell>
          <cell r="L137" t="str">
            <v/>
          </cell>
          <cell r="M137" t="str">
            <v/>
          </cell>
          <cell r="N137" t="str">
            <v/>
          </cell>
          <cell r="O137" t="str">
            <v/>
          </cell>
          <cell r="P137">
            <v>1</v>
          </cell>
          <cell r="R137" t="str">
            <v/>
          </cell>
          <cell r="S137">
            <v>9080673.8199999984</v>
          </cell>
          <cell r="T137" t="str">
            <v/>
          </cell>
          <cell r="U137" t="str">
            <v/>
          </cell>
          <cell r="V137" t="str">
            <v/>
          </cell>
          <cell r="W137" t="str">
            <v/>
          </cell>
          <cell r="X137" t="str">
            <v/>
          </cell>
          <cell r="Y137">
            <v>0</v>
          </cell>
          <cell r="AA137" t="str">
            <v/>
          </cell>
          <cell r="AB137">
            <v>33219.445714285721</v>
          </cell>
          <cell r="AC137" t="str">
            <v/>
          </cell>
          <cell r="AD137" t="str">
            <v/>
          </cell>
          <cell r="AE137" t="str">
            <v/>
          </cell>
          <cell r="AF137" t="str">
            <v/>
          </cell>
          <cell r="AG137" t="str">
            <v/>
          </cell>
          <cell r="AH137">
            <v>0</v>
          </cell>
          <cell r="AJ137" t="str">
            <v>All Network</v>
          </cell>
        </row>
        <row r="138">
          <cell r="A138" t="str">
            <v>20000108</v>
          </cell>
          <cell r="B138" t="str">
            <v>CARSON TAP TO UNDERWOOD TAP</v>
          </cell>
          <cell r="C138">
            <v>267329</v>
          </cell>
          <cell r="D138">
            <v>267329</v>
          </cell>
          <cell r="E138">
            <v>0</v>
          </cell>
          <cell r="G138">
            <v>492.0757142857143</v>
          </cell>
          <cell r="I138" t="str">
            <v/>
          </cell>
          <cell r="J138">
            <v>1</v>
          </cell>
          <cell r="K138" t="str">
            <v/>
          </cell>
          <cell r="L138" t="str">
            <v/>
          </cell>
          <cell r="M138" t="str">
            <v/>
          </cell>
          <cell r="N138" t="str">
            <v/>
          </cell>
          <cell r="O138" t="str">
            <v/>
          </cell>
          <cell r="P138">
            <v>1</v>
          </cell>
          <cell r="R138" t="str">
            <v/>
          </cell>
          <cell r="S138">
            <v>267329</v>
          </cell>
          <cell r="T138" t="str">
            <v/>
          </cell>
          <cell r="U138" t="str">
            <v/>
          </cell>
          <cell r="V138" t="str">
            <v/>
          </cell>
          <cell r="W138" t="str">
            <v/>
          </cell>
          <cell r="X138" t="str">
            <v/>
          </cell>
          <cell r="Y138">
            <v>0</v>
          </cell>
          <cell r="AA138" t="str">
            <v/>
          </cell>
          <cell r="AB138">
            <v>492.0757142857143</v>
          </cell>
          <cell r="AC138" t="str">
            <v/>
          </cell>
          <cell r="AD138" t="str">
            <v/>
          </cell>
          <cell r="AE138" t="str">
            <v/>
          </cell>
          <cell r="AF138" t="str">
            <v/>
          </cell>
          <cell r="AG138" t="str">
            <v/>
          </cell>
          <cell r="AH138">
            <v>0</v>
          </cell>
          <cell r="AJ138" t="str">
            <v>All Network</v>
          </cell>
        </row>
        <row r="139">
          <cell r="A139" t="str">
            <v>20000109</v>
          </cell>
          <cell r="B139" t="str">
            <v>CASCADE LOCKS TAP TO BONNEVILL</v>
          </cell>
          <cell r="C139">
            <v>108498.74</v>
          </cell>
          <cell r="D139">
            <v>108498.74</v>
          </cell>
          <cell r="E139">
            <v>0</v>
          </cell>
          <cell r="G139">
            <v>650.16428571428582</v>
          </cell>
          <cell r="I139" t="str">
            <v/>
          </cell>
          <cell r="J139">
            <v>1</v>
          </cell>
          <cell r="K139" t="str">
            <v/>
          </cell>
          <cell r="L139" t="str">
            <v/>
          </cell>
          <cell r="M139" t="str">
            <v/>
          </cell>
          <cell r="N139" t="str">
            <v/>
          </cell>
          <cell r="O139" t="str">
            <v/>
          </cell>
          <cell r="P139">
            <v>1</v>
          </cell>
          <cell r="R139" t="str">
            <v/>
          </cell>
          <cell r="S139">
            <v>108498.74</v>
          </cell>
          <cell r="T139" t="str">
            <v/>
          </cell>
          <cell r="U139" t="str">
            <v/>
          </cell>
          <cell r="V139" t="str">
            <v/>
          </cell>
          <cell r="W139" t="str">
            <v/>
          </cell>
          <cell r="X139" t="str">
            <v/>
          </cell>
          <cell r="Y139">
            <v>0</v>
          </cell>
          <cell r="AA139" t="str">
            <v/>
          </cell>
          <cell r="AB139">
            <v>650.16428571428582</v>
          </cell>
          <cell r="AC139" t="str">
            <v/>
          </cell>
          <cell r="AD139" t="str">
            <v/>
          </cell>
          <cell r="AE139" t="str">
            <v/>
          </cell>
          <cell r="AF139" t="str">
            <v/>
          </cell>
          <cell r="AG139" t="str">
            <v/>
          </cell>
          <cell r="AH139">
            <v>0</v>
          </cell>
          <cell r="AJ139" t="str">
            <v>All Network</v>
          </cell>
        </row>
        <row r="140">
          <cell r="A140" t="str">
            <v>20000845</v>
          </cell>
          <cell r="B140" t="str">
            <v>CATTLE CREEK-GOSHEN NO 1 ML BI</v>
          </cell>
          <cell r="C140">
            <v>1172193.5000000002</v>
          </cell>
          <cell r="D140">
            <v>1172193.5</v>
          </cell>
          <cell r="E140">
            <v>1.9862816476449462E-16</v>
          </cell>
          <cell r="G140">
            <v>0</v>
          </cell>
          <cell r="I140" t="str">
            <v/>
          </cell>
          <cell r="J140">
            <v>1</v>
          </cell>
          <cell r="K140" t="str">
            <v/>
          </cell>
          <cell r="L140" t="str">
            <v/>
          </cell>
          <cell r="M140" t="str">
            <v/>
          </cell>
          <cell r="N140" t="str">
            <v/>
          </cell>
          <cell r="O140" t="str">
            <v/>
          </cell>
          <cell r="P140">
            <v>1</v>
          </cell>
          <cell r="R140" t="str">
            <v/>
          </cell>
          <cell r="S140">
            <v>1172193.5000000002</v>
          </cell>
          <cell r="T140" t="str">
            <v/>
          </cell>
          <cell r="U140" t="str">
            <v/>
          </cell>
          <cell r="V140" t="str">
            <v/>
          </cell>
          <cell r="W140" t="str">
            <v/>
          </cell>
          <cell r="X140" t="str">
            <v/>
          </cell>
          <cell r="Y140">
            <v>0</v>
          </cell>
          <cell r="AA140" t="str">
            <v/>
          </cell>
          <cell r="AB140">
            <v>0</v>
          </cell>
          <cell r="AC140" t="str">
            <v/>
          </cell>
          <cell r="AD140" t="str">
            <v/>
          </cell>
          <cell r="AE140" t="str">
            <v/>
          </cell>
          <cell r="AF140" t="str">
            <v/>
          </cell>
          <cell r="AG140" t="str">
            <v/>
          </cell>
          <cell r="AH140">
            <v>0</v>
          </cell>
          <cell r="AJ140" t="str">
            <v>New.  All Network. REM 1/28/15</v>
          </cell>
        </row>
        <row r="141">
          <cell r="A141" t="str">
            <v>20001061</v>
          </cell>
          <cell r="B141" t="str">
            <v>CATTLE CREEK-GOSHEN NO 1 ML BO</v>
          </cell>
          <cell r="C141">
            <v>3265460.11</v>
          </cell>
          <cell r="D141">
            <v>3265460.11</v>
          </cell>
          <cell r="E141">
            <v>0</v>
          </cell>
          <cell r="G141">
            <v>0</v>
          </cell>
          <cell r="I141" t="str">
            <v/>
          </cell>
          <cell r="J141">
            <v>1</v>
          </cell>
          <cell r="K141" t="str">
            <v/>
          </cell>
          <cell r="L141" t="str">
            <v/>
          </cell>
          <cell r="M141" t="str">
            <v/>
          </cell>
          <cell r="N141" t="str">
            <v/>
          </cell>
          <cell r="O141" t="str">
            <v/>
          </cell>
          <cell r="P141">
            <v>1</v>
          </cell>
          <cell r="R141" t="str">
            <v/>
          </cell>
          <cell r="S141">
            <v>3265460.11</v>
          </cell>
          <cell r="T141" t="str">
            <v/>
          </cell>
          <cell r="U141" t="str">
            <v/>
          </cell>
          <cell r="V141" t="str">
            <v/>
          </cell>
          <cell r="W141" t="str">
            <v/>
          </cell>
          <cell r="X141" t="str">
            <v/>
          </cell>
          <cell r="Y141">
            <v>0</v>
          </cell>
          <cell r="AA141" t="str">
            <v/>
          </cell>
          <cell r="AB141">
            <v>0</v>
          </cell>
          <cell r="AC141" t="str">
            <v/>
          </cell>
          <cell r="AD141" t="str">
            <v/>
          </cell>
          <cell r="AE141" t="str">
            <v/>
          </cell>
          <cell r="AF141" t="str">
            <v/>
          </cell>
          <cell r="AG141" t="str">
            <v/>
          </cell>
          <cell r="AH141">
            <v>0</v>
          </cell>
          <cell r="AJ141" t="str">
            <v>New.  All Network. REM 1/28/15</v>
          </cell>
        </row>
        <row r="142">
          <cell r="A142" t="str">
            <v>20000112</v>
          </cell>
          <cell r="B142" t="str">
            <v>CELILO-SYLMAR NO 1</v>
          </cell>
          <cell r="C142">
            <v>27022357.120000001</v>
          </cell>
          <cell r="D142">
            <v>27022357.120000001</v>
          </cell>
          <cell r="E142">
            <v>0</v>
          </cell>
          <cell r="G142">
            <v>106875.4742857143</v>
          </cell>
          <cell r="I142" t="str">
            <v/>
          </cell>
          <cell r="J142" t="str">
            <v/>
          </cell>
          <cell r="K142">
            <v>1</v>
          </cell>
          <cell r="L142" t="str">
            <v/>
          </cell>
          <cell r="M142" t="str">
            <v/>
          </cell>
          <cell r="N142" t="str">
            <v/>
          </cell>
          <cell r="O142" t="str">
            <v/>
          </cell>
          <cell r="P142">
            <v>1</v>
          </cell>
          <cell r="R142" t="str">
            <v/>
          </cell>
          <cell r="S142" t="str">
            <v/>
          </cell>
          <cell r="T142">
            <v>27022357.120000001</v>
          </cell>
          <cell r="U142" t="str">
            <v/>
          </cell>
          <cell r="V142" t="str">
            <v/>
          </cell>
          <cell r="W142" t="str">
            <v/>
          </cell>
          <cell r="X142" t="str">
            <v/>
          </cell>
          <cell r="Y142">
            <v>0</v>
          </cell>
          <cell r="AA142" t="str">
            <v/>
          </cell>
          <cell r="AB142" t="str">
            <v/>
          </cell>
          <cell r="AC142">
            <v>106875.4742857143</v>
          </cell>
          <cell r="AD142" t="str">
            <v/>
          </cell>
          <cell r="AE142" t="str">
            <v/>
          </cell>
          <cell r="AF142" t="str">
            <v/>
          </cell>
          <cell r="AG142" t="str">
            <v/>
          </cell>
          <cell r="AH142">
            <v>0</v>
          </cell>
          <cell r="AJ142" t="str">
            <v>All Southern Intertie</v>
          </cell>
        </row>
        <row r="143">
          <cell r="A143" t="str">
            <v>20000957</v>
          </cell>
          <cell r="B143" t="str">
            <v>CENTRAL FERRY-LOWER MONUMENTAL</v>
          </cell>
          <cell r="C143">
            <v>14503848.130000001</v>
          </cell>
          <cell r="G143">
            <v>1403.2714285714285</v>
          </cell>
          <cell r="J143">
            <v>1</v>
          </cell>
          <cell r="P143">
            <v>1</v>
          </cell>
          <cell r="R143" t="str">
            <v/>
          </cell>
          <cell r="S143">
            <v>14503848.130000001</v>
          </cell>
          <cell r="T143" t="str">
            <v/>
          </cell>
          <cell r="U143" t="str">
            <v/>
          </cell>
          <cell r="V143" t="str">
            <v/>
          </cell>
          <cell r="W143" t="str">
            <v/>
          </cell>
          <cell r="X143" t="str">
            <v/>
          </cell>
          <cell r="Y143">
            <v>0</v>
          </cell>
          <cell r="AA143" t="str">
            <v/>
          </cell>
          <cell r="AB143">
            <v>1403.2714285714285</v>
          </cell>
          <cell r="AC143" t="str">
            <v/>
          </cell>
          <cell r="AD143" t="str">
            <v/>
          </cell>
          <cell r="AE143" t="str">
            <v/>
          </cell>
          <cell r="AF143" t="str">
            <v/>
          </cell>
          <cell r="AG143" t="str">
            <v/>
          </cell>
          <cell r="AH143">
            <v>0</v>
          </cell>
          <cell r="AJ143" t="str">
            <v>New. All Network (LTD 3/28/17)</v>
          </cell>
        </row>
        <row r="144">
          <cell r="A144" t="str">
            <v>20001463</v>
          </cell>
          <cell r="B144" t="str">
            <v>CENTRAL FERRY-LOWER MONUMENTAL</v>
          </cell>
          <cell r="C144">
            <v>5093439.3500000006</v>
          </cell>
          <cell r="G144">
            <v>0</v>
          </cell>
          <cell r="J144">
            <v>1</v>
          </cell>
          <cell r="P144">
            <v>1</v>
          </cell>
          <cell r="R144" t="str">
            <v/>
          </cell>
          <cell r="S144">
            <v>5093439.3500000006</v>
          </cell>
          <cell r="T144" t="str">
            <v/>
          </cell>
          <cell r="U144" t="str">
            <v/>
          </cell>
          <cell r="V144" t="str">
            <v/>
          </cell>
          <cell r="W144" t="str">
            <v/>
          </cell>
          <cell r="X144" t="str">
            <v/>
          </cell>
          <cell r="Y144">
            <v>0</v>
          </cell>
          <cell r="AA144" t="str">
            <v/>
          </cell>
          <cell r="AB144">
            <v>0</v>
          </cell>
          <cell r="AC144" t="str">
            <v/>
          </cell>
          <cell r="AD144" t="str">
            <v/>
          </cell>
          <cell r="AE144" t="str">
            <v/>
          </cell>
          <cell r="AF144" t="str">
            <v/>
          </cell>
          <cell r="AG144" t="str">
            <v/>
          </cell>
          <cell r="AH144">
            <v>0</v>
          </cell>
          <cell r="AJ144" t="str">
            <v>New. All Network (LTD 3/28/17)</v>
          </cell>
        </row>
        <row r="145">
          <cell r="A145" t="str">
            <v>20001464</v>
          </cell>
          <cell r="B145" t="str">
            <v>CENTRAL FERRY-LOWER MONUMENTAL</v>
          </cell>
          <cell r="C145">
            <v>35062942.019999996</v>
          </cell>
          <cell r="G145">
            <v>0</v>
          </cell>
          <cell r="J145">
            <v>1</v>
          </cell>
          <cell r="P145">
            <v>1</v>
          </cell>
          <cell r="R145" t="str">
            <v/>
          </cell>
          <cell r="S145">
            <v>35062942.019999996</v>
          </cell>
          <cell r="T145" t="str">
            <v/>
          </cell>
          <cell r="U145" t="str">
            <v/>
          </cell>
          <cell r="V145" t="str">
            <v/>
          </cell>
          <cell r="W145" t="str">
            <v/>
          </cell>
          <cell r="X145" t="str">
            <v/>
          </cell>
          <cell r="Y145">
            <v>0</v>
          </cell>
          <cell r="AA145" t="str">
            <v/>
          </cell>
          <cell r="AB145">
            <v>0</v>
          </cell>
          <cell r="AC145" t="str">
            <v/>
          </cell>
          <cell r="AD145" t="str">
            <v/>
          </cell>
          <cell r="AE145" t="str">
            <v/>
          </cell>
          <cell r="AF145" t="str">
            <v/>
          </cell>
          <cell r="AG145" t="str">
            <v/>
          </cell>
          <cell r="AH145">
            <v>0</v>
          </cell>
          <cell r="AJ145" t="str">
            <v>New. All Network (LTD 3/28/17)</v>
          </cell>
        </row>
        <row r="146">
          <cell r="A146" t="str">
            <v>20001465</v>
          </cell>
          <cell r="B146" t="str">
            <v>CENTRAL FERRY-LOWER MONUMENTAL</v>
          </cell>
          <cell r="C146">
            <v>30487866.569999997</v>
          </cell>
          <cell r="G146">
            <v>0</v>
          </cell>
          <cell r="J146">
            <v>1</v>
          </cell>
          <cell r="P146">
            <v>1</v>
          </cell>
          <cell r="R146" t="str">
            <v/>
          </cell>
          <cell r="S146">
            <v>30487866.569999997</v>
          </cell>
          <cell r="T146" t="str">
            <v/>
          </cell>
          <cell r="U146" t="str">
            <v/>
          </cell>
          <cell r="V146" t="str">
            <v/>
          </cell>
          <cell r="W146" t="str">
            <v/>
          </cell>
          <cell r="X146" t="str">
            <v/>
          </cell>
          <cell r="Y146">
            <v>0</v>
          </cell>
          <cell r="AA146" t="str">
            <v/>
          </cell>
          <cell r="AB146">
            <v>0</v>
          </cell>
          <cell r="AC146" t="str">
            <v/>
          </cell>
          <cell r="AD146" t="str">
            <v/>
          </cell>
          <cell r="AE146" t="str">
            <v/>
          </cell>
          <cell r="AF146" t="str">
            <v/>
          </cell>
          <cell r="AG146" t="str">
            <v/>
          </cell>
          <cell r="AH146">
            <v>0</v>
          </cell>
          <cell r="AJ146" t="str">
            <v>New. All Network (LTD 3/28/17)</v>
          </cell>
        </row>
        <row r="147">
          <cell r="A147" t="str">
            <v>20000443</v>
          </cell>
          <cell r="B147" t="str">
            <v>CENTRALIA TAP TO CHEHALIS-COVI</v>
          </cell>
          <cell r="C147">
            <v>1162.1300000000001</v>
          </cell>
          <cell r="D147">
            <v>1162.1300000000001</v>
          </cell>
          <cell r="E147">
            <v>0</v>
          </cell>
          <cell r="G147">
            <v>299.69857142857143</v>
          </cell>
          <cell r="I147" t="str">
            <v/>
          </cell>
          <cell r="J147">
            <v>1</v>
          </cell>
          <cell r="K147" t="str">
            <v/>
          </cell>
          <cell r="L147" t="str">
            <v/>
          </cell>
          <cell r="M147" t="str">
            <v/>
          </cell>
          <cell r="N147" t="str">
            <v/>
          </cell>
          <cell r="O147" t="str">
            <v/>
          </cell>
          <cell r="P147">
            <v>1</v>
          </cell>
          <cell r="R147" t="str">
            <v/>
          </cell>
          <cell r="S147">
            <v>1162.1300000000001</v>
          </cell>
          <cell r="T147" t="str">
            <v/>
          </cell>
          <cell r="U147" t="str">
            <v/>
          </cell>
          <cell r="V147" t="str">
            <v/>
          </cell>
          <cell r="W147" t="str">
            <v/>
          </cell>
          <cell r="X147" t="str">
            <v/>
          </cell>
          <cell r="Y147">
            <v>0</v>
          </cell>
          <cell r="AA147" t="str">
            <v/>
          </cell>
          <cell r="AB147">
            <v>299.69857142857143</v>
          </cell>
          <cell r="AC147" t="str">
            <v/>
          </cell>
          <cell r="AD147" t="str">
            <v/>
          </cell>
          <cell r="AE147" t="str">
            <v/>
          </cell>
          <cell r="AF147" t="str">
            <v/>
          </cell>
          <cell r="AG147" t="str">
            <v/>
          </cell>
          <cell r="AH147">
            <v>0</v>
          </cell>
          <cell r="AJ147" t="str">
            <v>All Network</v>
          </cell>
        </row>
        <row r="148">
          <cell r="A148" t="str">
            <v>20000113</v>
          </cell>
          <cell r="B148" t="str">
            <v>CENTRALIA-MAY STREET NO 1</v>
          </cell>
          <cell r="C148">
            <v>167108.21299999999</v>
          </cell>
          <cell r="D148">
            <v>167108.21299999999</v>
          </cell>
          <cell r="E148">
            <v>0</v>
          </cell>
          <cell r="G148">
            <v>609.96428571428567</v>
          </cell>
          <cell r="I148" t="str">
            <v/>
          </cell>
          <cell r="J148">
            <v>1</v>
          </cell>
          <cell r="K148" t="str">
            <v/>
          </cell>
          <cell r="L148" t="str">
            <v/>
          </cell>
          <cell r="M148" t="str">
            <v/>
          </cell>
          <cell r="N148" t="str">
            <v/>
          </cell>
          <cell r="O148" t="str">
            <v/>
          </cell>
          <cell r="P148">
            <v>1</v>
          </cell>
          <cell r="R148" t="str">
            <v/>
          </cell>
          <cell r="S148">
            <v>167108.21299999999</v>
          </cell>
          <cell r="T148" t="str">
            <v/>
          </cell>
          <cell r="U148" t="str">
            <v/>
          </cell>
          <cell r="V148" t="str">
            <v/>
          </cell>
          <cell r="W148" t="str">
            <v/>
          </cell>
          <cell r="X148" t="str">
            <v/>
          </cell>
          <cell r="Y148">
            <v>0</v>
          </cell>
          <cell r="AA148" t="str">
            <v/>
          </cell>
          <cell r="AB148">
            <v>609.96428571428567</v>
          </cell>
          <cell r="AC148" t="str">
            <v/>
          </cell>
          <cell r="AD148" t="str">
            <v/>
          </cell>
          <cell r="AE148" t="str">
            <v/>
          </cell>
          <cell r="AF148" t="str">
            <v/>
          </cell>
          <cell r="AG148" t="str">
            <v/>
          </cell>
          <cell r="AH148">
            <v>0</v>
          </cell>
          <cell r="AJ148" t="str">
            <v>All Network</v>
          </cell>
        </row>
        <row r="149">
          <cell r="A149" t="str">
            <v>20000611</v>
          </cell>
          <cell r="B149" t="str">
            <v>CGS BACKUP BANK TAP TO BENTON</v>
          </cell>
          <cell r="C149">
            <v>76019.39</v>
          </cell>
          <cell r="D149">
            <v>76019.39</v>
          </cell>
          <cell r="E149">
            <v>0</v>
          </cell>
          <cell r="G149">
            <v>1858.9257142857143</v>
          </cell>
          <cell r="I149" t="str">
            <v/>
          </cell>
          <cell r="J149">
            <v>1</v>
          </cell>
          <cell r="K149" t="str">
            <v/>
          </cell>
          <cell r="L149" t="str">
            <v/>
          </cell>
          <cell r="M149" t="str">
            <v/>
          </cell>
          <cell r="N149" t="str">
            <v/>
          </cell>
          <cell r="O149" t="str">
            <v/>
          </cell>
          <cell r="P149">
            <v>1</v>
          </cell>
          <cell r="R149" t="str">
            <v/>
          </cell>
          <cell r="S149">
            <v>76019.39</v>
          </cell>
          <cell r="T149" t="str">
            <v/>
          </cell>
          <cell r="U149" t="str">
            <v/>
          </cell>
          <cell r="V149" t="str">
            <v/>
          </cell>
          <cell r="W149" t="str">
            <v/>
          </cell>
          <cell r="X149" t="str">
            <v/>
          </cell>
          <cell r="Y149">
            <v>0</v>
          </cell>
          <cell r="AA149" t="str">
            <v/>
          </cell>
          <cell r="AB149">
            <v>1858.9257142857143</v>
          </cell>
          <cell r="AC149" t="str">
            <v/>
          </cell>
          <cell r="AD149" t="str">
            <v/>
          </cell>
          <cell r="AE149" t="str">
            <v/>
          </cell>
          <cell r="AF149" t="str">
            <v/>
          </cell>
          <cell r="AG149" t="str">
            <v/>
          </cell>
          <cell r="AH149">
            <v>0</v>
          </cell>
          <cell r="AJ149" t="str">
            <v>All Network</v>
          </cell>
        </row>
        <row r="150">
          <cell r="A150" t="str">
            <v>20000971</v>
          </cell>
          <cell r="B150" t="str">
            <v>CGS2 BACKUP TAP TO HANFORD NO</v>
          </cell>
          <cell r="C150">
            <v>148475.95000000001</v>
          </cell>
          <cell r="D150">
            <v>148475.95000000001</v>
          </cell>
          <cell r="E150">
            <v>0</v>
          </cell>
          <cell r="G150">
            <v>0</v>
          </cell>
          <cell r="I150" t="str">
            <v/>
          </cell>
          <cell r="J150">
            <v>1</v>
          </cell>
          <cell r="K150" t="str">
            <v/>
          </cell>
          <cell r="L150" t="str">
            <v/>
          </cell>
          <cell r="M150" t="str">
            <v/>
          </cell>
          <cell r="N150" t="str">
            <v/>
          </cell>
          <cell r="O150" t="str">
            <v/>
          </cell>
          <cell r="P150">
            <v>1</v>
          </cell>
          <cell r="R150" t="str">
            <v/>
          </cell>
          <cell r="S150">
            <v>148475.95000000001</v>
          </cell>
          <cell r="T150" t="str">
            <v/>
          </cell>
          <cell r="U150" t="str">
            <v/>
          </cell>
          <cell r="V150" t="str">
            <v/>
          </cell>
          <cell r="W150" t="str">
            <v/>
          </cell>
          <cell r="X150" t="str">
            <v/>
          </cell>
          <cell r="Y150">
            <v>0</v>
          </cell>
          <cell r="AA150" t="str">
            <v/>
          </cell>
          <cell r="AB150">
            <v>0</v>
          </cell>
          <cell r="AC150" t="str">
            <v/>
          </cell>
          <cell r="AD150" t="str">
            <v/>
          </cell>
          <cell r="AE150" t="str">
            <v/>
          </cell>
          <cell r="AF150" t="str">
            <v/>
          </cell>
          <cell r="AG150" t="str">
            <v/>
          </cell>
          <cell r="AH150">
            <v>0</v>
          </cell>
          <cell r="AJ150" t="str">
            <v>New FY13; All Network;  No GI, serving load; REM 8/14/14</v>
          </cell>
        </row>
        <row r="151">
          <cell r="A151" t="str">
            <v>20000851</v>
          </cell>
          <cell r="B151" t="str">
            <v>CHALIS-CENTRALIA NO 1 ML LEWIS</v>
          </cell>
          <cell r="C151">
            <v>4232256.84</v>
          </cell>
          <cell r="D151">
            <v>4232256.84</v>
          </cell>
          <cell r="E151">
            <v>0</v>
          </cell>
          <cell r="G151">
            <v>0</v>
          </cell>
          <cell r="I151" t="str">
            <v/>
          </cell>
          <cell r="J151">
            <v>1</v>
          </cell>
          <cell r="K151" t="str">
            <v/>
          </cell>
          <cell r="L151" t="str">
            <v/>
          </cell>
          <cell r="M151" t="str">
            <v/>
          </cell>
          <cell r="N151" t="str">
            <v/>
          </cell>
          <cell r="O151" t="str">
            <v/>
          </cell>
          <cell r="P151">
            <v>1</v>
          </cell>
          <cell r="R151" t="str">
            <v/>
          </cell>
          <cell r="S151">
            <v>4232256.84</v>
          </cell>
          <cell r="T151" t="str">
            <v/>
          </cell>
          <cell r="U151" t="str">
            <v/>
          </cell>
          <cell r="V151" t="str">
            <v/>
          </cell>
          <cell r="W151" t="str">
            <v/>
          </cell>
          <cell r="X151" t="str">
            <v/>
          </cell>
          <cell r="Y151">
            <v>0</v>
          </cell>
          <cell r="AA151" t="str">
            <v/>
          </cell>
          <cell r="AB151">
            <v>0</v>
          </cell>
          <cell r="AC151" t="str">
            <v/>
          </cell>
          <cell r="AD151" t="str">
            <v/>
          </cell>
          <cell r="AE151" t="str">
            <v/>
          </cell>
          <cell r="AF151" t="str">
            <v/>
          </cell>
          <cell r="AG151" t="str">
            <v/>
          </cell>
          <cell r="AH151">
            <v>0</v>
          </cell>
          <cell r="AJ151" t="str">
            <v>New.  All Network.</v>
          </cell>
        </row>
        <row r="152">
          <cell r="A152" t="str">
            <v>20000114</v>
          </cell>
          <cell r="B152" t="str">
            <v>CHANDLER TAP TO GRANDVIEW-RED</v>
          </cell>
          <cell r="C152">
            <v>163062.39999999999</v>
          </cell>
          <cell r="D152">
            <v>163062.39999999999</v>
          </cell>
          <cell r="E152">
            <v>0</v>
          </cell>
          <cell r="G152">
            <v>1012.4871428571429</v>
          </cell>
          <cell r="I152">
            <v>1</v>
          </cell>
          <cell r="J152" t="str">
            <v/>
          </cell>
          <cell r="K152" t="str">
            <v/>
          </cell>
          <cell r="L152" t="str">
            <v/>
          </cell>
          <cell r="M152" t="str">
            <v/>
          </cell>
          <cell r="N152" t="str">
            <v/>
          </cell>
          <cell r="O152" t="str">
            <v/>
          </cell>
          <cell r="P152">
            <v>1</v>
          </cell>
          <cell r="R152">
            <v>163062.39999999999</v>
          </cell>
          <cell r="S152" t="str">
            <v/>
          </cell>
          <cell r="T152" t="str">
            <v/>
          </cell>
          <cell r="U152" t="str">
            <v/>
          </cell>
          <cell r="V152" t="str">
            <v/>
          </cell>
          <cell r="W152" t="str">
            <v/>
          </cell>
          <cell r="X152" t="str">
            <v/>
          </cell>
          <cell r="Y152">
            <v>0</v>
          </cell>
          <cell r="AA152">
            <v>1012.4871428571429</v>
          </cell>
          <cell r="AB152" t="str">
            <v/>
          </cell>
          <cell r="AC152" t="str">
            <v/>
          </cell>
          <cell r="AD152" t="str">
            <v/>
          </cell>
          <cell r="AE152" t="str">
            <v/>
          </cell>
          <cell r="AF152" t="str">
            <v/>
          </cell>
          <cell r="AG152" t="str">
            <v/>
          </cell>
          <cell r="AH152">
            <v>0</v>
          </cell>
          <cell r="AJ152" t="str">
            <v>All Generation Integration</v>
          </cell>
        </row>
        <row r="153">
          <cell r="A153" t="str">
            <v>20000115</v>
          </cell>
          <cell r="B153" t="str">
            <v>CHEHALIS-CENTRALIA NO 1</v>
          </cell>
          <cell r="C153">
            <v>894404.45999999985</v>
          </cell>
          <cell r="D153">
            <v>894404.45999999985</v>
          </cell>
          <cell r="E153">
            <v>0</v>
          </cell>
          <cell r="G153">
            <v>3290.9285714285711</v>
          </cell>
          <cell r="I153" t="str">
            <v/>
          </cell>
          <cell r="J153">
            <v>1</v>
          </cell>
          <cell r="K153" t="str">
            <v/>
          </cell>
          <cell r="L153" t="str">
            <v/>
          </cell>
          <cell r="M153" t="str">
            <v/>
          </cell>
          <cell r="N153" t="str">
            <v/>
          </cell>
          <cell r="O153" t="str">
            <v/>
          </cell>
          <cell r="P153">
            <v>1</v>
          </cell>
          <cell r="R153" t="str">
            <v/>
          </cell>
          <cell r="S153">
            <v>894404.45999999985</v>
          </cell>
          <cell r="T153" t="str">
            <v/>
          </cell>
          <cell r="U153" t="str">
            <v/>
          </cell>
          <cell r="V153" t="str">
            <v/>
          </cell>
          <cell r="W153" t="str">
            <v/>
          </cell>
          <cell r="X153" t="str">
            <v/>
          </cell>
          <cell r="Y153">
            <v>0</v>
          </cell>
          <cell r="AA153" t="str">
            <v/>
          </cell>
          <cell r="AB153">
            <v>3290.9285714285711</v>
          </cell>
          <cell r="AC153" t="str">
            <v/>
          </cell>
          <cell r="AD153" t="str">
            <v/>
          </cell>
          <cell r="AE153" t="str">
            <v/>
          </cell>
          <cell r="AF153" t="str">
            <v/>
          </cell>
          <cell r="AG153" t="str">
            <v/>
          </cell>
          <cell r="AH153">
            <v>0</v>
          </cell>
          <cell r="AJ153" t="str">
            <v>All Network</v>
          </cell>
        </row>
        <row r="154">
          <cell r="A154" t="str">
            <v>20000116</v>
          </cell>
          <cell r="B154" t="str">
            <v>CHEHALIS-CENTRALIA NO 2</v>
          </cell>
          <cell r="C154">
            <v>1242502.83</v>
          </cell>
          <cell r="D154">
            <v>1242502.83</v>
          </cell>
          <cell r="E154">
            <v>0</v>
          </cell>
          <cell r="G154">
            <v>6844.5985714285716</v>
          </cell>
          <cell r="I154" t="str">
            <v/>
          </cell>
          <cell r="J154">
            <v>1</v>
          </cell>
          <cell r="K154" t="str">
            <v/>
          </cell>
          <cell r="L154" t="str">
            <v/>
          </cell>
          <cell r="M154" t="str">
            <v/>
          </cell>
          <cell r="N154" t="str">
            <v/>
          </cell>
          <cell r="O154" t="str">
            <v/>
          </cell>
          <cell r="P154">
            <v>1</v>
          </cell>
          <cell r="R154" t="str">
            <v/>
          </cell>
          <cell r="S154">
            <v>1242502.83</v>
          </cell>
          <cell r="T154" t="str">
            <v/>
          </cell>
          <cell r="U154" t="str">
            <v/>
          </cell>
          <cell r="V154" t="str">
            <v/>
          </cell>
          <cell r="W154" t="str">
            <v/>
          </cell>
          <cell r="X154" t="str">
            <v/>
          </cell>
          <cell r="Y154">
            <v>0</v>
          </cell>
          <cell r="AA154" t="str">
            <v/>
          </cell>
          <cell r="AB154">
            <v>6844.5985714285716</v>
          </cell>
          <cell r="AC154" t="str">
            <v/>
          </cell>
          <cell r="AD154" t="str">
            <v/>
          </cell>
          <cell r="AE154" t="str">
            <v/>
          </cell>
          <cell r="AF154" t="str">
            <v/>
          </cell>
          <cell r="AG154" t="str">
            <v/>
          </cell>
          <cell r="AH154">
            <v>0</v>
          </cell>
          <cell r="AJ154" t="str">
            <v>All Network</v>
          </cell>
        </row>
        <row r="155">
          <cell r="A155" t="str">
            <v>20000852</v>
          </cell>
          <cell r="B155" t="str">
            <v>CHEHALIS-CENTRALIA NO 2 ML LEW</v>
          </cell>
          <cell r="C155">
            <v>6316709.9900000002</v>
          </cell>
          <cell r="D155">
            <v>6316709.9900000002</v>
          </cell>
          <cell r="E155">
            <v>0</v>
          </cell>
          <cell r="G155">
            <v>0</v>
          </cell>
          <cell r="I155" t="str">
            <v/>
          </cell>
          <cell r="J155">
            <v>1</v>
          </cell>
          <cell r="K155" t="str">
            <v/>
          </cell>
          <cell r="L155" t="str">
            <v/>
          </cell>
          <cell r="M155" t="str">
            <v/>
          </cell>
          <cell r="N155" t="str">
            <v/>
          </cell>
          <cell r="O155" t="str">
            <v/>
          </cell>
          <cell r="P155">
            <v>1</v>
          </cell>
          <cell r="R155" t="str">
            <v/>
          </cell>
          <cell r="S155">
            <v>6316709.9900000002</v>
          </cell>
          <cell r="T155" t="str">
            <v/>
          </cell>
          <cell r="U155" t="str">
            <v/>
          </cell>
          <cell r="V155" t="str">
            <v/>
          </cell>
          <cell r="W155" t="str">
            <v/>
          </cell>
          <cell r="X155" t="str">
            <v/>
          </cell>
          <cell r="Y155">
            <v>0</v>
          </cell>
          <cell r="AA155" t="str">
            <v/>
          </cell>
          <cell r="AB155">
            <v>0</v>
          </cell>
          <cell r="AC155" t="str">
            <v/>
          </cell>
          <cell r="AD155" t="str">
            <v/>
          </cell>
          <cell r="AE155" t="str">
            <v/>
          </cell>
          <cell r="AF155" t="str">
            <v/>
          </cell>
          <cell r="AG155" t="str">
            <v/>
          </cell>
          <cell r="AH155">
            <v>0</v>
          </cell>
          <cell r="AJ155" t="str">
            <v>New.  All Network.</v>
          </cell>
        </row>
        <row r="156">
          <cell r="A156" t="str">
            <v>20000117</v>
          </cell>
          <cell r="B156" t="str">
            <v>CHEHALIS-COVINGTON NO 1</v>
          </cell>
          <cell r="C156">
            <v>2235062.25</v>
          </cell>
          <cell r="D156">
            <v>2235062.25</v>
          </cell>
          <cell r="E156">
            <v>0</v>
          </cell>
          <cell r="G156">
            <v>201032.53714285715</v>
          </cell>
          <cell r="I156" t="str">
            <v/>
          </cell>
          <cell r="J156">
            <v>1</v>
          </cell>
          <cell r="K156" t="str">
            <v/>
          </cell>
          <cell r="L156" t="str">
            <v/>
          </cell>
          <cell r="M156" t="str">
            <v/>
          </cell>
          <cell r="N156" t="str">
            <v/>
          </cell>
          <cell r="O156" t="str">
            <v/>
          </cell>
          <cell r="P156">
            <v>1</v>
          </cell>
          <cell r="R156" t="str">
            <v/>
          </cell>
          <cell r="S156">
            <v>2235062.25</v>
          </cell>
          <cell r="T156" t="str">
            <v/>
          </cell>
          <cell r="U156" t="str">
            <v/>
          </cell>
          <cell r="V156" t="str">
            <v/>
          </cell>
          <cell r="W156" t="str">
            <v/>
          </cell>
          <cell r="X156" t="str">
            <v/>
          </cell>
          <cell r="Y156">
            <v>0</v>
          </cell>
          <cell r="AA156" t="str">
            <v/>
          </cell>
          <cell r="AB156">
            <v>201032.53714285715</v>
          </cell>
          <cell r="AC156" t="str">
            <v/>
          </cell>
          <cell r="AD156" t="str">
            <v/>
          </cell>
          <cell r="AE156" t="str">
            <v/>
          </cell>
          <cell r="AF156" t="str">
            <v/>
          </cell>
          <cell r="AG156" t="str">
            <v/>
          </cell>
          <cell r="AH156">
            <v>0</v>
          </cell>
          <cell r="AJ156" t="str">
            <v>All Network</v>
          </cell>
        </row>
        <row r="157">
          <cell r="A157" t="str">
            <v>20000118</v>
          </cell>
          <cell r="B157" t="str">
            <v>CHEHALIS-MAYFIELD NO 1</v>
          </cell>
          <cell r="C157">
            <v>1665692.3630000001</v>
          </cell>
          <cell r="D157">
            <v>1670886.753</v>
          </cell>
          <cell r="E157">
            <v>-3.1087624524364743E-3</v>
          </cell>
          <cell r="G157">
            <v>10041.302857142857</v>
          </cell>
          <cell r="I157" t="str">
            <v/>
          </cell>
          <cell r="J157">
            <v>1</v>
          </cell>
          <cell r="K157" t="str">
            <v/>
          </cell>
          <cell r="L157" t="str">
            <v/>
          </cell>
          <cell r="M157" t="str">
            <v/>
          </cell>
          <cell r="N157" t="str">
            <v/>
          </cell>
          <cell r="O157" t="str">
            <v/>
          </cell>
          <cell r="P157">
            <v>1</v>
          </cell>
          <cell r="R157" t="str">
            <v/>
          </cell>
          <cell r="S157">
            <v>1665692.3630000001</v>
          </cell>
          <cell r="T157" t="str">
            <v/>
          </cell>
          <cell r="U157" t="str">
            <v/>
          </cell>
          <cell r="V157" t="str">
            <v/>
          </cell>
          <cell r="W157" t="str">
            <v/>
          </cell>
          <cell r="X157" t="str">
            <v/>
          </cell>
          <cell r="Y157">
            <v>0</v>
          </cell>
          <cell r="AA157" t="str">
            <v/>
          </cell>
          <cell r="AB157">
            <v>10041.302857142857</v>
          </cell>
          <cell r="AC157" t="str">
            <v/>
          </cell>
          <cell r="AD157" t="str">
            <v/>
          </cell>
          <cell r="AE157" t="str">
            <v/>
          </cell>
          <cell r="AF157" t="str">
            <v/>
          </cell>
          <cell r="AG157" t="str">
            <v/>
          </cell>
          <cell r="AH157">
            <v>0</v>
          </cell>
          <cell r="AJ157" t="str">
            <v>All Network</v>
          </cell>
        </row>
        <row r="158">
          <cell r="A158" t="str">
            <v>20000119</v>
          </cell>
          <cell r="B158" t="str">
            <v>CHEHALIS-OLYMPIA NO 1</v>
          </cell>
          <cell r="C158">
            <v>3779861.7530000005</v>
          </cell>
          <cell r="D158">
            <v>2540993.0330000003</v>
          </cell>
          <cell r="E158">
            <v>0.48755297787548091</v>
          </cell>
          <cell r="G158">
            <v>16197.801428571431</v>
          </cell>
          <cell r="I158" t="str">
            <v/>
          </cell>
          <cell r="J158">
            <v>1</v>
          </cell>
          <cell r="K158" t="str">
            <v/>
          </cell>
          <cell r="L158" t="str">
            <v/>
          </cell>
          <cell r="M158" t="str">
            <v/>
          </cell>
          <cell r="N158" t="str">
            <v/>
          </cell>
          <cell r="O158" t="str">
            <v/>
          </cell>
          <cell r="P158">
            <v>1</v>
          </cell>
          <cell r="R158" t="str">
            <v/>
          </cell>
          <cell r="S158">
            <v>3779861.7530000005</v>
          </cell>
          <cell r="T158" t="str">
            <v/>
          </cell>
          <cell r="U158" t="str">
            <v/>
          </cell>
          <cell r="V158" t="str">
            <v/>
          </cell>
          <cell r="W158" t="str">
            <v/>
          </cell>
          <cell r="X158" t="str">
            <v/>
          </cell>
          <cell r="Y158">
            <v>0</v>
          </cell>
          <cell r="AA158" t="str">
            <v/>
          </cell>
          <cell r="AB158">
            <v>16197.801428571431</v>
          </cell>
          <cell r="AC158" t="str">
            <v/>
          </cell>
          <cell r="AD158" t="str">
            <v/>
          </cell>
          <cell r="AE158" t="str">
            <v/>
          </cell>
          <cell r="AF158" t="str">
            <v/>
          </cell>
          <cell r="AG158" t="str">
            <v/>
          </cell>
          <cell r="AH158">
            <v>0</v>
          </cell>
          <cell r="AJ158" t="str">
            <v>All Network</v>
          </cell>
        </row>
        <row r="159">
          <cell r="A159" t="str">
            <v>20000120</v>
          </cell>
          <cell r="B159" t="str">
            <v>CHEHALIS-RAYMOND NO 1</v>
          </cell>
          <cell r="C159">
            <v>15442914.242999999</v>
          </cell>
          <cell r="D159">
            <v>15427705.333000001</v>
          </cell>
          <cell r="E159">
            <v>9.8581802489228838E-4</v>
          </cell>
          <cell r="G159">
            <v>22752.354285714286</v>
          </cell>
          <cell r="I159" t="str">
            <v/>
          </cell>
          <cell r="J159">
            <v>1</v>
          </cell>
          <cell r="K159" t="str">
            <v/>
          </cell>
          <cell r="L159" t="str">
            <v/>
          </cell>
          <cell r="M159" t="str">
            <v/>
          </cell>
          <cell r="N159" t="str">
            <v/>
          </cell>
          <cell r="O159" t="str">
            <v/>
          </cell>
          <cell r="P159">
            <v>1</v>
          </cell>
          <cell r="R159" t="str">
            <v/>
          </cell>
          <cell r="S159">
            <v>15442914.242999999</v>
          </cell>
          <cell r="T159" t="str">
            <v/>
          </cell>
          <cell r="U159" t="str">
            <v/>
          </cell>
          <cell r="V159" t="str">
            <v/>
          </cell>
          <cell r="W159" t="str">
            <v/>
          </cell>
          <cell r="X159" t="str">
            <v/>
          </cell>
          <cell r="Y159">
            <v>0</v>
          </cell>
          <cell r="AA159" t="str">
            <v/>
          </cell>
          <cell r="AB159">
            <v>22752.354285714286</v>
          </cell>
          <cell r="AC159" t="str">
            <v/>
          </cell>
          <cell r="AD159" t="str">
            <v/>
          </cell>
          <cell r="AE159" t="str">
            <v/>
          </cell>
          <cell r="AF159" t="str">
            <v/>
          </cell>
          <cell r="AG159" t="str">
            <v/>
          </cell>
          <cell r="AH159">
            <v>0</v>
          </cell>
          <cell r="AJ159" t="str">
            <v>All Network</v>
          </cell>
        </row>
        <row r="160">
          <cell r="A160" t="str">
            <v>20000121</v>
          </cell>
          <cell r="B160" t="str">
            <v>CHEMAWA-SALEM ALUMINA NO 1</v>
          </cell>
          <cell r="C160">
            <v>324986.06</v>
          </cell>
          <cell r="D160">
            <v>325171.5</v>
          </cell>
          <cell r="E160">
            <v>-5.7028368107291789E-4</v>
          </cell>
          <cell r="G160">
            <v>2752.7414285714285</v>
          </cell>
          <cell r="I160" t="str">
            <v/>
          </cell>
          <cell r="J160">
            <v>1</v>
          </cell>
          <cell r="K160" t="str">
            <v/>
          </cell>
          <cell r="L160" t="str">
            <v/>
          </cell>
          <cell r="M160" t="str">
            <v/>
          </cell>
          <cell r="N160" t="str">
            <v/>
          </cell>
          <cell r="O160" t="str">
            <v/>
          </cell>
          <cell r="P160">
            <v>1</v>
          </cell>
          <cell r="R160" t="str">
            <v/>
          </cell>
          <cell r="S160">
            <v>324986.06</v>
          </cell>
          <cell r="T160" t="str">
            <v/>
          </cell>
          <cell r="U160" t="str">
            <v/>
          </cell>
          <cell r="V160" t="str">
            <v/>
          </cell>
          <cell r="W160" t="str">
            <v/>
          </cell>
          <cell r="X160" t="str">
            <v/>
          </cell>
          <cell r="Y160">
            <v>0</v>
          </cell>
          <cell r="AA160" t="str">
            <v/>
          </cell>
          <cell r="AB160">
            <v>2752.7414285714285</v>
          </cell>
          <cell r="AC160" t="str">
            <v/>
          </cell>
          <cell r="AD160" t="str">
            <v/>
          </cell>
          <cell r="AE160" t="str">
            <v/>
          </cell>
          <cell r="AF160" t="str">
            <v/>
          </cell>
          <cell r="AG160" t="str">
            <v/>
          </cell>
          <cell r="AH160">
            <v>0</v>
          </cell>
          <cell r="AJ160" t="str">
            <v>All Network</v>
          </cell>
        </row>
        <row r="161">
          <cell r="A161" t="str">
            <v>20000122</v>
          </cell>
          <cell r="B161" t="str">
            <v>CHEMAWA-SALEM NO 1</v>
          </cell>
          <cell r="C161">
            <v>4818148.5299999993</v>
          </cell>
          <cell r="D161">
            <v>4818148.5299999993</v>
          </cell>
          <cell r="E161">
            <v>0</v>
          </cell>
          <cell r="G161">
            <v>3004.1771428571424</v>
          </cell>
          <cell r="I161" t="str">
            <v/>
          </cell>
          <cell r="J161">
            <v>1</v>
          </cell>
          <cell r="K161" t="str">
            <v/>
          </cell>
          <cell r="L161" t="str">
            <v/>
          </cell>
          <cell r="M161" t="str">
            <v/>
          </cell>
          <cell r="N161" t="str">
            <v/>
          </cell>
          <cell r="O161" t="str">
            <v/>
          </cell>
          <cell r="P161">
            <v>1</v>
          </cell>
          <cell r="R161" t="str">
            <v/>
          </cell>
          <cell r="S161">
            <v>4818148.5299999993</v>
          </cell>
          <cell r="T161" t="str">
            <v/>
          </cell>
          <cell r="U161" t="str">
            <v/>
          </cell>
          <cell r="V161" t="str">
            <v/>
          </cell>
          <cell r="W161" t="str">
            <v/>
          </cell>
          <cell r="X161" t="str">
            <v/>
          </cell>
          <cell r="Y161">
            <v>0</v>
          </cell>
          <cell r="AA161" t="str">
            <v/>
          </cell>
          <cell r="AB161">
            <v>3004.1771428571424</v>
          </cell>
          <cell r="AC161" t="str">
            <v/>
          </cell>
          <cell r="AD161" t="str">
            <v/>
          </cell>
          <cell r="AE161" t="str">
            <v/>
          </cell>
          <cell r="AF161" t="str">
            <v/>
          </cell>
          <cell r="AG161" t="str">
            <v/>
          </cell>
          <cell r="AH161">
            <v>0</v>
          </cell>
          <cell r="AJ161" t="str">
            <v>All Network</v>
          </cell>
        </row>
        <row r="162">
          <cell r="A162" t="str">
            <v>20000123</v>
          </cell>
          <cell r="B162" t="str">
            <v>CHEMAWA-SALEM NO 2</v>
          </cell>
          <cell r="C162">
            <v>302519.28000000003</v>
          </cell>
          <cell r="D162">
            <v>302519.28000000003</v>
          </cell>
          <cell r="E162">
            <v>0</v>
          </cell>
          <cell r="G162">
            <v>927.83142857142855</v>
          </cell>
          <cell r="I162" t="str">
            <v/>
          </cell>
          <cell r="J162">
            <v>1</v>
          </cell>
          <cell r="K162" t="str">
            <v/>
          </cell>
          <cell r="L162" t="str">
            <v/>
          </cell>
          <cell r="M162" t="str">
            <v/>
          </cell>
          <cell r="N162" t="str">
            <v/>
          </cell>
          <cell r="O162" t="str">
            <v/>
          </cell>
          <cell r="P162">
            <v>1</v>
          </cell>
          <cell r="R162" t="str">
            <v/>
          </cell>
          <cell r="S162">
            <v>302519.28000000003</v>
          </cell>
          <cell r="T162" t="str">
            <v/>
          </cell>
          <cell r="U162" t="str">
            <v/>
          </cell>
          <cell r="V162" t="str">
            <v/>
          </cell>
          <cell r="W162" t="str">
            <v/>
          </cell>
          <cell r="X162" t="str">
            <v/>
          </cell>
          <cell r="Y162">
            <v>0</v>
          </cell>
          <cell r="AA162" t="str">
            <v/>
          </cell>
          <cell r="AB162">
            <v>927.83142857142855</v>
          </cell>
          <cell r="AC162" t="str">
            <v/>
          </cell>
          <cell r="AD162" t="str">
            <v/>
          </cell>
          <cell r="AE162" t="str">
            <v/>
          </cell>
          <cell r="AF162" t="str">
            <v/>
          </cell>
          <cell r="AG162" t="str">
            <v/>
          </cell>
          <cell r="AH162">
            <v>0</v>
          </cell>
          <cell r="AJ162" t="str">
            <v>All Network</v>
          </cell>
        </row>
        <row r="163">
          <cell r="A163" t="str">
            <v>20000124</v>
          </cell>
          <cell r="B163" t="str">
            <v>CHENEY TAP TO SILVER LAKE-SUNS</v>
          </cell>
          <cell r="C163">
            <v>391745.12999999995</v>
          </cell>
          <cell r="D163">
            <v>391745.13</v>
          </cell>
          <cell r="E163">
            <v>-1.4858553803455683E-16</v>
          </cell>
          <cell r="G163">
            <v>7635.0100000000011</v>
          </cell>
          <cell r="I163" t="str">
            <v/>
          </cell>
          <cell r="J163">
            <v>1</v>
          </cell>
          <cell r="K163" t="str">
            <v/>
          </cell>
          <cell r="L163" t="str">
            <v/>
          </cell>
          <cell r="M163" t="str">
            <v/>
          </cell>
          <cell r="N163" t="str">
            <v/>
          </cell>
          <cell r="O163" t="str">
            <v/>
          </cell>
          <cell r="P163">
            <v>1</v>
          </cell>
          <cell r="R163" t="str">
            <v/>
          </cell>
          <cell r="S163">
            <v>391745.12999999995</v>
          </cell>
          <cell r="T163" t="str">
            <v/>
          </cell>
          <cell r="U163" t="str">
            <v/>
          </cell>
          <cell r="V163" t="str">
            <v/>
          </cell>
          <cell r="W163" t="str">
            <v/>
          </cell>
          <cell r="X163" t="str">
            <v/>
          </cell>
          <cell r="Y163">
            <v>0</v>
          </cell>
          <cell r="AA163" t="str">
            <v/>
          </cell>
          <cell r="AB163">
            <v>7635.0100000000011</v>
          </cell>
          <cell r="AC163" t="str">
            <v/>
          </cell>
          <cell r="AD163" t="str">
            <v/>
          </cell>
          <cell r="AE163" t="str">
            <v/>
          </cell>
          <cell r="AF163" t="str">
            <v/>
          </cell>
          <cell r="AG163" t="str">
            <v/>
          </cell>
          <cell r="AH163">
            <v>0</v>
          </cell>
          <cell r="AJ163" t="str">
            <v>All Network</v>
          </cell>
        </row>
        <row r="164">
          <cell r="A164" t="str">
            <v>20000125</v>
          </cell>
          <cell r="B164" t="str">
            <v>CHENOWETH-GOLDENDALE NO 1</v>
          </cell>
          <cell r="C164">
            <v>2167435</v>
          </cell>
          <cell r="D164">
            <v>2092909.49</v>
          </cell>
          <cell r="E164">
            <v>3.560856805135898E-2</v>
          </cell>
          <cell r="G164">
            <v>12306.302857142857</v>
          </cell>
          <cell r="I164" t="str">
            <v/>
          </cell>
          <cell r="J164">
            <v>1</v>
          </cell>
          <cell r="K164" t="str">
            <v/>
          </cell>
          <cell r="L164" t="str">
            <v/>
          </cell>
          <cell r="M164" t="str">
            <v/>
          </cell>
          <cell r="N164" t="str">
            <v/>
          </cell>
          <cell r="O164" t="str">
            <v/>
          </cell>
          <cell r="P164">
            <v>1</v>
          </cell>
          <cell r="R164" t="str">
            <v/>
          </cell>
          <cell r="S164">
            <v>2167435</v>
          </cell>
          <cell r="T164" t="str">
            <v/>
          </cell>
          <cell r="U164" t="str">
            <v/>
          </cell>
          <cell r="V164" t="str">
            <v/>
          </cell>
          <cell r="W164" t="str">
            <v/>
          </cell>
          <cell r="X164" t="str">
            <v/>
          </cell>
          <cell r="Y164">
            <v>0</v>
          </cell>
          <cell r="AA164" t="str">
            <v/>
          </cell>
          <cell r="AB164">
            <v>12306.302857142857</v>
          </cell>
          <cell r="AC164" t="str">
            <v/>
          </cell>
          <cell r="AD164" t="str">
            <v/>
          </cell>
          <cell r="AE164" t="str">
            <v/>
          </cell>
          <cell r="AF164" t="str">
            <v/>
          </cell>
          <cell r="AG164" t="str">
            <v/>
          </cell>
          <cell r="AH164">
            <v>0</v>
          </cell>
          <cell r="AJ164" t="str">
            <v>All Network</v>
          </cell>
        </row>
        <row r="165">
          <cell r="A165" t="str">
            <v>20000127</v>
          </cell>
          <cell r="B165" t="str">
            <v>CHENOWETH-HARVEY NO 1</v>
          </cell>
          <cell r="C165">
            <v>81982</v>
          </cell>
          <cell r="D165">
            <v>81982</v>
          </cell>
          <cell r="E165">
            <v>0</v>
          </cell>
          <cell r="G165">
            <v>307.37142857142862</v>
          </cell>
          <cell r="I165" t="str">
            <v/>
          </cell>
          <cell r="J165" t="str">
            <v/>
          </cell>
          <cell r="K165" t="str">
            <v/>
          </cell>
          <cell r="L165" t="str">
            <v/>
          </cell>
          <cell r="M165" t="str">
            <v/>
          </cell>
          <cell r="N165" t="str">
            <v/>
          </cell>
          <cell r="O165">
            <v>1</v>
          </cell>
          <cell r="P165">
            <v>1</v>
          </cell>
          <cell r="R165" t="str">
            <v/>
          </cell>
          <cell r="S165" t="str">
            <v/>
          </cell>
          <cell r="T165" t="str">
            <v/>
          </cell>
          <cell r="U165" t="str">
            <v/>
          </cell>
          <cell r="V165" t="str">
            <v/>
          </cell>
          <cell r="W165" t="str">
            <v/>
          </cell>
          <cell r="X165">
            <v>81982</v>
          </cell>
          <cell r="Y165">
            <v>0</v>
          </cell>
          <cell r="AA165" t="str">
            <v/>
          </cell>
          <cell r="AB165" t="str">
            <v/>
          </cell>
          <cell r="AC165" t="str">
            <v/>
          </cell>
          <cell r="AD165" t="str">
            <v/>
          </cell>
          <cell r="AE165" t="str">
            <v/>
          </cell>
          <cell r="AF165" t="str">
            <v/>
          </cell>
          <cell r="AG165">
            <v>307.37142857142862</v>
          </cell>
          <cell r="AH165">
            <v>0</v>
          </cell>
          <cell r="AJ165" t="str">
            <v>Retired in place.  REM 3/4/13.</v>
          </cell>
        </row>
        <row r="166">
          <cell r="A166" t="str">
            <v>20000255</v>
          </cell>
          <cell r="B166" t="str">
            <v>CHENOWETH-HARVEY NO 2</v>
          </cell>
          <cell r="C166">
            <v>81980</v>
          </cell>
          <cell r="D166">
            <v>81980</v>
          </cell>
          <cell r="E166">
            <v>0</v>
          </cell>
          <cell r="G166">
            <v>178.60285714285715</v>
          </cell>
          <cell r="I166" t="str">
            <v/>
          </cell>
          <cell r="J166" t="str">
            <v/>
          </cell>
          <cell r="K166" t="str">
            <v/>
          </cell>
          <cell r="L166" t="str">
            <v/>
          </cell>
          <cell r="M166" t="str">
            <v/>
          </cell>
          <cell r="N166" t="str">
            <v/>
          </cell>
          <cell r="O166">
            <v>1</v>
          </cell>
          <cell r="P166">
            <v>1</v>
          </cell>
          <cell r="R166" t="str">
            <v/>
          </cell>
          <cell r="S166" t="str">
            <v/>
          </cell>
          <cell r="T166" t="str">
            <v/>
          </cell>
          <cell r="U166" t="str">
            <v/>
          </cell>
          <cell r="V166" t="str">
            <v/>
          </cell>
          <cell r="W166" t="str">
            <v/>
          </cell>
          <cell r="X166">
            <v>81980</v>
          </cell>
          <cell r="Y166">
            <v>0</v>
          </cell>
          <cell r="AA166" t="str">
            <v/>
          </cell>
          <cell r="AB166" t="str">
            <v/>
          </cell>
          <cell r="AC166" t="str">
            <v/>
          </cell>
          <cell r="AD166" t="str">
            <v/>
          </cell>
          <cell r="AE166" t="str">
            <v/>
          </cell>
          <cell r="AF166" t="str">
            <v/>
          </cell>
          <cell r="AG166">
            <v>178.60285714285715</v>
          </cell>
          <cell r="AH166">
            <v>0</v>
          </cell>
          <cell r="AJ166" t="str">
            <v>Retired in place.  REM 3/4/13.</v>
          </cell>
        </row>
        <row r="167">
          <cell r="A167" t="str">
            <v>20000914</v>
          </cell>
          <cell r="B167" t="str">
            <v>CHIEF JOEPH-SICKLER NO 1 ML DO</v>
          </cell>
          <cell r="C167">
            <v>737581</v>
          </cell>
          <cell r="D167">
            <v>737581</v>
          </cell>
          <cell r="E167">
            <v>0</v>
          </cell>
          <cell r="G167">
            <v>0</v>
          </cell>
          <cell r="I167" t="str">
            <v/>
          </cell>
          <cell r="J167">
            <v>1</v>
          </cell>
          <cell r="K167" t="str">
            <v/>
          </cell>
          <cell r="L167" t="str">
            <v/>
          </cell>
          <cell r="M167" t="str">
            <v/>
          </cell>
          <cell r="N167" t="str">
            <v/>
          </cell>
          <cell r="O167" t="str">
            <v/>
          </cell>
          <cell r="P167">
            <v>1</v>
          </cell>
          <cell r="R167" t="str">
            <v/>
          </cell>
          <cell r="S167">
            <v>737581</v>
          </cell>
          <cell r="T167" t="str">
            <v/>
          </cell>
          <cell r="U167" t="str">
            <v/>
          </cell>
          <cell r="V167" t="str">
            <v/>
          </cell>
          <cell r="W167" t="str">
            <v/>
          </cell>
          <cell r="X167" t="str">
            <v/>
          </cell>
          <cell r="Y167">
            <v>0</v>
          </cell>
          <cell r="AA167" t="str">
            <v/>
          </cell>
          <cell r="AB167">
            <v>0</v>
          </cell>
          <cell r="AC167" t="str">
            <v/>
          </cell>
          <cell r="AD167" t="str">
            <v/>
          </cell>
          <cell r="AE167" t="str">
            <v/>
          </cell>
          <cell r="AF167" t="str">
            <v/>
          </cell>
          <cell r="AG167" t="str">
            <v/>
          </cell>
          <cell r="AH167">
            <v>0</v>
          </cell>
          <cell r="AJ167" t="str">
            <v>MLEASE All Network</v>
          </cell>
        </row>
        <row r="168">
          <cell r="A168" t="str">
            <v>20000128</v>
          </cell>
          <cell r="B168" t="str">
            <v>CHIEF JOSEPH PH-CHIEF JOSEPH N</v>
          </cell>
          <cell r="C168">
            <v>68924</v>
          </cell>
          <cell r="D168">
            <v>68924</v>
          </cell>
          <cell r="E168">
            <v>0</v>
          </cell>
          <cell r="G168">
            <v>802.28428571428572</v>
          </cell>
          <cell r="I168">
            <v>1</v>
          </cell>
          <cell r="J168" t="str">
            <v/>
          </cell>
          <cell r="K168" t="str">
            <v/>
          </cell>
          <cell r="L168" t="str">
            <v/>
          </cell>
          <cell r="M168" t="str">
            <v/>
          </cell>
          <cell r="N168" t="str">
            <v/>
          </cell>
          <cell r="O168" t="str">
            <v/>
          </cell>
          <cell r="P168">
            <v>1</v>
          </cell>
          <cell r="R168">
            <v>68924</v>
          </cell>
          <cell r="S168" t="str">
            <v/>
          </cell>
          <cell r="T168" t="str">
            <v/>
          </cell>
          <cell r="U168" t="str">
            <v/>
          </cell>
          <cell r="V168" t="str">
            <v/>
          </cell>
          <cell r="W168" t="str">
            <v/>
          </cell>
          <cell r="X168" t="str">
            <v/>
          </cell>
          <cell r="Y168">
            <v>0</v>
          </cell>
          <cell r="AA168">
            <v>802.28428571428572</v>
          </cell>
          <cell r="AB168" t="str">
            <v/>
          </cell>
          <cell r="AC168" t="str">
            <v/>
          </cell>
          <cell r="AD168" t="str">
            <v/>
          </cell>
          <cell r="AE168" t="str">
            <v/>
          </cell>
          <cell r="AF168" t="str">
            <v/>
          </cell>
          <cell r="AG168" t="str">
            <v/>
          </cell>
          <cell r="AH168">
            <v>0</v>
          </cell>
          <cell r="AJ168" t="str">
            <v>All Generation Integration</v>
          </cell>
        </row>
        <row r="169">
          <cell r="A169" t="str">
            <v>20000129</v>
          </cell>
          <cell r="B169" t="str">
            <v>CHIEF JOSEPH PH-CHIEF JOSEPH N</v>
          </cell>
          <cell r="C169">
            <v>89376</v>
          </cell>
          <cell r="D169">
            <v>89376</v>
          </cell>
          <cell r="E169">
            <v>0</v>
          </cell>
          <cell r="G169">
            <v>679.6442857142855</v>
          </cell>
          <cell r="I169">
            <v>1</v>
          </cell>
          <cell r="J169" t="str">
            <v/>
          </cell>
          <cell r="K169" t="str">
            <v/>
          </cell>
          <cell r="L169" t="str">
            <v/>
          </cell>
          <cell r="M169" t="str">
            <v/>
          </cell>
          <cell r="N169" t="str">
            <v/>
          </cell>
          <cell r="O169" t="str">
            <v/>
          </cell>
          <cell r="P169">
            <v>1</v>
          </cell>
          <cell r="R169">
            <v>89376</v>
          </cell>
          <cell r="S169" t="str">
            <v/>
          </cell>
          <cell r="T169" t="str">
            <v/>
          </cell>
          <cell r="U169" t="str">
            <v/>
          </cell>
          <cell r="V169" t="str">
            <v/>
          </cell>
          <cell r="W169" t="str">
            <v/>
          </cell>
          <cell r="X169" t="str">
            <v/>
          </cell>
          <cell r="Y169">
            <v>0</v>
          </cell>
          <cell r="AA169">
            <v>679.6442857142855</v>
          </cell>
          <cell r="AB169" t="str">
            <v/>
          </cell>
          <cell r="AC169" t="str">
            <v/>
          </cell>
          <cell r="AD169" t="str">
            <v/>
          </cell>
          <cell r="AE169" t="str">
            <v/>
          </cell>
          <cell r="AF169" t="str">
            <v/>
          </cell>
          <cell r="AG169" t="str">
            <v/>
          </cell>
          <cell r="AH169">
            <v>0</v>
          </cell>
          <cell r="AJ169" t="str">
            <v>All Generation Integration</v>
          </cell>
        </row>
        <row r="170">
          <cell r="A170" t="str">
            <v>20000130</v>
          </cell>
          <cell r="B170" t="str">
            <v>CHIEF JOSEPH PH-CHIEF JOSEPH N</v>
          </cell>
          <cell r="C170">
            <v>82433</v>
          </cell>
          <cell r="D170">
            <v>82433</v>
          </cell>
          <cell r="E170">
            <v>0</v>
          </cell>
          <cell r="G170">
            <v>190.75857142857146</v>
          </cell>
          <cell r="I170">
            <v>1</v>
          </cell>
          <cell r="J170" t="str">
            <v/>
          </cell>
          <cell r="K170" t="str">
            <v/>
          </cell>
          <cell r="L170" t="str">
            <v/>
          </cell>
          <cell r="M170" t="str">
            <v/>
          </cell>
          <cell r="N170" t="str">
            <v/>
          </cell>
          <cell r="O170" t="str">
            <v/>
          </cell>
          <cell r="P170">
            <v>1</v>
          </cell>
          <cell r="R170">
            <v>82433</v>
          </cell>
          <cell r="S170" t="str">
            <v/>
          </cell>
          <cell r="T170" t="str">
            <v/>
          </cell>
          <cell r="U170" t="str">
            <v/>
          </cell>
          <cell r="V170" t="str">
            <v/>
          </cell>
          <cell r="W170" t="str">
            <v/>
          </cell>
          <cell r="X170" t="str">
            <v/>
          </cell>
          <cell r="Y170">
            <v>0</v>
          </cell>
          <cell r="AA170">
            <v>190.75857142857146</v>
          </cell>
          <cell r="AB170" t="str">
            <v/>
          </cell>
          <cell r="AC170" t="str">
            <v/>
          </cell>
          <cell r="AD170" t="str">
            <v/>
          </cell>
          <cell r="AE170" t="str">
            <v/>
          </cell>
          <cell r="AF170" t="str">
            <v/>
          </cell>
          <cell r="AG170" t="str">
            <v/>
          </cell>
          <cell r="AH170">
            <v>0</v>
          </cell>
          <cell r="AJ170" t="str">
            <v>All Generation Integration</v>
          </cell>
        </row>
        <row r="171">
          <cell r="A171" t="str">
            <v>20000131</v>
          </cell>
          <cell r="B171" t="str">
            <v>CHIEF JOSEPH PH-CHIEF JOSEPH N</v>
          </cell>
          <cell r="C171">
            <v>475202</v>
          </cell>
          <cell r="D171">
            <v>475202</v>
          </cell>
          <cell r="E171">
            <v>0</v>
          </cell>
          <cell r="G171">
            <v>2447.7457142857143</v>
          </cell>
          <cell r="I171">
            <v>1</v>
          </cell>
          <cell r="J171" t="str">
            <v/>
          </cell>
          <cell r="K171" t="str">
            <v/>
          </cell>
          <cell r="L171" t="str">
            <v/>
          </cell>
          <cell r="M171" t="str">
            <v/>
          </cell>
          <cell r="N171" t="str">
            <v/>
          </cell>
          <cell r="O171" t="str">
            <v/>
          </cell>
          <cell r="P171">
            <v>1</v>
          </cell>
          <cell r="R171">
            <v>475202</v>
          </cell>
          <cell r="S171" t="str">
            <v/>
          </cell>
          <cell r="T171" t="str">
            <v/>
          </cell>
          <cell r="U171" t="str">
            <v/>
          </cell>
          <cell r="V171" t="str">
            <v/>
          </cell>
          <cell r="W171" t="str">
            <v/>
          </cell>
          <cell r="X171" t="str">
            <v/>
          </cell>
          <cell r="Y171">
            <v>0</v>
          </cell>
          <cell r="AA171">
            <v>2447.7457142857143</v>
          </cell>
          <cell r="AB171" t="str">
            <v/>
          </cell>
          <cell r="AC171" t="str">
            <v/>
          </cell>
          <cell r="AD171" t="str">
            <v/>
          </cell>
          <cell r="AE171" t="str">
            <v/>
          </cell>
          <cell r="AF171" t="str">
            <v/>
          </cell>
          <cell r="AG171" t="str">
            <v/>
          </cell>
          <cell r="AH171">
            <v>0</v>
          </cell>
          <cell r="AJ171" t="str">
            <v>All Generation Integration</v>
          </cell>
        </row>
        <row r="172">
          <cell r="A172" t="str">
            <v>20000132</v>
          </cell>
          <cell r="B172" t="str">
            <v>CHIEF JOSEPH PH-CHIEF JOSEPH N</v>
          </cell>
          <cell r="C172">
            <v>439561</v>
          </cell>
          <cell r="D172">
            <v>439561</v>
          </cell>
          <cell r="E172">
            <v>0</v>
          </cell>
          <cell r="G172">
            <v>1935.5700000000002</v>
          </cell>
          <cell r="I172">
            <v>1</v>
          </cell>
          <cell r="J172" t="str">
            <v/>
          </cell>
          <cell r="K172" t="str">
            <v/>
          </cell>
          <cell r="L172" t="str">
            <v/>
          </cell>
          <cell r="M172" t="str">
            <v/>
          </cell>
          <cell r="N172" t="str">
            <v/>
          </cell>
          <cell r="O172" t="str">
            <v/>
          </cell>
          <cell r="P172">
            <v>1</v>
          </cell>
          <cell r="R172">
            <v>439561</v>
          </cell>
          <cell r="S172" t="str">
            <v/>
          </cell>
          <cell r="T172" t="str">
            <v/>
          </cell>
          <cell r="U172" t="str">
            <v/>
          </cell>
          <cell r="V172" t="str">
            <v/>
          </cell>
          <cell r="W172" t="str">
            <v/>
          </cell>
          <cell r="X172" t="str">
            <v/>
          </cell>
          <cell r="Y172">
            <v>0</v>
          </cell>
          <cell r="AA172">
            <v>1935.5700000000002</v>
          </cell>
          <cell r="AB172" t="str">
            <v/>
          </cell>
          <cell r="AC172" t="str">
            <v/>
          </cell>
          <cell r="AD172" t="str">
            <v/>
          </cell>
          <cell r="AE172" t="str">
            <v/>
          </cell>
          <cell r="AF172" t="str">
            <v/>
          </cell>
          <cell r="AG172" t="str">
            <v/>
          </cell>
          <cell r="AH172">
            <v>0</v>
          </cell>
          <cell r="AJ172" t="str">
            <v>All Generation Integration</v>
          </cell>
        </row>
        <row r="173">
          <cell r="A173" t="str">
            <v>20000631</v>
          </cell>
          <cell r="B173" t="str">
            <v>CHIEF JOSEPH PH-CHIEF JOSEPH N</v>
          </cell>
          <cell r="C173">
            <v>78094</v>
          </cell>
          <cell r="D173">
            <v>78094</v>
          </cell>
          <cell r="E173">
            <v>0</v>
          </cell>
          <cell r="G173">
            <v>109.75999999999999</v>
          </cell>
          <cell r="I173">
            <v>1</v>
          </cell>
          <cell r="J173" t="str">
            <v/>
          </cell>
          <cell r="K173" t="str">
            <v/>
          </cell>
          <cell r="L173" t="str">
            <v/>
          </cell>
          <cell r="M173" t="str">
            <v/>
          </cell>
          <cell r="N173" t="str">
            <v/>
          </cell>
          <cell r="O173" t="str">
            <v/>
          </cell>
          <cell r="P173">
            <v>1</v>
          </cell>
          <cell r="R173">
            <v>78094</v>
          </cell>
          <cell r="S173" t="str">
            <v/>
          </cell>
          <cell r="T173" t="str">
            <v/>
          </cell>
          <cell r="U173" t="str">
            <v/>
          </cell>
          <cell r="V173" t="str">
            <v/>
          </cell>
          <cell r="W173" t="str">
            <v/>
          </cell>
          <cell r="X173" t="str">
            <v/>
          </cell>
          <cell r="Y173">
            <v>0</v>
          </cell>
          <cell r="AA173">
            <v>109.75999999999999</v>
          </cell>
          <cell r="AB173" t="str">
            <v/>
          </cell>
          <cell r="AC173" t="str">
            <v/>
          </cell>
          <cell r="AD173" t="str">
            <v/>
          </cell>
          <cell r="AE173" t="str">
            <v/>
          </cell>
          <cell r="AF173" t="str">
            <v/>
          </cell>
          <cell r="AG173" t="str">
            <v/>
          </cell>
          <cell r="AH173">
            <v>0</v>
          </cell>
          <cell r="AJ173" t="str">
            <v>All Generation Integration</v>
          </cell>
        </row>
        <row r="174">
          <cell r="A174" t="str">
            <v>20000133</v>
          </cell>
          <cell r="B174" t="str">
            <v>CHIEF JOSEPH-EAST OMAK NO 1</v>
          </cell>
          <cell r="C174">
            <v>5148496</v>
          </cell>
          <cell r="D174">
            <v>5148496</v>
          </cell>
          <cell r="E174">
            <v>0</v>
          </cell>
          <cell r="G174">
            <v>17925.724285714288</v>
          </cell>
          <cell r="I174" t="str">
            <v/>
          </cell>
          <cell r="J174">
            <v>1</v>
          </cell>
          <cell r="K174" t="str">
            <v/>
          </cell>
          <cell r="L174" t="str">
            <v/>
          </cell>
          <cell r="M174" t="str">
            <v/>
          </cell>
          <cell r="N174" t="str">
            <v/>
          </cell>
          <cell r="O174" t="str">
            <v/>
          </cell>
          <cell r="P174">
            <v>1</v>
          </cell>
          <cell r="R174" t="str">
            <v/>
          </cell>
          <cell r="S174">
            <v>5148496</v>
          </cell>
          <cell r="T174" t="str">
            <v/>
          </cell>
          <cell r="U174" t="str">
            <v/>
          </cell>
          <cell r="V174" t="str">
            <v/>
          </cell>
          <cell r="W174" t="str">
            <v/>
          </cell>
          <cell r="X174" t="str">
            <v/>
          </cell>
          <cell r="Y174">
            <v>0</v>
          </cell>
          <cell r="AA174" t="str">
            <v/>
          </cell>
          <cell r="AB174">
            <v>17925.724285714288</v>
          </cell>
          <cell r="AC174" t="str">
            <v/>
          </cell>
          <cell r="AD174" t="str">
            <v/>
          </cell>
          <cell r="AE174" t="str">
            <v/>
          </cell>
          <cell r="AF174" t="str">
            <v/>
          </cell>
          <cell r="AG174" t="str">
            <v/>
          </cell>
          <cell r="AH174">
            <v>0</v>
          </cell>
          <cell r="AJ174" t="str">
            <v>All Network</v>
          </cell>
        </row>
        <row r="175">
          <cell r="A175" t="str">
            <v>20000134</v>
          </cell>
          <cell r="B175" t="str">
            <v>CHIEF JOSEPH-MONROE NO 1</v>
          </cell>
          <cell r="C175">
            <v>21776415.98</v>
          </cell>
          <cell r="D175">
            <v>21776415.98</v>
          </cell>
          <cell r="E175">
            <v>0</v>
          </cell>
          <cell r="G175">
            <v>70438.711428571434</v>
          </cell>
          <cell r="I175" t="str">
            <v/>
          </cell>
          <cell r="J175">
            <v>1</v>
          </cell>
          <cell r="K175" t="str">
            <v/>
          </cell>
          <cell r="L175" t="str">
            <v/>
          </cell>
          <cell r="M175" t="str">
            <v/>
          </cell>
          <cell r="N175" t="str">
            <v/>
          </cell>
          <cell r="O175" t="str">
            <v/>
          </cell>
          <cell r="P175">
            <v>1</v>
          </cell>
          <cell r="R175" t="str">
            <v/>
          </cell>
          <cell r="S175">
            <v>21776415.98</v>
          </cell>
          <cell r="T175" t="str">
            <v/>
          </cell>
          <cell r="U175" t="str">
            <v/>
          </cell>
          <cell r="V175" t="str">
            <v/>
          </cell>
          <cell r="W175" t="str">
            <v/>
          </cell>
          <cell r="X175" t="str">
            <v/>
          </cell>
          <cell r="Y175">
            <v>0</v>
          </cell>
          <cell r="AA175" t="str">
            <v/>
          </cell>
          <cell r="AB175">
            <v>70438.711428571434</v>
          </cell>
          <cell r="AC175" t="str">
            <v/>
          </cell>
          <cell r="AD175" t="str">
            <v/>
          </cell>
          <cell r="AE175" t="str">
            <v/>
          </cell>
          <cell r="AF175" t="str">
            <v/>
          </cell>
          <cell r="AG175" t="str">
            <v/>
          </cell>
          <cell r="AH175">
            <v>0</v>
          </cell>
          <cell r="AJ175" t="str">
            <v>All Network</v>
          </cell>
        </row>
        <row r="176">
          <cell r="A176" t="str">
            <v>20000826</v>
          </cell>
          <cell r="B176" t="str">
            <v>CHIEF JOSEPH-MONROE NO 1 ML SN</v>
          </cell>
          <cell r="C176">
            <v>1954071.4</v>
          </cell>
          <cell r="D176">
            <v>1954071.4</v>
          </cell>
          <cell r="E176">
            <v>0</v>
          </cell>
          <cell r="G176">
            <v>0</v>
          </cell>
          <cell r="I176" t="str">
            <v/>
          </cell>
          <cell r="J176">
            <v>1</v>
          </cell>
          <cell r="K176" t="str">
            <v/>
          </cell>
          <cell r="L176" t="str">
            <v/>
          </cell>
          <cell r="M176" t="str">
            <v/>
          </cell>
          <cell r="N176" t="str">
            <v/>
          </cell>
          <cell r="O176" t="str">
            <v/>
          </cell>
          <cell r="P176">
            <v>1</v>
          </cell>
          <cell r="R176" t="str">
            <v/>
          </cell>
          <cell r="S176">
            <v>1954071.4</v>
          </cell>
          <cell r="T176" t="str">
            <v/>
          </cell>
          <cell r="U176" t="str">
            <v/>
          </cell>
          <cell r="V176" t="str">
            <v/>
          </cell>
          <cell r="W176" t="str">
            <v/>
          </cell>
          <cell r="X176" t="str">
            <v/>
          </cell>
          <cell r="Y176">
            <v>0</v>
          </cell>
          <cell r="AA176" t="str">
            <v/>
          </cell>
          <cell r="AB176">
            <v>0</v>
          </cell>
          <cell r="AC176" t="str">
            <v/>
          </cell>
          <cell r="AD176" t="str">
            <v/>
          </cell>
          <cell r="AE176" t="str">
            <v/>
          </cell>
          <cell r="AF176" t="str">
            <v/>
          </cell>
          <cell r="AG176" t="str">
            <v/>
          </cell>
          <cell r="AH176">
            <v>0</v>
          </cell>
          <cell r="AJ176" t="str">
            <v>All Network</v>
          </cell>
        </row>
        <row r="177">
          <cell r="A177" t="str">
            <v>20000135</v>
          </cell>
          <cell r="B177" t="str">
            <v>CHIEF JOSEPH-SICKLER NO 1</v>
          </cell>
          <cell r="C177">
            <v>4620138</v>
          </cell>
          <cell r="D177">
            <v>4620138</v>
          </cell>
          <cell r="E177">
            <v>0</v>
          </cell>
          <cell r="G177">
            <v>25993.397142857139</v>
          </cell>
          <cell r="I177" t="str">
            <v/>
          </cell>
          <cell r="J177">
            <v>1</v>
          </cell>
          <cell r="K177" t="str">
            <v/>
          </cell>
          <cell r="L177" t="str">
            <v/>
          </cell>
          <cell r="M177" t="str">
            <v/>
          </cell>
          <cell r="N177" t="str">
            <v/>
          </cell>
          <cell r="O177" t="str">
            <v/>
          </cell>
          <cell r="P177">
            <v>1</v>
          </cell>
          <cell r="R177" t="str">
            <v/>
          </cell>
          <cell r="S177">
            <v>4620138</v>
          </cell>
          <cell r="T177" t="str">
            <v/>
          </cell>
          <cell r="U177" t="str">
            <v/>
          </cell>
          <cell r="V177" t="str">
            <v/>
          </cell>
          <cell r="W177" t="str">
            <v/>
          </cell>
          <cell r="X177" t="str">
            <v/>
          </cell>
          <cell r="Y177">
            <v>0</v>
          </cell>
          <cell r="AA177" t="str">
            <v/>
          </cell>
          <cell r="AB177">
            <v>25993.397142857139</v>
          </cell>
          <cell r="AC177" t="str">
            <v/>
          </cell>
          <cell r="AD177" t="str">
            <v/>
          </cell>
          <cell r="AE177" t="str">
            <v/>
          </cell>
          <cell r="AF177" t="str">
            <v/>
          </cell>
          <cell r="AG177" t="str">
            <v/>
          </cell>
          <cell r="AH177">
            <v>0</v>
          </cell>
          <cell r="AJ177" t="str">
            <v>All Network</v>
          </cell>
        </row>
        <row r="178">
          <cell r="A178" t="str">
            <v>20000136</v>
          </cell>
          <cell r="B178" t="str">
            <v>CHIEF JOSEPH-SNOHOMISH NO 3</v>
          </cell>
          <cell r="C178">
            <v>8128842.8160000006</v>
          </cell>
          <cell r="D178">
            <v>8128842.8160000006</v>
          </cell>
          <cell r="E178">
            <v>0</v>
          </cell>
          <cell r="G178">
            <v>22843.408571428572</v>
          </cell>
          <cell r="I178" t="str">
            <v/>
          </cell>
          <cell r="J178">
            <v>1</v>
          </cell>
          <cell r="K178" t="str">
            <v/>
          </cell>
          <cell r="L178" t="str">
            <v/>
          </cell>
          <cell r="M178" t="str">
            <v/>
          </cell>
          <cell r="N178" t="str">
            <v/>
          </cell>
          <cell r="O178" t="str">
            <v/>
          </cell>
          <cell r="P178">
            <v>1</v>
          </cell>
          <cell r="R178" t="str">
            <v/>
          </cell>
          <cell r="S178">
            <v>8128842.8160000006</v>
          </cell>
          <cell r="T178" t="str">
            <v/>
          </cell>
          <cell r="U178" t="str">
            <v/>
          </cell>
          <cell r="V178" t="str">
            <v/>
          </cell>
          <cell r="W178" t="str">
            <v/>
          </cell>
          <cell r="X178" t="str">
            <v/>
          </cell>
          <cell r="Y178">
            <v>0</v>
          </cell>
          <cell r="AA178" t="str">
            <v/>
          </cell>
          <cell r="AB178">
            <v>22843.408571428572</v>
          </cell>
          <cell r="AC178" t="str">
            <v/>
          </cell>
          <cell r="AD178" t="str">
            <v/>
          </cell>
          <cell r="AE178" t="str">
            <v/>
          </cell>
          <cell r="AF178" t="str">
            <v/>
          </cell>
          <cell r="AG178" t="str">
            <v/>
          </cell>
          <cell r="AH178">
            <v>0</v>
          </cell>
          <cell r="AJ178" t="str">
            <v>All Network</v>
          </cell>
        </row>
        <row r="179">
          <cell r="A179" t="str">
            <v>20000137</v>
          </cell>
          <cell r="B179" t="str">
            <v>CHIEF JOSEPH-SNOHOMISH NO 4</v>
          </cell>
          <cell r="C179">
            <v>9240347.1400000006</v>
          </cell>
          <cell r="D179">
            <v>9240347.1400000006</v>
          </cell>
          <cell r="E179">
            <v>0</v>
          </cell>
          <cell r="G179">
            <v>37414.965714285718</v>
          </cell>
          <cell r="I179" t="str">
            <v/>
          </cell>
          <cell r="J179">
            <v>1</v>
          </cell>
          <cell r="K179" t="str">
            <v/>
          </cell>
          <cell r="L179" t="str">
            <v/>
          </cell>
          <cell r="M179" t="str">
            <v/>
          </cell>
          <cell r="N179" t="str">
            <v/>
          </cell>
          <cell r="O179" t="str">
            <v/>
          </cell>
          <cell r="P179">
            <v>1</v>
          </cell>
          <cell r="R179" t="str">
            <v/>
          </cell>
          <cell r="S179">
            <v>9240347.1400000006</v>
          </cell>
          <cell r="T179" t="str">
            <v/>
          </cell>
          <cell r="U179" t="str">
            <v/>
          </cell>
          <cell r="V179" t="str">
            <v/>
          </cell>
          <cell r="W179" t="str">
            <v/>
          </cell>
          <cell r="X179" t="str">
            <v/>
          </cell>
          <cell r="Y179">
            <v>0</v>
          </cell>
          <cell r="AA179" t="str">
            <v/>
          </cell>
          <cell r="AB179">
            <v>37414.965714285718</v>
          </cell>
          <cell r="AC179" t="str">
            <v/>
          </cell>
          <cell r="AD179" t="str">
            <v/>
          </cell>
          <cell r="AE179" t="str">
            <v/>
          </cell>
          <cell r="AF179" t="str">
            <v/>
          </cell>
          <cell r="AG179" t="str">
            <v/>
          </cell>
          <cell r="AH179">
            <v>0</v>
          </cell>
          <cell r="AJ179" t="str">
            <v>All Network</v>
          </cell>
        </row>
        <row r="180">
          <cell r="A180" t="str">
            <v>20000138</v>
          </cell>
          <cell r="B180" t="str">
            <v>CHRISTMAS VALLEY TAP TO BRASAD</v>
          </cell>
          <cell r="C180">
            <v>1640</v>
          </cell>
          <cell r="D180">
            <v>1640</v>
          </cell>
          <cell r="E180">
            <v>0</v>
          </cell>
          <cell r="G180">
            <v>0</v>
          </cell>
          <cell r="I180" t="str">
            <v/>
          </cell>
          <cell r="J180">
            <v>1</v>
          </cell>
          <cell r="K180" t="str">
            <v/>
          </cell>
          <cell r="L180" t="str">
            <v/>
          </cell>
          <cell r="M180" t="str">
            <v/>
          </cell>
          <cell r="N180" t="str">
            <v/>
          </cell>
          <cell r="O180" t="str">
            <v/>
          </cell>
          <cell r="P180">
            <v>1</v>
          </cell>
          <cell r="R180" t="str">
            <v/>
          </cell>
          <cell r="S180">
            <v>1640</v>
          </cell>
          <cell r="T180" t="str">
            <v/>
          </cell>
          <cell r="U180" t="str">
            <v/>
          </cell>
          <cell r="V180" t="str">
            <v/>
          </cell>
          <cell r="W180" t="str">
            <v/>
          </cell>
          <cell r="X180" t="str">
            <v/>
          </cell>
          <cell r="Y180">
            <v>0</v>
          </cell>
          <cell r="AA180" t="str">
            <v/>
          </cell>
          <cell r="AB180">
            <v>0</v>
          </cell>
          <cell r="AC180" t="str">
            <v/>
          </cell>
          <cell r="AD180" t="str">
            <v/>
          </cell>
          <cell r="AE180" t="str">
            <v/>
          </cell>
          <cell r="AF180" t="str">
            <v/>
          </cell>
          <cell r="AG180" t="str">
            <v/>
          </cell>
          <cell r="AH180">
            <v>0</v>
          </cell>
          <cell r="AJ180" t="str">
            <v>All Network</v>
          </cell>
        </row>
        <row r="181">
          <cell r="A181" t="str">
            <v>20000629</v>
          </cell>
          <cell r="B181" t="str">
            <v>CHRISTOPHER TAP TO TACOMA-COVI</v>
          </cell>
          <cell r="C181">
            <v>61062.720000000001</v>
          </cell>
          <cell r="D181">
            <v>61062.720000000001</v>
          </cell>
          <cell r="E181">
            <v>0</v>
          </cell>
          <cell r="G181">
            <v>0</v>
          </cell>
          <cell r="I181" t="str">
            <v/>
          </cell>
          <cell r="J181" t="str">
            <v/>
          </cell>
          <cell r="K181" t="str">
            <v/>
          </cell>
          <cell r="L181" t="str">
            <v/>
          </cell>
          <cell r="M181" t="str">
            <v/>
          </cell>
          <cell r="N181" t="str">
            <v/>
          </cell>
          <cell r="O181">
            <v>1</v>
          </cell>
          <cell r="P181">
            <v>1</v>
          </cell>
          <cell r="R181" t="str">
            <v/>
          </cell>
          <cell r="S181" t="str">
            <v/>
          </cell>
          <cell r="T181" t="str">
            <v/>
          </cell>
          <cell r="U181" t="str">
            <v/>
          </cell>
          <cell r="V181" t="str">
            <v/>
          </cell>
          <cell r="W181" t="str">
            <v/>
          </cell>
          <cell r="X181">
            <v>61062.720000000001</v>
          </cell>
          <cell r="Y181">
            <v>0</v>
          </cell>
          <cell r="AA181" t="str">
            <v/>
          </cell>
          <cell r="AB181" t="str">
            <v/>
          </cell>
          <cell r="AC181" t="str">
            <v/>
          </cell>
          <cell r="AD181" t="str">
            <v/>
          </cell>
          <cell r="AE181" t="str">
            <v/>
          </cell>
          <cell r="AF181" t="str">
            <v/>
          </cell>
          <cell r="AG181">
            <v>0</v>
          </cell>
          <cell r="AH181">
            <v>0</v>
          </cell>
          <cell r="AJ181" t="str">
            <v>Retired LET 8/14/14</v>
          </cell>
        </row>
        <row r="182">
          <cell r="A182" t="str">
            <v>20000153</v>
          </cell>
          <cell r="B182" t="str">
            <v>COLUMBIA FALLS-CONKELLEY NO 1</v>
          </cell>
          <cell r="C182">
            <v>72714</v>
          </cell>
          <cell r="D182">
            <v>72714</v>
          </cell>
          <cell r="E182">
            <v>0</v>
          </cell>
          <cell r="G182">
            <v>1472.0814285714284</v>
          </cell>
          <cell r="I182" t="str">
            <v/>
          </cell>
          <cell r="J182">
            <v>1</v>
          </cell>
          <cell r="K182" t="str">
            <v/>
          </cell>
          <cell r="L182" t="str">
            <v/>
          </cell>
          <cell r="M182" t="str">
            <v/>
          </cell>
          <cell r="N182" t="str">
            <v/>
          </cell>
          <cell r="O182" t="str">
            <v/>
          </cell>
          <cell r="P182">
            <v>1</v>
          </cell>
          <cell r="R182" t="str">
            <v/>
          </cell>
          <cell r="S182">
            <v>72714</v>
          </cell>
          <cell r="T182" t="str">
            <v/>
          </cell>
          <cell r="U182" t="str">
            <v/>
          </cell>
          <cell r="V182" t="str">
            <v/>
          </cell>
          <cell r="W182" t="str">
            <v/>
          </cell>
          <cell r="X182" t="str">
            <v/>
          </cell>
          <cell r="Y182">
            <v>0</v>
          </cell>
          <cell r="AA182" t="str">
            <v/>
          </cell>
          <cell r="AB182">
            <v>1472.0814285714284</v>
          </cell>
          <cell r="AC182" t="str">
            <v/>
          </cell>
          <cell r="AD182" t="str">
            <v/>
          </cell>
          <cell r="AE182" t="str">
            <v/>
          </cell>
          <cell r="AF182" t="str">
            <v/>
          </cell>
          <cell r="AG182" t="str">
            <v/>
          </cell>
          <cell r="AH182">
            <v>0</v>
          </cell>
          <cell r="AJ182" t="str">
            <v>All Network</v>
          </cell>
        </row>
        <row r="183">
          <cell r="A183" t="str">
            <v>20000141</v>
          </cell>
          <cell r="B183" t="str">
            <v>COLUMBIA FALLS-FLATHEAD NO 1</v>
          </cell>
          <cell r="C183">
            <v>756208.98</v>
          </cell>
          <cell r="D183">
            <v>756208.98</v>
          </cell>
          <cell r="E183">
            <v>0</v>
          </cell>
          <cell r="G183">
            <v>6176.76</v>
          </cell>
          <cell r="I183" t="str">
            <v/>
          </cell>
          <cell r="J183">
            <v>1</v>
          </cell>
          <cell r="K183" t="str">
            <v/>
          </cell>
          <cell r="L183" t="str">
            <v/>
          </cell>
          <cell r="M183" t="str">
            <v/>
          </cell>
          <cell r="N183" t="str">
            <v/>
          </cell>
          <cell r="O183" t="str">
            <v/>
          </cell>
          <cell r="P183">
            <v>1</v>
          </cell>
          <cell r="R183" t="str">
            <v/>
          </cell>
          <cell r="S183">
            <v>756208.98</v>
          </cell>
          <cell r="T183" t="str">
            <v/>
          </cell>
          <cell r="U183" t="str">
            <v/>
          </cell>
          <cell r="V183" t="str">
            <v/>
          </cell>
          <cell r="W183" t="str">
            <v/>
          </cell>
          <cell r="X183" t="str">
            <v/>
          </cell>
          <cell r="Y183">
            <v>0</v>
          </cell>
          <cell r="AA183" t="str">
            <v/>
          </cell>
          <cell r="AB183">
            <v>6176.76</v>
          </cell>
          <cell r="AC183" t="str">
            <v/>
          </cell>
          <cell r="AD183" t="str">
            <v/>
          </cell>
          <cell r="AE183" t="str">
            <v/>
          </cell>
          <cell r="AF183" t="str">
            <v/>
          </cell>
          <cell r="AG183" t="str">
            <v/>
          </cell>
          <cell r="AH183">
            <v>0</v>
          </cell>
          <cell r="AJ183" t="str">
            <v>All Network</v>
          </cell>
        </row>
        <row r="184">
          <cell r="A184" t="str">
            <v>20000142</v>
          </cell>
          <cell r="B184" t="str">
            <v>COLUMBIA FALLS-KALISPELL NO 1</v>
          </cell>
          <cell r="C184">
            <v>590109.29999999993</v>
          </cell>
          <cell r="D184">
            <v>507744.57</v>
          </cell>
          <cell r="E184">
            <v>0.16221686033983568</v>
          </cell>
          <cell r="G184">
            <v>6630.7285714285726</v>
          </cell>
          <cell r="I184" t="str">
            <v/>
          </cell>
          <cell r="J184">
            <v>1</v>
          </cell>
          <cell r="K184" t="str">
            <v/>
          </cell>
          <cell r="L184" t="str">
            <v/>
          </cell>
          <cell r="M184" t="str">
            <v/>
          </cell>
          <cell r="N184" t="str">
            <v/>
          </cell>
          <cell r="O184" t="str">
            <v/>
          </cell>
          <cell r="P184">
            <v>1</v>
          </cell>
          <cell r="R184" t="str">
            <v/>
          </cell>
          <cell r="S184">
            <v>590109.29999999993</v>
          </cell>
          <cell r="T184" t="str">
            <v/>
          </cell>
          <cell r="U184" t="str">
            <v/>
          </cell>
          <cell r="V184" t="str">
            <v/>
          </cell>
          <cell r="W184" t="str">
            <v/>
          </cell>
          <cell r="X184" t="str">
            <v/>
          </cell>
          <cell r="Y184">
            <v>0</v>
          </cell>
          <cell r="AA184" t="str">
            <v/>
          </cell>
          <cell r="AB184">
            <v>6630.7285714285726</v>
          </cell>
          <cell r="AC184" t="str">
            <v/>
          </cell>
          <cell r="AD184" t="str">
            <v/>
          </cell>
          <cell r="AE184" t="str">
            <v/>
          </cell>
          <cell r="AF184" t="str">
            <v/>
          </cell>
          <cell r="AG184" t="str">
            <v/>
          </cell>
          <cell r="AH184">
            <v>0</v>
          </cell>
          <cell r="AJ184" t="str">
            <v>All Network</v>
          </cell>
        </row>
        <row r="185">
          <cell r="A185" t="str">
            <v>20000143</v>
          </cell>
          <cell r="B185" t="str">
            <v>COLUMBIA FALLS-TREGO NO 1</v>
          </cell>
          <cell r="C185">
            <v>1725524.7899999998</v>
          </cell>
          <cell r="D185">
            <v>1724049.0499999998</v>
          </cell>
          <cell r="E185">
            <v>8.5597332628093781E-4</v>
          </cell>
          <cell r="G185">
            <v>27283.608571428573</v>
          </cell>
          <cell r="I185" t="str">
            <v/>
          </cell>
          <cell r="J185">
            <v>1</v>
          </cell>
          <cell r="K185" t="str">
            <v/>
          </cell>
          <cell r="L185" t="str">
            <v/>
          </cell>
          <cell r="M185" t="str">
            <v/>
          </cell>
          <cell r="N185" t="str">
            <v/>
          </cell>
          <cell r="O185" t="str">
            <v/>
          </cell>
          <cell r="P185">
            <v>1</v>
          </cell>
          <cell r="R185" t="str">
            <v/>
          </cell>
          <cell r="S185">
            <v>1725524.7899999998</v>
          </cell>
          <cell r="T185" t="str">
            <v/>
          </cell>
          <cell r="U185" t="str">
            <v/>
          </cell>
          <cell r="V185" t="str">
            <v/>
          </cell>
          <cell r="W185" t="str">
            <v/>
          </cell>
          <cell r="X185" t="str">
            <v/>
          </cell>
          <cell r="Y185">
            <v>0</v>
          </cell>
          <cell r="AA185" t="str">
            <v/>
          </cell>
          <cell r="AB185">
            <v>27283.608571428573</v>
          </cell>
          <cell r="AC185" t="str">
            <v/>
          </cell>
          <cell r="AD185" t="str">
            <v/>
          </cell>
          <cell r="AE185" t="str">
            <v/>
          </cell>
          <cell r="AF185" t="str">
            <v/>
          </cell>
          <cell r="AG185" t="str">
            <v/>
          </cell>
          <cell r="AH185">
            <v>0</v>
          </cell>
          <cell r="AJ185" t="str">
            <v>All Network</v>
          </cell>
        </row>
        <row r="186">
          <cell r="A186" t="str">
            <v>20000613</v>
          </cell>
          <cell r="B186" t="str">
            <v>COLUMBIA GENERATING STATION-AS</v>
          </cell>
          <cell r="C186">
            <v>330593</v>
          </cell>
          <cell r="D186">
            <v>330593</v>
          </cell>
          <cell r="E186">
            <v>0</v>
          </cell>
          <cell r="G186">
            <v>224.57142857142858</v>
          </cell>
          <cell r="I186">
            <v>1</v>
          </cell>
          <cell r="J186" t="str">
            <v/>
          </cell>
          <cell r="K186" t="str">
            <v/>
          </cell>
          <cell r="L186" t="str">
            <v/>
          </cell>
          <cell r="M186" t="str">
            <v/>
          </cell>
          <cell r="N186" t="str">
            <v/>
          </cell>
          <cell r="O186" t="str">
            <v/>
          </cell>
          <cell r="P186">
            <v>1</v>
          </cell>
          <cell r="R186">
            <v>330593</v>
          </cell>
          <cell r="S186" t="str">
            <v/>
          </cell>
          <cell r="T186" t="str">
            <v/>
          </cell>
          <cell r="U186" t="str">
            <v/>
          </cell>
          <cell r="V186" t="str">
            <v/>
          </cell>
          <cell r="W186" t="str">
            <v/>
          </cell>
          <cell r="X186" t="str">
            <v/>
          </cell>
          <cell r="Y186">
            <v>0</v>
          </cell>
          <cell r="AA186">
            <v>224.57142857142858</v>
          </cell>
          <cell r="AB186" t="str">
            <v/>
          </cell>
          <cell r="AC186" t="str">
            <v/>
          </cell>
          <cell r="AD186" t="str">
            <v/>
          </cell>
          <cell r="AE186" t="str">
            <v/>
          </cell>
          <cell r="AF186" t="str">
            <v/>
          </cell>
          <cell r="AG186" t="str">
            <v/>
          </cell>
          <cell r="AH186">
            <v>0</v>
          </cell>
          <cell r="AJ186" t="str">
            <v>All Generation Integration</v>
          </cell>
        </row>
        <row r="187">
          <cell r="A187" t="str">
            <v>20000614</v>
          </cell>
          <cell r="B187" t="str">
            <v>COLUMBIA GENERATING STATION-AS</v>
          </cell>
          <cell r="C187">
            <v>76075</v>
          </cell>
          <cell r="D187">
            <v>76075</v>
          </cell>
          <cell r="E187">
            <v>0</v>
          </cell>
          <cell r="G187">
            <v>257.88857142857142</v>
          </cell>
          <cell r="I187">
            <v>1</v>
          </cell>
          <cell r="J187" t="str">
            <v/>
          </cell>
          <cell r="K187" t="str">
            <v/>
          </cell>
          <cell r="L187" t="str">
            <v/>
          </cell>
          <cell r="M187" t="str">
            <v/>
          </cell>
          <cell r="N187" t="str">
            <v/>
          </cell>
          <cell r="O187" t="str">
            <v/>
          </cell>
          <cell r="P187">
            <v>1</v>
          </cell>
          <cell r="R187">
            <v>76075</v>
          </cell>
          <cell r="S187" t="str">
            <v/>
          </cell>
          <cell r="T187" t="str">
            <v/>
          </cell>
          <cell r="U187" t="str">
            <v/>
          </cell>
          <cell r="V187" t="str">
            <v/>
          </cell>
          <cell r="W187" t="str">
            <v/>
          </cell>
          <cell r="X187" t="str">
            <v/>
          </cell>
          <cell r="Y187">
            <v>0</v>
          </cell>
          <cell r="AA187">
            <v>257.88857142857142</v>
          </cell>
          <cell r="AB187" t="str">
            <v/>
          </cell>
          <cell r="AC187" t="str">
            <v/>
          </cell>
          <cell r="AD187" t="str">
            <v/>
          </cell>
          <cell r="AE187" t="str">
            <v/>
          </cell>
          <cell r="AF187" t="str">
            <v/>
          </cell>
          <cell r="AG187" t="str">
            <v/>
          </cell>
          <cell r="AH187">
            <v>0</v>
          </cell>
          <cell r="AJ187" t="str">
            <v>All Generation Integration</v>
          </cell>
        </row>
        <row r="188">
          <cell r="A188" t="str">
            <v>20000145</v>
          </cell>
          <cell r="B188" t="str">
            <v>COLUMBIA-ELLENSBURG NO 1</v>
          </cell>
          <cell r="C188">
            <v>1962585.09</v>
          </cell>
          <cell r="D188">
            <v>1962585.0899999999</v>
          </cell>
          <cell r="E188">
            <v>1.1863467466466365E-16</v>
          </cell>
          <cell r="G188">
            <v>12876.134285714284</v>
          </cell>
          <cell r="I188" t="str">
            <v/>
          </cell>
          <cell r="J188">
            <v>1</v>
          </cell>
          <cell r="K188" t="str">
            <v/>
          </cell>
          <cell r="L188" t="str">
            <v/>
          </cell>
          <cell r="M188" t="str">
            <v/>
          </cell>
          <cell r="N188" t="str">
            <v/>
          </cell>
          <cell r="O188" t="str">
            <v/>
          </cell>
          <cell r="P188">
            <v>1</v>
          </cell>
          <cell r="R188" t="str">
            <v/>
          </cell>
          <cell r="S188">
            <v>1962585.09</v>
          </cell>
          <cell r="T188" t="str">
            <v/>
          </cell>
          <cell r="U188" t="str">
            <v/>
          </cell>
          <cell r="V188" t="str">
            <v/>
          </cell>
          <cell r="W188" t="str">
            <v/>
          </cell>
          <cell r="X188" t="str">
            <v/>
          </cell>
          <cell r="Y188">
            <v>0</v>
          </cell>
          <cell r="AA188" t="str">
            <v/>
          </cell>
          <cell r="AB188">
            <v>12876.134285714284</v>
          </cell>
          <cell r="AC188" t="str">
            <v/>
          </cell>
          <cell r="AD188" t="str">
            <v/>
          </cell>
          <cell r="AE188" t="str">
            <v/>
          </cell>
          <cell r="AF188" t="str">
            <v/>
          </cell>
          <cell r="AG188" t="str">
            <v/>
          </cell>
          <cell r="AH188">
            <v>0</v>
          </cell>
          <cell r="AJ188" t="str">
            <v>All Network</v>
          </cell>
        </row>
        <row r="189">
          <cell r="A189" t="str">
            <v>20000837</v>
          </cell>
          <cell r="B189" t="str">
            <v>COLUMBIA-ELLENSBURG NO 1 ML KI</v>
          </cell>
          <cell r="C189">
            <v>4463966.9800000004</v>
          </cell>
          <cell r="D189">
            <v>4463966.9800000004</v>
          </cell>
          <cell r="E189">
            <v>0</v>
          </cell>
          <cell r="G189">
            <v>0</v>
          </cell>
          <cell r="I189" t="str">
            <v/>
          </cell>
          <cell r="J189">
            <v>1</v>
          </cell>
          <cell r="K189" t="str">
            <v/>
          </cell>
          <cell r="L189" t="str">
            <v/>
          </cell>
          <cell r="M189" t="str">
            <v/>
          </cell>
          <cell r="N189" t="str">
            <v/>
          </cell>
          <cell r="O189" t="str">
            <v/>
          </cell>
          <cell r="P189">
            <v>1</v>
          </cell>
          <cell r="R189" t="str">
            <v/>
          </cell>
          <cell r="S189">
            <v>4463966.9800000004</v>
          </cell>
          <cell r="T189" t="str">
            <v/>
          </cell>
          <cell r="U189" t="str">
            <v/>
          </cell>
          <cell r="V189" t="str">
            <v/>
          </cell>
          <cell r="W189" t="str">
            <v/>
          </cell>
          <cell r="X189" t="str">
            <v/>
          </cell>
          <cell r="Y189">
            <v>0</v>
          </cell>
          <cell r="AA189" t="str">
            <v/>
          </cell>
          <cell r="AB189">
            <v>0</v>
          </cell>
          <cell r="AC189" t="str">
            <v/>
          </cell>
          <cell r="AD189" t="str">
            <v/>
          </cell>
          <cell r="AE189" t="str">
            <v/>
          </cell>
          <cell r="AF189" t="str">
            <v/>
          </cell>
          <cell r="AG189" t="str">
            <v/>
          </cell>
          <cell r="AH189">
            <v>0</v>
          </cell>
          <cell r="AJ189" t="str">
            <v>All Network</v>
          </cell>
        </row>
        <row r="190">
          <cell r="A190" t="str">
            <v>20000146</v>
          </cell>
          <cell r="B190" t="str">
            <v>COLUMBIA-GRAND COULEE NO 1</v>
          </cell>
          <cell r="C190">
            <v>1417945</v>
          </cell>
          <cell r="D190">
            <v>1417945</v>
          </cell>
          <cell r="E190">
            <v>0</v>
          </cell>
          <cell r="G190">
            <v>19616.167142857139</v>
          </cell>
          <cell r="I190" t="str">
            <v/>
          </cell>
          <cell r="J190">
            <v>1</v>
          </cell>
          <cell r="K190" t="str">
            <v/>
          </cell>
          <cell r="L190" t="str">
            <v/>
          </cell>
          <cell r="M190" t="str">
            <v/>
          </cell>
          <cell r="N190" t="str">
            <v/>
          </cell>
          <cell r="O190" t="str">
            <v/>
          </cell>
          <cell r="P190">
            <v>1</v>
          </cell>
          <cell r="R190" t="str">
            <v/>
          </cell>
          <cell r="S190">
            <v>1417945</v>
          </cell>
          <cell r="T190" t="str">
            <v/>
          </cell>
          <cell r="U190" t="str">
            <v/>
          </cell>
          <cell r="V190" t="str">
            <v/>
          </cell>
          <cell r="W190" t="str">
            <v/>
          </cell>
          <cell r="X190" t="str">
            <v/>
          </cell>
          <cell r="Y190">
            <v>0</v>
          </cell>
          <cell r="AA190" t="str">
            <v/>
          </cell>
          <cell r="AB190">
            <v>19616.167142857139</v>
          </cell>
          <cell r="AC190" t="str">
            <v/>
          </cell>
          <cell r="AD190" t="str">
            <v/>
          </cell>
          <cell r="AE190" t="str">
            <v/>
          </cell>
          <cell r="AF190" t="str">
            <v/>
          </cell>
          <cell r="AG190" t="str">
            <v/>
          </cell>
          <cell r="AH190">
            <v>0</v>
          </cell>
          <cell r="AJ190" t="str">
            <v>All Network</v>
          </cell>
        </row>
        <row r="191">
          <cell r="A191" t="str">
            <v>20000147</v>
          </cell>
          <cell r="B191" t="str">
            <v>COLUMBIA-GRAND COULEE NO 3</v>
          </cell>
          <cell r="C191">
            <v>1722738</v>
          </cell>
          <cell r="D191">
            <v>1722738</v>
          </cell>
          <cell r="E191">
            <v>0</v>
          </cell>
          <cell r="G191">
            <v>12423.431428571426</v>
          </cell>
          <cell r="I191" t="str">
            <v/>
          </cell>
          <cell r="J191">
            <v>1</v>
          </cell>
          <cell r="K191" t="str">
            <v/>
          </cell>
          <cell r="L191" t="str">
            <v/>
          </cell>
          <cell r="M191" t="str">
            <v/>
          </cell>
          <cell r="N191" t="str">
            <v/>
          </cell>
          <cell r="O191" t="str">
            <v/>
          </cell>
          <cell r="P191">
            <v>1</v>
          </cell>
          <cell r="R191" t="str">
            <v/>
          </cell>
          <cell r="S191">
            <v>1722738</v>
          </cell>
          <cell r="T191" t="str">
            <v/>
          </cell>
          <cell r="U191" t="str">
            <v/>
          </cell>
          <cell r="V191" t="str">
            <v/>
          </cell>
          <cell r="W191" t="str">
            <v/>
          </cell>
          <cell r="X191" t="str">
            <v/>
          </cell>
          <cell r="Y191">
            <v>0</v>
          </cell>
          <cell r="AA191" t="str">
            <v/>
          </cell>
          <cell r="AB191">
            <v>12423.431428571426</v>
          </cell>
          <cell r="AC191" t="str">
            <v/>
          </cell>
          <cell r="AD191" t="str">
            <v/>
          </cell>
          <cell r="AE191" t="str">
            <v/>
          </cell>
          <cell r="AF191" t="str">
            <v/>
          </cell>
          <cell r="AG191" t="str">
            <v/>
          </cell>
          <cell r="AH191">
            <v>0</v>
          </cell>
          <cell r="AJ191" t="str">
            <v>All Network</v>
          </cell>
        </row>
        <row r="192">
          <cell r="A192" t="str">
            <v>20000148</v>
          </cell>
          <cell r="B192" t="str">
            <v>COLUMBIA-VALHALLA NO 1</v>
          </cell>
          <cell r="C192">
            <v>347405.22000000003</v>
          </cell>
          <cell r="D192">
            <v>266453.78999999998</v>
          </cell>
          <cell r="E192">
            <v>0.30381039053713615</v>
          </cell>
          <cell r="G192">
            <v>4659.46</v>
          </cell>
          <cell r="I192" t="str">
            <v/>
          </cell>
          <cell r="J192">
            <v>1</v>
          </cell>
          <cell r="K192" t="str">
            <v/>
          </cell>
          <cell r="L192" t="str">
            <v/>
          </cell>
          <cell r="M192" t="str">
            <v/>
          </cell>
          <cell r="N192" t="str">
            <v/>
          </cell>
          <cell r="O192" t="str">
            <v/>
          </cell>
          <cell r="P192">
            <v>1</v>
          </cell>
          <cell r="R192" t="str">
            <v/>
          </cell>
          <cell r="S192">
            <v>347405.22000000003</v>
          </cell>
          <cell r="T192" t="str">
            <v/>
          </cell>
          <cell r="U192" t="str">
            <v/>
          </cell>
          <cell r="V192" t="str">
            <v/>
          </cell>
          <cell r="W192" t="str">
            <v/>
          </cell>
          <cell r="X192" t="str">
            <v/>
          </cell>
          <cell r="Y192">
            <v>0</v>
          </cell>
          <cell r="AA192" t="str">
            <v/>
          </cell>
          <cell r="AB192">
            <v>4659.46</v>
          </cell>
          <cell r="AC192" t="str">
            <v/>
          </cell>
          <cell r="AD192" t="str">
            <v/>
          </cell>
          <cell r="AE192" t="str">
            <v/>
          </cell>
          <cell r="AF192" t="str">
            <v/>
          </cell>
          <cell r="AG192" t="str">
            <v/>
          </cell>
          <cell r="AH192">
            <v>0</v>
          </cell>
          <cell r="AJ192" t="str">
            <v>All Network</v>
          </cell>
        </row>
        <row r="193">
          <cell r="A193" t="str">
            <v>20000149</v>
          </cell>
          <cell r="B193" t="str">
            <v>COLUMBIA-VALHALLA NO 2</v>
          </cell>
          <cell r="C193">
            <v>671742.79</v>
          </cell>
          <cell r="D193">
            <v>618496.02</v>
          </cell>
          <cell r="E193">
            <v>8.6090723752757559E-2</v>
          </cell>
          <cell r="G193">
            <v>3277.0614285714287</v>
          </cell>
          <cell r="I193" t="str">
            <v/>
          </cell>
          <cell r="J193">
            <v>1</v>
          </cell>
          <cell r="K193" t="str">
            <v/>
          </cell>
          <cell r="L193" t="str">
            <v/>
          </cell>
          <cell r="M193" t="str">
            <v/>
          </cell>
          <cell r="N193" t="str">
            <v/>
          </cell>
          <cell r="O193" t="str">
            <v/>
          </cell>
          <cell r="P193">
            <v>1</v>
          </cell>
          <cell r="R193" t="str">
            <v/>
          </cell>
          <cell r="S193">
            <v>671742.79</v>
          </cell>
          <cell r="T193" t="str">
            <v/>
          </cell>
          <cell r="U193" t="str">
            <v/>
          </cell>
          <cell r="V193" t="str">
            <v/>
          </cell>
          <cell r="W193" t="str">
            <v/>
          </cell>
          <cell r="X193" t="str">
            <v/>
          </cell>
          <cell r="Y193">
            <v>0</v>
          </cell>
          <cell r="AA193" t="str">
            <v/>
          </cell>
          <cell r="AB193">
            <v>3277.0614285714287</v>
          </cell>
          <cell r="AC193" t="str">
            <v/>
          </cell>
          <cell r="AD193" t="str">
            <v/>
          </cell>
          <cell r="AE193" t="str">
            <v/>
          </cell>
          <cell r="AF193" t="str">
            <v/>
          </cell>
          <cell r="AG193" t="str">
            <v/>
          </cell>
          <cell r="AH193">
            <v>0</v>
          </cell>
          <cell r="AJ193" t="str">
            <v>All Network</v>
          </cell>
        </row>
        <row r="194">
          <cell r="A194" t="str">
            <v>20000150</v>
          </cell>
          <cell r="B194" t="str">
            <v>COLVILLE-BOUNDARY NO 1</v>
          </cell>
          <cell r="C194">
            <v>4912890.9899999993</v>
          </cell>
          <cell r="D194">
            <v>4912890.99</v>
          </cell>
          <cell r="E194">
            <v>-1.8956711567815154E-16</v>
          </cell>
          <cell r="G194">
            <v>7362.7971428571427</v>
          </cell>
          <cell r="I194" t="str">
            <v/>
          </cell>
          <cell r="J194">
            <v>1</v>
          </cell>
          <cell r="K194" t="str">
            <v/>
          </cell>
          <cell r="L194" t="str">
            <v/>
          </cell>
          <cell r="M194" t="str">
            <v/>
          </cell>
          <cell r="N194" t="str">
            <v/>
          </cell>
          <cell r="O194" t="str">
            <v/>
          </cell>
          <cell r="P194">
            <v>1</v>
          </cell>
          <cell r="R194" t="str">
            <v/>
          </cell>
          <cell r="S194">
            <v>4912890.9899999993</v>
          </cell>
          <cell r="T194" t="str">
            <v/>
          </cell>
          <cell r="U194" t="str">
            <v/>
          </cell>
          <cell r="V194" t="str">
            <v/>
          </cell>
          <cell r="W194" t="str">
            <v/>
          </cell>
          <cell r="X194" t="str">
            <v/>
          </cell>
          <cell r="Y194">
            <v>0</v>
          </cell>
          <cell r="AA194" t="str">
            <v/>
          </cell>
          <cell r="AB194">
            <v>7362.7971428571427</v>
          </cell>
          <cell r="AC194" t="str">
            <v/>
          </cell>
          <cell r="AD194" t="str">
            <v/>
          </cell>
          <cell r="AE194" t="str">
            <v/>
          </cell>
          <cell r="AF194" t="str">
            <v/>
          </cell>
          <cell r="AG194" t="str">
            <v/>
          </cell>
          <cell r="AH194">
            <v>0</v>
          </cell>
          <cell r="AJ194" t="str">
            <v>All Network</v>
          </cell>
        </row>
        <row r="195">
          <cell r="A195" t="str">
            <v>20000151</v>
          </cell>
          <cell r="B195" t="str">
            <v>COLVILLE-REPUBLIC NO 1</v>
          </cell>
          <cell r="C195">
            <v>6748186</v>
          </cell>
          <cell r="D195">
            <v>6049495.5200000005</v>
          </cell>
          <cell r="E195">
            <v>0.11549566037202379</v>
          </cell>
          <cell r="G195">
            <v>27929.842857142852</v>
          </cell>
          <cell r="I195" t="str">
            <v/>
          </cell>
          <cell r="J195">
            <v>1</v>
          </cell>
          <cell r="K195" t="str">
            <v/>
          </cell>
          <cell r="L195" t="str">
            <v/>
          </cell>
          <cell r="M195" t="str">
            <v/>
          </cell>
          <cell r="N195" t="str">
            <v/>
          </cell>
          <cell r="O195" t="str">
            <v/>
          </cell>
          <cell r="P195">
            <v>1</v>
          </cell>
          <cell r="R195" t="str">
            <v/>
          </cell>
          <cell r="S195">
            <v>6748186</v>
          </cell>
          <cell r="T195" t="str">
            <v/>
          </cell>
          <cell r="U195" t="str">
            <v/>
          </cell>
          <cell r="V195" t="str">
            <v/>
          </cell>
          <cell r="W195" t="str">
            <v/>
          </cell>
          <cell r="X195" t="str">
            <v/>
          </cell>
          <cell r="Y195">
            <v>0</v>
          </cell>
          <cell r="AA195" t="str">
            <v/>
          </cell>
          <cell r="AB195">
            <v>27929.842857142852</v>
          </cell>
          <cell r="AC195" t="str">
            <v/>
          </cell>
          <cell r="AD195" t="str">
            <v/>
          </cell>
          <cell r="AE195" t="str">
            <v/>
          </cell>
          <cell r="AF195" t="str">
            <v/>
          </cell>
          <cell r="AG195" t="str">
            <v/>
          </cell>
          <cell r="AH195">
            <v>0</v>
          </cell>
          <cell r="AJ195" t="str">
            <v>All Network</v>
          </cell>
        </row>
        <row r="196">
          <cell r="A196" t="str">
            <v>20000986</v>
          </cell>
          <cell r="B196" t="str">
            <v>COLVILLE-REPUBLIC NO 1 (ML STE</v>
          </cell>
          <cell r="C196">
            <v>4685362.41</v>
          </cell>
          <cell r="D196">
            <v>4685362.4099999992</v>
          </cell>
          <cell r="E196">
            <v>1.9877279346155822E-16</v>
          </cell>
          <cell r="G196">
            <v>0</v>
          </cell>
          <cell r="I196" t="str">
            <v/>
          </cell>
          <cell r="J196">
            <v>1</v>
          </cell>
          <cell r="K196" t="str">
            <v/>
          </cell>
          <cell r="L196" t="str">
            <v/>
          </cell>
          <cell r="M196" t="str">
            <v/>
          </cell>
          <cell r="N196" t="str">
            <v/>
          </cell>
          <cell r="O196" t="str">
            <v/>
          </cell>
          <cell r="P196">
            <v>1</v>
          </cell>
          <cell r="R196" t="str">
            <v/>
          </cell>
          <cell r="S196">
            <v>4685362.41</v>
          </cell>
          <cell r="T196" t="str">
            <v/>
          </cell>
          <cell r="U196" t="str">
            <v/>
          </cell>
          <cell r="V196" t="str">
            <v/>
          </cell>
          <cell r="W196" t="str">
            <v/>
          </cell>
          <cell r="X196" t="str">
            <v/>
          </cell>
          <cell r="Y196">
            <v>0</v>
          </cell>
          <cell r="AA196" t="str">
            <v/>
          </cell>
          <cell r="AB196">
            <v>0</v>
          </cell>
          <cell r="AC196" t="str">
            <v/>
          </cell>
          <cell r="AD196" t="str">
            <v/>
          </cell>
          <cell r="AE196" t="str">
            <v/>
          </cell>
          <cell r="AF196" t="str">
            <v/>
          </cell>
          <cell r="AG196" t="str">
            <v/>
          </cell>
          <cell r="AH196">
            <v>0</v>
          </cell>
          <cell r="AJ196" t="str">
            <v>New FY13; All Network</v>
          </cell>
        </row>
        <row r="197">
          <cell r="A197" t="str">
            <v>20000152</v>
          </cell>
          <cell r="B197" t="str">
            <v>CONKELLY TAP TO HUNGRY HORSE-C</v>
          </cell>
          <cell r="C197">
            <v>2743</v>
          </cell>
          <cell r="D197">
            <v>2743</v>
          </cell>
          <cell r="E197">
            <v>0</v>
          </cell>
          <cell r="G197">
            <v>0</v>
          </cell>
          <cell r="I197" t="str">
            <v/>
          </cell>
          <cell r="J197" t="str">
            <v/>
          </cell>
          <cell r="K197" t="str">
            <v/>
          </cell>
          <cell r="L197" t="str">
            <v/>
          </cell>
          <cell r="M197" t="str">
            <v/>
          </cell>
          <cell r="N197" t="str">
            <v/>
          </cell>
          <cell r="O197">
            <v>1</v>
          </cell>
          <cell r="P197">
            <v>1</v>
          </cell>
          <cell r="R197" t="str">
            <v/>
          </cell>
          <cell r="S197" t="str">
            <v/>
          </cell>
          <cell r="T197" t="str">
            <v/>
          </cell>
          <cell r="U197" t="str">
            <v/>
          </cell>
          <cell r="V197" t="str">
            <v/>
          </cell>
          <cell r="W197" t="str">
            <v/>
          </cell>
          <cell r="X197">
            <v>2743</v>
          </cell>
          <cell r="Y197">
            <v>0</v>
          </cell>
          <cell r="AA197" t="str">
            <v/>
          </cell>
          <cell r="AB197" t="str">
            <v/>
          </cell>
          <cell r="AC197" t="str">
            <v/>
          </cell>
          <cell r="AD197" t="str">
            <v/>
          </cell>
          <cell r="AE197" t="str">
            <v/>
          </cell>
          <cell r="AF197" t="str">
            <v/>
          </cell>
          <cell r="AG197">
            <v>0</v>
          </cell>
          <cell r="AH197">
            <v>0</v>
          </cell>
          <cell r="AJ197" t="str">
            <v>Obsolete REM 8/14/14</v>
          </cell>
        </row>
        <row r="198">
          <cell r="A198" t="str">
            <v>20000154</v>
          </cell>
          <cell r="B198" t="str">
            <v>CONNELL TAP TO BENTON-SCOOTENE</v>
          </cell>
          <cell r="C198">
            <v>190017</v>
          </cell>
          <cell r="D198">
            <v>190017</v>
          </cell>
          <cell r="E198">
            <v>0</v>
          </cell>
          <cell r="G198">
            <v>1966.7571428571428</v>
          </cell>
          <cell r="I198" t="str">
            <v/>
          </cell>
          <cell r="J198">
            <v>1</v>
          </cell>
          <cell r="K198" t="str">
            <v/>
          </cell>
          <cell r="L198" t="str">
            <v/>
          </cell>
          <cell r="M198" t="str">
            <v/>
          </cell>
          <cell r="N198" t="str">
            <v/>
          </cell>
          <cell r="O198" t="str">
            <v/>
          </cell>
          <cell r="P198">
            <v>1</v>
          </cell>
          <cell r="R198" t="str">
            <v/>
          </cell>
          <cell r="S198">
            <v>190017</v>
          </cell>
          <cell r="T198" t="str">
            <v/>
          </cell>
          <cell r="U198" t="str">
            <v/>
          </cell>
          <cell r="V198" t="str">
            <v/>
          </cell>
          <cell r="W198" t="str">
            <v/>
          </cell>
          <cell r="X198" t="str">
            <v/>
          </cell>
          <cell r="Y198">
            <v>0</v>
          </cell>
          <cell r="AA198" t="str">
            <v/>
          </cell>
          <cell r="AB198">
            <v>1966.7571428571428</v>
          </cell>
          <cell r="AC198" t="str">
            <v/>
          </cell>
          <cell r="AD198" t="str">
            <v/>
          </cell>
          <cell r="AE198" t="str">
            <v/>
          </cell>
          <cell r="AF198" t="str">
            <v/>
          </cell>
          <cell r="AG198" t="str">
            <v/>
          </cell>
          <cell r="AH198">
            <v>0</v>
          </cell>
          <cell r="AJ198" t="str">
            <v>All Network</v>
          </cell>
        </row>
        <row r="199">
          <cell r="A199" t="str">
            <v>20000156</v>
          </cell>
          <cell r="B199" t="str">
            <v>COSMOPOLIS-ABERDEEN NO 1</v>
          </cell>
          <cell r="C199">
            <v>6927.6</v>
          </cell>
          <cell r="D199">
            <v>6927.6</v>
          </cell>
          <cell r="E199">
            <v>0</v>
          </cell>
          <cell r="G199">
            <v>241.01714285714289</v>
          </cell>
          <cell r="I199" t="str">
            <v/>
          </cell>
          <cell r="J199">
            <v>1</v>
          </cell>
          <cell r="K199" t="str">
            <v/>
          </cell>
          <cell r="L199" t="str">
            <v/>
          </cell>
          <cell r="M199" t="str">
            <v/>
          </cell>
          <cell r="N199" t="str">
            <v/>
          </cell>
          <cell r="O199" t="str">
            <v/>
          </cell>
          <cell r="P199">
            <v>1</v>
          </cell>
          <cell r="R199" t="str">
            <v/>
          </cell>
          <cell r="S199">
            <v>6927.6</v>
          </cell>
          <cell r="T199" t="str">
            <v/>
          </cell>
          <cell r="U199" t="str">
            <v/>
          </cell>
          <cell r="V199" t="str">
            <v/>
          </cell>
          <cell r="W199" t="str">
            <v/>
          </cell>
          <cell r="X199" t="str">
            <v/>
          </cell>
          <cell r="Y199">
            <v>0</v>
          </cell>
          <cell r="AA199" t="str">
            <v/>
          </cell>
          <cell r="AB199">
            <v>241.01714285714289</v>
          </cell>
          <cell r="AC199" t="str">
            <v/>
          </cell>
          <cell r="AD199" t="str">
            <v/>
          </cell>
          <cell r="AE199" t="str">
            <v/>
          </cell>
          <cell r="AF199" t="str">
            <v/>
          </cell>
          <cell r="AG199" t="str">
            <v/>
          </cell>
          <cell r="AH199">
            <v>0</v>
          </cell>
          <cell r="AJ199" t="str">
            <v>All Network</v>
          </cell>
        </row>
        <row r="200">
          <cell r="A200" t="str">
            <v>20000157</v>
          </cell>
          <cell r="B200" t="str">
            <v>COTTAGE GROVE-DRAIN NO 1 (RETI</v>
          </cell>
          <cell r="C200">
            <v>312761</v>
          </cell>
          <cell r="D200">
            <v>312761</v>
          </cell>
          <cell r="E200">
            <v>0</v>
          </cell>
          <cell r="G200">
            <v>0</v>
          </cell>
          <cell r="I200" t="str">
            <v/>
          </cell>
          <cell r="J200" t="str">
            <v/>
          </cell>
          <cell r="K200" t="str">
            <v/>
          </cell>
          <cell r="L200" t="str">
            <v/>
          </cell>
          <cell r="M200" t="str">
            <v/>
          </cell>
          <cell r="N200" t="str">
            <v/>
          </cell>
          <cell r="O200">
            <v>1</v>
          </cell>
          <cell r="P200">
            <v>1</v>
          </cell>
          <cell r="R200" t="str">
            <v/>
          </cell>
          <cell r="S200" t="str">
            <v/>
          </cell>
          <cell r="T200" t="str">
            <v/>
          </cell>
          <cell r="U200" t="str">
            <v/>
          </cell>
          <cell r="V200" t="str">
            <v/>
          </cell>
          <cell r="W200" t="str">
            <v/>
          </cell>
          <cell r="X200">
            <v>312761</v>
          </cell>
          <cell r="Y200">
            <v>0</v>
          </cell>
          <cell r="AA200" t="str">
            <v/>
          </cell>
          <cell r="AB200" t="str">
            <v/>
          </cell>
          <cell r="AC200" t="str">
            <v/>
          </cell>
          <cell r="AD200" t="str">
            <v/>
          </cell>
          <cell r="AE200" t="str">
            <v/>
          </cell>
          <cell r="AF200" t="str">
            <v/>
          </cell>
          <cell r="AG200">
            <v>0</v>
          </cell>
          <cell r="AH200">
            <v>0</v>
          </cell>
          <cell r="AJ200" t="str">
            <v>Retired LET 8/14/14</v>
          </cell>
        </row>
        <row r="201">
          <cell r="A201" t="str">
            <v>20000158</v>
          </cell>
          <cell r="B201" t="str">
            <v>COUGAR-THURSTON NO 1</v>
          </cell>
          <cell r="C201">
            <v>2500756.5049999999</v>
          </cell>
          <cell r="D201">
            <v>2501196.4850000003</v>
          </cell>
          <cell r="E201">
            <v>-1.7590781157700489E-4</v>
          </cell>
          <cell r="G201">
            <v>30979.88714285714</v>
          </cell>
          <cell r="I201">
            <v>5.417837975977511E-2</v>
          </cell>
          <cell r="J201">
            <v>0.94582162024022487</v>
          </cell>
          <cell r="K201" t="str">
            <v/>
          </cell>
          <cell r="L201" t="str">
            <v/>
          </cell>
          <cell r="M201" t="str">
            <v/>
          </cell>
          <cell r="N201" t="str">
            <v/>
          </cell>
          <cell r="O201" t="str">
            <v/>
          </cell>
          <cell r="P201">
            <v>1</v>
          </cell>
          <cell r="R201">
            <v>135486.93561461795</v>
          </cell>
          <cell r="S201">
            <v>2365269.5693853819</v>
          </cell>
          <cell r="T201" t="str">
            <v/>
          </cell>
          <cell r="U201" t="str">
            <v/>
          </cell>
          <cell r="V201" t="str">
            <v/>
          </cell>
          <cell r="W201" t="str">
            <v/>
          </cell>
          <cell r="X201" t="str">
            <v/>
          </cell>
          <cell r="Y201">
            <v>0</v>
          </cell>
          <cell r="AA201">
            <v>1678.4400905406885</v>
          </cell>
          <cell r="AB201">
            <v>29301.447052316453</v>
          </cell>
          <cell r="AC201" t="str">
            <v/>
          </cell>
          <cell r="AD201" t="str">
            <v/>
          </cell>
          <cell r="AE201" t="str">
            <v/>
          </cell>
          <cell r="AF201" t="str">
            <v/>
          </cell>
          <cell r="AG201" t="str">
            <v/>
          </cell>
          <cell r="AH201">
            <v>0</v>
          </cell>
          <cell r="AJ201" t="str">
            <v>Based on Mileage from Cougar to Carmen tap (2.12 mi) to full line (2.12 + 3.63 + 33.38).  REM 4/17/12</v>
          </cell>
        </row>
        <row r="202">
          <cell r="A202" t="str">
            <v>20000160</v>
          </cell>
          <cell r="B202" t="str">
            <v>COVINGTON SUBSTATION TIE NO 2</v>
          </cell>
          <cell r="C202">
            <v>17719.79</v>
          </cell>
          <cell r="D202">
            <v>17719.79</v>
          </cell>
          <cell r="E202">
            <v>0</v>
          </cell>
          <cell r="G202">
            <v>351.99571428571431</v>
          </cell>
          <cell r="I202" t="str">
            <v/>
          </cell>
          <cell r="J202">
            <v>1</v>
          </cell>
          <cell r="K202" t="str">
            <v/>
          </cell>
          <cell r="L202" t="str">
            <v/>
          </cell>
          <cell r="M202" t="str">
            <v/>
          </cell>
          <cell r="N202" t="str">
            <v/>
          </cell>
          <cell r="O202" t="str">
            <v/>
          </cell>
          <cell r="P202">
            <v>1</v>
          </cell>
          <cell r="R202" t="str">
            <v/>
          </cell>
          <cell r="S202">
            <v>17719.79</v>
          </cell>
          <cell r="T202" t="str">
            <v/>
          </cell>
          <cell r="U202" t="str">
            <v/>
          </cell>
          <cell r="V202" t="str">
            <v/>
          </cell>
          <cell r="W202" t="str">
            <v/>
          </cell>
          <cell r="X202" t="str">
            <v/>
          </cell>
          <cell r="Y202">
            <v>0</v>
          </cell>
          <cell r="AA202" t="str">
            <v/>
          </cell>
          <cell r="AB202">
            <v>351.99571428571431</v>
          </cell>
          <cell r="AC202" t="str">
            <v/>
          </cell>
          <cell r="AD202" t="str">
            <v/>
          </cell>
          <cell r="AE202" t="str">
            <v/>
          </cell>
          <cell r="AF202" t="str">
            <v/>
          </cell>
          <cell r="AG202" t="str">
            <v/>
          </cell>
          <cell r="AH202">
            <v>0</v>
          </cell>
          <cell r="AJ202" t="str">
            <v>Moved to All Network.  REM 4/17/12</v>
          </cell>
        </row>
        <row r="203">
          <cell r="A203" t="str">
            <v>20000512</v>
          </cell>
          <cell r="B203" t="str">
            <v>COVINGTON-BELL FIBER SYSTEM</v>
          </cell>
          <cell r="C203">
            <v>80125.77</v>
          </cell>
          <cell r="D203">
            <v>80125.77</v>
          </cell>
          <cell r="E203">
            <v>0</v>
          </cell>
          <cell r="G203">
            <v>0</v>
          </cell>
          <cell r="I203" t="str">
            <v/>
          </cell>
          <cell r="J203" t="str">
            <v/>
          </cell>
          <cell r="K203" t="str">
            <v/>
          </cell>
          <cell r="L203" t="str">
            <v/>
          </cell>
          <cell r="M203" t="str">
            <v/>
          </cell>
          <cell r="N203" t="str">
            <v/>
          </cell>
          <cell r="O203">
            <v>1</v>
          </cell>
          <cell r="P203">
            <v>1</v>
          </cell>
          <cell r="R203" t="str">
            <v/>
          </cell>
          <cell r="S203" t="str">
            <v/>
          </cell>
          <cell r="T203" t="str">
            <v/>
          </cell>
          <cell r="U203" t="str">
            <v/>
          </cell>
          <cell r="V203" t="str">
            <v/>
          </cell>
          <cell r="W203" t="str">
            <v/>
          </cell>
          <cell r="X203">
            <v>80125.77</v>
          </cell>
          <cell r="Y203">
            <v>0</v>
          </cell>
          <cell r="AA203" t="str">
            <v/>
          </cell>
          <cell r="AB203" t="str">
            <v/>
          </cell>
          <cell r="AC203" t="str">
            <v/>
          </cell>
          <cell r="AD203" t="str">
            <v/>
          </cell>
          <cell r="AE203" t="str">
            <v/>
          </cell>
          <cell r="AF203" t="str">
            <v/>
          </cell>
          <cell r="AG203">
            <v>0</v>
          </cell>
          <cell r="AH203">
            <v>0</v>
          </cell>
          <cell r="AJ203" t="str">
            <v>Unsegmented - fiber</v>
          </cell>
        </row>
        <row r="204">
          <cell r="A204" t="str">
            <v>20000161</v>
          </cell>
          <cell r="B204" t="str">
            <v>COVINGTON-BETTAS ROAD NO 1</v>
          </cell>
          <cell r="C204">
            <v>1716557.5099999998</v>
          </cell>
          <cell r="D204">
            <v>1716557.51</v>
          </cell>
          <cell r="E204">
            <v>-1.3563812589877611E-16</v>
          </cell>
          <cell r="G204">
            <v>18618.14857142857</v>
          </cell>
          <cell r="I204" t="str">
            <v/>
          </cell>
          <cell r="J204">
            <v>1</v>
          </cell>
          <cell r="K204" t="str">
            <v/>
          </cell>
          <cell r="L204" t="str">
            <v/>
          </cell>
          <cell r="M204" t="str">
            <v/>
          </cell>
          <cell r="N204" t="str">
            <v/>
          </cell>
          <cell r="O204" t="str">
            <v/>
          </cell>
          <cell r="P204">
            <v>1</v>
          </cell>
          <cell r="R204" t="str">
            <v/>
          </cell>
          <cell r="S204">
            <v>1716557.5099999998</v>
          </cell>
          <cell r="T204" t="str">
            <v/>
          </cell>
          <cell r="U204" t="str">
            <v/>
          </cell>
          <cell r="V204" t="str">
            <v/>
          </cell>
          <cell r="W204" t="str">
            <v/>
          </cell>
          <cell r="X204" t="str">
            <v/>
          </cell>
          <cell r="Y204">
            <v>0</v>
          </cell>
          <cell r="AA204" t="str">
            <v/>
          </cell>
          <cell r="AB204">
            <v>18618.14857142857</v>
          </cell>
          <cell r="AC204" t="str">
            <v/>
          </cell>
          <cell r="AD204" t="str">
            <v/>
          </cell>
          <cell r="AE204" t="str">
            <v/>
          </cell>
          <cell r="AF204" t="str">
            <v/>
          </cell>
          <cell r="AG204" t="str">
            <v/>
          </cell>
          <cell r="AH204">
            <v>0</v>
          </cell>
          <cell r="AJ204" t="str">
            <v>All Network</v>
          </cell>
        </row>
        <row r="205">
          <cell r="A205" t="str">
            <v>20000162</v>
          </cell>
          <cell r="B205" t="str">
            <v>COVINGTON-CRESTON SCL NO 1</v>
          </cell>
          <cell r="C205">
            <v>398640.04</v>
          </cell>
          <cell r="D205">
            <v>398640.04</v>
          </cell>
          <cell r="E205">
            <v>0</v>
          </cell>
          <cell r="G205">
            <v>5163.4957142857147</v>
          </cell>
          <cell r="I205" t="str">
            <v/>
          </cell>
          <cell r="J205">
            <v>1</v>
          </cell>
          <cell r="K205" t="str">
            <v/>
          </cell>
          <cell r="L205" t="str">
            <v/>
          </cell>
          <cell r="M205" t="str">
            <v/>
          </cell>
          <cell r="N205" t="str">
            <v/>
          </cell>
          <cell r="O205" t="str">
            <v/>
          </cell>
          <cell r="P205">
            <v>1</v>
          </cell>
          <cell r="R205" t="str">
            <v/>
          </cell>
          <cell r="S205">
            <v>398640.04</v>
          </cell>
          <cell r="T205" t="str">
            <v/>
          </cell>
          <cell r="U205" t="str">
            <v/>
          </cell>
          <cell r="V205" t="str">
            <v/>
          </cell>
          <cell r="W205" t="str">
            <v/>
          </cell>
          <cell r="X205" t="str">
            <v/>
          </cell>
          <cell r="Y205">
            <v>0</v>
          </cell>
          <cell r="AA205" t="str">
            <v/>
          </cell>
          <cell r="AB205">
            <v>5163.4957142857147</v>
          </cell>
          <cell r="AC205" t="str">
            <v/>
          </cell>
          <cell r="AD205" t="str">
            <v/>
          </cell>
          <cell r="AE205" t="str">
            <v/>
          </cell>
          <cell r="AF205" t="str">
            <v/>
          </cell>
          <cell r="AG205" t="str">
            <v/>
          </cell>
          <cell r="AH205">
            <v>0</v>
          </cell>
          <cell r="AJ205" t="str">
            <v>All Network</v>
          </cell>
        </row>
        <row r="206">
          <cell r="A206" t="str">
            <v>20000163</v>
          </cell>
          <cell r="B206" t="str">
            <v>COVINGTON-DUWAMISH NO 1</v>
          </cell>
          <cell r="C206">
            <v>752610.22000000009</v>
          </cell>
          <cell r="D206">
            <v>752610.22</v>
          </cell>
          <cell r="E206">
            <v>1.5468209005577259E-16</v>
          </cell>
          <cell r="G206">
            <v>4547.67</v>
          </cell>
          <cell r="I206" t="str">
            <v/>
          </cell>
          <cell r="J206">
            <v>1</v>
          </cell>
          <cell r="K206" t="str">
            <v/>
          </cell>
          <cell r="L206" t="str">
            <v/>
          </cell>
          <cell r="M206" t="str">
            <v/>
          </cell>
          <cell r="N206" t="str">
            <v/>
          </cell>
          <cell r="O206" t="str">
            <v/>
          </cell>
          <cell r="P206">
            <v>1</v>
          </cell>
          <cell r="R206" t="str">
            <v/>
          </cell>
          <cell r="S206">
            <v>752610.22000000009</v>
          </cell>
          <cell r="T206" t="str">
            <v/>
          </cell>
          <cell r="U206" t="str">
            <v/>
          </cell>
          <cell r="V206" t="str">
            <v/>
          </cell>
          <cell r="W206" t="str">
            <v/>
          </cell>
          <cell r="X206" t="str">
            <v/>
          </cell>
          <cell r="Y206">
            <v>0</v>
          </cell>
          <cell r="AA206" t="str">
            <v/>
          </cell>
          <cell r="AB206">
            <v>4547.67</v>
          </cell>
          <cell r="AC206" t="str">
            <v/>
          </cell>
          <cell r="AD206" t="str">
            <v/>
          </cell>
          <cell r="AE206" t="str">
            <v/>
          </cell>
          <cell r="AF206" t="str">
            <v/>
          </cell>
          <cell r="AG206" t="str">
            <v/>
          </cell>
          <cell r="AH206">
            <v>0</v>
          </cell>
          <cell r="AJ206" t="str">
            <v>All Network</v>
          </cell>
        </row>
        <row r="207">
          <cell r="A207" t="str">
            <v>20000783</v>
          </cell>
          <cell r="B207" t="str">
            <v>COVINGTON-MAPLE VALLEY FIBER S</v>
          </cell>
          <cell r="C207">
            <v>17341.829999999998</v>
          </cell>
          <cell r="D207">
            <v>17341.830000000002</v>
          </cell>
          <cell r="E207">
            <v>-2.0978055990006318E-16</v>
          </cell>
          <cell r="G207">
            <v>0</v>
          </cell>
          <cell r="I207" t="str">
            <v/>
          </cell>
          <cell r="J207" t="str">
            <v/>
          </cell>
          <cell r="K207" t="str">
            <v/>
          </cell>
          <cell r="L207" t="str">
            <v/>
          </cell>
          <cell r="M207" t="str">
            <v/>
          </cell>
          <cell r="N207" t="str">
            <v/>
          </cell>
          <cell r="O207">
            <v>1</v>
          </cell>
          <cell r="P207">
            <v>1</v>
          </cell>
          <cell r="R207" t="str">
            <v/>
          </cell>
          <cell r="S207" t="str">
            <v/>
          </cell>
          <cell r="T207" t="str">
            <v/>
          </cell>
          <cell r="U207" t="str">
            <v/>
          </cell>
          <cell r="V207" t="str">
            <v/>
          </cell>
          <cell r="W207" t="str">
            <v/>
          </cell>
          <cell r="X207">
            <v>17341.829999999998</v>
          </cell>
          <cell r="Y207">
            <v>0</v>
          </cell>
          <cell r="AA207" t="str">
            <v/>
          </cell>
          <cell r="AB207" t="str">
            <v/>
          </cell>
          <cell r="AC207" t="str">
            <v/>
          </cell>
          <cell r="AD207" t="str">
            <v/>
          </cell>
          <cell r="AE207" t="str">
            <v/>
          </cell>
          <cell r="AF207" t="str">
            <v/>
          </cell>
          <cell r="AG207">
            <v>0</v>
          </cell>
          <cell r="AH207">
            <v>0</v>
          </cell>
          <cell r="AJ207" t="str">
            <v>Unsegmented - fiber</v>
          </cell>
        </row>
        <row r="208">
          <cell r="A208" t="str">
            <v>20000164</v>
          </cell>
          <cell r="B208" t="str">
            <v>COVINGTON-MAPLE VALLEY NO 2</v>
          </cell>
          <cell r="C208">
            <v>1129206</v>
          </cell>
          <cell r="D208">
            <v>1129206</v>
          </cell>
          <cell r="E208">
            <v>0</v>
          </cell>
          <cell r="G208">
            <v>12031.701428571429</v>
          </cell>
          <cell r="I208" t="str">
            <v/>
          </cell>
          <cell r="J208">
            <v>1</v>
          </cell>
          <cell r="K208" t="str">
            <v/>
          </cell>
          <cell r="L208" t="str">
            <v/>
          </cell>
          <cell r="M208" t="str">
            <v/>
          </cell>
          <cell r="N208" t="str">
            <v/>
          </cell>
          <cell r="O208" t="str">
            <v/>
          </cell>
          <cell r="P208">
            <v>1</v>
          </cell>
          <cell r="R208" t="str">
            <v/>
          </cell>
          <cell r="S208">
            <v>1129206</v>
          </cell>
          <cell r="T208" t="str">
            <v/>
          </cell>
          <cell r="U208" t="str">
            <v/>
          </cell>
          <cell r="V208" t="str">
            <v/>
          </cell>
          <cell r="W208" t="str">
            <v/>
          </cell>
          <cell r="X208" t="str">
            <v/>
          </cell>
          <cell r="Y208">
            <v>0</v>
          </cell>
          <cell r="AA208" t="str">
            <v/>
          </cell>
          <cell r="AB208">
            <v>12031.701428571429</v>
          </cell>
          <cell r="AC208" t="str">
            <v/>
          </cell>
          <cell r="AD208" t="str">
            <v/>
          </cell>
          <cell r="AE208" t="str">
            <v/>
          </cell>
          <cell r="AF208" t="str">
            <v/>
          </cell>
          <cell r="AG208" t="str">
            <v/>
          </cell>
          <cell r="AH208">
            <v>0</v>
          </cell>
          <cell r="AJ208" t="str">
            <v>All Network</v>
          </cell>
        </row>
        <row r="209">
          <cell r="A209" t="str">
            <v>20000166</v>
          </cell>
          <cell r="B209" t="str">
            <v>COVINGTON-WHITE RIVER NO 1</v>
          </cell>
          <cell r="C209">
            <v>216902.02299999999</v>
          </cell>
          <cell r="D209">
            <v>216902.02299999999</v>
          </cell>
          <cell r="E209">
            <v>0</v>
          </cell>
          <cell r="G209">
            <v>3825.4671428571432</v>
          </cell>
          <cell r="I209" t="str">
            <v/>
          </cell>
          <cell r="J209">
            <v>1</v>
          </cell>
          <cell r="K209" t="str">
            <v/>
          </cell>
          <cell r="L209" t="str">
            <v/>
          </cell>
          <cell r="M209" t="str">
            <v/>
          </cell>
          <cell r="N209" t="str">
            <v/>
          </cell>
          <cell r="O209" t="str">
            <v/>
          </cell>
          <cell r="P209">
            <v>1</v>
          </cell>
          <cell r="R209" t="str">
            <v/>
          </cell>
          <cell r="S209">
            <v>216902.02299999999</v>
          </cell>
          <cell r="T209" t="str">
            <v/>
          </cell>
          <cell r="U209" t="str">
            <v/>
          </cell>
          <cell r="V209" t="str">
            <v/>
          </cell>
          <cell r="W209" t="str">
            <v/>
          </cell>
          <cell r="X209" t="str">
            <v/>
          </cell>
          <cell r="Y209">
            <v>0</v>
          </cell>
          <cell r="AA209" t="str">
            <v/>
          </cell>
          <cell r="AB209">
            <v>3825.4671428571432</v>
          </cell>
          <cell r="AC209" t="str">
            <v/>
          </cell>
          <cell r="AD209" t="str">
            <v/>
          </cell>
          <cell r="AE209" t="str">
            <v/>
          </cell>
          <cell r="AF209" t="str">
            <v/>
          </cell>
          <cell r="AG209" t="str">
            <v/>
          </cell>
          <cell r="AH209">
            <v>0</v>
          </cell>
          <cell r="AJ209" t="str">
            <v>All Network</v>
          </cell>
        </row>
        <row r="210">
          <cell r="A210" t="str">
            <v>20000555</v>
          </cell>
          <cell r="B210" t="str">
            <v>COWLITZ TAP TO CHEHALIS-COVING</v>
          </cell>
          <cell r="C210">
            <v>2160376.87</v>
          </cell>
          <cell r="D210">
            <v>736746.65</v>
          </cell>
          <cell r="E210">
            <v>1.9323199094288386</v>
          </cell>
          <cell r="G210">
            <v>6573.3642857142859</v>
          </cell>
          <cell r="I210" t="str">
            <v/>
          </cell>
          <cell r="J210">
            <v>1</v>
          </cell>
          <cell r="K210" t="str">
            <v/>
          </cell>
          <cell r="L210" t="str">
            <v/>
          </cell>
          <cell r="M210" t="str">
            <v/>
          </cell>
          <cell r="N210" t="str">
            <v/>
          </cell>
          <cell r="O210" t="str">
            <v/>
          </cell>
          <cell r="P210">
            <v>1</v>
          </cell>
          <cell r="R210" t="str">
            <v/>
          </cell>
          <cell r="S210">
            <v>2160376.87</v>
          </cell>
          <cell r="T210" t="str">
            <v/>
          </cell>
          <cell r="U210" t="str">
            <v/>
          </cell>
          <cell r="V210" t="str">
            <v/>
          </cell>
          <cell r="W210" t="str">
            <v/>
          </cell>
          <cell r="X210" t="str">
            <v/>
          </cell>
          <cell r="Y210">
            <v>0</v>
          </cell>
          <cell r="AA210" t="str">
            <v/>
          </cell>
          <cell r="AB210">
            <v>6573.3642857142859</v>
          </cell>
          <cell r="AC210" t="str">
            <v/>
          </cell>
          <cell r="AD210" t="str">
            <v/>
          </cell>
          <cell r="AE210" t="str">
            <v/>
          </cell>
          <cell r="AF210" t="str">
            <v/>
          </cell>
          <cell r="AG210" t="str">
            <v/>
          </cell>
          <cell r="AH210">
            <v>0</v>
          </cell>
          <cell r="AJ210" t="str">
            <v>All Network</v>
          </cell>
        </row>
        <row r="211">
          <cell r="A211" t="str">
            <v>20000372</v>
          </cell>
          <cell r="B211" t="str">
            <v>COYOTE SPRINGS-SLATT NO 1</v>
          </cell>
          <cell r="C211">
            <v>2681042.36</v>
          </cell>
          <cell r="D211">
            <v>2681042.3599999989</v>
          </cell>
          <cell r="E211">
            <v>3.4737331588281168E-16</v>
          </cell>
          <cell r="G211">
            <v>8893.3228571428572</v>
          </cell>
          <cell r="I211" t="str">
            <v/>
          </cell>
          <cell r="J211">
            <v>0.87731242904348739</v>
          </cell>
          <cell r="K211">
            <v>0.12268757095651261</v>
          </cell>
          <cell r="L211" t="str">
            <v/>
          </cell>
          <cell r="M211" t="str">
            <v/>
          </cell>
          <cell r="N211" t="str">
            <v/>
          </cell>
          <cell r="O211" t="str">
            <v/>
          </cell>
          <cell r="P211">
            <v>1</v>
          </cell>
          <cell r="R211" t="str">
            <v/>
          </cell>
          <cell r="S211">
            <v>2352111.7852200838</v>
          </cell>
          <cell r="T211">
            <v>328930.57477991603</v>
          </cell>
          <cell r="U211" t="str">
            <v/>
          </cell>
          <cell r="V211" t="str">
            <v/>
          </cell>
          <cell r="W211" t="str">
            <v/>
          </cell>
          <cell r="X211" t="str">
            <v/>
          </cell>
          <cell r="Y211">
            <v>0</v>
          </cell>
          <cell r="AA211" t="str">
            <v/>
          </cell>
          <cell r="AB211">
            <v>7802.2226780679675</v>
          </cell>
          <cell r="AC211">
            <v>1091.1001790748899</v>
          </cell>
          <cell r="AD211" t="str">
            <v/>
          </cell>
          <cell r="AE211" t="str">
            <v/>
          </cell>
          <cell r="AF211" t="str">
            <v/>
          </cell>
          <cell r="AG211" t="str">
            <v/>
          </cell>
          <cell r="AH211">
            <v>0</v>
          </cell>
          <cell r="AJ211" t="str">
            <v>See Coyote Springs-Slatt Segmentation. REM 3/27/12</v>
          </cell>
        </row>
        <row r="212">
          <cell r="A212" t="str">
            <v>20000231</v>
          </cell>
          <cell r="B212" t="str">
            <v>CRESTON-BELL NO 1</v>
          </cell>
          <cell r="C212">
            <v>5834426.0960000008</v>
          </cell>
          <cell r="D212">
            <v>5834426.1860000007</v>
          </cell>
          <cell r="E212">
            <v>-1.5425681460663249E-8</v>
          </cell>
          <cell r="G212">
            <v>12583.290000000003</v>
          </cell>
          <cell r="I212" t="str">
            <v/>
          </cell>
          <cell r="J212">
            <v>1</v>
          </cell>
          <cell r="K212" t="str">
            <v/>
          </cell>
          <cell r="L212" t="str">
            <v/>
          </cell>
          <cell r="M212" t="str">
            <v/>
          </cell>
          <cell r="N212" t="str">
            <v/>
          </cell>
          <cell r="O212" t="str">
            <v/>
          </cell>
          <cell r="P212">
            <v>1</v>
          </cell>
          <cell r="R212" t="str">
            <v/>
          </cell>
          <cell r="S212">
            <v>5834426.0960000008</v>
          </cell>
          <cell r="T212" t="str">
            <v/>
          </cell>
          <cell r="U212" t="str">
            <v/>
          </cell>
          <cell r="V212" t="str">
            <v/>
          </cell>
          <cell r="W212" t="str">
            <v/>
          </cell>
          <cell r="X212" t="str">
            <v/>
          </cell>
          <cell r="Y212">
            <v>0</v>
          </cell>
          <cell r="AA212" t="str">
            <v/>
          </cell>
          <cell r="AB212">
            <v>12583.290000000003</v>
          </cell>
          <cell r="AC212" t="str">
            <v/>
          </cell>
          <cell r="AD212" t="str">
            <v/>
          </cell>
          <cell r="AE212" t="str">
            <v/>
          </cell>
          <cell r="AF212" t="str">
            <v/>
          </cell>
          <cell r="AG212" t="str">
            <v/>
          </cell>
          <cell r="AH212">
            <v>0</v>
          </cell>
          <cell r="AJ212" t="str">
            <v>All Network</v>
          </cell>
        </row>
        <row r="213">
          <cell r="A213" t="str">
            <v>20000988</v>
          </cell>
          <cell r="B213" t="str">
            <v>CRESTON-BELL NO 1 ML LINCOLN C</v>
          </cell>
          <cell r="C213">
            <v>14192116.6</v>
          </cell>
          <cell r="D213">
            <v>14192116.6</v>
          </cell>
          <cell r="E213">
            <v>0</v>
          </cell>
          <cell r="G213">
            <v>0</v>
          </cell>
          <cell r="I213" t="str">
            <v/>
          </cell>
          <cell r="J213">
            <v>1</v>
          </cell>
          <cell r="K213" t="str">
            <v/>
          </cell>
          <cell r="L213" t="str">
            <v/>
          </cell>
          <cell r="M213" t="str">
            <v/>
          </cell>
          <cell r="N213" t="str">
            <v/>
          </cell>
          <cell r="O213" t="str">
            <v/>
          </cell>
          <cell r="P213">
            <v>1</v>
          </cell>
          <cell r="R213" t="str">
            <v/>
          </cell>
          <cell r="S213">
            <v>14192116.6</v>
          </cell>
          <cell r="T213" t="str">
            <v/>
          </cell>
          <cell r="U213" t="str">
            <v/>
          </cell>
          <cell r="V213" t="str">
            <v/>
          </cell>
          <cell r="W213" t="str">
            <v/>
          </cell>
          <cell r="X213" t="str">
            <v/>
          </cell>
          <cell r="Y213">
            <v>0</v>
          </cell>
          <cell r="AA213" t="str">
            <v/>
          </cell>
          <cell r="AB213">
            <v>0</v>
          </cell>
          <cell r="AC213" t="str">
            <v/>
          </cell>
          <cell r="AD213" t="str">
            <v/>
          </cell>
          <cell r="AE213" t="str">
            <v/>
          </cell>
          <cell r="AF213" t="str">
            <v/>
          </cell>
          <cell r="AG213" t="str">
            <v/>
          </cell>
          <cell r="AH213">
            <v>0</v>
          </cell>
          <cell r="AJ213" t="str">
            <v>New.  All Network. REM 1/28/15</v>
          </cell>
        </row>
        <row r="214">
          <cell r="A214" t="str">
            <v>20000989</v>
          </cell>
          <cell r="B214" t="str">
            <v>CRESTON-BELL NO 1 ML SPOKANE C</v>
          </cell>
          <cell r="C214">
            <v>8274166.9500000002</v>
          </cell>
          <cell r="D214">
            <v>8274166.9500000002</v>
          </cell>
          <cell r="E214">
            <v>0</v>
          </cell>
          <cell r="G214">
            <v>0</v>
          </cell>
          <cell r="I214" t="str">
            <v/>
          </cell>
          <cell r="J214">
            <v>1</v>
          </cell>
          <cell r="K214" t="str">
            <v/>
          </cell>
          <cell r="L214" t="str">
            <v/>
          </cell>
          <cell r="M214" t="str">
            <v/>
          </cell>
          <cell r="N214" t="str">
            <v/>
          </cell>
          <cell r="O214" t="str">
            <v/>
          </cell>
          <cell r="P214">
            <v>1</v>
          </cell>
          <cell r="R214" t="str">
            <v/>
          </cell>
          <cell r="S214">
            <v>8274166.9500000002</v>
          </cell>
          <cell r="T214" t="str">
            <v/>
          </cell>
          <cell r="U214" t="str">
            <v/>
          </cell>
          <cell r="V214" t="str">
            <v/>
          </cell>
          <cell r="W214" t="str">
            <v/>
          </cell>
          <cell r="X214" t="str">
            <v/>
          </cell>
          <cell r="Y214">
            <v>0</v>
          </cell>
          <cell r="AA214" t="str">
            <v/>
          </cell>
          <cell r="AB214">
            <v>0</v>
          </cell>
          <cell r="AC214" t="str">
            <v/>
          </cell>
          <cell r="AD214" t="str">
            <v/>
          </cell>
          <cell r="AE214" t="str">
            <v/>
          </cell>
          <cell r="AF214" t="str">
            <v/>
          </cell>
          <cell r="AG214" t="str">
            <v/>
          </cell>
          <cell r="AH214">
            <v>0</v>
          </cell>
          <cell r="AJ214" t="str">
            <v>New.  All Network. REM 1/28/15</v>
          </cell>
        </row>
        <row r="215">
          <cell r="A215" t="str">
            <v>20000780</v>
          </cell>
          <cell r="B215" t="str">
            <v>CRESWELL TAP TO ALVEY-MARTIN C</v>
          </cell>
          <cell r="C215">
            <v>92141</v>
          </cell>
          <cell r="D215">
            <v>92141</v>
          </cell>
          <cell r="E215">
            <v>0</v>
          </cell>
          <cell r="G215">
            <v>0</v>
          </cell>
          <cell r="I215" t="str">
            <v/>
          </cell>
          <cell r="J215">
            <v>1</v>
          </cell>
          <cell r="K215" t="str">
            <v/>
          </cell>
          <cell r="L215" t="str">
            <v/>
          </cell>
          <cell r="M215" t="str">
            <v/>
          </cell>
          <cell r="N215" t="str">
            <v/>
          </cell>
          <cell r="O215" t="str">
            <v/>
          </cell>
          <cell r="P215">
            <v>1</v>
          </cell>
          <cell r="R215" t="str">
            <v/>
          </cell>
          <cell r="S215">
            <v>92141</v>
          </cell>
          <cell r="T215" t="str">
            <v/>
          </cell>
          <cell r="U215" t="str">
            <v/>
          </cell>
          <cell r="V215" t="str">
            <v/>
          </cell>
          <cell r="W215" t="str">
            <v/>
          </cell>
          <cell r="X215" t="str">
            <v/>
          </cell>
          <cell r="Y215">
            <v>0</v>
          </cell>
          <cell r="AA215" t="str">
            <v/>
          </cell>
          <cell r="AB215">
            <v>0</v>
          </cell>
          <cell r="AC215" t="str">
            <v/>
          </cell>
          <cell r="AD215" t="str">
            <v/>
          </cell>
          <cell r="AE215" t="str">
            <v/>
          </cell>
          <cell r="AF215" t="str">
            <v/>
          </cell>
          <cell r="AG215" t="str">
            <v/>
          </cell>
          <cell r="AH215">
            <v>0</v>
          </cell>
          <cell r="AJ215" t="str">
            <v>All Network</v>
          </cell>
        </row>
        <row r="216">
          <cell r="A216" t="str">
            <v>20000167</v>
          </cell>
          <cell r="B216" t="str">
            <v>CUSTER-INGLEDOW NO 1</v>
          </cell>
          <cell r="C216">
            <v>7036672.3199999994</v>
          </cell>
          <cell r="D216">
            <v>7036672.3200000003</v>
          </cell>
          <cell r="E216">
            <v>-1.3235269915417612E-16</v>
          </cell>
          <cell r="G216">
            <v>4489.5271428571423</v>
          </cell>
          <cell r="I216" t="str">
            <v/>
          </cell>
          <cell r="J216">
            <v>1</v>
          </cell>
          <cell r="K216" t="str">
            <v/>
          </cell>
          <cell r="L216" t="str">
            <v/>
          </cell>
          <cell r="M216" t="str">
            <v/>
          </cell>
          <cell r="N216" t="str">
            <v/>
          </cell>
          <cell r="O216" t="str">
            <v/>
          </cell>
          <cell r="P216">
            <v>1</v>
          </cell>
          <cell r="R216" t="str">
            <v/>
          </cell>
          <cell r="S216">
            <v>7036672.3199999994</v>
          </cell>
          <cell r="T216" t="str">
            <v/>
          </cell>
          <cell r="U216" t="str">
            <v/>
          </cell>
          <cell r="V216" t="str">
            <v/>
          </cell>
          <cell r="W216" t="str">
            <v/>
          </cell>
          <cell r="X216" t="str">
            <v/>
          </cell>
          <cell r="Y216">
            <v>0</v>
          </cell>
          <cell r="AA216" t="str">
            <v/>
          </cell>
          <cell r="AB216">
            <v>4489.5271428571423</v>
          </cell>
          <cell r="AC216" t="str">
            <v/>
          </cell>
          <cell r="AD216" t="str">
            <v/>
          </cell>
          <cell r="AE216" t="str">
            <v/>
          </cell>
          <cell r="AF216" t="str">
            <v/>
          </cell>
          <cell r="AG216" t="str">
            <v/>
          </cell>
          <cell r="AH216">
            <v>0</v>
          </cell>
          <cell r="AJ216" t="str">
            <v>All Network</v>
          </cell>
        </row>
        <row r="217">
          <cell r="A217" t="str">
            <v>20000168</v>
          </cell>
          <cell r="B217" t="str">
            <v>CUSTER-INGLEDOW NO 2</v>
          </cell>
          <cell r="C217">
            <v>1768518</v>
          </cell>
          <cell r="D217">
            <v>1768518</v>
          </cell>
          <cell r="E217">
            <v>0</v>
          </cell>
          <cell r="G217">
            <v>5980.3228571428572</v>
          </cell>
          <cell r="I217" t="str">
            <v/>
          </cell>
          <cell r="J217">
            <v>1</v>
          </cell>
          <cell r="K217" t="str">
            <v/>
          </cell>
          <cell r="L217" t="str">
            <v/>
          </cell>
          <cell r="M217" t="str">
            <v/>
          </cell>
          <cell r="N217" t="str">
            <v/>
          </cell>
          <cell r="O217" t="str">
            <v/>
          </cell>
          <cell r="P217">
            <v>1</v>
          </cell>
          <cell r="R217" t="str">
            <v/>
          </cell>
          <cell r="S217">
            <v>1768518</v>
          </cell>
          <cell r="T217" t="str">
            <v/>
          </cell>
          <cell r="U217" t="str">
            <v/>
          </cell>
          <cell r="V217" t="str">
            <v/>
          </cell>
          <cell r="W217" t="str">
            <v/>
          </cell>
          <cell r="X217" t="str">
            <v/>
          </cell>
          <cell r="Y217">
            <v>0</v>
          </cell>
          <cell r="AA217" t="str">
            <v/>
          </cell>
          <cell r="AB217">
            <v>5980.3228571428572</v>
          </cell>
          <cell r="AC217" t="str">
            <v/>
          </cell>
          <cell r="AD217" t="str">
            <v/>
          </cell>
          <cell r="AE217" t="str">
            <v/>
          </cell>
          <cell r="AF217" t="str">
            <v/>
          </cell>
          <cell r="AG217" t="str">
            <v/>
          </cell>
          <cell r="AH217">
            <v>0</v>
          </cell>
          <cell r="AJ217" t="str">
            <v>All Network</v>
          </cell>
        </row>
        <row r="218">
          <cell r="A218" t="str">
            <v>20000169</v>
          </cell>
          <cell r="B218" t="str">
            <v>CUSTER-INTALCO NO 1</v>
          </cell>
          <cell r="C218">
            <v>497585</v>
          </cell>
          <cell r="D218">
            <v>497585</v>
          </cell>
          <cell r="E218">
            <v>0</v>
          </cell>
          <cell r="G218">
            <v>6140.4742857142865</v>
          </cell>
          <cell r="I218" t="str">
            <v/>
          </cell>
          <cell r="J218">
            <v>1</v>
          </cell>
          <cell r="K218" t="str">
            <v/>
          </cell>
          <cell r="L218" t="str">
            <v/>
          </cell>
          <cell r="M218" t="str">
            <v/>
          </cell>
          <cell r="N218" t="str">
            <v/>
          </cell>
          <cell r="O218" t="str">
            <v/>
          </cell>
          <cell r="P218">
            <v>1</v>
          </cell>
          <cell r="R218" t="str">
            <v/>
          </cell>
          <cell r="S218">
            <v>497585</v>
          </cell>
          <cell r="T218" t="str">
            <v/>
          </cell>
          <cell r="U218" t="str">
            <v/>
          </cell>
          <cell r="V218" t="str">
            <v/>
          </cell>
          <cell r="W218" t="str">
            <v/>
          </cell>
          <cell r="X218" t="str">
            <v/>
          </cell>
          <cell r="Y218">
            <v>0</v>
          </cell>
          <cell r="AA218" t="str">
            <v/>
          </cell>
          <cell r="AB218">
            <v>6140.4742857142865</v>
          </cell>
          <cell r="AC218" t="str">
            <v/>
          </cell>
          <cell r="AD218" t="str">
            <v/>
          </cell>
          <cell r="AE218" t="str">
            <v/>
          </cell>
          <cell r="AF218" t="str">
            <v/>
          </cell>
          <cell r="AG218" t="str">
            <v/>
          </cell>
          <cell r="AH218">
            <v>0</v>
          </cell>
          <cell r="AJ218" t="str">
            <v>All Network</v>
          </cell>
        </row>
        <row r="219">
          <cell r="A219" t="str">
            <v>20000170</v>
          </cell>
          <cell r="B219" t="str">
            <v>CUSTER-INTALCO NO 2</v>
          </cell>
          <cell r="C219">
            <v>531003</v>
          </cell>
          <cell r="D219">
            <v>531003</v>
          </cell>
          <cell r="E219">
            <v>0</v>
          </cell>
          <cell r="G219">
            <v>4349.4071428571424</v>
          </cell>
          <cell r="I219" t="str">
            <v/>
          </cell>
          <cell r="J219">
            <v>1</v>
          </cell>
          <cell r="K219" t="str">
            <v/>
          </cell>
          <cell r="L219" t="str">
            <v/>
          </cell>
          <cell r="M219" t="str">
            <v/>
          </cell>
          <cell r="N219" t="str">
            <v/>
          </cell>
          <cell r="O219" t="str">
            <v/>
          </cell>
          <cell r="P219">
            <v>1</v>
          </cell>
          <cell r="R219" t="str">
            <v/>
          </cell>
          <cell r="S219">
            <v>531003</v>
          </cell>
          <cell r="T219" t="str">
            <v/>
          </cell>
          <cell r="U219" t="str">
            <v/>
          </cell>
          <cell r="V219" t="str">
            <v/>
          </cell>
          <cell r="W219" t="str">
            <v/>
          </cell>
          <cell r="X219" t="str">
            <v/>
          </cell>
          <cell r="Y219">
            <v>0</v>
          </cell>
          <cell r="AA219" t="str">
            <v/>
          </cell>
          <cell r="AB219">
            <v>4349.4071428571424</v>
          </cell>
          <cell r="AC219" t="str">
            <v/>
          </cell>
          <cell r="AD219" t="str">
            <v/>
          </cell>
          <cell r="AE219" t="str">
            <v/>
          </cell>
          <cell r="AF219" t="str">
            <v/>
          </cell>
          <cell r="AG219" t="str">
            <v/>
          </cell>
          <cell r="AH219">
            <v>0</v>
          </cell>
          <cell r="AJ219" t="str">
            <v>All Network</v>
          </cell>
        </row>
        <row r="220">
          <cell r="A220" t="str">
            <v>20000171</v>
          </cell>
          <cell r="B220" t="str">
            <v>DAVIS CREEK TAP TO MILE-HI-ALT</v>
          </cell>
          <cell r="C220">
            <v>208342</v>
          </cell>
          <cell r="D220">
            <v>208342</v>
          </cell>
          <cell r="E220">
            <v>0</v>
          </cell>
          <cell r="G220">
            <v>9143.7628571428577</v>
          </cell>
          <cell r="I220" t="str">
            <v/>
          </cell>
          <cell r="J220">
            <v>1</v>
          </cell>
          <cell r="K220" t="str">
            <v/>
          </cell>
          <cell r="L220" t="str">
            <v/>
          </cell>
          <cell r="M220" t="str">
            <v/>
          </cell>
          <cell r="N220" t="str">
            <v/>
          </cell>
          <cell r="O220" t="str">
            <v/>
          </cell>
          <cell r="P220">
            <v>1</v>
          </cell>
          <cell r="R220" t="str">
            <v/>
          </cell>
          <cell r="S220">
            <v>208342</v>
          </cell>
          <cell r="T220" t="str">
            <v/>
          </cell>
          <cell r="U220" t="str">
            <v/>
          </cell>
          <cell r="V220" t="str">
            <v/>
          </cell>
          <cell r="W220" t="str">
            <v/>
          </cell>
          <cell r="X220" t="str">
            <v/>
          </cell>
          <cell r="Y220">
            <v>0</v>
          </cell>
          <cell r="AA220" t="str">
            <v/>
          </cell>
          <cell r="AB220">
            <v>9143.7628571428577</v>
          </cell>
          <cell r="AC220" t="str">
            <v/>
          </cell>
          <cell r="AD220" t="str">
            <v/>
          </cell>
          <cell r="AE220" t="str">
            <v/>
          </cell>
          <cell r="AF220" t="str">
            <v/>
          </cell>
          <cell r="AG220" t="str">
            <v/>
          </cell>
          <cell r="AH220">
            <v>0</v>
          </cell>
          <cell r="AJ220" t="str">
            <v>All Network</v>
          </cell>
        </row>
        <row r="221">
          <cell r="A221" t="str">
            <v>20000172</v>
          </cell>
          <cell r="B221" t="str">
            <v>DE MOSS-FOSSIL NO 1</v>
          </cell>
          <cell r="C221">
            <v>5559274.6100000003</v>
          </cell>
          <cell r="D221">
            <v>5558021.5299999993</v>
          </cell>
          <cell r="E221">
            <v>2.2545432637088148E-4</v>
          </cell>
          <cell r="G221">
            <v>33958.505714285711</v>
          </cell>
          <cell r="I221" t="str">
            <v/>
          </cell>
          <cell r="J221">
            <v>1</v>
          </cell>
          <cell r="K221" t="str">
            <v/>
          </cell>
          <cell r="L221" t="str">
            <v/>
          </cell>
          <cell r="M221" t="str">
            <v/>
          </cell>
          <cell r="N221" t="str">
            <v/>
          </cell>
          <cell r="O221" t="str">
            <v/>
          </cell>
          <cell r="P221">
            <v>1</v>
          </cell>
          <cell r="R221" t="str">
            <v/>
          </cell>
          <cell r="S221">
            <v>5559274.6100000003</v>
          </cell>
          <cell r="T221" t="str">
            <v/>
          </cell>
          <cell r="U221" t="str">
            <v/>
          </cell>
          <cell r="V221" t="str">
            <v/>
          </cell>
          <cell r="W221" t="str">
            <v/>
          </cell>
          <cell r="X221" t="str">
            <v/>
          </cell>
          <cell r="Y221">
            <v>0</v>
          </cell>
          <cell r="AA221" t="str">
            <v/>
          </cell>
          <cell r="AB221">
            <v>33958.505714285711</v>
          </cell>
          <cell r="AC221" t="str">
            <v/>
          </cell>
          <cell r="AD221" t="str">
            <v/>
          </cell>
          <cell r="AE221" t="str">
            <v/>
          </cell>
          <cell r="AF221" t="str">
            <v/>
          </cell>
          <cell r="AG221" t="str">
            <v/>
          </cell>
          <cell r="AH221">
            <v>0</v>
          </cell>
          <cell r="AJ221" t="str">
            <v>All Network</v>
          </cell>
        </row>
        <row r="222">
          <cell r="A222" t="str">
            <v>20000173</v>
          </cell>
          <cell r="B222" t="str">
            <v>DETROIT PH-DETROIT NO 1</v>
          </cell>
          <cell r="C222">
            <v>42262</v>
          </cell>
          <cell r="D222">
            <v>42262</v>
          </cell>
          <cell r="E222">
            <v>0</v>
          </cell>
          <cell r="G222">
            <v>2530.4671428571428</v>
          </cell>
          <cell r="I222">
            <v>1</v>
          </cell>
          <cell r="J222" t="str">
            <v/>
          </cell>
          <cell r="K222" t="str">
            <v/>
          </cell>
          <cell r="L222" t="str">
            <v/>
          </cell>
          <cell r="M222" t="str">
            <v/>
          </cell>
          <cell r="N222" t="str">
            <v/>
          </cell>
          <cell r="O222" t="str">
            <v/>
          </cell>
          <cell r="P222">
            <v>1</v>
          </cell>
          <cell r="R222">
            <v>42262</v>
          </cell>
          <cell r="S222" t="str">
            <v/>
          </cell>
          <cell r="T222" t="str">
            <v/>
          </cell>
          <cell r="U222" t="str">
            <v/>
          </cell>
          <cell r="V222" t="str">
            <v/>
          </cell>
          <cell r="W222" t="str">
            <v/>
          </cell>
          <cell r="X222" t="str">
            <v/>
          </cell>
          <cell r="Y222">
            <v>0</v>
          </cell>
          <cell r="AA222">
            <v>2530.4671428571428</v>
          </cell>
          <cell r="AB222" t="str">
            <v/>
          </cell>
          <cell r="AC222" t="str">
            <v/>
          </cell>
          <cell r="AD222" t="str">
            <v/>
          </cell>
          <cell r="AE222" t="str">
            <v/>
          </cell>
          <cell r="AF222" t="str">
            <v/>
          </cell>
          <cell r="AG222" t="str">
            <v/>
          </cell>
          <cell r="AH222">
            <v>0</v>
          </cell>
          <cell r="AJ222" t="str">
            <v>All Generation Integration</v>
          </cell>
        </row>
        <row r="223">
          <cell r="A223" t="str">
            <v>20000174</v>
          </cell>
          <cell r="B223" t="str">
            <v>DETROIT PH-DETROIT NO 2</v>
          </cell>
          <cell r="C223">
            <v>42262</v>
          </cell>
          <cell r="D223">
            <v>42262</v>
          </cell>
          <cell r="E223">
            <v>0</v>
          </cell>
          <cell r="G223">
            <v>333.58285714285711</v>
          </cell>
          <cell r="I223">
            <v>1</v>
          </cell>
          <cell r="J223" t="str">
            <v/>
          </cell>
          <cell r="K223" t="str">
            <v/>
          </cell>
          <cell r="L223" t="str">
            <v/>
          </cell>
          <cell r="M223" t="str">
            <v/>
          </cell>
          <cell r="N223" t="str">
            <v/>
          </cell>
          <cell r="O223" t="str">
            <v/>
          </cell>
          <cell r="P223">
            <v>1</v>
          </cell>
          <cell r="R223">
            <v>42262</v>
          </cell>
          <cell r="S223" t="str">
            <v/>
          </cell>
          <cell r="T223" t="str">
            <v/>
          </cell>
          <cell r="U223" t="str">
            <v/>
          </cell>
          <cell r="V223" t="str">
            <v/>
          </cell>
          <cell r="W223" t="str">
            <v/>
          </cell>
          <cell r="X223" t="str">
            <v/>
          </cell>
          <cell r="Y223">
            <v>0</v>
          </cell>
          <cell r="AA223">
            <v>333.58285714285711</v>
          </cell>
          <cell r="AB223" t="str">
            <v/>
          </cell>
          <cell r="AC223" t="str">
            <v/>
          </cell>
          <cell r="AD223" t="str">
            <v/>
          </cell>
          <cell r="AE223" t="str">
            <v/>
          </cell>
          <cell r="AF223" t="str">
            <v/>
          </cell>
          <cell r="AG223" t="str">
            <v/>
          </cell>
          <cell r="AH223">
            <v>0</v>
          </cell>
          <cell r="AJ223" t="str">
            <v>All Generation Integration</v>
          </cell>
        </row>
        <row r="224">
          <cell r="A224" t="str">
            <v>20000175</v>
          </cell>
          <cell r="B224" t="str">
            <v>DETROIT-SANTIAM NO 1</v>
          </cell>
          <cell r="C224">
            <v>1916208.0630000001</v>
          </cell>
          <cell r="D224">
            <v>1916208.0629999998</v>
          </cell>
          <cell r="E224">
            <v>1.2150593046213983E-16</v>
          </cell>
          <cell r="G224">
            <v>5587.9299999999994</v>
          </cell>
          <cell r="I224">
            <v>1</v>
          </cell>
          <cell r="J224" t="str">
            <v/>
          </cell>
          <cell r="K224" t="str">
            <v/>
          </cell>
          <cell r="L224" t="str">
            <v/>
          </cell>
          <cell r="M224" t="str">
            <v/>
          </cell>
          <cell r="N224" t="str">
            <v/>
          </cell>
          <cell r="O224" t="str">
            <v/>
          </cell>
          <cell r="P224">
            <v>1</v>
          </cell>
          <cell r="R224">
            <v>1916208.0630000001</v>
          </cell>
          <cell r="S224" t="str">
            <v/>
          </cell>
          <cell r="T224" t="str">
            <v/>
          </cell>
          <cell r="U224" t="str">
            <v/>
          </cell>
          <cell r="V224" t="str">
            <v/>
          </cell>
          <cell r="W224" t="str">
            <v/>
          </cell>
          <cell r="X224" t="str">
            <v/>
          </cell>
          <cell r="Y224">
            <v>0</v>
          </cell>
          <cell r="AA224">
            <v>5587.9299999999994</v>
          </cell>
          <cell r="AB224" t="str">
            <v/>
          </cell>
          <cell r="AC224" t="str">
            <v/>
          </cell>
          <cell r="AD224" t="str">
            <v/>
          </cell>
          <cell r="AE224" t="str">
            <v/>
          </cell>
          <cell r="AF224" t="str">
            <v/>
          </cell>
          <cell r="AG224" t="str">
            <v/>
          </cell>
          <cell r="AH224">
            <v>0</v>
          </cell>
          <cell r="AJ224" t="str">
            <v>All Generation Integration</v>
          </cell>
        </row>
        <row r="225">
          <cell r="A225" t="str">
            <v>20000176</v>
          </cell>
          <cell r="B225" t="str">
            <v>DEXTER TAP TO LOOKOUT POINT-AL</v>
          </cell>
          <cell r="C225">
            <v>75068.773000000001</v>
          </cell>
          <cell r="D225">
            <v>27559.002999999997</v>
          </cell>
          <cell r="E225">
            <v>1.7239292001963935</v>
          </cell>
          <cell r="G225">
            <v>1302.6357142857144</v>
          </cell>
          <cell r="I225" t="str">
            <v/>
          </cell>
          <cell r="J225">
            <v>1</v>
          </cell>
          <cell r="K225" t="str">
            <v/>
          </cell>
          <cell r="L225" t="str">
            <v/>
          </cell>
          <cell r="M225" t="str">
            <v/>
          </cell>
          <cell r="N225" t="str">
            <v/>
          </cell>
          <cell r="O225" t="str">
            <v/>
          </cell>
          <cell r="P225">
            <v>1</v>
          </cell>
          <cell r="R225" t="str">
            <v/>
          </cell>
          <cell r="S225">
            <v>75068.773000000001</v>
          </cell>
          <cell r="T225" t="str">
            <v/>
          </cell>
          <cell r="U225" t="str">
            <v/>
          </cell>
          <cell r="V225" t="str">
            <v/>
          </cell>
          <cell r="W225" t="str">
            <v/>
          </cell>
          <cell r="X225" t="str">
            <v/>
          </cell>
          <cell r="Y225">
            <v>0</v>
          </cell>
          <cell r="AA225" t="str">
            <v/>
          </cell>
          <cell r="AB225">
            <v>1302.6357142857144</v>
          </cell>
          <cell r="AC225" t="str">
            <v/>
          </cell>
          <cell r="AD225" t="str">
            <v/>
          </cell>
          <cell r="AE225" t="str">
            <v/>
          </cell>
          <cell r="AF225" t="str">
            <v/>
          </cell>
          <cell r="AG225" t="str">
            <v/>
          </cell>
          <cell r="AH225">
            <v>0</v>
          </cell>
          <cell r="AJ225" t="str">
            <v>All Network</v>
          </cell>
        </row>
        <row r="226">
          <cell r="A226" t="str">
            <v>20000785</v>
          </cell>
          <cell r="B226" t="str">
            <v>DISCOVERY-CHENOWETH NO 1</v>
          </cell>
          <cell r="C226">
            <v>8489.68</v>
          </cell>
          <cell r="D226">
            <v>8489.7799999999988</v>
          </cell>
          <cell r="E226">
            <v>-1.1778868239052699E-5</v>
          </cell>
          <cell r="G226">
            <v>817.76714285714286</v>
          </cell>
          <cell r="I226" t="str">
            <v/>
          </cell>
          <cell r="J226">
            <v>1</v>
          </cell>
          <cell r="K226" t="str">
            <v/>
          </cell>
          <cell r="L226" t="str">
            <v/>
          </cell>
          <cell r="M226" t="str">
            <v/>
          </cell>
          <cell r="N226" t="str">
            <v/>
          </cell>
          <cell r="O226" t="str">
            <v/>
          </cell>
          <cell r="P226">
            <v>1</v>
          </cell>
          <cell r="R226" t="str">
            <v/>
          </cell>
          <cell r="S226">
            <v>8489.68</v>
          </cell>
          <cell r="T226" t="str">
            <v/>
          </cell>
          <cell r="U226" t="str">
            <v/>
          </cell>
          <cell r="V226" t="str">
            <v/>
          </cell>
          <cell r="W226" t="str">
            <v/>
          </cell>
          <cell r="X226" t="str">
            <v/>
          </cell>
          <cell r="Y226">
            <v>0</v>
          </cell>
          <cell r="AA226" t="str">
            <v/>
          </cell>
          <cell r="AB226">
            <v>817.76714285714286</v>
          </cell>
          <cell r="AC226" t="str">
            <v/>
          </cell>
          <cell r="AD226" t="str">
            <v/>
          </cell>
          <cell r="AE226" t="str">
            <v/>
          </cell>
          <cell r="AF226" t="str">
            <v/>
          </cell>
          <cell r="AG226" t="str">
            <v/>
          </cell>
          <cell r="AH226">
            <v>0</v>
          </cell>
          <cell r="AJ226" t="str">
            <v>All Network</v>
          </cell>
        </row>
        <row r="227">
          <cell r="A227" t="str">
            <v>20000616</v>
          </cell>
          <cell r="B227" t="str">
            <v>DIXONVILLE-MERIDIAN</v>
          </cell>
          <cell r="C227">
            <v>32272662.810000002</v>
          </cell>
          <cell r="D227">
            <v>32272662.810000002</v>
          </cell>
          <cell r="E227">
            <v>0</v>
          </cell>
          <cell r="G227">
            <v>938.60428571428588</v>
          </cell>
          <cell r="I227" t="str">
            <v/>
          </cell>
          <cell r="J227" t="str">
            <v/>
          </cell>
          <cell r="K227">
            <v>1</v>
          </cell>
          <cell r="L227" t="str">
            <v/>
          </cell>
          <cell r="M227" t="str">
            <v/>
          </cell>
          <cell r="N227" t="str">
            <v/>
          </cell>
          <cell r="O227" t="str">
            <v/>
          </cell>
          <cell r="P227">
            <v>1</v>
          </cell>
          <cell r="R227" t="str">
            <v/>
          </cell>
          <cell r="S227" t="str">
            <v/>
          </cell>
          <cell r="T227">
            <v>32272662.810000002</v>
          </cell>
          <cell r="U227" t="str">
            <v/>
          </cell>
          <cell r="V227" t="str">
            <v/>
          </cell>
          <cell r="W227" t="str">
            <v/>
          </cell>
          <cell r="X227" t="str">
            <v/>
          </cell>
          <cell r="Y227">
            <v>0</v>
          </cell>
          <cell r="AA227" t="str">
            <v/>
          </cell>
          <cell r="AB227" t="str">
            <v/>
          </cell>
          <cell r="AC227">
            <v>938.60428571428588</v>
          </cell>
          <cell r="AD227" t="str">
            <v/>
          </cell>
          <cell r="AE227" t="str">
            <v/>
          </cell>
          <cell r="AF227" t="str">
            <v/>
          </cell>
          <cell r="AG227" t="str">
            <v/>
          </cell>
          <cell r="AH227">
            <v>0</v>
          </cell>
          <cell r="AJ227" t="str">
            <v>All Southern Intertie</v>
          </cell>
        </row>
        <row r="228">
          <cell r="A228" t="str">
            <v>20000178</v>
          </cell>
          <cell r="B228" t="str">
            <v>DORENA TAP TO ALVEY-MARTIN CRE</v>
          </cell>
          <cell r="C228">
            <v>221415.4</v>
          </cell>
          <cell r="D228">
            <v>221415.4</v>
          </cell>
          <cell r="E228">
            <v>0</v>
          </cell>
          <cell r="G228">
            <v>2860.8114285714287</v>
          </cell>
          <cell r="I228" t="str">
            <v/>
          </cell>
          <cell r="J228">
            <v>1</v>
          </cell>
          <cell r="K228" t="str">
            <v/>
          </cell>
          <cell r="L228" t="str">
            <v/>
          </cell>
          <cell r="M228" t="str">
            <v/>
          </cell>
          <cell r="N228" t="str">
            <v/>
          </cell>
          <cell r="O228" t="str">
            <v/>
          </cell>
          <cell r="P228">
            <v>1</v>
          </cell>
          <cell r="R228" t="str">
            <v/>
          </cell>
          <cell r="S228">
            <v>221415.4</v>
          </cell>
          <cell r="T228" t="str">
            <v/>
          </cell>
          <cell r="U228" t="str">
            <v/>
          </cell>
          <cell r="V228" t="str">
            <v/>
          </cell>
          <cell r="W228" t="str">
            <v/>
          </cell>
          <cell r="X228" t="str">
            <v/>
          </cell>
          <cell r="Y228">
            <v>0</v>
          </cell>
          <cell r="AA228" t="str">
            <v/>
          </cell>
          <cell r="AB228">
            <v>2860.8114285714287</v>
          </cell>
          <cell r="AC228" t="str">
            <v/>
          </cell>
          <cell r="AD228" t="str">
            <v/>
          </cell>
          <cell r="AE228" t="str">
            <v/>
          </cell>
          <cell r="AF228" t="str">
            <v/>
          </cell>
          <cell r="AG228" t="str">
            <v/>
          </cell>
          <cell r="AH228">
            <v>0</v>
          </cell>
          <cell r="AJ228" t="str">
            <v>All Network</v>
          </cell>
        </row>
        <row r="229">
          <cell r="A229" t="str">
            <v>20000763</v>
          </cell>
          <cell r="B229" t="str">
            <v>DRAIN-ELKTON NO 1</v>
          </cell>
          <cell r="C229">
            <v>843</v>
          </cell>
          <cell r="D229">
            <v>843</v>
          </cell>
          <cell r="E229">
            <v>0</v>
          </cell>
          <cell r="G229">
            <v>0</v>
          </cell>
          <cell r="I229" t="str">
            <v/>
          </cell>
          <cell r="J229">
            <v>1</v>
          </cell>
          <cell r="K229" t="str">
            <v/>
          </cell>
          <cell r="L229" t="str">
            <v/>
          </cell>
          <cell r="M229" t="str">
            <v/>
          </cell>
          <cell r="N229" t="str">
            <v/>
          </cell>
          <cell r="O229" t="str">
            <v/>
          </cell>
          <cell r="P229">
            <v>1</v>
          </cell>
          <cell r="R229" t="str">
            <v/>
          </cell>
          <cell r="S229">
            <v>843</v>
          </cell>
          <cell r="T229" t="str">
            <v/>
          </cell>
          <cell r="U229" t="str">
            <v/>
          </cell>
          <cell r="V229" t="str">
            <v/>
          </cell>
          <cell r="W229" t="str">
            <v/>
          </cell>
          <cell r="X229" t="str">
            <v/>
          </cell>
          <cell r="Y229">
            <v>0</v>
          </cell>
          <cell r="AA229" t="str">
            <v/>
          </cell>
          <cell r="AB229">
            <v>0</v>
          </cell>
          <cell r="AC229" t="str">
            <v/>
          </cell>
          <cell r="AD229" t="str">
            <v/>
          </cell>
          <cell r="AE229" t="str">
            <v/>
          </cell>
          <cell r="AF229" t="str">
            <v/>
          </cell>
          <cell r="AG229" t="str">
            <v/>
          </cell>
          <cell r="AH229">
            <v>0</v>
          </cell>
          <cell r="AJ229" t="str">
            <v>Moved to All Network.  REM 4/17/12</v>
          </cell>
        </row>
        <row r="230">
          <cell r="A230" t="str">
            <v>20000764</v>
          </cell>
          <cell r="B230" t="str">
            <v>DRAIN-OAKLAND NO 1</v>
          </cell>
          <cell r="C230">
            <v>843</v>
          </cell>
          <cell r="D230">
            <v>843</v>
          </cell>
          <cell r="E230">
            <v>0</v>
          </cell>
          <cell r="G230">
            <v>0</v>
          </cell>
          <cell r="I230" t="str">
            <v/>
          </cell>
          <cell r="J230">
            <v>1</v>
          </cell>
          <cell r="K230" t="str">
            <v/>
          </cell>
          <cell r="L230" t="str">
            <v/>
          </cell>
          <cell r="M230" t="str">
            <v/>
          </cell>
          <cell r="N230" t="str">
            <v/>
          </cell>
          <cell r="O230" t="str">
            <v/>
          </cell>
          <cell r="P230">
            <v>1</v>
          </cell>
          <cell r="R230" t="str">
            <v/>
          </cell>
          <cell r="S230">
            <v>843</v>
          </cell>
          <cell r="T230" t="str">
            <v/>
          </cell>
          <cell r="U230" t="str">
            <v/>
          </cell>
          <cell r="V230" t="str">
            <v/>
          </cell>
          <cell r="W230" t="str">
            <v/>
          </cell>
          <cell r="X230" t="str">
            <v/>
          </cell>
          <cell r="Y230">
            <v>0</v>
          </cell>
          <cell r="AA230" t="str">
            <v/>
          </cell>
          <cell r="AB230">
            <v>0</v>
          </cell>
          <cell r="AC230" t="str">
            <v/>
          </cell>
          <cell r="AD230" t="str">
            <v/>
          </cell>
          <cell r="AE230" t="str">
            <v/>
          </cell>
          <cell r="AF230" t="str">
            <v/>
          </cell>
          <cell r="AG230" t="str">
            <v/>
          </cell>
          <cell r="AH230">
            <v>0</v>
          </cell>
          <cell r="AJ230" t="str">
            <v>Moved to All Network.  REM 4/17/12</v>
          </cell>
        </row>
        <row r="231">
          <cell r="A231" t="str">
            <v>20000179</v>
          </cell>
          <cell r="B231" t="str">
            <v>DRISCOLL TAP TO ALLSTON-CLATSO</v>
          </cell>
          <cell r="C231">
            <v>1683694</v>
          </cell>
          <cell r="D231">
            <v>1683694</v>
          </cell>
          <cell r="E231">
            <v>0</v>
          </cell>
          <cell r="G231">
            <v>0</v>
          </cell>
          <cell r="I231" t="str">
            <v/>
          </cell>
          <cell r="J231">
            <v>1</v>
          </cell>
          <cell r="K231" t="str">
            <v/>
          </cell>
          <cell r="L231" t="str">
            <v/>
          </cell>
          <cell r="M231" t="str">
            <v/>
          </cell>
          <cell r="N231" t="str">
            <v/>
          </cell>
          <cell r="O231" t="str">
            <v/>
          </cell>
          <cell r="P231">
            <v>1</v>
          </cell>
          <cell r="R231" t="str">
            <v/>
          </cell>
          <cell r="S231">
            <v>1683694</v>
          </cell>
          <cell r="T231" t="str">
            <v/>
          </cell>
          <cell r="U231" t="str">
            <v/>
          </cell>
          <cell r="V231" t="str">
            <v/>
          </cell>
          <cell r="W231" t="str">
            <v/>
          </cell>
          <cell r="X231" t="str">
            <v/>
          </cell>
          <cell r="Y231">
            <v>0</v>
          </cell>
          <cell r="AA231" t="str">
            <v/>
          </cell>
          <cell r="AB231">
            <v>0</v>
          </cell>
          <cell r="AC231" t="str">
            <v/>
          </cell>
          <cell r="AD231" t="str">
            <v/>
          </cell>
          <cell r="AE231" t="str">
            <v/>
          </cell>
          <cell r="AF231" t="str">
            <v/>
          </cell>
          <cell r="AG231" t="str">
            <v/>
          </cell>
          <cell r="AH231">
            <v>0</v>
          </cell>
          <cell r="AJ231" t="str">
            <v>All Network</v>
          </cell>
        </row>
        <row r="232">
          <cell r="A232" t="str">
            <v>20000967</v>
          </cell>
          <cell r="B232" t="str">
            <v>DRISCOLL-ASTORIA NO 1</v>
          </cell>
          <cell r="C232">
            <v>2465768.7799999998</v>
          </cell>
          <cell r="D232">
            <v>2465768.7800000003</v>
          </cell>
          <cell r="E232">
            <v>-1.8885034601976719E-16</v>
          </cell>
          <cell r="G232">
            <v>4422.3428571428576</v>
          </cell>
          <cell r="I232" t="str">
            <v/>
          </cell>
          <cell r="J232">
            <v>1</v>
          </cell>
          <cell r="K232" t="str">
            <v/>
          </cell>
          <cell r="L232" t="str">
            <v/>
          </cell>
          <cell r="M232" t="str">
            <v/>
          </cell>
          <cell r="N232" t="str">
            <v/>
          </cell>
          <cell r="O232" t="str">
            <v/>
          </cell>
          <cell r="P232">
            <v>1</v>
          </cell>
          <cell r="R232" t="str">
            <v/>
          </cell>
          <cell r="S232">
            <v>2465768.7799999998</v>
          </cell>
          <cell r="T232" t="str">
            <v/>
          </cell>
          <cell r="U232" t="str">
            <v/>
          </cell>
          <cell r="V232" t="str">
            <v/>
          </cell>
          <cell r="W232" t="str">
            <v/>
          </cell>
          <cell r="X232" t="str">
            <v/>
          </cell>
          <cell r="Y232">
            <v>0</v>
          </cell>
          <cell r="AA232" t="str">
            <v/>
          </cell>
          <cell r="AB232">
            <v>4422.3428571428576</v>
          </cell>
          <cell r="AC232" t="str">
            <v/>
          </cell>
          <cell r="AD232" t="str">
            <v/>
          </cell>
          <cell r="AE232" t="str">
            <v/>
          </cell>
          <cell r="AF232" t="str">
            <v/>
          </cell>
          <cell r="AG232" t="str">
            <v/>
          </cell>
          <cell r="AH232">
            <v>0</v>
          </cell>
          <cell r="AJ232" t="str">
            <v>New FY13; All Network</v>
          </cell>
        </row>
        <row r="233">
          <cell r="A233" t="str">
            <v>20000393</v>
          </cell>
          <cell r="B233" t="str">
            <v>DRISCOLL-NASELLE NO 1</v>
          </cell>
          <cell r="C233">
            <v>4352081.1799999988</v>
          </cell>
          <cell r="D233">
            <v>4352081.18</v>
          </cell>
          <cell r="E233">
            <v>-2.1399476160862389E-16</v>
          </cell>
          <cell r="G233">
            <v>25547.690000000002</v>
          </cell>
          <cell r="I233" t="str">
            <v/>
          </cell>
          <cell r="J233">
            <v>1</v>
          </cell>
          <cell r="K233" t="str">
            <v/>
          </cell>
          <cell r="L233" t="str">
            <v/>
          </cell>
          <cell r="M233" t="str">
            <v/>
          </cell>
          <cell r="N233" t="str">
            <v/>
          </cell>
          <cell r="O233" t="str">
            <v/>
          </cell>
          <cell r="P233">
            <v>1</v>
          </cell>
          <cell r="R233" t="str">
            <v/>
          </cell>
          <cell r="S233">
            <v>4352081.1799999988</v>
          </cell>
          <cell r="T233" t="str">
            <v/>
          </cell>
          <cell r="U233" t="str">
            <v/>
          </cell>
          <cell r="V233" t="str">
            <v/>
          </cell>
          <cell r="W233" t="str">
            <v/>
          </cell>
          <cell r="X233" t="str">
            <v/>
          </cell>
          <cell r="Y233">
            <v>0</v>
          </cell>
          <cell r="AA233" t="str">
            <v/>
          </cell>
          <cell r="AB233">
            <v>25547.690000000002</v>
          </cell>
          <cell r="AC233" t="str">
            <v/>
          </cell>
          <cell r="AD233" t="str">
            <v/>
          </cell>
          <cell r="AE233" t="str">
            <v/>
          </cell>
          <cell r="AF233" t="str">
            <v/>
          </cell>
          <cell r="AG233" t="str">
            <v/>
          </cell>
          <cell r="AH233">
            <v>0</v>
          </cell>
          <cell r="AJ233" t="str">
            <v>All Network</v>
          </cell>
        </row>
        <row r="234">
          <cell r="A234" t="str">
            <v>20000180</v>
          </cell>
          <cell r="B234" t="str">
            <v>DRISCOLL-WAUNA NO 1</v>
          </cell>
          <cell r="C234">
            <v>27438</v>
          </cell>
          <cell r="D234">
            <v>27438</v>
          </cell>
          <cell r="E234">
            <v>0</v>
          </cell>
          <cell r="G234">
            <v>94.644285714285715</v>
          </cell>
          <cell r="I234" t="str">
            <v/>
          </cell>
          <cell r="J234">
            <v>1</v>
          </cell>
          <cell r="K234" t="str">
            <v/>
          </cell>
          <cell r="L234" t="str">
            <v/>
          </cell>
          <cell r="M234" t="str">
            <v/>
          </cell>
          <cell r="N234" t="str">
            <v/>
          </cell>
          <cell r="O234" t="str">
            <v/>
          </cell>
          <cell r="P234">
            <v>1</v>
          </cell>
          <cell r="R234" t="str">
            <v/>
          </cell>
          <cell r="S234">
            <v>27438</v>
          </cell>
          <cell r="T234" t="str">
            <v/>
          </cell>
          <cell r="U234" t="str">
            <v/>
          </cell>
          <cell r="V234" t="str">
            <v/>
          </cell>
          <cell r="W234" t="str">
            <v/>
          </cell>
          <cell r="X234" t="str">
            <v/>
          </cell>
          <cell r="Y234">
            <v>0</v>
          </cell>
          <cell r="AA234" t="str">
            <v/>
          </cell>
          <cell r="AB234">
            <v>94.644285714285715</v>
          </cell>
          <cell r="AC234" t="str">
            <v/>
          </cell>
          <cell r="AD234" t="str">
            <v/>
          </cell>
          <cell r="AE234" t="str">
            <v/>
          </cell>
          <cell r="AF234" t="str">
            <v/>
          </cell>
          <cell r="AG234" t="str">
            <v/>
          </cell>
          <cell r="AH234">
            <v>0</v>
          </cell>
          <cell r="AJ234" t="str">
            <v>All Network</v>
          </cell>
        </row>
        <row r="235">
          <cell r="A235" t="str">
            <v>20000181</v>
          </cell>
          <cell r="B235" t="str">
            <v>DRUMMOND - MACKS INN NO 1</v>
          </cell>
          <cell r="C235">
            <v>97538.21</v>
          </cell>
          <cell r="D235">
            <v>97538.21</v>
          </cell>
          <cell r="E235">
            <v>0</v>
          </cell>
          <cell r="G235">
            <v>59467.565714285716</v>
          </cell>
          <cell r="I235" t="str">
            <v/>
          </cell>
          <cell r="J235">
            <v>1</v>
          </cell>
          <cell r="K235" t="str">
            <v/>
          </cell>
          <cell r="L235" t="str">
            <v/>
          </cell>
          <cell r="M235" t="str">
            <v/>
          </cell>
          <cell r="N235" t="str">
            <v/>
          </cell>
          <cell r="O235" t="str">
            <v/>
          </cell>
          <cell r="P235">
            <v>1</v>
          </cell>
          <cell r="R235" t="str">
            <v/>
          </cell>
          <cell r="S235">
            <v>97538.21</v>
          </cell>
          <cell r="T235" t="str">
            <v/>
          </cell>
          <cell r="U235" t="str">
            <v/>
          </cell>
          <cell r="V235" t="str">
            <v/>
          </cell>
          <cell r="W235" t="str">
            <v/>
          </cell>
          <cell r="X235" t="str">
            <v/>
          </cell>
          <cell r="Y235">
            <v>0</v>
          </cell>
          <cell r="AA235" t="str">
            <v/>
          </cell>
          <cell r="AB235">
            <v>59467.565714285716</v>
          </cell>
          <cell r="AC235" t="str">
            <v/>
          </cell>
          <cell r="AD235" t="str">
            <v/>
          </cell>
          <cell r="AE235" t="str">
            <v/>
          </cell>
          <cell r="AF235" t="str">
            <v/>
          </cell>
          <cell r="AG235" t="str">
            <v/>
          </cell>
          <cell r="AH235">
            <v>0</v>
          </cell>
          <cell r="AJ235" t="str">
            <v>All Network</v>
          </cell>
        </row>
        <row r="236">
          <cell r="A236" t="str">
            <v>20000182</v>
          </cell>
          <cell r="B236" t="str">
            <v>DUTCH CANYON TAP TO ST JOHNS-S</v>
          </cell>
          <cell r="C236">
            <v>139.41</v>
          </cell>
          <cell r="D236">
            <v>139.41</v>
          </cell>
          <cell r="E236">
            <v>0</v>
          </cell>
          <cell r="G236">
            <v>0</v>
          </cell>
          <cell r="I236" t="str">
            <v/>
          </cell>
          <cell r="J236">
            <v>1</v>
          </cell>
          <cell r="K236" t="str">
            <v/>
          </cell>
          <cell r="L236" t="str">
            <v/>
          </cell>
          <cell r="M236" t="str">
            <v/>
          </cell>
          <cell r="N236" t="str">
            <v/>
          </cell>
          <cell r="O236" t="str">
            <v/>
          </cell>
          <cell r="P236">
            <v>1</v>
          </cell>
          <cell r="R236" t="str">
            <v/>
          </cell>
          <cell r="S236">
            <v>139.41</v>
          </cell>
          <cell r="T236" t="str">
            <v/>
          </cell>
          <cell r="U236" t="str">
            <v/>
          </cell>
          <cell r="V236" t="str">
            <v/>
          </cell>
          <cell r="W236" t="str">
            <v/>
          </cell>
          <cell r="X236" t="str">
            <v/>
          </cell>
          <cell r="Y236">
            <v>0</v>
          </cell>
          <cell r="AA236" t="str">
            <v/>
          </cell>
          <cell r="AB236">
            <v>0</v>
          </cell>
          <cell r="AC236" t="str">
            <v/>
          </cell>
          <cell r="AD236" t="str">
            <v/>
          </cell>
          <cell r="AE236" t="str">
            <v/>
          </cell>
          <cell r="AF236" t="str">
            <v/>
          </cell>
          <cell r="AG236" t="str">
            <v/>
          </cell>
          <cell r="AH236">
            <v>0</v>
          </cell>
          <cell r="AJ236" t="str">
            <v>Moved to All Network.  REM 4/17/12</v>
          </cell>
        </row>
        <row r="237">
          <cell r="A237" t="str">
            <v>20000184</v>
          </cell>
          <cell r="B237" t="str">
            <v>DWORSHAK PH-DWORSHAK NO 1</v>
          </cell>
          <cell r="C237">
            <v>1225822</v>
          </cell>
          <cell r="D237">
            <v>1225822</v>
          </cell>
          <cell r="E237">
            <v>0</v>
          </cell>
          <cell r="G237">
            <v>696.52285714285711</v>
          </cell>
          <cell r="I237">
            <v>1</v>
          </cell>
          <cell r="J237" t="str">
            <v/>
          </cell>
          <cell r="K237" t="str">
            <v/>
          </cell>
          <cell r="L237" t="str">
            <v/>
          </cell>
          <cell r="M237" t="str">
            <v/>
          </cell>
          <cell r="N237" t="str">
            <v/>
          </cell>
          <cell r="O237" t="str">
            <v/>
          </cell>
          <cell r="P237">
            <v>1</v>
          </cell>
          <cell r="R237">
            <v>1225822</v>
          </cell>
          <cell r="S237" t="str">
            <v/>
          </cell>
          <cell r="T237" t="str">
            <v/>
          </cell>
          <cell r="U237" t="str">
            <v/>
          </cell>
          <cell r="V237" t="str">
            <v/>
          </cell>
          <cell r="W237" t="str">
            <v/>
          </cell>
          <cell r="X237" t="str">
            <v/>
          </cell>
          <cell r="Y237">
            <v>0</v>
          </cell>
          <cell r="AA237">
            <v>696.52285714285711</v>
          </cell>
          <cell r="AB237" t="str">
            <v/>
          </cell>
          <cell r="AC237" t="str">
            <v/>
          </cell>
          <cell r="AD237" t="str">
            <v/>
          </cell>
          <cell r="AE237" t="str">
            <v/>
          </cell>
          <cell r="AF237" t="str">
            <v/>
          </cell>
          <cell r="AG237" t="str">
            <v/>
          </cell>
          <cell r="AH237">
            <v>0</v>
          </cell>
          <cell r="AJ237" t="str">
            <v>All Generation Integration</v>
          </cell>
        </row>
        <row r="238">
          <cell r="A238" t="str">
            <v>20000939</v>
          </cell>
          <cell r="B238" t="str">
            <v>DWORSHAK PH-DWORSHAK NO 1 ML C</v>
          </cell>
          <cell r="C238">
            <v>76474.210000000006</v>
          </cell>
          <cell r="D238">
            <v>76474.210000000006</v>
          </cell>
          <cell r="E238">
            <v>0</v>
          </cell>
          <cell r="G238">
            <v>0</v>
          </cell>
          <cell r="I238">
            <v>1</v>
          </cell>
          <cell r="J238" t="str">
            <v/>
          </cell>
          <cell r="K238" t="str">
            <v/>
          </cell>
          <cell r="L238" t="str">
            <v/>
          </cell>
          <cell r="M238" t="str">
            <v/>
          </cell>
          <cell r="N238" t="str">
            <v/>
          </cell>
          <cell r="O238" t="str">
            <v/>
          </cell>
          <cell r="P238">
            <v>1</v>
          </cell>
          <cell r="R238">
            <v>76474.210000000006</v>
          </cell>
          <cell r="S238" t="str">
            <v/>
          </cell>
          <cell r="T238" t="str">
            <v/>
          </cell>
          <cell r="U238" t="str">
            <v/>
          </cell>
          <cell r="V238" t="str">
            <v/>
          </cell>
          <cell r="W238" t="str">
            <v/>
          </cell>
          <cell r="X238" t="str">
            <v/>
          </cell>
          <cell r="Y238">
            <v>0</v>
          </cell>
          <cell r="AA238">
            <v>0</v>
          </cell>
          <cell r="AB238" t="str">
            <v/>
          </cell>
          <cell r="AC238" t="str">
            <v/>
          </cell>
          <cell r="AD238" t="str">
            <v/>
          </cell>
          <cell r="AE238" t="str">
            <v/>
          </cell>
          <cell r="AF238" t="str">
            <v/>
          </cell>
          <cell r="AG238" t="str">
            <v/>
          </cell>
          <cell r="AH238">
            <v>0</v>
          </cell>
          <cell r="AJ238" t="str">
            <v>MLEASE All GI</v>
          </cell>
        </row>
        <row r="239">
          <cell r="A239" t="str">
            <v>20000183</v>
          </cell>
          <cell r="B239" t="str">
            <v>DWORSHAK PH-OROFINO NO 1</v>
          </cell>
          <cell r="C239">
            <v>205764</v>
          </cell>
          <cell r="D239">
            <v>205764</v>
          </cell>
          <cell r="E239">
            <v>0</v>
          </cell>
          <cell r="G239">
            <v>2709.8485714285716</v>
          </cell>
          <cell r="I239" t="str">
            <v/>
          </cell>
          <cell r="J239">
            <v>1</v>
          </cell>
          <cell r="K239" t="str">
            <v/>
          </cell>
          <cell r="L239" t="str">
            <v/>
          </cell>
          <cell r="M239" t="str">
            <v/>
          </cell>
          <cell r="N239" t="str">
            <v/>
          </cell>
          <cell r="O239" t="str">
            <v/>
          </cell>
          <cell r="P239">
            <v>1</v>
          </cell>
          <cell r="R239" t="str">
            <v/>
          </cell>
          <cell r="S239">
            <v>205764</v>
          </cell>
          <cell r="T239" t="str">
            <v/>
          </cell>
          <cell r="U239" t="str">
            <v/>
          </cell>
          <cell r="V239" t="str">
            <v/>
          </cell>
          <cell r="W239" t="str">
            <v/>
          </cell>
          <cell r="X239" t="str">
            <v/>
          </cell>
          <cell r="Y239">
            <v>0</v>
          </cell>
          <cell r="AA239" t="str">
            <v/>
          </cell>
          <cell r="AB239">
            <v>2709.8485714285716</v>
          </cell>
          <cell r="AC239" t="str">
            <v/>
          </cell>
          <cell r="AD239" t="str">
            <v/>
          </cell>
          <cell r="AE239" t="str">
            <v/>
          </cell>
          <cell r="AF239" t="str">
            <v/>
          </cell>
          <cell r="AG239" t="str">
            <v/>
          </cell>
          <cell r="AH239">
            <v>0</v>
          </cell>
          <cell r="AJ239" t="str">
            <v>All Network</v>
          </cell>
        </row>
        <row r="240">
          <cell r="A240" t="str">
            <v>20000185</v>
          </cell>
          <cell r="B240" t="str">
            <v>DWORSHAK-TAFT NO 1</v>
          </cell>
          <cell r="C240">
            <v>22142914.829999998</v>
          </cell>
          <cell r="D240">
            <v>22069794.210000001</v>
          </cell>
          <cell r="E240">
            <v>3.3131536843631184E-3</v>
          </cell>
          <cell r="G240">
            <v>50547.301428571423</v>
          </cell>
          <cell r="I240" t="str">
            <v/>
          </cell>
          <cell r="J240">
            <v>1</v>
          </cell>
          <cell r="K240" t="str">
            <v/>
          </cell>
          <cell r="L240" t="str">
            <v/>
          </cell>
          <cell r="M240" t="str">
            <v/>
          </cell>
          <cell r="N240" t="str">
            <v/>
          </cell>
          <cell r="O240" t="str">
            <v/>
          </cell>
          <cell r="P240">
            <v>1</v>
          </cell>
          <cell r="R240" t="str">
            <v/>
          </cell>
          <cell r="S240">
            <v>22142914.829999998</v>
          </cell>
          <cell r="T240" t="str">
            <v/>
          </cell>
          <cell r="U240" t="str">
            <v/>
          </cell>
          <cell r="V240" t="str">
            <v/>
          </cell>
          <cell r="W240" t="str">
            <v/>
          </cell>
          <cell r="X240" t="str">
            <v/>
          </cell>
          <cell r="Y240">
            <v>0</v>
          </cell>
          <cell r="AA240" t="str">
            <v/>
          </cell>
          <cell r="AB240">
            <v>50547.301428571423</v>
          </cell>
          <cell r="AC240" t="str">
            <v/>
          </cell>
          <cell r="AD240" t="str">
            <v/>
          </cell>
          <cell r="AE240" t="str">
            <v/>
          </cell>
          <cell r="AF240" t="str">
            <v/>
          </cell>
          <cell r="AG240" t="str">
            <v/>
          </cell>
          <cell r="AH240">
            <v>0</v>
          </cell>
          <cell r="AJ240" t="str">
            <v>All Network</v>
          </cell>
        </row>
        <row r="241">
          <cell r="A241" t="str">
            <v>20000186</v>
          </cell>
          <cell r="B241" t="str">
            <v>EAST ELLENSBURG TAP TO COLUMBI</v>
          </cell>
          <cell r="C241">
            <v>345447.79000000004</v>
          </cell>
          <cell r="D241">
            <v>356552</v>
          </cell>
          <cell r="E241">
            <v>-3.1143311494536457E-2</v>
          </cell>
          <cell r="G241">
            <v>937.11428571428564</v>
          </cell>
          <cell r="I241" t="str">
            <v/>
          </cell>
          <cell r="J241">
            <v>1</v>
          </cell>
          <cell r="K241" t="str">
            <v/>
          </cell>
          <cell r="L241" t="str">
            <v/>
          </cell>
          <cell r="M241" t="str">
            <v/>
          </cell>
          <cell r="N241" t="str">
            <v/>
          </cell>
          <cell r="O241" t="str">
            <v/>
          </cell>
          <cell r="P241">
            <v>1</v>
          </cell>
          <cell r="R241" t="str">
            <v/>
          </cell>
          <cell r="S241">
            <v>345447.79000000004</v>
          </cell>
          <cell r="T241" t="str">
            <v/>
          </cell>
          <cell r="U241" t="str">
            <v/>
          </cell>
          <cell r="V241" t="str">
            <v/>
          </cell>
          <cell r="W241" t="str">
            <v/>
          </cell>
          <cell r="X241" t="str">
            <v/>
          </cell>
          <cell r="Y241">
            <v>0</v>
          </cell>
          <cell r="AA241" t="str">
            <v/>
          </cell>
          <cell r="AB241">
            <v>937.11428571428564</v>
          </cell>
          <cell r="AC241" t="str">
            <v/>
          </cell>
          <cell r="AD241" t="str">
            <v/>
          </cell>
          <cell r="AE241" t="str">
            <v/>
          </cell>
          <cell r="AF241" t="str">
            <v/>
          </cell>
          <cell r="AG241" t="str">
            <v/>
          </cell>
          <cell r="AH241">
            <v>0</v>
          </cell>
          <cell r="AJ241" t="str">
            <v>All Network</v>
          </cell>
        </row>
        <row r="242">
          <cell r="A242" t="str">
            <v>20001466</v>
          </cell>
          <cell r="B242" t="str">
            <v>EAST ELLENSBURG TAP TO COLUMBI</v>
          </cell>
          <cell r="C242">
            <v>473222.18</v>
          </cell>
          <cell r="G242">
            <v>0</v>
          </cell>
          <cell r="J242">
            <v>1</v>
          </cell>
          <cell r="P242">
            <v>1</v>
          </cell>
          <cell r="R242" t="str">
            <v/>
          </cell>
          <cell r="S242">
            <v>473222.18</v>
          </cell>
          <cell r="T242" t="str">
            <v/>
          </cell>
          <cell r="U242" t="str">
            <v/>
          </cell>
          <cell r="V242" t="str">
            <v/>
          </cell>
          <cell r="W242" t="str">
            <v/>
          </cell>
          <cell r="X242" t="str">
            <v/>
          </cell>
          <cell r="Y242">
            <v>0</v>
          </cell>
          <cell r="AA242" t="str">
            <v/>
          </cell>
          <cell r="AB242">
            <v>0</v>
          </cell>
          <cell r="AC242" t="str">
            <v/>
          </cell>
          <cell r="AD242" t="str">
            <v/>
          </cell>
          <cell r="AE242" t="str">
            <v/>
          </cell>
          <cell r="AF242" t="str">
            <v/>
          </cell>
          <cell r="AG242" t="str">
            <v/>
          </cell>
          <cell r="AH242">
            <v>0</v>
          </cell>
          <cell r="AJ242" t="str">
            <v>New. All Network consistent with other east ellensburg tap investment (LTD 3/28/17)</v>
          </cell>
        </row>
        <row r="243">
          <cell r="A243" t="str">
            <v>20000188</v>
          </cell>
          <cell r="B243" t="str">
            <v>EAST OMAK TAP TO GRAND COULEE-</v>
          </cell>
          <cell r="C243">
            <v>5127081</v>
          </cell>
          <cell r="D243">
            <v>5127081</v>
          </cell>
          <cell r="E243">
            <v>0</v>
          </cell>
          <cell r="G243">
            <v>4208.017142857143</v>
          </cell>
          <cell r="I243" t="str">
            <v/>
          </cell>
          <cell r="J243">
            <v>1</v>
          </cell>
          <cell r="K243" t="str">
            <v/>
          </cell>
          <cell r="L243" t="str">
            <v/>
          </cell>
          <cell r="M243" t="str">
            <v/>
          </cell>
          <cell r="N243" t="str">
            <v/>
          </cell>
          <cell r="O243" t="str">
            <v/>
          </cell>
          <cell r="P243">
            <v>1</v>
          </cell>
          <cell r="R243" t="str">
            <v/>
          </cell>
          <cell r="S243">
            <v>5127081</v>
          </cell>
          <cell r="T243" t="str">
            <v/>
          </cell>
          <cell r="U243" t="str">
            <v/>
          </cell>
          <cell r="V243" t="str">
            <v/>
          </cell>
          <cell r="W243" t="str">
            <v/>
          </cell>
          <cell r="X243" t="str">
            <v/>
          </cell>
          <cell r="Y243">
            <v>0</v>
          </cell>
          <cell r="AA243" t="str">
            <v/>
          </cell>
          <cell r="AB243">
            <v>4208.017142857143</v>
          </cell>
          <cell r="AC243" t="str">
            <v/>
          </cell>
          <cell r="AD243" t="str">
            <v/>
          </cell>
          <cell r="AE243" t="str">
            <v/>
          </cell>
          <cell r="AF243" t="str">
            <v/>
          </cell>
          <cell r="AG243" t="str">
            <v/>
          </cell>
          <cell r="AH243">
            <v>0</v>
          </cell>
          <cell r="AJ243" t="str">
            <v>All Network</v>
          </cell>
        </row>
        <row r="244">
          <cell r="A244" t="str">
            <v>20000187</v>
          </cell>
          <cell r="B244" t="str">
            <v>EAST OMAK-OROVILLE NO 1</v>
          </cell>
          <cell r="C244">
            <v>13684</v>
          </cell>
          <cell r="D244">
            <v>13684</v>
          </cell>
          <cell r="E244">
            <v>0</v>
          </cell>
          <cell r="G244">
            <v>5827.9342857142856</v>
          </cell>
          <cell r="I244" t="str">
            <v/>
          </cell>
          <cell r="J244">
            <v>1</v>
          </cell>
          <cell r="K244" t="str">
            <v/>
          </cell>
          <cell r="L244" t="str">
            <v/>
          </cell>
          <cell r="M244" t="str">
            <v/>
          </cell>
          <cell r="N244" t="str">
            <v/>
          </cell>
          <cell r="O244" t="str">
            <v/>
          </cell>
          <cell r="P244">
            <v>1</v>
          </cell>
          <cell r="R244" t="str">
            <v/>
          </cell>
          <cell r="S244">
            <v>13684</v>
          </cell>
          <cell r="T244" t="str">
            <v/>
          </cell>
          <cell r="U244" t="str">
            <v/>
          </cell>
          <cell r="V244" t="str">
            <v/>
          </cell>
          <cell r="W244" t="str">
            <v/>
          </cell>
          <cell r="X244" t="str">
            <v/>
          </cell>
          <cell r="Y244">
            <v>0</v>
          </cell>
          <cell r="AA244" t="str">
            <v/>
          </cell>
          <cell r="AB244">
            <v>5827.9342857142856</v>
          </cell>
          <cell r="AC244" t="str">
            <v/>
          </cell>
          <cell r="AD244" t="str">
            <v/>
          </cell>
          <cell r="AE244" t="str">
            <v/>
          </cell>
          <cell r="AF244" t="str">
            <v/>
          </cell>
          <cell r="AG244" t="str">
            <v/>
          </cell>
          <cell r="AH244">
            <v>0</v>
          </cell>
          <cell r="AJ244" t="str">
            <v>All Network</v>
          </cell>
        </row>
        <row r="245">
          <cell r="A245" t="str">
            <v>20000189</v>
          </cell>
          <cell r="B245" t="str">
            <v>EAST OMAK-TONASKET NO 2</v>
          </cell>
          <cell r="C245">
            <v>13691</v>
          </cell>
          <cell r="D245">
            <v>13691</v>
          </cell>
          <cell r="E245">
            <v>0</v>
          </cell>
          <cell r="G245">
            <v>3544.25</v>
          </cell>
          <cell r="I245" t="str">
            <v/>
          </cell>
          <cell r="J245">
            <v>1</v>
          </cell>
          <cell r="K245" t="str">
            <v/>
          </cell>
          <cell r="L245" t="str">
            <v/>
          </cell>
          <cell r="M245" t="str">
            <v/>
          </cell>
          <cell r="N245" t="str">
            <v/>
          </cell>
          <cell r="O245" t="str">
            <v/>
          </cell>
          <cell r="P245">
            <v>1</v>
          </cell>
          <cell r="R245" t="str">
            <v/>
          </cell>
          <cell r="S245">
            <v>13691</v>
          </cell>
          <cell r="T245" t="str">
            <v/>
          </cell>
          <cell r="U245" t="str">
            <v/>
          </cell>
          <cell r="V245" t="str">
            <v/>
          </cell>
          <cell r="W245" t="str">
            <v/>
          </cell>
          <cell r="X245" t="str">
            <v/>
          </cell>
          <cell r="Y245">
            <v>0</v>
          </cell>
          <cell r="AA245" t="str">
            <v/>
          </cell>
          <cell r="AB245">
            <v>3544.25</v>
          </cell>
          <cell r="AC245" t="str">
            <v/>
          </cell>
          <cell r="AD245" t="str">
            <v/>
          </cell>
          <cell r="AE245" t="str">
            <v/>
          </cell>
          <cell r="AF245" t="str">
            <v/>
          </cell>
          <cell r="AG245" t="str">
            <v/>
          </cell>
          <cell r="AH245">
            <v>0</v>
          </cell>
          <cell r="AJ245" t="str">
            <v>All Network</v>
          </cell>
        </row>
        <row r="246">
          <cell r="A246" t="str">
            <v>20000190</v>
          </cell>
          <cell r="B246" t="str">
            <v>ECHO LAKE - MAPLE VALLEY NO 1</v>
          </cell>
          <cell r="C246">
            <v>5594551.9900000012</v>
          </cell>
          <cell r="D246">
            <v>5594551.9900000002</v>
          </cell>
          <cell r="E246">
            <v>1.6646955400185287E-16</v>
          </cell>
          <cell r="G246">
            <v>15393.131428571431</v>
          </cell>
          <cell r="I246" t="str">
            <v/>
          </cell>
          <cell r="J246">
            <v>1</v>
          </cell>
          <cell r="K246" t="str">
            <v/>
          </cell>
          <cell r="L246" t="str">
            <v/>
          </cell>
          <cell r="M246" t="str">
            <v/>
          </cell>
          <cell r="N246" t="str">
            <v/>
          </cell>
          <cell r="O246" t="str">
            <v/>
          </cell>
          <cell r="P246">
            <v>1</v>
          </cell>
          <cell r="R246" t="str">
            <v/>
          </cell>
          <cell r="S246">
            <v>5594551.9900000012</v>
          </cell>
          <cell r="T246" t="str">
            <v/>
          </cell>
          <cell r="U246" t="str">
            <v/>
          </cell>
          <cell r="V246" t="str">
            <v/>
          </cell>
          <cell r="W246" t="str">
            <v/>
          </cell>
          <cell r="X246" t="str">
            <v/>
          </cell>
          <cell r="Y246">
            <v>0</v>
          </cell>
          <cell r="AA246" t="str">
            <v/>
          </cell>
          <cell r="AB246">
            <v>15393.131428571431</v>
          </cell>
          <cell r="AC246" t="str">
            <v/>
          </cell>
          <cell r="AD246" t="str">
            <v/>
          </cell>
          <cell r="AE246" t="str">
            <v/>
          </cell>
          <cell r="AF246" t="str">
            <v/>
          </cell>
          <cell r="AG246" t="str">
            <v/>
          </cell>
          <cell r="AH246">
            <v>0</v>
          </cell>
          <cell r="AJ246" t="str">
            <v>All Network</v>
          </cell>
        </row>
        <row r="247">
          <cell r="A247" t="str">
            <v>20000191</v>
          </cell>
          <cell r="B247" t="str">
            <v>ECHO LAKE - MAPLE VALLEY NO 1</v>
          </cell>
          <cell r="C247">
            <v>5628393.0199999996</v>
          </cell>
          <cell r="D247">
            <v>5628393.0199999996</v>
          </cell>
          <cell r="E247">
            <v>0</v>
          </cell>
          <cell r="G247">
            <v>28545.948571428569</v>
          </cell>
          <cell r="I247" t="str">
            <v/>
          </cell>
          <cell r="J247">
            <v>1</v>
          </cell>
          <cell r="K247" t="str">
            <v/>
          </cell>
          <cell r="L247" t="str">
            <v/>
          </cell>
          <cell r="M247" t="str">
            <v/>
          </cell>
          <cell r="N247" t="str">
            <v/>
          </cell>
          <cell r="O247" t="str">
            <v/>
          </cell>
          <cell r="P247">
            <v>1</v>
          </cell>
          <cell r="R247" t="str">
            <v/>
          </cell>
          <cell r="S247">
            <v>5628393.0199999996</v>
          </cell>
          <cell r="T247" t="str">
            <v/>
          </cell>
          <cell r="U247" t="str">
            <v/>
          </cell>
          <cell r="V247" t="str">
            <v/>
          </cell>
          <cell r="W247" t="str">
            <v/>
          </cell>
          <cell r="X247" t="str">
            <v/>
          </cell>
          <cell r="Y247">
            <v>0</v>
          </cell>
          <cell r="AA247" t="str">
            <v/>
          </cell>
          <cell r="AB247">
            <v>28545.948571428569</v>
          </cell>
          <cell r="AC247" t="str">
            <v/>
          </cell>
          <cell r="AD247" t="str">
            <v/>
          </cell>
          <cell r="AE247" t="str">
            <v/>
          </cell>
          <cell r="AF247" t="str">
            <v/>
          </cell>
          <cell r="AG247" t="str">
            <v/>
          </cell>
          <cell r="AH247">
            <v>0</v>
          </cell>
          <cell r="AJ247" t="str">
            <v>All Network</v>
          </cell>
        </row>
        <row r="248">
          <cell r="A248" t="str">
            <v>20000192</v>
          </cell>
          <cell r="B248" t="str">
            <v>ECHO LAKE-MONROE NO 1</v>
          </cell>
          <cell r="C248">
            <v>4938957.3899999997</v>
          </cell>
          <cell r="D248">
            <v>4938957.3900000006</v>
          </cell>
          <cell r="E248">
            <v>-1.8856663483291935E-16</v>
          </cell>
          <cell r="G248">
            <v>18597.651428571426</v>
          </cell>
          <cell r="I248" t="str">
            <v/>
          </cell>
          <cell r="J248">
            <v>1</v>
          </cell>
          <cell r="K248" t="str">
            <v/>
          </cell>
          <cell r="L248" t="str">
            <v/>
          </cell>
          <cell r="M248" t="str">
            <v/>
          </cell>
          <cell r="N248" t="str">
            <v/>
          </cell>
          <cell r="O248" t="str">
            <v/>
          </cell>
          <cell r="P248">
            <v>1</v>
          </cell>
          <cell r="R248" t="str">
            <v/>
          </cell>
          <cell r="S248">
            <v>4938957.3899999997</v>
          </cell>
          <cell r="T248" t="str">
            <v/>
          </cell>
          <cell r="U248" t="str">
            <v/>
          </cell>
          <cell r="V248" t="str">
            <v/>
          </cell>
          <cell r="W248" t="str">
            <v/>
          </cell>
          <cell r="X248" t="str">
            <v/>
          </cell>
          <cell r="Y248">
            <v>0</v>
          </cell>
          <cell r="AA248" t="str">
            <v/>
          </cell>
          <cell r="AB248">
            <v>18597.651428571426</v>
          </cell>
          <cell r="AC248" t="str">
            <v/>
          </cell>
          <cell r="AD248" t="str">
            <v/>
          </cell>
          <cell r="AE248" t="str">
            <v/>
          </cell>
          <cell r="AF248" t="str">
            <v/>
          </cell>
          <cell r="AG248" t="str">
            <v/>
          </cell>
          <cell r="AH248">
            <v>0</v>
          </cell>
          <cell r="AJ248" t="str">
            <v>All Network</v>
          </cell>
        </row>
        <row r="249">
          <cell r="A249" t="str">
            <v>20000193</v>
          </cell>
          <cell r="B249" t="str">
            <v>ELBE TAP TO ALDER-LAGRANDE NO</v>
          </cell>
          <cell r="C249">
            <v>1898624.0499999998</v>
          </cell>
          <cell r="D249">
            <v>1898624.0499999998</v>
          </cell>
          <cell r="E249">
            <v>0</v>
          </cell>
          <cell r="G249">
            <v>3602.772857142857</v>
          </cell>
          <cell r="I249" t="str">
            <v/>
          </cell>
          <cell r="J249">
            <v>1</v>
          </cell>
          <cell r="K249" t="str">
            <v/>
          </cell>
          <cell r="L249" t="str">
            <v/>
          </cell>
          <cell r="M249" t="str">
            <v/>
          </cell>
          <cell r="N249" t="str">
            <v/>
          </cell>
          <cell r="O249" t="str">
            <v/>
          </cell>
          <cell r="P249">
            <v>1</v>
          </cell>
          <cell r="R249" t="str">
            <v/>
          </cell>
          <cell r="S249">
            <v>1898624.0499999998</v>
          </cell>
          <cell r="T249" t="str">
            <v/>
          </cell>
          <cell r="U249" t="str">
            <v/>
          </cell>
          <cell r="V249" t="str">
            <v/>
          </cell>
          <cell r="W249" t="str">
            <v/>
          </cell>
          <cell r="X249" t="str">
            <v/>
          </cell>
          <cell r="Y249">
            <v>0</v>
          </cell>
          <cell r="AA249" t="str">
            <v/>
          </cell>
          <cell r="AB249">
            <v>3602.772857142857</v>
          </cell>
          <cell r="AC249" t="str">
            <v/>
          </cell>
          <cell r="AD249" t="str">
            <v/>
          </cell>
          <cell r="AE249" t="str">
            <v/>
          </cell>
          <cell r="AF249" t="str">
            <v/>
          </cell>
          <cell r="AG249" t="str">
            <v/>
          </cell>
          <cell r="AH249">
            <v>0</v>
          </cell>
          <cell r="AJ249" t="str">
            <v>All Network</v>
          </cell>
        </row>
        <row r="250">
          <cell r="A250" t="str">
            <v>20000194</v>
          </cell>
          <cell r="B250" t="str">
            <v>ELLENSBURG-MOXEE NO 1</v>
          </cell>
          <cell r="C250">
            <v>4566734.5599999996</v>
          </cell>
          <cell r="D250">
            <v>4540018.91</v>
          </cell>
          <cell r="E250">
            <v>5.8844798952609294E-3</v>
          </cell>
          <cell r="G250">
            <v>20378.137142857147</v>
          </cell>
          <cell r="I250" t="str">
            <v/>
          </cell>
          <cell r="J250">
            <v>1</v>
          </cell>
          <cell r="K250" t="str">
            <v/>
          </cell>
          <cell r="L250" t="str">
            <v/>
          </cell>
          <cell r="M250" t="str">
            <v/>
          </cell>
          <cell r="N250" t="str">
            <v/>
          </cell>
          <cell r="O250" t="str">
            <v/>
          </cell>
          <cell r="P250">
            <v>1</v>
          </cell>
          <cell r="R250" t="str">
            <v/>
          </cell>
          <cell r="S250">
            <v>4566734.5599999996</v>
          </cell>
          <cell r="T250" t="str">
            <v/>
          </cell>
          <cell r="U250" t="str">
            <v/>
          </cell>
          <cell r="V250" t="str">
            <v/>
          </cell>
          <cell r="W250" t="str">
            <v/>
          </cell>
          <cell r="X250" t="str">
            <v/>
          </cell>
          <cell r="Y250">
            <v>0</v>
          </cell>
          <cell r="AA250" t="str">
            <v/>
          </cell>
          <cell r="AB250">
            <v>20378.137142857147</v>
          </cell>
          <cell r="AC250" t="str">
            <v/>
          </cell>
          <cell r="AD250" t="str">
            <v/>
          </cell>
          <cell r="AE250" t="str">
            <v/>
          </cell>
          <cell r="AF250" t="str">
            <v/>
          </cell>
          <cell r="AG250" t="str">
            <v/>
          </cell>
          <cell r="AH250">
            <v>0</v>
          </cell>
          <cell r="AJ250" t="str">
            <v>All Network</v>
          </cell>
        </row>
        <row r="251">
          <cell r="A251" t="str">
            <v>20000195</v>
          </cell>
          <cell r="B251" t="str">
            <v>ELTOPIA TAP TO SMITH CANYON-RE</v>
          </cell>
          <cell r="C251">
            <v>415578.11</v>
          </cell>
          <cell r="D251">
            <v>415578.11</v>
          </cell>
          <cell r="E251">
            <v>0</v>
          </cell>
          <cell r="G251">
            <v>1138.1857142857143</v>
          </cell>
          <cell r="I251" t="str">
            <v/>
          </cell>
          <cell r="J251">
            <v>1</v>
          </cell>
          <cell r="K251" t="str">
            <v/>
          </cell>
          <cell r="L251" t="str">
            <v/>
          </cell>
          <cell r="M251" t="str">
            <v/>
          </cell>
          <cell r="N251" t="str">
            <v/>
          </cell>
          <cell r="O251" t="str">
            <v/>
          </cell>
          <cell r="P251">
            <v>1</v>
          </cell>
          <cell r="R251" t="str">
            <v/>
          </cell>
          <cell r="S251">
            <v>415578.11</v>
          </cell>
          <cell r="T251" t="str">
            <v/>
          </cell>
          <cell r="U251" t="str">
            <v/>
          </cell>
          <cell r="V251" t="str">
            <v/>
          </cell>
          <cell r="W251" t="str">
            <v/>
          </cell>
          <cell r="X251" t="str">
            <v/>
          </cell>
          <cell r="Y251">
            <v>0</v>
          </cell>
          <cell r="AA251" t="str">
            <v/>
          </cell>
          <cell r="AB251">
            <v>1138.1857142857143</v>
          </cell>
          <cell r="AC251" t="str">
            <v/>
          </cell>
          <cell r="AD251" t="str">
            <v/>
          </cell>
          <cell r="AE251" t="str">
            <v/>
          </cell>
          <cell r="AF251" t="str">
            <v/>
          </cell>
          <cell r="AG251" t="str">
            <v/>
          </cell>
          <cell r="AH251">
            <v>0</v>
          </cell>
          <cell r="AJ251" t="str">
            <v>All Network</v>
          </cell>
        </row>
        <row r="252">
          <cell r="A252" t="str">
            <v>20000014</v>
          </cell>
          <cell r="B252" t="str">
            <v>EUGENE-ALDERWOOD NO 1</v>
          </cell>
          <cell r="C252">
            <v>3965074.6700000004</v>
          </cell>
          <cell r="D252">
            <v>3965074.6700000004</v>
          </cell>
          <cell r="E252">
            <v>0</v>
          </cell>
          <cell r="G252">
            <v>14067.174285714285</v>
          </cell>
          <cell r="I252" t="str">
            <v/>
          </cell>
          <cell r="J252">
            <v>1</v>
          </cell>
          <cell r="K252" t="str">
            <v/>
          </cell>
          <cell r="L252" t="str">
            <v/>
          </cell>
          <cell r="M252" t="str">
            <v/>
          </cell>
          <cell r="N252" t="str">
            <v/>
          </cell>
          <cell r="O252" t="str">
            <v/>
          </cell>
          <cell r="P252">
            <v>1</v>
          </cell>
          <cell r="R252" t="str">
            <v/>
          </cell>
          <cell r="S252">
            <v>3965074.6700000004</v>
          </cell>
          <cell r="T252" t="str">
            <v/>
          </cell>
          <cell r="U252" t="str">
            <v/>
          </cell>
          <cell r="V252" t="str">
            <v/>
          </cell>
          <cell r="W252" t="str">
            <v/>
          </cell>
          <cell r="X252" t="str">
            <v/>
          </cell>
          <cell r="Y252">
            <v>0</v>
          </cell>
          <cell r="AA252" t="str">
            <v/>
          </cell>
          <cell r="AB252">
            <v>14067.174285714285</v>
          </cell>
          <cell r="AC252" t="str">
            <v/>
          </cell>
          <cell r="AD252" t="str">
            <v/>
          </cell>
          <cell r="AE252" t="str">
            <v/>
          </cell>
          <cell r="AF252" t="str">
            <v/>
          </cell>
          <cell r="AG252" t="str">
            <v/>
          </cell>
          <cell r="AH252">
            <v>0</v>
          </cell>
          <cell r="AJ252" t="str">
            <v>All Network</v>
          </cell>
        </row>
        <row r="253">
          <cell r="A253" t="str">
            <v>20000196</v>
          </cell>
          <cell r="B253" t="str">
            <v>EUGENE-ALVEY NO 2</v>
          </cell>
          <cell r="C253">
            <v>1724238.0899999999</v>
          </cell>
          <cell r="D253">
            <v>1601048.02</v>
          </cell>
          <cell r="E253">
            <v>7.6943394864571163E-2</v>
          </cell>
          <cell r="G253">
            <v>8589.4628571428566</v>
          </cell>
          <cell r="I253" t="str">
            <v/>
          </cell>
          <cell r="J253">
            <v>1</v>
          </cell>
          <cell r="K253" t="str">
            <v/>
          </cell>
          <cell r="L253" t="str">
            <v/>
          </cell>
          <cell r="M253" t="str">
            <v/>
          </cell>
          <cell r="N253" t="str">
            <v/>
          </cell>
          <cell r="O253" t="str">
            <v/>
          </cell>
          <cell r="P253">
            <v>1</v>
          </cell>
          <cell r="R253" t="str">
            <v/>
          </cell>
          <cell r="S253">
            <v>1724238.0899999999</v>
          </cell>
          <cell r="T253" t="str">
            <v/>
          </cell>
          <cell r="U253" t="str">
            <v/>
          </cell>
          <cell r="V253" t="str">
            <v/>
          </cell>
          <cell r="W253" t="str">
            <v/>
          </cell>
          <cell r="X253" t="str">
            <v/>
          </cell>
          <cell r="Y253">
            <v>0</v>
          </cell>
          <cell r="AA253" t="str">
            <v/>
          </cell>
          <cell r="AB253">
            <v>8589.4628571428566</v>
          </cell>
          <cell r="AC253" t="str">
            <v/>
          </cell>
          <cell r="AD253" t="str">
            <v/>
          </cell>
          <cell r="AE253" t="str">
            <v/>
          </cell>
          <cell r="AF253" t="str">
            <v/>
          </cell>
          <cell r="AG253" t="str">
            <v/>
          </cell>
          <cell r="AH253">
            <v>0</v>
          </cell>
          <cell r="AJ253" t="str">
            <v>All Network</v>
          </cell>
        </row>
        <row r="254">
          <cell r="A254" t="str">
            <v>20000197</v>
          </cell>
          <cell r="B254" t="str">
            <v>EUGENE-BERTELSEN NO 1</v>
          </cell>
          <cell r="C254">
            <v>164905.17000000001</v>
          </cell>
          <cell r="D254">
            <v>65866.23000000001</v>
          </cell>
          <cell r="E254">
            <v>1.5036376000265992</v>
          </cell>
          <cell r="G254">
            <v>1862.4657142857143</v>
          </cell>
          <cell r="I254" t="str">
            <v/>
          </cell>
          <cell r="J254">
            <v>1</v>
          </cell>
          <cell r="K254" t="str">
            <v/>
          </cell>
          <cell r="L254" t="str">
            <v/>
          </cell>
          <cell r="M254" t="str">
            <v/>
          </cell>
          <cell r="N254" t="str">
            <v/>
          </cell>
          <cell r="O254" t="str">
            <v/>
          </cell>
          <cell r="P254">
            <v>1</v>
          </cell>
          <cell r="R254" t="str">
            <v/>
          </cell>
          <cell r="S254">
            <v>164905.17000000001</v>
          </cell>
          <cell r="T254" t="str">
            <v/>
          </cell>
          <cell r="U254" t="str">
            <v/>
          </cell>
          <cell r="V254" t="str">
            <v/>
          </cell>
          <cell r="W254" t="str">
            <v/>
          </cell>
          <cell r="X254" t="str">
            <v/>
          </cell>
          <cell r="Y254">
            <v>0</v>
          </cell>
          <cell r="AA254" t="str">
            <v/>
          </cell>
          <cell r="AB254">
            <v>1862.4657142857143</v>
          </cell>
          <cell r="AC254" t="str">
            <v/>
          </cell>
          <cell r="AD254" t="str">
            <v/>
          </cell>
          <cell r="AE254" t="str">
            <v/>
          </cell>
          <cell r="AF254" t="str">
            <v/>
          </cell>
          <cell r="AG254" t="str">
            <v/>
          </cell>
          <cell r="AH254">
            <v>0</v>
          </cell>
          <cell r="AJ254" t="str">
            <v>All Network</v>
          </cell>
        </row>
        <row r="255">
          <cell r="A255" t="str">
            <v>20000198</v>
          </cell>
          <cell r="B255" t="str">
            <v>EUGENE-LANE NO 1</v>
          </cell>
          <cell r="C255">
            <v>122059.23000000001</v>
          </cell>
          <cell r="D255">
            <v>122059.23000000001</v>
          </cell>
          <cell r="E255">
            <v>0</v>
          </cell>
          <cell r="G255">
            <v>3944.1728571428566</v>
          </cell>
          <cell r="I255" t="str">
            <v/>
          </cell>
          <cell r="J255">
            <v>1</v>
          </cell>
          <cell r="K255" t="str">
            <v/>
          </cell>
          <cell r="L255" t="str">
            <v/>
          </cell>
          <cell r="M255" t="str">
            <v/>
          </cell>
          <cell r="N255" t="str">
            <v/>
          </cell>
          <cell r="O255" t="str">
            <v/>
          </cell>
          <cell r="P255">
            <v>1</v>
          </cell>
          <cell r="R255" t="str">
            <v/>
          </cell>
          <cell r="S255">
            <v>122059.23000000001</v>
          </cell>
          <cell r="T255" t="str">
            <v/>
          </cell>
          <cell r="U255" t="str">
            <v/>
          </cell>
          <cell r="V255" t="str">
            <v/>
          </cell>
          <cell r="W255" t="str">
            <v/>
          </cell>
          <cell r="X255" t="str">
            <v/>
          </cell>
          <cell r="Y255">
            <v>0</v>
          </cell>
          <cell r="AA255" t="str">
            <v/>
          </cell>
          <cell r="AB255">
            <v>3944.1728571428566</v>
          </cell>
          <cell r="AC255" t="str">
            <v/>
          </cell>
          <cell r="AD255" t="str">
            <v/>
          </cell>
          <cell r="AE255" t="str">
            <v/>
          </cell>
          <cell r="AF255" t="str">
            <v/>
          </cell>
          <cell r="AG255" t="str">
            <v/>
          </cell>
          <cell r="AH255">
            <v>0</v>
          </cell>
          <cell r="AJ255" t="str">
            <v>All Network</v>
          </cell>
        </row>
        <row r="256">
          <cell r="A256" t="str">
            <v>20000199</v>
          </cell>
          <cell r="B256" t="str">
            <v>FAIRMOUNT-PORT ANGELES NO 1</v>
          </cell>
          <cell r="C256">
            <v>1878900.8530000001</v>
          </cell>
          <cell r="D256">
            <v>1878900.8529999999</v>
          </cell>
          <cell r="E256">
            <v>1.2391853635177929E-16</v>
          </cell>
          <cell r="G256">
            <v>9111.3742857142843</v>
          </cell>
          <cell r="I256" t="str">
            <v/>
          </cell>
          <cell r="J256">
            <v>1</v>
          </cell>
          <cell r="K256" t="str">
            <v/>
          </cell>
          <cell r="L256" t="str">
            <v/>
          </cell>
          <cell r="M256" t="str">
            <v/>
          </cell>
          <cell r="N256" t="str">
            <v/>
          </cell>
          <cell r="O256" t="str">
            <v/>
          </cell>
          <cell r="P256">
            <v>1</v>
          </cell>
          <cell r="R256" t="str">
            <v/>
          </cell>
          <cell r="S256">
            <v>1878900.8530000001</v>
          </cell>
          <cell r="T256" t="str">
            <v/>
          </cell>
          <cell r="U256" t="str">
            <v/>
          </cell>
          <cell r="V256" t="str">
            <v/>
          </cell>
          <cell r="W256" t="str">
            <v/>
          </cell>
          <cell r="X256" t="str">
            <v/>
          </cell>
          <cell r="Y256">
            <v>0</v>
          </cell>
          <cell r="AA256" t="str">
            <v/>
          </cell>
          <cell r="AB256">
            <v>9111.3742857142843</v>
          </cell>
          <cell r="AC256" t="str">
            <v/>
          </cell>
          <cell r="AD256" t="str">
            <v/>
          </cell>
          <cell r="AE256" t="str">
            <v/>
          </cell>
          <cell r="AF256" t="str">
            <v/>
          </cell>
          <cell r="AG256" t="str">
            <v/>
          </cell>
          <cell r="AH256">
            <v>0</v>
          </cell>
          <cell r="AJ256" t="str">
            <v>All Network</v>
          </cell>
        </row>
        <row r="257">
          <cell r="A257" t="str">
            <v>20000200</v>
          </cell>
          <cell r="B257" t="str">
            <v>FAIRMOUNT-PORT ANGELES NO 2</v>
          </cell>
          <cell r="C257">
            <v>1529338.26</v>
          </cell>
          <cell r="D257">
            <v>1529338.26</v>
          </cell>
          <cell r="E257">
            <v>0</v>
          </cell>
          <cell r="G257">
            <v>15195.254285714285</v>
          </cell>
          <cell r="I257" t="str">
            <v/>
          </cell>
          <cell r="J257">
            <v>1</v>
          </cell>
          <cell r="K257" t="str">
            <v/>
          </cell>
          <cell r="L257" t="str">
            <v/>
          </cell>
          <cell r="M257" t="str">
            <v/>
          </cell>
          <cell r="N257" t="str">
            <v/>
          </cell>
          <cell r="O257" t="str">
            <v/>
          </cell>
          <cell r="P257">
            <v>1</v>
          </cell>
          <cell r="R257" t="str">
            <v/>
          </cell>
          <cell r="S257">
            <v>1529338.26</v>
          </cell>
          <cell r="T257" t="str">
            <v/>
          </cell>
          <cell r="U257" t="str">
            <v/>
          </cell>
          <cell r="V257" t="str">
            <v/>
          </cell>
          <cell r="W257" t="str">
            <v/>
          </cell>
          <cell r="X257" t="str">
            <v/>
          </cell>
          <cell r="Y257">
            <v>0</v>
          </cell>
          <cell r="AA257" t="str">
            <v/>
          </cell>
          <cell r="AB257">
            <v>15195.254285714285</v>
          </cell>
          <cell r="AC257" t="str">
            <v/>
          </cell>
          <cell r="AD257" t="str">
            <v/>
          </cell>
          <cell r="AE257" t="str">
            <v/>
          </cell>
          <cell r="AF257" t="str">
            <v/>
          </cell>
          <cell r="AG257" t="str">
            <v/>
          </cell>
          <cell r="AH257">
            <v>0</v>
          </cell>
          <cell r="AJ257" t="str">
            <v>All Network</v>
          </cell>
        </row>
        <row r="258">
          <cell r="A258" t="str">
            <v>20000201</v>
          </cell>
          <cell r="B258" t="str">
            <v>FAIRVIEW-BANDON NO 1</v>
          </cell>
          <cell r="C258">
            <v>2210238.1800000002</v>
          </cell>
          <cell r="D258">
            <v>1856435.48</v>
          </cell>
          <cell r="E258">
            <v>0.19058173785818841</v>
          </cell>
          <cell r="G258">
            <v>29966.562857142853</v>
          </cell>
          <cell r="I258" t="str">
            <v/>
          </cell>
          <cell r="J258">
            <v>1</v>
          </cell>
          <cell r="K258" t="str">
            <v/>
          </cell>
          <cell r="L258" t="str">
            <v/>
          </cell>
          <cell r="M258" t="str">
            <v/>
          </cell>
          <cell r="N258" t="str">
            <v/>
          </cell>
          <cell r="O258" t="str">
            <v/>
          </cell>
          <cell r="P258">
            <v>1</v>
          </cell>
          <cell r="R258" t="str">
            <v/>
          </cell>
          <cell r="S258">
            <v>2210238.1800000002</v>
          </cell>
          <cell r="T258" t="str">
            <v/>
          </cell>
          <cell r="U258" t="str">
            <v/>
          </cell>
          <cell r="V258" t="str">
            <v/>
          </cell>
          <cell r="W258" t="str">
            <v/>
          </cell>
          <cell r="X258" t="str">
            <v/>
          </cell>
          <cell r="Y258">
            <v>0</v>
          </cell>
          <cell r="AA258" t="str">
            <v/>
          </cell>
          <cell r="AB258">
            <v>29966.562857142853</v>
          </cell>
          <cell r="AC258" t="str">
            <v/>
          </cell>
          <cell r="AD258" t="str">
            <v/>
          </cell>
          <cell r="AE258" t="str">
            <v/>
          </cell>
          <cell r="AF258" t="str">
            <v/>
          </cell>
          <cell r="AG258" t="str">
            <v/>
          </cell>
          <cell r="AH258">
            <v>0</v>
          </cell>
          <cell r="AJ258" t="str">
            <v>All Network</v>
          </cell>
        </row>
        <row r="259">
          <cell r="A259" t="str">
            <v>20000202</v>
          </cell>
          <cell r="B259" t="str">
            <v>FAIRVIEW-BANDON NO 2</v>
          </cell>
          <cell r="C259">
            <v>2199172.003</v>
          </cell>
          <cell r="D259">
            <v>2199172.003</v>
          </cell>
          <cell r="E259">
            <v>0</v>
          </cell>
          <cell r="G259">
            <v>8939.017142857143</v>
          </cell>
          <cell r="I259" t="str">
            <v/>
          </cell>
          <cell r="J259">
            <v>1</v>
          </cell>
          <cell r="K259" t="str">
            <v/>
          </cell>
          <cell r="L259" t="str">
            <v/>
          </cell>
          <cell r="M259" t="str">
            <v/>
          </cell>
          <cell r="N259" t="str">
            <v/>
          </cell>
          <cell r="O259" t="str">
            <v/>
          </cell>
          <cell r="P259">
            <v>1</v>
          </cell>
          <cell r="R259" t="str">
            <v/>
          </cell>
          <cell r="S259">
            <v>2199172.003</v>
          </cell>
          <cell r="T259" t="str">
            <v/>
          </cell>
          <cell r="U259" t="str">
            <v/>
          </cell>
          <cell r="V259" t="str">
            <v/>
          </cell>
          <cell r="W259" t="str">
            <v/>
          </cell>
          <cell r="X259" t="str">
            <v/>
          </cell>
          <cell r="Y259">
            <v>0</v>
          </cell>
          <cell r="AA259" t="str">
            <v/>
          </cell>
          <cell r="AB259">
            <v>8939.017142857143</v>
          </cell>
          <cell r="AC259" t="str">
            <v/>
          </cell>
          <cell r="AD259" t="str">
            <v/>
          </cell>
          <cell r="AE259" t="str">
            <v/>
          </cell>
          <cell r="AF259" t="str">
            <v/>
          </cell>
          <cell r="AG259" t="str">
            <v/>
          </cell>
          <cell r="AH259">
            <v>0</v>
          </cell>
          <cell r="AJ259" t="str">
            <v>All Network</v>
          </cell>
        </row>
        <row r="260">
          <cell r="A260" t="str">
            <v>20000203</v>
          </cell>
          <cell r="B260" t="str">
            <v>FAIRVIEW-ROGUE NO 1</v>
          </cell>
          <cell r="C260">
            <v>6893302.4399999995</v>
          </cell>
          <cell r="D260">
            <v>6893302.4399999995</v>
          </cell>
          <cell r="E260">
            <v>0</v>
          </cell>
          <cell r="G260">
            <v>37444.531428571434</v>
          </cell>
          <cell r="I260" t="str">
            <v/>
          </cell>
          <cell r="J260">
            <v>1</v>
          </cell>
          <cell r="K260" t="str">
            <v/>
          </cell>
          <cell r="L260" t="str">
            <v/>
          </cell>
          <cell r="M260" t="str">
            <v/>
          </cell>
          <cell r="N260" t="str">
            <v/>
          </cell>
          <cell r="O260" t="str">
            <v/>
          </cell>
          <cell r="P260">
            <v>1</v>
          </cell>
          <cell r="R260" t="str">
            <v/>
          </cell>
          <cell r="S260">
            <v>6893302.4399999995</v>
          </cell>
          <cell r="T260" t="str">
            <v/>
          </cell>
          <cell r="U260" t="str">
            <v/>
          </cell>
          <cell r="V260" t="str">
            <v/>
          </cell>
          <cell r="W260" t="str">
            <v/>
          </cell>
          <cell r="X260" t="str">
            <v/>
          </cell>
          <cell r="Y260">
            <v>0</v>
          </cell>
          <cell r="AA260" t="str">
            <v/>
          </cell>
          <cell r="AB260">
            <v>37444.531428571434</v>
          </cell>
          <cell r="AC260" t="str">
            <v/>
          </cell>
          <cell r="AD260" t="str">
            <v/>
          </cell>
          <cell r="AE260" t="str">
            <v/>
          </cell>
          <cell r="AF260" t="str">
            <v/>
          </cell>
          <cell r="AG260" t="str">
            <v/>
          </cell>
          <cell r="AH260">
            <v>0</v>
          </cell>
          <cell r="AJ260" t="str">
            <v>All Network</v>
          </cell>
        </row>
        <row r="261">
          <cell r="A261" t="str">
            <v>20000803</v>
          </cell>
          <cell r="B261" t="str">
            <v>FIDALGO-BELLINGHAM FIBER SYSTE</v>
          </cell>
          <cell r="C261">
            <v>360929.65</v>
          </cell>
          <cell r="D261">
            <v>360929.65</v>
          </cell>
          <cell r="E261">
            <v>0</v>
          </cell>
          <cell r="G261">
            <v>0</v>
          </cell>
          <cell r="I261" t="str">
            <v/>
          </cell>
          <cell r="J261" t="str">
            <v/>
          </cell>
          <cell r="K261" t="str">
            <v/>
          </cell>
          <cell r="L261" t="str">
            <v/>
          </cell>
          <cell r="M261" t="str">
            <v/>
          </cell>
          <cell r="N261" t="str">
            <v/>
          </cell>
          <cell r="O261">
            <v>1</v>
          </cell>
          <cell r="P261">
            <v>1</v>
          </cell>
          <cell r="R261" t="str">
            <v/>
          </cell>
          <cell r="S261" t="str">
            <v/>
          </cell>
          <cell r="T261" t="str">
            <v/>
          </cell>
          <cell r="U261" t="str">
            <v/>
          </cell>
          <cell r="V261" t="str">
            <v/>
          </cell>
          <cell r="W261" t="str">
            <v/>
          </cell>
          <cell r="X261">
            <v>360929.65</v>
          </cell>
          <cell r="Y261">
            <v>0</v>
          </cell>
          <cell r="AA261" t="str">
            <v/>
          </cell>
          <cell r="AB261" t="str">
            <v/>
          </cell>
          <cell r="AC261" t="str">
            <v/>
          </cell>
          <cell r="AD261" t="str">
            <v/>
          </cell>
          <cell r="AE261" t="str">
            <v/>
          </cell>
          <cell r="AF261" t="str">
            <v/>
          </cell>
          <cell r="AG261">
            <v>0</v>
          </cell>
          <cell r="AH261">
            <v>0</v>
          </cell>
          <cell r="AJ261" t="str">
            <v>MLEASE All Ancillary</v>
          </cell>
        </row>
        <row r="262">
          <cell r="A262" t="str">
            <v>20000204</v>
          </cell>
          <cell r="B262" t="str">
            <v>FIDALGO-LOPEZ ISLAND NO 3</v>
          </cell>
          <cell r="C262">
            <v>1929609</v>
          </cell>
          <cell r="D262">
            <v>1929609</v>
          </cell>
          <cell r="E262">
            <v>0</v>
          </cell>
          <cell r="G262">
            <v>1308.8314285714284</v>
          </cell>
          <cell r="I262" t="str">
            <v/>
          </cell>
          <cell r="J262">
            <v>1</v>
          </cell>
          <cell r="K262" t="str">
            <v/>
          </cell>
          <cell r="L262" t="str">
            <v/>
          </cell>
          <cell r="M262" t="str">
            <v/>
          </cell>
          <cell r="N262" t="str">
            <v/>
          </cell>
          <cell r="O262" t="str">
            <v/>
          </cell>
          <cell r="P262">
            <v>1</v>
          </cell>
          <cell r="R262" t="str">
            <v/>
          </cell>
          <cell r="S262">
            <v>1929609</v>
          </cell>
          <cell r="T262" t="str">
            <v/>
          </cell>
          <cell r="U262" t="str">
            <v/>
          </cell>
          <cell r="V262" t="str">
            <v/>
          </cell>
          <cell r="W262" t="str">
            <v/>
          </cell>
          <cell r="X262" t="str">
            <v/>
          </cell>
          <cell r="Y262">
            <v>0</v>
          </cell>
          <cell r="AA262" t="str">
            <v/>
          </cell>
          <cell r="AB262">
            <v>1308.8314285714284</v>
          </cell>
          <cell r="AC262" t="str">
            <v/>
          </cell>
          <cell r="AD262" t="str">
            <v/>
          </cell>
          <cell r="AE262" t="str">
            <v/>
          </cell>
          <cell r="AF262" t="str">
            <v/>
          </cell>
          <cell r="AG262" t="str">
            <v/>
          </cell>
          <cell r="AH262">
            <v>0</v>
          </cell>
          <cell r="AJ262" t="str">
            <v>All Network</v>
          </cell>
        </row>
        <row r="263">
          <cell r="A263" t="str">
            <v>20000732</v>
          </cell>
          <cell r="B263" t="str">
            <v>FIDALGO-LOPEZ ISLAND NO 4</v>
          </cell>
          <cell r="C263">
            <v>4794685.34</v>
          </cell>
          <cell r="D263">
            <v>4794685.34</v>
          </cell>
          <cell r="E263">
            <v>0</v>
          </cell>
          <cell r="G263">
            <v>0</v>
          </cell>
          <cell r="I263" t="str">
            <v/>
          </cell>
          <cell r="J263">
            <v>1</v>
          </cell>
          <cell r="K263" t="str">
            <v/>
          </cell>
          <cell r="L263" t="str">
            <v/>
          </cell>
          <cell r="M263" t="str">
            <v/>
          </cell>
          <cell r="N263" t="str">
            <v/>
          </cell>
          <cell r="O263" t="str">
            <v/>
          </cell>
          <cell r="P263">
            <v>1</v>
          </cell>
          <cell r="R263" t="str">
            <v/>
          </cell>
          <cell r="S263">
            <v>4794685.34</v>
          </cell>
          <cell r="T263" t="str">
            <v/>
          </cell>
          <cell r="U263" t="str">
            <v/>
          </cell>
          <cell r="V263" t="str">
            <v/>
          </cell>
          <cell r="W263" t="str">
            <v/>
          </cell>
          <cell r="X263" t="str">
            <v/>
          </cell>
          <cell r="Y263">
            <v>0</v>
          </cell>
          <cell r="AA263" t="str">
            <v/>
          </cell>
          <cell r="AB263">
            <v>0</v>
          </cell>
          <cell r="AC263" t="str">
            <v/>
          </cell>
          <cell r="AD263" t="str">
            <v/>
          </cell>
          <cell r="AE263" t="str">
            <v/>
          </cell>
          <cell r="AF263" t="str">
            <v/>
          </cell>
          <cell r="AG263" t="str">
            <v/>
          </cell>
          <cell r="AH263">
            <v>0</v>
          </cell>
          <cell r="AJ263" t="str">
            <v>All Network</v>
          </cell>
        </row>
        <row r="264">
          <cell r="A264" t="str">
            <v>20000760</v>
          </cell>
          <cell r="B264" t="str">
            <v>FIDALGO-LOPEZ ISLAND NO 5</v>
          </cell>
          <cell r="C264">
            <v>13833755.460000001</v>
          </cell>
          <cell r="D264">
            <v>13833755.460000001</v>
          </cell>
          <cell r="E264">
            <v>0</v>
          </cell>
          <cell r="G264">
            <v>849.58285714285705</v>
          </cell>
          <cell r="I264" t="str">
            <v/>
          </cell>
          <cell r="J264">
            <v>1</v>
          </cell>
          <cell r="K264" t="str">
            <v/>
          </cell>
          <cell r="L264" t="str">
            <v/>
          </cell>
          <cell r="M264" t="str">
            <v/>
          </cell>
          <cell r="N264" t="str">
            <v/>
          </cell>
          <cell r="O264" t="str">
            <v/>
          </cell>
          <cell r="P264">
            <v>1</v>
          </cell>
          <cell r="R264" t="str">
            <v/>
          </cell>
          <cell r="S264">
            <v>13833755.460000001</v>
          </cell>
          <cell r="T264" t="str">
            <v/>
          </cell>
          <cell r="U264" t="str">
            <v/>
          </cell>
          <cell r="V264" t="str">
            <v/>
          </cell>
          <cell r="W264" t="str">
            <v/>
          </cell>
          <cell r="X264" t="str">
            <v/>
          </cell>
          <cell r="Y264">
            <v>0</v>
          </cell>
          <cell r="AA264" t="str">
            <v/>
          </cell>
          <cell r="AB264">
            <v>849.58285714285705</v>
          </cell>
          <cell r="AC264" t="str">
            <v/>
          </cell>
          <cell r="AD264" t="str">
            <v/>
          </cell>
          <cell r="AE264" t="str">
            <v/>
          </cell>
          <cell r="AF264" t="str">
            <v/>
          </cell>
          <cell r="AG264" t="str">
            <v/>
          </cell>
          <cell r="AH264">
            <v>0</v>
          </cell>
          <cell r="AJ264" t="str">
            <v>All Network</v>
          </cell>
        </row>
        <row r="265">
          <cell r="A265" t="str">
            <v>20000206</v>
          </cell>
          <cell r="B265" t="str">
            <v>FILBERT TAP TO FOREST GROVE-MC</v>
          </cell>
          <cell r="C265">
            <v>290501.08999999997</v>
          </cell>
          <cell r="D265">
            <v>290501.09000000003</v>
          </cell>
          <cell r="E265">
            <v>-2.0036985373606481E-16</v>
          </cell>
          <cell r="G265">
            <v>129.95428571428573</v>
          </cell>
          <cell r="I265" t="str">
            <v/>
          </cell>
          <cell r="J265">
            <v>1</v>
          </cell>
          <cell r="K265" t="str">
            <v/>
          </cell>
          <cell r="L265" t="str">
            <v/>
          </cell>
          <cell r="M265" t="str">
            <v/>
          </cell>
          <cell r="N265" t="str">
            <v/>
          </cell>
          <cell r="O265" t="str">
            <v/>
          </cell>
          <cell r="P265">
            <v>1</v>
          </cell>
          <cell r="R265" t="str">
            <v/>
          </cell>
          <cell r="S265">
            <v>290501.08999999997</v>
          </cell>
          <cell r="T265" t="str">
            <v/>
          </cell>
          <cell r="U265" t="str">
            <v/>
          </cell>
          <cell r="V265" t="str">
            <v/>
          </cell>
          <cell r="W265" t="str">
            <v/>
          </cell>
          <cell r="X265" t="str">
            <v/>
          </cell>
          <cell r="Y265">
            <v>0</v>
          </cell>
          <cell r="AA265" t="str">
            <v/>
          </cell>
          <cell r="AB265">
            <v>129.95428571428573</v>
          </cell>
          <cell r="AC265" t="str">
            <v/>
          </cell>
          <cell r="AD265" t="str">
            <v/>
          </cell>
          <cell r="AE265" t="str">
            <v/>
          </cell>
          <cell r="AF265" t="str">
            <v/>
          </cell>
          <cell r="AG265" t="str">
            <v/>
          </cell>
          <cell r="AH265">
            <v>0</v>
          </cell>
          <cell r="AJ265" t="str">
            <v>All Network</v>
          </cell>
        </row>
        <row r="266">
          <cell r="A266" t="str">
            <v>20000207</v>
          </cell>
          <cell r="B266" t="str">
            <v>FLATHEAD-HOT SPRINGS NO 1</v>
          </cell>
          <cell r="C266">
            <v>3257393</v>
          </cell>
          <cell r="D266">
            <v>3257393.0000000009</v>
          </cell>
          <cell r="E266">
            <v>-2.8591041198144595E-16</v>
          </cell>
          <cell r="G266">
            <v>15908.06857142857</v>
          </cell>
          <cell r="I266" t="str">
            <v/>
          </cell>
          <cell r="J266">
            <v>1</v>
          </cell>
          <cell r="K266" t="str">
            <v/>
          </cell>
          <cell r="L266" t="str">
            <v/>
          </cell>
          <cell r="M266" t="str">
            <v/>
          </cell>
          <cell r="N266" t="str">
            <v/>
          </cell>
          <cell r="O266" t="str">
            <v/>
          </cell>
          <cell r="P266">
            <v>1</v>
          </cell>
          <cell r="R266" t="str">
            <v/>
          </cell>
          <cell r="S266">
            <v>3257393</v>
          </cell>
          <cell r="T266" t="str">
            <v/>
          </cell>
          <cell r="U266" t="str">
            <v/>
          </cell>
          <cell r="V266" t="str">
            <v/>
          </cell>
          <cell r="W266" t="str">
            <v/>
          </cell>
          <cell r="X266" t="str">
            <v/>
          </cell>
          <cell r="Y266">
            <v>0</v>
          </cell>
          <cell r="AA266" t="str">
            <v/>
          </cell>
          <cell r="AB266">
            <v>15908.06857142857</v>
          </cell>
          <cell r="AC266" t="str">
            <v/>
          </cell>
          <cell r="AD266" t="str">
            <v/>
          </cell>
          <cell r="AE266" t="str">
            <v/>
          </cell>
          <cell r="AF266" t="str">
            <v/>
          </cell>
          <cell r="AG266" t="str">
            <v/>
          </cell>
          <cell r="AH266">
            <v>0</v>
          </cell>
          <cell r="AJ266" t="str">
            <v>All Network</v>
          </cell>
        </row>
        <row r="267">
          <cell r="A267" t="str">
            <v>20000209</v>
          </cell>
          <cell r="B267" t="str">
            <v>FORDS PRAIRIE TAP TO CHEHALIS-</v>
          </cell>
          <cell r="C267">
            <v>23009</v>
          </cell>
          <cell r="D267">
            <v>23009</v>
          </cell>
          <cell r="E267">
            <v>0</v>
          </cell>
          <cell r="G267">
            <v>179.33285714285716</v>
          </cell>
          <cell r="I267" t="str">
            <v/>
          </cell>
          <cell r="J267">
            <v>1</v>
          </cell>
          <cell r="K267" t="str">
            <v/>
          </cell>
          <cell r="L267" t="str">
            <v/>
          </cell>
          <cell r="M267" t="str">
            <v/>
          </cell>
          <cell r="N267" t="str">
            <v/>
          </cell>
          <cell r="O267" t="str">
            <v/>
          </cell>
          <cell r="P267">
            <v>1</v>
          </cell>
          <cell r="R267" t="str">
            <v/>
          </cell>
          <cell r="S267">
            <v>23009</v>
          </cell>
          <cell r="T267" t="str">
            <v/>
          </cell>
          <cell r="U267" t="str">
            <v/>
          </cell>
          <cell r="V267" t="str">
            <v/>
          </cell>
          <cell r="W267" t="str">
            <v/>
          </cell>
          <cell r="X267" t="str">
            <v/>
          </cell>
          <cell r="Y267">
            <v>0</v>
          </cell>
          <cell r="AA267" t="str">
            <v/>
          </cell>
          <cell r="AB267">
            <v>179.33285714285716</v>
          </cell>
          <cell r="AC267" t="str">
            <v/>
          </cell>
          <cell r="AD267" t="str">
            <v/>
          </cell>
          <cell r="AE267" t="str">
            <v/>
          </cell>
          <cell r="AF267" t="str">
            <v/>
          </cell>
          <cell r="AG267" t="str">
            <v/>
          </cell>
          <cell r="AH267">
            <v>0</v>
          </cell>
          <cell r="AJ267" t="str">
            <v>All Network</v>
          </cell>
        </row>
        <row r="268">
          <cell r="A268" t="str">
            <v>20000210</v>
          </cell>
          <cell r="B268" t="str">
            <v>FOREST GROVE-MCMINNVILLE NO 1</v>
          </cell>
          <cell r="C268">
            <v>1677797.77</v>
          </cell>
          <cell r="D268">
            <v>1677797.77</v>
          </cell>
          <cell r="E268">
            <v>0</v>
          </cell>
          <cell r="G268">
            <v>7074.0442857142862</v>
          </cell>
          <cell r="I268" t="str">
            <v/>
          </cell>
          <cell r="J268">
            <v>1</v>
          </cell>
          <cell r="K268" t="str">
            <v/>
          </cell>
          <cell r="L268" t="str">
            <v/>
          </cell>
          <cell r="M268" t="str">
            <v/>
          </cell>
          <cell r="N268" t="str">
            <v/>
          </cell>
          <cell r="O268" t="str">
            <v/>
          </cell>
          <cell r="P268">
            <v>1</v>
          </cell>
          <cell r="R268" t="str">
            <v/>
          </cell>
          <cell r="S268">
            <v>1677797.77</v>
          </cell>
          <cell r="T268" t="str">
            <v/>
          </cell>
          <cell r="U268" t="str">
            <v/>
          </cell>
          <cell r="V268" t="str">
            <v/>
          </cell>
          <cell r="W268" t="str">
            <v/>
          </cell>
          <cell r="X268" t="str">
            <v/>
          </cell>
          <cell r="Y268">
            <v>0</v>
          </cell>
          <cell r="AA268" t="str">
            <v/>
          </cell>
          <cell r="AB268">
            <v>7074.0442857142862</v>
          </cell>
          <cell r="AC268" t="str">
            <v/>
          </cell>
          <cell r="AD268" t="str">
            <v/>
          </cell>
          <cell r="AE268" t="str">
            <v/>
          </cell>
          <cell r="AF268" t="str">
            <v/>
          </cell>
          <cell r="AG268" t="str">
            <v/>
          </cell>
          <cell r="AH268">
            <v>0</v>
          </cell>
          <cell r="AJ268" t="str">
            <v>All Network</v>
          </cell>
        </row>
        <row r="269">
          <cell r="A269" t="str">
            <v>20000964</v>
          </cell>
          <cell r="B269" t="str">
            <v>FOREST GROVE-TILLAMOOK NO 1</v>
          </cell>
          <cell r="C269">
            <v>11802263.259999998</v>
          </cell>
          <cell r="D269">
            <v>8810255.4499999974</v>
          </cell>
          <cell r="E269">
            <v>0.33960511440108143</v>
          </cell>
          <cell r="G269">
            <v>22847.848571428571</v>
          </cell>
          <cell r="I269" t="str">
            <v/>
          </cell>
          <cell r="J269">
            <v>1</v>
          </cell>
          <cell r="K269" t="str">
            <v/>
          </cell>
          <cell r="L269" t="str">
            <v/>
          </cell>
          <cell r="M269" t="str">
            <v/>
          </cell>
          <cell r="N269" t="str">
            <v/>
          </cell>
          <cell r="O269" t="str">
            <v/>
          </cell>
          <cell r="P269">
            <v>1</v>
          </cell>
          <cell r="R269" t="str">
            <v/>
          </cell>
          <cell r="S269">
            <v>11802263.259999998</v>
          </cell>
          <cell r="T269" t="str">
            <v/>
          </cell>
          <cell r="U269" t="str">
            <v/>
          </cell>
          <cell r="V269" t="str">
            <v/>
          </cell>
          <cell r="W269" t="str">
            <v/>
          </cell>
          <cell r="X269" t="str">
            <v/>
          </cell>
          <cell r="Y269">
            <v>0</v>
          </cell>
          <cell r="AA269" t="str">
            <v/>
          </cell>
          <cell r="AB269">
            <v>22847.848571428571</v>
          </cell>
          <cell r="AC269" t="str">
            <v/>
          </cell>
          <cell r="AD269" t="str">
            <v/>
          </cell>
          <cell r="AE269" t="str">
            <v/>
          </cell>
          <cell r="AF269" t="str">
            <v/>
          </cell>
          <cell r="AG269" t="str">
            <v/>
          </cell>
          <cell r="AH269">
            <v>0</v>
          </cell>
          <cell r="AJ269" t="str">
            <v>All Network. REM 2/26/13</v>
          </cell>
        </row>
        <row r="270">
          <cell r="A270" t="str">
            <v>20001342</v>
          </cell>
          <cell r="B270" t="str">
            <v>FOREST GROVE-TILLAMOOK NO 1 (M</v>
          </cell>
          <cell r="C270">
            <v>6922414.2000000002</v>
          </cell>
          <cell r="G270">
            <v>0</v>
          </cell>
          <cell r="J270">
            <v>1</v>
          </cell>
          <cell r="P270">
            <v>1</v>
          </cell>
          <cell r="R270" t="str">
            <v/>
          </cell>
          <cell r="S270">
            <v>6922414.2000000002</v>
          </cell>
          <cell r="T270" t="str">
            <v/>
          </cell>
          <cell r="U270" t="str">
            <v/>
          </cell>
          <cell r="V270" t="str">
            <v/>
          </cell>
          <cell r="W270" t="str">
            <v/>
          </cell>
          <cell r="X270" t="str">
            <v/>
          </cell>
          <cell r="Y270">
            <v>0</v>
          </cell>
          <cell r="AA270" t="str">
            <v/>
          </cell>
          <cell r="AB270">
            <v>0</v>
          </cell>
          <cell r="AC270" t="str">
            <v/>
          </cell>
          <cell r="AD270" t="str">
            <v/>
          </cell>
          <cell r="AE270" t="str">
            <v/>
          </cell>
          <cell r="AF270" t="str">
            <v/>
          </cell>
          <cell r="AG270" t="str">
            <v/>
          </cell>
          <cell r="AH270">
            <v>0</v>
          </cell>
          <cell r="AJ270" t="str">
            <v>New. All Network Consistent with other Forest Grove-Tillamook Investment (LTD 3/28/17)</v>
          </cell>
        </row>
        <row r="271">
          <cell r="A271" t="str">
            <v>20001343</v>
          </cell>
          <cell r="B271" t="str">
            <v>FOREST GROVE-TILLAMOOK NO 1 (M</v>
          </cell>
          <cell r="C271">
            <v>17295167.130000003</v>
          </cell>
          <cell r="G271">
            <v>0</v>
          </cell>
          <cell r="J271">
            <v>1</v>
          </cell>
          <cell r="P271">
            <v>1</v>
          </cell>
          <cell r="R271" t="str">
            <v/>
          </cell>
          <cell r="S271">
            <v>17295167.130000003</v>
          </cell>
          <cell r="T271" t="str">
            <v/>
          </cell>
          <cell r="U271" t="str">
            <v/>
          </cell>
          <cell r="V271" t="str">
            <v/>
          </cell>
          <cell r="W271" t="str">
            <v/>
          </cell>
          <cell r="X271" t="str">
            <v/>
          </cell>
          <cell r="Y271">
            <v>0</v>
          </cell>
          <cell r="AA271" t="str">
            <v/>
          </cell>
          <cell r="AB271">
            <v>0</v>
          </cell>
          <cell r="AC271" t="str">
            <v/>
          </cell>
          <cell r="AD271" t="str">
            <v/>
          </cell>
          <cell r="AE271" t="str">
            <v/>
          </cell>
          <cell r="AF271" t="str">
            <v/>
          </cell>
          <cell r="AG271" t="str">
            <v/>
          </cell>
          <cell r="AH271">
            <v>0</v>
          </cell>
          <cell r="AJ271" t="str">
            <v>New. All Network Consistent with other Forest Grove-Tillamook Investment (LTD 3/28/17)</v>
          </cell>
        </row>
        <row r="272">
          <cell r="A272" t="str">
            <v>20000212</v>
          </cell>
          <cell r="B272" t="str">
            <v>FOSTER TAP TO GREEN PETER-LEBA</v>
          </cell>
          <cell r="C272">
            <v>276038.88</v>
          </cell>
          <cell r="D272">
            <v>254650</v>
          </cell>
          <cell r="E272">
            <v>8.3993245631258609E-2</v>
          </cell>
          <cell r="G272">
            <v>3782.2599999999998</v>
          </cell>
          <cell r="I272" t="str">
            <v/>
          </cell>
          <cell r="J272">
            <v>1</v>
          </cell>
          <cell r="K272" t="str">
            <v/>
          </cell>
          <cell r="L272" t="str">
            <v/>
          </cell>
          <cell r="M272" t="str">
            <v/>
          </cell>
          <cell r="N272" t="str">
            <v/>
          </cell>
          <cell r="O272" t="str">
            <v/>
          </cell>
          <cell r="P272">
            <v>1</v>
          </cell>
          <cell r="R272" t="str">
            <v/>
          </cell>
          <cell r="S272">
            <v>276038.88</v>
          </cell>
          <cell r="T272" t="str">
            <v/>
          </cell>
          <cell r="U272" t="str">
            <v/>
          </cell>
          <cell r="V272" t="str">
            <v/>
          </cell>
          <cell r="W272" t="str">
            <v/>
          </cell>
          <cell r="X272" t="str">
            <v/>
          </cell>
          <cell r="Y272">
            <v>0</v>
          </cell>
          <cell r="AA272" t="str">
            <v/>
          </cell>
          <cell r="AB272">
            <v>3782.2599999999998</v>
          </cell>
          <cell r="AC272" t="str">
            <v/>
          </cell>
          <cell r="AD272" t="str">
            <v/>
          </cell>
          <cell r="AE272" t="str">
            <v/>
          </cell>
          <cell r="AF272" t="str">
            <v/>
          </cell>
          <cell r="AG272" t="str">
            <v/>
          </cell>
          <cell r="AH272">
            <v>0</v>
          </cell>
          <cell r="AJ272" t="str">
            <v>All Network</v>
          </cell>
        </row>
        <row r="273">
          <cell r="A273" t="str">
            <v>20000213</v>
          </cell>
          <cell r="B273" t="str">
            <v>FOUR LAKES TAP TO SUNSET-EAST</v>
          </cell>
          <cell r="C273">
            <v>324134.71000000002</v>
          </cell>
          <cell r="D273">
            <v>272492.75</v>
          </cell>
          <cell r="E273">
            <v>0.18951682200719108</v>
          </cell>
          <cell r="G273">
            <v>5836.215714285715</v>
          </cell>
          <cell r="I273" t="str">
            <v/>
          </cell>
          <cell r="J273">
            <v>1</v>
          </cell>
          <cell r="K273" t="str">
            <v/>
          </cell>
          <cell r="L273" t="str">
            <v/>
          </cell>
          <cell r="M273" t="str">
            <v/>
          </cell>
          <cell r="N273" t="str">
            <v/>
          </cell>
          <cell r="O273" t="str">
            <v/>
          </cell>
          <cell r="P273">
            <v>1</v>
          </cell>
          <cell r="R273" t="str">
            <v/>
          </cell>
          <cell r="S273">
            <v>324134.71000000002</v>
          </cell>
          <cell r="T273" t="str">
            <v/>
          </cell>
          <cell r="U273" t="str">
            <v/>
          </cell>
          <cell r="V273" t="str">
            <v/>
          </cell>
          <cell r="W273" t="str">
            <v/>
          </cell>
          <cell r="X273" t="str">
            <v/>
          </cell>
          <cell r="Y273">
            <v>0</v>
          </cell>
          <cell r="AA273" t="str">
            <v/>
          </cell>
          <cell r="AB273">
            <v>5836.215714285715</v>
          </cell>
          <cell r="AC273" t="str">
            <v/>
          </cell>
          <cell r="AD273" t="str">
            <v/>
          </cell>
          <cell r="AE273" t="str">
            <v/>
          </cell>
          <cell r="AF273" t="str">
            <v/>
          </cell>
          <cell r="AG273" t="str">
            <v/>
          </cell>
          <cell r="AH273">
            <v>0</v>
          </cell>
          <cell r="AJ273" t="str">
            <v>All Network</v>
          </cell>
        </row>
        <row r="274">
          <cell r="A274" t="str">
            <v>20000214</v>
          </cell>
          <cell r="B274" t="str">
            <v>FRANKLIN-BADGER CANYON NO 1</v>
          </cell>
          <cell r="C274">
            <v>1733993.1630000002</v>
          </cell>
          <cell r="D274">
            <v>1733993.1629999999</v>
          </cell>
          <cell r="E274">
            <v>1.3427425702823814E-16</v>
          </cell>
          <cell r="G274">
            <v>6110.471428571429</v>
          </cell>
          <cell r="I274" t="str">
            <v/>
          </cell>
          <cell r="J274">
            <v>1</v>
          </cell>
          <cell r="K274" t="str">
            <v/>
          </cell>
          <cell r="L274" t="str">
            <v/>
          </cell>
          <cell r="M274" t="str">
            <v/>
          </cell>
          <cell r="N274" t="str">
            <v/>
          </cell>
          <cell r="O274" t="str">
            <v/>
          </cell>
          <cell r="P274">
            <v>1</v>
          </cell>
          <cell r="R274" t="str">
            <v/>
          </cell>
          <cell r="S274">
            <v>1733993.1630000002</v>
          </cell>
          <cell r="T274" t="str">
            <v/>
          </cell>
          <cell r="U274" t="str">
            <v/>
          </cell>
          <cell r="V274" t="str">
            <v/>
          </cell>
          <cell r="W274" t="str">
            <v/>
          </cell>
          <cell r="X274" t="str">
            <v/>
          </cell>
          <cell r="Y274">
            <v>0</v>
          </cell>
          <cell r="AA274" t="str">
            <v/>
          </cell>
          <cell r="AB274">
            <v>6110.471428571429</v>
          </cell>
          <cell r="AC274" t="str">
            <v/>
          </cell>
          <cell r="AD274" t="str">
            <v/>
          </cell>
          <cell r="AE274" t="str">
            <v/>
          </cell>
          <cell r="AF274" t="str">
            <v/>
          </cell>
          <cell r="AG274" t="str">
            <v/>
          </cell>
          <cell r="AH274">
            <v>0</v>
          </cell>
          <cell r="AJ274" t="str">
            <v>All Network</v>
          </cell>
        </row>
        <row r="275">
          <cell r="A275" t="str">
            <v>20000215</v>
          </cell>
          <cell r="B275" t="str">
            <v>FRANKLIN-BADGER CANYON NO 2</v>
          </cell>
          <cell r="C275">
            <v>2321835.9499999997</v>
          </cell>
          <cell r="D275">
            <v>2204260.7200000002</v>
          </cell>
          <cell r="E275">
            <v>5.3339983302882386E-2</v>
          </cell>
          <cell r="G275">
            <v>10836.605714285715</v>
          </cell>
          <cell r="I275" t="str">
            <v/>
          </cell>
          <cell r="J275">
            <v>1</v>
          </cell>
          <cell r="K275" t="str">
            <v/>
          </cell>
          <cell r="L275" t="str">
            <v/>
          </cell>
          <cell r="M275" t="str">
            <v/>
          </cell>
          <cell r="N275" t="str">
            <v/>
          </cell>
          <cell r="O275" t="str">
            <v/>
          </cell>
          <cell r="P275">
            <v>1</v>
          </cell>
          <cell r="R275" t="str">
            <v/>
          </cell>
          <cell r="S275">
            <v>2321835.9499999997</v>
          </cell>
          <cell r="T275" t="str">
            <v/>
          </cell>
          <cell r="U275" t="str">
            <v/>
          </cell>
          <cell r="V275" t="str">
            <v/>
          </cell>
          <cell r="W275" t="str">
            <v/>
          </cell>
          <cell r="X275" t="str">
            <v/>
          </cell>
          <cell r="Y275">
            <v>0</v>
          </cell>
          <cell r="AA275" t="str">
            <v/>
          </cell>
          <cell r="AB275">
            <v>10836.605714285715</v>
          </cell>
          <cell r="AC275" t="str">
            <v/>
          </cell>
          <cell r="AD275" t="str">
            <v/>
          </cell>
          <cell r="AE275" t="str">
            <v/>
          </cell>
          <cell r="AF275" t="str">
            <v/>
          </cell>
          <cell r="AG275" t="str">
            <v/>
          </cell>
          <cell r="AH275">
            <v>0</v>
          </cell>
          <cell r="AJ275" t="str">
            <v>All Network</v>
          </cell>
        </row>
        <row r="276">
          <cell r="A276" t="str">
            <v>20001340</v>
          </cell>
          <cell r="B276" t="str">
            <v>FRANKLIN-HATWAI FIBER SYSTEM (</v>
          </cell>
          <cell r="C276">
            <v>28839.82</v>
          </cell>
          <cell r="G276">
            <v>0</v>
          </cell>
          <cell r="O276">
            <v>1</v>
          </cell>
          <cell r="P276">
            <v>1</v>
          </cell>
          <cell r="R276" t="str">
            <v/>
          </cell>
          <cell r="S276" t="str">
            <v/>
          </cell>
          <cell r="T276" t="str">
            <v/>
          </cell>
          <cell r="U276" t="str">
            <v/>
          </cell>
          <cell r="V276" t="str">
            <v/>
          </cell>
          <cell r="W276" t="str">
            <v/>
          </cell>
          <cell r="X276">
            <v>28839.82</v>
          </cell>
          <cell r="Y276">
            <v>0</v>
          </cell>
          <cell r="AA276" t="str">
            <v/>
          </cell>
          <cell r="AB276" t="str">
            <v/>
          </cell>
          <cell r="AC276" t="str">
            <v/>
          </cell>
          <cell r="AD276" t="str">
            <v/>
          </cell>
          <cell r="AE276" t="str">
            <v/>
          </cell>
          <cell r="AF276" t="str">
            <v/>
          </cell>
          <cell r="AG276">
            <v>0</v>
          </cell>
          <cell r="AH276">
            <v>0</v>
          </cell>
          <cell r="AJ276" t="str">
            <v>New ML Fiber.  All unsegmented (LTD 3/28/17)</v>
          </cell>
        </row>
        <row r="277">
          <cell r="A277" t="str">
            <v>20001446</v>
          </cell>
          <cell r="B277" t="str">
            <v>FRANKLIN-HATWAI FIBER SYSTEM (</v>
          </cell>
          <cell r="C277">
            <v>108861.45</v>
          </cell>
          <cell r="G277">
            <v>0</v>
          </cell>
          <cell r="O277">
            <v>1</v>
          </cell>
          <cell r="P277">
            <v>1</v>
          </cell>
          <cell r="R277" t="str">
            <v/>
          </cell>
          <cell r="S277" t="str">
            <v/>
          </cell>
          <cell r="T277" t="str">
            <v/>
          </cell>
          <cell r="U277" t="str">
            <v/>
          </cell>
          <cell r="V277" t="str">
            <v/>
          </cell>
          <cell r="W277" t="str">
            <v/>
          </cell>
          <cell r="X277">
            <v>108861.45</v>
          </cell>
          <cell r="Y277">
            <v>0</v>
          </cell>
          <cell r="AA277" t="str">
            <v/>
          </cell>
          <cell r="AB277" t="str">
            <v/>
          </cell>
          <cell r="AC277" t="str">
            <v/>
          </cell>
          <cell r="AD277" t="str">
            <v/>
          </cell>
          <cell r="AE277" t="str">
            <v/>
          </cell>
          <cell r="AF277" t="str">
            <v/>
          </cell>
          <cell r="AG277">
            <v>0</v>
          </cell>
          <cell r="AH277">
            <v>0</v>
          </cell>
          <cell r="AJ277" t="str">
            <v>New ML Fiber.  All unsegmented (LTD 3/28/17)</v>
          </cell>
        </row>
        <row r="278">
          <cell r="A278" t="str">
            <v>20001447</v>
          </cell>
          <cell r="B278" t="str">
            <v>FRANKLIN-HATWAI FIBER SYSTEM (</v>
          </cell>
          <cell r="C278">
            <v>7565.05</v>
          </cell>
          <cell r="G278">
            <v>0</v>
          </cell>
          <cell r="O278">
            <v>1</v>
          </cell>
          <cell r="P278">
            <v>1</v>
          </cell>
          <cell r="R278" t="str">
            <v/>
          </cell>
          <cell r="S278" t="str">
            <v/>
          </cell>
          <cell r="T278" t="str">
            <v/>
          </cell>
          <cell r="U278" t="str">
            <v/>
          </cell>
          <cell r="V278" t="str">
            <v/>
          </cell>
          <cell r="W278" t="str">
            <v/>
          </cell>
          <cell r="X278">
            <v>7565.05</v>
          </cell>
          <cell r="Y278">
            <v>0</v>
          </cell>
          <cell r="AA278" t="str">
            <v/>
          </cell>
          <cell r="AB278" t="str">
            <v/>
          </cell>
          <cell r="AC278" t="str">
            <v/>
          </cell>
          <cell r="AD278" t="str">
            <v/>
          </cell>
          <cell r="AE278" t="str">
            <v/>
          </cell>
          <cell r="AF278" t="str">
            <v/>
          </cell>
          <cell r="AG278">
            <v>0</v>
          </cell>
          <cell r="AH278">
            <v>0</v>
          </cell>
          <cell r="AJ278" t="str">
            <v>New ML Fiber.  All unsegmented (LTD 3/28/17)</v>
          </cell>
        </row>
        <row r="279">
          <cell r="A279" t="str">
            <v>20000217</v>
          </cell>
          <cell r="B279" t="str">
            <v>FRANKLIN-HEDGES NO 1</v>
          </cell>
          <cell r="C279">
            <v>305076.75999999995</v>
          </cell>
          <cell r="D279">
            <v>305076.75999999995</v>
          </cell>
          <cell r="E279">
            <v>0</v>
          </cell>
          <cell r="G279">
            <v>1246.1499999999999</v>
          </cell>
          <cell r="I279" t="str">
            <v/>
          </cell>
          <cell r="J279">
            <v>1</v>
          </cell>
          <cell r="K279" t="str">
            <v/>
          </cell>
          <cell r="L279" t="str">
            <v/>
          </cell>
          <cell r="M279" t="str">
            <v/>
          </cell>
          <cell r="N279" t="str">
            <v/>
          </cell>
          <cell r="O279" t="str">
            <v/>
          </cell>
          <cell r="P279">
            <v>1</v>
          </cell>
          <cell r="R279" t="str">
            <v/>
          </cell>
          <cell r="S279">
            <v>305076.75999999995</v>
          </cell>
          <cell r="T279" t="str">
            <v/>
          </cell>
          <cell r="U279" t="str">
            <v/>
          </cell>
          <cell r="V279" t="str">
            <v/>
          </cell>
          <cell r="W279" t="str">
            <v/>
          </cell>
          <cell r="X279" t="str">
            <v/>
          </cell>
          <cell r="Y279">
            <v>0</v>
          </cell>
          <cell r="AA279" t="str">
            <v/>
          </cell>
          <cell r="AB279">
            <v>1246.1499999999999</v>
          </cell>
          <cell r="AC279" t="str">
            <v/>
          </cell>
          <cell r="AD279" t="str">
            <v/>
          </cell>
          <cell r="AE279" t="str">
            <v/>
          </cell>
          <cell r="AF279" t="str">
            <v/>
          </cell>
          <cell r="AG279" t="str">
            <v/>
          </cell>
          <cell r="AH279">
            <v>0</v>
          </cell>
          <cell r="AJ279" t="str">
            <v>All Network</v>
          </cell>
        </row>
        <row r="280">
          <cell r="A280" t="str">
            <v>20000216</v>
          </cell>
          <cell r="B280" t="str">
            <v>FRANKLIN-MUNRO FIBER SYSTEM</v>
          </cell>
          <cell r="C280">
            <v>185537.62</v>
          </cell>
          <cell r="D280">
            <v>185537.62</v>
          </cell>
          <cell r="E280">
            <v>0</v>
          </cell>
          <cell r="G280">
            <v>0</v>
          </cell>
          <cell r="I280" t="str">
            <v/>
          </cell>
          <cell r="J280" t="str">
            <v/>
          </cell>
          <cell r="K280" t="str">
            <v/>
          </cell>
          <cell r="L280" t="str">
            <v/>
          </cell>
          <cell r="M280" t="str">
            <v/>
          </cell>
          <cell r="N280" t="str">
            <v/>
          </cell>
          <cell r="O280">
            <v>1</v>
          </cell>
          <cell r="P280">
            <v>1</v>
          </cell>
          <cell r="R280" t="str">
            <v/>
          </cell>
          <cell r="S280" t="str">
            <v/>
          </cell>
          <cell r="T280" t="str">
            <v/>
          </cell>
          <cell r="U280" t="str">
            <v/>
          </cell>
          <cell r="V280" t="str">
            <v/>
          </cell>
          <cell r="W280" t="str">
            <v/>
          </cell>
          <cell r="X280">
            <v>185537.62</v>
          </cell>
          <cell r="Y280">
            <v>0</v>
          </cell>
          <cell r="AA280" t="str">
            <v/>
          </cell>
          <cell r="AB280" t="str">
            <v/>
          </cell>
          <cell r="AC280" t="str">
            <v/>
          </cell>
          <cell r="AD280" t="str">
            <v/>
          </cell>
          <cell r="AE280" t="str">
            <v/>
          </cell>
          <cell r="AF280" t="str">
            <v/>
          </cell>
          <cell r="AG280">
            <v>0</v>
          </cell>
          <cell r="AH280">
            <v>0</v>
          </cell>
          <cell r="AJ280" t="str">
            <v>Unsegmented - fiber</v>
          </cell>
        </row>
        <row r="281">
          <cell r="A281" t="str">
            <v>20000218</v>
          </cell>
          <cell r="B281" t="str">
            <v>FRANKLIN-RUBY STREET NO 1</v>
          </cell>
          <cell r="C281">
            <v>1347948.91</v>
          </cell>
          <cell r="D281">
            <v>1347948.91</v>
          </cell>
          <cell r="E281">
            <v>0</v>
          </cell>
          <cell r="G281">
            <v>1735.1185714285714</v>
          </cell>
          <cell r="I281" t="str">
            <v/>
          </cell>
          <cell r="J281">
            <v>1</v>
          </cell>
          <cell r="K281" t="str">
            <v/>
          </cell>
          <cell r="L281" t="str">
            <v/>
          </cell>
          <cell r="M281" t="str">
            <v/>
          </cell>
          <cell r="N281" t="str">
            <v/>
          </cell>
          <cell r="O281" t="str">
            <v/>
          </cell>
          <cell r="P281">
            <v>1</v>
          </cell>
          <cell r="R281" t="str">
            <v/>
          </cell>
          <cell r="S281">
            <v>1347948.91</v>
          </cell>
          <cell r="T281" t="str">
            <v/>
          </cell>
          <cell r="U281" t="str">
            <v/>
          </cell>
          <cell r="V281" t="str">
            <v/>
          </cell>
          <cell r="W281" t="str">
            <v/>
          </cell>
          <cell r="X281" t="str">
            <v/>
          </cell>
          <cell r="Y281">
            <v>0</v>
          </cell>
          <cell r="AA281" t="str">
            <v/>
          </cell>
          <cell r="AB281">
            <v>1735.1185714285714</v>
          </cell>
          <cell r="AC281" t="str">
            <v/>
          </cell>
          <cell r="AD281" t="str">
            <v/>
          </cell>
          <cell r="AE281" t="str">
            <v/>
          </cell>
          <cell r="AF281" t="str">
            <v/>
          </cell>
          <cell r="AG281" t="str">
            <v/>
          </cell>
          <cell r="AH281">
            <v>0</v>
          </cell>
          <cell r="AJ281" t="str">
            <v>All Network</v>
          </cell>
        </row>
        <row r="282">
          <cell r="A282" t="str">
            <v>20000219</v>
          </cell>
          <cell r="B282" t="str">
            <v>FRANKLIN-WALLA WALLA NO 1</v>
          </cell>
          <cell r="C282">
            <v>6551740.233</v>
          </cell>
          <cell r="D282">
            <v>6191665.3230000008</v>
          </cell>
          <cell r="E282">
            <v>5.8154776011946144E-2</v>
          </cell>
          <cell r="G282">
            <v>10213.59</v>
          </cell>
          <cell r="I282" t="str">
            <v/>
          </cell>
          <cell r="J282">
            <v>1</v>
          </cell>
          <cell r="K282" t="str">
            <v/>
          </cell>
          <cell r="L282" t="str">
            <v/>
          </cell>
          <cell r="M282" t="str">
            <v/>
          </cell>
          <cell r="N282" t="str">
            <v/>
          </cell>
          <cell r="O282" t="str">
            <v/>
          </cell>
          <cell r="P282">
            <v>1</v>
          </cell>
          <cell r="R282" t="str">
            <v/>
          </cell>
          <cell r="S282">
            <v>6551740.233</v>
          </cell>
          <cell r="T282" t="str">
            <v/>
          </cell>
          <cell r="U282" t="str">
            <v/>
          </cell>
          <cell r="V282" t="str">
            <v/>
          </cell>
          <cell r="W282" t="str">
            <v/>
          </cell>
          <cell r="X282" t="str">
            <v/>
          </cell>
          <cell r="Y282">
            <v>0</v>
          </cell>
          <cell r="AA282" t="str">
            <v/>
          </cell>
          <cell r="AB282">
            <v>10213.59</v>
          </cell>
          <cell r="AC282" t="str">
            <v/>
          </cell>
          <cell r="AD282" t="str">
            <v/>
          </cell>
          <cell r="AE282" t="str">
            <v/>
          </cell>
          <cell r="AF282" t="str">
            <v/>
          </cell>
          <cell r="AG282" t="str">
            <v/>
          </cell>
          <cell r="AH282">
            <v>0</v>
          </cell>
          <cell r="AJ282" t="str">
            <v>All Network</v>
          </cell>
        </row>
        <row r="283">
          <cell r="A283" t="str">
            <v>20000220</v>
          </cell>
          <cell r="B283" t="str">
            <v>FRANZ HOLMES TAP TO  COWLITZ-L</v>
          </cell>
          <cell r="C283">
            <v>276241.10000000003</v>
          </cell>
          <cell r="D283">
            <v>276241.09999999998</v>
          </cell>
          <cell r="E283">
            <v>2.1071325343501532E-16</v>
          </cell>
          <cell r="G283">
            <v>0</v>
          </cell>
          <cell r="I283" t="str">
            <v/>
          </cell>
          <cell r="J283" t="str">
            <v/>
          </cell>
          <cell r="K283" t="str">
            <v/>
          </cell>
          <cell r="L283" t="str">
            <v/>
          </cell>
          <cell r="M283" t="str">
            <v/>
          </cell>
          <cell r="N283" t="str">
            <v/>
          </cell>
          <cell r="O283">
            <v>1</v>
          </cell>
          <cell r="P283">
            <v>1</v>
          </cell>
          <cell r="R283" t="str">
            <v/>
          </cell>
          <cell r="S283" t="str">
            <v/>
          </cell>
          <cell r="T283" t="str">
            <v/>
          </cell>
          <cell r="U283" t="str">
            <v/>
          </cell>
          <cell r="V283" t="str">
            <v/>
          </cell>
          <cell r="W283" t="str">
            <v/>
          </cell>
          <cell r="X283">
            <v>276241.10000000003</v>
          </cell>
          <cell r="Y283">
            <v>0</v>
          </cell>
          <cell r="AA283" t="str">
            <v/>
          </cell>
          <cell r="AB283" t="str">
            <v/>
          </cell>
          <cell r="AC283" t="str">
            <v/>
          </cell>
          <cell r="AD283" t="str">
            <v/>
          </cell>
          <cell r="AE283" t="str">
            <v/>
          </cell>
          <cell r="AF283" t="str">
            <v/>
          </cell>
          <cell r="AG283">
            <v>0</v>
          </cell>
          <cell r="AH283">
            <v>0</v>
          </cell>
          <cell r="AJ283" t="str">
            <v>Obsolete REM 8/14/14</v>
          </cell>
        </row>
        <row r="284">
          <cell r="A284" t="str">
            <v>20000222</v>
          </cell>
          <cell r="B284" t="str">
            <v>FROMAN TAP TO ALBANY-LEBANON N</v>
          </cell>
          <cell r="C284">
            <v>592229.37</v>
          </cell>
          <cell r="D284">
            <v>592229.37</v>
          </cell>
          <cell r="E284">
            <v>0</v>
          </cell>
          <cell r="G284">
            <v>556.57428571428579</v>
          </cell>
          <cell r="I284" t="str">
            <v/>
          </cell>
          <cell r="J284">
            <v>1</v>
          </cell>
          <cell r="K284" t="str">
            <v/>
          </cell>
          <cell r="L284" t="str">
            <v/>
          </cell>
          <cell r="M284" t="str">
            <v/>
          </cell>
          <cell r="N284" t="str">
            <v/>
          </cell>
          <cell r="O284" t="str">
            <v/>
          </cell>
          <cell r="P284">
            <v>1</v>
          </cell>
          <cell r="R284" t="str">
            <v/>
          </cell>
          <cell r="S284">
            <v>592229.37</v>
          </cell>
          <cell r="T284" t="str">
            <v/>
          </cell>
          <cell r="U284" t="str">
            <v/>
          </cell>
          <cell r="V284" t="str">
            <v/>
          </cell>
          <cell r="W284" t="str">
            <v/>
          </cell>
          <cell r="X284" t="str">
            <v/>
          </cell>
          <cell r="Y284">
            <v>0</v>
          </cell>
          <cell r="AA284" t="str">
            <v/>
          </cell>
          <cell r="AB284">
            <v>556.57428571428579</v>
          </cell>
          <cell r="AC284" t="str">
            <v/>
          </cell>
          <cell r="AD284" t="str">
            <v/>
          </cell>
          <cell r="AE284" t="str">
            <v/>
          </cell>
          <cell r="AF284" t="str">
            <v/>
          </cell>
          <cell r="AG284" t="str">
            <v/>
          </cell>
          <cell r="AH284">
            <v>0</v>
          </cell>
          <cell r="AJ284" t="str">
            <v>All Network</v>
          </cell>
        </row>
        <row r="285">
          <cell r="A285" t="str">
            <v>20000224</v>
          </cell>
          <cell r="B285" t="str">
            <v>GARRISON-ANACONDA NO 1</v>
          </cell>
          <cell r="C285">
            <v>5184668.2429999998</v>
          </cell>
          <cell r="D285">
            <v>5184668.2429999998</v>
          </cell>
          <cell r="E285">
            <v>0</v>
          </cell>
          <cell r="G285">
            <v>16985.465714285714</v>
          </cell>
          <cell r="I285" t="str">
            <v/>
          </cell>
          <cell r="J285">
            <v>1</v>
          </cell>
          <cell r="K285" t="str">
            <v/>
          </cell>
          <cell r="L285" t="str">
            <v/>
          </cell>
          <cell r="M285" t="str">
            <v/>
          </cell>
          <cell r="N285" t="str">
            <v/>
          </cell>
          <cell r="O285" t="str">
            <v/>
          </cell>
          <cell r="P285">
            <v>1</v>
          </cell>
          <cell r="R285" t="str">
            <v/>
          </cell>
          <cell r="S285">
            <v>5184668.2429999998</v>
          </cell>
          <cell r="T285" t="str">
            <v/>
          </cell>
          <cell r="U285" t="str">
            <v/>
          </cell>
          <cell r="V285" t="str">
            <v/>
          </cell>
          <cell r="W285" t="str">
            <v/>
          </cell>
          <cell r="X285" t="str">
            <v/>
          </cell>
          <cell r="Y285">
            <v>0</v>
          </cell>
          <cell r="AA285" t="str">
            <v/>
          </cell>
          <cell r="AB285">
            <v>16985.465714285714</v>
          </cell>
          <cell r="AC285" t="str">
            <v/>
          </cell>
          <cell r="AD285" t="str">
            <v/>
          </cell>
          <cell r="AE285" t="str">
            <v/>
          </cell>
          <cell r="AF285" t="str">
            <v/>
          </cell>
          <cell r="AG285" t="str">
            <v/>
          </cell>
          <cell r="AH285">
            <v>0</v>
          </cell>
          <cell r="AJ285" t="str">
            <v>All Network</v>
          </cell>
        </row>
        <row r="286">
          <cell r="A286" t="str">
            <v>20000225</v>
          </cell>
          <cell r="B286" t="str">
            <v>GARRISON-TAFT NO 1</v>
          </cell>
          <cell r="C286">
            <v>86218545</v>
          </cell>
          <cell r="D286">
            <v>86218545</v>
          </cell>
          <cell r="E286">
            <v>0</v>
          </cell>
          <cell r="G286">
            <v>120567.54857142856</v>
          </cell>
          <cell r="I286" t="str">
            <v/>
          </cell>
          <cell r="J286">
            <v>1</v>
          </cell>
          <cell r="K286" t="str">
            <v/>
          </cell>
          <cell r="L286" t="str">
            <v/>
          </cell>
          <cell r="M286" t="str">
            <v/>
          </cell>
          <cell r="N286" t="str">
            <v/>
          </cell>
          <cell r="O286" t="str">
            <v/>
          </cell>
          <cell r="P286">
            <v>1</v>
          </cell>
          <cell r="R286" t="str">
            <v/>
          </cell>
          <cell r="S286">
            <v>86218545</v>
          </cell>
          <cell r="T286" t="str">
            <v/>
          </cell>
          <cell r="U286" t="str">
            <v/>
          </cell>
          <cell r="V286" t="str">
            <v/>
          </cell>
          <cell r="W286" t="str">
            <v/>
          </cell>
          <cell r="X286" t="str">
            <v/>
          </cell>
          <cell r="Y286">
            <v>0</v>
          </cell>
          <cell r="AA286" t="str">
            <v/>
          </cell>
          <cell r="AB286">
            <v>120567.54857142856</v>
          </cell>
          <cell r="AC286" t="str">
            <v/>
          </cell>
          <cell r="AD286" t="str">
            <v/>
          </cell>
          <cell r="AE286" t="str">
            <v/>
          </cell>
          <cell r="AF286" t="str">
            <v/>
          </cell>
          <cell r="AG286" t="str">
            <v/>
          </cell>
          <cell r="AH286">
            <v>0</v>
          </cell>
          <cell r="AJ286" t="str">
            <v>All Network</v>
          </cell>
        </row>
        <row r="287">
          <cell r="A287" t="str">
            <v>20000226</v>
          </cell>
          <cell r="B287" t="str">
            <v>GARRISON-TAFT NO 2</v>
          </cell>
          <cell r="C287">
            <v>86218545</v>
          </cell>
          <cell r="D287">
            <v>86218545</v>
          </cell>
          <cell r="E287">
            <v>0</v>
          </cell>
          <cell r="G287">
            <v>89280.525714285715</v>
          </cell>
          <cell r="I287" t="str">
            <v/>
          </cell>
          <cell r="J287">
            <v>1</v>
          </cell>
          <cell r="K287" t="str">
            <v/>
          </cell>
          <cell r="L287" t="str">
            <v/>
          </cell>
          <cell r="M287" t="str">
            <v/>
          </cell>
          <cell r="N287" t="str">
            <v/>
          </cell>
          <cell r="O287" t="str">
            <v/>
          </cell>
          <cell r="P287">
            <v>1</v>
          </cell>
          <cell r="R287" t="str">
            <v/>
          </cell>
          <cell r="S287">
            <v>86218545</v>
          </cell>
          <cell r="T287" t="str">
            <v/>
          </cell>
          <cell r="U287" t="str">
            <v/>
          </cell>
          <cell r="V287" t="str">
            <v/>
          </cell>
          <cell r="W287" t="str">
            <v/>
          </cell>
          <cell r="X287" t="str">
            <v/>
          </cell>
          <cell r="Y287">
            <v>0</v>
          </cell>
          <cell r="AA287" t="str">
            <v/>
          </cell>
          <cell r="AB287">
            <v>89280.525714285715</v>
          </cell>
          <cell r="AC287" t="str">
            <v/>
          </cell>
          <cell r="AD287" t="str">
            <v/>
          </cell>
          <cell r="AE287" t="str">
            <v/>
          </cell>
          <cell r="AF287" t="str">
            <v/>
          </cell>
          <cell r="AG287" t="str">
            <v/>
          </cell>
          <cell r="AH287">
            <v>0</v>
          </cell>
          <cell r="AJ287" t="str">
            <v>All Network</v>
          </cell>
        </row>
        <row r="288">
          <cell r="A288" t="str">
            <v>20000227</v>
          </cell>
          <cell r="B288" t="str">
            <v>GLADE TAP TO BENTON-FRANKLIN N</v>
          </cell>
          <cell r="C288">
            <v>716</v>
          </cell>
          <cell r="D288">
            <v>716</v>
          </cell>
          <cell r="E288">
            <v>0</v>
          </cell>
          <cell r="G288">
            <v>197.20857142857145</v>
          </cell>
          <cell r="I288" t="str">
            <v/>
          </cell>
          <cell r="J288">
            <v>1</v>
          </cell>
          <cell r="K288" t="str">
            <v/>
          </cell>
          <cell r="L288" t="str">
            <v/>
          </cell>
          <cell r="M288" t="str">
            <v/>
          </cell>
          <cell r="N288" t="str">
            <v/>
          </cell>
          <cell r="O288" t="str">
            <v/>
          </cell>
          <cell r="P288">
            <v>1</v>
          </cell>
          <cell r="R288" t="str">
            <v/>
          </cell>
          <cell r="S288">
            <v>716</v>
          </cell>
          <cell r="T288" t="str">
            <v/>
          </cell>
          <cell r="U288" t="str">
            <v/>
          </cell>
          <cell r="V288" t="str">
            <v/>
          </cell>
          <cell r="W288" t="str">
            <v/>
          </cell>
          <cell r="X288" t="str">
            <v/>
          </cell>
          <cell r="Y288">
            <v>0</v>
          </cell>
          <cell r="AA288" t="str">
            <v/>
          </cell>
          <cell r="AB288">
            <v>197.20857142857145</v>
          </cell>
          <cell r="AC288" t="str">
            <v/>
          </cell>
          <cell r="AD288" t="str">
            <v/>
          </cell>
          <cell r="AE288" t="str">
            <v/>
          </cell>
          <cell r="AF288" t="str">
            <v/>
          </cell>
          <cell r="AG288" t="str">
            <v/>
          </cell>
          <cell r="AH288">
            <v>0</v>
          </cell>
          <cell r="AJ288" t="str">
            <v>Moved to All Network.  REM 4/17/12</v>
          </cell>
        </row>
        <row r="289">
          <cell r="A289" t="str">
            <v>20000228</v>
          </cell>
          <cell r="B289" t="str">
            <v>GOSHEN-DRUMMOND NO 1</v>
          </cell>
          <cell r="C289">
            <v>11345515.842999998</v>
          </cell>
          <cell r="D289">
            <v>16291283.062999999</v>
          </cell>
          <cell r="E289">
            <v>-0.30358365273466986</v>
          </cell>
          <cell r="G289">
            <v>53959.997142857152</v>
          </cell>
          <cell r="I289" t="str">
            <v/>
          </cell>
          <cell r="J289">
            <v>1</v>
          </cell>
          <cell r="K289" t="str">
            <v/>
          </cell>
          <cell r="L289" t="str">
            <v/>
          </cell>
          <cell r="M289" t="str">
            <v/>
          </cell>
          <cell r="N289" t="str">
            <v/>
          </cell>
          <cell r="O289" t="str">
            <v/>
          </cell>
          <cell r="P289">
            <v>1</v>
          </cell>
          <cell r="R289" t="str">
            <v/>
          </cell>
          <cell r="S289">
            <v>11345515.842999998</v>
          </cell>
          <cell r="T289" t="str">
            <v/>
          </cell>
          <cell r="U289" t="str">
            <v/>
          </cell>
          <cell r="V289" t="str">
            <v/>
          </cell>
          <cell r="W289" t="str">
            <v/>
          </cell>
          <cell r="X289" t="str">
            <v/>
          </cell>
          <cell r="Y289">
            <v>0</v>
          </cell>
          <cell r="AA289" t="str">
            <v/>
          </cell>
          <cell r="AB289">
            <v>53959.997142857152</v>
          </cell>
          <cell r="AC289" t="str">
            <v/>
          </cell>
          <cell r="AD289" t="str">
            <v/>
          </cell>
          <cell r="AE289" t="str">
            <v/>
          </cell>
          <cell r="AF289" t="str">
            <v/>
          </cell>
          <cell r="AG289" t="str">
            <v/>
          </cell>
          <cell r="AH289">
            <v>0</v>
          </cell>
          <cell r="AJ289" t="str">
            <v>All Network</v>
          </cell>
        </row>
        <row r="290">
          <cell r="A290" t="str">
            <v>20000885</v>
          </cell>
          <cell r="B290" t="str">
            <v>GRAND COULEE 115KV-GRAND COULE</v>
          </cell>
          <cell r="C290">
            <v>18644.43</v>
          </cell>
          <cell r="D290">
            <v>18644.43</v>
          </cell>
          <cell r="E290">
            <v>0</v>
          </cell>
          <cell r="G290">
            <v>0</v>
          </cell>
          <cell r="I290" t="str">
            <v/>
          </cell>
          <cell r="J290" t="str">
            <v/>
          </cell>
          <cell r="K290" t="str">
            <v/>
          </cell>
          <cell r="L290" t="str">
            <v/>
          </cell>
          <cell r="M290" t="str">
            <v/>
          </cell>
          <cell r="N290" t="str">
            <v/>
          </cell>
          <cell r="O290">
            <v>1</v>
          </cell>
          <cell r="P290">
            <v>1</v>
          </cell>
          <cell r="R290" t="str">
            <v/>
          </cell>
          <cell r="S290" t="str">
            <v/>
          </cell>
          <cell r="T290" t="str">
            <v/>
          </cell>
          <cell r="U290" t="str">
            <v/>
          </cell>
          <cell r="V290" t="str">
            <v/>
          </cell>
          <cell r="W290" t="str">
            <v/>
          </cell>
          <cell r="X290">
            <v>18644.43</v>
          </cell>
          <cell r="Y290">
            <v>0</v>
          </cell>
          <cell r="AA290" t="str">
            <v/>
          </cell>
          <cell r="AB290" t="str">
            <v/>
          </cell>
          <cell r="AC290" t="str">
            <v/>
          </cell>
          <cell r="AD290" t="str">
            <v/>
          </cell>
          <cell r="AE290" t="str">
            <v/>
          </cell>
          <cell r="AF290" t="str">
            <v/>
          </cell>
          <cell r="AG290">
            <v>0</v>
          </cell>
          <cell r="AH290">
            <v>0</v>
          </cell>
          <cell r="AJ290" t="str">
            <v>Fiber - unsegmented REM 8/8/2011</v>
          </cell>
        </row>
        <row r="291">
          <cell r="A291" t="str">
            <v>20000232</v>
          </cell>
          <cell r="B291" t="str">
            <v>GRAND COULEE-BELL NO 3</v>
          </cell>
          <cell r="C291">
            <v>3596021.0099999993</v>
          </cell>
          <cell r="D291">
            <v>3596021.01</v>
          </cell>
          <cell r="E291">
            <v>-1.2949348349545357E-16</v>
          </cell>
          <cell r="G291">
            <v>39954.351428571434</v>
          </cell>
          <cell r="I291" t="str">
            <v/>
          </cell>
          <cell r="J291">
            <v>1</v>
          </cell>
          <cell r="K291" t="str">
            <v/>
          </cell>
          <cell r="L291" t="str">
            <v/>
          </cell>
          <cell r="M291" t="str">
            <v/>
          </cell>
          <cell r="N291" t="str">
            <v/>
          </cell>
          <cell r="O291" t="str">
            <v/>
          </cell>
          <cell r="P291">
            <v>1</v>
          </cell>
          <cell r="R291" t="str">
            <v/>
          </cell>
          <cell r="S291">
            <v>3596021.0099999993</v>
          </cell>
          <cell r="T291" t="str">
            <v/>
          </cell>
          <cell r="U291" t="str">
            <v/>
          </cell>
          <cell r="V291" t="str">
            <v/>
          </cell>
          <cell r="W291" t="str">
            <v/>
          </cell>
          <cell r="X291" t="str">
            <v/>
          </cell>
          <cell r="Y291">
            <v>0</v>
          </cell>
          <cell r="AA291" t="str">
            <v/>
          </cell>
          <cell r="AB291">
            <v>39954.351428571434</v>
          </cell>
          <cell r="AC291" t="str">
            <v/>
          </cell>
          <cell r="AD291" t="str">
            <v/>
          </cell>
          <cell r="AE291" t="str">
            <v/>
          </cell>
          <cell r="AF291" t="str">
            <v/>
          </cell>
          <cell r="AG291" t="str">
            <v/>
          </cell>
          <cell r="AH291">
            <v>0</v>
          </cell>
          <cell r="AJ291" t="str">
            <v>All Network</v>
          </cell>
        </row>
        <row r="292">
          <cell r="A292" t="str">
            <v>20001065</v>
          </cell>
          <cell r="B292" t="str">
            <v>GRAND COULEE-BELL NO 3 (ML GRA</v>
          </cell>
          <cell r="C292">
            <v>77096.350000000006</v>
          </cell>
          <cell r="D292">
            <v>77096.350000000006</v>
          </cell>
          <cell r="E292">
            <v>0</v>
          </cell>
          <cell r="G292">
            <v>0</v>
          </cell>
          <cell r="I292" t="str">
            <v/>
          </cell>
          <cell r="J292">
            <v>1</v>
          </cell>
          <cell r="K292" t="str">
            <v/>
          </cell>
          <cell r="L292" t="str">
            <v/>
          </cell>
          <cell r="M292" t="str">
            <v/>
          </cell>
          <cell r="N292" t="str">
            <v/>
          </cell>
          <cell r="O292" t="str">
            <v/>
          </cell>
          <cell r="P292">
            <v>1</v>
          </cell>
          <cell r="R292" t="str">
            <v/>
          </cell>
          <cell r="S292">
            <v>77096.350000000006</v>
          </cell>
          <cell r="T292" t="str">
            <v/>
          </cell>
          <cell r="U292" t="str">
            <v/>
          </cell>
          <cell r="V292" t="str">
            <v/>
          </cell>
          <cell r="W292" t="str">
            <v/>
          </cell>
          <cell r="X292" t="str">
            <v/>
          </cell>
          <cell r="Y292">
            <v>0</v>
          </cell>
          <cell r="AA292" t="str">
            <v/>
          </cell>
          <cell r="AB292">
            <v>0</v>
          </cell>
          <cell r="AC292" t="str">
            <v/>
          </cell>
          <cell r="AD292" t="str">
            <v/>
          </cell>
          <cell r="AE292" t="str">
            <v/>
          </cell>
          <cell r="AF292" t="str">
            <v/>
          </cell>
          <cell r="AG292" t="str">
            <v/>
          </cell>
          <cell r="AH292">
            <v>0</v>
          </cell>
          <cell r="AJ292" t="str">
            <v>New.  All Network. REM 1/28/15</v>
          </cell>
        </row>
        <row r="293">
          <cell r="A293" t="str">
            <v>20001063</v>
          </cell>
          <cell r="B293" t="str">
            <v>GRAND COULEE-BELL NO 3 (ML LIN</v>
          </cell>
          <cell r="C293">
            <v>8973004.3800000008</v>
          </cell>
          <cell r="D293">
            <v>8973004.3800000008</v>
          </cell>
          <cell r="E293">
            <v>0</v>
          </cell>
          <cell r="G293">
            <v>0</v>
          </cell>
          <cell r="I293" t="str">
            <v/>
          </cell>
          <cell r="J293">
            <v>1</v>
          </cell>
          <cell r="K293" t="str">
            <v/>
          </cell>
          <cell r="L293" t="str">
            <v/>
          </cell>
          <cell r="M293" t="str">
            <v/>
          </cell>
          <cell r="N293" t="str">
            <v/>
          </cell>
          <cell r="O293" t="str">
            <v/>
          </cell>
          <cell r="P293">
            <v>1</v>
          </cell>
          <cell r="R293" t="str">
            <v/>
          </cell>
          <cell r="S293">
            <v>8973004.3800000008</v>
          </cell>
          <cell r="T293" t="str">
            <v/>
          </cell>
          <cell r="U293" t="str">
            <v/>
          </cell>
          <cell r="V293" t="str">
            <v/>
          </cell>
          <cell r="W293" t="str">
            <v/>
          </cell>
          <cell r="X293" t="str">
            <v/>
          </cell>
          <cell r="Y293">
            <v>0</v>
          </cell>
          <cell r="AA293" t="str">
            <v/>
          </cell>
          <cell r="AB293">
            <v>0</v>
          </cell>
          <cell r="AC293" t="str">
            <v/>
          </cell>
          <cell r="AD293" t="str">
            <v/>
          </cell>
          <cell r="AE293" t="str">
            <v/>
          </cell>
          <cell r="AF293" t="str">
            <v/>
          </cell>
          <cell r="AG293" t="str">
            <v/>
          </cell>
          <cell r="AH293">
            <v>0</v>
          </cell>
          <cell r="AJ293" t="str">
            <v>New.  All Network. REM 1/28/15</v>
          </cell>
        </row>
        <row r="294">
          <cell r="A294" t="str">
            <v>20001064</v>
          </cell>
          <cell r="B294" t="str">
            <v>GRAND COULEE-BELL NO 3 (ML SPO</v>
          </cell>
          <cell r="C294">
            <v>3342129.53</v>
          </cell>
          <cell r="D294">
            <v>3342129.53</v>
          </cell>
          <cell r="E294">
            <v>0</v>
          </cell>
          <cell r="G294">
            <v>0</v>
          </cell>
          <cell r="I294" t="str">
            <v/>
          </cell>
          <cell r="J294">
            <v>1</v>
          </cell>
          <cell r="K294" t="str">
            <v/>
          </cell>
          <cell r="L294" t="str">
            <v/>
          </cell>
          <cell r="M294" t="str">
            <v/>
          </cell>
          <cell r="N294" t="str">
            <v/>
          </cell>
          <cell r="O294" t="str">
            <v/>
          </cell>
          <cell r="P294">
            <v>1</v>
          </cell>
          <cell r="R294" t="str">
            <v/>
          </cell>
          <cell r="S294">
            <v>3342129.53</v>
          </cell>
          <cell r="T294" t="str">
            <v/>
          </cell>
          <cell r="U294" t="str">
            <v/>
          </cell>
          <cell r="V294" t="str">
            <v/>
          </cell>
          <cell r="W294" t="str">
            <v/>
          </cell>
          <cell r="X294" t="str">
            <v/>
          </cell>
          <cell r="Y294">
            <v>0</v>
          </cell>
          <cell r="AA294" t="str">
            <v/>
          </cell>
          <cell r="AB294">
            <v>0</v>
          </cell>
          <cell r="AC294" t="str">
            <v/>
          </cell>
          <cell r="AD294" t="str">
            <v/>
          </cell>
          <cell r="AE294" t="str">
            <v/>
          </cell>
          <cell r="AF294" t="str">
            <v/>
          </cell>
          <cell r="AG294" t="str">
            <v/>
          </cell>
          <cell r="AH294">
            <v>0</v>
          </cell>
          <cell r="AJ294" t="str">
            <v>New.  All Network. REM 1/28/15</v>
          </cell>
        </row>
        <row r="295">
          <cell r="A295" t="str">
            <v>20000233</v>
          </cell>
          <cell r="B295" t="str">
            <v>GRAND COULEE-BELL NO 5</v>
          </cell>
          <cell r="C295">
            <v>4269127.49</v>
          </cell>
          <cell r="D295">
            <v>4269084.17</v>
          </cell>
          <cell r="E295">
            <v>1.0147375473343741E-5</v>
          </cell>
          <cell r="G295">
            <v>20936.280000000002</v>
          </cell>
          <cell r="I295" t="str">
            <v/>
          </cell>
          <cell r="J295">
            <v>1</v>
          </cell>
          <cell r="K295" t="str">
            <v/>
          </cell>
          <cell r="L295" t="str">
            <v/>
          </cell>
          <cell r="M295" t="str">
            <v/>
          </cell>
          <cell r="N295" t="str">
            <v/>
          </cell>
          <cell r="O295" t="str">
            <v/>
          </cell>
          <cell r="P295">
            <v>1</v>
          </cell>
          <cell r="R295" t="str">
            <v/>
          </cell>
          <cell r="S295">
            <v>4269127.49</v>
          </cell>
          <cell r="T295" t="str">
            <v/>
          </cell>
          <cell r="U295" t="str">
            <v/>
          </cell>
          <cell r="V295" t="str">
            <v/>
          </cell>
          <cell r="W295" t="str">
            <v/>
          </cell>
          <cell r="X295" t="str">
            <v/>
          </cell>
          <cell r="Y295">
            <v>0</v>
          </cell>
          <cell r="AA295" t="str">
            <v/>
          </cell>
          <cell r="AB295">
            <v>20936.280000000002</v>
          </cell>
          <cell r="AC295" t="str">
            <v/>
          </cell>
          <cell r="AD295" t="str">
            <v/>
          </cell>
          <cell r="AE295" t="str">
            <v/>
          </cell>
          <cell r="AF295" t="str">
            <v/>
          </cell>
          <cell r="AG295" t="str">
            <v/>
          </cell>
          <cell r="AH295">
            <v>0</v>
          </cell>
          <cell r="AJ295" t="str">
            <v>All Network</v>
          </cell>
        </row>
        <row r="296">
          <cell r="A296" t="str">
            <v>20000726</v>
          </cell>
          <cell r="B296" t="str">
            <v>GRAND COULEE-BELL NO 6</v>
          </cell>
          <cell r="C296">
            <v>104017288.47999999</v>
          </cell>
          <cell r="D296">
            <v>104017288.47999999</v>
          </cell>
          <cell r="E296">
            <v>0</v>
          </cell>
          <cell r="G296">
            <v>18899.867142857143</v>
          </cell>
          <cell r="I296" t="str">
            <v/>
          </cell>
          <cell r="J296">
            <v>1</v>
          </cell>
          <cell r="K296" t="str">
            <v/>
          </cell>
          <cell r="L296" t="str">
            <v/>
          </cell>
          <cell r="M296" t="str">
            <v/>
          </cell>
          <cell r="N296" t="str">
            <v/>
          </cell>
          <cell r="O296" t="str">
            <v/>
          </cell>
          <cell r="P296">
            <v>1</v>
          </cell>
          <cell r="R296" t="str">
            <v/>
          </cell>
          <cell r="S296">
            <v>104017288.47999999</v>
          </cell>
          <cell r="T296" t="str">
            <v/>
          </cell>
          <cell r="U296" t="str">
            <v/>
          </cell>
          <cell r="V296" t="str">
            <v/>
          </cell>
          <cell r="W296" t="str">
            <v/>
          </cell>
          <cell r="X296" t="str">
            <v/>
          </cell>
          <cell r="Y296">
            <v>0</v>
          </cell>
          <cell r="AA296" t="str">
            <v/>
          </cell>
          <cell r="AB296">
            <v>18899.867142857143</v>
          </cell>
          <cell r="AC296" t="str">
            <v/>
          </cell>
          <cell r="AD296" t="str">
            <v/>
          </cell>
          <cell r="AE296" t="str">
            <v/>
          </cell>
          <cell r="AF296" t="str">
            <v/>
          </cell>
          <cell r="AG296" t="str">
            <v/>
          </cell>
          <cell r="AH296">
            <v>0</v>
          </cell>
          <cell r="AJ296" t="str">
            <v>All Network</v>
          </cell>
        </row>
        <row r="297">
          <cell r="A297" t="str">
            <v>20000234</v>
          </cell>
          <cell r="B297" t="str">
            <v>GRAND COULEE-CHIEF JOSEPH NO 1</v>
          </cell>
          <cell r="C297">
            <v>1852796.65</v>
          </cell>
          <cell r="D297">
            <v>1755430.4300000002</v>
          </cell>
          <cell r="E297">
            <v>5.5465724152907458E-2</v>
          </cell>
          <cell r="G297">
            <v>10373.335714285715</v>
          </cell>
          <cell r="I297" t="str">
            <v/>
          </cell>
          <cell r="J297">
            <v>1</v>
          </cell>
          <cell r="K297" t="str">
            <v/>
          </cell>
          <cell r="L297" t="str">
            <v/>
          </cell>
          <cell r="M297" t="str">
            <v/>
          </cell>
          <cell r="N297" t="str">
            <v/>
          </cell>
          <cell r="O297" t="str">
            <v/>
          </cell>
          <cell r="P297">
            <v>1</v>
          </cell>
          <cell r="R297" t="str">
            <v/>
          </cell>
          <cell r="S297">
            <v>1852796.65</v>
          </cell>
          <cell r="T297" t="str">
            <v/>
          </cell>
          <cell r="U297" t="str">
            <v/>
          </cell>
          <cell r="V297" t="str">
            <v/>
          </cell>
          <cell r="W297" t="str">
            <v/>
          </cell>
          <cell r="X297" t="str">
            <v/>
          </cell>
          <cell r="Y297">
            <v>0</v>
          </cell>
          <cell r="AA297" t="str">
            <v/>
          </cell>
          <cell r="AB297">
            <v>10373.335714285715</v>
          </cell>
          <cell r="AC297" t="str">
            <v/>
          </cell>
          <cell r="AD297" t="str">
            <v/>
          </cell>
          <cell r="AE297" t="str">
            <v/>
          </cell>
          <cell r="AF297" t="str">
            <v/>
          </cell>
          <cell r="AG297" t="str">
            <v/>
          </cell>
          <cell r="AH297">
            <v>0</v>
          </cell>
          <cell r="AJ297" t="str">
            <v>All Network</v>
          </cell>
        </row>
        <row r="298">
          <cell r="A298" t="str">
            <v>20000235</v>
          </cell>
          <cell r="B298" t="str">
            <v>GRAND COULEE-CHIEF JOSEPH NO 2</v>
          </cell>
          <cell r="C298">
            <v>2372939.84</v>
          </cell>
          <cell r="D298">
            <v>2149560.25</v>
          </cell>
          <cell r="E298">
            <v>0.10391873872807234</v>
          </cell>
          <cell r="G298">
            <v>12743.667142857143</v>
          </cell>
          <cell r="I298" t="str">
            <v/>
          </cell>
          <cell r="J298">
            <v>1</v>
          </cell>
          <cell r="K298" t="str">
            <v/>
          </cell>
          <cell r="L298" t="str">
            <v/>
          </cell>
          <cell r="M298" t="str">
            <v/>
          </cell>
          <cell r="N298" t="str">
            <v/>
          </cell>
          <cell r="O298" t="str">
            <v/>
          </cell>
          <cell r="P298">
            <v>1</v>
          </cell>
          <cell r="R298" t="str">
            <v/>
          </cell>
          <cell r="S298">
            <v>2372939.84</v>
          </cell>
          <cell r="T298" t="str">
            <v/>
          </cell>
          <cell r="U298" t="str">
            <v/>
          </cell>
          <cell r="V298" t="str">
            <v/>
          </cell>
          <cell r="W298" t="str">
            <v/>
          </cell>
          <cell r="X298" t="str">
            <v/>
          </cell>
          <cell r="Y298">
            <v>0</v>
          </cell>
          <cell r="AA298" t="str">
            <v/>
          </cell>
          <cell r="AB298">
            <v>12743.667142857143</v>
          </cell>
          <cell r="AC298" t="str">
            <v/>
          </cell>
          <cell r="AD298" t="str">
            <v/>
          </cell>
          <cell r="AE298" t="str">
            <v/>
          </cell>
          <cell r="AF298" t="str">
            <v/>
          </cell>
          <cell r="AG298" t="str">
            <v/>
          </cell>
          <cell r="AH298">
            <v>0</v>
          </cell>
          <cell r="AJ298" t="str">
            <v>All Network</v>
          </cell>
        </row>
        <row r="299">
          <cell r="A299" t="str">
            <v>20000236</v>
          </cell>
          <cell r="B299" t="str">
            <v>GRAND COULEE-CHIEF JOSEPH NO 3</v>
          </cell>
          <cell r="C299">
            <v>4100432</v>
          </cell>
          <cell r="D299">
            <v>4100432</v>
          </cell>
          <cell r="E299">
            <v>0</v>
          </cell>
          <cell r="G299">
            <v>7170.4057142857137</v>
          </cell>
          <cell r="I299" t="str">
            <v/>
          </cell>
          <cell r="J299">
            <v>1</v>
          </cell>
          <cell r="K299" t="str">
            <v/>
          </cell>
          <cell r="L299" t="str">
            <v/>
          </cell>
          <cell r="M299" t="str">
            <v/>
          </cell>
          <cell r="N299" t="str">
            <v/>
          </cell>
          <cell r="O299" t="str">
            <v/>
          </cell>
          <cell r="P299">
            <v>1</v>
          </cell>
          <cell r="R299" t="str">
            <v/>
          </cell>
          <cell r="S299">
            <v>4100432</v>
          </cell>
          <cell r="T299" t="str">
            <v/>
          </cell>
          <cell r="U299" t="str">
            <v/>
          </cell>
          <cell r="V299" t="str">
            <v/>
          </cell>
          <cell r="W299" t="str">
            <v/>
          </cell>
          <cell r="X299" t="str">
            <v/>
          </cell>
          <cell r="Y299">
            <v>0</v>
          </cell>
          <cell r="AA299" t="str">
            <v/>
          </cell>
          <cell r="AB299">
            <v>7170.4057142857137</v>
          </cell>
          <cell r="AC299" t="str">
            <v/>
          </cell>
          <cell r="AD299" t="str">
            <v/>
          </cell>
          <cell r="AE299" t="str">
            <v/>
          </cell>
          <cell r="AF299" t="str">
            <v/>
          </cell>
          <cell r="AG299" t="str">
            <v/>
          </cell>
          <cell r="AH299">
            <v>0</v>
          </cell>
          <cell r="AJ299" t="str">
            <v>All Network</v>
          </cell>
        </row>
        <row r="300">
          <cell r="A300" t="str">
            <v>20000752</v>
          </cell>
          <cell r="B300" t="str">
            <v>GRAND COULEE-CRESTON NO 1</v>
          </cell>
          <cell r="C300">
            <v>1574418.8840000001</v>
          </cell>
          <cell r="D300">
            <v>1507998.2540000002</v>
          </cell>
          <cell r="E300">
            <v>4.4045561607128941E-2</v>
          </cell>
          <cell r="G300">
            <v>5712.8785714285705</v>
          </cell>
          <cell r="I300" t="str">
            <v/>
          </cell>
          <cell r="J300">
            <v>1</v>
          </cell>
          <cell r="K300" t="str">
            <v/>
          </cell>
          <cell r="L300" t="str">
            <v/>
          </cell>
          <cell r="M300" t="str">
            <v/>
          </cell>
          <cell r="N300" t="str">
            <v/>
          </cell>
          <cell r="O300" t="str">
            <v/>
          </cell>
          <cell r="P300">
            <v>1</v>
          </cell>
          <cell r="R300" t="str">
            <v/>
          </cell>
          <cell r="S300">
            <v>1574418.8840000001</v>
          </cell>
          <cell r="T300" t="str">
            <v/>
          </cell>
          <cell r="U300" t="str">
            <v/>
          </cell>
          <cell r="V300" t="str">
            <v/>
          </cell>
          <cell r="W300" t="str">
            <v/>
          </cell>
          <cell r="X300" t="str">
            <v/>
          </cell>
          <cell r="Y300">
            <v>0</v>
          </cell>
          <cell r="AA300" t="str">
            <v/>
          </cell>
          <cell r="AB300">
            <v>5712.8785714285705</v>
          </cell>
          <cell r="AC300" t="str">
            <v/>
          </cell>
          <cell r="AD300" t="str">
            <v/>
          </cell>
          <cell r="AE300" t="str">
            <v/>
          </cell>
          <cell r="AF300" t="str">
            <v/>
          </cell>
          <cell r="AG300" t="str">
            <v/>
          </cell>
          <cell r="AH300">
            <v>0</v>
          </cell>
          <cell r="AJ300" t="str">
            <v>All Network</v>
          </cell>
        </row>
        <row r="301">
          <cell r="A301" t="str">
            <v>20001119</v>
          </cell>
          <cell r="B301" t="str">
            <v>GRAND COULEE-CRESTON NO 1 (GRA</v>
          </cell>
          <cell r="C301">
            <v>1642961.03</v>
          </cell>
          <cell r="G301">
            <v>0</v>
          </cell>
          <cell r="J301">
            <v>1</v>
          </cell>
          <cell r="P301">
            <v>1</v>
          </cell>
          <cell r="R301" t="str">
            <v/>
          </cell>
          <cell r="S301">
            <v>1642961.03</v>
          </cell>
          <cell r="T301" t="str">
            <v/>
          </cell>
          <cell r="U301" t="str">
            <v/>
          </cell>
          <cell r="V301" t="str">
            <v/>
          </cell>
          <cell r="W301" t="str">
            <v/>
          </cell>
          <cell r="X301" t="str">
            <v/>
          </cell>
          <cell r="Y301">
            <v>0</v>
          </cell>
          <cell r="AA301" t="str">
            <v/>
          </cell>
          <cell r="AB301">
            <v>0</v>
          </cell>
          <cell r="AC301" t="str">
            <v/>
          </cell>
          <cell r="AD301" t="str">
            <v/>
          </cell>
          <cell r="AE301" t="str">
            <v/>
          </cell>
          <cell r="AF301" t="str">
            <v/>
          </cell>
          <cell r="AG301" t="str">
            <v/>
          </cell>
          <cell r="AH301">
            <v>0</v>
          </cell>
          <cell r="AJ301" t="str">
            <v>New ML.  All Network consistent with other investment on this line (LTD 3/28/17)</v>
          </cell>
        </row>
        <row r="302">
          <cell r="A302" t="str">
            <v>20001118</v>
          </cell>
          <cell r="B302" t="str">
            <v>GRAND COULEE-CRESTON NO 1 (LIN</v>
          </cell>
          <cell r="C302">
            <v>8158429.9699999988</v>
          </cell>
          <cell r="G302">
            <v>0</v>
          </cell>
          <cell r="J302">
            <v>1</v>
          </cell>
          <cell r="P302">
            <v>1</v>
          </cell>
          <cell r="R302" t="str">
            <v/>
          </cell>
          <cell r="S302">
            <v>8158429.9699999988</v>
          </cell>
          <cell r="T302" t="str">
            <v/>
          </cell>
          <cell r="U302" t="str">
            <v/>
          </cell>
          <cell r="V302" t="str">
            <v/>
          </cell>
          <cell r="W302" t="str">
            <v/>
          </cell>
          <cell r="X302" t="str">
            <v/>
          </cell>
          <cell r="Y302">
            <v>0</v>
          </cell>
          <cell r="AA302" t="str">
            <v/>
          </cell>
          <cell r="AB302">
            <v>0</v>
          </cell>
          <cell r="AC302" t="str">
            <v/>
          </cell>
          <cell r="AD302" t="str">
            <v/>
          </cell>
          <cell r="AE302" t="str">
            <v/>
          </cell>
          <cell r="AF302" t="str">
            <v/>
          </cell>
          <cell r="AG302" t="str">
            <v/>
          </cell>
          <cell r="AH302">
            <v>0</v>
          </cell>
          <cell r="AJ302" t="str">
            <v>New ML.  All Network consistent with other investment on this line (LTD 3/28/17)</v>
          </cell>
        </row>
        <row r="303">
          <cell r="A303" t="str">
            <v>20000237</v>
          </cell>
          <cell r="B303" t="str">
            <v>GRAND COULEE-FOSTER CREEK NO 1</v>
          </cell>
          <cell r="C303">
            <v>1335545.8899999999</v>
          </cell>
          <cell r="D303">
            <v>1100132.1200000001</v>
          </cell>
          <cell r="E303">
            <v>0.21398681641983125</v>
          </cell>
          <cell r="G303">
            <v>12359.234285714285</v>
          </cell>
          <cell r="I303" t="str">
            <v/>
          </cell>
          <cell r="J303">
            <v>1</v>
          </cell>
          <cell r="K303" t="str">
            <v/>
          </cell>
          <cell r="L303" t="str">
            <v/>
          </cell>
          <cell r="M303" t="str">
            <v/>
          </cell>
          <cell r="N303" t="str">
            <v/>
          </cell>
          <cell r="O303" t="str">
            <v/>
          </cell>
          <cell r="P303">
            <v>1</v>
          </cell>
          <cell r="R303" t="str">
            <v/>
          </cell>
          <cell r="S303">
            <v>1335545.8899999999</v>
          </cell>
          <cell r="T303" t="str">
            <v/>
          </cell>
          <cell r="U303" t="str">
            <v/>
          </cell>
          <cell r="V303" t="str">
            <v/>
          </cell>
          <cell r="W303" t="str">
            <v/>
          </cell>
          <cell r="X303" t="str">
            <v/>
          </cell>
          <cell r="Y303">
            <v>0</v>
          </cell>
          <cell r="AA303" t="str">
            <v/>
          </cell>
          <cell r="AB303">
            <v>12359.234285714285</v>
          </cell>
          <cell r="AC303" t="str">
            <v/>
          </cell>
          <cell r="AD303" t="str">
            <v/>
          </cell>
          <cell r="AE303" t="str">
            <v/>
          </cell>
          <cell r="AF303" t="str">
            <v/>
          </cell>
          <cell r="AG303" t="str">
            <v/>
          </cell>
          <cell r="AH303">
            <v>0</v>
          </cell>
          <cell r="AJ303" t="str">
            <v>All Network</v>
          </cell>
        </row>
        <row r="304">
          <cell r="A304" t="str">
            <v>20000238</v>
          </cell>
          <cell r="B304" t="str">
            <v>GRAND COULEE-HANFORD NO 1</v>
          </cell>
          <cell r="C304">
            <v>12282323.986</v>
          </cell>
          <cell r="D304">
            <v>12282323.985999998</v>
          </cell>
          <cell r="E304">
            <v>1.5165250089104411E-16</v>
          </cell>
          <cell r="G304">
            <v>61530.354285714289</v>
          </cell>
          <cell r="I304" t="str">
            <v/>
          </cell>
          <cell r="J304">
            <v>1</v>
          </cell>
          <cell r="K304" t="str">
            <v/>
          </cell>
          <cell r="L304" t="str">
            <v/>
          </cell>
          <cell r="M304" t="str">
            <v/>
          </cell>
          <cell r="N304" t="str">
            <v/>
          </cell>
          <cell r="O304" t="str">
            <v/>
          </cell>
          <cell r="P304">
            <v>1</v>
          </cell>
          <cell r="R304" t="str">
            <v/>
          </cell>
          <cell r="S304">
            <v>12282323.986</v>
          </cell>
          <cell r="T304" t="str">
            <v/>
          </cell>
          <cell r="U304" t="str">
            <v/>
          </cell>
          <cell r="V304" t="str">
            <v/>
          </cell>
          <cell r="W304" t="str">
            <v/>
          </cell>
          <cell r="X304" t="str">
            <v/>
          </cell>
          <cell r="Y304">
            <v>0</v>
          </cell>
          <cell r="AA304" t="str">
            <v/>
          </cell>
          <cell r="AB304">
            <v>61530.354285714289</v>
          </cell>
          <cell r="AC304" t="str">
            <v/>
          </cell>
          <cell r="AD304" t="str">
            <v/>
          </cell>
          <cell r="AE304" t="str">
            <v/>
          </cell>
          <cell r="AF304" t="str">
            <v/>
          </cell>
          <cell r="AG304" t="str">
            <v/>
          </cell>
          <cell r="AH304">
            <v>0</v>
          </cell>
          <cell r="AJ304" t="str">
            <v>All Network</v>
          </cell>
        </row>
        <row r="305">
          <cell r="A305" t="str">
            <v>20000239</v>
          </cell>
          <cell r="B305" t="str">
            <v>GRAND COULEE-OKANOGAN NO 2</v>
          </cell>
          <cell r="C305">
            <v>2703366.0399999996</v>
          </cell>
          <cell r="D305">
            <v>2703496.12</v>
          </cell>
          <cell r="E305">
            <v>-4.8115475009647938E-5</v>
          </cell>
          <cell r="G305">
            <v>42978.828571428567</v>
          </cell>
          <cell r="I305" t="str">
            <v/>
          </cell>
          <cell r="J305">
            <v>1</v>
          </cell>
          <cell r="K305" t="str">
            <v/>
          </cell>
          <cell r="L305" t="str">
            <v/>
          </cell>
          <cell r="M305" t="str">
            <v/>
          </cell>
          <cell r="N305" t="str">
            <v/>
          </cell>
          <cell r="O305" t="str">
            <v/>
          </cell>
          <cell r="P305">
            <v>1</v>
          </cell>
          <cell r="R305" t="str">
            <v/>
          </cell>
          <cell r="S305">
            <v>2703366.0399999996</v>
          </cell>
          <cell r="T305" t="str">
            <v/>
          </cell>
          <cell r="U305" t="str">
            <v/>
          </cell>
          <cell r="V305" t="str">
            <v/>
          </cell>
          <cell r="W305" t="str">
            <v/>
          </cell>
          <cell r="X305" t="str">
            <v/>
          </cell>
          <cell r="Y305">
            <v>0</v>
          </cell>
          <cell r="AA305" t="str">
            <v/>
          </cell>
          <cell r="AB305">
            <v>42978.828571428567</v>
          </cell>
          <cell r="AC305" t="str">
            <v/>
          </cell>
          <cell r="AD305" t="str">
            <v/>
          </cell>
          <cell r="AE305" t="str">
            <v/>
          </cell>
          <cell r="AF305" t="str">
            <v/>
          </cell>
          <cell r="AG305" t="str">
            <v/>
          </cell>
          <cell r="AH305">
            <v>0</v>
          </cell>
          <cell r="AJ305" t="str">
            <v>All Network</v>
          </cell>
        </row>
        <row r="306">
          <cell r="A306" t="str">
            <v>20000240</v>
          </cell>
          <cell r="B306" t="str">
            <v>GRAND COULEE-SCHULTZ NO 1</v>
          </cell>
          <cell r="C306">
            <v>31696783.909999996</v>
          </cell>
          <cell r="D306">
            <v>31696783.91</v>
          </cell>
          <cell r="E306">
            <v>-1.1752896789275281E-16</v>
          </cell>
          <cell r="G306">
            <v>58206.078571428559</v>
          </cell>
          <cell r="I306" t="str">
            <v/>
          </cell>
          <cell r="J306">
            <v>1</v>
          </cell>
          <cell r="K306" t="str">
            <v/>
          </cell>
          <cell r="L306" t="str">
            <v/>
          </cell>
          <cell r="M306" t="str">
            <v/>
          </cell>
          <cell r="N306" t="str">
            <v/>
          </cell>
          <cell r="O306" t="str">
            <v/>
          </cell>
          <cell r="P306">
            <v>1</v>
          </cell>
          <cell r="R306" t="str">
            <v/>
          </cell>
          <cell r="S306">
            <v>31696783.909999996</v>
          </cell>
          <cell r="T306" t="str">
            <v/>
          </cell>
          <cell r="U306" t="str">
            <v/>
          </cell>
          <cell r="V306" t="str">
            <v/>
          </cell>
          <cell r="W306" t="str">
            <v/>
          </cell>
          <cell r="X306" t="str">
            <v/>
          </cell>
          <cell r="Y306">
            <v>0</v>
          </cell>
          <cell r="AA306" t="str">
            <v/>
          </cell>
          <cell r="AB306">
            <v>58206.078571428559</v>
          </cell>
          <cell r="AC306" t="str">
            <v/>
          </cell>
          <cell r="AD306" t="str">
            <v/>
          </cell>
          <cell r="AE306" t="str">
            <v/>
          </cell>
          <cell r="AF306" t="str">
            <v/>
          </cell>
          <cell r="AG306" t="str">
            <v/>
          </cell>
          <cell r="AH306">
            <v>0</v>
          </cell>
          <cell r="AJ306" t="str">
            <v>All Network</v>
          </cell>
        </row>
        <row r="307">
          <cell r="A307" t="str">
            <v>20000241</v>
          </cell>
          <cell r="B307" t="str">
            <v>GRAND COULEE-SCHULTZ NO 2</v>
          </cell>
          <cell r="C307">
            <v>30625010.140000001</v>
          </cell>
          <cell r="D307">
            <v>30625010.140000001</v>
          </cell>
          <cell r="E307">
            <v>0</v>
          </cell>
          <cell r="G307">
            <v>10559.497142857144</v>
          </cell>
          <cell r="I307" t="str">
            <v/>
          </cell>
          <cell r="J307">
            <v>1</v>
          </cell>
          <cell r="K307" t="str">
            <v/>
          </cell>
          <cell r="L307" t="str">
            <v/>
          </cell>
          <cell r="M307" t="str">
            <v/>
          </cell>
          <cell r="N307" t="str">
            <v/>
          </cell>
          <cell r="O307" t="str">
            <v/>
          </cell>
          <cell r="P307">
            <v>1</v>
          </cell>
          <cell r="R307" t="str">
            <v/>
          </cell>
          <cell r="S307">
            <v>30625010.140000001</v>
          </cell>
          <cell r="T307" t="str">
            <v/>
          </cell>
          <cell r="U307" t="str">
            <v/>
          </cell>
          <cell r="V307" t="str">
            <v/>
          </cell>
          <cell r="W307" t="str">
            <v/>
          </cell>
          <cell r="X307" t="str">
            <v/>
          </cell>
          <cell r="Y307">
            <v>0</v>
          </cell>
          <cell r="AA307" t="str">
            <v/>
          </cell>
          <cell r="AB307">
            <v>10559.497142857144</v>
          </cell>
          <cell r="AC307" t="str">
            <v/>
          </cell>
          <cell r="AD307" t="str">
            <v/>
          </cell>
          <cell r="AE307" t="str">
            <v/>
          </cell>
          <cell r="AF307" t="str">
            <v/>
          </cell>
          <cell r="AG307" t="str">
            <v/>
          </cell>
          <cell r="AH307">
            <v>0</v>
          </cell>
          <cell r="AJ307" t="str">
            <v>All Network</v>
          </cell>
        </row>
        <row r="308">
          <cell r="A308" t="str">
            <v>20001098</v>
          </cell>
          <cell r="B308" t="str">
            <v>GRAND COULEE-WESTSIDE AVA NO 1</v>
          </cell>
          <cell r="C308">
            <v>7446951.3200000003</v>
          </cell>
          <cell r="D308">
            <v>7446951.3200000003</v>
          </cell>
          <cell r="E308">
            <v>0</v>
          </cell>
          <cell r="G308">
            <v>0</v>
          </cell>
          <cell r="I308" t="str">
            <v/>
          </cell>
          <cell r="J308">
            <v>1</v>
          </cell>
          <cell r="K308" t="str">
            <v/>
          </cell>
          <cell r="L308" t="str">
            <v/>
          </cell>
          <cell r="M308" t="str">
            <v/>
          </cell>
          <cell r="N308" t="str">
            <v/>
          </cell>
          <cell r="O308" t="str">
            <v/>
          </cell>
          <cell r="P308">
            <v>1</v>
          </cell>
          <cell r="R308" t="str">
            <v/>
          </cell>
          <cell r="S308">
            <v>7446951.3200000003</v>
          </cell>
          <cell r="T308" t="str">
            <v/>
          </cell>
          <cell r="U308" t="str">
            <v/>
          </cell>
          <cell r="V308" t="str">
            <v/>
          </cell>
          <cell r="W308" t="str">
            <v/>
          </cell>
          <cell r="X308" t="str">
            <v/>
          </cell>
          <cell r="Y308">
            <v>0</v>
          </cell>
          <cell r="AA308" t="str">
            <v/>
          </cell>
          <cell r="AB308">
            <v>0</v>
          </cell>
          <cell r="AC308" t="str">
            <v/>
          </cell>
          <cell r="AD308" t="str">
            <v/>
          </cell>
          <cell r="AE308" t="str">
            <v/>
          </cell>
          <cell r="AF308" t="str">
            <v/>
          </cell>
          <cell r="AG308" t="str">
            <v/>
          </cell>
          <cell r="AH308">
            <v>0</v>
          </cell>
          <cell r="AJ308" t="str">
            <v>New.  All Network. REM 1/28/15</v>
          </cell>
        </row>
        <row r="309">
          <cell r="A309" t="str">
            <v>20001099</v>
          </cell>
          <cell r="B309" t="str">
            <v>GRAND COULEE-WESTSIDE AVA NO 1</v>
          </cell>
          <cell r="C309">
            <v>1708835.09</v>
          </cell>
          <cell r="D309">
            <v>1708835.09</v>
          </cell>
          <cell r="E309">
            <v>0</v>
          </cell>
          <cell r="G309">
            <v>0</v>
          </cell>
          <cell r="I309" t="str">
            <v/>
          </cell>
          <cell r="J309">
            <v>1</v>
          </cell>
          <cell r="K309" t="str">
            <v/>
          </cell>
          <cell r="L309" t="str">
            <v/>
          </cell>
          <cell r="M309" t="str">
            <v/>
          </cell>
          <cell r="N309" t="str">
            <v/>
          </cell>
          <cell r="O309" t="str">
            <v/>
          </cell>
          <cell r="P309">
            <v>1</v>
          </cell>
          <cell r="R309" t="str">
            <v/>
          </cell>
          <cell r="S309">
            <v>1708835.09</v>
          </cell>
          <cell r="T309" t="str">
            <v/>
          </cell>
          <cell r="U309" t="str">
            <v/>
          </cell>
          <cell r="V309" t="str">
            <v/>
          </cell>
          <cell r="W309" t="str">
            <v/>
          </cell>
          <cell r="X309" t="str">
            <v/>
          </cell>
          <cell r="Y309">
            <v>0</v>
          </cell>
          <cell r="AA309" t="str">
            <v/>
          </cell>
          <cell r="AB309">
            <v>0</v>
          </cell>
          <cell r="AC309" t="str">
            <v/>
          </cell>
          <cell r="AD309" t="str">
            <v/>
          </cell>
          <cell r="AE309" t="str">
            <v/>
          </cell>
          <cell r="AF309" t="str">
            <v/>
          </cell>
          <cell r="AG309" t="str">
            <v/>
          </cell>
          <cell r="AH309">
            <v>0</v>
          </cell>
          <cell r="AJ309" t="str">
            <v>New.  All Network. REM 1/28/15</v>
          </cell>
        </row>
        <row r="310">
          <cell r="A310" t="str">
            <v>20001100</v>
          </cell>
          <cell r="B310" t="str">
            <v>GRAND COULEE-WESTSIDE AVA NO 1</v>
          </cell>
          <cell r="C310">
            <v>664541.61</v>
          </cell>
          <cell r="D310">
            <v>664541.61</v>
          </cell>
          <cell r="E310">
            <v>0</v>
          </cell>
          <cell r="G310">
            <v>0</v>
          </cell>
          <cell r="I310" t="str">
            <v/>
          </cell>
          <cell r="J310">
            <v>1</v>
          </cell>
          <cell r="K310" t="str">
            <v/>
          </cell>
          <cell r="L310" t="str">
            <v/>
          </cell>
          <cell r="M310" t="str">
            <v/>
          </cell>
          <cell r="N310" t="str">
            <v/>
          </cell>
          <cell r="O310" t="str">
            <v/>
          </cell>
          <cell r="P310">
            <v>1</v>
          </cell>
          <cell r="R310" t="str">
            <v/>
          </cell>
          <cell r="S310">
            <v>664541.61</v>
          </cell>
          <cell r="T310" t="str">
            <v/>
          </cell>
          <cell r="U310" t="str">
            <v/>
          </cell>
          <cell r="V310" t="str">
            <v/>
          </cell>
          <cell r="W310" t="str">
            <v/>
          </cell>
          <cell r="X310" t="str">
            <v/>
          </cell>
          <cell r="Y310">
            <v>0</v>
          </cell>
          <cell r="AA310" t="str">
            <v/>
          </cell>
          <cell r="AB310">
            <v>0</v>
          </cell>
          <cell r="AC310" t="str">
            <v/>
          </cell>
          <cell r="AD310" t="str">
            <v/>
          </cell>
          <cell r="AE310" t="str">
            <v/>
          </cell>
          <cell r="AF310" t="str">
            <v/>
          </cell>
          <cell r="AG310" t="str">
            <v/>
          </cell>
          <cell r="AH310">
            <v>0</v>
          </cell>
          <cell r="AJ310" t="str">
            <v>New.  All Network. REM 1/28/15</v>
          </cell>
        </row>
        <row r="311">
          <cell r="A311" t="str">
            <v>20000242</v>
          </cell>
          <cell r="B311" t="str">
            <v>GRAND COULEE-WESTSIDE(AVA) NO</v>
          </cell>
          <cell r="C311">
            <v>1994437.8570000001</v>
          </cell>
          <cell r="D311">
            <v>1994437.8570000001</v>
          </cell>
          <cell r="E311">
            <v>0</v>
          </cell>
          <cell r="G311">
            <v>8999.2971428571436</v>
          </cell>
          <cell r="I311" t="str">
            <v/>
          </cell>
          <cell r="J311">
            <v>1</v>
          </cell>
          <cell r="K311" t="str">
            <v/>
          </cell>
          <cell r="L311" t="str">
            <v/>
          </cell>
          <cell r="M311" t="str">
            <v/>
          </cell>
          <cell r="N311" t="str">
            <v/>
          </cell>
          <cell r="O311" t="str">
            <v/>
          </cell>
          <cell r="P311">
            <v>1</v>
          </cell>
          <cell r="R311" t="str">
            <v/>
          </cell>
          <cell r="S311">
            <v>1994437.8570000001</v>
          </cell>
          <cell r="T311" t="str">
            <v/>
          </cell>
          <cell r="U311" t="str">
            <v/>
          </cell>
          <cell r="V311" t="str">
            <v/>
          </cell>
          <cell r="W311" t="str">
            <v/>
          </cell>
          <cell r="X311" t="str">
            <v/>
          </cell>
          <cell r="Y311">
            <v>0</v>
          </cell>
          <cell r="AA311" t="str">
            <v/>
          </cell>
          <cell r="AB311">
            <v>8999.2971428571436</v>
          </cell>
          <cell r="AC311" t="str">
            <v/>
          </cell>
          <cell r="AD311" t="str">
            <v/>
          </cell>
          <cell r="AE311" t="str">
            <v/>
          </cell>
          <cell r="AF311" t="str">
            <v/>
          </cell>
          <cell r="AG311" t="str">
            <v/>
          </cell>
          <cell r="AH311">
            <v>0</v>
          </cell>
          <cell r="AJ311" t="str">
            <v>All Network</v>
          </cell>
        </row>
        <row r="312">
          <cell r="A312" t="str">
            <v>20000243</v>
          </cell>
          <cell r="B312" t="str">
            <v>GRANDE ROND-BOYER NO 1</v>
          </cell>
          <cell r="C312">
            <v>1364412.52</v>
          </cell>
          <cell r="D312">
            <v>1337309.8999999999</v>
          </cell>
          <cell r="E312">
            <v>2.0266521619259764E-2</v>
          </cell>
          <cell r="G312">
            <v>2749.3342857142852</v>
          </cell>
          <cell r="I312" t="str">
            <v/>
          </cell>
          <cell r="J312">
            <v>1</v>
          </cell>
          <cell r="K312" t="str">
            <v/>
          </cell>
          <cell r="L312" t="str">
            <v/>
          </cell>
          <cell r="M312" t="str">
            <v/>
          </cell>
          <cell r="N312" t="str">
            <v/>
          </cell>
          <cell r="O312" t="str">
            <v/>
          </cell>
          <cell r="P312">
            <v>1</v>
          </cell>
          <cell r="R312" t="str">
            <v/>
          </cell>
          <cell r="S312">
            <v>1364412.52</v>
          </cell>
          <cell r="T312" t="str">
            <v/>
          </cell>
          <cell r="U312" t="str">
            <v/>
          </cell>
          <cell r="V312" t="str">
            <v/>
          </cell>
          <cell r="W312" t="str">
            <v/>
          </cell>
          <cell r="X312" t="str">
            <v/>
          </cell>
          <cell r="Y312">
            <v>0</v>
          </cell>
          <cell r="AA312" t="str">
            <v/>
          </cell>
          <cell r="AB312">
            <v>2749.3342857142852</v>
          </cell>
          <cell r="AC312" t="str">
            <v/>
          </cell>
          <cell r="AD312" t="str">
            <v/>
          </cell>
          <cell r="AE312" t="str">
            <v/>
          </cell>
          <cell r="AF312" t="str">
            <v/>
          </cell>
          <cell r="AG312" t="str">
            <v/>
          </cell>
          <cell r="AH312">
            <v>0</v>
          </cell>
          <cell r="AJ312" t="str">
            <v>All Network</v>
          </cell>
        </row>
        <row r="313">
          <cell r="A313" t="str">
            <v>20000244</v>
          </cell>
          <cell r="B313" t="str">
            <v>GRANDVIEW-RED MOUNTAIN NO 1</v>
          </cell>
          <cell r="C313">
            <v>2033480.8900000001</v>
          </cell>
          <cell r="D313">
            <v>1788658.13</v>
          </cell>
          <cell r="E313">
            <v>0.13687509977102236</v>
          </cell>
          <cell r="G313">
            <v>9543.835714285713</v>
          </cell>
          <cell r="I313" t="str">
            <v/>
          </cell>
          <cell r="J313">
            <v>1</v>
          </cell>
          <cell r="K313" t="str">
            <v/>
          </cell>
          <cell r="L313" t="str">
            <v/>
          </cell>
          <cell r="M313" t="str">
            <v/>
          </cell>
          <cell r="N313" t="str">
            <v/>
          </cell>
          <cell r="O313" t="str">
            <v/>
          </cell>
          <cell r="P313">
            <v>1</v>
          </cell>
          <cell r="R313" t="str">
            <v/>
          </cell>
          <cell r="S313">
            <v>2033480.8900000001</v>
          </cell>
          <cell r="T313" t="str">
            <v/>
          </cell>
          <cell r="U313" t="str">
            <v/>
          </cell>
          <cell r="V313" t="str">
            <v/>
          </cell>
          <cell r="W313" t="str">
            <v/>
          </cell>
          <cell r="X313" t="str">
            <v/>
          </cell>
          <cell r="Y313">
            <v>0</v>
          </cell>
          <cell r="AA313" t="str">
            <v/>
          </cell>
          <cell r="AB313">
            <v>9543.835714285713</v>
          </cell>
          <cell r="AC313" t="str">
            <v/>
          </cell>
          <cell r="AD313" t="str">
            <v/>
          </cell>
          <cell r="AE313" t="str">
            <v/>
          </cell>
          <cell r="AF313" t="str">
            <v/>
          </cell>
          <cell r="AG313" t="str">
            <v/>
          </cell>
          <cell r="AH313">
            <v>0</v>
          </cell>
          <cell r="AJ313" t="str">
            <v>All Network</v>
          </cell>
        </row>
        <row r="314">
          <cell r="A314" t="str">
            <v>20000245</v>
          </cell>
          <cell r="B314" t="str">
            <v>GREEN BLUFF TAP TO BELL-TRENTW</v>
          </cell>
          <cell r="C314">
            <v>501310.01</v>
          </cell>
          <cell r="D314">
            <v>504081.59000000008</v>
          </cell>
          <cell r="E314">
            <v>-5.4982765785992578E-3</v>
          </cell>
          <cell r="G314">
            <v>1893.962857142857</v>
          </cell>
          <cell r="I314" t="str">
            <v/>
          </cell>
          <cell r="J314">
            <v>1</v>
          </cell>
          <cell r="K314" t="str">
            <v/>
          </cell>
          <cell r="L314" t="str">
            <v/>
          </cell>
          <cell r="M314" t="str">
            <v/>
          </cell>
          <cell r="N314" t="str">
            <v/>
          </cell>
          <cell r="O314" t="str">
            <v/>
          </cell>
          <cell r="P314">
            <v>1</v>
          </cell>
          <cell r="R314" t="str">
            <v/>
          </cell>
          <cell r="S314">
            <v>501310.01</v>
          </cell>
          <cell r="T314" t="str">
            <v/>
          </cell>
          <cell r="U314" t="str">
            <v/>
          </cell>
          <cell r="V314" t="str">
            <v/>
          </cell>
          <cell r="W314" t="str">
            <v/>
          </cell>
          <cell r="X314" t="str">
            <v/>
          </cell>
          <cell r="Y314">
            <v>0</v>
          </cell>
          <cell r="AA314" t="str">
            <v/>
          </cell>
          <cell r="AB314">
            <v>1893.962857142857</v>
          </cell>
          <cell r="AC314" t="str">
            <v/>
          </cell>
          <cell r="AD314" t="str">
            <v/>
          </cell>
          <cell r="AE314" t="str">
            <v/>
          </cell>
          <cell r="AF314" t="str">
            <v/>
          </cell>
          <cell r="AG314" t="str">
            <v/>
          </cell>
          <cell r="AH314">
            <v>0</v>
          </cell>
          <cell r="AJ314" t="str">
            <v>All Network</v>
          </cell>
        </row>
        <row r="315">
          <cell r="A315" t="str">
            <v>20000246</v>
          </cell>
          <cell r="B315" t="str">
            <v>GREEN PETER-LEBANON NO 1</v>
          </cell>
          <cell r="C315">
            <v>1024116.4049999999</v>
          </cell>
          <cell r="D315">
            <v>1024116.4049999999</v>
          </cell>
          <cell r="E315">
            <v>0</v>
          </cell>
          <cell r="G315">
            <v>16091.31</v>
          </cell>
          <cell r="I315">
            <v>0.34881149806522938</v>
          </cell>
          <cell r="J315">
            <v>0.65118850193477062</v>
          </cell>
          <cell r="K315" t="str">
            <v/>
          </cell>
          <cell r="L315" t="str">
            <v/>
          </cell>
          <cell r="M315" t="str">
            <v/>
          </cell>
          <cell r="N315" t="str">
            <v/>
          </cell>
          <cell r="O315" t="str">
            <v/>
          </cell>
          <cell r="P315">
            <v>1</v>
          </cell>
          <cell r="R315">
            <v>357223.57742122712</v>
          </cell>
          <cell r="S315">
            <v>666892.82757877279</v>
          </cell>
          <cell r="T315" t="str">
            <v/>
          </cell>
          <cell r="U315" t="str">
            <v/>
          </cell>
          <cell r="V315" t="str">
            <v/>
          </cell>
          <cell r="W315" t="str">
            <v/>
          </cell>
          <cell r="X315" t="str">
            <v/>
          </cell>
          <cell r="Y315">
            <v>0</v>
          </cell>
          <cell r="AA315">
            <v>5612.8339469320063</v>
          </cell>
          <cell r="AB315">
            <v>10478.476053067994</v>
          </cell>
          <cell r="AC315" t="str">
            <v/>
          </cell>
          <cell r="AD315" t="str">
            <v/>
          </cell>
          <cell r="AE315" t="str">
            <v/>
          </cell>
          <cell r="AF315" t="str">
            <v/>
          </cell>
          <cell r="AG315" t="str">
            <v/>
          </cell>
          <cell r="AH315">
            <v>0</v>
          </cell>
          <cell r="AJ315" t="str">
            <v>Based on mileage.  REM 4/17/12</v>
          </cell>
        </row>
        <row r="316">
          <cell r="A316" t="str">
            <v>20000248</v>
          </cell>
          <cell r="B316" t="str">
            <v>GRIZZLY-CAPTAIN JACK NO 1</v>
          </cell>
          <cell r="C316">
            <v>20178336.969999999</v>
          </cell>
          <cell r="D316">
            <v>20178336.969999999</v>
          </cell>
          <cell r="E316">
            <v>0</v>
          </cell>
          <cell r="G316">
            <v>117126.9742857143</v>
          </cell>
          <cell r="I316" t="str">
            <v/>
          </cell>
          <cell r="J316" t="str">
            <v/>
          </cell>
          <cell r="K316">
            <v>1</v>
          </cell>
          <cell r="L316" t="str">
            <v/>
          </cell>
          <cell r="M316" t="str">
            <v/>
          </cell>
          <cell r="N316" t="str">
            <v/>
          </cell>
          <cell r="O316" t="str">
            <v/>
          </cell>
          <cell r="P316">
            <v>1</v>
          </cell>
          <cell r="R316" t="str">
            <v/>
          </cell>
          <cell r="S316" t="str">
            <v/>
          </cell>
          <cell r="T316">
            <v>20178336.969999999</v>
          </cell>
          <cell r="U316" t="str">
            <v/>
          </cell>
          <cell r="V316" t="str">
            <v/>
          </cell>
          <cell r="W316" t="str">
            <v/>
          </cell>
          <cell r="X316" t="str">
            <v/>
          </cell>
          <cell r="Y316">
            <v>0</v>
          </cell>
          <cell r="AA316" t="str">
            <v/>
          </cell>
          <cell r="AB316" t="str">
            <v/>
          </cell>
          <cell r="AC316">
            <v>117126.9742857143</v>
          </cell>
          <cell r="AD316" t="str">
            <v/>
          </cell>
          <cell r="AE316" t="str">
            <v/>
          </cell>
          <cell r="AF316" t="str">
            <v/>
          </cell>
          <cell r="AG316" t="str">
            <v/>
          </cell>
          <cell r="AH316">
            <v>0</v>
          </cell>
          <cell r="AJ316" t="str">
            <v>All Southern Intertie</v>
          </cell>
        </row>
        <row r="317">
          <cell r="A317" t="str">
            <v>20000922</v>
          </cell>
          <cell r="B317" t="str">
            <v>GRIZZLY-CAPTAIN JACK NO 1 ML K</v>
          </cell>
          <cell r="C317">
            <v>942372.77</v>
          </cell>
          <cell r="D317">
            <v>942372.77</v>
          </cell>
          <cell r="E317">
            <v>0</v>
          </cell>
          <cell r="G317">
            <v>0</v>
          </cell>
          <cell r="I317" t="str">
            <v/>
          </cell>
          <cell r="J317" t="str">
            <v/>
          </cell>
          <cell r="K317">
            <v>1</v>
          </cell>
          <cell r="L317" t="str">
            <v/>
          </cell>
          <cell r="M317" t="str">
            <v/>
          </cell>
          <cell r="N317" t="str">
            <v/>
          </cell>
          <cell r="O317" t="str">
            <v/>
          </cell>
          <cell r="P317">
            <v>1</v>
          </cell>
          <cell r="R317" t="str">
            <v/>
          </cell>
          <cell r="S317" t="str">
            <v/>
          </cell>
          <cell r="T317">
            <v>942372.77</v>
          </cell>
          <cell r="U317" t="str">
            <v/>
          </cell>
          <cell r="V317" t="str">
            <v/>
          </cell>
          <cell r="W317" t="str">
            <v/>
          </cell>
          <cell r="X317" t="str">
            <v/>
          </cell>
          <cell r="Y317">
            <v>0</v>
          </cell>
          <cell r="AA317" t="str">
            <v/>
          </cell>
          <cell r="AB317" t="str">
            <v/>
          </cell>
          <cell r="AC317">
            <v>0</v>
          </cell>
          <cell r="AD317" t="str">
            <v/>
          </cell>
          <cell r="AE317" t="str">
            <v/>
          </cell>
          <cell r="AF317" t="str">
            <v/>
          </cell>
          <cell r="AG317" t="str">
            <v/>
          </cell>
          <cell r="AH317">
            <v>0</v>
          </cell>
          <cell r="AJ317" t="str">
            <v>MLEASE All Intertie</v>
          </cell>
        </row>
        <row r="318">
          <cell r="A318" t="str">
            <v>20000923</v>
          </cell>
          <cell r="B318" t="str">
            <v>GRIZZLY-CAPTAIN JACK NO 1 ML L</v>
          </cell>
          <cell r="C318">
            <v>1106263.8500000001</v>
          </cell>
          <cell r="D318">
            <v>1106263.8500000001</v>
          </cell>
          <cell r="E318">
            <v>0</v>
          </cell>
          <cell r="G318">
            <v>0</v>
          </cell>
          <cell r="I318" t="str">
            <v/>
          </cell>
          <cell r="J318" t="str">
            <v/>
          </cell>
          <cell r="K318">
            <v>1</v>
          </cell>
          <cell r="L318" t="str">
            <v/>
          </cell>
          <cell r="M318" t="str">
            <v/>
          </cell>
          <cell r="N318" t="str">
            <v/>
          </cell>
          <cell r="O318" t="str">
            <v/>
          </cell>
          <cell r="P318">
            <v>1</v>
          </cell>
          <cell r="R318" t="str">
            <v/>
          </cell>
          <cell r="S318" t="str">
            <v/>
          </cell>
          <cell r="T318">
            <v>1106263.8500000001</v>
          </cell>
          <cell r="U318" t="str">
            <v/>
          </cell>
          <cell r="V318" t="str">
            <v/>
          </cell>
          <cell r="W318" t="str">
            <v/>
          </cell>
          <cell r="X318" t="str">
            <v/>
          </cell>
          <cell r="Y318">
            <v>0</v>
          </cell>
          <cell r="AA318" t="str">
            <v/>
          </cell>
          <cell r="AB318" t="str">
            <v/>
          </cell>
          <cell r="AC318">
            <v>0</v>
          </cell>
          <cell r="AD318" t="str">
            <v/>
          </cell>
          <cell r="AE318" t="str">
            <v/>
          </cell>
          <cell r="AF318" t="str">
            <v/>
          </cell>
          <cell r="AG318" t="str">
            <v/>
          </cell>
          <cell r="AH318">
            <v>0</v>
          </cell>
          <cell r="AJ318" t="str">
            <v>MLEASE All Intertie</v>
          </cell>
        </row>
        <row r="319">
          <cell r="A319" t="str">
            <v>20000249</v>
          </cell>
          <cell r="B319" t="str">
            <v>GRIZZLY-SUMMER LAKE NO 1</v>
          </cell>
          <cell r="C319">
            <v>33032920.469999995</v>
          </cell>
          <cell r="D319">
            <v>33032920.469999999</v>
          </cell>
          <cell r="E319">
            <v>-1.1277508150831431E-16</v>
          </cell>
          <cell r="G319">
            <v>35061.187142857147</v>
          </cell>
          <cell r="I319" t="str">
            <v/>
          </cell>
          <cell r="J319">
            <v>0.43</v>
          </cell>
          <cell r="K319">
            <v>0.56999999999999995</v>
          </cell>
          <cell r="L319" t="str">
            <v/>
          </cell>
          <cell r="M319" t="str">
            <v/>
          </cell>
          <cell r="N319" t="str">
            <v/>
          </cell>
          <cell r="O319" t="str">
            <v/>
          </cell>
          <cell r="P319">
            <v>1</v>
          </cell>
          <cell r="R319" t="str">
            <v/>
          </cell>
          <cell r="S319">
            <v>14204155.802099997</v>
          </cell>
          <cell r="T319">
            <v>18828764.667899996</v>
          </cell>
          <cell r="U319" t="str">
            <v/>
          </cell>
          <cell r="V319" t="str">
            <v/>
          </cell>
          <cell r="W319" t="str">
            <v/>
          </cell>
          <cell r="X319" t="str">
            <v/>
          </cell>
          <cell r="Y319">
            <v>0</v>
          </cell>
          <cell r="AA319" t="str">
            <v/>
          </cell>
          <cell r="AB319">
            <v>15076.310471428573</v>
          </cell>
          <cell r="AC319">
            <v>19984.87667142857</v>
          </cell>
          <cell r="AD319" t="str">
            <v/>
          </cell>
          <cell r="AE319" t="str">
            <v/>
          </cell>
          <cell r="AF319" t="str">
            <v/>
          </cell>
          <cell r="AG319" t="str">
            <v/>
          </cell>
          <cell r="AH319">
            <v>0</v>
          </cell>
          <cell r="AJ319" t="str">
            <v>Split per COA contract</v>
          </cell>
        </row>
        <row r="320">
          <cell r="A320" t="str">
            <v>20000911</v>
          </cell>
          <cell r="B320" t="str">
            <v>GRIZZLY-SUMMER LAKE NO 1 (CROO</v>
          </cell>
          <cell r="C320">
            <v>251693.85</v>
          </cell>
          <cell r="D320">
            <v>251693.85</v>
          </cell>
          <cell r="E320">
            <v>0</v>
          </cell>
          <cell r="G320">
            <v>0</v>
          </cell>
          <cell r="I320" t="str">
            <v/>
          </cell>
          <cell r="J320">
            <v>0.43</v>
          </cell>
          <cell r="K320">
            <v>0.56999999999999995</v>
          </cell>
          <cell r="L320" t="str">
            <v/>
          </cell>
          <cell r="M320" t="str">
            <v/>
          </cell>
          <cell r="N320" t="str">
            <v/>
          </cell>
          <cell r="O320" t="str">
            <v/>
          </cell>
          <cell r="P320">
            <v>1</v>
          </cell>
          <cell r="R320" t="str">
            <v/>
          </cell>
          <cell r="S320">
            <v>108228.35550000001</v>
          </cell>
          <cell r="T320">
            <v>143465.4945</v>
          </cell>
          <cell r="U320" t="str">
            <v/>
          </cell>
          <cell r="V320" t="str">
            <v/>
          </cell>
          <cell r="W320" t="str">
            <v/>
          </cell>
          <cell r="X320" t="str">
            <v/>
          </cell>
          <cell r="Y320">
            <v>0</v>
          </cell>
          <cell r="AA320" t="str">
            <v/>
          </cell>
          <cell r="AB320">
            <v>0</v>
          </cell>
          <cell r="AC320">
            <v>0</v>
          </cell>
          <cell r="AD320" t="str">
            <v/>
          </cell>
          <cell r="AE320" t="str">
            <v/>
          </cell>
          <cell r="AF320" t="str">
            <v/>
          </cell>
          <cell r="AG320" t="str">
            <v/>
          </cell>
          <cell r="AH320">
            <v>0</v>
          </cell>
          <cell r="AJ320" t="str">
            <v>ML - split consistent with other investment on this line (LTD 3/28/17)</v>
          </cell>
        </row>
        <row r="321">
          <cell r="A321" t="str">
            <v>20000912</v>
          </cell>
          <cell r="B321" t="str">
            <v>GRIZZLY-SUMMER LAKE NO 1 (DESC</v>
          </cell>
          <cell r="C321">
            <v>297420.23</v>
          </cell>
          <cell r="D321">
            <v>297420.23</v>
          </cell>
          <cell r="E321">
            <v>0</v>
          </cell>
          <cell r="G321">
            <v>0</v>
          </cell>
          <cell r="I321" t="str">
            <v/>
          </cell>
          <cell r="J321">
            <v>0.43</v>
          </cell>
          <cell r="K321">
            <v>0.56999999999999995</v>
          </cell>
          <cell r="L321" t="str">
            <v/>
          </cell>
          <cell r="M321" t="str">
            <v/>
          </cell>
          <cell r="N321" t="str">
            <v/>
          </cell>
          <cell r="O321" t="str">
            <v/>
          </cell>
          <cell r="P321">
            <v>1</v>
          </cell>
          <cell r="R321" t="str">
            <v/>
          </cell>
          <cell r="S321">
            <v>127890.69889999999</v>
          </cell>
          <cell r="T321">
            <v>169529.53109999996</v>
          </cell>
          <cell r="U321" t="str">
            <v/>
          </cell>
          <cell r="V321" t="str">
            <v/>
          </cell>
          <cell r="W321" t="str">
            <v/>
          </cell>
          <cell r="X321" t="str">
            <v/>
          </cell>
          <cell r="Y321">
            <v>0</v>
          </cell>
          <cell r="AA321" t="str">
            <v/>
          </cell>
          <cell r="AB321">
            <v>0</v>
          </cell>
          <cell r="AC321">
            <v>0</v>
          </cell>
          <cell r="AD321" t="str">
            <v/>
          </cell>
          <cell r="AE321" t="str">
            <v/>
          </cell>
          <cell r="AF321" t="str">
            <v/>
          </cell>
          <cell r="AG321" t="str">
            <v/>
          </cell>
          <cell r="AH321">
            <v>0</v>
          </cell>
          <cell r="AJ321" t="str">
            <v>ML - split consistent with other investment on this line (LTD 3/28/17)</v>
          </cell>
        </row>
        <row r="322">
          <cell r="A322" t="str">
            <v>20000913</v>
          </cell>
          <cell r="B322" t="str">
            <v>GRIZZLY-SUMMER LAKE NO 1 (LAKE</v>
          </cell>
          <cell r="C322">
            <v>594897.41</v>
          </cell>
          <cell r="D322">
            <v>594897.41</v>
          </cell>
          <cell r="E322">
            <v>0</v>
          </cell>
          <cell r="G322">
            <v>0</v>
          </cell>
          <cell r="I322" t="str">
            <v/>
          </cell>
          <cell r="J322">
            <v>0.43</v>
          </cell>
          <cell r="K322">
            <v>0.56999999999999995</v>
          </cell>
          <cell r="L322" t="str">
            <v/>
          </cell>
          <cell r="M322" t="str">
            <v/>
          </cell>
          <cell r="N322" t="str">
            <v/>
          </cell>
          <cell r="O322" t="str">
            <v/>
          </cell>
          <cell r="P322">
            <v>1</v>
          </cell>
          <cell r="R322" t="str">
            <v/>
          </cell>
          <cell r="S322">
            <v>255805.88630000001</v>
          </cell>
          <cell r="T322">
            <v>339091.52369999996</v>
          </cell>
          <cell r="U322" t="str">
            <v/>
          </cell>
          <cell r="V322" t="str">
            <v/>
          </cell>
          <cell r="W322" t="str">
            <v/>
          </cell>
          <cell r="X322" t="str">
            <v/>
          </cell>
          <cell r="Y322">
            <v>0</v>
          </cell>
          <cell r="AA322" t="str">
            <v/>
          </cell>
          <cell r="AB322">
            <v>0</v>
          </cell>
          <cell r="AC322">
            <v>0</v>
          </cell>
          <cell r="AD322" t="str">
            <v/>
          </cell>
          <cell r="AE322" t="str">
            <v/>
          </cell>
          <cell r="AF322" t="str">
            <v/>
          </cell>
          <cell r="AG322" t="str">
            <v/>
          </cell>
          <cell r="AH322">
            <v>0</v>
          </cell>
          <cell r="AJ322" t="str">
            <v>ML - split consistent with other investment on this line (LTD 3/28/17)</v>
          </cell>
        </row>
        <row r="323">
          <cell r="A323" t="str">
            <v>20000777</v>
          </cell>
          <cell r="B323" t="str">
            <v>HANFORD-WAUTOMA NO 1</v>
          </cell>
          <cell r="C323">
            <v>3063562.6999999997</v>
          </cell>
          <cell r="D323">
            <v>3063562.7</v>
          </cell>
          <cell r="E323">
            <v>-1.5199992065046987E-16</v>
          </cell>
          <cell r="G323">
            <v>2290.1099999999997</v>
          </cell>
          <cell r="I323" t="str">
            <v/>
          </cell>
          <cell r="J323">
            <v>1</v>
          </cell>
          <cell r="K323" t="str">
            <v/>
          </cell>
          <cell r="L323" t="str">
            <v/>
          </cell>
          <cell r="M323" t="str">
            <v/>
          </cell>
          <cell r="N323" t="str">
            <v/>
          </cell>
          <cell r="O323" t="str">
            <v/>
          </cell>
          <cell r="P323">
            <v>1</v>
          </cell>
          <cell r="R323" t="str">
            <v/>
          </cell>
          <cell r="S323">
            <v>3063562.6999999997</v>
          </cell>
          <cell r="T323" t="str">
            <v/>
          </cell>
          <cell r="U323" t="str">
            <v/>
          </cell>
          <cell r="V323" t="str">
            <v/>
          </cell>
          <cell r="W323" t="str">
            <v/>
          </cell>
          <cell r="X323" t="str">
            <v/>
          </cell>
          <cell r="Y323">
            <v>0</v>
          </cell>
          <cell r="AA323" t="str">
            <v/>
          </cell>
          <cell r="AB323">
            <v>2290.1099999999997</v>
          </cell>
          <cell r="AC323" t="str">
            <v/>
          </cell>
          <cell r="AD323" t="str">
            <v/>
          </cell>
          <cell r="AE323" t="str">
            <v/>
          </cell>
          <cell r="AF323" t="str">
            <v/>
          </cell>
          <cell r="AG323" t="str">
            <v/>
          </cell>
          <cell r="AH323">
            <v>0</v>
          </cell>
          <cell r="AJ323" t="str">
            <v>All Network</v>
          </cell>
        </row>
        <row r="324">
          <cell r="A324" t="str">
            <v>20000934</v>
          </cell>
          <cell r="B324" t="str">
            <v>HANFORD-WAUTOMA NO 1, ML BENTO</v>
          </cell>
          <cell r="C324">
            <v>235125.88</v>
          </cell>
          <cell r="D324">
            <v>235125.88</v>
          </cell>
          <cell r="E324">
            <v>0</v>
          </cell>
          <cell r="G324">
            <v>0</v>
          </cell>
          <cell r="I324" t="str">
            <v/>
          </cell>
          <cell r="J324">
            <v>1</v>
          </cell>
          <cell r="K324" t="str">
            <v/>
          </cell>
          <cell r="L324" t="str">
            <v/>
          </cell>
          <cell r="M324" t="str">
            <v/>
          </cell>
          <cell r="N324" t="str">
            <v/>
          </cell>
          <cell r="O324" t="str">
            <v/>
          </cell>
          <cell r="P324">
            <v>1</v>
          </cell>
          <cell r="R324" t="str">
            <v/>
          </cell>
          <cell r="S324">
            <v>235125.88</v>
          </cell>
          <cell r="T324" t="str">
            <v/>
          </cell>
          <cell r="U324" t="str">
            <v/>
          </cell>
          <cell r="V324" t="str">
            <v/>
          </cell>
          <cell r="W324" t="str">
            <v/>
          </cell>
          <cell r="X324" t="str">
            <v/>
          </cell>
          <cell r="Y324">
            <v>0</v>
          </cell>
          <cell r="AA324" t="str">
            <v/>
          </cell>
          <cell r="AB324">
            <v>0</v>
          </cell>
          <cell r="AC324" t="str">
            <v/>
          </cell>
          <cell r="AD324" t="str">
            <v/>
          </cell>
          <cell r="AE324" t="str">
            <v/>
          </cell>
          <cell r="AF324" t="str">
            <v/>
          </cell>
          <cell r="AG324" t="str">
            <v/>
          </cell>
          <cell r="AH324">
            <v>0</v>
          </cell>
          <cell r="AJ324" t="str">
            <v>MLEASE All Network</v>
          </cell>
        </row>
        <row r="325">
          <cell r="A325" t="str">
            <v>20000776</v>
          </cell>
          <cell r="B325" t="str">
            <v>HANFORD-WAUTOMA NO 2</v>
          </cell>
          <cell r="C325">
            <v>2601240.2399999998</v>
          </cell>
          <cell r="D325">
            <v>2601240.2400000002</v>
          </cell>
          <cell r="E325">
            <v>-1.7901510216055216E-16</v>
          </cell>
          <cell r="G325">
            <v>2673.6085714285718</v>
          </cell>
          <cell r="I325" t="str">
            <v/>
          </cell>
          <cell r="J325">
            <v>1</v>
          </cell>
          <cell r="K325" t="str">
            <v/>
          </cell>
          <cell r="L325" t="str">
            <v/>
          </cell>
          <cell r="M325" t="str">
            <v/>
          </cell>
          <cell r="N325" t="str">
            <v/>
          </cell>
          <cell r="O325" t="str">
            <v/>
          </cell>
          <cell r="P325">
            <v>1</v>
          </cell>
          <cell r="R325" t="str">
            <v/>
          </cell>
          <cell r="S325">
            <v>2601240.2399999998</v>
          </cell>
          <cell r="T325" t="str">
            <v/>
          </cell>
          <cell r="U325" t="str">
            <v/>
          </cell>
          <cell r="V325" t="str">
            <v/>
          </cell>
          <cell r="W325" t="str">
            <v/>
          </cell>
          <cell r="X325" t="str">
            <v/>
          </cell>
          <cell r="Y325">
            <v>0</v>
          </cell>
          <cell r="AA325" t="str">
            <v/>
          </cell>
          <cell r="AB325">
            <v>2673.6085714285718</v>
          </cell>
          <cell r="AC325" t="str">
            <v/>
          </cell>
          <cell r="AD325" t="str">
            <v/>
          </cell>
          <cell r="AE325" t="str">
            <v/>
          </cell>
          <cell r="AF325" t="str">
            <v/>
          </cell>
          <cell r="AG325" t="str">
            <v/>
          </cell>
          <cell r="AH325">
            <v>0</v>
          </cell>
          <cell r="AJ325" t="str">
            <v>All Network</v>
          </cell>
        </row>
        <row r="326">
          <cell r="A326" t="str">
            <v>20000933</v>
          </cell>
          <cell r="B326" t="str">
            <v>HANFORD-WAUTOMA NO 2, ML BENTO</v>
          </cell>
          <cell r="C326">
            <v>249602.68</v>
          </cell>
          <cell r="D326">
            <v>249602.68</v>
          </cell>
          <cell r="E326">
            <v>0</v>
          </cell>
          <cell r="G326">
            <v>0</v>
          </cell>
          <cell r="I326" t="str">
            <v/>
          </cell>
          <cell r="J326">
            <v>1</v>
          </cell>
          <cell r="K326" t="str">
            <v/>
          </cell>
          <cell r="L326" t="str">
            <v/>
          </cell>
          <cell r="M326" t="str">
            <v/>
          </cell>
          <cell r="N326" t="str">
            <v/>
          </cell>
          <cell r="O326" t="str">
            <v/>
          </cell>
          <cell r="P326">
            <v>1</v>
          </cell>
          <cell r="R326" t="str">
            <v/>
          </cell>
          <cell r="S326">
            <v>249602.68</v>
          </cell>
          <cell r="T326" t="str">
            <v/>
          </cell>
          <cell r="U326" t="str">
            <v/>
          </cell>
          <cell r="V326" t="str">
            <v/>
          </cell>
          <cell r="W326" t="str">
            <v/>
          </cell>
          <cell r="X326" t="str">
            <v/>
          </cell>
          <cell r="Y326">
            <v>0</v>
          </cell>
          <cell r="AA326" t="str">
            <v/>
          </cell>
          <cell r="AB326">
            <v>0</v>
          </cell>
          <cell r="AC326" t="str">
            <v/>
          </cell>
          <cell r="AD326" t="str">
            <v/>
          </cell>
          <cell r="AE326" t="str">
            <v/>
          </cell>
          <cell r="AF326" t="str">
            <v/>
          </cell>
          <cell r="AG326" t="str">
            <v/>
          </cell>
          <cell r="AH326">
            <v>0</v>
          </cell>
          <cell r="AJ326" t="str">
            <v>MLEASE All Network</v>
          </cell>
        </row>
        <row r="327">
          <cell r="A327" t="str">
            <v>20000253</v>
          </cell>
          <cell r="B327" t="str">
            <v>HARRISBURG TAP TO ALBANY-EUGEN</v>
          </cell>
          <cell r="C327">
            <v>15159.2</v>
          </cell>
          <cell r="D327">
            <v>15159.2</v>
          </cell>
          <cell r="E327">
            <v>0</v>
          </cell>
          <cell r="G327">
            <v>124.00142857142858</v>
          </cell>
          <cell r="I327" t="str">
            <v/>
          </cell>
          <cell r="J327">
            <v>1</v>
          </cell>
          <cell r="K327" t="str">
            <v/>
          </cell>
          <cell r="L327" t="str">
            <v/>
          </cell>
          <cell r="M327" t="str">
            <v/>
          </cell>
          <cell r="N327" t="str">
            <v/>
          </cell>
          <cell r="O327" t="str">
            <v/>
          </cell>
          <cell r="P327">
            <v>1</v>
          </cell>
          <cell r="R327" t="str">
            <v/>
          </cell>
          <cell r="S327">
            <v>15159.2</v>
          </cell>
          <cell r="T327" t="str">
            <v/>
          </cell>
          <cell r="U327" t="str">
            <v/>
          </cell>
          <cell r="V327" t="str">
            <v/>
          </cell>
          <cell r="W327" t="str">
            <v/>
          </cell>
          <cell r="X327" t="str">
            <v/>
          </cell>
          <cell r="Y327">
            <v>0</v>
          </cell>
          <cell r="AA327" t="str">
            <v/>
          </cell>
          <cell r="AB327">
            <v>124.00142857142858</v>
          </cell>
          <cell r="AC327" t="str">
            <v/>
          </cell>
          <cell r="AD327" t="str">
            <v/>
          </cell>
          <cell r="AE327" t="str">
            <v/>
          </cell>
          <cell r="AF327" t="str">
            <v/>
          </cell>
          <cell r="AG327" t="str">
            <v/>
          </cell>
          <cell r="AH327">
            <v>0</v>
          </cell>
          <cell r="AJ327" t="str">
            <v>All Network</v>
          </cell>
        </row>
        <row r="328">
          <cell r="A328" t="str">
            <v>20000254</v>
          </cell>
          <cell r="B328" t="str">
            <v>HARVALUM-BIG EDDY NO 1</v>
          </cell>
          <cell r="C328">
            <v>4358900.37</v>
          </cell>
          <cell r="D328">
            <v>2646540.9500000007</v>
          </cell>
          <cell r="E328">
            <v>0.64701791974917255</v>
          </cell>
          <cell r="G328">
            <v>4929.0785714285721</v>
          </cell>
          <cell r="I328" t="str">
            <v/>
          </cell>
          <cell r="J328">
            <v>1</v>
          </cell>
          <cell r="K328" t="str">
            <v/>
          </cell>
          <cell r="L328" t="str">
            <v/>
          </cell>
          <cell r="M328" t="str">
            <v/>
          </cell>
          <cell r="N328" t="str">
            <v/>
          </cell>
          <cell r="O328" t="str">
            <v/>
          </cell>
          <cell r="P328">
            <v>1</v>
          </cell>
          <cell r="R328" t="str">
            <v/>
          </cell>
          <cell r="S328">
            <v>4358900.37</v>
          </cell>
          <cell r="T328" t="str">
            <v/>
          </cell>
          <cell r="U328" t="str">
            <v/>
          </cell>
          <cell r="V328" t="str">
            <v/>
          </cell>
          <cell r="W328" t="str">
            <v/>
          </cell>
          <cell r="X328" t="str">
            <v/>
          </cell>
          <cell r="Y328">
            <v>0</v>
          </cell>
          <cell r="AA328" t="str">
            <v/>
          </cell>
          <cell r="AB328">
            <v>4929.0785714285721</v>
          </cell>
          <cell r="AC328" t="str">
            <v/>
          </cell>
          <cell r="AD328" t="str">
            <v/>
          </cell>
          <cell r="AE328" t="str">
            <v/>
          </cell>
          <cell r="AF328" t="str">
            <v/>
          </cell>
          <cell r="AG328" t="str">
            <v/>
          </cell>
          <cell r="AH328">
            <v>0</v>
          </cell>
          <cell r="AJ328" t="str">
            <v>All Network</v>
          </cell>
        </row>
        <row r="329">
          <cell r="A329" t="str">
            <v>20001323</v>
          </cell>
          <cell r="B329" t="str">
            <v>HARVALUM-BIG EDDY NO 1 (ML WAS</v>
          </cell>
          <cell r="C329">
            <v>6089225.2199999997</v>
          </cell>
          <cell r="D329">
            <v>6089225.2199999997</v>
          </cell>
          <cell r="E329">
            <v>0</v>
          </cell>
          <cell r="G329">
            <v>0</v>
          </cell>
          <cell r="I329" t="str">
            <v/>
          </cell>
          <cell r="J329">
            <v>1</v>
          </cell>
          <cell r="K329" t="str">
            <v/>
          </cell>
          <cell r="L329" t="str">
            <v/>
          </cell>
          <cell r="M329" t="str">
            <v/>
          </cell>
          <cell r="N329" t="str">
            <v/>
          </cell>
          <cell r="O329" t="str">
            <v/>
          </cell>
          <cell r="P329">
            <v>1</v>
          </cell>
          <cell r="R329" t="str">
            <v/>
          </cell>
          <cell r="S329">
            <v>6089225.2199999997</v>
          </cell>
          <cell r="T329" t="str">
            <v/>
          </cell>
          <cell r="U329" t="str">
            <v/>
          </cell>
          <cell r="V329" t="str">
            <v/>
          </cell>
          <cell r="W329" t="str">
            <v/>
          </cell>
          <cell r="X329" t="str">
            <v/>
          </cell>
          <cell r="Y329">
            <v>0</v>
          </cell>
          <cell r="AA329" t="str">
            <v/>
          </cell>
          <cell r="AB329">
            <v>0</v>
          </cell>
          <cell r="AC329" t="str">
            <v/>
          </cell>
          <cell r="AD329" t="str">
            <v/>
          </cell>
          <cell r="AE329" t="str">
            <v/>
          </cell>
          <cell r="AF329" t="str">
            <v/>
          </cell>
          <cell r="AG329" t="str">
            <v/>
          </cell>
          <cell r="AH329">
            <v>0</v>
          </cell>
          <cell r="AJ329" t="str">
            <v>New FY15.  All Network.  REM 1/29/26</v>
          </cell>
        </row>
        <row r="330">
          <cell r="A330" t="str">
            <v>20000256</v>
          </cell>
          <cell r="B330" t="str">
            <v>HAT ROCK TAP TO MCNARY-WALLULA</v>
          </cell>
          <cell r="C330">
            <v>117346.15</v>
          </cell>
          <cell r="D330">
            <v>117346.15</v>
          </cell>
          <cell r="E330">
            <v>0</v>
          </cell>
          <cell r="G330">
            <v>433.55428571428575</v>
          </cell>
          <cell r="I330" t="str">
            <v/>
          </cell>
          <cell r="J330">
            <v>1</v>
          </cell>
          <cell r="K330" t="str">
            <v/>
          </cell>
          <cell r="L330" t="str">
            <v/>
          </cell>
          <cell r="M330" t="str">
            <v/>
          </cell>
          <cell r="N330" t="str">
            <v/>
          </cell>
          <cell r="O330" t="str">
            <v/>
          </cell>
          <cell r="P330">
            <v>1</v>
          </cell>
          <cell r="R330" t="str">
            <v/>
          </cell>
          <cell r="S330">
            <v>117346.15</v>
          </cell>
          <cell r="T330" t="str">
            <v/>
          </cell>
          <cell r="U330" t="str">
            <v/>
          </cell>
          <cell r="V330" t="str">
            <v/>
          </cell>
          <cell r="W330" t="str">
            <v/>
          </cell>
          <cell r="X330" t="str">
            <v/>
          </cell>
          <cell r="Y330">
            <v>0</v>
          </cell>
          <cell r="AA330" t="str">
            <v/>
          </cell>
          <cell r="AB330">
            <v>433.55428571428575</v>
          </cell>
          <cell r="AC330" t="str">
            <v/>
          </cell>
          <cell r="AD330" t="str">
            <v/>
          </cell>
          <cell r="AE330" t="str">
            <v/>
          </cell>
          <cell r="AF330" t="str">
            <v/>
          </cell>
          <cell r="AG330" t="str">
            <v/>
          </cell>
          <cell r="AH330">
            <v>0</v>
          </cell>
          <cell r="AJ330" t="str">
            <v>All Network</v>
          </cell>
        </row>
        <row r="331">
          <cell r="A331" t="str">
            <v>20000257</v>
          </cell>
          <cell r="B331" t="str">
            <v>HATTON TAP TO CONNELL TAP</v>
          </cell>
          <cell r="C331">
            <v>1062007.4000000001</v>
          </cell>
          <cell r="D331">
            <v>1062007.3999999999</v>
          </cell>
          <cell r="E331">
            <v>2.1923636657698398E-16</v>
          </cell>
          <cell r="G331">
            <v>5925.0271428571432</v>
          </cell>
          <cell r="I331" t="str">
            <v/>
          </cell>
          <cell r="J331">
            <v>1</v>
          </cell>
          <cell r="K331" t="str">
            <v/>
          </cell>
          <cell r="L331" t="str">
            <v/>
          </cell>
          <cell r="M331" t="str">
            <v/>
          </cell>
          <cell r="N331" t="str">
            <v/>
          </cell>
          <cell r="O331" t="str">
            <v/>
          </cell>
          <cell r="P331">
            <v>1</v>
          </cell>
          <cell r="R331" t="str">
            <v/>
          </cell>
          <cell r="S331">
            <v>1062007.4000000001</v>
          </cell>
          <cell r="T331" t="str">
            <v/>
          </cell>
          <cell r="U331" t="str">
            <v/>
          </cell>
          <cell r="V331" t="str">
            <v/>
          </cell>
          <cell r="W331" t="str">
            <v/>
          </cell>
          <cell r="X331" t="str">
            <v/>
          </cell>
          <cell r="Y331">
            <v>0</v>
          </cell>
          <cell r="AA331" t="str">
            <v/>
          </cell>
          <cell r="AB331">
            <v>5925.0271428571432</v>
          </cell>
          <cell r="AC331" t="str">
            <v/>
          </cell>
          <cell r="AD331" t="str">
            <v/>
          </cell>
          <cell r="AE331" t="str">
            <v/>
          </cell>
          <cell r="AF331" t="str">
            <v/>
          </cell>
          <cell r="AG331" t="str">
            <v/>
          </cell>
          <cell r="AH331">
            <v>0</v>
          </cell>
          <cell r="AJ331" t="str">
            <v>All Network</v>
          </cell>
        </row>
        <row r="332">
          <cell r="A332" t="str">
            <v>20000258</v>
          </cell>
          <cell r="B332" t="str">
            <v>HATWAI-DWORSHAK NO 1</v>
          </cell>
          <cell r="C332">
            <v>6688529</v>
          </cell>
          <cell r="D332">
            <v>6688529</v>
          </cell>
          <cell r="E332">
            <v>0</v>
          </cell>
          <cell r="G332">
            <v>31621.138571428568</v>
          </cell>
          <cell r="I332" t="str">
            <v/>
          </cell>
          <cell r="J332">
            <v>1</v>
          </cell>
          <cell r="K332" t="str">
            <v/>
          </cell>
          <cell r="L332" t="str">
            <v/>
          </cell>
          <cell r="M332" t="str">
            <v/>
          </cell>
          <cell r="N332" t="str">
            <v/>
          </cell>
          <cell r="O332" t="str">
            <v/>
          </cell>
          <cell r="P332">
            <v>1</v>
          </cell>
          <cell r="R332" t="str">
            <v/>
          </cell>
          <cell r="S332">
            <v>6688529</v>
          </cell>
          <cell r="T332" t="str">
            <v/>
          </cell>
          <cell r="U332" t="str">
            <v/>
          </cell>
          <cell r="V332" t="str">
            <v/>
          </cell>
          <cell r="W332" t="str">
            <v/>
          </cell>
          <cell r="X332" t="str">
            <v/>
          </cell>
          <cell r="Y332">
            <v>0</v>
          </cell>
          <cell r="AA332" t="str">
            <v/>
          </cell>
          <cell r="AB332">
            <v>31621.138571428568</v>
          </cell>
          <cell r="AC332" t="str">
            <v/>
          </cell>
          <cell r="AD332" t="str">
            <v/>
          </cell>
          <cell r="AE332" t="str">
            <v/>
          </cell>
          <cell r="AF332" t="str">
            <v/>
          </cell>
          <cell r="AG332" t="str">
            <v/>
          </cell>
          <cell r="AH332">
            <v>0</v>
          </cell>
          <cell r="AJ332" t="str">
            <v>All Network</v>
          </cell>
        </row>
        <row r="333">
          <cell r="A333" t="str">
            <v>20000259</v>
          </cell>
          <cell r="B333" t="str">
            <v>HAWKINS-ALVEY NO 1</v>
          </cell>
          <cell r="C333">
            <v>389274.22</v>
          </cell>
          <cell r="D333">
            <v>389274.22000000003</v>
          </cell>
          <cell r="E333">
            <v>-1.4952868164109969E-16</v>
          </cell>
          <cell r="G333">
            <v>5211.8542857142847</v>
          </cell>
          <cell r="I333" t="str">
            <v/>
          </cell>
          <cell r="J333">
            <v>1</v>
          </cell>
          <cell r="K333" t="str">
            <v/>
          </cell>
          <cell r="L333" t="str">
            <v/>
          </cell>
          <cell r="M333" t="str">
            <v/>
          </cell>
          <cell r="N333" t="str">
            <v/>
          </cell>
          <cell r="O333" t="str">
            <v/>
          </cell>
          <cell r="P333">
            <v>1</v>
          </cell>
          <cell r="R333" t="str">
            <v/>
          </cell>
          <cell r="S333">
            <v>389274.22</v>
          </cell>
          <cell r="T333" t="str">
            <v/>
          </cell>
          <cell r="U333" t="str">
            <v/>
          </cell>
          <cell r="V333" t="str">
            <v/>
          </cell>
          <cell r="W333" t="str">
            <v/>
          </cell>
          <cell r="X333" t="str">
            <v/>
          </cell>
          <cell r="Y333">
            <v>0</v>
          </cell>
          <cell r="AA333" t="str">
            <v/>
          </cell>
          <cell r="AB333">
            <v>5211.8542857142847</v>
          </cell>
          <cell r="AC333" t="str">
            <v/>
          </cell>
          <cell r="AD333" t="str">
            <v/>
          </cell>
          <cell r="AE333" t="str">
            <v/>
          </cell>
          <cell r="AF333" t="str">
            <v/>
          </cell>
          <cell r="AG333" t="str">
            <v/>
          </cell>
          <cell r="AH333">
            <v>0</v>
          </cell>
          <cell r="AJ333" t="str">
            <v>All Network</v>
          </cell>
        </row>
        <row r="334">
          <cell r="A334" t="str">
            <v>20000260</v>
          </cell>
          <cell r="B334" t="str">
            <v>HEBO TAP TO BOYER-TILLAMOOK NO</v>
          </cell>
          <cell r="C334">
            <v>1872</v>
          </cell>
          <cell r="D334">
            <v>1872</v>
          </cell>
          <cell r="E334">
            <v>0</v>
          </cell>
          <cell r="G334">
            <v>33.61</v>
          </cell>
          <cell r="I334" t="str">
            <v/>
          </cell>
          <cell r="J334">
            <v>1</v>
          </cell>
          <cell r="K334" t="str">
            <v/>
          </cell>
          <cell r="L334" t="str">
            <v/>
          </cell>
          <cell r="M334" t="str">
            <v/>
          </cell>
          <cell r="N334" t="str">
            <v/>
          </cell>
          <cell r="O334" t="str">
            <v/>
          </cell>
          <cell r="P334">
            <v>1</v>
          </cell>
          <cell r="R334" t="str">
            <v/>
          </cell>
          <cell r="S334">
            <v>1872</v>
          </cell>
          <cell r="T334" t="str">
            <v/>
          </cell>
          <cell r="U334" t="str">
            <v/>
          </cell>
          <cell r="V334" t="str">
            <v/>
          </cell>
          <cell r="W334" t="str">
            <v/>
          </cell>
          <cell r="X334" t="str">
            <v/>
          </cell>
          <cell r="Y334">
            <v>0</v>
          </cell>
          <cell r="AA334" t="str">
            <v/>
          </cell>
          <cell r="AB334">
            <v>33.61</v>
          </cell>
          <cell r="AC334" t="str">
            <v/>
          </cell>
          <cell r="AD334" t="str">
            <v/>
          </cell>
          <cell r="AE334" t="str">
            <v/>
          </cell>
          <cell r="AF334" t="str">
            <v/>
          </cell>
          <cell r="AG334" t="str">
            <v/>
          </cell>
          <cell r="AH334">
            <v>0</v>
          </cell>
          <cell r="AJ334" t="str">
            <v>Moved to All Network.  REM 4/17/12</v>
          </cell>
        </row>
        <row r="335">
          <cell r="A335" t="str">
            <v>20000261</v>
          </cell>
          <cell r="B335" t="str">
            <v>HEDGES TAP TO FRANKLIN-BADGER</v>
          </cell>
          <cell r="C335">
            <v>197981</v>
          </cell>
          <cell r="D335">
            <v>197981</v>
          </cell>
          <cell r="E335">
            <v>0</v>
          </cell>
          <cell r="G335">
            <v>234.59142857142859</v>
          </cell>
          <cell r="I335" t="str">
            <v/>
          </cell>
          <cell r="J335">
            <v>1</v>
          </cell>
          <cell r="K335" t="str">
            <v/>
          </cell>
          <cell r="L335" t="str">
            <v/>
          </cell>
          <cell r="M335" t="str">
            <v/>
          </cell>
          <cell r="N335" t="str">
            <v/>
          </cell>
          <cell r="O335" t="str">
            <v/>
          </cell>
          <cell r="P335">
            <v>1</v>
          </cell>
          <cell r="R335" t="str">
            <v/>
          </cell>
          <cell r="S335">
            <v>197981</v>
          </cell>
          <cell r="T335" t="str">
            <v/>
          </cell>
          <cell r="U335" t="str">
            <v/>
          </cell>
          <cell r="V335" t="str">
            <v/>
          </cell>
          <cell r="W335" t="str">
            <v/>
          </cell>
          <cell r="X335" t="str">
            <v/>
          </cell>
          <cell r="Y335">
            <v>0</v>
          </cell>
          <cell r="AA335" t="str">
            <v/>
          </cell>
          <cell r="AB335">
            <v>234.59142857142859</v>
          </cell>
          <cell r="AC335" t="str">
            <v/>
          </cell>
          <cell r="AD335" t="str">
            <v/>
          </cell>
          <cell r="AE335" t="str">
            <v/>
          </cell>
          <cell r="AF335" t="str">
            <v/>
          </cell>
          <cell r="AG335" t="str">
            <v/>
          </cell>
          <cell r="AH335">
            <v>0</v>
          </cell>
          <cell r="AJ335" t="str">
            <v>All Network</v>
          </cell>
        </row>
        <row r="336">
          <cell r="A336" t="str">
            <v>20000262</v>
          </cell>
          <cell r="B336" t="str">
            <v>HEYBURN-ADELAIDE NO 1</v>
          </cell>
          <cell r="C336">
            <v>3962652.93</v>
          </cell>
          <cell r="D336">
            <v>3956550.09</v>
          </cell>
          <cell r="E336">
            <v>1.5424649912622026E-3</v>
          </cell>
          <cell r="G336">
            <v>4124.8642857142859</v>
          </cell>
          <cell r="I336" t="str">
            <v/>
          </cell>
          <cell r="J336">
            <v>1</v>
          </cell>
          <cell r="K336" t="str">
            <v/>
          </cell>
          <cell r="L336" t="str">
            <v/>
          </cell>
          <cell r="M336" t="str">
            <v/>
          </cell>
          <cell r="N336" t="str">
            <v/>
          </cell>
          <cell r="O336" t="str">
            <v/>
          </cell>
          <cell r="P336">
            <v>1</v>
          </cell>
          <cell r="R336" t="str">
            <v/>
          </cell>
          <cell r="S336">
            <v>3962652.93</v>
          </cell>
          <cell r="T336" t="str">
            <v/>
          </cell>
          <cell r="U336" t="str">
            <v/>
          </cell>
          <cell r="V336" t="str">
            <v/>
          </cell>
          <cell r="W336" t="str">
            <v/>
          </cell>
          <cell r="X336" t="str">
            <v/>
          </cell>
          <cell r="Y336">
            <v>0</v>
          </cell>
          <cell r="AA336" t="str">
            <v/>
          </cell>
          <cell r="AB336">
            <v>4124.8642857142859</v>
          </cell>
          <cell r="AC336" t="str">
            <v/>
          </cell>
          <cell r="AD336" t="str">
            <v/>
          </cell>
          <cell r="AE336" t="str">
            <v/>
          </cell>
          <cell r="AF336" t="str">
            <v/>
          </cell>
          <cell r="AG336" t="str">
            <v/>
          </cell>
          <cell r="AH336">
            <v>0</v>
          </cell>
          <cell r="AJ336" t="str">
            <v>All Network</v>
          </cell>
        </row>
        <row r="337">
          <cell r="A337" t="str">
            <v>20000263</v>
          </cell>
          <cell r="B337" t="str">
            <v>HIDEAWAY TAP TO HAWKINS-ALVEY</v>
          </cell>
          <cell r="C337">
            <v>505</v>
          </cell>
          <cell r="D337">
            <v>505</v>
          </cell>
          <cell r="E337">
            <v>0</v>
          </cell>
          <cell r="G337">
            <v>151.41142857142859</v>
          </cell>
          <cell r="I337" t="str">
            <v/>
          </cell>
          <cell r="J337">
            <v>1</v>
          </cell>
          <cell r="K337" t="str">
            <v/>
          </cell>
          <cell r="L337" t="str">
            <v/>
          </cell>
          <cell r="M337" t="str">
            <v/>
          </cell>
          <cell r="N337" t="str">
            <v/>
          </cell>
          <cell r="O337" t="str">
            <v/>
          </cell>
          <cell r="P337">
            <v>1</v>
          </cell>
          <cell r="R337" t="str">
            <v/>
          </cell>
          <cell r="S337">
            <v>505</v>
          </cell>
          <cell r="T337" t="str">
            <v/>
          </cell>
          <cell r="U337" t="str">
            <v/>
          </cell>
          <cell r="V337" t="str">
            <v/>
          </cell>
          <cell r="W337" t="str">
            <v/>
          </cell>
          <cell r="X337" t="str">
            <v/>
          </cell>
          <cell r="Y337">
            <v>0</v>
          </cell>
          <cell r="AA337" t="str">
            <v/>
          </cell>
          <cell r="AB337">
            <v>151.41142857142859</v>
          </cell>
          <cell r="AC337" t="str">
            <v/>
          </cell>
          <cell r="AD337" t="str">
            <v/>
          </cell>
          <cell r="AE337" t="str">
            <v/>
          </cell>
          <cell r="AF337" t="str">
            <v/>
          </cell>
          <cell r="AG337" t="str">
            <v/>
          </cell>
          <cell r="AH337">
            <v>0</v>
          </cell>
          <cell r="AJ337" t="str">
            <v>Moved to All Network.  REM 4/17/12</v>
          </cell>
        </row>
        <row r="338">
          <cell r="A338" t="str">
            <v>20000264</v>
          </cell>
          <cell r="B338" t="str">
            <v>HILLS CREEK-LOOKOUT POINT NO 1</v>
          </cell>
          <cell r="C338">
            <v>1594784.8049999999</v>
          </cell>
          <cell r="D338">
            <v>1594836.905</v>
          </cell>
          <cell r="E338">
            <v>-3.2667917225111575E-5</v>
          </cell>
          <cell r="G338">
            <v>27768.072857142859</v>
          </cell>
          <cell r="I338">
            <v>0.19314516129032258</v>
          </cell>
          <cell r="J338">
            <v>0.80685483870967745</v>
          </cell>
          <cell r="K338" t="str">
            <v/>
          </cell>
          <cell r="L338" t="str">
            <v/>
          </cell>
          <cell r="M338" t="str">
            <v/>
          </cell>
          <cell r="N338" t="str">
            <v/>
          </cell>
          <cell r="O338" t="str">
            <v/>
          </cell>
          <cell r="P338">
            <v>1</v>
          </cell>
          <cell r="R338">
            <v>308024.96838508063</v>
          </cell>
          <cell r="S338">
            <v>1286759.8366149194</v>
          </cell>
          <cell r="T338" t="str">
            <v/>
          </cell>
          <cell r="U338" t="str">
            <v/>
          </cell>
          <cell r="V338" t="str">
            <v/>
          </cell>
          <cell r="W338" t="str">
            <v/>
          </cell>
          <cell r="X338" t="str">
            <v/>
          </cell>
          <cell r="Y338">
            <v>0</v>
          </cell>
          <cell r="AA338">
            <v>5363.268910714286</v>
          </cell>
          <cell r="AB338">
            <v>22404.803946428572</v>
          </cell>
          <cell r="AC338" t="str">
            <v/>
          </cell>
          <cell r="AD338" t="str">
            <v/>
          </cell>
          <cell r="AE338" t="str">
            <v/>
          </cell>
          <cell r="AF338" t="str">
            <v/>
          </cell>
          <cell r="AG338" t="str">
            <v/>
          </cell>
          <cell r="AH338">
            <v>0</v>
          </cell>
          <cell r="AJ338" t="str">
            <v>Based on mileage.  REM 4/17/12</v>
          </cell>
        </row>
        <row r="339">
          <cell r="A339" t="str">
            <v>20000670</v>
          </cell>
          <cell r="B339" t="str">
            <v>HILLTOP-WARNER NO 1</v>
          </cell>
          <cell r="C339">
            <v>4850007.1000000006</v>
          </cell>
          <cell r="D339">
            <v>4849992.16</v>
          </cell>
          <cell r="E339">
            <v>3.0804173506972807E-6</v>
          </cell>
          <cell r="G339">
            <v>4622.505714285714</v>
          </cell>
          <cell r="I339" t="str">
            <v/>
          </cell>
          <cell r="J339">
            <v>1</v>
          </cell>
          <cell r="K339" t="str">
            <v/>
          </cell>
          <cell r="L339" t="str">
            <v/>
          </cell>
          <cell r="M339" t="str">
            <v/>
          </cell>
          <cell r="N339" t="str">
            <v/>
          </cell>
          <cell r="O339" t="str">
            <v/>
          </cell>
          <cell r="P339">
            <v>1</v>
          </cell>
          <cell r="R339" t="str">
            <v/>
          </cell>
          <cell r="S339">
            <v>4850007.1000000006</v>
          </cell>
          <cell r="T339" t="str">
            <v/>
          </cell>
          <cell r="U339" t="str">
            <v/>
          </cell>
          <cell r="V339" t="str">
            <v/>
          </cell>
          <cell r="W339" t="str">
            <v/>
          </cell>
          <cell r="X339" t="str">
            <v/>
          </cell>
          <cell r="Y339">
            <v>0</v>
          </cell>
          <cell r="AA339" t="str">
            <v/>
          </cell>
          <cell r="AB339">
            <v>4622.505714285714</v>
          </cell>
          <cell r="AC339" t="str">
            <v/>
          </cell>
          <cell r="AD339" t="str">
            <v/>
          </cell>
          <cell r="AE339" t="str">
            <v/>
          </cell>
          <cell r="AF339" t="str">
            <v/>
          </cell>
          <cell r="AG339" t="str">
            <v/>
          </cell>
          <cell r="AH339">
            <v>0</v>
          </cell>
          <cell r="AJ339" t="str">
            <v>All Network</v>
          </cell>
        </row>
        <row r="340">
          <cell r="A340" t="str">
            <v>20000265</v>
          </cell>
          <cell r="B340" t="str">
            <v>HOLCOMB TAP TO CHEHALIS-RAYMON</v>
          </cell>
          <cell r="C340">
            <v>343953</v>
          </cell>
          <cell r="D340">
            <v>343953</v>
          </cell>
          <cell r="E340">
            <v>0</v>
          </cell>
          <cell r="G340">
            <v>445.3971428571428</v>
          </cell>
          <cell r="I340" t="str">
            <v/>
          </cell>
          <cell r="J340">
            <v>1</v>
          </cell>
          <cell r="K340" t="str">
            <v/>
          </cell>
          <cell r="L340" t="str">
            <v/>
          </cell>
          <cell r="M340" t="str">
            <v/>
          </cell>
          <cell r="N340" t="str">
            <v/>
          </cell>
          <cell r="O340" t="str">
            <v/>
          </cell>
          <cell r="P340">
            <v>1</v>
          </cell>
          <cell r="R340" t="str">
            <v/>
          </cell>
          <cell r="S340">
            <v>343953</v>
          </cell>
          <cell r="T340" t="str">
            <v/>
          </cell>
          <cell r="U340" t="str">
            <v/>
          </cell>
          <cell r="V340" t="str">
            <v/>
          </cell>
          <cell r="W340" t="str">
            <v/>
          </cell>
          <cell r="X340" t="str">
            <v/>
          </cell>
          <cell r="Y340">
            <v>0</v>
          </cell>
          <cell r="AA340" t="str">
            <v/>
          </cell>
          <cell r="AB340">
            <v>445.3971428571428</v>
          </cell>
          <cell r="AC340" t="str">
            <v/>
          </cell>
          <cell r="AD340" t="str">
            <v/>
          </cell>
          <cell r="AE340" t="str">
            <v/>
          </cell>
          <cell r="AF340" t="str">
            <v/>
          </cell>
          <cell r="AG340" t="str">
            <v/>
          </cell>
          <cell r="AH340">
            <v>0</v>
          </cell>
          <cell r="AJ340" t="str">
            <v>All Network</v>
          </cell>
        </row>
        <row r="341">
          <cell r="A341" t="str">
            <v>20000266</v>
          </cell>
          <cell r="B341" t="str">
            <v>HOLCOMB-NASELLE NO 1</v>
          </cell>
          <cell r="C341">
            <v>3129672.7500000009</v>
          </cell>
          <cell r="D341">
            <v>2891632.22</v>
          </cell>
          <cell r="E341">
            <v>8.2320472276381229E-2</v>
          </cell>
          <cell r="G341">
            <v>18091.82</v>
          </cell>
          <cell r="I341" t="str">
            <v/>
          </cell>
          <cell r="J341">
            <v>1</v>
          </cell>
          <cell r="K341" t="str">
            <v/>
          </cell>
          <cell r="L341" t="str">
            <v/>
          </cell>
          <cell r="M341" t="str">
            <v/>
          </cell>
          <cell r="N341" t="str">
            <v/>
          </cell>
          <cell r="O341" t="str">
            <v/>
          </cell>
          <cell r="P341">
            <v>1</v>
          </cell>
          <cell r="R341" t="str">
            <v/>
          </cell>
          <cell r="S341">
            <v>3129672.7500000009</v>
          </cell>
          <cell r="T341" t="str">
            <v/>
          </cell>
          <cell r="U341" t="str">
            <v/>
          </cell>
          <cell r="V341" t="str">
            <v/>
          </cell>
          <cell r="W341" t="str">
            <v/>
          </cell>
          <cell r="X341" t="str">
            <v/>
          </cell>
          <cell r="Y341">
            <v>0</v>
          </cell>
          <cell r="AA341" t="str">
            <v/>
          </cell>
          <cell r="AB341">
            <v>18091.82</v>
          </cell>
          <cell r="AC341" t="str">
            <v/>
          </cell>
          <cell r="AD341" t="str">
            <v/>
          </cell>
          <cell r="AE341" t="str">
            <v/>
          </cell>
          <cell r="AF341" t="str">
            <v/>
          </cell>
          <cell r="AG341" t="str">
            <v/>
          </cell>
          <cell r="AH341">
            <v>0</v>
          </cell>
          <cell r="AJ341" t="str">
            <v>All Network</v>
          </cell>
        </row>
        <row r="342">
          <cell r="A342" t="str">
            <v>20000267</v>
          </cell>
          <cell r="B342" t="str">
            <v>HOOD RIVER-COOP SERVICE NO 1</v>
          </cell>
          <cell r="C342">
            <v>160810.64000000001</v>
          </cell>
          <cell r="D342">
            <v>23808</v>
          </cell>
          <cell r="E342">
            <v>5.754479166666667</v>
          </cell>
          <cell r="G342">
            <v>790.54714285714294</v>
          </cell>
          <cell r="I342" t="str">
            <v/>
          </cell>
          <cell r="J342" t="str">
            <v/>
          </cell>
          <cell r="K342" t="str">
            <v/>
          </cell>
          <cell r="L342" t="str">
            <v/>
          </cell>
          <cell r="M342">
            <v>1</v>
          </cell>
          <cell r="N342" t="str">
            <v/>
          </cell>
          <cell r="O342" t="str">
            <v/>
          </cell>
          <cell r="P342">
            <v>1</v>
          </cell>
          <cell r="R342" t="str">
            <v/>
          </cell>
          <cell r="S342" t="str">
            <v/>
          </cell>
          <cell r="T342" t="str">
            <v/>
          </cell>
          <cell r="U342" t="str">
            <v/>
          </cell>
          <cell r="V342">
            <v>160810.64000000001</v>
          </cell>
          <cell r="W342" t="str">
            <v/>
          </cell>
          <cell r="X342" t="str">
            <v/>
          </cell>
          <cell r="Y342">
            <v>0</v>
          </cell>
          <cell r="AA342" t="str">
            <v/>
          </cell>
          <cell r="AB342" t="str">
            <v/>
          </cell>
          <cell r="AC342" t="str">
            <v/>
          </cell>
          <cell r="AD342" t="str">
            <v/>
          </cell>
          <cell r="AE342">
            <v>790.54714285714294</v>
          </cell>
          <cell r="AF342" t="str">
            <v/>
          </cell>
          <cell r="AG342" t="str">
            <v/>
          </cell>
          <cell r="AH342">
            <v>0</v>
          </cell>
          <cell r="AJ342" t="str">
            <v>All Utility Delivery.</v>
          </cell>
        </row>
        <row r="343">
          <cell r="A343" t="str">
            <v>20000268</v>
          </cell>
          <cell r="B343" t="str">
            <v>HOOD RIVER-THE DALLES NO 1</v>
          </cell>
          <cell r="C343">
            <v>3510868.83</v>
          </cell>
          <cell r="D343">
            <v>3510868.83</v>
          </cell>
          <cell r="E343">
            <v>0</v>
          </cell>
          <cell r="G343">
            <v>4401.3085714285717</v>
          </cell>
          <cell r="I343" t="str">
            <v/>
          </cell>
          <cell r="J343">
            <v>1</v>
          </cell>
          <cell r="K343" t="str">
            <v/>
          </cell>
          <cell r="L343" t="str">
            <v/>
          </cell>
          <cell r="M343" t="str">
            <v/>
          </cell>
          <cell r="N343" t="str">
            <v/>
          </cell>
          <cell r="O343" t="str">
            <v/>
          </cell>
          <cell r="P343">
            <v>1</v>
          </cell>
          <cell r="R343" t="str">
            <v/>
          </cell>
          <cell r="S343">
            <v>3510868.83</v>
          </cell>
          <cell r="T343" t="str">
            <v/>
          </cell>
          <cell r="U343" t="str">
            <v/>
          </cell>
          <cell r="V343" t="str">
            <v/>
          </cell>
          <cell r="W343" t="str">
            <v/>
          </cell>
          <cell r="X343" t="str">
            <v/>
          </cell>
          <cell r="Y343">
            <v>0</v>
          </cell>
          <cell r="AA343" t="str">
            <v/>
          </cell>
          <cell r="AB343">
            <v>4401.3085714285717</v>
          </cell>
          <cell r="AC343" t="str">
            <v/>
          </cell>
          <cell r="AD343" t="str">
            <v/>
          </cell>
          <cell r="AE343" t="str">
            <v/>
          </cell>
          <cell r="AF343" t="str">
            <v/>
          </cell>
          <cell r="AG343" t="str">
            <v/>
          </cell>
          <cell r="AH343">
            <v>0</v>
          </cell>
          <cell r="AJ343" t="str">
            <v>All Network</v>
          </cell>
        </row>
        <row r="344">
          <cell r="A344" t="str">
            <v>20000862</v>
          </cell>
          <cell r="B344" t="str">
            <v>HORN BUTTE TAP TO TOWER ROAD-A</v>
          </cell>
          <cell r="C344">
            <v>339949.76</v>
          </cell>
          <cell r="D344">
            <v>339949.76</v>
          </cell>
          <cell r="E344">
            <v>0</v>
          </cell>
          <cell r="G344">
            <v>239.26857142857139</v>
          </cell>
          <cell r="I344" t="str">
            <v/>
          </cell>
          <cell r="J344">
            <v>1</v>
          </cell>
          <cell r="K344" t="str">
            <v/>
          </cell>
          <cell r="L344" t="str">
            <v/>
          </cell>
          <cell r="M344" t="str">
            <v/>
          </cell>
          <cell r="N344" t="str">
            <v/>
          </cell>
          <cell r="O344" t="str">
            <v/>
          </cell>
          <cell r="P344">
            <v>1</v>
          </cell>
          <cell r="R344" t="str">
            <v/>
          </cell>
          <cell r="S344">
            <v>339949.76</v>
          </cell>
          <cell r="T344" t="str">
            <v/>
          </cell>
          <cell r="U344" t="str">
            <v/>
          </cell>
          <cell r="V344" t="str">
            <v/>
          </cell>
          <cell r="W344" t="str">
            <v/>
          </cell>
          <cell r="X344" t="str">
            <v/>
          </cell>
          <cell r="Y344">
            <v>0</v>
          </cell>
          <cell r="AA344" t="str">
            <v/>
          </cell>
          <cell r="AB344">
            <v>239.26857142857139</v>
          </cell>
          <cell r="AC344" t="str">
            <v/>
          </cell>
          <cell r="AD344" t="str">
            <v/>
          </cell>
          <cell r="AE344" t="str">
            <v/>
          </cell>
          <cell r="AF344" t="str">
            <v/>
          </cell>
          <cell r="AG344" t="str">
            <v/>
          </cell>
          <cell r="AH344">
            <v>0</v>
          </cell>
          <cell r="AJ344" t="str">
            <v>All Network</v>
          </cell>
        </row>
        <row r="345">
          <cell r="A345" t="str">
            <v>20000269</v>
          </cell>
          <cell r="B345" t="str">
            <v>HORSE HEAVEN-HARVALUM NO 1</v>
          </cell>
          <cell r="C345">
            <v>773114.11</v>
          </cell>
          <cell r="D345">
            <v>773114.11</v>
          </cell>
          <cell r="E345">
            <v>0</v>
          </cell>
          <cell r="G345">
            <v>15731.311428571429</v>
          </cell>
          <cell r="I345" t="str">
            <v/>
          </cell>
          <cell r="J345">
            <v>1</v>
          </cell>
          <cell r="K345" t="str">
            <v/>
          </cell>
          <cell r="L345" t="str">
            <v/>
          </cell>
          <cell r="M345" t="str">
            <v/>
          </cell>
          <cell r="N345" t="str">
            <v/>
          </cell>
          <cell r="O345" t="str">
            <v/>
          </cell>
          <cell r="P345">
            <v>1</v>
          </cell>
          <cell r="R345" t="str">
            <v/>
          </cell>
          <cell r="S345">
            <v>773114.11</v>
          </cell>
          <cell r="T345" t="str">
            <v/>
          </cell>
          <cell r="U345" t="str">
            <v/>
          </cell>
          <cell r="V345" t="str">
            <v/>
          </cell>
          <cell r="W345" t="str">
            <v/>
          </cell>
          <cell r="X345" t="str">
            <v/>
          </cell>
          <cell r="Y345">
            <v>0</v>
          </cell>
          <cell r="AA345" t="str">
            <v/>
          </cell>
          <cell r="AB345">
            <v>15731.311428571429</v>
          </cell>
          <cell r="AC345" t="str">
            <v/>
          </cell>
          <cell r="AD345" t="str">
            <v/>
          </cell>
          <cell r="AE345" t="str">
            <v/>
          </cell>
          <cell r="AF345" t="str">
            <v/>
          </cell>
          <cell r="AG345" t="str">
            <v/>
          </cell>
          <cell r="AH345">
            <v>0</v>
          </cell>
          <cell r="AJ345" t="str">
            <v>All Network</v>
          </cell>
        </row>
        <row r="346">
          <cell r="A346" t="str">
            <v>20000270</v>
          </cell>
          <cell r="B346" t="str">
            <v>HORSE RANCH TAP TO MONROE-SNOH</v>
          </cell>
          <cell r="C346">
            <v>297055.09000000003</v>
          </cell>
          <cell r="D346">
            <v>297055.09000000003</v>
          </cell>
          <cell r="E346">
            <v>0</v>
          </cell>
          <cell r="G346">
            <v>0</v>
          </cell>
          <cell r="I346" t="str">
            <v/>
          </cell>
          <cell r="J346">
            <v>1</v>
          </cell>
          <cell r="K346" t="str">
            <v/>
          </cell>
          <cell r="L346" t="str">
            <v/>
          </cell>
          <cell r="M346" t="str">
            <v/>
          </cell>
          <cell r="N346" t="str">
            <v/>
          </cell>
          <cell r="O346" t="str">
            <v/>
          </cell>
          <cell r="P346">
            <v>1</v>
          </cell>
          <cell r="R346" t="str">
            <v/>
          </cell>
          <cell r="S346">
            <v>297055.09000000003</v>
          </cell>
          <cell r="T346" t="str">
            <v/>
          </cell>
          <cell r="U346" t="str">
            <v/>
          </cell>
          <cell r="V346" t="str">
            <v/>
          </cell>
          <cell r="W346" t="str">
            <v/>
          </cell>
          <cell r="X346" t="str">
            <v/>
          </cell>
          <cell r="Y346">
            <v>0</v>
          </cell>
          <cell r="AA346" t="str">
            <v/>
          </cell>
          <cell r="AB346">
            <v>0</v>
          </cell>
          <cell r="AC346" t="str">
            <v/>
          </cell>
          <cell r="AD346" t="str">
            <v/>
          </cell>
          <cell r="AE346" t="str">
            <v/>
          </cell>
          <cell r="AF346" t="str">
            <v/>
          </cell>
          <cell r="AG346" t="str">
            <v/>
          </cell>
          <cell r="AH346">
            <v>0</v>
          </cell>
          <cell r="AJ346" t="str">
            <v>All Network</v>
          </cell>
        </row>
        <row r="347">
          <cell r="A347" t="str">
            <v>20000271</v>
          </cell>
          <cell r="B347" t="str">
            <v>HOT SPRINGS 500-230KV TIE NO 1</v>
          </cell>
          <cell r="C347">
            <v>37012</v>
          </cell>
          <cell r="D347">
            <v>37012</v>
          </cell>
          <cell r="E347">
            <v>0</v>
          </cell>
          <cell r="G347">
            <v>497.56142857142856</v>
          </cell>
          <cell r="I347" t="str">
            <v/>
          </cell>
          <cell r="J347">
            <v>1</v>
          </cell>
          <cell r="K347" t="str">
            <v/>
          </cell>
          <cell r="L347" t="str">
            <v/>
          </cell>
          <cell r="M347" t="str">
            <v/>
          </cell>
          <cell r="N347" t="str">
            <v/>
          </cell>
          <cell r="O347" t="str">
            <v/>
          </cell>
          <cell r="P347">
            <v>1</v>
          </cell>
          <cell r="R347" t="str">
            <v/>
          </cell>
          <cell r="S347">
            <v>37012</v>
          </cell>
          <cell r="T347" t="str">
            <v/>
          </cell>
          <cell r="U347" t="str">
            <v/>
          </cell>
          <cell r="V347" t="str">
            <v/>
          </cell>
          <cell r="W347" t="str">
            <v/>
          </cell>
          <cell r="X347" t="str">
            <v/>
          </cell>
          <cell r="Y347">
            <v>0</v>
          </cell>
          <cell r="AA347" t="str">
            <v/>
          </cell>
          <cell r="AB347">
            <v>497.56142857142856</v>
          </cell>
          <cell r="AC347" t="str">
            <v/>
          </cell>
          <cell r="AD347" t="str">
            <v/>
          </cell>
          <cell r="AE347" t="str">
            <v/>
          </cell>
          <cell r="AF347" t="str">
            <v/>
          </cell>
          <cell r="AG347" t="str">
            <v/>
          </cell>
          <cell r="AH347">
            <v>0</v>
          </cell>
          <cell r="AJ347" t="str">
            <v>Moved to All Network.  REM 4/17/12</v>
          </cell>
        </row>
        <row r="348">
          <cell r="A348" t="str">
            <v>20000272</v>
          </cell>
          <cell r="B348" t="str">
            <v>HOT SPRINGS-RATTLESNAKE NO 1</v>
          </cell>
          <cell r="C348">
            <v>6966370.8900000006</v>
          </cell>
          <cell r="D348">
            <v>6833334.3099999987</v>
          </cell>
          <cell r="E348">
            <v>1.946876502226948E-2</v>
          </cell>
          <cell r="G348">
            <v>55464.707142857151</v>
          </cell>
          <cell r="I348" t="str">
            <v/>
          </cell>
          <cell r="J348">
            <v>1</v>
          </cell>
          <cell r="K348" t="str">
            <v/>
          </cell>
          <cell r="L348" t="str">
            <v/>
          </cell>
          <cell r="M348" t="str">
            <v/>
          </cell>
          <cell r="N348" t="str">
            <v/>
          </cell>
          <cell r="O348" t="str">
            <v/>
          </cell>
          <cell r="P348">
            <v>1</v>
          </cell>
          <cell r="R348" t="str">
            <v/>
          </cell>
          <cell r="S348">
            <v>6966370.8900000006</v>
          </cell>
          <cell r="T348" t="str">
            <v/>
          </cell>
          <cell r="U348" t="str">
            <v/>
          </cell>
          <cell r="V348" t="str">
            <v/>
          </cell>
          <cell r="W348" t="str">
            <v/>
          </cell>
          <cell r="X348" t="str">
            <v/>
          </cell>
          <cell r="Y348">
            <v>0</v>
          </cell>
          <cell r="AA348" t="str">
            <v/>
          </cell>
          <cell r="AB348">
            <v>55464.707142857151</v>
          </cell>
          <cell r="AC348" t="str">
            <v/>
          </cell>
          <cell r="AD348" t="str">
            <v/>
          </cell>
          <cell r="AE348" t="str">
            <v/>
          </cell>
          <cell r="AF348" t="str">
            <v/>
          </cell>
          <cell r="AG348" t="str">
            <v/>
          </cell>
          <cell r="AH348">
            <v>0</v>
          </cell>
          <cell r="AJ348" t="str">
            <v>All Network</v>
          </cell>
        </row>
        <row r="349">
          <cell r="A349" t="str">
            <v>20000273</v>
          </cell>
          <cell r="B349" t="str">
            <v>HUNGRY HORSE-COLUMBIA FALLS NO</v>
          </cell>
          <cell r="C349">
            <v>4979851.0600000005</v>
          </cell>
          <cell r="D349">
            <v>4979851.0600000005</v>
          </cell>
          <cell r="E349">
            <v>0</v>
          </cell>
          <cell r="G349">
            <v>1741.8214285714289</v>
          </cell>
          <cell r="I349" t="str">
            <v/>
          </cell>
          <cell r="J349">
            <v>1</v>
          </cell>
          <cell r="K349" t="str">
            <v/>
          </cell>
          <cell r="L349" t="str">
            <v/>
          </cell>
          <cell r="M349" t="str">
            <v/>
          </cell>
          <cell r="N349" t="str">
            <v/>
          </cell>
          <cell r="O349" t="str">
            <v/>
          </cell>
          <cell r="P349">
            <v>1</v>
          </cell>
          <cell r="R349" t="str">
            <v/>
          </cell>
          <cell r="S349">
            <v>4979851.0600000005</v>
          </cell>
          <cell r="T349" t="str">
            <v/>
          </cell>
          <cell r="U349" t="str">
            <v/>
          </cell>
          <cell r="V349" t="str">
            <v/>
          </cell>
          <cell r="W349" t="str">
            <v/>
          </cell>
          <cell r="X349" t="str">
            <v/>
          </cell>
          <cell r="Y349">
            <v>0</v>
          </cell>
          <cell r="AA349" t="str">
            <v/>
          </cell>
          <cell r="AB349">
            <v>1741.8214285714289</v>
          </cell>
          <cell r="AC349" t="str">
            <v/>
          </cell>
          <cell r="AD349" t="str">
            <v/>
          </cell>
          <cell r="AE349" t="str">
            <v/>
          </cell>
          <cell r="AF349" t="str">
            <v/>
          </cell>
          <cell r="AG349" t="str">
            <v/>
          </cell>
          <cell r="AH349">
            <v>0</v>
          </cell>
          <cell r="AJ349" t="str">
            <v>All Network</v>
          </cell>
        </row>
        <row r="350">
          <cell r="A350" t="str">
            <v>20000274</v>
          </cell>
          <cell r="B350" t="str">
            <v>HUNGRY HORSE-CONKELLEY NO 1</v>
          </cell>
          <cell r="C350">
            <v>981904.87000000011</v>
          </cell>
          <cell r="D350">
            <v>981904.87</v>
          </cell>
          <cell r="E350">
            <v>1.1856069297928506E-16</v>
          </cell>
          <cell r="G350">
            <v>1759.6571428571426</v>
          </cell>
          <cell r="I350" t="str">
            <v/>
          </cell>
          <cell r="J350">
            <v>1</v>
          </cell>
          <cell r="K350" t="str">
            <v/>
          </cell>
          <cell r="L350" t="str">
            <v/>
          </cell>
          <cell r="M350" t="str">
            <v/>
          </cell>
          <cell r="N350" t="str">
            <v/>
          </cell>
          <cell r="O350" t="str">
            <v/>
          </cell>
          <cell r="P350">
            <v>1</v>
          </cell>
          <cell r="R350" t="str">
            <v/>
          </cell>
          <cell r="S350">
            <v>981904.87000000011</v>
          </cell>
          <cell r="T350" t="str">
            <v/>
          </cell>
          <cell r="U350" t="str">
            <v/>
          </cell>
          <cell r="V350" t="str">
            <v/>
          </cell>
          <cell r="W350" t="str">
            <v/>
          </cell>
          <cell r="X350" t="str">
            <v/>
          </cell>
          <cell r="Y350">
            <v>0</v>
          </cell>
          <cell r="AA350" t="str">
            <v/>
          </cell>
          <cell r="AB350">
            <v>1759.6571428571426</v>
          </cell>
          <cell r="AC350" t="str">
            <v/>
          </cell>
          <cell r="AD350" t="str">
            <v/>
          </cell>
          <cell r="AE350" t="str">
            <v/>
          </cell>
          <cell r="AF350" t="str">
            <v/>
          </cell>
          <cell r="AG350" t="str">
            <v/>
          </cell>
          <cell r="AH350">
            <v>0</v>
          </cell>
          <cell r="AJ350" t="str">
            <v>All Network</v>
          </cell>
        </row>
        <row r="351">
          <cell r="A351" t="str">
            <v>20000275</v>
          </cell>
          <cell r="B351" t="str">
            <v>ICE HARBOR-FRANKLIN NO 1</v>
          </cell>
          <cell r="C351">
            <v>587534</v>
          </cell>
          <cell r="D351">
            <v>587534</v>
          </cell>
          <cell r="E351">
            <v>0</v>
          </cell>
          <cell r="G351">
            <v>7375.0642857142857</v>
          </cell>
          <cell r="I351">
            <v>1</v>
          </cell>
          <cell r="J351" t="str">
            <v/>
          </cell>
          <cell r="K351" t="str">
            <v/>
          </cell>
          <cell r="L351" t="str">
            <v/>
          </cell>
          <cell r="M351" t="str">
            <v/>
          </cell>
          <cell r="N351" t="str">
            <v/>
          </cell>
          <cell r="O351" t="str">
            <v/>
          </cell>
          <cell r="P351">
            <v>1</v>
          </cell>
          <cell r="R351">
            <v>587534</v>
          </cell>
          <cell r="S351" t="str">
            <v/>
          </cell>
          <cell r="T351" t="str">
            <v/>
          </cell>
          <cell r="U351" t="str">
            <v/>
          </cell>
          <cell r="V351" t="str">
            <v/>
          </cell>
          <cell r="W351" t="str">
            <v/>
          </cell>
          <cell r="X351" t="str">
            <v/>
          </cell>
          <cell r="Y351">
            <v>0</v>
          </cell>
          <cell r="AA351">
            <v>7375.0642857142857</v>
          </cell>
          <cell r="AB351" t="str">
            <v/>
          </cell>
          <cell r="AC351" t="str">
            <v/>
          </cell>
          <cell r="AD351" t="str">
            <v/>
          </cell>
          <cell r="AE351" t="str">
            <v/>
          </cell>
          <cell r="AF351" t="str">
            <v/>
          </cell>
          <cell r="AG351" t="str">
            <v/>
          </cell>
          <cell r="AH351">
            <v>0</v>
          </cell>
          <cell r="AJ351" t="str">
            <v>All GI per one line - LET 8/6/2014</v>
          </cell>
        </row>
        <row r="352">
          <cell r="A352" t="str">
            <v>20000276</v>
          </cell>
          <cell r="B352" t="str">
            <v>ICE HARBOR-FRANKLIN NO 2</v>
          </cell>
          <cell r="C352">
            <v>570551</v>
          </cell>
          <cell r="D352">
            <v>570551</v>
          </cell>
          <cell r="E352">
            <v>0</v>
          </cell>
          <cell r="G352">
            <v>1337.6285714285714</v>
          </cell>
          <cell r="I352">
            <v>2.7563395810363836E-2</v>
          </cell>
          <cell r="J352">
            <v>0.97243660418963618</v>
          </cell>
          <cell r="K352" t="str">
            <v/>
          </cell>
          <cell r="L352" t="str">
            <v/>
          </cell>
          <cell r="M352" t="str">
            <v/>
          </cell>
          <cell r="N352" t="str">
            <v/>
          </cell>
          <cell r="O352" t="str">
            <v/>
          </cell>
          <cell r="P352">
            <v>1</v>
          </cell>
          <cell r="R352">
            <v>15726.323042998896</v>
          </cell>
          <cell r="S352">
            <v>554824.67695700109</v>
          </cell>
          <cell r="T352" t="str">
            <v/>
          </cell>
          <cell r="U352" t="str">
            <v/>
          </cell>
          <cell r="V352" t="str">
            <v/>
          </cell>
          <cell r="W352" t="str">
            <v/>
          </cell>
          <cell r="X352" t="str">
            <v/>
          </cell>
          <cell r="Y352">
            <v>0</v>
          </cell>
          <cell r="AA352">
            <v>36.869585761537245</v>
          </cell>
          <cell r="AB352">
            <v>1300.758985667034</v>
          </cell>
          <cell r="AC352" t="str">
            <v/>
          </cell>
          <cell r="AD352" t="str">
            <v/>
          </cell>
          <cell r="AE352" t="str">
            <v/>
          </cell>
          <cell r="AF352" t="str">
            <v/>
          </cell>
          <cell r="AG352" t="str">
            <v/>
          </cell>
          <cell r="AH352">
            <v>0</v>
          </cell>
          <cell r="AJ352" t="str">
            <v>GI portion .25 mi of 9.07 mi line - LET 8/5/14</v>
          </cell>
        </row>
        <row r="353">
          <cell r="A353" t="str">
            <v>20000277</v>
          </cell>
          <cell r="B353" t="str">
            <v>ICE HARBOR-FRANKLIN NO 3</v>
          </cell>
          <cell r="C353">
            <v>1465528</v>
          </cell>
          <cell r="D353">
            <v>1465528</v>
          </cell>
          <cell r="E353">
            <v>0</v>
          </cell>
          <cell r="G353">
            <v>1059.8657142857141</v>
          </cell>
          <cell r="I353">
            <v>9.1409691629955936E-2</v>
          </cell>
          <cell r="J353">
            <v>0.90859030837004406</v>
          </cell>
          <cell r="K353" t="str">
            <v/>
          </cell>
          <cell r="L353" t="str">
            <v/>
          </cell>
          <cell r="M353" t="str">
            <v/>
          </cell>
          <cell r="N353" t="str">
            <v/>
          </cell>
          <cell r="O353" t="str">
            <v/>
          </cell>
          <cell r="P353">
            <v>1</v>
          </cell>
          <cell r="R353">
            <v>133963.46255506607</v>
          </cell>
          <cell r="S353">
            <v>1331564.537444934</v>
          </cell>
          <cell r="T353" t="str">
            <v/>
          </cell>
          <cell r="U353" t="str">
            <v/>
          </cell>
          <cell r="V353" t="str">
            <v/>
          </cell>
          <cell r="W353" t="str">
            <v/>
          </cell>
          <cell r="X353" t="str">
            <v/>
          </cell>
          <cell r="Y353">
            <v>0</v>
          </cell>
          <cell r="AA353">
            <v>96.881998112020113</v>
          </cell>
          <cell r="AB353">
            <v>962.98371617369401</v>
          </cell>
          <cell r="AC353" t="str">
            <v/>
          </cell>
          <cell r="AD353" t="str">
            <v/>
          </cell>
          <cell r="AE353" t="str">
            <v/>
          </cell>
          <cell r="AF353" t="str">
            <v/>
          </cell>
          <cell r="AG353" t="str">
            <v/>
          </cell>
          <cell r="AH353">
            <v>0</v>
          </cell>
          <cell r="AJ353" t="str">
            <v>GI portion .83 mi of 9.08 mi line - LET 8/5/14</v>
          </cell>
        </row>
        <row r="354">
          <cell r="A354" t="str">
            <v>20000278</v>
          </cell>
          <cell r="B354" t="str">
            <v>JACKSON TAP TO CANAL-SECOND LI</v>
          </cell>
          <cell r="C354">
            <v>47233.53</v>
          </cell>
          <cell r="D354">
            <v>47233.53</v>
          </cell>
          <cell r="E354">
            <v>0</v>
          </cell>
          <cell r="G354">
            <v>689.66714285714284</v>
          </cell>
          <cell r="I354" t="str">
            <v/>
          </cell>
          <cell r="J354" t="str">
            <v/>
          </cell>
          <cell r="K354" t="str">
            <v/>
          </cell>
          <cell r="L354" t="str">
            <v/>
          </cell>
          <cell r="M354" t="str">
            <v/>
          </cell>
          <cell r="N354" t="str">
            <v/>
          </cell>
          <cell r="O354">
            <v>1</v>
          </cell>
          <cell r="P354">
            <v>1</v>
          </cell>
          <cell r="R354" t="str">
            <v/>
          </cell>
          <cell r="S354" t="str">
            <v/>
          </cell>
          <cell r="T354" t="str">
            <v/>
          </cell>
          <cell r="U354" t="str">
            <v/>
          </cell>
          <cell r="V354" t="str">
            <v/>
          </cell>
          <cell r="W354" t="str">
            <v/>
          </cell>
          <cell r="X354">
            <v>47233.53</v>
          </cell>
          <cell r="Y354">
            <v>0</v>
          </cell>
          <cell r="AA354" t="str">
            <v/>
          </cell>
          <cell r="AB354" t="str">
            <v/>
          </cell>
          <cell r="AC354" t="str">
            <v/>
          </cell>
          <cell r="AD354" t="str">
            <v/>
          </cell>
          <cell r="AE354" t="str">
            <v/>
          </cell>
          <cell r="AF354" t="str">
            <v/>
          </cell>
          <cell r="AG354">
            <v>689.66714285714284</v>
          </cell>
          <cell r="AH354">
            <v>0</v>
          </cell>
          <cell r="AJ354" t="str">
            <v>Sold.  Remaining equipment not yet retired and left unsegmented.  REM 2/19/13</v>
          </cell>
        </row>
        <row r="355">
          <cell r="A355" t="str">
            <v>20000279</v>
          </cell>
          <cell r="B355" t="str">
            <v>JACKSON TAP TO CANAL-SECOND LI</v>
          </cell>
          <cell r="C355">
            <v>54668.65</v>
          </cell>
          <cell r="D355">
            <v>54668.65</v>
          </cell>
          <cell r="E355">
            <v>0</v>
          </cell>
          <cell r="G355">
            <v>337.12428571428569</v>
          </cell>
          <cell r="I355" t="str">
            <v/>
          </cell>
          <cell r="J355">
            <v>1</v>
          </cell>
          <cell r="K355" t="str">
            <v/>
          </cell>
          <cell r="L355" t="str">
            <v/>
          </cell>
          <cell r="M355" t="str">
            <v/>
          </cell>
          <cell r="N355" t="str">
            <v/>
          </cell>
          <cell r="O355" t="str">
            <v/>
          </cell>
          <cell r="P355">
            <v>1</v>
          </cell>
          <cell r="R355" t="str">
            <v/>
          </cell>
          <cell r="S355">
            <v>54668.65</v>
          </cell>
          <cell r="T355" t="str">
            <v/>
          </cell>
          <cell r="U355" t="str">
            <v/>
          </cell>
          <cell r="V355" t="str">
            <v/>
          </cell>
          <cell r="W355" t="str">
            <v/>
          </cell>
          <cell r="X355" t="str">
            <v/>
          </cell>
          <cell r="Y355">
            <v>0</v>
          </cell>
          <cell r="AA355" t="str">
            <v/>
          </cell>
          <cell r="AB355">
            <v>337.12428571428569</v>
          </cell>
          <cell r="AC355" t="str">
            <v/>
          </cell>
          <cell r="AD355" t="str">
            <v/>
          </cell>
          <cell r="AE355" t="str">
            <v/>
          </cell>
          <cell r="AF355" t="str">
            <v/>
          </cell>
          <cell r="AG355" t="str">
            <v/>
          </cell>
          <cell r="AH355">
            <v>0</v>
          </cell>
          <cell r="AJ355" t="str">
            <v>All Network</v>
          </cell>
        </row>
        <row r="356">
          <cell r="A356" t="str">
            <v>20000281</v>
          </cell>
          <cell r="B356" t="str">
            <v>JOHN DAY PH-JOHN DAY NO 1</v>
          </cell>
          <cell r="C356">
            <v>485647</v>
          </cell>
          <cell r="D356">
            <v>485647</v>
          </cell>
          <cell r="E356">
            <v>0</v>
          </cell>
          <cell r="G356">
            <v>462.40000000000003</v>
          </cell>
          <cell r="I356">
            <v>1</v>
          </cell>
          <cell r="J356" t="str">
            <v/>
          </cell>
          <cell r="K356" t="str">
            <v/>
          </cell>
          <cell r="L356" t="str">
            <v/>
          </cell>
          <cell r="M356" t="str">
            <v/>
          </cell>
          <cell r="N356" t="str">
            <v/>
          </cell>
          <cell r="O356" t="str">
            <v/>
          </cell>
          <cell r="P356">
            <v>1</v>
          </cell>
          <cell r="R356">
            <v>485647</v>
          </cell>
          <cell r="S356" t="str">
            <v/>
          </cell>
          <cell r="T356" t="str">
            <v/>
          </cell>
          <cell r="U356" t="str">
            <v/>
          </cell>
          <cell r="V356" t="str">
            <v/>
          </cell>
          <cell r="W356" t="str">
            <v/>
          </cell>
          <cell r="X356" t="str">
            <v/>
          </cell>
          <cell r="Y356">
            <v>0</v>
          </cell>
          <cell r="AA356">
            <v>462.40000000000003</v>
          </cell>
          <cell r="AB356" t="str">
            <v/>
          </cell>
          <cell r="AC356" t="str">
            <v/>
          </cell>
          <cell r="AD356" t="str">
            <v/>
          </cell>
          <cell r="AE356" t="str">
            <v/>
          </cell>
          <cell r="AF356" t="str">
            <v/>
          </cell>
          <cell r="AG356" t="str">
            <v/>
          </cell>
          <cell r="AH356">
            <v>0</v>
          </cell>
          <cell r="AJ356" t="str">
            <v>All Generation Integration</v>
          </cell>
        </row>
        <row r="357">
          <cell r="A357" t="str">
            <v>20000282</v>
          </cell>
          <cell r="B357" t="str">
            <v>JOHN DAY PH-JOHN DAY NO 2</v>
          </cell>
          <cell r="C357">
            <v>764697.45</v>
          </cell>
          <cell r="D357">
            <v>764825.39</v>
          </cell>
          <cell r="E357">
            <v>-1.6728001145471981E-4</v>
          </cell>
          <cell r="G357">
            <v>478.57714285714286</v>
          </cell>
          <cell r="I357">
            <v>1</v>
          </cell>
          <cell r="J357" t="str">
            <v/>
          </cell>
          <cell r="K357" t="str">
            <v/>
          </cell>
          <cell r="L357" t="str">
            <v/>
          </cell>
          <cell r="M357" t="str">
            <v/>
          </cell>
          <cell r="N357" t="str">
            <v/>
          </cell>
          <cell r="O357" t="str">
            <v/>
          </cell>
          <cell r="P357">
            <v>1</v>
          </cell>
          <cell r="R357">
            <v>764697.45</v>
          </cell>
          <cell r="S357" t="str">
            <v/>
          </cell>
          <cell r="T357" t="str">
            <v/>
          </cell>
          <cell r="U357" t="str">
            <v/>
          </cell>
          <cell r="V357" t="str">
            <v/>
          </cell>
          <cell r="W357" t="str">
            <v/>
          </cell>
          <cell r="X357" t="str">
            <v/>
          </cell>
          <cell r="Y357">
            <v>0</v>
          </cell>
          <cell r="AA357">
            <v>478.57714285714286</v>
          </cell>
          <cell r="AB357" t="str">
            <v/>
          </cell>
          <cell r="AC357" t="str">
            <v/>
          </cell>
          <cell r="AD357" t="str">
            <v/>
          </cell>
          <cell r="AE357" t="str">
            <v/>
          </cell>
          <cell r="AF357" t="str">
            <v/>
          </cell>
          <cell r="AG357" t="str">
            <v/>
          </cell>
          <cell r="AH357">
            <v>0</v>
          </cell>
          <cell r="AJ357" t="str">
            <v>All Generation Integration</v>
          </cell>
        </row>
        <row r="358">
          <cell r="A358" t="str">
            <v>20000283</v>
          </cell>
          <cell r="B358" t="str">
            <v>JOHN DAY PH-JOHN DAY NO 3</v>
          </cell>
          <cell r="C358">
            <v>485647</v>
          </cell>
          <cell r="D358">
            <v>485647</v>
          </cell>
          <cell r="E358">
            <v>0</v>
          </cell>
          <cell r="G358">
            <v>528.18714285714282</v>
          </cell>
          <cell r="I358">
            <v>1</v>
          </cell>
          <cell r="J358" t="str">
            <v/>
          </cell>
          <cell r="K358" t="str">
            <v/>
          </cell>
          <cell r="L358" t="str">
            <v/>
          </cell>
          <cell r="M358" t="str">
            <v/>
          </cell>
          <cell r="N358" t="str">
            <v/>
          </cell>
          <cell r="O358" t="str">
            <v/>
          </cell>
          <cell r="P358">
            <v>1</v>
          </cell>
          <cell r="R358">
            <v>485647</v>
          </cell>
          <cell r="S358" t="str">
            <v/>
          </cell>
          <cell r="T358" t="str">
            <v/>
          </cell>
          <cell r="U358" t="str">
            <v/>
          </cell>
          <cell r="V358" t="str">
            <v/>
          </cell>
          <cell r="W358" t="str">
            <v/>
          </cell>
          <cell r="X358" t="str">
            <v/>
          </cell>
          <cell r="Y358">
            <v>0</v>
          </cell>
          <cell r="AA358">
            <v>528.18714285714282</v>
          </cell>
          <cell r="AB358" t="str">
            <v/>
          </cell>
          <cell r="AC358" t="str">
            <v/>
          </cell>
          <cell r="AD358" t="str">
            <v/>
          </cell>
          <cell r="AE358" t="str">
            <v/>
          </cell>
          <cell r="AF358" t="str">
            <v/>
          </cell>
          <cell r="AG358" t="str">
            <v/>
          </cell>
          <cell r="AH358">
            <v>0</v>
          </cell>
          <cell r="AJ358" t="str">
            <v>All Generation Integration</v>
          </cell>
        </row>
        <row r="359">
          <cell r="A359" t="str">
            <v>20000284</v>
          </cell>
          <cell r="B359" t="str">
            <v>JOHN DAY PH-JOHN DAY NO 4</v>
          </cell>
          <cell r="C359">
            <v>485642</v>
          </cell>
          <cell r="D359">
            <v>485642</v>
          </cell>
          <cell r="E359">
            <v>0</v>
          </cell>
          <cell r="G359">
            <v>605.30428571428558</v>
          </cell>
          <cell r="I359">
            <v>1</v>
          </cell>
          <cell r="J359" t="str">
            <v/>
          </cell>
          <cell r="K359" t="str">
            <v/>
          </cell>
          <cell r="L359" t="str">
            <v/>
          </cell>
          <cell r="M359" t="str">
            <v/>
          </cell>
          <cell r="N359" t="str">
            <v/>
          </cell>
          <cell r="O359" t="str">
            <v/>
          </cell>
          <cell r="P359">
            <v>1</v>
          </cell>
          <cell r="R359">
            <v>485642</v>
          </cell>
          <cell r="S359" t="str">
            <v/>
          </cell>
          <cell r="T359" t="str">
            <v/>
          </cell>
          <cell r="U359" t="str">
            <v/>
          </cell>
          <cell r="V359" t="str">
            <v/>
          </cell>
          <cell r="W359" t="str">
            <v/>
          </cell>
          <cell r="X359" t="str">
            <v/>
          </cell>
          <cell r="Y359">
            <v>0</v>
          </cell>
          <cell r="AA359">
            <v>605.30428571428558</v>
          </cell>
          <cell r="AB359" t="str">
            <v/>
          </cell>
          <cell r="AC359" t="str">
            <v/>
          </cell>
          <cell r="AD359" t="str">
            <v/>
          </cell>
          <cell r="AE359" t="str">
            <v/>
          </cell>
          <cell r="AF359" t="str">
            <v/>
          </cell>
          <cell r="AG359" t="str">
            <v/>
          </cell>
          <cell r="AH359">
            <v>0</v>
          </cell>
          <cell r="AJ359" t="str">
            <v>All Generation Integration</v>
          </cell>
        </row>
        <row r="360">
          <cell r="A360" t="str">
            <v>20000285</v>
          </cell>
          <cell r="B360" t="str">
            <v>JOHN DAY STATION SERVICE-JOHN</v>
          </cell>
          <cell r="C360">
            <v>24388.78</v>
          </cell>
          <cell r="D360">
            <v>24388.78</v>
          </cell>
          <cell r="E360">
            <v>0</v>
          </cell>
          <cell r="G360">
            <v>3405.4199999999996</v>
          </cell>
          <cell r="I360">
            <v>1</v>
          </cell>
          <cell r="J360">
            <v>0</v>
          </cell>
          <cell r="K360">
            <v>0</v>
          </cell>
          <cell r="L360">
            <v>0</v>
          </cell>
          <cell r="M360">
            <v>0</v>
          </cell>
          <cell r="N360">
            <v>0</v>
          </cell>
          <cell r="O360">
            <v>0</v>
          </cell>
          <cell r="P360">
            <v>1</v>
          </cell>
          <cell r="R360">
            <v>24388.78</v>
          </cell>
          <cell r="S360">
            <v>0</v>
          </cell>
          <cell r="T360">
            <v>0</v>
          </cell>
          <cell r="U360">
            <v>0</v>
          </cell>
          <cell r="V360">
            <v>0</v>
          </cell>
          <cell r="W360">
            <v>0</v>
          </cell>
          <cell r="X360">
            <v>0</v>
          </cell>
          <cell r="Y360">
            <v>0</v>
          </cell>
          <cell r="AA360">
            <v>3405.4199999999996</v>
          </cell>
          <cell r="AB360">
            <v>0</v>
          </cell>
          <cell r="AC360">
            <v>0</v>
          </cell>
          <cell r="AD360">
            <v>0</v>
          </cell>
          <cell r="AE360">
            <v>0</v>
          </cell>
          <cell r="AF360">
            <v>0</v>
          </cell>
          <cell r="AG360">
            <v>0</v>
          </cell>
          <cell r="AH360">
            <v>0</v>
          </cell>
          <cell r="AJ360" t="str">
            <v>New FY15; Serves the Powerhouse, so assume all GI.  REM 1/28/16</v>
          </cell>
        </row>
        <row r="361">
          <cell r="A361" t="str">
            <v>20000287</v>
          </cell>
          <cell r="B361" t="str">
            <v>JOHN DAY-BIG EDDY NO 1</v>
          </cell>
          <cell r="C361">
            <v>2008149.003</v>
          </cell>
          <cell r="D361">
            <v>2008149.003</v>
          </cell>
          <cell r="E361">
            <v>0</v>
          </cell>
          <cell r="G361">
            <v>2430.6642857142861</v>
          </cell>
          <cell r="I361" t="str">
            <v/>
          </cell>
          <cell r="J361" t="str">
            <v/>
          </cell>
          <cell r="K361">
            <v>1</v>
          </cell>
          <cell r="L361" t="str">
            <v/>
          </cell>
          <cell r="M361" t="str">
            <v/>
          </cell>
          <cell r="N361" t="str">
            <v/>
          </cell>
          <cell r="O361" t="str">
            <v/>
          </cell>
          <cell r="P361">
            <v>1</v>
          </cell>
          <cell r="R361" t="str">
            <v/>
          </cell>
          <cell r="S361" t="str">
            <v/>
          </cell>
          <cell r="T361">
            <v>2008149.003</v>
          </cell>
          <cell r="U361" t="str">
            <v/>
          </cell>
          <cell r="V361" t="str">
            <v/>
          </cell>
          <cell r="W361" t="str">
            <v/>
          </cell>
          <cell r="X361" t="str">
            <v/>
          </cell>
          <cell r="Y361">
            <v>0</v>
          </cell>
          <cell r="AA361" t="str">
            <v/>
          </cell>
          <cell r="AB361" t="str">
            <v/>
          </cell>
          <cell r="AC361">
            <v>2430.6642857142861</v>
          </cell>
          <cell r="AD361" t="str">
            <v/>
          </cell>
          <cell r="AE361" t="str">
            <v/>
          </cell>
          <cell r="AF361" t="str">
            <v/>
          </cell>
          <cell r="AG361" t="str">
            <v/>
          </cell>
          <cell r="AH361">
            <v>0</v>
          </cell>
          <cell r="AJ361" t="str">
            <v>All Southern Intertie</v>
          </cell>
        </row>
        <row r="362">
          <cell r="A362" t="str">
            <v>20000288</v>
          </cell>
          <cell r="B362" t="str">
            <v>JOHN DAY-BIG EDDY NO 2</v>
          </cell>
          <cell r="C362">
            <v>5433041.3300000001</v>
          </cell>
          <cell r="D362">
            <v>5433041.3300000001</v>
          </cell>
          <cell r="E362">
            <v>0</v>
          </cell>
          <cell r="G362">
            <v>2656.4728571428573</v>
          </cell>
          <cell r="I362" t="str">
            <v/>
          </cell>
          <cell r="J362">
            <v>1</v>
          </cell>
          <cell r="K362" t="str">
            <v/>
          </cell>
          <cell r="L362" t="str">
            <v/>
          </cell>
          <cell r="M362" t="str">
            <v/>
          </cell>
          <cell r="N362" t="str">
            <v/>
          </cell>
          <cell r="O362" t="str">
            <v/>
          </cell>
          <cell r="P362">
            <v>1</v>
          </cell>
          <cell r="R362" t="str">
            <v/>
          </cell>
          <cell r="S362">
            <v>5433041.3300000001</v>
          </cell>
          <cell r="T362" t="str">
            <v/>
          </cell>
          <cell r="U362" t="str">
            <v/>
          </cell>
          <cell r="V362" t="str">
            <v/>
          </cell>
          <cell r="W362" t="str">
            <v/>
          </cell>
          <cell r="X362" t="str">
            <v/>
          </cell>
          <cell r="Y362">
            <v>0</v>
          </cell>
          <cell r="AA362" t="str">
            <v/>
          </cell>
          <cell r="AB362">
            <v>2656.4728571428573</v>
          </cell>
          <cell r="AC362" t="str">
            <v/>
          </cell>
          <cell r="AD362" t="str">
            <v/>
          </cell>
          <cell r="AE362" t="str">
            <v/>
          </cell>
          <cell r="AF362" t="str">
            <v/>
          </cell>
          <cell r="AG362" t="str">
            <v/>
          </cell>
          <cell r="AH362">
            <v>0</v>
          </cell>
          <cell r="AJ362" t="str">
            <v>All Network</v>
          </cell>
        </row>
        <row r="363">
          <cell r="A363" t="str">
            <v>20000940</v>
          </cell>
          <cell r="B363" t="str">
            <v>JOHN DAY-BIG EDDY NO 2 ML SHER</v>
          </cell>
          <cell r="C363">
            <v>152151.49</v>
          </cell>
          <cell r="D363">
            <v>152151.49</v>
          </cell>
          <cell r="E363">
            <v>0</v>
          </cell>
          <cell r="G363">
            <v>0</v>
          </cell>
          <cell r="I363" t="str">
            <v/>
          </cell>
          <cell r="J363">
            <v>1</v>
          </cell>
          <cell r="K363" t="str">
            <v/>
          </cell>
          <cell r="L363" t="str">
            <v/>
          </cell>
          <cell r="M363" t="str">
            <v/>
          </cell>
          <cell r="N363" t="str">
            <v/>
          </cell>
          <cell r="O363" t="str">
            <v/>
          </cell>
          <cell r="P363">
            <v>1</v>
          </cell>
          <cell r="R363" t="str">
            <v/>
          </cell>
          <cell r="S363">
            <v>152151.49</v>
          </cell>
          <cell r="T363" t="str">
            <v/>
          </cell>
          <cell r="U363" t="str">
            <v/>
          </cell>
          <cell r="V363" t="str">
            <v/>
          </cell>
          <cell r="W363" t="str">
            <v/>
          </cell>
          <cell r="X363" t="str">
            <v/>
          </cell>
          <cell r="Y363">
            <v>0</v>
          </cell>
          <cell r="AA363" t="str">
            <v/>
          </cell>
          <cell r="AB363">
            <v>0</v>
          </cell>
          <cell r="AC363" t="str">
            <v/>
          </cell>
          <cell r="AD363" t="str">
            <v/>
          </cell>
          <cell r="AE363" t="str">
            <v/>
          </cell>
          <cell r="AF363" t="str">
            <v/>
          </cell>
          <cell r="AG363" t="str">
            <v/>
          </cell>
          <cell r="AH363">
            <v>0</v>
          </cell>
          <cell r="AJ363" t="str">
            <v>MLEASE All Network</v>
          </cell>
        </row>
        <row r="364">
          <cell r="A364" t="str">
            <v>20000941</v>
          </cell>
          <cell r="B364" t="str">
            <v>JOHN DAY-BIG EDDY NO 2 ML WASC</v>
          </cell>
          <cell r="C364">
            <v>152152.98000000001</v>
          </cell>
          <cell r="D364">
            <v>152152.98000000001</v>
          </cell>
          <cell r="E364">
            <v>0</v>
          </cell>
          <cell r="G364">
            <v>0</v>
          </cell>
          <cell r="I364" t="str">
            <v/>
          </cell>
          <cell r="J364">
            <v>1</v>
          </cell>
          <cell r="K364" t="str">
            <v/>
          </cell>
          <cell r="L364" t="str">
            <v/>
          </cell>
          <cell r="M364" t="str">
            <v/>
          </cell>
          <cell r="N364" t="str">
            <v/>
          </cell>
          <cell r="O364" t="str">
            <v/>
          </cell>
          <cell r="P364">
            <v>1</v>
          </cell>
          <cell r="R364" t="str">
            <v/>
          </cell>
          <cell r="S364">
            <v>152152.98000000001</v>
          </cell>
          <cell r="T364" t="str">
            <v/>
          </cell>
          <cell r="U364" t="str">
            <v/>
          </cell>
          <cell r="V364" t="str">
            <v/>
          </cell>
          <cell r="W364" t="str">
            <v/>
          </cell>
          <cell r="X364" t="str">
            <v/>
          </cell>
          <cell r="Y364">
            <v>0</v>
          </cell>
          <cell r="AA364" t="str">
            <v/>
          </cell>
          <cell r="AB364">
            <v>0</v>
          </cell>
          <cell r="AC364" t="str">
            <v/>
          </cell>
          <cell r="AD364" t="str">
            <v/>
          </cell>
          <cell r="AE364" t="str">
            <v/>
          </cell>
          <cell r="AF364" t="str">
            <v/>
          </cell>
          <cell r="AG364" t="str">
            <v/>
          </cell>
          <cell r="AH364">
            <v>0</v>
          </cell>
          <cell r="AJ364" t="str">
            <v>MLEASE All Network</v>
          </cell>
        </row>
        <row r="365">
          <cell r="A365" t="str">
            <v>20000289</v>
          </cell>
          <cell r="B365" t="str">
            <v>JOHN DAY-GRIZZLY NO 1</v>
          </cell>
          <cell r="C365">
            <v>10760175.310000001</v>
          </cell>
          <cell r="D365">
            <v>10760175.310000001</v>
          </cell>
          <cell r="E365">
            <v>0</v>
          </cell>
          <cell r="G365">
            <v>43125.200000000004</v>
          </cell>
          <cell r="I365" t="str">
            <v/>
          </cell>
          <cell r="J365" t="str">
            <v/>
          </cell>
          <cell r="K365">
            <v>1</v>
          </cell>
          <cell r="L365" t="str">
            <v/>
          </cell>
          <cell r="M365" t="str">
            <v/>
          </cell>
          <cell r="N365" t="str">
            <v/>
          </cell>
          <cell r="O365" t="str">
            <v/>
          </cell>
          <cell r="P365">
            <v>1</v>
          </cell>
          <cell r="R365" t="str">
            <v/>
          </cell>
          <cell r="S365" t="str">
            <v/>
          </cell>
          <cell r="T365">
            <v>10760175.310000001</v>
          </cell>
          <cell r="U365" t="str">
            <v/>
          </cell>
          <cell r="V365" t="str">
            <v/>
          </cell>
          <cell r="W365" t="str">
            <v/>
          </cell>
          <cell r="X365" t="str">
            <v/>
          </cell>
          <cell r="Y365">
            <v>0</v>
          </cell>
          <cell r="AA365" t="str">
            <v/>
          </cell>
          <cell r="AB365" t="str">
            <v/>
          </cell>
          <cell r="AC365">
            <v>43125.200000000004</v>
          </cell>
          <cell r="AD365" t="str">
            <v/>
          </cell>
          <cell r="AE365" t="str">
            <v/>
          </cell>
          <cell r="AF365" t="str">
            <v/>
          </cell>
          <cell r="AG365" t="str">
            <v/>
          </cell>
          <cell r="AH365">
            <v>0</v>
          </cell>
          <cell r="AJ365" t="str">
            <v>All Southern Intertie</v>
          </cell>
        </row>
        <row r="366">
          <cell r="A366" t="str">
            <v>20000908</v>
          </cell>
          <cell r="B366" t="str">
            <v>JOHN DAY-GRIZZLY NO 1 (JEFFERS</v>
          </cell>
          <cell r="C366">
            <v>388526.87</v>
          </cell>
          <cell r="D366">
            <v>388526.87</v>
          </cell>
          <cell r="E366">
            <v>0</v>
          </cell>
          <cell r="G366">
            <v>0</v>
          </cell>
          <cell r="I366" t="str">
            <v/>
          </cell>
          <cell r="J366" t="str">
            <v/>
          </cell>
          <cell r="K366">
            <v>1</v>
          </cell>
          <cell r="L366" t="str">
            <v/>
          </cell>
          <cell r="M366" t="str">
            <v/>
          </cell>
          <cell r="N366" t="str">
            <v/>
          </cell>
          <cell r="O366" t="str">
            <v/>
          </cell>
          <cell r="P366">
            <v>1</v>
          </cell>
          <cell r="R366" t="str">
            <v/>
          </cell>
          <cell r="S366" t="str">
            <v/>
          </cell>
          <cell r="T366">
            <v>388526.87</v>
          </cell>
          <cell r="U366" t="str">
            <v/>
          </cell>
          <cell r="V366" t="str">
            <v/>
          </cell>
          <cell r="W366" t="str">
            <v/>
          </cell>
          <cell r="X366" t="str">
            <v/>
          </cell>
          <cell r="Y366">
            <v>0</v>
          </cell>
          <cell r="AA366" t="str">
            <v/>
          </cell>
          <cell r="AB366" t="str">
            <v/>
          </cell>
          <cell r="AC366">
            <v>0</v>
          </cell>
          <cell r="AD366" t="str">
            <v/>
          </cell>
          <cell r="AE366" t="str">
            <v/>
          </cell>
          <cell r="AF366" t="str">
            <v/>
          </cell>
          <cell r="AG366" t="str">
            <v/>
          </cell>
          <cell r="AH366">
            <v>0</v>
          </cell>
          <cell r="AJ366" t="str">
            <v>MLEASE All Intertie</v>
          </cell>
        </row>
        <row r="367">
          <cell r="A367" t="str">
            <v>20000909</v>
          </cell>
          <cell r="B367" t="str">
            <v>JOHN DAY-GRIZZLY NO 1 (SHERMAN</v>
          </cell>
          <cell r="C367">
            <v>549297.19999999995</v>
          </cell>
          <cell r="D367">
            <v>549297.19999999995</v>
          </cell>
          <cell r="E367">
            <v>0</v>
          </cell>
          <cell r="G367">
            <v>0</v>
          </cell>
          <cell r="I367" t="str">
            <v/>
          </cell>
          <cell r="J367" t="str">
            <v/>
          </cell>
          <cell r="K367">
            <v>1</v>
          </cell>
          <cell r="L367" t="str">
            <v/>
          </cell>
          <cell r="M367" t="str">
            <v/>
          </cell>
          <cell r="N367" t="str">
            <v/>
          </cell>
          <cell r="O367" t="str">
            <v/>
          </cell>
          <cell r="P367">
            <v>1</v>
          </cell>
          <cell r="R367" t="str">
            <v/>
          </cell>
          <cell r="S367" t="str">
            <v/>
          </cell>
          <cell r="T367">
            <v>549297.19999999995</v>
          </cell>
          <cell r="U367" t="str">
            <v/>
          </cell>
          <cell r="V367" t="str">
            <v/>
          </cell>
          <cell r="W367" t="str">
            <v/>
          </cell>
          <cell r="X367" t="str">
            <v/>
          </cell>
          <cell r="Y367">
            <v>0</v>
          </cell>
          <cell r="AA367" t="str">
            <v/>
          </cell>
          <cell r="AB367" t="str">
            <v/>
          </cell>
          <cell r="AC367">
            <v>0</v>
          </cell>
          <cell r="AD367" t="str">
            <v/>
          </cell>
          <cell r="AE367" t="str">
            <v/>
          </cell>
          <cell r="AF367" t="str">
            <v/>
          </cell>
          <cell r="AG367" t="str">
            <v/>
          </cell>
          <cell r="AH367">
            <v>0</v>
          </cell>
          <cell r="AJ367" t="str">
            <v>MLEASE All Intertie</v>
          </cell>
        </row>
        <row r="368">
          <cell r="A368" t="str">
            <v>20000910</v>
          </cell>
          <cell r="B368" t="str">
            <v>JOHN DAY-GRIZZLY NO 1 (WASCO C</v>
          </cell>
          <cell r="C368">
            <v>401924.93</v>
          </cell>
          <cell r="D368">
            <v>401924.93</v>
          </cell>
          <cell r="E368">
            <v>0</v>
          </cell>
          <cell r="G368">
            <v>0</v>
          </cell>
          <cell r="I368" t="str">
            <v/>
          </cell>
          <cell r="J368" t="str">
            <v/>
          </cell>
          <cell r="K368">
            <v>1</v>
          </cell>
          <cell r="L368" t="str">
            <v/>
          </cell>
          <cell r="M368" t="str">
            <v/>
          </cell>
          <cell r="N368" t="str">
            <v/>
          </cell>
          <cell r="O368" t="str">
            <v/>
          </cell>
          <cell r="P368">
            <v>1</v>
          </cell>
          <cell r="R368" t="str">
            <v/>
          </cell>
          <cell r="S368" t="str">
            <v/>
          </cell>
          <cell r="T368">
            <v>401924.93</v>
          </cell>
          <cell r="U368" t="str">
            <v/>
          </cell>
          <cell r="V368" t="str">
            <v/>
          </cell>
          <cell r="W368" t="str">
            <v/>
          </cell>
          <cell r="X368" t="str">
            <v/>
          </cell>
          <cell r="Y368">
            <v>0</v>
          </cell>
          <cell r="AA368" t="str">
            <v/>
          </cell>
          <cell r="AB368" t="str">
            <v/>
          </cell>
          <cell r="AC368">
            <v>0</v>
          </cell>
          <cell r="AD368" t="str">
            <v/>
          </cell>
          <cell r="AE368" t="str">
            <v/>
          </cell>
          <cell r="AF368" t="str">
            <v/>
          </cell>
          <cell r="AG368" t="str">
            <v/>
          </cell>
          <cell r="AH368">
            <v>0</v>
          </cell>
          <cell r="AJ368" t="str">
            <v>MLEASE All Intertie</v>
          </cell>
        </row>
        <row r="369">
          <cell r="A369" t="str">
            <v>20000290</v>
          </cell>
          <cell r="B369" t="str">
            <v>JOHN DAY-GRIZZLY NO 2</v>
          </cell>
          <cell r="C369">
            <v>9149545.1799999997</v>
          </cell>
          <cell r="D369">
            <v>9149545.1799999997</v>
          </cell>
          <cell r="E369">
            <v>0</v>
          </cell>
          <cell r="G369">
            <v>28245.91</v>
          </cell>
          <cell r="I369" t="str">
            <v/>
          </cell>
          <cell r="J369" t="str">
            <v/>
          </cell>
          <cell r="K369">
            <v>1</v>
          </cell>
          <cell r="L369" t="str">
            <v/>
          </cell>
          <cell r="M369" t="str">
            <v/>
          </cell>
          <cell r="N369" t="str">
            <v/>
          </cell>
          <cell r="O369" t="str">
            <v/>
          </cell>
          <cell r="P369">
            <v>1</v>
          </cell>
          <cell r="R369" t="str">
            <v/>
          </cell>
          <cell r="S369" t="str">
            <v/>
          </cell>
          <cell r="T369">
            <v>9149545.1799999997</v>
          </cell>
          <cell r="U369" t="str">
            <v/>
          </cell>
          <cell r="V369" t="str">
            <v/>
          </cell>
          <cell r="W369" t="str">
            <v/>
          </cell>
          <cell r="X369" t="str">
            <v/>
          </cell>
          <cell r="Y369">
            <v>0</v>
          </cell>
          <cell r="AA369" t="str">
            <v/>
          </cell>
          <cell r="AB369" t="str">
            <v/>
          </cell>
          <cell r="AC369">
            <v>28245.91</v>
          </cell>
          <cell r="AD369" t="str">
            <v/>
          </cell>
          <cell r="AE369" t="str">
            <v/>
          </cell>
          <cell r="AF369" t="str">
            <v/>
          </cell>
          <cell r="AG369" t="str">
            <v/>
          </cell>
          <cell r="AH369">
            <v>0</v>
          </cell>
          <cell r="AJ369" t="str">
            <v>All Southern Intertie</v>
          </cell>
        </row>
        <row r="370">
          <cell r="A370" t="str">
            <v>20000924</v>
          </cell>
          <cell r="B370" t="str">
            <v>JOHN DAY-GRIZZLY NO 2 ML JEFFE</v>
          </cell>
          <cell r="C370">
            <v>384011.39</v>
          </cell>
          <cell r="D370">
            <v>384011.39</v>
          </cell>
          <cell r="E370">
            <v>0</v>
          </cell>
          <cell r="G370">
            <v>0</v>
          </cell>
          <cell r="I370" t="str">
            <v/>
          </cell>
          <cell r="J370" t="str">
            <v/>
          </cell>
          <cell r="K370">
            <v>1</v>
          </cell>
          <cell r="L370" t="str">
            <v/>
          </cell>
          <cell r="M370" t="str">
            <v/>
          </cell>
          <cell r="N370" t="str">
            <v/>
          </cell>
          <cell r="O370" t="str">
            <v/>
          </cell>
          <cell r="P370">
            <v>1</v>
          </cell>
          <cell r="R370" t="str">
            <v/>
          </cell>
          <cell r="S370" t="str">
            <v/>
          </cell>
          <cell r="T370">
            <v>384011.39</v>
          </cell>
          <cell r="U370" t="str">
            <v/>
          </cell>
          <cell r="V370" t="str">
            <v/>
          </cell>
          <cell r="W370" t="str">
            <v/>
          </cell>
          <cell r="X370" t="str">
            <v/>
          </cell>
          <cell r="Y370">
            <v>0</v>
          </cell>
          <cell r="AA370" t="str">
            <v/>
          </cell>
          <cell r="AB370" t="str">
            <v/>
          </cell>
          <cell r="AC370">
            <v>0</v>
          </cell>
          <cell r="AD370" t="str">
            <v/>
          </cell>
          <cell r="AE370" t="str">
            <v/>
          </cell>
          <cell r="AF370" t="str">
            <v/>
          </cell>
          <cell r="AG370" t="str">
            <v/>
          </cell>
          <cell r="AH370">
            <v>0</v>
          </cell>
          <cell r="AJ370" t="str">
            <v>MLEASE All Intertie</v>
          </cell>
        </row>
        <row r="371">
          <cell r="A371" t="str">
            <v>20000925</v>
          </cell>
          <cell r="B371" t="str">
            <v>JOHN DAY-GRIZZLY NO 2 ML SHERM</v>
          </cell>
          <cell r="C371">
            <v>576017.88</v>
          </cell>
          <cell r="D371">
            <v>576017.88</v>
          </cell>
          <cell r="E371">
            <v>0</v>
          </cell>
          <cell r="G371">
            <v>0</v>
          </cell>
          <cell r="I371" t="str">
            <v/>
          </cell>
          <cell r="J371" t="str">
            <v/>
          </cell>
          <cell r="K371">
            <v>1</v>
          </cell>
          <cell r="L371" t="str">
            <v/>
          </cell>
          <cell r="M371" t="str">
            <v/>
          </cell>
          <cell r="N371" t="str">
            <v/>
          </cell>
          <cell r="O371" t="str">
            <v/>
          </cell>
          <cell r="P371">
            <v>1</v>
          </cell>
          <cell r="R371" t="str">
            <v/>
          </cell>
          <cell r="S371" t="str">
            <v/>
          </cell>
          <cell r="T371">
            <v>576017.88</v>
          </cell>
          <cell r="U371" t="str">
            <v/>
          </cell>
          <cell r="V371" t="str">
            <v/>
          </cell>
          <cell r="W371" t="str">
            <v/>
          </cell>
          <cell r="X371" t="str">
            <v/>
          </cell>
          <cell r="Y371">
            <v>0</v>
          </cell>
          <cell r="AA371" t="str">
            <v/>
          </cell>
          <cell r="AB371" t="str">
            <v/>
          </cell>
          <cell r="AC371">
            <v>0</v>
          </cell>
          <cell r="AD371" t="str">
            <v/>
          </cell>
          <cell r="AE371" t="str">
            <v/>
          </cell>
          <cell r="AF371" t="str">
            <v/>
          </cell>
          <cell r="AG371" t="str">
            <v/>
          </cell>
          <cell r="AH371">
            <v>0</v>
          </cell>
          <cell r="AJ371" t="str">
            <v>MLEASE All Intertie</v>
          </cell>
        </row>
        <row r="372">
          <cell r="A372" t="str">
            <v>20000926</v>
          </cell>
          <cell r="B372" t="str">
            <v>JOHN DAY-GRIZZLY NO 2 ML WASCO</v>
          </cell>
          <cell r="C372">
            <v>411441.51</v>
          </cell>
          <cell r="D372">
            <v>411441.51</v>
          </cell>
          <cell r="E372">
            <v>0</v>
          </cell>
          <cell r="G372">
            <v>0</v>
          </cell>
          <cell r="I372" t="str">
            <v/>
          </cell>
          <cell r="J372" t="str">
            <v/>
          </cell>
          <cell r="K372">
            <v>1</v>
          </cell>
          <cell r="L372" t="str">
            <v/>
          </cell>
          <cell r="M372" t="str">
            <v/>
          </cell>
          <cell r="N372" t="str">
            <v/>
          </cell>
          <cell r="O372" t="str">
            <v/>
          </cell>
          <cell r="P372">
            <v>1</v>
          </cell>
          <cell r="R372" t="str">
            <v/>
          </cell>
          <cell r="S372" t="str">
            <v/>
          </cell>
          <cell r="T372">
            <v>411441.51</v>
          </cell>
          <cell r="U372" t="str">
            <v/>
          </cell>
          <cell r="V372" t="str">
            <v/>
          </cell>
          <cell r="W372" t="str">
            <v/>
          </cell>
          <cell r="X372" t="str">
            <v/>
          </cell>
          <cell r="Y372">
            <v>0</v>
          </cell>
          <cell r="AA372" t="str">
            <v/>
          </cell>
          <cell r="AB372" t="str">
            <v/>
          </cell>
          <cell r="AC372">
            <v>0</v>
          </cell>
          <cell r="AD372" t="str">
            <v/>
          </cell>
          <cell r="AE372" t="str">
            <v/>
          </cell>
          <cell r="AF372" t="str">
            <v/>
          </cell>
          <cell r="AG372" t="str">
            <v/>
          </cell>
          <cell r="AH372">
            <v>0</v>
          </cell>
          <cell r="AJ372" t="str">
            <v>MLEASE All Network</v>
          </cell>
        </row>
        <row r="373">
          <cell r="A373" t="str">
            <v>20000291</v>
          </cell>
          <cell r="B373" t="str">
            <v>JOHN DAY-MARION NO 1</v>
          </cell>
          <cell r="C373">
            <v>18300578.860000003</v>
          </cell>
          <cell r="D373">
            <v>18303668.100000001</v>
          </cell>
          <cell r="E373">
            <v>-1.6877709883727409E-4</v>
          </cell>
          <cell r="G373">
            <v>59639.051428571423</v>
          </cell>
          <cell r="I373" t="str">
            <v/>
          </cell>
          <cell r="J373">
            <v>1</v>
          </cell>
          <cell r="K373" t="str">
            <v/>
          </cell>
          <cell r="L373" t="str">
            <v/>
          </cell>
          <cell r="M373" t="str">
            <v/>
          </cell>
          <cell r="N373" t="str">
            <v/>
          </cell>
          <cell r="O373" t="str">
            <v/>
          </cell>
          <cell r="P373">
            <v>1</v>
          </cell>
          <cell r="R373" t="str">
            <v/>
          </cell>
          <cell r="S373">
            <v>18300578.860000003</v>
          </cell>
          <cell r="T373" t="str">
            <v/>
          </cell>
          <cell r="U373" t="str">
            <v/>
          </cell>
          <cell r="V373" t="str">
            <v/>
          </cell>
          <cell r="W373" t="str">
            <v/>
          </cell>
          <cell r="X373" t="str">
            <v/>
          </cell>
          <cell r="Y373">
            <v>0</v>
          </cell>
          <cell r="AA373" t="str">
            <v/>
          </cell>
          <cell r="AB373">
            <v>59639.051428571423</v>
          </cell>
          <cell r="AC373" t="str">
            <v/>
          </cell>
          <cell r="AD373" t="str">
            <v/>
          </cell>
          <cell r="AE373" t="str">
            <v/>
          </cell>
          <cell r="AF373" t="str">
            <v/>
          </cell>
          <cell r="AG373" t="str">
            <v/>
          </cell>
          <cell r="AH373">
            <v>0</v>
          </cell>
          <cell r="AJ373" t="str">
            <v>All Network</v>
          </cell>
        </row>
        <row r="374">
          <cell r="A374" t="str">
            <v>20000371</v>
          </cell>
          <cell r="B374" t="str">
            <v>JONES CANYON-SANTIAM NO 1</v>
          </cell>
          <cell r="C374">
            <v>5460610.9500000011</v>
          </cell>
          <cell r="D374">
            <v>5460610.9500000002</v>
          </cell>
          <cell r="E374">
            <v>1.7055281600229705E-16</v>
          </cell>
          <cell r="G374">
            <v>40830.630000000005</v>
          </cell>
          <cell r="I374" t="str">
            <v/>
          </cell>
          <cell r="J374">
            <v>1</v>
          </cell>
          <cell r="K374" t="str">
            <v/>
          </cell>
          <cell r="L374" t="str">
            <v/>
          </cell>
          <cell r="M374" t="str">
            <v/>
          </cell>
          <cell r="N374" t="str">
            <v/>
          </cell>
          <cell r="O374" t="str">
            <v/>
          </cell>
          <cell r="P374">
            <v>1</v>
          </cell>
          <cell r="R374" t="str">
            <v/>
          </cell>
          <cell r="S374">
            <v>5460610.9500000011</v>
          </cell>
          <cell r="T374" t="str">
            <v/>
          </cell>
          <cell r="U374" t="str">
            <v/>
          </cell>
          <cell r="V374" t="str">
            <v/>
          </cell>
          <cell r="W374" t="str">
            <v/>
          </cell>
          <cell r="X374" t="str">
            <v/>
          </cell>
          <cell r="Y374">
            <v>0</v>
          </cell>
          <cell r="AA374" t="str">
            <v/>
          </cell>
          <cell r="AB374">
            <v>40830.630000000005</v>
          </cell>
          <cell r="AC374" t="str">
            <v/>
          </cell>
          <cell r="AD374" t="str">
            <v/>
          </cell>
          <cell r="AE374" t="str">
            <v/>
          </cell>
          <cell r="AF374" t="str">
            <v/>
          </cell>
          <cell r="AG374" t="str">
            <v/>
          </cell>
          <cell r="AH374">
            <v>0</v>
          </cell>
          <cell r="AJ374" t="str">
            <v>All Network</v>
          </cell>
        </row>
        <row r="375">
          <cell r="A375" t="str">
            <v>20000292</v>
          </cell>
          <cell r="B375" t="str">
            <v>JUNCTION CITY TAP TO ALBANY-EU</v>
          </cell>
          <cell r="C375">
            <v>2182</v>
          </cell>
          <cell r="D375">
            <v>2182</v>
          </cell>
          <cell r="E375">
            <v>0</v>
          </cell>
          <cell r="G375">
            <v>174.03571428571431</v>
          </cell>
          <cell r="I375" t="str">
            <v/>
          </cell>
          <cell r="J375">
            <v>1</v>
          </cell>
          <cell r="K375" t="str">
            <v/>
          </cell>
          <cell r="L375" t="str">
            <v/>
          </cell>
          <cell r="M375" t="str">
            <v/>
          </cell>
          <cell r="N375" t="str">
            <v/>
          </cell>
          <cell r="O375" t="str">
            <v/>
          </cell>
          <cell r="P375">
            <v>1</v>
          </cell>
          <cell r="R375" t="str">
            <v/>
          </cell>
          <cell r="S375">
            <v>2182</v>
          </cell>
          <cell r="T375" t="str">
            <v/>
          </cell>
          <cell r="U375" t="str">
            <v/>
          </cell>
          <cell r="V375" t="str">
            <v/>
          </cell>
          <cell r="W375" t="str">
            <v/>
          </cell>
          <cell r="X375" t="str">
            <v/>
          </cell>
          <cell r="Y375">
            <v>0</v>
          </cell>
          <cell r="AA375" t="str">
            <v/>
          </cell>
          <cell r="AB375">
            <v>174.03571428571431</v>
          </cell>
          <cell r="AC375" t="str">
            <v/>
          </cell>
          <cell r="AD375" t="str">
            <v/>
          </cell>
          <cell r="AE375" t="str">
            <v/>
          </cell>
          <cell r="AF375" t="str">
            <v/>
          </cell>
          <cell r="AG375" t="str">
            <v/>
          </cell>
          <cell r="AH375">
            <v>0</v>
          </cell>
          <cell r="AJ375" t="str">
            <v>All Network</v>
          </cell>
        </row>
        <row r="376">
          <cell r="A376" t="str">
            <v>20000293</v>
          </cell>
          <cell r="B376" t="str">
            <v>KALISPELL-KERR NO 1</v>
          </cell>
          <cell r="C376">
            <v>1401944.0899999999</v>
          </cell>
          <cell r="D376">
            <v>1401924.2899999998</v>
          </cell>
          <cell r="E376">
            <v>1.4123444569211771E-5</v>
          </cell>
          <cell r="G376">
            <v>30611.677142857141</v>
          </cell>
          <cell r="I376" t="str">
            <v/>
          </cell>
          <cell r="J376">
            <v>1</v>
          </cell>
          <cell r="K376" t="str">
            <v/>
          </cell>
          <cell r="L376" t="str">
            <v/>
          </cell>
          <cell r="M376" t="str">
            <v/>
          </cell>
          <cell r="N376" t="str">
            <v/>
          </cell>
          <cell r="O376" t="str">
            <v/>
          </cell>
          <cell r="P376">
            <v>1</v>
          </cell>
          <cell r="R376" t="str">
            <v/>
          </cell>
          <cell r="S376">
            <v>1401944.0899999999</v>
          </cell>
          <cell r="T376" t="str">
            <v/>
          </cell>
          <cell r="U376" t="str">
            <v/>
          </cell>
          <cell r="V376" t="str">
            <v/>
          </cell>
          <cell r="W376" t="str">
            <v/>
          </cell>
          <cell r="X376" t="str">
            <v/>
          </cell>
          <cell r="Y376">
            <v>0</v>
          </cell>
          <cell r="AA376" t="str">
            <v/>
          </cell>
          <cell r="AB376">
            <v>30611.677142857141</v>
          </cell>
          <cell r="AC376" t="str">
            <v/>
          </cell>
          <cell r="AD376" t="str">
            <v/>
          </cell>
          <cell r="AE376" t="str">
            <v/>
          </cell>
          <cell r="AF376" t="str">
            <v/>
          </cell>
          <cell r="AG376" t="str">
            <v/>
          </cell>
          <cell r="AH376">
            <v>0</v>
          </cell>
          <cell r="AJ376" t="str">
            <v>All Network</v>
          </cell>
        </row>
        <row r="377">
          <cell r="A377" t="str">
            <v>20000296</v>
          </cell>
          <cell r="B377" t="str">
            <v>KEELER-ALLSTON NO 1</v>
          </cell>
          <cell r="C377">
            <v>5141827</v>
          </cell>
          <cell r="D377">
            <v>5141827</v>
          </cell>
          <cell r="E377">
            <v>0</v>
          </cell>
          <cell r="G377">
            <v>14301.358571428571</v>
          </cell>
          <cell r="I377" t="str">
            <v/>
          </cell>
          <cell r="J377">
            <v>1</v>
          </cell>
          <cell r="K377" t="str">
            <v/>
          </cell>
          <cell r="L377" t="str">
            <v/>
          </cell>
          <cell r="M377" t="str">
            <v/>
          </cell>
          <cell r="N377" t="str">
            <v/>
          </cell>
          <cell r="O377" t="str">
            <v/>
          </cell>
          <cell r="P377">
            <v>1</v>
          </cell>
          <cell r="R377" t="str">
            <v/>
          </cell>
          <cell r="S377">
            <v>5141827</v>
          </cell>
          <cell r="T377" t="str">
            <v/>
          </cell>
          <cell r="U377" t="str">
            <v/>
          </cell>
          <cell r="V377" t="str">
            <v/>
          </cell>
          <cell r="W377" t="str">
            <v/>
          </cell>
          <cell r="X377" t="str">
            <v/>
          </cell>
          <cell r="Y377">
            <v>0</v>
          </cell>
          <cell r="AA377" t="str">
            <v/>
          </cell>
          <cell r="AB377">
            <v>14301.358571428571</v>
          </cell>
          <cell r="AC377" t="str">
            <v/>
          </cell>
          <cell r="AD377" t="str">
            <v/>
          </cell>
          <cell r="AE377" t="str">
            <v/>
          </cell>
          <cell r="AF377" t="str">
            <v/>
          </cell>
          <cell r="AG377" t="str">
            <v/>
          </cell>
          <cell r="AH377">
            <v>0</v>
          </cell>
          <cell r="AJ377" t="str">
            <v>All Network</v>
          </cell>
        </row>
        <row r="378">
          <cell r="A378" t="str">
            <v>20000626</v>
          </cell>
          <cell r="B378" t="str">
            <v>KEELER-ALVEY FIBER SYSTEM</v>
          </cell>
          <cell r="C378">
            <v>1018867.0919999999</v>
          </cell>
          <cell r="D378">
            <v>1018867.0919999999</v>
          </cell>
          <cell r="E378">
            <v>0</v>
          </cell>
          <cell r="G378">
            <v>0</v>
          </cell>
          <cell r="I378" t="str">
            <v/>
          </cell>
          <cell r="J378" t="str">
            <v/>
          </cell>
          <cell r="K378" t="str">
            <v/>
          </cell>
          <cell r="L378" t="str">
            <v/>
          </cell>
          <cell r="M378" t="str">
            <v/>
          </cell>
          <cell r="N378" t="str">
            <v/>
          </cell>
          <cell r="O378">
            <v>1</v>
          </cell>
          <cell r="P378">
            <v>1</v>
          </cell>
          <cell r="R378" t="str">
            <v/>
          </cell>
          <cell r="S378" t="str">
            <v/>
          </cell>
          <cell r="T378" t="str">
            <v/>
          </cell>
          <cell r="U378" t="str">
            <v/>
          </cell>
          <cell r="V378" t="str">
            <v/>
          </cell>
          <cell r="W378" t="str">
            <v/>
          </cell>
          <cell r="X378">
            <v>1018867.0919999999</v>
          </cell>
          <cell r="Y378">
            <v>0</v>
          </cell>
          <cell r="AA378" t="str">
            <v/>
          </cell>
          <cell r="AB378" t="str">
            <v/>
          </cell>
          <cell r="AC378" t="str">
            <v/>
          </cell>
          <cell r="AD378" t="str">
            <v/>
          </cell>
          <cell r="AE378" t="str">
            <v/>
          </cell>
          <cell r="AF378" t="str">
            <v/>
          </cell>
          <cell r="AG378">
            <v>0</v>
          </cell>
          <cell r="AH378">
            <v>0</v>
          </cell>
          <cell r="AJ378" t="str">
            <v>Unsegmented - fiber</v>
          </cell>
        </row>
        <row r="379">
          <cell r="A379" t="str">
            <v>20000694</v>
          </cell>
          <cell r="B379" t="str">
            <v>KEELER-COVINGTON FIBER SYSTEM</v>
          </cell>
          <cell r="C379">
            <v>840442.78999999992</v>
          </cell>
          <cell r="D379">
            <v>840442.78999999992</v>
          </cell>
          <cell r="E379">
            <v>0</v>
          </cell>
          <cell r="G379">
            <v>0</v>
          </cell>
          <cell r="I379" t="str">
            <v/>
          </cell>
          <cell r="J379" t="str">
            <v/>
          </cell>
          <cell r="K379" t="str">
            <v/>
          </cell>
          <cell r="L379" t="str">
            <v/>
          </cell>
          <cell r="M379" t="str">
            <v/>
          </cell>
          <cell r="N379" t="str">
            <v/>
          </cell>
          <cell r="O379">
            <v>1</v>
          </cell>
          <cell r="P379">
            <v>1</v>
          </cell>
          <cell r="R379" t="str">
            <v/>
          </cell>
          <cell r="S379" t="str">
            <v/>
          </cell>
          <cell r="T379" t="str">
            <v/>
          </cell>
          <cell r="U379" t="str">
            <v/>
          </cell>
          <cell r="V379" t="str">
            <v/>
          </cell>
          <cell r="W379" t="str">
            <v/>
          </cell>
          <cell r="X379">
            <v>840442.78999999992</v>
          </cell>
          <cell r="Y379">
            <v>0</v>
          </cell>
          <cell r="AA379" t="str">
            <v/>
          </cell>
          <cell r="AB379" t="str">
            <v/>
          </cell>
          <cell r="AC379" t="str">
            <v/>
          </cell>
          <cell r="AD379" t="str">
            <v/>
          </cell>
          <cell r="AE379" t="str">
            <v/>
          </cell>
          <cell r="AF379" t="str">
            <v/>
          </cell>
          <cell r="AG379">
            <v>0</v>
          </cell>
          <cell r="AH379">
            <v>0</v>
          </cell>
          <cell r="AJ379" t="str">
            <v>Unsegmented - fiber</v>
          </cell>
        </row>
        <row r="380">
          <cell r="A380" t="str">
            <v>20000300</v>
          </cell>
          <cell r="B380" t="str">
            <v>KEELER-FOREST GROVE NO 1</v>
          </cell>
          <cell r="C380">
            <v>1647118.4600000002</v>
          </cell>
          <cell r="D380">
            <v>1683679.68</v>
          </cell>
          <cell r="E380">
            <v>-2.1715068747518378E-2</v>
          </cell>
          <cell r="G380">
            <v>25595.757142857146</v>
          </cell>
          <cell r="I380" t="str">
            <v/>
          </cell>
          <cell r="J380">
            <v>1</v>
          </cell>
          <cell r="K380" t="str">
            <v/>
          </cell>
          <cell r="L380" t="str">
            <v/>
          </cell>
          <cell r="M380" t="str">
            <v/>
          </cell>
          <cell r="N380" t="str">
            <v/>
          </cell>
          <cell r="O380" t="str">
            <v/>
          </cell>
          <cell r="P380">
            <v>1</v>
          </cell>
          <cell r="R380" t="str">
            <v/>
          </cell>
          <cell r="S380">
            <v>1647118.4600000002</v>
          </cell>
          <cell r="T380" t="str">
            <v/>
          </cell>
          <cell r="U380" t="str">
            <v/>
          </cell>
          <cell r="V380" t="str">
            <v/>
          </cell>
          <cell r="W380" t="str">
            <v/>
          </cell>
          <cell r="X380" t="str">
            <v/>
          </cell>
          <cell r="Y380">
            <v>0</v>
          </cell>
          <cell r="AA380" t="str">
            <v/>
          </cell>
          <cell r="AB380">
            <v>25595.757142857146</v>
          </cell>
          <cell r="AC380" t="str">
            <v/>
          </cell>
          <cell r="AD380" t="str">
            <v/>
          </cell>
          <cell r="AE380" t="str">
            <v/>
          </cell>
          <cell r="AF380" t="str">
            <v/>
          </cell>
          <cell r="AG380" t="str">
            <v/>
          </cell>
          <cell r="AH380">
            <v>0</v>
          </cell>
          <cell r="AJ380" t="str">
            <v>All Network</v>
          </cell>
        </row>
        <row r="381">
          <cell r="A381" t="str">
            <v>20001334</v>
          </cell>
          <cell r="B381" t="str">
            <v>KEELER-FOREST GROVE NO 1 ML WA</v>
          </cell>
          <cell r="C381">
            <v>3281130.7600000002</v>
          </cell>
          <cell r="D381">
            <v>3291321.54</v>
          </cell>
          <cell r="E381">
            <v>-3.0962578028762861E-3</v>
          </cell>
          <cell r="G381">
            <v>0</v>
          </cell>
          <cell r="I381" t="str">
            <v/>
          </cell>
          <cell r="J381">
            <v>1</v>
          </cell>
          <cell r="K381" t="str">
            <v/>
          </cell>
          <cell r="L381" t="str">
            <v/>
          </cell>
          <cell r="M381" t="str">
            <v/>
          </cell>
          <cell r="N381" t="str">
            <v/>
          </cell>
          <cell r="O381" t="str">
            <v/>
          </cell>
          <cell r="P381">
            <v>1</v>
          </cell>
          <cell r="R381" t="str">
            <v/>
          </cell>
          <cell r="S381">
            <v>3281130.7600000002</v>
          </cell>
          <cell r="T381" t="str">
            <v/>
          </cell>
          <cell r="U381" t="str">
            <v/>
          </cell>
          <cell r="V381" t="str">
            <v/>
          </cell>
          <cell r="W381" t="str">
            <v/>
          </cell>
          <cell r="X381" t="str">
            <v/>
          </cell>
          <cell r="Y381">
            <v>0</v>
          </cell>
          <cell r="AA381" t="str">
            <v/>
          </cell>
          <cell r="AB381">
            <v>0</v>
          </cell>
          <cell r="AC381" t="str">
            <v/>
          </cell>
          <cell r="AD381" t="str">
            <v/>
          </cell>
          <cell r="AE381" t="str">
            <v/>
          </cell>
          <cell r="AF381" t="str">
            <v/>
          </cell>
          <cell r="AG381" t="str">
            <v/>
          </cell>
          <cell r="AH381">
            <v>0</v>
          </cell>
          <cell r="AJ381" t="str">
            <v>New FY15.  All Network.  REM 1/29/26</v>
          </cell>
        </row>
        <row r="382">
          <cell r="A382" t="str">
            <v>20000297</v>
          </cell>
          <cell r="B382" t="str">
            <v>KEELER-FOREST GROVE NO 2</v>
          </cell>
          <cell r="C382">
            <v>728462.7300000001</v>
          </cell>
          <cell r="D382">
            <v>661795.87000000011</v>
          </cell>
          <cell r="E382">
            <v>0.10073628897079695</v>
          </cell>
          <cell r="G382">
            <v>4693.8542857142866</v>
          </cell>
          <cell r="I382" t="str">
            <v/>
          </cell>
          <cell r="J382">
            <v>1</v>
          </cell>
          <cell r="K382" t="str">
            <v/>
          </cell>
          <cell r="L382" t="str">
            <v/>
          </cell>
          <cell r="M382" t="str">
            <v/>
          </cell>
          <cell r="N382" t="str">
            <v/>
          </cell>
          <cell r="O382" t="str">
            <v/>
          </cell>
          <cell r="P382">
            <v>1</v>
          </cell>
          <cell r="R382" t="str">
            <v/>
          </cell>
          <cell r="S382">
            <v>728462.7300000001</v>
          </cell>
          <cell r="T382" t="str">
            <v/>
          </cell>
          <cell r="U382" t="str">
            <v/>
          </cell>
          <cell r="V382" t="str">
            <v/>
          </cell>
          <cell r="W382" t="str">
            <v/>
          </cell>
          <cell r="X382" t="str">
            <v/>
          </cell>
          <cell r="Y382">
            <v>0</v>
          </cell>
          <cell r="AA382" t="str">
            <v/>
          </cell>
          <cell r="AB382">
            <v>4693.8542857142866</v>
          </cell>
          <cell r="AC382" t="str">
            <v/>
          </cell>
          <cell r="AD382" t="str">
            <v/>
          </cell>
          <cell r="AE382" t="str">
            <v/>
          </cell>
          <cell r="AF382" t="str">
            <v/>
          </cell>
          <cell r="AG382" t="str">
            <v/>
          </cell>
          <cell r="AH382">
            <v>0</v>
          </cell>
          <cell r="AJ382" t="str">
            <v>All Network</v>
          </cell>
        </row>
        <row r="383">
          <cell r="A383" t="str">
            <v>20000298</v>
          </cell>
          <cell r="B383" t="str">
            <v>KEELER-OREGON CITY NO 2</v>
          </cell>
          <cell r="C383">
            <v>1824475.99</v>
          </cell>
          <cell r="D383">
            <v>1715746.4</v>
          </cell>
          <cell r="E383">
            <v>6.3371597340959068E-2</v>
          </cell>
          <cell r="G383">
            <v>8464.5814285714278</v>
          </cell>
          <cell r="I383" t="str">
            <v/>
          </cell>
          <cell r="J383">
            <v>1</v>
          </cell>
          <cell r="K383" t="str">
            <v/>
          </cell>
          <cell r="L383" t="str">
            <v/>
          </cell>
          <cell r="M383" t="str">
            <v/>
          </cell>
          <cell r="N383" t="str">
            <v/>
          </cell>
          <cell r="O383" t="str">
            <v/>
          </cell>
          <cell r="P383">
            <v>1</v>
          </cell>
          <cell r="R383" t="str">
            <v/>
          </cell>
          <cell r="S383">
            <v>1824475.99</v>
          </cell>
          <cell r="T383" t="str">
            <v/>
          </cell>
          <cell r="U383" t="str">
            <v/>
          </cell>
          <cell r="V383" t="str">
            <v/>
          </cell>
          <cell r="W383" t="str">
            <v/>
          </cell>
          <cell r="X383" t="str">
            <v/>
          </cell>
          <cell r="Y383">
            <v>0</v>
          </cell>
          <cell r="AA383" t="str">
            <v/>
          </cell>
          <cell r="AB383">
            <v>8464.5814285714278</v>
          </cell>
          <cell r="AC383" t="str">
            <v/>
          </cell>
          <cell r="AD383" t="str">
            <v/>
          </cell>
          <cell r="AE383" t="str">
            <v/>
          </cell>
          <cell r="AF383" t="str">
            <v/>
          </cell>
          <cell r="AG383" t="str">
            <v/>
          </cell>
          <cell r="AH383">
            <v>0</v>
          </cell>
          <cell r="AJ383" t="str">
            <v>All Network</v>
          </cell>
        </row>
        <row r="384">
          <cell r="A384" t="str">
            <v>20000301</v>
          </cell>
          <cell r="B384" t="str">
            <v>KELLER TAP TO GRAND COULEE-OKA</v>
          </cell>
          <cell r="C384">
            <v>4911158.7</v>
          </cell>
          <cell r="D384">
            <v>4911158.7</v>
          </cell>
          <cell r="E384">
            <v>0</v>
          </cell>
          <cell r="G384">
            <v>17649.98</v>
          </cell>
          <cell r="I384" t="str">
            <v/>
          </cell>
          <cell r="J384">
            <v>1</v>
          </cell>
          <cell r="K384" t="str">
            <v/>
          </cell>
          <cell r="L384" t="str">
            <v/>
          </cell>
          <cell r="M384" t="str">
            <v/>
          </cell>
          <cell r="N384" t="str">
            <v/>
          </cell>
          <cell r="O384" t="str">
            <v/>
          </cell>
          <cell r="P384">
            <v>1</v>
          </cell>
          <cell r="R384" t="str">
            <v/>
          </cell>
          <cell r="S384">
            <v>4911158.7</v>
          </cell>
          <cell r="T384" t="str">
            <v/>
          </cell>
          <cell r="U384" t="str">
            <v/>
          </cell>
          <cell r="V384" t="str">
            <v/>
          </cell>
          <cell r="W384" t="str">
            <v/>
          </cell>
          <cell r="X384" t="str">
            <v/>
          </cell>
          <cell r="Y384">
            <v>0</v>
          </cell>
          <cell r="AA384" t="str">
            <v/>
          </cell>
          <cell r="AB384">
            <v>17649.98</v>
          </cell>
          <cell r="AC384" t="str">
            <v/>
          </cell>
          <cell r="AD384" t="str">
            <v/>
          </cell>
          <cell r="AE384" t="str">
            <v/>
          </cell>
          <cell r="AF384" t="str">
            <v/>
          </cell>
          <cell r="AG384" t="str">
            <v/>
          </cell>
          <cell r="AH384">
            <v>0</v>
          </cell>
          <cell r="AJ384" t="str">
            <v>All Network</v>
          </cell>
        </row>
        <row r="385">
          <cell r="A385" t="str">
            <v>20000302</v>
          </cell>
          <cell r="B385" t="str">
            <v>KENNEWICK TAP TO FRANKLIN-BADG</v>
          </cell>
          <cell r="C385">
            <v>38891.760000000002</v>
          </cell>
          <cell r="D385">
            <v>38891.759999999995</v>
          </cell>
          <cell r="E385">
            <v>1.8708224092155837E-16</v>
          </cell>
          <cell r="G385">
            <v>909.46714285714279</v>
          </cell>
          <cell r="I385" t="str">
            <v/>
          </cell>
          <cell r="J385">
            <v>1</v>
          </cell>
          <cell r="K385" t="str">
            <v/>
          </cell>
          <cell r="L385" t="str">
            <v/>
          </cell>
          <cell r="M385" t="str">
            <v/>
          </cell>
          <cell r="N385" t="str">
            <v/>
          </cell>
          <cell r="O385" t="str">
            <v/>
          </cell>
          <cell r="P385">
            <v>1</v>
          </cell>
          <cell r="R385" t="str">
            <v/>
          </cell>
          <cell r="S385">
            <v>38891.760000000002</v>
          </cell>
          <cell r="T385" t="str">
            <v/>
          </cell>
          <cell r="U385" t="str">
            <v/>
          </cell>
          <cell r="V385" t="str">
            <v/>
          </cell>
          <cell r="W385" t="str">
            <v/>
          </cell>
          <cell r="X385" t="str">
            <v/>
          </cell>
          <cell r="Y385">
            <v>0</v>
          </cell>
          <cell r="AA385" t="str">
            <v/>
          </cell>
          <cell r="AB385">
            <v>909.46714285714279</v>
          </cell>
          <cell r="AC385" t="str">
            <v/>
          </cell>
          <cell r="AD385" t="str">
            <v/>
          </cell>
          <cell r="AE385" t="str">
            <v/>
          </cell>
          <cell r="AF385" t="str">
            <v/>
          </cell>
          <cell r="AG385" t="str">
            <v/>
          </cell>
          <cell r="AH385">
            <v>0</v>
          </cell>
          <cell r="AJ385" t="str">
            <v>All Network</v>
          </cell>
        </row>
        <row r="386">
          <cell r="A386" t="str">
            <v>20000303</v>
          </cell>
          <cell r="B386" t="str">
            <v>KERR BPA-KERR MVP NO 1</v>
          </cell>
          <cell r="C386">
            <v>51423.96</v>
          </cell>
          <cell r="D386">
            <v>77150.11</v>
          </cell>
          <cell r="E386">
            <v>-0.33345577861133319</v>
          </cell>
          <cell r="G386">
            <v>739.35428571428565</v>
          </cell>
          <cell r="I386" t="str">
            <v/>
          </cell>
          <cell r="J386">
            <v>1</v>
          </cell>
          <cell r="K386" t="str">
            <v/>
          </cell>
          <cell r="L386" t="str">
            <v/>
          </cell>
          <cell r="M386" t="str">
            <v/>
          </cell>
          <cell r="N386" t="str">
            <v/>
          </cell>
          <cell r="O386" t="str">
            <v/>
          </cell>
          <cell r="P386">
            <v>1</v>
          </cell>
          <cell r="R386" t="str">
            <v/>
          </cell>
          <cell r="S386">
            <v>51423.96</v>
          </cell>
          <cell r="T386" t="str">
            <v/>
          </cell>
          <cell r="U386" t="str">
            <v/>
          </cell>
          <cell r="V386" t="str">
            <v/>
          </cell>
          <cell r="W386" t="str">
            <v/>
          </cell>
          <cell r="X386" t="str">
            <v/>
          </cell>
          <cell r="Y386">
            <v>0</v>
          </cell>
          <cell r="AA386" t="str">
            <v/>
          </cell>
          <cell r="AB386">
            <v>739.35428571428565</v>
          </cell>
          <cell r="AC386" t="str">
            <v/>
          </cell>
          <cell r="AD386" t="str">
            <v/>
          </cell>
          <cell r="AE386" t="str">
            <v/>
          </cell>
          <cell r="AF386" t="str">
            <v/>
          </cell>
          <cell r="AG386" t="str">
            <v/>
          </cell>
          <cell r="AH386">
            <v>0</v>
          </cell>
          <cell r="AJ386" t="str">
            <v>Moved to All Network.  REM 4/17/12</v>
          </cell>
        </row>
        <row r="387">
          <cell r="A387" t="str">
            <v>20000304</v>
          </cell>
          <cell r="B387" t="str">
            <v>KITSAP-BANGOR NO 1</v>
          </cell>
          <cell r="C387">
            <v>637130.15</v>
          </cell>
          <cell r="D387">
            <v>637130.15</v>
          </cell>
          <cell r="E387">
            <v>0</v>
          </cell>
          <cell r="G387">
            <v>8053.4442857142858</v>
          </cell>
          <cell r="I387" t="str">
            <v/>
          </cell>
          <cell r="J387">
            <v>1</v>
          </cell>
          <cell r="K387" t="str">
            <v/>
          </cell>
          <cell r="L387" t="str">
            <v/>
          </cell>
          <cell r="M387" t="str">
            <v/>
          </cell>
          <cell r="N387" t="str">
            <v/>
          </cell>
          <cell r="O387" t="str">
            <v/>
          </cell>
          <cell r="P387">
            <v>1</v>
          </cell>
          <cell r="R387" t="str">
            <v/>
          </cell>
          <cell r="S387">
            <v>637130.15</v>
          </cell>
          <cell r="T387" t="str">
            <v/>
          </cell>
          <cell r="U387" t="str">
            <v/>
          </cell>
          <cell r="V387" t="str">
            <v/>
          </cell>
          <cell r="W387" t="str">
            <v/>
          </cell>
          <cell r="X387" t="str">
            <v/>
          </cell>
          <cell r="Y387">
            <v>0</v>
          </cell>
          <cell r="AA387" t="str">
            <v/>
          </cell>
          <cell r="AB387">
            <v>8053.4442857142858</v>
          </cell>
          <cell r="AC387" t="str">
            <v/>
          </cell>
          <cell r="AD387" t="str">
            <v/>
          </cell>
          <cell r="AE387" t="str">
            <v/>
          </cell>
          <cell r="AF387" t="str">
            <v/>
          </cell>
          <cell r="AG387" t="str">
            <v/>
          </cell>
          <cell r="AH387">
            <v>0</v>
          </cell>
          <cell r="AJ387" t="str">
            <v>All Network</v>
          </cell>
        </row>
        <row r="388">
          <cell r="A388" t="str">
            <v>20000305</v>
          </cell>
          <cell r="B388" t="str">
            <v>KITSAP-STATION X  NO 1</v>
          </cell>
          <cell r="C388">
            <v>287015.89</v>
          </cell>
          <cell r="D388">
            <v>262418.88</v>
          </cell>
          <cell r="E388">
            <v>9.3731861061216365E-2</v>
          </cell>
          <cell r="G388">
            <v>1304.9871428571428</v>
          </cell>
          <cell r="I388" t="str">
            <v/>
          </cell>
          <cell r="J388">
            <v>1</v>
          </cell>
          <cell r="K388" t="str">
            <v/>
          </cell>
          <cell r="L388" t="str">
            <v/>
          </cell>
          <cell r="M388" t="str">
            <v/>
          </cell>
          <cell r="N388" t="str">
            <v/>
          </cell>
          <cell r="O388" t="str">
            <v/>
          </cell>
          <cell r="P388">
            <v>1</v>
          </cell>
          <cell r="R388" t="str">
            <v/>
          </cell>
          <cell r="S388">
            <v>287015.89</v>
          </cell>
          <cell r="T388" t="str">
            <v/>
          </cell>
          <cell r="U388" t="str">
            <v/>
          </cell>
          <cell r="V388" t="str">
            <v/>
          </cell>
          <cell r="W388" t="str">
            <v/>
          </cell>
          <cell r="X388" t="str">
            <v/>
          </cell>
          <cell r="Y388">
            <v>0</v>
          </cell>
          <cell r="AA388" t="str">
            <v/>
          </cell>
          <cell r="AB388">
            <v>1304.9871428571428</v>
          </cell>
          <cell r="AC388" t="str">
            <v/>
          </cell>
          <cell r="AD388" t="str">
            <v/>
          </cell>
          <cell r="AE388" t="str">
            <v/>
          </cell>
          <cell r="AF388" t="str">
            <v/>
          </cell>
          <cell r="AG388" t="str">
            <v/>
          </cell>
          <cell r="AH388">
            <v>0</v>
          </cell>
          <cell r="AJ388" t="str">
            <v>All Network</v>
          </cell>
        </row>
        <row r="389">
          <cell r="A389" t="str">
            <v>20000698</v>
          </cell>
          <cell r="B389" t="str">
            <v>KLONDIKE SCHOOLHOUSE-JOHN DAY</v>
          </cell>
          <cell r="C389">
            <v>9759775.8399999999</v>
          </cell>
          <cell r="D389">
            <v>9759775.8399999999</v>
          </cell>
          <cell r="E389">
            <v>0</v>
          </cell>
          <cell r="G389">
            <v>1757.5985714285712</v>
          </cell>
          <cell r="I389" t="str">
            <v/>
          </cell>
          <cell r="J389">
            <v>1</v>
          </cell>
          <cell r="K389" t="str">
            <v/>
          </cell>
          <cell r="L389" t="str">
            <v/>
          </cell>
          <cell r="M389" t="str">
            <v/>
          </cell>
          <cell r="N389" t="str">
            <v/>
          </cell>
          <cell r="O389" t="str">
            <v/>
          </cell>
          <cell r="P389">
            <v>1</v>
          </cell>
          <cell r="R389" t="str">
            <v/>
          </cell>
          <cell r="S389">
            <v>9759775.8399999999</v>
          </cell>
          <cell r="T389" t="str">
            <v/>
          </cell>
          <cell r="U389" t="str">
            <v/>
          </cell>
          <cell r="V389" t="str">
            <v/>
          </cell>
          <cell r="W389" t="str">
            <v/>
          </cell>
          <cell r="X389" t="str">
            <v/>
          </cell>
          <cell r="Y389">
            <v>0</v>
          </cell>
          <cell r="AA389" t="str">
            <v/>
          </cell>
          <cell r="AB389">
            <v>1757.5985714285712</v>
          </cell>
          <cell r="AC389" t="str">
            <v/>
          </cell>
          <cell r="AD389" t="str">
            <v/>
          </cell>
          <cell r="AE389" t="str">
            <v/>
          </cell>
          <cell r="AF389" t="str">
            <v/>
          </cell>
          <cell r="AG389" t="str">
            <v/>
          </cell>
          <cell r="AH389">
            <v>0</v>
          </cell>
          <cell r="AJ389" t="str">
            <v>All Network</v>
          </cell>
        </row>
        <row r="390">
          <cell r="A390" t="str">
            <v>20000310</v>
          </cell>
          <cell r="B390" t="str">
            <v>LA PINE-CHILOQUIN NO 1</v>
          </cell>
          <cell r="C390">
            <v>3979909.17</v>
          </cell>
          <cell r="D390">
            <v>3868561.6799999997</v>
          </cell>
          <cell r="E390">
            <v>2.8782658571957997E-2</v>
          </cell>
          <cell r="G390">
            <v>20743.354285714286</v>
          </cell>
          <cell r="I390" t="str">
            <v/>
          </cell>
          <cell r="J390">
            <v>1</v>
          </cell>
          <cell r="K390" t="str">
            <v/>
          </cell>
          <cell r="L390" t="str">
            <v/>
          </cell>
          <cell r="M390" t="str">
            <v/>
          </cell>
          <cell r="N390" t="str">
            <v/>
          </cell>
          <cell r="O390" t="str">
            <v/>
          </cell>
          <cell r="P390">
            <v>1</v>
          </cell>
          <cell r="R390" t="str">
            <v/>
          </cell>
          <cell r="S390">
            <v>3979909.17</v>
          </cell>
          <cell r="T390" t="str">
            <v/>
          </cell>
          <cell r="U390" t="str">
            <v/>
          </cell>
          <cell r="V390" t="str">
            <v/>
          </cell>
          <cell r="W390" t="str">
            <v/>
          </cell>
          <cell r="X390" t="str">
            <v/>
          </cell>
          <cell r="Y390">
            <v>0</v>
          </cell>
          <cell r="AA390" t="str">
            <v/>
          </cell>
          <cell r="AB390">
            <v>20743.354285714286</v>
          </cell>
          <cell r="AC390" t="str">
            <v/>
          </cell>
          <cell r="AD390" t="str">
            <v/>
          </cell>
          <cell r="AE390" t="str">
            <v/>
          </cell>
          <cell r="AF390" t="str">
            <v/>
          </cell>
          <cell r="AG390" t="str">
            <v/>
          </cell>
          <cell r="AH390">
            <v>0</v>
          </cell>
          <cell r="AJ390" t="str">
            <v>All Network</v>
          </cell>
        </row>
        <row r="391">
          <cell r="A391" t="str">
            <v>20000311</v>
          </cell>
          <cell r="B391" t="str">
            <v>LA PINE-FORT ROCK NO 1</v>
          </cell>
          <cell r="C391">
            <v>6683185.0700000003</v>
          </cell>
          <cell r="D391">
            <v>6683185.0700000003</v>
          </cell>
          <cell r="E391">
            <v>0</v>
          </cell>
          <cell r="G391">
            <v>8727.658571428572</v>
          </cell>
          <cell r="I391" t="str">
            <v/>
          </cell>
          <cell r="J391">
            <v>1</v>
          </cell>
          <cell r="K391" t="str">
            <v/>
          </cell>
          <cell r="L391" t="str">
            <v/>
          </cell>
          <cell r="M391" t="str">
            <v/>
          </cell>
          <cell r="N391" t="str">
            <v/>
          </cell>
          <cell r="O391" t="str">
            <v/>
          </cell>
          <cell r="P391">
            <v>1</v>
          </cell>
          <cell r="R391" t="str">
            <v/>
          </cell>
          <cell r="S391">
            <v>6683185.0700000003</v>
          </cell>
          <cell r="T391" t="str">
            <v/>
          </cell>
          <cell r="U391" t="str">
            <v/>
          </cell>
          <cell r="V391" t="str">
            <v/>
          </cell>
          <cell r="W391" t="str">
            <v/>
          </cell>
          <cell r="X391" t="str">
            <v/>
          </cell>
          <cell r="Y391">
            <v>0</v>
          </cell>
          <cell r="AA391" t="str">
            <v/>
          </cell>
          <cell r="AB391">
            <v>8727.658571428572</v>
          </cell>
          <cell r="AC391" t="str">
            <v/>
          </cell>
          <cell r="AD391" t="str">
            <v/>
          </cell>
          <cell r="AE391" t="str">
            <v/>
          </cell>
          <cell r="AF391" t="str">
            <v/>
          </cell>
          <cell r="AG391" t="str">
            <v/>
          </cell>
          <cell r="AH391">
            <v>0</v>
          </cell>
          <cell r="AJ391" t="str">
            <v>All Network</v>
          </cell>
        </row>
        <row r="392">
          <cell r="A392" t="str">
            <v>20000855</v>
          </cell>
          <cell r="B392" t="str">
            <v>LA PINE-FORT ROCK NO 1 ML DESC</v>
          </cell>
          <cell r="C392">
            <v>78561.05</v>
          </cell>
          <cell r="D392">
            <v>78561.05</v>
          </cell>
          <cell r="E392">
            <v>0</v>
          </cell>
          <cell r="G392">
            <v>0</v>
          </cell>
          <cell r="I392" t="str">
            <v/>
          </cell>
          <cell r="J392">
            <v>1</v>
          </cell>
          <cell r="K392" t="str">
            <v/>
          </cell>
          <cell r="L392" t="str">
            <v/>
          </cell>
          <cell r="M392" t="str">
            <v/>
          </cell>
          <cell r="N392" t="str">
            <v/>
          </cell>
          <cell r="O392" t="str">
            <v/>
          </cell>
          <cell r="P392">
            <v>1</v>
          </cell>
          <cell r="R392" t="str">
            <v/>
          </cell>
          <cell r="S392">
            <v>78561.05</v>
          </cell>
          <cell r="T392" t="str">
            <v/>
          </cell>
          <cell r="U392" t="str">
            <v/>
          </cell>
          <cell r="V392" t="str">
            <v/>
          </cell>
          <cell r="W392" t="str">
            <v/>
          </cell>
          <cell r="X392" t="str">
            <v/>
          </cell>
          <cell r="Y392">
            <v>0</v>
          </cell>
          <cell r="AA392" t="str">
            <v/>
          </cell>
          <cell r="AB392">
            <v>0</v>
          </cell>
          <cell r="AC392" t="str">
            <v/>
          </cell>
          <cell r="AD392" t="str">
            <v/>
          </cell>
          <cell r="AE392" t="str">
            <v/>
          </cell>
          <cell r="AF392" t="str">
            <v/>
          </cell>
          <cell r="AG392" t="str">
            <v/>
          </cell>
          <cell r="AH392">
            <v>0</v>
          </cell>
          <cell r="AJ392" t="str">
            <v>All Network</v>
          </cell>
        </row>
        <row r="393">
          <cell r="A393" t="str">
            <v>20000712</v>
          </cell>
          <cell r="B393" t="str">
            <v>LANCASTER-NOXON NO 1</v>
          </cell>
          <cell r="C393">
            <v>5550403.54</v>
          </cell>
          <cell r="D393">
            <v>5550403.5399999991</v>
          </cell>
          <cell r="E393">
            <v>1.6779366903752707E-16</v>
          </cell>
          <cell r="G393">
            <v>26410.190000000002</v>
          </cell>
          <cell r="I393" t="str">
            <v/>
          </cell>
          <cell r="J393">
            <v>1</v>
          </cell>
          <cell r="K393" t="str">
            <v/>
          </cell>
          <cell r="L393" t="str">
            <v/>
          </cell>
          <cell r="M393" t="str">
            <v/>
          </cell>
          <cell r="N393" t="str">
            <v/>
          </cell>
          <cell r="O393" t="str">
            <v/>
          </cell>
          <cell r="P393">
            <v>1</v>
          </cell>
          <cell r="R393" t="str">
            <v/>
          </cell>
          <cell r="S393">
            <v>5550403.54</v>
          </cell>
          <cell r="T393" t="str">
            <v/>
          </cell>
          <cell r="U393" t="str">
            <v/>
          </cell>
          <cell r="V393" t="str">
            <v/>
          </cell>
          <cell r="W393" t="str">
            <v/>
          </cell>
          <cell r="X393" t="str">
            <v/>
          </cell>
          <cell r="Y393">
            <v>0</v>
          </cell>
          <cell r="AA393" t="str">
            <v/>
          </cell>
          <cell r="AB393">
            <v>26410.190000000002</v>
          </cell>
          <cell r="AC393" t="str">
            <v/>
          </cell>
          <cell r="AD393" t="str">
            <v/>
          </cell>
          <cell r="AE393" t="str">
            <v/>
          </cell>
          <cell r="AF393" t="str">
            <v/>
          </cell>
          <cell r="AG393" t="str">
            <v/>
          </cell>
          <cell r="AH393">
            <v>0</v>
          </cell>
          <cell r="AJ393" t="str">
            <v>All Network</v>
          </cell>
        </row>
        <row r="394">
          <cell r="A394" t="str">
            <v>20000306</v>
          </cell>
          <cell r="B394" t="str">
            <v>LANE-FAIRVIEW FIBER SYSTEM</v>
          </cell>
          <cell r="C394">
            <v>1889.36</v>
          </cell>
          <cell r="D394">
            <v>1889.3600000000001</v>
          </cell>
          <cell r="E394">
            <v>-1.2034428348394802E-16</v>
          </cell>
          <cell r="G394">
            <v>269.66285714285715</v>
          </cell>
          <cell r="I394" t="str">
            <v/>
          </cell>
          <cell r="J394" t="str">
            <v/>
          </cell>
          <cell r="K394" t="str">
            <v/>
          </cell>
          <cell r="L394" t="str">
            <v/>
          </cell>
          <cell r="M394" t="str">
            <v/>
          </cell>
          <cell r="N394" t="str">
            <v/>
          </cell>
          <cell r="O394">
            <v>1</v>
          </cell>
          <cell r="P394">
            <v>1</v>
          </cell>
          <cell r="R394" t="str">
            <v/>
          </cell>
          <cell r="S394" t="str">
            <v/>
          </cell>
          <cell r="T394" t="str">
            <v/>
          </cell>
          <cell r="U394" t="str">
            <v/>
          </cell>
          <cell r="V394" t="str">
            <v/>
          </cell>
          <cell r="W394" t="str">
            <v/>
          </cell>
          <cell r="X394">
            <v>1889.36</v>
          </cell>
          <cell r="Y394">
            <v>0</v>
          </cell>
          <cell r="AA394" t="str">
            <v/>
          </cell>
          <cell r="AB394" t="str">
            <v/>
          </cell>
          <cell r="AC394" t="str">
            <v/>
          </cell>
          <cell r="AD394" t="str">
            <v/>
          </cell>
          <cell r="AE394" t="str">
            <v/>
          </cell>
          <cell r="AF394" t="str">
            <v/>
          </cell>
          <cell r="AG394">
            <v>269.66285714285715</v>
          </cell>
          <cell r="AH394">
            <v>0</v>
          </cell>
          <cell r="AJ394" t="str">
            <v>Fiber - unsegmented</v>
          </cell>
        </row>
        <row r="395">
          <cell r="A395" t="str">
            <v>20000307</v>
          </cell>
          <cell r="B395" t="str">
            <v>LANE-WENDSON NO 1</v>
          </cell>
          <cell r="C395">
            <v>3917827.6399999997</v>
          </cell>
          <cell r="D395">
            <v>3917827.6399999997</v>
          </cell>
          <cell r="E395">
            <v>0</v>
          </cell>
          <cell r="G395">
            <v>37562.657142857148</v>
          </cell>
          <cell r="I395" t="str">
            <v/>
          </cell>
          <cell r="J395">
            <v>1</v>
          </cell>
          <cell r="K395" t="str">
            <v/>
          </cell>
          <cell r="L395" t="str">
            <v/>
          </cell>
          <cell r="M395" t="str">
            <v/>
          </cell>
          <cell r="N395" t="str">
            <v/>
          </cell>
          <cell r="O395" t="str">
            <v/>
          </cell>
          <cell r="P395">
            <v>1</v>
          </cell>
          <cell r="R395" t="str">
            <v/>
          </cell>
          <cell r="S395">
            <v>3917827.6399999997</v>
          </cell>
          <cell r="T395" t="str">
            <v/>
          </cell>
          <cell r="U395" t="str">
            <v/>
          </cell>
          <cell r="V395" t="str">
            <v/>
          </cell>
          <cell r="W395" t="str">
            <v/>
          </cell>
          <cell r="X395" t="str">
            <v/>
          </cell>
          <cell r="Y395">
            <v>0</v>
          </cell>
          <cell r="AA395" t="str">
            <v/>
          </cell>
          <cell r="AB395">
            <v>37562.657142857148</v>
          </cell>
          <cell r="AC395" t="str">
            <v/>
          </cell>
          <cell r="AD395" t="str">
            <v/>
          </cell>
          <cell r="AE395" t="str">
            <v/>
          </cell>
          <cell r="AF395" t="str">
            <v/>
          </cell>
          <cell r="AG395" t="str">
            <v/>
          </cell>
          <cell r="AH395">
            <v>0</v>
          </cell>
          <cell r="AJ395" t="str">
            <v>All Network</v>
          </cell>
        </row>
        <row r="396">
          <cell r="A396" t="str">
            <v>20000308</v>
          </cell>
          <cell r="B396" t="str">
            <v>LANE-WENDSON NO 2</v>
          </cell>
          <cell r="C396">
            <v>2305561.21</v>
          </cell>
          <cell r="D396">
            <v>2305561.2100000004</v>
          </cell>
          <cell r="E396">
            <v>-2.0197307505348738E-16</v>
          </cell>
          <cell r="G396">
            <v>25970.168571428574</v>
          </cell>
          <cell r="I396" t="str">
            <v/>
          </cell>
          <cell r="J396">
            <v>1</v>
          </cell>
          <cell r="K396" t="str">
            <v/>
          </cell>
          <cell r="L396" t="str">
            <v/>
          </cell>
          <cell r="M396" t="str">
            <v/>
          </cell>
          <cell r="N396" t="str">
            <v/>
          </cell>
          <cell r="O396" t="str">
            <v/>
          </cell>
          <cell r="P396">
            <v>1</v>
          </cell>
          <cell r="R396" t="str">
            <v/>
          </cell>
          <cell r="S396">
            <v>2305561.21</v>
          </cell>
          <cell r="T396" t="str">
            <v/>
          </cell>
          <cell r="U396" t="str">
            <v/>
          </cell>
          <cell r="V396" t="str">
            <v/>
          </cell>
          <cell r="W396" t="str">
            <v/>
          </cell>
          <cell r="X396" t="str">
            <v/>
          </cell>
          <cell r="Y396">
            <v>0</v>
          </cell>
          <cell r="AA396" t="str">
            <v/>
          </cell>
          <cell r="AB396">
            <v>25970.168571428574</v>
          </cell>
          <cell r="AC396" t="str">
            <v/>
          </cell>
          <cell r="AD396" t="str">
            <v/>
          </cell>
          <cell r="AE396" t="str">
            <v/>
          </cell>
          <cell r="AF396" t="str">
            <v/>
          </cell>
          <cell r="AG396" t="str">
            <v/>
          </cell>
          <cell r="AH396">
            <v>0</v>
          </cell>
          <cell r="AJ396" t="str">
            <v>All Network</v>
          </cell>
        </row>
        <row r="397">
          <cell r="A397" t="str">
            <v>20000309</v>
          </cell>
          <cell r="B397" t="str">
            <v>LANGLOIS TAP TO BANDON-ROGUE N</v>
          </cell>
          <cell r="C397">
            <v>26655.18</v>
          </cell>
          <cell r="D397">
            <v>26655.18</v>
          </cell>
          <cell r="E397">
            <v>0</v>
          </cell>
          <cell r="G397">
            <v>1468.3628571428574</v>
          </cell>
          <cell r="I397" t="str">
            <v/>
          </cell>
          <cell r="J397">
            <v>1</v>
          </cell>
          <cell r="K397" t="str">
            <v/>
          </cell>
          <cell r="L397" t="str">
            <v/>
          </cell>
          <cell r="M397" t="str">
            <v/>
          </cell>
          <cell r="N397" t="str">
            <v/>
          </cell>
          <cell r="O397" t="str">
            <v/>
          </cell>
          <cell r="P397">
            <v>1</v>
          </cell>
          <cell r="R397" t="str">
            <v/>
          </cell>
          <cell r="S397">
            <v>26655.18</v>
          </cell>
          <cell r="T397" t="str">
            <v/>
          </cell>
          <cell r="U397" t="str">
            <v/>
          </cell>
          <cell r="V397" t="str">
            <v/>
          </cell>
          <cell r="W397" t="str">
            <v/>
          </cell>
          <cell r="X397" t="str">
            <v/>
          </cell>
          <cell r="Y397">
            <v>0</v>
          </cell>
          <cell r="AA397" t="str">
            <v/>
          </cell>
          <cell r="AB397">
            <v>1468.3628571428574</v>
          </cell>
          <cell r="AC397" t="str">
            <v/>
          </cell>
          <cell r="AD397" t="str">
            <v/>
          </cell>
          <cell r="AE397" t="str">
            <v/>
          </cell>
          <cell r="AF397" t="str">
            <v/>
          </cell>
          <cell r="AG397" t="str">
            <v/>
          </cell>
          <cell r="AH397">
            <v>0</v>
          </cell>
          <cell r="AJ397" t="str">
            <v>All Network</v>
          </cell>
        </row>
        <row r="398">
          <cell r="A398" t="str">
            <v>20000312</v>
          </cell>
          <cell r="B398" t="str">
            <v>LATHAM TAP TO ALVEY-MARTIN CRE</v>
          </cell>
          <cell r="C398">
            <v>1396671.8099999998</v>
          </cell>
          <cell r="D398">
            <v>1381945.73</v>
          </cell>
          <cell r="E398">
            <v>1.0656047976645105E-2</v>
          </cell>
          <cell r="G398">
            <v>1660.437142857143</v>
          </cell>
          <cell r="I398" t="str">
            <v/>
          </cell>
          <cell r="J398">
            <v>1</v>
          </cell>
          <cell r="K398" t="str">
            <v/>
          </cell>
          <cell r="L398" t="str">
            <v/>
          </cell>
          <cell r="M398" t="str">
            <v/>
          </cell>
          <cell r="N398" t="str">
            <v/>
          </cell>
          <cell r="O398" t="str">
            <v/>
          </cell>
          <cell r="P398">
            <v>1</v>
          </cell>
          <cell r="R398" t="str">
            <v/>
          </cell>
          <cell r="S398">
            <v>1396671.8099999998</v>
          </cell>
          <cell r="T398" t="str">
            <v/>
          </cell>
          <cell r="U398" t="str">
            <v/>
          </cell>
          <cell r="V398" t="str">
            <v/>
          </cell>
          <cell r="W398" t="str">
            <v/>
          </cell>
          <cell r="X398" t="str">
            <v/>
          </cell>
          <cell r="Y398">
            <v>0</v>
          </cell>
          <cell r="AA398" t="str">
            <v/>
          </cell>
          <cell r="AB398">
            <v>1660.437142857143</v>
          </cell>
          <cell r="AC398" t="str">
            <v/>
          </cell>
          <cell r="AD398" t="str">
            <v/>
          </cell>
          <cell r="AE398" t="str">
            <v/>
          </cell>
          <cell r="AF398" t="str">
            <v/>
          </cell>
          <cell r="AG398" t="str">
            <v/>
          </cell>
          <cell r="AH398">
            <v>0</v>
          </cell>
          <cell r="AJ398" t="str">
            <v>All Network</v>
          </cell>
        </row>
        <row r="399">
          <cell r="A399" t="str">
            <v>20000313</v>
          </cell>
          <cell r="B399" t="str">
            <v>LEXINGTON-DELAMETER NO 1 (RETI</v>
          </cell>
          <cell r="C399">
            <v>144674</v>
          </cell>
          <cell r="D399">
            <v>144674</v>
          </cell>
          <cell r="E399">
            <v>0</v>
          </cell>
          <cell r="G399">
            <v>0</v>
          </cell>
          <cell r="I399" t="str">
            <v/>
          </cell>
          <cell r="J399">
            <v>1</v>
          </cell>
          <cell r="K399" t="str">
            <v/>
          </cell>
          <cell r="L399" t="str">
            <v/>
          </cell>
          <cell r="M399" t="str">
            <v/>
          </cell>
          <cell r="N399" t="str">
            <v/>
          </cell>
          <cell r="O399" t="str">
            <v/>
          </cell>
          <cell r="P399">
            <v>1</v>
          </cell>
          <cell r="R399" t="str">
            <v/>
          </cell>
          <cell r="S399">
            <v>144674</v>
          </cell>
          <cell r="T399" t="str">
            <v/>
          </cell>
          <cell r="U399" t="str">
            <v/>
          </cell>
          <cell r="V399" t="str">
            <v/>
          </cell>
          <cell r="W399" t="str">
            <v/>
          </cell>
          <cell r="X399" t="str">
            <v/>
          </cell>
          <cell r="Y399">
            <v>0</v>
          </cell>
          <cell r="AA399" t="str">
            <v/>
          </cell>
          <cell r="AB399">
            <v>0</v>
          </cell>
          <cell r="AC399" t="str">
            <v/>
          </cell>
          <cell r="AD399" t="str">
            <v/>
          </cell>
          <cell r="AE399" t="str">
            <v/>
          </cell>
          <cell r="AF399" t="str">
            <v/>
          </cell>
          <cell r="AG399" t="str">
            <v/>
          </cell>
          <cell r="AH399">
            <v>0</v>
          </cell>
          <cell r="AJ399" t="str">
            <v>All Network</v>
          </cell>
        </row>
        <row r="400">
          <cell r="A400" t="str">
            <v>20000315</v>
          </cell>
          <cell r="B400" t="str">
            <v>LEXINGTON-LONGVIEW NO 1</v>
          </cell>
          <cell r="C400">
            <v>1063565.013</v>
          </cell>
          <cell r="D400">
            <v>1016084.2230000001</v>
          </cell>
          <cell r="E400">
            <v>4.672918733036948E-2</v>
          </cell>
          <cell r="G400">
            <v>6556.7414285714285</v>
          </cell>
          <cell r="I400" t="str">
            <v/>
          </cell>
          <cell r="J400">
            <v>1</v>
          </cell>
          <cell r="K400" t="str">
            <v/>
          </cell>
          <cell r="L400" t="str">
            <v/>
          </cell>
          <cell r="M400" t="str">
            <v/>
          </cell>
          <cell r="N400" t="str">
            <v/>
          </cell>
          <cell r="O400" t="str">
            <v/>
          </cell>
          <cell r="P400">
            <v>1</v>
          </cell>
          <cell r="R400" t="str">
            <v/>
          </cell>
          <cell r="S400">
            <v>1063565.013</v>
          </cell>
          <cell r="T400" t="str">
            <v/>
          </cell>
          <cell r="U400" t="str">
            <v/>
          </cell>
          <cell r="V400" t="str">
            <v/>
          </cell>
          <cell r="W400" t="str">
            <v/>
          </cell>
          <cell r="X400" t="str">
            <v/>
          </cell>
          <cell r="Y400">
            <v>0</v>
          </cell>
          <cell r="AA400" t="str">
            <v/>
          </cell>
          <cell r="AB400">
            <v>6556.7414285714285</v>
          </cell>
          <cell r="AC400" t="str">
            <v/>
          </cell>
          <cell r="AD400" t="str">
            <v/>
          </cell>
          <cell r="AE400" t="str">
            <v/>
          </cell>
          <cell r="AF400" t="str">
            <v/>
          </cell>
          <cell r="AG400" t="str">
            <v/>
          </cell>
          <cell r="AH400">
            <v>0</v>
          </cell>
          <cell r="AJ400" t="str">
            <v>All Network</v>
          </cell>
        </row>
        <row r="401">
          <cell r="A401" t="str">
            <v>20000314</v>
          </cell>
          <cell r="B401" t="str">
            <v>LEXINGTON-LONGVIEW NO 2</v>
          </cell>
          <cell r="C401">
            <v>819140.63</v>
          </cell>
          <cell r="D401">
            <v>431976.94</v>
          </cell>
          <cell r="E401">
            <v>0.89626008740188767</v>
          </cell>
          <cell r="G401">
            <v>7572.261428571429</v>
          </cell>
          <cell r="I401" t="str">
            <v/>
          </cell>
          <cell r="J401">
            <v>1</v>
          </cell>
          <cell r="K401" t="str">
            <v/>
          </cell>
          <cell r="L401" t="str">
            <v/>
          </cell>
          <cell r="M401" t="str">
            <v/>
          </cell>
          <cell r="N401" t="str">
            <v/>
          </cell>
          <cell r="O401" t="str">
            <v/>
          </cell>
          <cell r="P401">
            <v>1</v>
          </cell>
          <cell r="R401" t="str">
            <v/>
          </cell>
          <cell r="S401">
            <v>819140.63</v>
          </cell>
          <cell r="T401" t="str">
            <v/>
          </cell>
          <cell r="U401" t="str">
            <v/>
          </cell>
          <cell r="V401" t="str">
            <v/>
          </cell>
          <cell r="W401" t="str">
            <v/>
          </cell>
          <cell r="X401" t="str">
            <v/>
          </cell>
          <cell r="Y401">
            <v>0</v>
          </cell>
          <cell r="AA401" t="str">
            <v/>
          </cell>
          <cell r="AB401">
            <v>7572.261428571429</v>
          </cell>
          <cell r="AC401" t="str">
            <v/>
          </cell>
          <cell r="AD401" t="str">
            <v/>
          </cell>
          <cell r="AE401" t="str">
            <v/>
          </cell>
          <cell r="AF401" t="str">
            <v/>
          </cell>
          <cell r="AG401" t="str">
            <v/>
          </cell>
          <cell r="AH401">
            <v>0</v>
          </cell>
          <cell r="AJ401" t="str">
            <v>All Network</v>
          </cell>
        </row>
        <row r="402">
          <cell r="A402" t="str">
            <v>20001322</v>
          </cell>
          <cell r="B402" t="str">
            <v>LEXINGTON-LONGVIEW NO 2 (ML CO</v>
          </cell>
          <cell r="C402">
            <v>979286.37</v>
          </cell>
          <cell r="D402">
            <v>979411.02</v>
          </cell>
          <cell r="E402">
            <v>-1.272703670416362E-4</v>
          </cell>
          <cell r="G402">
            <v>0</v>
          </cell>
          <cell r="I402" t="str">
            <v/>
          </cell>
          <cell r="J402">
            <v>1</v>
          </cell>
          <cell r="K402" t="str">
            <v/>
          </cell>
          <cell r="L402" t="str">
            <v/>
          </cell>
          <cell r="M402" t="str">
            <v/>
          </cell>
          <cell r="N402" t="str">
            <v/>
          </cell>
          <cell r="O402" t="str">
            <v/>
          </cell>
          <cell r="P402">
            <v>1</v>
          </cell>
          <cell r="R402" t="str">
            <v/>
          </cell>
          <cell r="S402">
            <v>979286.37</v>
          </cell>
          <cell r="T402" t="str">
            <v/>
          </cell>
          <cell r="U402" t="str">
            <v/>
          </cell>
          <cell r="V402" t="str">
            <v/>
          </cell>
          <cell r="W402" t="str">
            <v/>
          </cell>
          <cell r="X402" t="str">
            <v/>
          </cell>
          <cell r="Y402">
            <v>0</v>
          </cell>
          <cell r="AA402" t="str">
            <v/>
          </cell>
          <cell r="AB402">
            <v>0</v>
          </cell>
          <cell r="AC402" t="str">
            <v/>
          </cell>
          <cell r="AD402" t="str">
            <v/>
          </cell>
          <cell r="AE402" t="str">
            <v/>
          </cell>
          <cell r="AF402" t="str">
            <v/>
          </cell>
          <cell r="AG402" t="str">
            <v/>
          </cell>
          <cell r="AH402">
            <v>0</v>
          </cell>
          <cell r="AJ402" t="str">
            <v>New.  All Network. REM 1/28/15</v>
          </cell>
        </row>
        <row r="403">
          <cell r="A403" t="str">
            <v>20000316</v>
          </cell>
          <cell r="B403" t="str">
            <v>LIBBY PH-LIBBY NO 1</v>
          </cell>
          <cell r="C403">
            <v>278220</v>
          </cell>
          <cell r="D403">
            <v>278220</v>
          </cell>
          <cell r="E403">
            <v>0</v>
          </cell>
          <cell r="G403">
            <v>431.66142857142859</v>
          </cell>
          <cell r="I403">
            <v>1</v>
          </cell>
          <cell r="J403" t="str">
            <v/>
          </cell>
          <cell r="K403" t="str">
            <v/>
          </cell>
          <cell r="L403" t="str">
            <v/>
          </cell>
          <cell r="M403" t="str">
            <v/>
          </cell>
          <cell r="N403" t="str">
            <v/>
          </cell>
          <cell r="O403" t="str">
            <v/>
          </cell>
          <cell r="P403">
            <v>1</v>
          </cell>
          <cell r="R403">
            <v>278220</v>
          </cell>
          <cell r="S403" t="str">
            <v/>
          </cell>
          <cell r="T403" t="str">
            <v/>
          </cell>
          <cell r="U403" t="str">
            <v/>
          </cell>
          <cell r="V403" t="str">
            <v/>
          </cell>
          <cell r="W403" t="str">
            <v/>
          </cell>
          <cell r="X403" t="str">
            <v/>
          </cell>
          <cell r="Y403">
            <v>0</v>
          </cell>
          <cell r="AA403">
            <v>431.66142857142859</v>
          </cell>
          <cell r="AB403" t="str">
            <v/>
          </cell>
          <cell r="AC403" t="str">
            <v/>
          </cell>
          <cell r="AD403" t="str">
            <v/>
          </cell>
          <cell r="AE403" t="str">
            <v/>
          </cell>
          <cell r="AF403" t="str">
            <v/>
          </cell>
          <cell r="AG403" t="str">
            <v/>
          </cell>
          <cell r="AH403">
            <v>0</v>
          </cell>
          <cell r="AJ403" t="str">
            <v>All Generation Integration</v>
          </cell>
        </row>
        <row r="404">
          <cell r="A404" t="str">
            <v>20000317</v>
          </cell>
          <cell r="B404" t="str">
            <v>LIBBY PH-LIBBY NO 2</v>
          </cell>
          <cell r="C404">
            <v>265855</v>
          </cell>
          <cell r="D404">
            <v>265855</v>
          </cell>
          <cell r="E404">
            <v>0</v>
          </cell>
          <cell r="G404">
            <v>797.31000000000006</v>
          </cell>
          <cell r="I404">
            <v>1</v>
          </cell>
          <cell r="J404" t="str">
            <v/>
          </cell>
          <cell r="K404" t="str">
            <v/>
          </cell>
          <cell r="L404" t="str">
            <v/>
          </cell>
          <cell r="M404" t="str">
            <v/>
          </cell>
          <cell r="N404" t="str">
            <v/>
          </cell>
          <cell r="O404" t="str">
            <v/>
          </cell>
          <cell r="P404">
            <v>1</v>
          </cell>
          <cell r="R404">
            <v>265855</v>
          </cell>
          <cell r="S404" t="str">
            <v/>
          </cell>
          <cell r="T404" t="str">
            <v/>
          </cell>
          <cell r="U404" t="str">
            <v/>
          </cell>
          <cell r="V404" t="str">
            <v/>
          </cell>
          <cell r="W404" t="str">
            <v/>
          </cell>
          <cell r="X404" t="str">
            <v/>
          </cell>
          <cell r="Y404">
            <v>0</v>
          </cell>
          <cell r="AA404">
            <v>797.31000000000006</v>
          </cell>
          <cell r="AB404" t="str">
            <v/>
          </cell>
          <cell r="AC404" t="str">
            <v/>
          </cell>
          <cell r="AD404" t="str">
            <v/>
          </cell>
          <cell r="AE404" t="str">
            <v/>
          </cell>
          <cell r="AF404" t="str">
            <v/>
          </cell>
          <cell r="AG404" t="str">
            <v/>
          </cell>
          <cell r="AH404">
            <v>0</v>
          </cell>
          <cell r="AJ404" t="str">
            <v>All Generation Integration</v>
          </cell>
        </row>
        <row r="405">
          <cell r="A405" t="str">
            <v>20000079</v>
          </cell>
          <cell r="B405" t="str">
            <v>LIBBY-BONNERS FERRY NO 1</v>
          </cell>
          <cell r="C405">
            <v>26872708.195999999</v>
          </cell>
          <cell r="D405">
            <v>26631601.265999999</v>
          </cell>
          <cell r="E405">
            <v>9.05341468550056E-3</v>
          </cell>
          <cell r="G405">
            <v>105687.20285714285</v>
          </cell>
          <cell r="I405" t="str">
            <v/>
          </cell>
          <cell r="J405">
            <v>1</v>
          </cell>
          <cell r="K405" t="str">
            <v/>
          </cell>
          <cell r="L405" t="str">
            <v/>
          </cell>
          <cell r="M405" t="str">
            <v/>
          </cell>
          <cell r="N405" t="str">
            <v/>
          </cell>
          <cell r="O405" t="str">
            <v/>
          </cell>
          <cell r="P405">
            <v>1</v>
          </cell>
          <cell r="R405" t="str">
            <v/>
          </cell>
          <cell r="S405">
            <v>26872708.195999999</v>
          </cell>
          <cell r="T405" t="str">
            <v/>
          </cell>
          <cell r="U405" t="str">
            <v/>
          </cell>
          <cell r="V405" t="str">
            <v/>
          </cell>
          <cell r="W405" t="str">
            <v/>
          </cell>
          <cell r="X405" t="str">
            <v/>
          </cell>
          <cell r="Y405">
            <v>0</v>
          </cell>
          <cell r="AA405" t="str">
            <v/>
          </cell>
          <cell r="AB405">
            <v>105687.20285714285</v>
          </cell>
          <cell r="AC405" t="str">
            <v/>
          </cell>
          <cell r="AD405" t="str">
            <v/>
          </cell>
          <cell r="AE405" t="str">
            <v/>
          </cell>
          <cell r="AF405" t="str">
            <v/>
          </cell>
          <cell r="AG405" t="str">
            <v/>
          </cell>
          <cell r="AH405">
            <v>0</v>
          </cell>
          <cell r="AJ405" t="str">
            <v>All Network</v>
          </cell>
        </row>
        <row r="406">
          <cell r="A406" t="str">
            <v>20000318</v>
          </cell>
          <cell r="B406" t="str">
            <v>LIBBY-CONKELLEY NO 1</v>
          </cell>
          <cell r="C406">
            <v>9627742.2100000009</v>
          </cell>
          <cell r="D406">
            <v>9627742.2100000009</v>
          </cell>
          <cell r="E406">
            <v>0</v>
          </cell>
          <cell r="G406">
            <v>37023.915714285715</v>
          </cell>
          <cell r="I406" t="str">
            <v/>
          </cell>
          <cell r="J406">
            <v>1</v>
          </cell>
          <cell r="K406" t="str">
            <v/>
          </cell>
          <cell r="L406" t="str">
            <v/>
          </cell>
          <cell r="M406" t="str">
            <v/>
          </cell>
          <cell r="N406" t="str">
            <v/>
          </cell>
          <cell r="O406" t="str">
            <v/>
          </cell>
          <cell r="P406">
            <v>1</v>
          </cell>
          <cell r="R406" t="str">
            <v/>
          </cell>
          <cell r="S406">
            <v>9627742.2100000009</v>
          </cell>
          <cell r="T406" t="str">
            <v/>
          </cell>
          <cell r="U406" t="str">
            <v/>
          </cell>
          <cell r="V406" t="str">
            <v/>
          </cell>
          <cell r="W406" t="str">
            <v/>
          </cell>
          <cell r="X406" t="str">
            <v/>
          </cell>
          <cell r="Y406">
            <v>0</v>
          </cell>
          <cell r="AA406" t="str">
            <v/>
          </cell>
          <cell r="AB406">
            <v>37023.915714285715</v>
          </cell>
          <cell r="AC406" t="str">
            <v/>
          </cell>
          <cell r="AD406" t="str">
            <v/>
          </cell>
          <cell r="AE406" t="str">
            <v/>
          </cell>
          <cell r="AF406" t="str">
            <v/>
          </cell>
          <cell r="AG406" t="str">
            <v/>
          </cell>
          <cell r="AH406">
            <v>0</v>
          </cell>
          <cell r="AJ406" t="str">
            <v>All Network</v>
          </cell>
        </row>
        <row r="407">
          <cell r="A407" t="str">
            <v>20000320</v>
          </cell>
          <cell r="B407" t="str">
            <v>LITTLE GOOSE PH-LITTLE GOOSE N</v>
          </cell>
          <cell r="C407">
            <v>290246</v>
          </cell>
          <cell r="D407">
            <v>290246</v>
          </cell>
          <cell r="E407">
            <v>0</v>
          </cell>
          <cell r="G407">
            <v>1436.5742857142857</v>
          </cell>
          <cell r="I407">
            <v>1</v>
          </cell>
          <cell r="J407" t="str">
            <v/>
          </cell>
          <cell r="K407" t="str">
            <v/>
          </cell>
          <cell r="L407" t="str">
            <v/>
          </cell>
          <cell r="M407" t="str">
            <v/>
          </cell>
          <cell r="N407" t="str">
            <v/>
          </cell>
          <cell r="O407" t="str">
            <v/>
          </cell>
          <cell r="P407">
            <v>1</v>
          </cell>
          <cell r="R407">
            <v>290246</v>
          </cell>
          <cell r="S407" t="str">
            <v/>
          </cell>
          <cell r="T407" t="str">
            <v/>
          </cell>
          <cell r="U407" t="str">
            <v/>
          </cell>
          <cell r="V407" t="str">
            <v/>
          </cell>
          <cell r="W407" t="str">
            <v/>
          </cell>
          <cell r="X407" t="str">
            <v/>
          </cell>
          <cell r="Y407">
            <v>0</v>
          </cell>
          <cell r="AA407">
            <v>1436.5742857142857</v>
          </cell>
          <cell r="AB407" t="str">
            <v/>
          </cell>
          <cell r="AC407" t="str">
            <v/>
          </cell>
          <cell r="AD407" t="str">
            <v/>
          </cell>
          <cell r="AE407" t="str">
            <v/>
          </cell>
          <cell r="AF407" t="str">
            <v/>
          </cell>
          <cell r="AG407" t="str">
            <v/>
          </cell>
          <cell r="AH407">
            <v>0</v>
          </cell>
          <cell r="AJ407" t="str">
            <v>All Generation Integration</v>
          </cell>
        </row>
        <row r="408">
          <cell r="A408" t="str">
            <v>20000322</v>
          </cell>
          <cell r="B408" t="str">
            <v>LITTLE GOOSE-CENTRAL FERRY NO</v>
          </cell>
          <cell r="C408">
            <v>11183170.08</v>
          </cell>
          <cell r="D408">
            <v>11183170.08</v>
          </cell>
          <cell r="E408">
            <v>0</v>
          </cell>
          <cell r="G408">
            <v>3472.821428571428</v>
          </cell>
          <cell r="I408" t="str">
            <v/>
          </cell>
          <cell r="J408">
            <v>1</v>
          </cell>
          <cell r="K408" t="str">
            <v/>
          </cell>
          <cell r="L408" t="str">
            <v/>
          </cell>
          <cell r="M408" t="str">
            <v/>
          </cell>
          <cell r="N408" t="str">
            <v/>
          </cell>
          <cell r="O408" t="str">
            <v/>
          </cell>
          <cell r="P408">
            <v>1</v>
          </cell>
          <cell r="R408" t="str">
            <v/>
          </cell>
          <cell r="S408">
            <v>11183170.08</v>
          </cell>
          <cell r="T408" t="str">
            <v/>
          </cell>
          <cell r="U408" t="str">
            <v/>
          </cell>
          <cell r="V408" t="str">
            <v/>
          </cell>
          <cell r="W408" t="str">
            <v/>
          </cell>
          <cell r="X408" t="str">
            <v/>
          </cell>
          <cell r="Y408">
            <v>0</v>
          </cell>
          <cell r="AA408" t="str">
            <v/>
          </cell>
          <cell r="AB408">
            <v>3472.821428571428</v>
          </cell>
          <cell r="AC408" t="str">
            <v/>
          </cell>
          <cell r="AD408" t="str">
            <v/>
          </cell>
          <cell r="AE408" t="str">
            <v/>
          </cell>
          <cell r="AF408" t="str">
            <v/>
          </cell>
          <cell r="AG408" t="str">
            <v/>
          </cell>
          <cell r="AH408">
            <v>0</v>
          </cell>
          <cell r="AJ408" t="str">
            <v>All Network</v>
          </cell>
        </row>
        <row r="409">
          <cell r="A409" t="str">
            <v>20000321</v>
          </cell>
          <cell r="B409" t="str">
            <v>LITTLE GOOSE-LOWER GRANITE NO</v>
          </cell>
          <cell r="C409">
            <v>8795904.6400000006</v>
          </cell>
          <cell r="D409">
            <v>8793456.0799999982</v>
          </cell>
          <cell r="E409">
            <v>2.784525194333358E-4</v>
          </cell>
          <cell r="G409">
            <v>13545.162857142857</v>
          </cell>
          <cell r="I409" t="str">
            <v/>
          </cell>
          <cell r="J409">
            <v>1</v>
          </cell>
          <cell r="K409" t="str">
            <v/>
          </cell>
          <cell r="L409" t="str">
            <v/>
          </cell>
          <cell r="M409" t="str">
            <v/>
          </cell>
          <cell r="N409" t="str">
            <v/>
          </cell>
          <cell r="O409" t="str">
            <v/>
          </cell>
          <cell r="P409">
            <v>1</v>
          </cell>
          <cell r="R409" t="str">
            <v/>
          </cell>
          <cell r="S409">
            <v>8795904.6400000006</v>
          </cell>
          <cell r="T409" t="str">
            <v/>
          </cell>
          <cell r="U409" t="str">
            <v/>
          </cell>
          <cell r="V409" t="str">
            <v/>
          </cell>
          <cell r="W409" t="str">
            <v/>
          </cell>
          <cell r="X409" t="str">
            <v/>
          </cell>
          <cell r="Y409">
            <v>0</v>
          </cell>
          <cell r="AA409" t="str">
            <v/>
          </cell>
          <cell r="AB409">
            <v>13545.162857142857</v>
          </cell>
          <cell r="AC409" t="str">
            <v/>
          </cell>
          <cell r="AD409" t="str">
            <v/>
          </cell>
          <cell r="AE409" t="str">
            <v/>
          </cell>
          <cell r="AF409" t="str">
            <v/>
          </cell>
          <cell r="AG409" t="str">
            <v/>
          </cell>
          <cell r="AH409">
            <v>0</v>
          </cell>
          <cell r="AJ409" t="str">
            <v>All Network</v>
          </cell>
        </row>
        <row r="410">
          <cell r="A410" t="str">
            <v>20000877</v>
          </cell>
          <cell r="B410" t="str">
            <v>LITTLE GOOSE-LOWER GRANITE NO</v>
          </cell>
          <cell r="C410">
            <v>10590.51</v>
          </cell>
          <cell r="D410">
            <v>10590.51</v>
          </cell>
          <cell r="E410">
            <v>0</v>
          </cell>
          <cell r="G410">
            <v>0</v>
          </cell>
          <cell r="I410" t="str">
            <v/>
          </cell>
          <cell r="J410">
            <v>1</v>
          </cell>
          <cell r="K410" t="str">
            <v/>
          </cell>
          <cell r="L410" t="str">
            <v/>
          </cell>
          <cell r="M410" t="str">
            <v/>
          </cell>
          <cell r="N410" t="str">
            <v/>
          </cell>
          <cell r="O410" t="str">
            <v/>
          </cell>
          <cell r="P410">
            <v>1</v>
          </cell>
          <cell r="R410" t="str">
            <v/>
          </cell>
          <cell r="S410">
            <v>10590.51</v>
          </cell>
          <cell r="T410" t="str">
            <v/>
          </cell>
          <cell r="U410" t="str">
            <v/>
          </cell>
          <cell r="V410" t="str">
            <v/>
          </cell>
          <cell r="W410" t="str">
            <v/>
          </cell>
          <cell r="X410" t="str">
            <v/>
          </cell>
          <cell r="Y410">
            <v>0</v>
          </cell>
          <cell r="AA410" t="str">
            <v/>
          </cell>
          <cell r="AB410">
            <v>0</v>
          </cell>
          <cell r="AC410" t="str">
            <v/>
          </cell>
          <cell r="AD410" t="str">
            <v/>
          </cell>
          <cell r="AE410" t="str">
            <v/>
          </cell>
          <cell r="AF410" t="str">
            <v/>
          </cell>
          <cell r="AG410" t="str">
            <v/>
          </cell>
          <cell r="AH410">
            <v>0</v>
          </cell>
          <cell r="AJ410" t="str">
            <v>MLEASE All Network</v>
          </cell>
        </row>
        <row r="411">
          <cell r="A411" t="str">
            <v>20000878</v>
          </cell>
          <cell r="B411" t="str">
            <v>LITTLE GOOSE-LOWER GRANITE NO</v>
          </cell>
          <cell r="C411">
            <v>158859.57</v>
          </cell>
          <cell r="D411">
            <v>158859.57</v>
          </cell>
          <cell r="E411">
            <v>0</v>
          </cell>
          <cell r="G411">
            <v>0</v>
          </cell>
          <cell r="I411" t="str">
            <v/>
          </cell>
          <cell r="J411">
            <v>1</v>
          </cell>
          <cell r="K411" t="str">
            <v/>
          </cell>
          <cell r="L411" t="str">
            <v/>
          </cell>
          <cell r="M411" t="str">
            <v/>
          </cell>
          <cell r="N411" t="str">
            <v/>
          </cell>
          <cell r="O411" t="str">
            <v/>
          </cell>
          <cell r="P411">
            <v>1</v>
          </cell>
          <cell r="R411" t="str">
            <v/>
          </cell>
          <cell r="S411">
            <v>158859.57</v>
          </cell>
          <cell r="T411" t="str">
            <v/>
          </cell>
          <cell r="U411" t="str">
            <v/>
          </cell>
          <cell r="V411" t="str">
            <v/>
          </cell>
          <cell r="W411" t="str">
            <v/>
          </cell>
          <cell r="X411" t="str">
            <v/>
          </cell>
          <cell r="Y411">
            <v>0</v>
          </cell>
          <cell r="AA411" t="str">
            <v/>
          </cell>
          <cell r="AB411">
            <v>0</v>
          </cell>
          <cell r="AC411" t="str">
            <v/>
          </cell>
          <cell r="AD411" t="str">
            <v/>
          </cell>
          <cell r="AE411" t="str">
            <v/>
          </cell>
          <cell r="AF411" t="str">
            <v/>
          </cell>
          <cell r="AG411" t="str">
            <v/>
          </cell>
          <cell r="AH411">
            <v>0</v>
          </cell>
          <cell r="AJ411" t="str">
            <v>MLEASE All Network</v>
          </cell>
        </row>
        <row r="412">
          <cell r="A412" t="str">
            <v>20000879</v>
          </cell>
          <cell r="B412" t="str">
            <v>LITTLE GOOSE-LOWER GRANITE NO</v>
          </cell>
          <cell r="C412">
            <v>360081.54</v>
          </cell>
          <cell r="D412">
            <v>360081.54</v>
          </cell>
          <cell r="E412">
            <v>0</v>
          </cell>
          <cell r="G412">
            <v>0</v>
          </cell>
          <cell r="I412" t="str">
            <v/>
          </cell>
          <cell r="J412">
            <v>1</v>
          </cell>
          <cell r="K412" t="str">
            <v/>
          </cell>
          <cell r="L412" t="str">
            <v/>
          </cell>
          <cell r="M412" t="str">
            <v/>
          </cell>
          <cell r="N412" t="str">
            <v/>
          </cell>
          <cell r="O412" t="str">
            <v/>
          </cell>
          <cell r="P412">
            <v>1</v>
          </cell>
          <cell r="R412" t="str">
            <v/>
          </cell>
          <cell r="S412">
            <v>360081.54</v>
          </cell>
          <cell r="T412" t="str">
            <v/>
          </cell>
          <cell r="U412" t="str">
            <v/>
          </cell>
          <cell r="V412" t="str">
            <v/>
          </cell>
          <cell r="W412" t="str">
            <v/>
          </cell>
          <cell r="X412" t="str">
            <v/>
          </cell>
          <cell r="Y412">
            <v>0</v>
          </cell>
          <cell r="AA412" t="str">
            <v/>
          </cell>
          <cell r="AB412">
            <v>0</v>
          </cell>
          <cell r="AC412" t="str">
            <v/>
          </cell>
          <cell r="AD412" t="str">
            <v/>
          </cell>
          <cell r="AE412" t="str">
            <v/>
          </cell>
          <cell r="AF412" t="str">
            <v/>
          </cell>
          <cell r="AG412" t="str">
            <v/>
          </cell>
          <cell r="AH412">
            <v>0</v>
          </cell>
          <cell r="AJ412" t="str">
            <v>MLEASE All Network</v>
          </cell>
        </row>
        <row r="413">
          <cell r="A413" t="str">
            <v>20000325</v>
          </cell>
          <cell r="B413" t="str">
            <v>LONGVIEW-ALLSTON NO 1</v>
          </cell>
          <cell r="C413">
            <v>333524.69</v>
          </cell>
          <cell r="D413">
            <v>333524.69</v>
          </cell>
          <cell r="E413">
            <v>0</v>
          </cell>
          <cell r="G413">
            <v>6582.9157142857139</v>
          </cell>
          <cell r="I413" t="str">
            <v/>
          </cell>
          <cell r="J413">
            <v>1</v>
          </cell>
          <cell r="K413" t="str">
            <v/>
          </cell>
          <cell r="L413" t="str">
            <v/>
          </cell>
          <cell r="M413" t="str">
            <v/>
          </cell>
          <cell r="N413" t="str">
            <v/>
          </cell>
          <cell r="O413" t="str">
            <v/>
          </cell>
          <cell r="P413">
            <v>1</v>
          </cell>
          <cell r="R413" t="str">
            <v/>
          </cell>
          <cell r="S413">
            <v>333524.69</v>
          </cell>
          <cell r="T413" t="str">
            <v/>
          </cell>
          <cell r="U413" t="str">
            <v/>
          </cell>
          <cell r="V413" t="str">
            <v/>
          </cell>
          <cell r="W413" t="str">
            <v/>
          </cell>
          <cell r="X413" t="str">
            <v/>
          </cell>
          <cell r="Y413">
            <v>0</v>
          </cell>
          <cell r="AA413" t="str">
            <v/>
          </cell>
          <cell r="AB413">
            <v>6582.9157142857139</v>
          </cell>
          <cell r="AC413" t="str">
            <v/>
          </cell>
          <cell r="AD413" t="str">
            <v/>
          </cell>
          <cell r="AE413" t="str">
            <v/>
          </cell>
          <cell r="AF413" t="str">
            <v/>
          </cell>
          <cell r="AG413" t="str">
            <v/>
          </cell>
          <cell r="AH413">
            <v>0</v>
          </cell>
          <cell r="AJ413" t="str">
            <v>All Network</v>
          </cell>
        </row>
        <row r="414">
          <cell r="A414" t="str">
            <v>20000323</v>
          </cell>
          <cell r="B414" t="str">
            <v>LONGVIEW-ALLSTON NO 2</v>
          </cell>
          <cell r="C414">
            <v>69437</v>
          </cell>
          <cell r="D414">
            <v>69437</v>
          </cell>
          <cell r="E414">
            <v>0</v>
          </cell>
          <cell r="G414">
            <v>6843.8614285714275</v>
          </cell>
          <cell r="I414" t="str">
            <v/>
          </cell>
          <cell r="J414">
            <v>1</v>
          </cell>
          <cell r="K414" t="str">
            <v/>
          </cell>
          <cell r="L414" t="str">
            <v/>
          </cell>
          <cell r="M414" t="str">
            <v/>
          </cell>
          <cell r="N414" t="str">
            <v/>
          </cell>
          <cell r="O414" t="str">
            <v/>
          </cell>
          <cell r="P414">
            <v>1</v>
          </cell>
          <cell r="R414" t="str">
            <v/>
          </cell>
          <cell r="S414">
            <v>69437</v>
          </cell>
          <cell r="T414" t="str">
            <v/>
          </cell>
          <cell r="U414" t="str">
            <v/>
          </cell>
          <cell r="V414" t="str">
            <v/>
          </cell>
          <cell r="W414" t="str">
            <v/>
          </cell>
          <cell r="X414" t="str">
            <v/>
          </cell>
          <cell r="Y414">
            <v>0</v>
          </cell>
          <cell r="AA414" t="str">
            <v/>
          </cell>
          <cell r="AB414">
            <v>6843.8614285714275</v>
          </cell>
          <cell r="AC414" t="str">
            <v/>
          </cell>
          <cell r="AD414" t="str">
            <v/>
          </cell>
          <cell r="AE414" t="str">
            <v/>
          </cell>
          <cell r="AF414" t="str">
            <v/>
          </cell>
          <cell r="AG414" t="str">
            <v/>
          </cell>
          <cell r="AH414">
            <v>0</v>
          </cell>
          <cell r="AJ414" t="str">
            <v>All Network</v>
          </cell>
        </row>
        <row r="415">
          <cell r="A415" t="str">
            <v>20000326</v>
          </cell>
          <cell r="B415" t="str">
            <v>LONGVIEW-ALLSTON NO 3</v>
          </cell>
          <cell r="C415">
            <v>1078591.8599999999</v>
          </cell>
          <cell r="D415">
            <v>1078591.8600000001</v>
          </cell>
          <cell r="E415">
            <v>-2.158653817894283E-16</v>
          </cell>
          <cell r="G415">
            <v>5252.5985714285707</v>
          </cell>
          <cell r="I415" t="str">
            <v/>
          </cell>
          <cell r="J415">
            <v>1</v>
          </cell>
          <cell r="K415" t="str">
            <v/>
          </cell>
          <cell r="L415" t="str">
            <v/>
          </cell>
          <cell r="M415" t="str">
            <v/>
          </cell>
          <cell r="N415" t="str">
            <v/>
          </cell>
          <cell r="O415" t="str">
            <v/>
          </cell>
          <cell r="P415">
            <v>1</v>
          </cell>
          <cell r="R415" t="str">
            <v/>
          </cell>
          <cell r="S415">
            <v>1078591.8599999999</v>
          </cell>
          <cell r="T415" t="str">
            <v/>
          </cell>
          <cell r="U415" t="str">
            <v/>
          </cell>
          <cell r="V415" t="str">
            <v/>
          </cell>
          <cell r="W415" t="str">
            <v/>
          </cell>
          <cell r="X415" t="str">
            <v/>
          </cell>
          <cell r="Y415">
            <v>0</v>
          </cell>
          <cell r="AA415" t="str">
            <v/>
          </cell>
          <cell r="AB415">
            <v>5252.5985714285707</v>
          </cell>
          <cell r="AC415" t="str">
            <v/>
          </cell>
          <cell r="AD415" t="str">
            <v/>
          </cell>
          <cell r="AE415" t="str">
            <v/>
          </cell>
          <cell r="AF415" t="str">
            <v/>
          </cell>
          <cell r="AG415" t="str">
            <v/>
          </cell>
          <cell r="AH415">
            <v>0</v>
          </cell>
          <cell r="AJ415" t="str">
            <v>All Network</v>
          </cell>
        </row>
        <row r="416">
          <cell r="A416" t="str">
            <v>20000324</v>
          </cell>
          <cell r="B416" t="str">
            <v>LONGVIEW-ALLSTON NO 4</v>
          </cell>
          <cell r="C416">
            <v>658952.5</v>
          </cell>
          <cell r="D416">
            <v>658952.5</v>
          </cell>
          <cell r="E416">
            <v>0</v>
          </cell>
          <cell r="G416">
            <v>17895.977142857144</v>
          </cell>
          <cell r="I416" t="str">
            <v/>
          </cell>
          <cell r="J416">
            <v>1</v>
          </cell>
          <cell r="K416" t="str">
            <v/>
          </cell>
          <cell r="L416" t="str">
            <v/>
          </cell>
          <cell r="M416" t="str">
            <v/>
          </cell>
          <cell r="N416" t="str">
            <v/>
          </cell>
          <cell r="O416" t="str">
            <v/>
          </cell>
          <cell r="P416">
            <v>1</v>
          </cell>
          <cell r="R416" t="str">
            <v/>
          </cell>
          <cell r="S416">
            <v>658952.5</v>
          </cell>
          <cell r="T416" t="str">
            <v/>
          </cell>
          <cell r="U416" t="str">
            <v/>
          </cell>
          <cell r="V416" t="str">
            <v/>
          </cell>
          <cell r="W416" t="str">
            <v/>
          </cell>
          <cell r="X416" t="str">
            <v/>
          </cell>
          <cell r="Y416">
            <v>0</v>
          </cell>
          <cell r="AA416" t="str">
            <v/>
          </cell>
          <cell r="AB416">
            <v>17895.977142857144</v>
          </cell>
          <cell r="AC416" t="str">
            <v/>
          </cell>
          <cell r="AD416" t="str">
            <v/>
          </cell>
          <cell r="AE416" t="str">
            <v/>
          </cell>
          <cell r="AF416" t="str">
            <v/>
          </cell>
          <cell r="AG416" t="str">
            <v/>
          </cell>
          <cell r="AH416">
            <v>0</v>
          </cell>
          <cell r="AJ416" t="str">
            <v>All Network</v>
          </cell>
        </row>
        <row r="417">
          <cell r="A417" t="str">
            <v>20000755</v>
          </cell>
          <cell r="B417" t="str">
            <v>LONGVIEW-BAKERS CORNER (COWLIT</v>
          </cell>
          <cell r="C417">
            <v>32176.7</v>
          </cell>
          <cell r="D417">
            <v>32176.7</v>
          </cell>
          <cell r="E417">
            <v>0</v>
          </cell>
          <cell r="G417">
            <v>51.687142857142859</v>
          </cell>
          <cell r="I417" t="str">
            <v/>
          </cell>
          <cell r="J417">
            <v>1</v>
          </cell>
          <cell r="K417" t="str">
            <v/>
          </cell>
          <cell r="L417" t="str">
            <v/>
          </cell>
          <cell r="M417" t="str">
            <v/>
          </cell>
          <cell r="N417" t="str">
            <v/>
          </cell>
          <cell r="O417" t="str">
            <v/>
          </cell>
          <cell r="P417">
            <v>1</v>
          </cell>
          <cell r="R417" t="str">
            <v/>
          </cell>
          <cell r="S417">
            <v>32176.7</v>
          </cell>
          <cell r="T417" t="str">
            <v/>
          </cell>
          <cell r="U417" t="str">
            <v/>
          </cell>
          <cell r="V417" t="str">
            <v/>
          </cell>
          <cell r="W417" t="str">
            <v/>
          </cell>
          <cell r="X417" t="str">
            <v/>
          </cell>
          <cell r="Y417">
            <v>0</v>
          </cell>
          <cell r="AA417" t="str">
            <v/>
          </cell>
          <cell r="AB417">
            <v>51.687142857142859</v>
          </cell>
          <cell r="AC417" t="str">
            <v/>
          </cell>
          <cell r="AD417" t="str">
            <v/>
          </cell>
          <cell r="AE417" t="str">
            <v/>
          </cell>
          <cell r="AF417" t="str">
            <v/>
          </cell>
          <cell r="AG417" t="str">
            <v/>
          </cell>
          <cell r="AH417">
            <v>0</v>
          </cell>
          <cell r="AJ417" t="str">
            <v>All Network</v>
          </cell>
        </row>
        <row r="418">
          <cell r="A418" t="str">
            <v>20000648</v>
          </cell>
          <cell r="B418" t="str">
            <v>LONGVIEW-CHEHALIS NO 1 &amp; 3 (LO</v>
          </cell>
          <cell r="C418">
            <v>1491566.05</v>
          </cell>
          <cell r="D418">
            <v>1491566.05</v>
          </cell>
          <cell r="E418">
            <v>0</v>
          </cell>
          <cell r="G418">
            <v>64904.91857142857</v>
          </cell>
          <cell r="I418" t="str">
            <v/>
          </cell>
          <cell r="J418">
            <v>1</v>
          </cell>
          <cell r="K418" t="str">
            <v/>
          </cell>
          <cell r="L418" t="str">
            <v/>
          </cell>
          <cell r="M418" t="str">
            <v/>
          </cell>
          <cell r="N418" t="str">
            <v/>
          </cell>
          <cell r="O418" t="str">
            <v/>
          </cell>
          <cell r="P418">
            <v>1</v>
          </cell>
          <cell r="R418" t="str">
            <v/>
          </cell>
          <cell r="S418">
            <v>1491566.05</v>
          </cell>
          <cell r="T418" t="str">
            <v/>
          </cell>
          <cell r="U418" t="str">
            <v/>
          </cell>
          <cell r="V418" t="str">
            <v/>
          </cell>
          <cell r="W418" t="str">
            <v/>
          </cell>
          <cell r="X418" t="str">
            <v/>
          </cell>
          <cell r="Y418">
            <v>0</v>
          </cell>
          <cell r="AA418" t="str">
            <v/>
          </cell>
          <cell r="AB418">
            <v>64904.91857142857</v>
          </cell>
          <cell r="AC418" t="str">
            <v/>
          </cell>
          <cell r="AD418" t="str">
            <v/>
          </cell>
          <cell r="AE418" t="str">
            <v/>
          </cell>
          <cell r="AF418" t="str">
            <v/>
          </cell>
          <cell r="AG418" t="str">
            <v/>
          </cell>
          <cell r="AH418">
            <v>0</v>
          </cell>
          <cell r="AJ418" t="str">
            <v>All Network</v>
          </cell>
        </row>
        <row r="419">
          <cell r="A419" t="str">
            <v>20000649</v>
          </cell>
          <cell r="B419" t="str">
            <v>LONGVIEW-CHEHALIS NO 1 &amp; 3 (LO</v>
          </cell>
          <cell r="C419">
            <v>2221666.88</v>
          </cell>
          <cell r="D419">
            <v>1549215.59</v>
          </cell>
          <cell r="E419">
            <v>0.4340592066982748</v>
          </cell>
          <cell r="G419">
            <v>197199.86571428573</v>
          </cell>
          <cell r="I419" t="str">
            <v/>
          </cell>
          <cell r="J419">
            <v>1</v>
          </cell>
          <cell r="K419" t="str">
            <v/>
          </cell>
          <cell r="L419" t="str">
            <v/>
          </cell>
          <cell r="M419" t="str">
            <v/>
          </cell>
          <cell r="N419" t="str">
            <v/>
          </cell>
          <cell r="O419" t="str">
            <v/>
          </cell>
          <cell r="P419">
            <v>1</v>
          </cell>
          <cell r="R419" t="str">
            <v/>
          </cell>
          <cell r="S419">
            <v>2221666.88</v>
          </cell>
          <cell r="T419" t="str">
            <v/>
          </cell>
          <cell r="U419" t="str">
            <v/>
          </cell>
          <cell r="V419" t="str">
            <v/>
          </cell>
          <cell r="W419" t="str">
            <v/>
          </cell>
          <cell r="X419" t="str">
            <v/>
          </cell>
          <cell r="Y419">
            <v>0</v>
          </cell>
          <cell r="AA419" t="str">
            <v/>
          </cell>
          <cell r="AB419">
            <v>197199.86571428573</v>
          </cell>
          <cell r="AC419" t="str">
            <v/>
          </cell>
          <cell r="AD419" t="str">
            <v/>
          </cell>
          <cell r="AE419" t="str">
            <v/>
          </cell>
          <cell r="AF419" t="str">
            <v/>
          </cell>
          <cell r="AG419" t="str">
            <v/>
          </cell>
          <cell r="AH419">
            <v>0</v>
          </cell>
          <cell r="AJ419" t="str">
            <v>All Network</v>
          </cell>
        </row>
        <row r="420">
          <cell r="A420" t="str">
            <v>20000329</v>
          </cell>
          <cell r="B420" t="str">
            <v>LONGVIEW-COWLITZ NO 1</v>
          </cell>
          <cell r="C420">
            <v>597381.12</v>
          </cell>
          <cell r="D420">
            <v>597381.12</v>
          </cell>
          <cell r="E420">
            <v>0</v>
          </cell>
          <cell r="G420">
            <v>3703.8685714285716</v>
          </cell>
          <cell r="I420" t="str">
            <v/>
          </cell>
          <cell r="J420">
            <v>1</v>
          </cell>
          <cell r="K420" t="str">
            <v/>
          </cell>
          <cell r="L420" t="str">
            <v/>
          </cell>
          <cell r="M420" t="str">
            <v/>
          </cell>
          <cell r="N420" t="str">
            <v/>
          </cell>
          <cell r="O420" t="str">
            <v/>
          </cell>
          <cell r="P420">
            <v>1</v>
          </cell>
          <cell r="R420" t="str">
            <v/>
          </cell>
          <cell r="S420">
            <v>597381.12</v>
          </cell>
          <cell r="T420" t="str">
            <v/>
          </cell>
          <cell r="U420" t="str">
            <v/>
          </cell>
          <cell r="V420" t="str">
            <v/>
          </cell>
          <cell r="W420" t="str">
            <v/>
          </cell>
          <cell r="X420" t="str">
            <v/>
          </cell>
          <cell r="Y420">
            <v>0</v>
          </cell>
          <cell r="AA420" t="str">
            <v/>
          </cell>
          <cell r="AB420">
            <v>3703.8685714285716</v>
          </cell>
          <cell r="AC420" t="str">
            <v/>
          </cell>
          <cell r="AD420" t="str">
            <v/>
          </cell>
          <cell r="AE420" t="str">
            <v/>
          </cell>
          <cell r="AF420" t="str">
            <v/>
          </cell>
          <cell r="AG420" t="str">
            <v/>
          </cell>
          <cell r="AH420">
            <v>0</v>
          </cell>
          <cell r="AJ420" t="str">
            <v>All Network</v>
          </cell>
        </row>
        <row r="421">
          <cell r="A421" t="str">
            <v>20000945</v>
          </cell>
          <cell r="B421" t="str">
            <v>LONGVIEW-WASHINGTON WAY NO 1</v>
          </cell>
          <cell r="C421">
            <v>629897.43999999994</v>
          </cell>
          <cell r="D421">
            <v>629897.44000000006</v>
          </cell>
          <cell r="E421">
            <v>-1.8481631204428263E-16</v>
          </cell>
          <cell r="G421">
            <v>0</v>
          </cell>
          <cell r="I421" t="str">
            <v/>
          </cell>
          <cell r="J421">
            <v>1</v>
          </cell>
          <cell r="K421" t="str">
            <v/>
          </cell>
          <cell r="L421" t="str">
            <v/>
          </cell>
          <cell r="M421" t="str">
            <v/>
          </cell>
          <cell r="N421" t="str">
            <v/>
          </cell>
          <cell r="O421" t="str">
            <v/>
          </cell>
          <cell r="P421">
            <v>1</v>
          </cell>
          <cell r="R421" t="str">
            <v/>
          </cell>
          <cell r="S421">
            <v>629897.43999999994</v>
          </cell>
          <cell r="T421" t="str">
            <v/>
          </cell>
          <cell r="U421" t="str">
            <v/>
          </cell>
          <cell r="V421" t="str">
            <v/>
          </cell>
          <cell r="W421" t="str">
            <v/>
          </cell>
          <cell r="X421" t="str">
            <v/>
          </cell>
          <cell r="Y421">
            <v>0</v>
          </cell>
          <cell r="AA421" t="str">
            <v/>
          </cell>
          <cell r="AB421">
            <v>0</v>
          </cell>
          <cell r="AC421" t="str">
            <v/>
          </cell>
          <cell r="AD421" t="str">
            <v/>
          </cell>
          <cell r="AE421" t="str">
            <v/>
          </cell>
          <cell r="AF421" t="str">
            <v/>
          </cell>
          <cell r="AG421" t="str">
            <v/>
          </cell>
          <cell r="AH421">
            <v>0</v>
          </cell>
          <cell r="AJ421" t="str">
            <v>New FY13; All Network</v>
          </cell>
        </row>
        <row r="422">
          <cell r="A422" t="str">
            <v>20000333</v>
          </cell>
          <cell r="B422" t="str">
            <v>LOOKOUT POINT PH-LOOKOUT POINT</v>
          </cell>
          <cell r="C422">
            <v>10253</v>
          </cell>
          <cell r="D422">
            <v>10253</v>
          </cell>
          <cell r="E422">
            <v>0</v>
          </cell>
          <cell r="G422">
            <v>251.91714285714284</v>
          </cell>
          <cell r="I422">
            <v>1</v>
          </cell>
          <cell r="J422" t="str">
            <v/>
          </cell>
          <cell r="K422" t="str">
            <v/>
          </cell>
          <cell r="L422" t="str">
            <v/>
          </cell>
          <cell r="M422" t="str">
            <v/>
          </cell>
          <cell r="N422" t="str">
            <v/>
          </cell>
          <cell r="O422" t="str">
            <v/>
          </cell>
          <cell r="P422">
            <v>1</v>
          </cell>
          <cell r="R422">
            <v>10253</v>
          </cell>
          <cell r="S422" t="str">
            <v/>
          </cell>
          <cell r="T422" t="str">
            <v/>
          </cell>
          <cell r="U422" t="str">
            <v/>
          </cell>
          <cell r="V422" t="str">
            <v/>
          </cell>
          <cell r="W422" t="str">
            <v/>
          </cell>
          <cell r="X422" t="str">
            <v/>
          </cell>
          <cell r="Y422">
            <v>0</v>
          </cell>
          <cell r="AA422">
            <v>251.91714285714284</v>
          </cell>
          <cell r="AB422" t="str">
            <v/>
          </cell>
          <cell r="AC422" t="str">
            <v/>
          </cell>
          <cell r="AD422" t="str">
            <v/>
          </cell>
          <cell r="AE422" t="str">
            <v/>
          </cell>
          <cell r="AF422" t="str">
            <v/>
          </cell>
          <cell r="AG422" t="str">
            <v/>
          </cell>
          <cell r="AH422">
            <v>0</v>
          </cell>
          <cell r="AJ422" t="str">
            <v>All Generation Integration</v>
          </cell>
        </row>
        <row r="423">
          <cell r="A423" t="str">
            <v>20000334</v>
          </cell>
          <cell r="B423" t="str">
            <v>LOOKOUT POINT-ALVEY NO 1</v>
          </cell>
          <cell r="C423">
            <v>941172.28999999992</v>
          </cell>
          <cell r="D423">
            <v>902458.33</v>
          </cell>
          <cell r="E423">
            <v>4.289833526164024E-2</v>
          </cell>
          <cell r="G423">
            <v>11609.952857142858</v>
          </cell>
          <cell r="I423" t="str">
            <v/>
          </cell>
          <cell r="J423">
            <v>1</v>
          </cell>
          <cell r="K423" t="str">
            <v/>
          </cell>
          <cell r="L423" t="str">
            <v/>
          </cell>
          <cell r="M423" t="str">
            <v/>
          </cell>
          <cell r="N423" t="str">
            <v/>
          </cell>
          <cell r="O423" t="str">
            <v/>
          </cell>
          <cell r="P423">
            <v>1</v>
          </cell>
          <cell r="R423" t="str">
            <v/>
          </cell>
          <cell r="S423">
            <v>941172.28999999992</v>
          </cell>
          <cell r="T423" t="str">
            <v/>
          </cell>
          <cell r="U423" t="str">
            <v/>
          </cell>
          <cell r="V423" t="str">
            <v/>
          </cell>
          <cell r="W423" t="str">
            <v/>
          </cell>
          <cell r="X423" t="str">
            <v/>
          </cell>
          <cell r="Y423">
            <v>0</v>
          </cell>
          <cell r="AA423" t="str">
            <v/>
          </cell>
          <cell r="AB423">
            <v>11609.952857142858</v>
          </cell>
          <cell r="AC423" t="str">
            <v/>
          </cell>
          <cell r="AD423" t="str">
            <v/>
          </cell>
          <cell r="AE423" t="str">
            <v/>
          </cell>
          <cell r="AF423" t="str">
            <v/>
          </cell>
          <cell r="AG423" t="str">
            <v/>
          </cell>
          <cell r="AH423">
            <v>0</v>
          </cell>
          <cell r="AJ423" t="str">
            <v>All Network</v>
          </cell>
        </row>
        <row r="424">
          <cell r="A424" t="str">
            <v>20000335</v>
          </cell>
          <cell r="B424" t="str">
            <v>LOOKOUT POINT-ALVEY NO 2</v>
          </cell>
          <cell r="C424">
            <v>891405.23</v>
          </cell>
          <cell r="D424">
            <v>855590.94</v>
          </cell>
          <cell r="E424">
            <v>4.185912721329195E-2</v>
          </cell>
          <cell r="G424">
            <v>7773.545714285714</v>
          </cell>
          <cell r="I424" t="str">
            <v/>
          </cell>
          <cell r="J424">
            <v>1</v>
          </cell>
          <cell r="K424" t="str">
            <v/>
          </cell>
          <cell r="L424" t="str">
            <v/>
          </cell>
          <cell r="M424" t="str">
            <v/>
          </cell>
          <cell r="N424" t="str">
            <v/>
          </cell>
          <cell r="O424" t="str">
            <v/>
          </cell>
          <cell r="P424">
            <v>1</v>
          </cell>
          <cell r="R424" t="str">
            <v/>
          </cell>
          <cell r="S424">
            <v>891405.23</v>
          </cell>
          <cell r="T424" t="str">
            <v/>
          </cell>
          <cell r="U424" t="str">
            <v/>
          </cell>
          <cell r="V424" t="str">
            <v/>
          </cell>
          <cell r="W424" t="str">
            <v/>
          </cell>
          <cell r="X424" t="str">
            <v/>
          </cell>
          <cell r="Y424">
            <v>0</v>
          </cell>
          <cell r="AA424" t="str">
            <v/>
          </cell>
          <cell r="AB424">
            <v>7773.545714285714</v>
          </cell>
          <cell r="AC424" t="str">
            <v/>
          </cell>
          <cell r="AD424" t="str">
            <v/>
          </cell>
          <cell r="AE424" t="str">
            <v/>
          </cell>
          <cell r="AF424" t="str">
            <v/>
          </cell>
          <cell r="AG424" t="str">
            <v/>
          </cell>
          <cell r="AH424">
            <v>0</v>
          </cell>
          <cell r="AJ424" t="str">
            <v>All Network</v>
          </cell>
        </row>
        <row r="425">
          <cell r="A425" t="str">
            <v>20000768</v>
          </cell>
          <cell r="B425" t="str">
            <v>LOPEZ ISLAND-DECATUR NO 1</v>
          </cell>
          <cell r="C425">
            <v>773158.5</v>
          </cell>
          <cell r="D425">
            <v>773158.5</v>
          </cell>
          <cell r="E425">
            <v>0</v>
          </cell>
          <cell r="G425">
            <v>0</v>
          </cell>
          <cell r="I425" t="str">
            <v/>
          </cell>
          <cell r="J425">
            <v>1</v>
          </cell>
          <cell r="K425" t="str">
            <v/>
          </cell>
          <cell r="L425" t="str">
            <v/>
          </cell>
          <cell r="M425" t="str">
            <v/>
          </cell>
          <cell r="N425" t="str">
            <v/>
          </cell>
          <cell r="O425" t="str">
            <v/>
          </cell>
          <cell r="P425">
            <v>1</v>
          </cell>
          <cell r="R425" t="str">
            <v/>
          </cell>
          <cell r="S425">
            <v>773158.5</v>
          </cell>
          <cell r="T425" t="str">
            <v/>
          </cell>
          <cell r="U425" t="str">
            <v/>
          </cell>
          <cell r="V425" t="str">
            <v/>
          </cell>
          <cell r="W425" t="str">
            <v/>
          </cell>
          <cell r="X425" t="str">
            <v/>
          </cell>
          <cell r="Y425">
            <v>0</v>
          </cell>
          <cell r="AA425" t="str">
            <v/>
          </cell>
          <cell r="AB425">
            <v>0</v>
          </cell>
          <cell r="AC425" t="str">
            <v/>
          </cell>
          <cell r="AD425" t="str">
            <v/>
          </cell>
          <cell r="AE425" t="str">
            <v/>
          </cell>
          <cell r="AF425" t="str">
            <v/>
          </cell>
          <cell r="AG425" t="str">
            <v/>
          </cell>
          <cell r="AH425">
            <v>0</v>
          </cell>
          <cell r="AJ425" t="str">
            <v>All Network.  Line not working between Decatur and Fidalgo.  Leased to OPALCO.  REM 2/19/13</v>
          </cell>
        </row>
        <row r="426">
          <cell r="A426" t="str">
            <v>20000336</v>
          </cell>
          <cell r="B426" t="str">
            <v>LOST RIVER-SPAR CANYON NO 1</v>
          </cell>
          <cell r="C426">
            <v>5518064.3300000001</v>
          </cell>
          <cell r="D426">
            <v>5518064.3300000001</v>
          </cell>
          <cell r="E426">
            <v>0</v>
          </cell>
          <cell r="G426">
            <v>66141.195714285728</v>
          </cell>
          <cell r="I426" t="str">
            <v/>
          </cell>
          <cell r="J426">
            <v>1</v>
          </cell>
          <cell r="K426" t="str">
            <v/>
          </cell>
          <cell r="L426" t="str">
            <v/>
          </cell>
          <cell r="M426" t="str">
            <v/>
          </cell>
          <cell r="N426" t="str">
            <v/>
          </cell>
          <cell r="O426" t="str">
            <v/>
          </cell>
          <cell r="P426">
            <v>1</v>
          </cell>
          <cell r="R426" t="str">
            <v/>
          </cell>
          <cell r="S426">
            <v>5518064.3300000001</v>
          </cell>
          <cell r="T426" t="str">
            <v/>
          </cell>
          <cell r="U426" t="str">
            <v/>
          </cell>
          <cell r="V426" t="str">
            <v/>
          </cell>
          <cell r="W426" t="str">
            <v/>
          </cell>
          <cell r="X426" t="str">
            <v/>
          </cell>
          <cell r="Y426">
            <v>0</v>
          </cell>
          <cell r="AA426" t="str">
            <v/>
          </cell>
          <cell r="AB426">
            <v>66141.195714285728</v>
          </cell>
          <cell r="AC426" t="str">
            <v/>
          </cell>
          <cell r="AD426" t="str">
            <v/>
          </cell>
          <cell r="AE426" t="str">
            <v/>
          </cell>
          <cell r="AF426" t="str">
            <v/>
          </cell>
          <cell r="AG426" t="str">
            <v/>
          </cell>
          <cell r="AH426">
            <v>0</v>
          </cell>
          <cell r="AJ426" t="str">
            <v>All Network</v>
          </cell>
        </row>
        <row r="427">
          <cell r="A427" t="str">
            <v>20000337</v>
          </cell>
          <cell r="B427" t="str">
            <v>LOWER GRANITE PH-LOWER GRANITE</v>
          </cell>
          <cell r="C427">
            <v>433123</v>
          </cell>
          <cell r="D427">
            <v>433123</v>
          </cell>
          <cell r="E427">
            <v>0</v>
          </cell>
          <cell r="G427">
            <v>808.88428571428562</v>
          </cell>
          <cell r="I427">
            <v>1</v>
          </cell>
          <cell r="J427" t="str">
            <v/>
          </cell>
          <cell r="K427" t="str">
            <v/>
          </cell>
          <cell r="L427" t="str">
            <v/>
          </cell>
          <cell r="M427" t="str">
            <v/>
          </cell>
          <cell r="N427" t="str">
            <v/>
          </cell>
          <cell r="O427" t="str">
            <v/>
          </cell>
          <cell r="P427">
            <v>1</v>
          </cell>
          <cell r="R427">
            <v>433123</v>
          </cell>
          <cell r="S427" t="str">
            <v/>
          </cell>
          <cell r="T427" t="str">
            <v/>
          </cell>
          <cell r="U427" t="str">
            <v/>
          </cell>
          <cell r="V427" t="str">
            <v/>
          </cell>
          <cell r="W427" t="str">
            <v/>
          </cell>
          <cell r="X427" t="str">
            <v/>
          </cell>
          <cell r="Y427">
            <v>0</v>
          </cell>
          <cell r="AA427">
            <v>808.88428571428562</v>
          </cell>
          <cell r="AB427" t="str">
            <v/>
          </cell>
          <cell r="AC427" t="str">
            <v/>
          </cell>
          <cell r="AD427" t="str">
            <v/>
          </cell>
          <cell r="AE427" t="str">
            <v/>
          </cell>
          <cell r="AF427" t="str">
            <v/>
          </cell>
          <cell r="AG427" t="str">
            <v/>
          </cell>
          <cell r="AH427">
            <v>0</v>
          </cell>
          <cell r="AJ427" t="str">
            <v>All Generation Integration</v>
          </cell>
        </row>
        <row r="428">
          <cell r="A428" t="str">
            <v>20000338</v>
          </cell>
          <cell r="B428" t="str">
            <v>LOWER GRANITE-HATWAI NO 1</v>
          </cell>
          <cell r="C428">
            <v>8692113.1600000001</v>
          </cell>
          <cell r="D428">
            <v>8692113.1600000001</v>
          </cell>
          <cell r="E428">
            <v>0</v>
          </cell>
          <cell r="G428">
            <v>24428.73</v>
          </cell>
          <cell r="I428" t="str">
            <v/>
          </cell>
          <cell r="J428">
            <v>1</v>
          </cell>
          <cell r="K428" t="str">
            <v/>
          </cell>
          <cell r="L428" t="str">
            <v/>
          </cell>
          <cell r="M428" t="str">
            <v/>
          </cell>
          <cell r="N428" t="str">
            <v/>
          </cell>
          <cell r="O428" t="str">
            <v/>
          </cell>
          <cell r="P428">
            <v>1</v>
          </cell>
          <cell r="R428" t="str">
            <v/>
          </cell>
          <cell r="S428">
            <v>8692113.1600000001</v>
          </cell>
          <cell r="T428" t="str">
            <v/>
          </cell>
          <cell r="U428" t="str">
            <v/>
          </cell>
          <cell r="V428" t="str">
            <v/>
          </cell>
          <cell r="W428" t="str">
            <v/>
          </cell>
          <cell r="X428" t="str">
            <v/>
          </cell>
          <cell r="Y428">
            <v>0</v>
          </cell>
          <cell r="AA428" t="str">
            <v/>
          </cell>
          <cell r="AB428">
            <v>24428.73</v>
          </cell>
          <cell r="AC428" t="str">
            <v/>
          </cell>
          <cell r="AD428" t="str">
            <v/>
          </cell>
          <cell r="AE428" t="str">
            <v/>
          </cell>
          <cell r="AF428" t="str">
            <v/>
          </cell>
          <cell r="AG428" t="str">
            <v/>
          </cell>
          <cell r="AH428">
            <v>0</v>
          </cell>
          <cell r="AJ428" t="str">
            <v>All Network</v>
          </cell>
        </row>
        <row r="429">
          <cell r="A429" t="str">
            <v>20001167</v>
          </cell>
          <cell r="B429" t="str">
            <v>LOWER GRANITE-HATWAI NO 1 (NEZ</v>
          </cell>
          <cell r="C429">
            <v>31863.86</v>
          </cell>
          <cell r="G429">
            <v>0</v>
          </cell>
          <cell r="J429">
            <v>1</v>
          </cell>
          <cell r="P429">
            <v>1</v>
          </cell>
          <cell r="R429" t="str">
            <v/>
          </cell>
          <cell r="S429">
            <v>31863.86</v>
          </cell>
          <cell r="T429" t="str">
            <v/>
          </cell>
          <cell r="U429" t="str">
            <v/>
          </cell>
          <cell r="V429" t="str">
            <v/>
          </cell>
          <cell r="W429" t="str">
            <v/>
          </cell>
          <cell r="X429" t="str">
            <v/>
          </cell>
          <cell r="Y429">
            <v>0</v>
          </cell>
          <cell r="AA429" t="str">
            <v/>
          </cell>
          <cell r="AB429">
            <v>0</v>
          </cell>
          <cell r="AC429" t="str">
            <v/>
          </cell>
          <cell r="AD429" t="str">
            <v/>
          </cell>
          <cell r="AE429" t="str">
            <v/>
          </cell>
          <cell r="AF429" t="str">
            <v/>
          </cell>
          <cell r="AG429" t="str">
            <v/>
          </cell>
          <cell r="AH429">
            <v>0</v>
          </cell>
          <cell r="AJ429" t="str">
            <v>New ML. All Network consistent with other investment on this line (LTD 3/28/17)</v>
          </cell>
        </row>
        <row r="430">
          <cell r="A430" t="str">
            <v>20001166</v>
          </cell>
          <cell r="B430" t="str">
            <v>LOWER GRANITE-HATWAI NO 1 (WHI</v>
          </cell>
          <cell r="C430">
            <v>28312.32</v>
          </cell>
          <cell r="G430">
            <v>0</v>
          </cell>
          <cell r="J430">
            <v>1</v>
          </cell>
          <cell r="P430">
            <v>1</v>
          </cell>
          <cell r="R430" t="str">
            <v/>
          </cell>
          <cell r="S430">
            <v>28312.32</v>
          </cell>
          <cell r="T430" t="str">
            <v/>
          </cell>
          <cell r="U430" t="str">
            <v/>
          </cell>
          <cell r="V430" t="str">
            <v/>
          </cell>
          <cell r="W430" t="str">
            <v/>
          </cell>
          <cell r="X430" t="str">
            <v/>
          </cell>
          <cell r="Y430">
            <v>0</v>
          </cell>
          <cell r="AA430" t="str">
            <v/>
          </cell>
          <cell r="AB430">
            <v>0</v>
          </cell>
          <cell r="AC430" t="str">
            <v/>
          </cell>
          <cell r="AD430" t="str">
            <v/>
          </cell>
          <cell r="AE430" t="str">
            <v/>
          </cell>
          <cell r="AF430" t="str">
            <v/>
          </cell>
          <cell r="AG430" t="str">
            <v/>
          </cell>
          <cell r="AH430">
            <v>0</v>
          </cell>
          <cell r="AJ430" t="str">
            <v>New ML. All Network consistent with other investment on this line (LTD 3/28/17)</v>
          </cell>
        </row>
        <row r="431">
          <cell r="A431" t="str">
            <v>20000339</v>
          </cell>
          <cell r="B431" t="str">
            <v>LOWER MONUMENTAL PH-LOWER MONU</v>
          </cell>
          <cell r="C431">
            <v>236523</v>
          </cell>
          <cell r="D431">
            <v>236523</v>
          </cell>
          <cell r="E431">
            <v>0</v>
          </cell>
          <cell r="G431">
            <v>4255.9328571428578</v>
          </cell>
          <cell r="I431">
            <v>1</v>
          </cell>
          <cell r="J431" t="str">
            <v/>
          </cell>
          <cell r="K431" t="str">
            <v/>
          </cell>
          <cell r="L431" t="str">
            <v/>
          </cell>
          <cell r="M431" t="str">
            <v/>
          </cell>
          <cell r="N431" t="str">
            <v/>
          </cell>
          <cell r="O431" t="str">
            <v/>
          </cell>
          <cell r="P431">
            <v>1</v>
          </cell>
          <cell r="R431">
            <v>236523</v>
          </cell>
          <cell r="S431" t="str">
            <v/>
          </cell>
          <cell r="T431" t="str">
            <v/>
          </cell>
          <cell r="U431" t="str">
            <v/>
          </cell>
          <cell r="V431" t="str">
            <v/>
          </cell>
          <cell r="W431" t="str">
            <v/>
          </cell>
          <cell r="X431" t="str">
            <v/>
          </cell>
          <cell r="Y431">
            <v>0</v>
          </cell>
          <cell r="AA431">
            <v>4255.9328571428578</v>
          </cell>
          <cell r="AB431" t="str">
            <v/>
          </cell>
          <cell r="AC431" t="str">
            <v/>
          </cell>
          <cell r="AD431" t="str">
            <v/>
          </cell>
          <cell r="AE431" t="str">
            <v/>
          </cell>
          <cell r="AF431" t="str">
            <v/>
          </cell>
          <cell r="AG431" t="str">
            <v/>
          </cell>
          <cell r="AH431">
            <v>0</v>
          </cell>
          <cell r="AJ431" t="str">
            <v>All Generation Integration</v>
          </cell>
        </row>
        <row r="432">
          <cell r="A432" t="str">
            <v>20000340</v>
          </cell>
          <cell r="B432" t="str">
            <v>LOWER MONUMENTAL-ASHE NO 1</v>
          </cell>
          <cell r="C432">
            <v>11094886.243000001</v>
          </cell>
          <cell r="D432">
            <v>11094886.243000001</v>
          </cell>
          <cell r="E432">
            <v>0</v>
          </cell>
          <cell r="G432">
            <v>25183.122857142858</v>
          </cell>
          <cell r="I432" t="str">
            <v/>
          </cell>
          <cell r="J432">
            <v>1</v>
          </cell>
          <cell r="K432" t="str">
            <v/>
          </cell>
          <cell r="L432" t="str">
            <v/>
          </cell>
          <cell r="M432" t="str">
            <v/>
          </cell>
          <cell r="N432" t="str">
            <v/>
          </cell>
          <cell r="O432" t="str">
            <v/>
          </cell>
          <cell r="P432">
            <v>1</v>
          </cell>
          <cell r="R432" t="str">
            <v/>
          </cell>
          <cell r="S432">
            <v>11094886.243000001</v>
          </cell>
          <cell r="T432" t="str">
            <v/>
          </cell>
          <cell r="U432" t="str">
            <v/>
          </cell>
          <cell r="V432" t="str">
            <v/>
          </cell>
          <cell r="W432" t="str">
            <v/>
          </cell>
          <cell r="X432" t="str">
            <v/>
          </cell>
          <cell r="Y432">
            <v>0</v>
          </cell>
          <cell r="AA432" t="str">
            <v/>
          </cell>
          <cell r="AB432">
            <v>25183.122857142858</v>
          </cell>
          <cell r="AC432" t="str">
            <v/>
          </cell>
          <cell r="AD432" t="str">
            <v/>
          </cell>
          <cell r="AE432" t="str">
            <v/>
          </cell>
          <cell r="AF432" t="str">
            <v/>
          </cell>
          <cell r="AG432" t="str">
            <v/>
          </cell>
          <cell r="AH432">
            <v>0</v>
          </cell>
          <cell r="AJ432" t="str">
            <v>All Network</v>
          </cell>
        </row>
        <row r="433">
          <cell r="A433" t="str">
            <v>20000341</v>
          </cell>
          <cell r="B433" t="str">
            <v>LOWER MONUMENTAL-HANFORD NO 1</v>
          </cell>
          <cell r="C433">
            <v>5699847.1730000004</v>
          </cell>
          <cell r="D433">
            <v>5699847.1730000004</v>
          </cell>
          <cell r="E433">
            <v>0</v>
          </cell>
          <cell r="G433">
            <v>14854.140000000001</v>
          </cell>
          <cell r="I433" t="str">
            <v/>
          </cell>
          <cell r="J433">
            <v>1</v>
          </cell>
          <cell r="K433" t="str">
            <v/>
          </cell>
          <cell r="L433" t="str">
            <v/>
          </cell>
          <cell r="M433" t="str">
            <v/>
          </cell>
          <cell r="N433" t="str">
            <v/>
          </cell>
          <cell r="O433" t="str">
            <v/>
          </cell>
          <cell r="P433">
            <v>1</v>
          </cell>
          <cell r="R433" t="str">
            <v/>
          </cell>
          <cell r="S433">
            <v>5699847.1730000004</v>
          </cell>
          <cell r="T433" t="str">
            <v/>
          </cell>
          <cell r="U433" t="str">
            <v/>
          </cell>
          <cell r="V433" t="str">
            <v/>
          </cell>
          <cell r="W433" t="str">
            <v/>
          </cell>
          <cell r="X433" t="str">
            <v/>
          </cell>
          <cell r="Y433">
            <v>0</v>
          </cell>
          <cell r="AA433" t="str">
            <v/>
          </cell>
          <cell r="AB433">
            <v>14854.140000000001</v>
          </cell>
          <cell r="AC433" t="str">
            <v/>
          </cell>
          <cell r="AD433" t="str">
            <v/>
          </cell>
          <cell r="AE433" t="str">
            <v/>
          </cell>
          <cell r="AF433" t="str">
            <v/>
          </cell>
          <cell r="AG433" t="str">
            <v/>
          </cell>
          <cell r="AH433">
            <v>0</v>
          </cell>
          <cell r="AJ433" t="str">
            <v>All Network</v>
          </cell>
        </row>
        <row r="434">
          <cell r="A434" t="str">
            <v>20000886</v>
          </cell>
          <cell r="B434" t="str">
            <v>LOWER MONUMENTAL-HANFORD NO 1</v>
          </cell>
          <cell r="C434">
            <v>103973.53</v>
          </cell>
          <cell r="D434">
            <v>103973.53</v>
          </cell>
          <cell r="E434">
            <v>0</v>
          </cell>
          <cell r="G434">
            <v>0</v>
          </cell>
          <cell r="I434" t="str">
            <v/>
          </cell>
          <cell r="J434">
            <v>1</v>
          </cell>
          <cell r="K434" t="str">
            <v/>
          </cell>
          <cell r="L434" t="str">
            <v/>
          </cell>
          <cell r="M434" t="str">
            <v/>
          </cell>
          <cell r="N434" t="str">
            <v/>
          </cell>
          <cell r="O434" t="str">
            <v/>
          </cell>
          <cell r="P434">
            <v>1</v>
          </cell>
          <cell r="R434" t="str">
            <v/>
          </cell>
          <cell r="S434">
            <v>103973.53</v>
          </cell>
          <cell r="T434" t="str">
            <v/>
          </cell>
          <cell r="U434" t="str">
            <v/>
          </cell>
          <cell r="V434" t="str">
            <v/>
          </cell>
          <cell r="W434" t="str">
            <v/>
          </cell>
          <cell r="X434" t="str">
            <v/>
          </cell>
          <cell r="Y434">
            <v>0</v>
          </cell>
          <cell r="AA434" t="str">
            <v/>
          </cell>
          <cell r="AB434">
            <v>0</v>
          </cell>
          <cell r="AC434" t="str">
            <v/>
          </cell>
          <cell r="AD434" t="str">
            <v/>
          </cell>
          <cell r="AE434" t="str">
            <v/>
          </cell>
          <cell r="AF434" t="str">
            <v/>
          </cell>
          <cell r="AG434" t="str">
            <v/>
          </cell>
          <cell r="AH434">
            <v>0</v>
          </cell>
          <cell r="AJ434" t="str">
            <v>MLEASE All Network</v>
          </cell>
        </row>
        <row r="435">
          <cell r="A435" t="str">
            <v>20000887</v>
          </cell>
          <cell r="B435" t="str">
            <v>LOWER MONUMENTAL-HANFORD NO 1</v>
          </cell>
          <cell r="C435">
            <v>639837.35</v>
          </cell>
          <cell r="D435">
            <v>639837.35</v>
          </cell>
          <cell r="E435">
            <v>0</v>
          </cell>
          <cell r="G435">
            <v>0</v>
          </cell>
          <cell r="I435" t="str">
            <v/>
          </cell>
          <cell r="J435">
            <v>1</v>
          </cell>
          <cell r="K435" t="str">
            <v/>
          </cell>
          <cell r="L435" t="str">
            <v/>
          </cell>
          <cell r="M435" t="str">
            <v/>
          </cell>
          <cell r="N435" t="str">
            <v/>
          </cell>
          <cell r="O435" t="str">
            <v/>
          </cell>
          <cell r="P435">
            <v>1</v>
          </cell>
          <cell r="R435" t="str">
            <v/>
          </cell>
          <cell r="S435">
            <v>639837.35</v>
          </cell>
          <cell r="T435" t="str">
            <v/>
          </cell>
          <cell r="U435" t="str">
            <v/>
          </cell>
          <cell r="V435" t="str">
            <v/>
          </cell>
          <cell r="W435" t="str">
            <v/>
          </cell>
          <cell r="X435" t="str">
            <v/>
          </cell>
          <cell r="Y435">
            <v>0</v>
          </cell>
          <cell r="AA435" t="str">
            <v/>
          </cell>
          <cell r="AB435">
            <v>0</v>
          </cell>
          <cell r="AC435" t="str">
            <v/>
          </cell>
          <cell r="AD435" t="str">
            <v/>
          </cell>
          <cell r="AE435" t="str">
            <v/>
          </cell>
          <cell r="AF435" t="str">
            <v/>
          </cell>
          <cell r="AG435" t="str">
            <v/>
          </cell>
          <cell r="AH435">
            <v>0</v>
          </cell>
          <cell r="AJ435" t="str">
            <v>MLEASE All Network</v>
          </cell>
        </row>
        <row r="436">
          <cell r="A436" t="str">
            <v>20000888</v>
          </cell>
          <cell r="B436" t="str">
            <v>LOWER MONUMENTAL-HANFORD NO 1</v>
          </cell>
          <cell r="C436">
            <v>47987.78</v>
          </cell>
          <cell r="D436">
            <v>47987.78</v>
          </cell>
          <cell r="E436">
            <v>0</v>
          </cell>
          <cell r="G436">
            <v>0</v>
          </cell>
          <cell r="I436" t="str">
            <v/>
          </cell>
          <cell r="J436">
            <v>1</v>
          </cell>
          <cell r="K436" t="str">
            <v/>
          </cell>
          <cell r="L436" t="str">
            <v/>
          </cell>
          <cell r="M436" t="str">
            <v/>
          </cell>
          <cell r="N436" t="str">
            <v/>
          </cell>
          <cell r="O436" t="str">
            <v/>
          </cell>
          <cell r="P436">
            <v>1</v>
          </cell>
          <cell r="R436" t="str">
            <v/>
          </cell>
          <cell r="S436">
            <v>47987.78</v>
          </cell>
          <cell r="T436" t="str">
            <v/>
          </cell>
          <cell r="U436" t="str">
            <v/>
          </cell>
          <cell r="V436" t="str">
            <v/>
          </cell>
          <cell r="W436" t="str">
            <v/>
          </cell>
          <cell r="X436" t="str">
            <v/>
          </cell>
          <cell r="Y436">
            <v>0</v>
          </cell>
          <cell r="AA436" t="str">
            <v/>
          </cell>
          <cell r="AB436">
            <v>0</v>
          </cell>
          <cell r="AC436" t="str">
            <v/>
          </cell>
          <cell r="AD436" t="str">
            <v/>
          </cell>
          <cell r="AE436" t="str">
            <v/>
          </cell>
          <cell r="AF436" t="str">
            <v/>
          </cell>
          <cell r="AG436" t="str">
            <v/>
          </cell>
          <cell r="AH436">
            <v>0</v>
          </cell>
          <cell r="AJ436" t="str">
            <v>MLEASE All Network</v>
          </cell>
        </row>
        <row r="437">
          <cell r="A437" t="str">
            <v>20000889</v>
          </cell>
          <cell r="B437" t="str">
            <v>LOWER MONUMENTAL-HANFORD NO 1</v>
          </cell>
          <cell r="C437">
            <v>7998</v>
          </cell>
          <cell r="D437">
            <v>7998</v>
          </cell>
          <cell r="E437">
            <v>0</v>
          </cell>
          <cell r="G437">
            <v>0</v>
          </cell>
          <cell r="I437" t="str">
            <v/>
          </cell>
          <cell r="J437">
            <v>1</v>
          </cell>
          <cell r="K437" t="str">
            <v/>
          </cell>
          <cell r="L437" t="str">
            <v/>
          </cell>
          <cell r="M437" t="str">
            <v/>
          </cell>
          <cell r="N437" t="str">
            <v/>
          </cell>
          <cell r="O437" t="str">
            <v/>
          </cell>
          <cell r="P437">
            <v>1</v>
          </cell>
          <cell r="R437" t="str">
            <v/>
          </cell>
          <cell r="S437">
            <v>7998</v>
          </cell>
          <cell r="T437" t="str">
            <v/>
          </cell>
          <cell r="U437" t="str">
            <v/>
          </cell>
          <cell r="V437" t="str">
            <v/>
          </cell>
          <cell r="W437" t="str">
            <v/>
          </cell>
          <cell r="X437" t="str">
            <v/>
          </cell>
          <cell r="Y437">
            <v>0</v>
          </cell>
          <cell r="AA437" t="str">
            <v/>
          </cell>
          <cell r="AB437">
            <v>0</v>
          </cell>
          <cell r="AC437" t="str">
            <v/>
          </cell>
          <cell r="AD437" t="str">
            <v/>
          </cell>
          <cell r="AE437" t="str">
            <v/>
          </cell>
          <cell r="AF437" t="str">
            <v/>
          </cell>
          <cell r="AG437" t="str">
            <v/>
          </cell>
          <cell r="AH437">
            <v>0</v>
          </cell>
          <cell r="AJ437" t="str">
            <v>MLEASE All Network</v>
          </cell>
        </row>
        <row r="438">
          <cell r="A438" t="str">
            <v>20000342</v>
          </cell>
          <cell r="B438" t="str">
            <v>LOWER MONUMENTAL-LITTLE GOOSE</v>
          </cell>
          <cell r="C438">
            <v>3144902.89</v>
          </cell>
          <cell r="D438">
            <v>3144214.19</v>
          </cell>
          <cell r="E438">
            <v>2.190372405895752E-4</v>
          </cell>
          <cell r="G438">
            <v>13378.057142857142</v>
          </cell>
          <cell r="I438" t="str">
            <v/>
          </cell>
          <cell r="J438">
            <v>1</v>
          </cell>
          <cell r="K438" t="str">
            <v/>
          </cell>
          <cell r="L438" t="str">
            <v/>
          </cell>
          <cell r="M438" t="str">
            <v/>
          </cell>
          <cell r="N438" t="str">
            <v/>
          </cell>
          <cell r="O438" t="str">
            <v/>
          </cell>
          <cell r="P438">
            <v>1</v>
          </cell>
          <cell r="R438" t="str">
            <v/>
          </cell>
          <cell r="S438">
            <v>3144902.89</v>
          </cell>
          <cell r="T438" t="str">
            <v/>
          </cell>
          <cell r="U438" t="str">
            <v/>
          </cell>
          <cell r="V438" t="str">
            <v/>
          </cell>
          <cell r="W438" t="str">
            <v/>
          </cell>
          <cell r="X438" t="str">
            <v/>
          </cell>
          <cell r="Y438">
            <v>0</v>
          </cell>
          <cell r="AA438" t="str">
            <v/>
          </cell>
          <cell r="AB438">
            <v>13378.057142857142</v>
          </cell>
          <cell r="AC438" t="str">
            <v/>
          </cell>
          <cell r="AD438" t="str">
            <v/>
          </cell>
          <cell r="AE438" t="str">
            <v/>
          </cell>
          <cell r="AF438" t="str">
            <v/>
          </cell>
          <cell r="AG438" t="str">
            <v/>
          </cell>
          <cell r="AH438">
            <v>0</v>
          </cell>
          <cell r="AJ438" t="str">
            <v>All Network</v>
          </cell>
        </row>
        <row r="439">
          <cell r="A439" t="str">
            <v>20000343</v>
          </cell>
          <cell r="B439" t="str">
            <v>LOWER MONUMENTAL-LITTLE GOOSE</v>
          </cell>
          <cell r="C439">
            <v>3305144.4000000004</v>
          </cell>
          <cell r="D439">
            <v>3305144.4</v>
          </cell>
          <cell r="E439">
            <v>1.4088984653975762E-16</v>
          </cell>
          <cell r="G439">
            <v>6495.8428571428585</v>
          </cell>
          <cell r="I439" t="str">
            <v/>
          </cell>
          <cell r="J439">
            <v>1</v>
          </cell>
          <cell r="K439" t="str">
            <v/>
          </cell>
          <cell r="L439" t="str">
            <v/>
          </cell>
          <cell r="M439" t="str">
            <v/>
          </cell>
          <cell r="N439" t="str">
            <v/>
          </cell>
          <cell r="O439" t="str">
            <v/>
          </cell>
          <cell r="P439">
            <v>1</v>
          </cell>
          <cell r="R439" t="str">
            <v/>
          </cell>
          <cell r="S439">
            <v>3305144.4000000004</v>
          </cell>
          <cell r="T439" t="str">
            <v/>
          </cell>
          <cell r="U439" t="str">
            <v/>
          </cell>
          <cell r="V439" t="str">
            <v/>
          </cell>
          <cell r="W439" t="str">
            <v/>
          </cell>
          <cell r="X439" t="str">
            <v/>
          </cell>
          <cell r="Y439">
            <v>0</v>
          </cell>
          <cell r="AA439" t="str">
            <v/>
          </cell>
          <cell r="AB439">
            <v>6495.8428571428585</v>
          </cell>
          <cell r="AC439" t="str">
            <v/>
          </cell>
          <cell r="AD439" t="str">
            <v/>
          </cell>
          <cell r="AE439" t="str">
            <v/>
          </cell>
          <cell r="AF439" t="str">
            <v/>
          </cell>
          <cell r="AG439" t="str">
            <v/>
          </cell>
          <cell r="AH439">
            <v>0</v>
          </cell>
          <cell r="AJ439" t="str">
            <v>All Network</v>
          </cell>
        </row>
        <row r="440">
          <cell r="A440" t="str">
            <v>20000880</v>
          </cell>
          <cell r="B440" t="str">
            <v>LOWER MONUMENTAL-LITTLE GOOSE</v>
          </cell>
          <cell r="C440">
            <v>231498.31</v>
          </cell>
          <cell r="D440">
            <v>231498.31</v>
          </cell>
          <cell r="E440">
            <v>0</v>
          </cell>
          <cell r="G440">
            <v>0</v>
          </cell>
          <cell r="I440" t="str">
            <v/>
          </cell>
          <cell r="J440">
            <v>1</v>
          </cell>
          <cell r="K440" t="str">
            <v/>
          </cell>
          <cell r="L440" t="str">
            <v/>
          </cell>
          <cell r="M440" t="str">
            <v/>
          </cell>
          <cell r="N440" t="str">
            <v/>
          </cell>
          <cell r="O440" t="str">
            <v/>
          </cell>
          <cell r="P440">
            <v>1</v>
          </cell>
          <cell r="R440" t="str">
            <v/>
          </cell>
          <cell r="S440">
            <v>231498.31</v>
          </cell>
          <cell r="T440" t="str">
            <v/>
          </cell>
          <cell r="U440" t="str">
            <v/>
          </cell>
          <cell r="V440" t="str">
            <v/>
          </cell>
          <cell r="W440" t="str">
            <v/>
          </cell>
          <cell r="X440" t="str">
            <v/>
          </cell>
          <cell r="Y440">
            <v>0</v>
          </cell>
          <cell r="AA440" t="str">
            <v/>
          </cell>
          <cell r="AB440">
            <v>0</v>
          </cell>
          <cell r="AC440" t="str">
            <v/>
          </cell>
          <cell r="AD440" t="str">
            <v/>
          </cell>
          <cell r="AE440" t="str">
            <v/>
          </cell>
          <cell r="AF440" t="str">
            <v/>
          </cell>
          <cell r="AG440" t="str">
            <v/>
          </cell>
          <cell r="AH440">
            <v>0</v>
          </cell>
          <cell r="AJ440" t="str">
            <v>MLEASE All Network</v>
          </cell>
        </row>
        <row r="441">
          <cell r="A441" t="str">
            <v>20000881</v>
          </cell>
          <cell r="B441" t="str">
            <v>LOWER MONUMENTAL-LITTLE GOOSE</v>
          </cell>
          <cell r="C441">
            <v>28937.37</v>
          </cell>
          <cell r="D441">
            <v>28937.37</v>
          </cell>
          <cell r="E441">
            <v>0</v>
          </cell>
          <cell r="G441">
            <v>0</v>
          </cell>
          <cell r="I441" t="str">
            <v/>
          </cell>
          <cell r="J441">
            <v>1</v>
          </cell>
          <cell r="K441" t="str">
            <v/>
          </cell>
          <cell r="L441" t="str">
            <v/>
          </cell>
          <cell r="M441" t="str">
            <v/>
          </cell>
          <cell r="N441" t="str">
            <v/>
          </cell>
          <cell r="O441" t="str">
            <v/>
          </cell>
          <cell r="P441">
            <v>1</v>
          </cell>
          <cell r="R441" t="str">
            <v/>
          </cell>
          <cell r="S441">
            <v>28937.37</v>
          </cell>
          <cell r="T441" t="str">
            <v/>
          </cell>
          <cell r="U441" t="str">
            <v/>
          </cell>
          <cell r="V441" t="str">
            <v/>
          </cell>
          <cell r="W441" t="str">
            <v/>
          </cell>
          <cell r="X441" t="str">
            <v/>
          </cell>
          <cell r="Y441">
            <v>0</v>
          </cell>
          <cell r="AA441" t="str">
            <v/>
          </cell>
          <cell r="AB441">
            <v>0</v>
          </cell>
          <cell r="AC441" t="str">
            <v/>
          </cell>
          <cell r="AD441" t="str">
            <v/>
          </cell>
          <cell r="AE441" t="str">
            <v/>
          </cell>
          <cell r="AF441" t="str">
            <v/>
          </cell>
          <cell r="AG441" t="str">
            <v/>
          </cell>
          <cell r="AH441">
            <v>0</v>
          </cell>
          <cell r="AJ441" t="str">
            <v>MLEASE All Network</v>
          </cell>
        </row>
        <row r="442">
          <cell r="A442" t="str">
            <v>20000882</v>
          </cell>
          <cell r="B442" t="str">
            <v>LOWER MONUMENTAL-LITTLE GOOSE</v>
          </cell>
          <cell r="C442">
            <v>101280.55</v>
          </cell>
          <cell r="D442">
            <v>101280.55</v>
          </cell>
          <cell r="E442">
            <v>0</v>
          </cell>
          <cell r="G442">
            <v>0</v>
          </cell>
          <cell r="I442" t="str">
            <v/>
          </cell>
          <cell r="J442">
            <v>1</v>
          </cell>
          <cell r="K442" t="str">
            <v/>
          </cell>
          <cell r="L442" t="str">
            <v/>
          </cell>
          <cell r="M442" t="str">
            <v/>
          </cell>
          <cell r="N442" t="str">
            <v/>
          </cell>
          <cell r="O442" t="str">
            <v/>
          </cell>
          <cell r="P442">
            <v>1</v>
          </cell>
          <cell r="R442" t="str">
            <v/>
          </cell>
          <cell r="S442">
            <v>101280.55</v>
          </cell>
          <cell r="T442" t="str">
            <v/>
          </cell>
          <cell r="U442" t="str">
            <v/>
          </cell>
          <cell r="V442" t="str">
            <v/>
          </cell>
          <cell r="W442" t="str">
            <v/>
          </cell>
          <cell r="X442" t="str">
            <v/>
          </cell>
          <cell r="Y442">
            <v>0</v>
          </cell>
          <cell r="AA442" t="str">
            <v/>
          </cell>
          <cell r="AB442">
            <v>0</v>
          </cell>
          <cell r="AC442" t="str">
            <v/>
          </cell>
          <cell r="AD442" t="str">
            <v/>
          </cell>
          <cell r="AE442" t="str">
            <v/>
          </cell>
          <cell r="AF442" t="str">
            <v/>
          </cell>
          <cell r="AG442" t="str">
            <v/>
          </cell>
          <cell r="AH442">
            <v>0</v>
          </cell>
          <cell r="AJ442" t="str">
            <v>MLEASE All Network</v>
          </cell>
        </row>
        <row r="443">
          <cell r="A443" t="str">
            <v>20001174</v>
          </cell>
          <cell r="B443" t="str">
            <v>LOWER MONUMENTAL-LITTLE GOOSE</v>
          </cell>
          <cell r="C443">
            <v>760467.04999999993</v>
          </cell>
          <cell r="D443">
            <v>749321.8</v>
          </cell>
          <cell r="E443">
            <v>1.4873783199687882E-2</v>
          </cell>
          <cell r="G443">
            <v>0</v>
          </cell>
          <cell r="I443" t="str">
            <v/>
          </cell>
          <cell r="J443">
            <v>1</v>
          </cell>
          <cell r="K443" t="str">
            <v/>
          </cell>
          <cell r="L443" t="str">
            <v/>
          </cell>
          <cell r="M443" t="str">
            <v/>
          </cell>
          <cell r="N443" t="str">
            <v/>
          </cell>
          <cell r="O443" t="str">
            <v/>
          </cell>
          <cell r="P443">
            <v>1</v>
          </cell>
          <cell r="R443" t="str">
            <v/>
          </cell>
          <cell r="S443">
            <v>760467.04999999993</v>
          </cell>
          <cell r="T443" t="str">
            <v/>
          </cell>
          <cell r="U443" t="str">
            <v/>
          </cell>
          <cell r="V443" t="str">
            <v/>
          </cell>
          <cell r="W443" t="str">
            <v/>
          </cell>
          <cell r="X443" t="str">
            <v/>
          </cell>
          <cell r="Y443">
            <v>0</v>
          </cell>
          <cell r="AA443" t="str">
            <v/>
          </cell>
          <cell r="AB443">
            <v>0</v>
          </cell>
          <cell r="AC443" t="str">
            <v/>
          </cell>
          <cell r="AD443" t="str">
            <v/>
          </cell>
          <cell r="AE443" t="str">
            <v/>
          </cell>
          <cell r="AF443" t="str">
            <v/>
          </cell>
          <cell r="AG443" t="str">
            <v/>
          </cell>
          <cell r="AH443">
            <v>0</v>
          </cell>
          <cell r="AJ443" t="str">
            <v>New FY15.  All Network.  REM 1/29/26</v>
          </cell>
        </row>
        <row r="444">
          <cell r="A444" t="str">
            <v>20000344</v>
          </cell>
          <cell r="B444" t="str">
            <v>LOWER MONUMENTAL-MCNARY NO 1</v>
          </cell>
          <cell r="C444">
            <v>8812515.290000001</v>
          </cell>
          <cell r="D444">
            <v>8812515.2899999991</v>
          </cell>
          <cell r="E444">
            <v>2.1136362184183595E-16</v>
          </cell>
          <cell r="G444">
            <v>26427.991428571429</v>
          </cell>
          <cell r="I444" t="str">
            <v/>
          </cell>
          <cell r="J444">
            <v>1</v>
          </cell>
          <cell r="K444" t="str">
            <v/>
          </cell>
          <cell r="L444" t="str">
            <v/>
          </cell>
          <cell r="M444" t="str">
            <v/>
          </cell>
          <cell r="N444" t="str">
            <v/>
          </cell>
          <cell r="O444" t="str">
            <v/>
          </cell>
          <cell r="P444">
            <v>1</v>
          </cell>
          <cell r="R444" t="str">
            <v/>
          </cell>
          <cell r="S444">
            <v>8812515.290000001</v>
          </cell>
          <cell r="T444" t="str">
            <v/>
          </cell>
          <cell r="U444" t="str">
            <v/>
          </cell>
          <cell r="V444" t="str">
            <v/>
          </cell>
          <cell r="W444" t="str">
            <v/>
          </cell>
          <cell r="X444" t="str">
            <v/>
          </cell>
          <cell r="Y444">
            <v>0</v>
          </cell>
          <cell r="AA444" t="str">
            <v/>
          </cell>
          <cell r="AB444">
            <v>26427.991428571429</v>
          </cell>
          <cell r="AC444" t="str">
            <v/>
          </cell>
          <cell r="AD444" t="str">
            <v/>
          </cell>
          <cell r="AE444" t="str">
            <v/>
          </cell>
          <cell r="AF444" t="str">
            <v/>
          </cell>
          <cell r="AG444" t="str">
            <v/>
          </cell>
          <cell r="AH444">
            <v>0</v>
          </cell>
          <cell r="AJ444" t="str">
            <v>All Network</v>
          </cell>
        </row>
        <row r="445">
          <cell r="A445" t="str">
            <v>20000901</v>
          </cell>
          <cell r="B445" t="str">
            <v>LOWER MONUMENTAL-MCNARY NO 1 M</v>
          </cell>
          <cell r="C445">
            <v>359186.38</v>
          </cell>
          <cell r="D445">
            <v>359186.38</v>
          </cell>
          <cell r="E445">
            <v>0</v>
          </cell>
          <cell r="G445">
            <v>0</v>
          </cell>
          <cell r="I445" t="str">
            <v/>
          </cell>
          <cell r="J445">
            <v>1</v>
          </cell>
          <cell r="K445" t="str">
            <v/>
          </cell>
          <cell r="L445" t="str">
            <v/>
          </cell>
          <cell r="M445" t="str">
            <v/>
          </cell>
          <cell r="N445" t="str">
            <v/>
          </cell>
          <cell r="O445" t="str">
            <v/>
          </cell>
          <cell r="P445">
            <v>1</v>
          </cell>
          <cell r="R445" t="str">
            <v/>
          </cell>
          <cell r="S445">
            <v>359186.38</v>
          </cell>
          <cell r="T445" t="str">
            <v/>
          </cell>
          <cell r="U445" t="str">
            <v/>
          </cell>
          <cell r="V445" t="str">
            <v/>
          </cell>
          <cell r="W445" t="str">
            <v/>
          </cell>
          <cell r="X445" t="str">
            <v/>
          </cell>
          <cell r="Y445">
            <v>0</v>
          </cell>
          <cell r="AA445" t="str">
            <v/>
          </cell>
          <cell r="AB445">
            <v>0</v>
          </cell>
          <cell r="AC445" t="str">
            <v/>
          </cell>
          <cell r="AD445" t="str">
            <v/>
          </cell>
          <cell r="AE445" t="str">
            <v/>
          </cell>
          <cell r="AF445" t="str">
            <v/>
          </cell>
          <cell r="AG445" t="str">
            <v/>
          </cell>
          <cell r="AH445">
            <v>0</v>
          </cell>
          <cell r="AJ445" t="str">
            <v>MLEASE All Network</v>
          </cell>
        </row>
        <row r="446">
          <cell r="A446" t="str">
            <v>20000902</v>
          </cell>
          <cell r="B446" t="str">
            <v>LOWER MONUMENTAL-MCNARY NO 1 M</v>
          </cell>
          <cell r="C446">
            <v>2564040.5999999996</v>
          </cell>
          <cell r="D446">
            <v>2532269.9900000002</v>
          </cell>
          <cell r="E446">
            <v>1.2546296455536876E-2</v>
          </cell>
          <cell r="G446">
            <v>0</v>
          </cell>
          <cell r="I446" t="str">
            <v/>
          </cell>
          <cell r="J446">
            <v>1</v>
          </cell>
          <cell r="K446" t="str">
            <v/>
          </cell>
          <cell r="L446" t="str">
            <v/>
          </cell>
          <cell r="M446" t="str">
            <v/>
          </cell>
          <cell r="N446" t="str">
            <v/>
          </cell>
          <cell r="O446" t="str">
            <v/>
          </cell>
          <cell r="P446">
            <v>1</v>
          </cell>
          <cell r="R446" t="str">
            <v/>
          </cell>
          <cell r="S446">
            <v>2564040.5999999996</v>
          </cell>
          <cell r="T446" t="str">
            <v/>
          </cell>
          <cell r="U446" t="str">
            <v/>
          </cell>
          <cell r="V446" t="str">
            <v/>
          </cell>
          <cell r="W446" t="str">
            <v/>
          </cell>
          <cell r="X446" t="str">
            <v/>
          </cell>
          <cell r="Y446">
            <v>0</v>
          </cell>
          <cell r="AA446" t="str">
            <v/>
          </cell>
          <cell r="AB446">
            <v>0</v>
          </cell>
          <cell r="AC446" t="str">
            <v/>
          </cell>
          <cell r="AD446" t="str">
            <v/>
          </cell>
          <cell r="AE446" t="str">
            <v/>
          </cell>
          <cell r="AF446" t="str">
            <v/>
          </cell>
          <cell r="AG446" t="str">
            <v/>
          </cell>
          <cell r="AH446">
            <v>0</v>
          </cell>
          <cell r="AJ446" t="str">
            <v>MLEASE All Network</v>
          </cell>
        </row>
        <row r="447">
          <cell r="A447" t="str">
            <v>20000345</v>
          </cell>
          <cell r="B447" t="str">
            <v>LYNCH CREEK TAP TO CANYON-LAGR</v>
          </cell>
          <cell r="C447">
            <v>1053416.73</v>
          </cell>
          <cell r="D447">
            <v>1053416.73</v>
          </cell>
          <cell r="E447">
            <v>0</v>
          </cell>
          <cell r="G447">
            <v>4252.62</v>
          </cell>
          <cell r="I447" t="str">
            <v/>
          </cell>
          <cell r="J447">
            <v>1</v>
          </cell>
          <cell r="K447" t="str">
            <v/>
          </cell>
          <cell r="L447" t="str">
            <v/>
          </cell>
          <cell r="M447" t="str">
            <v/>
          </cell>
          <cell r="N447" t="str">
            <v/>
          </cell>
          <cell r="O447" t="str">
            <v/>
          </cell>
          <cell r="P447">
            <v>1</v>
          </cell>
          <cell r="R447" t="str">
            <v/>
          </cell>
          <cell r="S447">
            <v>1053416.73</v>
          </cell>
          <cell r="T447" t="str">
            <v/>
          </cell>
          <cell r="U447" t="str">
            <v/>
          </cell>
          <cell r="V447" t="str">
            <v/>
          </cell>
          <cell r="W447" t="str">
            <v/>
          </cell>
          <cell r="X447" t="str">
            <v/>
          </cell>
          <cell r="Y447">
            <v>0</v>
          </cell>
          <cell r="AA447" t="str">
            <v/>
          </cell>
          <cell r="AB447">
            <v>4252.62</v>
          </cell>
          <cell r="AC447" t="str">
            <v/>
          </cell>
          <cell r="AD447" t="str">
            <v/>
          </cell>
          <cell r="AE447" t="str">
            <v/>
          </cell>
          <cell r="AF447" t="str">
            <v/>
          </cell>
          <cell r="AG447" t="str">
            <v/>
          </cell>
          <cell r="AH447">
            <v>0</v>
          </cell>
          <cell r="AJ447" t="str">
            <v>All Network</v>
          </cell>
        </row>
        <row r="448">
          <cell r="A448" t="str">
            <v>20000347</v>
          </cell>
          <cell r="B448" t="str">
            <v>MACKS INN-MADISON NO 1</v>
          </cell>
          <cell r="C448">
            <v>3815255.4400000009</v>
          </cell>
          <cell r="D448">
            <v>3799619.9299999997</v>
          </cell>
          <cell r="E448">
            <v>4.1150194724873905E-3</v>
          </cell>
          <cell r="G448">
            <v>21553.272857142856</v>
          </cell>
          <cell r="I448" t="str">
            <v/>
          </cell>
          <cell r="J448">
            <v>1</v>
          </cell>
          <cell r="K448" t="str">
            <v/>
          </cell>
          <cell r="L448" t="str">
            <v/>
          </cell>
          <cell r="M448" t="str">
            <v/>
          </cell>
          <cell r="N448" t="str">
            <v/>
          </cell>
          <cell r="O448" t="str">
            <v/>
          </cell>
          <cell r="P448">
            <v>1</v>
          </cell>
          <cell r="R448" t="str">
            <v/>
          </cell>
          <cell r="S448">
            <v>3815255.4400000009</v>
          </cell>
          <cell r="T448" t="str">
            <v/>
          </cell>
          <cell r="U448" t="str">
            <v/>
          </cell>
          <cell r="V448" t="str">
            <v/>
          </cell>
          <cell r="W448" t="str">
            <v/>
          </cell>
          <cell r="X448" t="str">
            <v/>
          </cell>
          <cell r="Y448">
            <v>0</v>
          </cell>
          <cell r="AA448" t="str">
            <v/>
          </cell>
          <cell r="AB448">
            <v>21553.272857142856</v>
          </cell>
          <cell r="AC448" t="str">
            <v/>
          </cell>
          <cell r="AD448" t="str">
            <v/>
          </cell>
          <cell r="AE448" t="str">
            <v/>
          </cell>
          <cell r="AF448" t="str">
            <v/>
          </cell>
          <cell r="AG448" t="str">
            <v/>
          </cell>
          <cell r="AH448">
            <v>0</v>
          </cell>
          <cell r="AJ448" t="str">
            <v>All Network</v>
          </cell>
        </row>
        <row r="449">
          <cell r="A449" t="str">
            <v>20000348</v>
          </cell>
          <cell r="B449" t="str">
            <v>MALIN-HILLTOP NO 1</v>
          </cell>
          <cell r="C449">
            <v>6741801.2699999996</v>
          </cell>
          <cell r="D449">
            <v>6640650.6900000004</v>
          </cell>
          <cell r="E449">
            <v>1.5232028414372016E-2</v>
          </cell>
          <cell r="G449">
            <v>39376.077142857146</v>
          </cell>
          <cell r="I449" t="str">
            <v/>
          </cell>
          <cell r="J449">
            <v>1</v>
          </cell>
          <cell r="K449" t="str">
            <v/>
          </cell>
          <cell r="L449" t="str">
            <v/>
          </cell>
          <cell r="M449" t="str">
            <v/>
          </cell>
          <cell r="N449" t="str">
            <v/>
          </cell>
          <cell r="O449" t="str">
            <v/>
          </cell>
          <cell r="P449">
            <v>1</v>
          </cell>
          <cell r="R449" t="str">
            <v/>
          </cell>
          <cell r="S449">
            <v>6741801.2699999996</v>
          </cell>
          <cell r="T449" t="str">
            <v/>
          </cell>
          <cell r="U449" t="str">
            <v/>
          </cell>
          <cell r="V449" t="str">
            <v/>
          </cell>
          <cell r="W449" t="str">
            <v/>
          </cell>
          <cell r="X449" t="str">
            <v/>
          </cell>
          <cell r="Y449">
            <v>0</v>
          </cell>
          <cell r="AA449" t="str">
            <v/>
          </cell>
          <cell r="AB449">
            <v>39376.077142857146</v>
          </cell>
          <cell r="AC449" t="str">
            <v/>
          </cell>
          <cell r="AD449" t="str">
            <v/>
          </cell>
          <cell r="AE449" t="str">
            <v/>
          </cell>
          <cell r="AF449" t="str">
            <v/>
          </cell>
          <cell r="AG449" t="str">
            <v/>
          </cell>
          <cell r="AH449">
            <v>0</v>
          </cell>
          <cell r="AJ449" t="str">
            <v>All Network</v>
          </cell>
        </row>
        <row r="450">
          <cell r="A450" t="str">
            <v>20000349</v>
          </cell>
          <cell r="B450" t="str">
            <v>MAPLE VALLEY-DUWAMISH NO 1</v>
          </cell>
          <cell r="C450">
            <v>73303.799999999988</v>
          </cell>
          <cell r="D450">
            <v>73303.800000000047</v>
          </cell>
          <cell r="E450">
            <v>-7.9406062050626807E-16</v>
          </cell>
          <cell r="G450">
            <v>603.23285714285703</v>
          </cell>
          <cell r="I450" t="str">
            <v/>
          </cell>
          <cell r="J450">
            <v>1</v>
          </cell>
          <cell r="K450" t="str">
            <v/>
          </cell>
          <cell r="L450" t="str">
            <v/>
          </cell>
          <cell r="M450" t="str">
            <v/>
          </cell>
          <cell r="N450" t="str">
            <v/>
          </cell>
          <cell r="O450" t="str">
            <v/>
          </cell>
          <cell r="P450">
            <v>1</v>
          </cell>
          <cell r="R450" t="str">
            <v/>
          </cell>
          <cell r="S450">
            <v>73303.799999999988</v>
          </cell>
          <cell r="T450" t="str">
            <v/>
          </cell>
          <cell r="U450" t="str">
            <v/>
          </cell>
          <cell r="V450" t="str">
            <v/>
          </cell>
          <cell r="W450" t="str">
            <v/>
          </cell>
          <cell r="X450" t="str">
            <v/>
          </cell>
          <cell r="Y450">
            <v>0</v>
          </cell>
          <cell r="AA450" t="str">
            <v/>
          </cell>
          <cell r="AB450">
            <v>603.23285714285703</v>
          </cell>
          <cell r="AC450" t="str">
            <v/>
          </cell>
          <cell r="AD450" t="str">
            <v/>
          </cell>
          <cell r="AE450" t="str">
            <v/>
          </cell>
          <cell r="AF450" t="str">
            <v/>
          </cell>
          <cell r="AG450" t="str">
            <v/>
          </cell>
          <cell r="AH450">
            <v>0</v>
          </cell>
          <cell r="AJ450" t="str">
            <v>All Network</v>
          </cell>
        </row>
        <row r="451">
          <cell r="A451" t="str">
            <v>20000350</v>
          </cell>
          <cell r="B451" t="str">
            <v>MAPLE VALLEY-MASSACHUSETTS NO</v>
          </cell>
          <cell r="C451">
            <v>23317</v>
          </cell>
          <cell r="D451">
            <v>23317</v>
          </cell>
          <cell r="E451">
            <v>0</v>
          </cell>
          <cell r="G451">
            <v>196.84142857142859</v>
          </cell>
          <cell r="I451" t="str">
            <v/>
          </cell>
          <cell r="J451">
            <v>1</v>
          </cell>
          <cell r="K451" t="str">
            <v/>
          </cell>
          <cell r="L451" t="str">
            <v/>
          </cell>
          <cell r="M451" t="str">
            <v/>
          </cell>
          <cell r="N451" t="str">
            <v/>
          </cell>
          <cell r="O451" t="str">
            <v/>
          </cell>
          <cell r="P451">
            <v>1</v>
          </cell>
          <cell r="R451" t="str">
            <v/>
          </cell>
          <cell r="S451">
            <v>23317</v>
          </cell>
          <cell r="T451" t="str">
            <v/>
          </cell>
          <cell r="U451" t="str">
            <v/>
          </cell>
          <cell r="V451" t="str">
            <v/>
          </cell>
          <cell r="W451" t="str">
            <v/>
          </cell>
          <cell r="X451" t="str">
            <v/>
          </cell>
          <cell r="Y451">
            <v>0</v>
          </cell>
          <cell r="AA451" t="str">
            <v/>
          </cell>
          <cell r="AB451">
            <v>196.84142857142859</v>
          </cell>
          <cell r="AC451" t="str">
            <v/>
          </cell>
          <cell r="AD451" t="str">
            <v/>
          </cell>
          <cell r="AE451" t="str">
            <v/>
          </cell>
          <cell r="AF451" t="str">
            <v/>
          </cell>
          <cell r="AG451" t="str">
            <v/>
          </cell>
          <cell r="AH451">
            <v>0</v>
          </cell>
          <cell r="AJ451" t="str">
            <v>All Network</v>
          </cell>
        </row>
        <row r="452">
          <cell r="A452" t="str">
            <v>20000351</v>
          </cell>
          <cell r="B452" t="str">
            <v>MARION-ALVEY NO 1</v>
          </cell>
          <cell r="C452">
            <v>8912220.7550000008</v>
          </cell>
          <cell r="D452">
            <v>8912220.754999999</v>
          </cell>
          <cell r="E452">
            <v>2.0899899143386482E-16</v>
          </cell>
          <cell r="G452">
            <v>29194.001428571431</v>
          </cell>
          <cell r="I452" t="str">
            <v/>
          </cell>
          <cell r="J452">
            <v>0.5</v>
          </cell>
          <cell r="K452">
            <v>0.5</v>
          </cell>
          <cell r="L452" t="str">
            <v/>
          </cell>
          <cell r="M452" t="str">
            <v/>
          </cell>
          <cell r="N452" t="str">
            <v/>
          </cell>
          <cell r="O452" t="str">
            <v/>
          </cell>
          <cell r="P452">
            <v>1</v>
          </cell>
          <cell r="R452" t="str">
            <v/>
          </cell>
          <cell r="S452">
            <v>4456110.3775000004</v>
          </cell>
          <cell r="T452">
            <v>4456110.3775000004</v>
          </cell>
          <cell r="U452" t="str">
            <v/>
          </cell>
          <cell r="V452" t="str">
            <v/>
          </cell>
          <cell r="W452" t="str">
            <v/>
          </cell>
          <cell r="X452" t="str">
            <v/>
          </cell>
          <cell r="Y452">
            <v>0</v>
          </cell>
          <cell r="AA452" t="str">
            <v/>
          </cell>
          <cell r="AB452">
            <v>14597.000714285716</v>
          </cell>
          <cell r="AC452">
            <v>14597.000714285716</v>
          </cell>
          <cell r="AD452" t="str">
            <v/>
          </cell>
          <cell r="AE452" t="str">
            <v/>
          </cell>
          <cell r="AF452" t="str">
            <v/>
          </cell>
          <cell r="AG452" t="str">
            <v/>
          </cell>
          <cell r="AH452">
            <v>0</v>
          </cell>
          <cell r="AJ452" t="str">
            <v>Split per COA contract</v>
          </cell>
        </row>
        <row r="453">
          <cell r="A453" t="str">
            <v>20000352</v>
          </cell>
          <cell r="B453" t="str">
            <v>MARION-LANE NO 1</v>
          </cell>
          <cell r="C453">
            <v>8713787.1349999998</v>
          </cell>
          <cell r="D453">
            <v>8713787.1350000016</v>
          </cell>
          <cell r="E453">
            <v>-2.1375839464214278E-16</v>
          </cell>
          <cell r="G453">
            <v>30007.244285714289</v>
          </cell>
          <cell r="I453" t="str">
            <v/>
          </cell>
          <cell r="J453">
            <v>1</v>
          </cell>
          <cell r="K453" t="str">
            <v/>
          </cell>
          <cell r="L453" t="str">
            <v/>
          </cell>
          <cell r="M453" t="str">
            <v/>
          </cell>
          <cell r="N453" t="str">
            <v/>
          </cell>
          <cell r="O453" t="str">
            <v/>
          </cell>
          <cell r="P453">
            <v>1</v>
          </cell>
          <cell r="R453" t="str">
            <v/>
          </cell>
          <cell r="S453">
            <v>8713787.1349999998</v>
          </cell>
          <cell r="T453" t="str">
            <v/>
          </cell>
          <cell r="U453" t="str">
            <v/>
          </cell>
          <cell r="V453" t="str">
            <v/>
          </cell>
          <cell r="W453" t="str">
            <v/>
          </cell>
          <cell r="X453" t="str">
            <v/>
          </cell>
          <cell r="Y453">
            <v>0</v>
          </cell>
          <cell r="AA453" t="str">
            <v/>
          </cell>
          <cell r="AB453">
            <v>30007.244285714289</v>
          </cell>
          <cell r="AC453" t="str">
            <v/>
          </cell>
          <cell r="AD453" t="str">
            <v/>
          </cell>
          <cell r="AE453" t="str">
            <v/>
          </cell>
          <cell r="AF453" t="str">
            <v/>
          </cell>
          <cell r="AG453" t="str">
            <v/>
          </cell>
          <cell r="AH453">
            <v>0</v>
          </cell>
          <cell r="AJ453" t="str">
            <v>All Network</v>
          </cell>
        </row>
        <row r="454">
          <cell r="A454" t="str">
            <v>20000353</v>
          </cell>
          <cell r="B454" t="str">
            <v>MARION-SANTIAM 2 (DEENERGIZED)</v>
          </cell>
          <cell r="C454">
            <v>615992</v>
          </cell>
          <cell r="D454">
            <v>615992</v>
          </cell>
          <cell r="E454">
            <v>0</v>
          </cell>
          <cell r="G454">
            <v>103.05428571428571</v>
          </cell>
          <cell r="I454" t="str">
            <v/>
          </cell>
          <cell r="J454" t="str">
            <v/>
          </cell>
          <cell r="K454" t="str">
            <v/>
          </cell>
          <cell r="L454" t="str">
            <v/>
          </cell>
          <cell r="M454" t="str">
            <v/>
          </cell>
          <cell r="N454" t="str">
            <v/>
          </cell>
          <cell r="O454">
            <v>1</v>
          </cell>
          <cell r="P454">
            <v>1</v>
          </cell>
          <cell r="R454" t="str">
            <v/>
          </cell>
          <cell r="S454" t="str">
            <v/>
          </cell>
          <cell r="T454" t="str">
            <v/>
          </cell>
          <cell r="U454" t="str">
            <v/>
          </cell>
          <cell r="V454" t="str">
            <v/>
          </cell>
          <cell r="W454" t="str">
            <v/>
          </cell>
          <cell r="X454">
            <v>615992</v>
          </cell>
          <cell r="Y454">
            <v>0</v>
          </cell>
          <cell r="AA454" t="str">
            <v/>
          </cell>
          <cell r="AB454" t="str">
            <v/>
          </cell>
          <cell r="AC454" t="str">
            <v/>
          </cell>
          <cell r="AD454" t="str">
            <v/>
          </cell>
          <cell r="AE454" t="str">
            <v/>
          </cell>
          <cell r="AF454" t="str">
            <v/>
          </cell>
          <cell r="AG454">
            <v>103.05428571428571</v>
          </cell>
          <cell r="AH454">
            <v>0</v>
          </cell>
          <cell r="AJ454" t="str">
            <v>De-energized (not in service)</v>
          </cell>
        </row>
        <row r="455">
          <cell r="A455" t="str">
            <v>20000354</v>
          </cell>
          <cell r="B455" t="str">
            <v>MARION-SANTIAM NO 1</v>
          </cell>
          <cell r="C455">
            <v>619487</v>
          </cell>
          <cell r="D455">
            <v>619487</v>
          </cell>
          <cell r="E455">
            <v>0</v>
          </cell>
          <cell r="G455">
            <v>744.46857142857152</v>
          </cell>
          <cell r="I455" t="str">
            <v/>
          </cell>
          <cell r="J455">
            <v>1</v>
          </cell>
          <cell r="K455" t="str">
            <v/>
          </cell>
          <cell r="L455" t="str">
            <v/>
          </cell>
          <cell r="M455" t="str">
            <v/>
          </cell>
          <cell r="N455" t="str">
            <v/>
          </cell>
          <cell r="O455" t="str">
            <v/>
          </cell>
          <cell r="P455">
            <v>1</v>
          </cell>
          <cell r="R455" t="str">
            <v/>
          </cell>
          <cell r="S455">
            <v>619487</v>
          </cell>
          <cell r="T455" t="str">
            <v/>
          </cell>
          <cell r="U455" t="str">
            <v/>
          </cell>
          <cell r="V455" t="str">
            <v/>
          </cell>
          <cell r="W455" t="str">
            <v/>
          </cell>
          <cell r="X455" t="str">
            <v/>
          </cell>
          <cell r="Y455">
            <v>0</v>
          </cell>
          <cell r="AA455" t="str">
            <v/>
          </cell>
          <cell r="AB455">
            <v>744.46857142857152</v>
          </cell>
          <cell r="AC455" t="str">
            <v/>
          </cell>
          <cell r="AD455" t="str">
            <v/>
          </cell>
          <cell r="AE455" t="str">
            <v/>
          </cell>
          <cell r="AF455" t="str">
            <v/>
          </cell>
          <cell r="AG455" t="str">
            <v/>
          </cell>
          <cell r="AH455">
            <v>0</v>
          </cell>
          <cell r="AJ455" t="str">
            <v>All Network</v>
          </cell>
        </row>
        <row r="456">
          <cell r="A456" t="str">
            <v>20000355</v>
          </cell>
          <cell r="B456" t="str">
            <v>MARTIN CREEK TAP TO ALVEY-FAIR</v>
          </cell>
          <cell r="C456">
            <v>11094.34</v>
          </cell>
          <cell r="D456">
            <v>11094.34</v>
          </cell>
          <cell r="E456">
            <v>0</v>
          </cell>
          <cell r="G456">
            <v>389.37</v>
          </cell>
          <cell r="I456" t="str">
            <v/>
          </cell>
          <cell r="J456">
            <v>1</v>
          </cell>
          <cell r="K456" t="str">
            <v/>
          </cell>
          <cell r="L456" t="str">
            <v/>
          </cell>
          <cell r="M456" t="str">
            <v/>
          </cell>
          <cell r="N456" t="str">
            <v/>
          </cell>
          <cell r="O456" t="str">
            <v/>
          </cell>
          <cell r="P456">
            <v>1</v>
          </cell>
          <cell r="R456" t="str">
            <v/>
          </cell>
          <cell r="S456">
            <v>11094.34</v>
          </cell>
          <cell r="T456" t="str">
            <v/>
          </cell>
          <cell r="U456" t="str">
            <v/>
          </cell>
          <cell r="V456" t="str">
            <v/>
          </cell>
          <cell r="W456" t="str">
            <v/>
          </cell>
          <cell r="X456" t="str">
            <v/>
          </cell>
          <cell r="Y456">
            <v>0</v>
          </cell>
          <cell r="AA456" t="str">
            <v/>
          </cell>
          <cell r="AB456">
            <v>389.37</v>
          </cell>
          <cell r="AC456" t="str">
            <v/>
          </cell>
          <cell r="AD456" t="str">
            <v/>
          </cell>
          <cell r="AE456" t="str">
            <v/>
          </cell>
          <cell r="AF456" t="str">
            <v/>
          </cell>
          <cell r="AG456" t="str">
            <v/>
          </cell>
          <cell r="AH456">
            <v>0</v>
          </cell>
          <cell r="AJ456" t="str">
            <v>Moved to All Network.  REM 4/17/12</v>
          </cell>
        </row>
        <row r="457">
          <cell r="A457" t="str">
            <v>20000356</v>
          </cell>
          <cell r="B457" t="str">
            <v>MARTIN CREEK-DRAIN NO 1</v>
          </cell>
          <cell r="C457">
            <v>1223701.4790000001</v>
          </cell>
          <cell r="D457">
            <v>1059058.8990000002</v>
          </cell>
          <cell r="E457">
            <v>0.15546121198307386</v>
          </cell>
          <cell r="G457">
            <v>7365.6085714285718</v>
          </cell>
          <cell r="I457" t="str">
            <v/>
          </cell>
          <cell r="J457">
            <v>1</v>
          </cell>
          <cell r="K457" t="str">
            <v/>
          </cell>
          <cell r="L457" t="str">
            <v/>
          </cell>
          <cell r="M457" t="str">
            <v/>
          </cell>
          <cell r="N457" t="str">
            <v/>
          </cell>
          <cell r="O457" t="str">
            <v/>
          </cell>
          <cell r="P457">
            <v>1</v>
          </cell>
          <cell r="R457" t="str">
            <v/>
          </cell>
          <cell r="S457">
            <v>1223701.4790000001</v>
          </cell>
          <cell r="T457" t="str">
            <v/>
          </cell>
          <cell r="U457" t="str">
            <v/>
          </cell>
          <cell r="V457" t="str">
            <v/>
          </cell>
          <cell r="W457" t="str">
            <v/>
          </cell>
          <cell r="X457" t="str">
            <v/>
          </cell>
          <cell r="Y457">
            <v>0</v>
          </cell>
          <cell r="AA457" t="str">
            <v/>
          </cell>
          <cell r="AB457">
            <v>7365.6085714285718</v>
          </cell>
          <cell r="AC457" t="str">
            <v/>
          </cell>
          <cell r="AD457" t="str">
            <v/>
          </cell>
          <cell r="AE457" t="str">
            <v/>
          </cell>
          <cell r="AF457" t="str">
            <v/>
          </cell>
          <cell r="AG457" t="str">
            <v/>
          </cell>
          <cell r="AH457">
            <v>0</v>
          </cell>
          <cell r="AJ457" t="str">
            <v>All Network</v>
          </cell>
        </row>
        <row r="458">
          <cell r="A458" t="str">
            <v>20000357</v>
          </cell>
          <cell r="B458" t="str">
            <v>MAUPIN-TYGH VALLEY NO 1</v>
          </cell>
          <cell r="C458">
            <v>4394355.6899999995</v>
          </cell>
          <cell r="D458">
            <v>562432.87</v>
          </cell>
          <cell r="E458">
            <v>6.8131203284758222</v>
          </cell>
          <cell r="G458">
            <v>1709.7342857142855</v>
          </cell>
          <cell r="I458" t="str">
            <v/>
          </cell>
          <cell r="J458">
            <v>1</v>
          </cell>
          <cell r="K458" t="str">
            <v/>
          </cell>
          <cell r="L458" t="str">
            <v/>
          </cell>
          <cell r="M458" t="str">
            <v/>
          </cell>
          <cell r="N458" t="str">
            <v/>
          </cell>
          <cell r="O458" t="str">
            <v/>
          </cell>
          <cell r="P458">
            <v>1</v>
          </cell>
          <cell r="R458" t="str">
            <v/>
          </cell>
          <cell r="S458">
            <v>4394355.6899999995</v>
          </cell>
          <cell r="T458" t="str">
            <v/>
          </cell>
          <cell r="U458" t="str">
            <v/>
          </cell>
          <cell r="V458" t="str">
            <v/>
          </cell>
          <cell r="W458" t="str">
            <v/>
          </cell>
          <cell r="X458" t="str">
            <v/>
          </cell>
          <cell r="Y458">
            <v>0</v>
          </cell>
          <cell r="AA458" t="str">
            <v/>
          </cell>
          <cell r="AB458">
            <v>1709.7342857142855</v>
          </cell>
          <cell r="AC458" t="str">
            <v/>
          </cell>
          <cell r="AD458" t="str">
            <v/>
          </cell>
          <cell r="AE458" t="str">
            <v/>
          </cell>
          <cell r="AF458" t="str">
            <v/>
          </cell>
          <cell r="AG458" t="str">
            <v/>
          </cell>
          <cell r="AH458">
            <v>0</v>
          </cell>
          <cell r="AJ458" t="str">
            <v>All Network</v>
          </cell>
        </row>
        <row r="459">
          <cell r="A459" t="str">
            <v>20000358</v>
          </cell>
          <cell r="B459" t="str">
            <v>MCCULLOUGH TAP TO COWLITZ-LAGR</v>
          </cell>
          <cell r="C459">
            <v>459238.44</v>
          </cell>
          <cell r="D459">
            <v>459238.44</v>
          </cell>
          <cell r="E459">
            <v>0</v>
          </cell>
          <cell r="G459">
            <v>4967.2314285714292</v>
          </cell>
          <cell r="I459" t="str">
            <v/>
          </cell>
          <cell r="J459">
            <v>1</v>
          </cell>
          <cell r="K459" t="str">
            <v/>
          </cell>
          <cell r="L459" t="str">
            <v/>
          </cell>
          <cell r="M459" t="str">
            <v/>
          </cell>
          <cell r="N459" t="str">
            <v/>
          </cell>
          <cell r="O459" t="str">
            <v/>
          </cell>
          <cell r="P459">
            <v>1</v>
          </cell>
          <cell r="R459" t="str">
            <v/>
          </cell>
          <cell r="S459">
            <v>459238.44</v>
          </cell>
          <cell r="T459" t="str">
            <v/>
          </cell>
          <cell r="U459" t="str">
            <v/>
          </cell>
          <cell r="V459" t="str">
            <v/>
          </cell>
          <cell r="W459" t="str">
            <v/>
          </cell>
          <cell r="X459" t="str">
            <v/>
          </cell>
          <cell r="Y459">
            <v>0</v>
          </cell>
          <cell r="AA459" t="str">
            <v/>
          </cell>
          <cell r="AB459">
            <v>4967.2314285714292</v>
          </cell>
          <cell r="AC459" t="str">
            <v/>
          </cell>
          <cell r="AD459" t="str">
            <v/>
          </cell>
          <cell r="AE459" t="str">
            <v/>
          </cell>
          <cell r="AF459" t="str">
            <v/>
          </cell>
          <cell r="AG459" t="str">
            <v/>
          </cell>
          <cell r="AH459">
            <v>0</v>
          </cell>
          <cell r="AJ459" t="str">
            <v>All Network</v>
          </cell>
        </row>
        <row r="460">
          <cell r="A460" t="str">
            <v>20000361</v>
          </cell>
          <cell r="B460" t="str">
            <v>MCNARY PH-MCNARY 3&amp;4 NO 3</v>
          </cell>
          <cell r="C460">
            <v>135173.04999999999</v>
          </cell>
          <cell r="D460">
            <v>135173.04999999999</v>
          </cell>
          <cell r="E460">
            <v>0</v>
          </cell>
          <cell r="G460">
            <v>140.96428571428572</v>
          </cell>
          <cell r="I460">
            <v>1</v>
          </cell>
          <cell r="J460" t="str">
            <v/>
          </cell>
          <cell r="K460" t="str">
            <v/>
          </cell>
          <cell r="L460" t="str">
            <v/>
          </cell>
          <cell r="M460" t="str">
            <v/>
          </cell>
          <cell r="N460" t="str">
            <v/>
          </cell>
          <cell r="O460" t="str">
            <v/>
          </cell>
          <cell r="P460">
            <v>1</v>
          </cell>
          <cell r="R460">
            <v>135173.04999999999</v>
          </cell>
          <cell r="S460" t="str">
            <v/>
          </cell>
          <cell r="T460" t="str">
            <v/>
          </cell>
          <cell r="U460" t="str">
            <v/>
          </cell>
          <cell r="V460" t="str">
            <v/>
          </cell>
          <cell r="W460" t="str">
            <v/>
          </cell>
          <cell r="X460" t="str">
            <v/>
          </cell>
          <cell r="Y460">
            <v>0</v>
          </cell>
          <cell r="AA460">
            <v>140.96428571428572</v>
          </cell>
          <cell r="AB460" t="str">
            <v/>
          </cell>
          <cell r="AC460" t="str">
            <v/>
          </cell>
          <cell r="AD460" t="str">
            <v/>
          </cell>
          <cell r="AE460" t="str">
            <v/>
          </cell>
          <cell r="AF460" t="str">
            <v/>
          </cell>
          <cell r="AG460" t="str">
            <v/>
          </cell>
          <cell r="AH460">
            <v>0</v>
          </cell>
          <cell r="AJ460" t="str">
            <v>All Generation Integration</v>
          </cell>
        </row>
        <row r="461">
          <cell r="A461" t="str">
            <v>20000359</v>
          </cell>
          <cell r="B461" t="str">
            <v>MCNARY PH-MCNARY NO 1</v>
          </cell>
          <cell r="C461">
            <v>76682.570000000007</v>
          </cell>
          <cell r="D461">
            <v>76682.570000000007</v>
          </cell>
          <cell r="E461">
            <v>0</v>
          </cell>
          <cell r="G461">
            <v>189.68714285714287</v>
          </cell>
          <cell r="I461">
            <v>1</v>
          </cell>
          <cell r="J461" t="str">
            <v/>
          </cell>
          <cell r="K461" t="str">
            <v/>
          </cell>
          <cell r="L461" t="str">
            <v/>
          </cell>
          <cell r="M461" t="str">
            <v/>
          </cell>
          <cell r="N461" t="str">
            <v/>
          </cell>
          <cell r="O461" t="str">
            <v/>
          </cell>
          <cell r="P461">
            <v>1</v>
          </cell>
          <cell r="R461">
            <v>76682.570000000007</v>
          </cell>
          <cell r="S461" t="str">
            <v/>
          </cell>
          <cell r="T461" t="str">
            <v/>
          </cell>
          <cell r="U461" t="str">
            <v/>
          </cell>
          <cell r="V461" t="str">
            <v/>
          </cell>
          <cell r="W461" t="str">
            <v/>
          </cell>
          <cell r="X461" t="str">
            <v/>
          </cell>
          <cell r="Y461">
            <v>0</v>
          </cell>
          <cell r="AA461">
            <v>189.68714285714287</v>
          </cell>
          <cell r="AB461" t="str">
            <v/>
          </cell>
          <cell r="AC461" t="str">
            <v/>
          </cell>
          <cell r="AD461" t="str">
            <v/>
          </cell>
          <cell r="AE461" t="str">
            <v/>
          </cell>
          <cell r="AF461" t="str">
            <v/>
          </cell>
          <cell r="AG461" t="str">
            <v/>
          </cell>
          <cell r="AH461">
            <v>0</v>
          </cell>
          <cell r="AJ461" t="str">
            <v>All Generation Integration</v>
          </cell>
        </row>
        <row r="462">
          <cell r="A462" t="str">
            <v>20000360</v>
          </cell>
          <cell r="B462" t="str">
            <v>MCNARY PH-MCNARY NO 2</v>
          </cell>
          <cell r="C462">
            <v>74361.240000000005</v>
          </cell>
          <cell r="D462">
            <v>74361.240000000005</v>
          </cell>
          <cell r="E462">
            <v>0</v>
          </cell>
          <cell r="G462">
            <v>-1200.9328571428573</v>
          </cell>
          <cell r="I462">
            <v>1</v>
          </cell>
          <cell r="J462" t="str">
            <v/>
          </cell>
          <cell r="K462" t="str">
            <v/>
          </cell>
          <cell r="L462" t="str">
            <v/>
          </cell>
          <cell r="M462" t="str">
            <v/>
          </cell>
          <cell r="N462" t="str">
            <v/>
          </cell>
          <cell r="O462" t="str">
            <v/>
          </cell>
          <cell r="P462">
            <v>1</v>
          </cell>
          <cell r="R462">
            <v>74361.240000000005</v>
          </cell>
          <cell r="S462" t="str">
            <v/>
          </cell>
          <cell r="T462" t="str">
            <v/>
          </cell>
          <cell r="U462" t="str">
            <v/>
          </cell>
          <cell r="V462" t="str">
            <v/>
          </cell>
          <cell r="W462" t="str">
            <v/>
          </cell>
          <cell r="X462" t="str">
            <v/>
          </cell>
          <cell r="Y462">
            <v>0</v>
          </cell>
          <cell r="AA462">
            <v>-1200.9328571428573</v>
          </cell>
          <cell r="AB462" t="str">
            <v/>
          </cell>
          <cell r="AC462" t="str">
            <v/>
          </cell>
          <cell r="AD462" t="str">
            <v/>
          </cell>
          <cell r="AE462" t="str">
            <v/>
          </cell>
          <cell r="AF462" t="str">
            <v/>
          </cell>
          <cell r="AG462" t="str">
            <v/>
          </cell>
          <cell r="AH462">
            <v>0</v>
          </cell>
          <cell r="AJ462" t="str">
            <v>All Generation Integration</v>
          </cell>
        </row>
        <row r="463">
          <cell r="A463" t="str">
            <v>20000363</v>
          </cell>
          <cell r="B463" t="str">
            <v>MCNARY PH-MCNARY NO 5</v>
          </cell>
          <cell r="C463">
            <v>101716.63</v>
          </cell>
          <cell r="D463">
            <v>101716.63</v>
          </cell>
          <cell r="E463">
            <v>0</v>
          </cell>
          <cell r="G463">
            <v>138</v>
          </cell>
          <cell r="I463">
            <v>1</v>
          </cell>
          <cell r="J463" t="str">
            <v/>
          </cell>
          <cell r="K463" t="str">
            <v/>
          </cell>
          <cell r="L463" t="str">
            <v/>
          </cell>
          <cell r="M463" t="str">
            <v/>
          </cell>
          <cell r="N463" t="str">
            <v/>
          </cell>
          <cell r="O463" t="str">
            <v/>
          </cell>
          <cell r="P463">
            <v>1</v>
          </cell>
          <cell r="R463">
            <v>101716.63</v>
          </cell>
          <cell r="S463" t="str">
            <v/>
          </cell>
          <cell r="T463" t="str">
            <v/>
          </cell>
          <cell r="U463" t="str">
            <v/>
          </cell>
          <cell r="V463" t="str">
            <v/>
          </cell>
          <cell r="W463" t="str">
            <v/>
          </cell>
          <cell r="X463" t="str">
            <v/>
          </cell>
          <cell r="Y463">
            <v>0</v>
          </cell>
          <cell r="AA463">
            <v>138</v>
          </cell>
          <cell r="AB463" t="str">
            <v/>
          </cell>
          <cell r="AC463" t="str">
            <v/>
          </cell>
          <cell r="AD463" t="str">
            <v/>
          </cell>
          <cell r="AE463" t="str">
            <v/>
          </cell>
          <cell r="AF463" t="str">
            <v/>
          </cell>
          <cell r="AG463" t="str">
            <v/>
          </cell>
          <cell r="AH463">
            <v>0</v>
          </cell>
          <cell r="AJ463" t="str">
            <v>All Generation Integration</v>
          </cell>
        </row>
        <row r="464">
          <cell r="A464" t="str">
            <v>20000364</v>
          </cell>
          <cell r="B464" t="str">
            <v>MCNARY PH-MCNARY NO 6</v>
          </cell>
          <cell r="C464">
            <v>112594.8</v>
          </cell>
          <cell r="D464">
            <v>112594.8</v>
          </cell>
          <cell r="E464">
            <v>0</v>
          </cell>
          <cell r="G464">
            <v>345.6528571428571</v>
          </cell>
          <cell r="I464">
            <v>1</v>
          </cell>
          <cell r="J464" t="str">
            <v/>
          </cell>
          <cell r="K464" t="str">
            <v/>
          </cell>
          <cell r="L464" t="str">
            <v/>
          </cell>
          <cell r="M464" t="str">
            <v/>
          </cell>
          <cell r="N464" t="str">
            <v/>
          </cell>
          <cell r="O464" t="str">
            <v/>
          </cell>
          <cell r="P464">
            <v>1</v>
          </cell>
          <cell r="R464">
            <v>112594.8</v>
          </cell>
          <cell r="S464" t="str">
            <v/>
          </cell>
          <cell r="T464" t="str">
            <v/>
          </cell>
          <cell r="U464" t="str">
            <v/>
          </cell>
          <cell r="V464" t="str">
            <v/>
          </cell>
          <cell r="W464" t="str">
            <v/>
          </cell>
          <cell r="X464" t="str">
            <v/>
          </cell>
          <cell r="Y464">
            <v>0</v>
          </cell>
          <cell r="AA464">
            <v>345.6528571428571</v>
          </cell>
          <cell r="AB464" t="str">
            <v/>
          </cell>
          <cell r="AC464" t="str">
            <v/>
          </cell>
          <cell r="AD464" t="str">
            <v/>
          </cell>
          <cell r="AE464" t="str">
            <v/>
          </cell>
          <cell r="AF464" t="str">
            <v/>
          </cell>
          <cell r="AG464" t="str">
            <v/>
          </cell>
          <cell r="AH464">
            <v>0</v>
          </cell>
          <cell r="AJ464" t="str">
            <v>All Generation Integration</v>
          </cell>
        </row>
        <row r="465">
          <cell r="A465" t="str">
            <v>20000365</v>
          </cell>
          <cell r="B465" t="str">
            <v>MCNARY-BADGER CANYON NO 1</v>
          </cell>
          <cell r="C465">
            <v>2668698.21</v>
          </cell>
          <cell r="D465">
            <v>2668698.21</v>
          </cell>
          <cell r="E465">
            <v>0</v>
          </cell>
          <cell r="G465">
            <v>6524.3399999999992</v>
          </cell>
          <cell r="I465" t="str">
            <v/>
          </cell>
          <cell r="J465">
            <v>1</v>
          </cell>
          <cell r="K465" t="str">
            <v/>
          </cell>
          <cell r="L465" t="str">
            <v/>
          </cell>
          <cell r="M465" t="str">
            <v/>
          </cell>
          <cell r="N465" t="str">
            <v/>
          </cell>
          <cell r="O465" t="str">
            <v/>
          </cell>
          <cell r="P465">
            <v>1</v>
          </cell>
          <cell r="R465" t="str">
            <v/>
          </cell>
          <cell r="S465">
            <v>2668698.21</v>
          </cell>
          <cell r="T465" t="str">
            <v/>
          </cell>
          <cell r="U465" t="str">
            <v/>
          </cell>
          <cell r="V465" t="str">
            <v/>
          </cell>
          <cell r="W465" t="str">
            <v/>
          </cell>
          <cell r="X465" t="str">
            <v/>
          </cell>
          <cell r="Y465">
            <v>0</v>
          </cell>
          <cell r="AA465" t="str">
            <v/>
          </cell>
          <cell r="AB465">
            <v>6524.3399999999992</v>
          </cell>
          <cell r="AC465" t="str">
            <v/>
          </cell>
          <cell r="AD465" t="str">
            <v/>
          </cell>
          <cell r="AE465" t="str">
            <v/>
          </cell>
          <cell r="AF465" t="str">
            <v/>
          </cell>
          <cell r="AG465" t="str">
            <v/>
          </cell>
          <cell r="AH465">
            <v>0</v>
          </cell>
          <cell r="AJ465" t="str">
            <v>All Network</v>
          </cell>
        </row>
        <row r="466">
          <cell r="A466" t="str">
            <v>20000842</v>
          </cell>
          <cell r="B466" t="str">
            <v>MCNARY-BADGER CANYON NO 1 ML B</v>
          </cell>
          <cell r="C466">
            <v>5106906.83</v>
          </cell>
          <cell r="D466">
            <v>5106906.83</v>
          </cell>
          <cell r="E466">
            <v>0</v>
          </cell>
          <cell r="G466">
            <v>0</v>
          </cell>
          <cell r="I466" t="str">
            <v/>
          </cell>
          <cell r="J466">
            <v>1</v>
          </cell>
          <cell r="K466" t="str">
            <v/>
          </cell>
          <cell r="L466" t="str">
            <v/>
          </cell>
          <cell r="M466" t="str">
            <v/>
          </cell>
          <cell r="N466" t="str">
            <v/>
          </cell>
          <cell r="O466" t="str">
            <v/>
          </cell>
          <cell r="P466">
            <v>1</v>
          </cell>
          <cell r="R466" t="str">
            <v/>
          </cell>
          <cell r="S466">
            <v>5106906.83</v>
          </cell>
          <cell r="T466" t="str">
            <v/>
          </cell>
          <cell r="U466" t="str">
            <v/>
          </cell>
          <cell r="V466" t="str">
            <v/>
          </cell>
          <cell r="W466" t="str">
            <v/>
          </cell>
          <cell r="X466" t="str">
            <v/>
          </cell>
          <cell r="Y466">
            <v>0</v>
          </cell>
          <cell r="AA466" t="str">
            <v/>
          </cell>
          <cell r="AB466">
            <v>0</v>
          </cell>
          <cell r="AC466" t="str">
            <v/>
          </cell>
          <cell r="AD466" t="str">
            <v/>
          </cell>
          <cell r="AE466" t="str">
            <v/>
          </cell>
          <cell r="AF466" t="str">
            <v/>
          </cell>
          <cell r="AG466" t="str">
            <v/>
          </cell>
          <cell r="AH466">
            <v>0</v>
          </cell>
          <cell r="AJ466" t="str">
            <v>New.  All Network.</v>
          </cell>
        </row>
        <row r="467">
          <cell r="A467" t="str">
            <v>20000762</v>
          </cell>
          <cell r="B467" t="str">
            <v>MCNARY-COYOTE SPRINGS NO 1</v>
          </cell>
          <cell r="C467">
            <v>2077322.8599999999</v>
          </cell>
          <cell r="D467">
            <v>2077322.86</v>
          </cell>
          <cell r="E467">
            <v>-1.1208206877089371E-16</v>
          </cell>
          <cell r="G467">
            <v>7617.3328571428565</v>
          </cell>
          <cell r="I467" t="str">
            <v/>
          </cell>
          <cell r="J467">
            <v>1</v>
          </cell>
          <cell r="K467" t="str">
            <v/>
          </cell>
          <cell r="L467" t="str">
            <v/>
          </cell>
          <cell r="M467" t="str">
            <v/>
          </cell>
          <cell r="N467" t="str">
            <v/>
          </cell>
          <cell r="O467" t="str">
            <v/>
          </cell>
          <cell r="P467">
            <v>1</v>
          </cell>
          <cell r="R467" t="str">
            <v/>
          </cell>
          <cell r="S467">
            <v>2077322.8599999999</v>
          </cell>
          <cell r="T467" t="str">
            <v/>
          </cell>
          <cell r="U467" t="str">
            <v/>
          </cell>
          <cell r="V467" t="str">
            <v/>
          </cell>
          <cell r="W467" t="str">
            <v/>
          </cell>
          <cell r="X467" t="str">
            <v/>
          </cell>
          <cell r="Y467">
            <v>0</v>
          </cell>
          <cell r="AA467" t="str">
            <v/>
          </cell>
          <cell r="AB467">
            <v>7617.3328571428565</v>
          </cell>
          <cell r="AC467" t="str">
            <v/>
          </cell>
          <cell r="AD467" t="str">
            <v/>
          </cell>
          <cell r="AE467" t="str">
            <v/>
          </cell>
          <cell r="AF467" t="str">
            <v/>
          </cell>
          <cell r="AG467" t="str">
            <v/>
          </cell>
          <cell r="AH467">
            <v>0</v>
          </cell>
          <cell r="AJ467" t="str">
            <v>All Network</v>
          </cell>
        </row>
        <row r="468">
          <cell r="A468" t="str">
            <v>20000367</v>
          </cell>
          <cell r="B468" t="str">
            <v>MCNARY-FRANKLIN NO 2</v>
          </cell>
          <cell r="C468">
            <v>1875825.9529999997</v>
          </cell>
          <cell r="D468">
            <v>1743743.3029999998</v>
          </cell>
          <cell r="E468">
            <v>7.5746613491079834E-2</v>
          </cell>
          <cell r="G468">
            <v>14773.91</v>
          </cell>
          <cell r="I468" t="str">
            <v/>
          </cell>
          <cell r="J468">
            <v>1</v>
          </cell>
          <cell r="K468" t="str">
            <v/>
          </cell>
          <cell r="L468" t="str">
            <v/>
          </cell>
          <cell r="M468" t="str">
            <v/>
          </cell>
          <cell r="N468" t="str">
            <v/>
          </cell>
          <cell r="O468" t="str">
            <v/>
          </cell>
          <cell r="P468">
            <v>1</v>
          </cell>
          <cell r="R468" t="str">
            <v/>
          </cell>
          <cell r="S468">
            <v>1875825.9529999997</v>
          </cell>
          <cell r="T468" t="str">
            <v/>
          </cell>
          <cell r="U468" t="str">
            <v/>
          </cell>
          <cell r="V468" t="str">
            <v/>
          </cell>
          <cell r="W468" t="str">
            <v/>
          </cell>
          <cell r="X468" t="str">
            <v/>
          </cell>
          <cell r="Y468">
            <v>0</v>
          </cell>
          <cell r="AA468" t="str">
            <v/>
          </cell>
          <cell r="AB468">
            <v>14773.91</v>
          </cell>
          <cell r="AC468" t="str">
            <v/>
          </cell>
          <cell r="AD468" t="str">
            <v/>
          </cell>
          <cell r="AE468" t="str">
            <v/>
          </cell>
          <cell r="AF468" t="str">
            <v/>
          </cell>
          <cell r="AG468" t="str">
            <v/>
          </cell>
          <cell r="AH468">
            <v>0</v>
          </cell>
          <cell r="AJ468" t="str">
            <v>All Network</v>
          </cell>
        </row>
        <row r="469">
          <cell r="A469" t="str">
            <v>20000368</v>
          </cell>
          <cell r="B469" t="str">
            <v>MCNARY-HORSE HEAVEN NO 1</v>
          </cell>
          <cell r="C469">
            <v>13284118.869999999</v>
          </cell>
          <cell r="D469">
            <v>13284118.870000001</v>
          </cell>
          <cell r="E469">
            <v>-1.4021593509204701E-16</v>
          </cell>
          <cell r="G469">
            <v>5255.8771428571436</v>
          </cell>
          <cell r="I469" t="str">
            <v/>
          </cell>
          <cell r="J469">
            <v>1</v>
          </cell>
          <cell r="K469" t="str">
            <v/>
          </cell>
          <cell r="L469" t="str">
            <v/>
          </cell>
          <cell r="M469" t="str">
            <v/>
          </cell>
          <cell r="N469" t="str">
            <v/>
          </cell>
          <cell r="O469" t="str">
            <v/>
          </cell>
          <cell r="P469">
            <v>1</v>
          </cell>
          <cell r="R469" t="str">
            <v/>
          </cell>
          <cell r="S469">
            <v>13284118.869999999</v>
          </cell>
          <cell r="T469" t="str">
            <v/>
          </cell>
          <cell r="U469" t="str">
            <v/>
          </cell>
          <cell r="V469" t="str">
            <v/>
          </cell>
          <cell r="W469" t="str">
            <v/>
          </cell>
          <cell r="X469" t="str">
            <v/>
          </cell>
          <cell r="Y469">
            <v>0</v>
          </cell>
          <cell r="AA469" t="str">
            <v/>
          </cell>
          <cell r="AB469">
            <v>5255.8771428571436</v>
          </cell>
          <cell r="AC469" t="str">
            <v/>
          </cell>
          <cell r="AD469" t="str">
            <v/>
          </cell>
          <cell r="AE469" t="str">
            <v/>
          </cell>
          <cell r="AF469" t="str">
            <v/>
          </cell>
          <cell r="AG469" t="str">
            <v/>
          </cell>
          <cell r="AH469">
            <v>0</v>
          </cell>
          <cell r="AJ469" t="str">
            <v>All Network</v>
          </cell>
        </row>
        <row r="470">
          <cell r="A470" t="str">
            <v>20000715</v>
          </cell>
          <cell r="B470" t="str">
            <v>MCNARY-JOHN DAY NO 2</v>
          </cell>
          <cell r="C470">
            <v>135877031.71000001</v>
          </cell>
          <cell r="D470">
            <v>135877031.71000001</v>
          </cell>
          <cell r="E470">
            <v>0</v>
          </cell>
          <cell r="G470">
            <v>11046.022857142858</v>
          </cell>
          <cell r="I470" t="str">
            <v/>
          </cell>
          <cell r="J470">
            <v>1</v>
          </cell>
          <cell r="K470" t="str">
            <v/>
          </cell>
          <cell r="L470" t="str">
            <v/>
          </cell>
          <cell r="M470" t="str">
            <v/>
          </cell>
          <cell r="N470" t="str">
            <v/>
          </cell>
          <cell r="O470" t="str">
            <v/>
          </cell>
          <cell r="P470">
            <v>1</v>
          </cell>
          <cell r="R470" t="str">
            <v/>
          </cell>
          <cell r="S470">
            <v>135877031.71000001</v>
          </cell>
          <cell r="T470" t="str">
            <v/>
          </cell>
          <cell r="U470" t="str">
            <v/>
          </cell>
          <cell r="V470" t="str">
            <v/>
          </cell>
          <cell r="W470" t="str">
            <v/>
          </cell>
          <cell r="X470" t="str">
            <v/>
          </cell>
          <cell r="Y470">
            <v>0</v>
          </cell>
          <cell r="AA470" t="str">
            <v/>
          </cell>
          <cell r="AB470">
            <v>11046.022857142858</v>
          </cell>
          <cell r="AC470" t="str">
            <v/>
          </cell>
          <cell r="AD470" t="str">
            <v/>
          </cell>
          <cell r="AE470" t="str">
            <v/>
          </cell>
          <cell r="AF470" t="str">
            <v/>
          </cell>
          <cell r="AG470" t="str">
            <v/>
          </cell>
          <cell r="AH470">
            <v>0</v>
          </cell>
          <cell r="AJ470" t="str">
            <v>All Network.  REM 2/26/13</v>
          </cell>
        </row>
        <row r="471">
          <cell r="A471" t="str">
            <v>20001448</v>
          </cell>
          <cell r="B471" t="str">
            <v>MCNARY-JONES CANYON NO 1 (ML U</v>
          </cell>
          <cell r="C471">
            <v>242292.96999999997</v>
          </cell>
          <cell r="G471">
            <v>0</v>
          </cell>
          <cell r="J471">
            <v>1</v>
          </cell>
          <cell r="P471">
            <v>1</v>
          </cell>
          <cell r="R471" t="str">
            <v/>
          </cell>
          <cell r="S471">
            <v>242292.96999999997</v>
          </cell>
          <cell r="T471" t="str">
            <v/>
          </cell>
          <cell r="U471" t="str">
            <v/>
          </cell>
          <cell r="V471" t="str">
            <v/>
          </cell>
          <cell r="W471" t="str">
            <v/>
          </cell>
          <cell r="X471" t="str">
            <v/>
          </cell>
          <cell r="Y471">
            <v>0</v>
          </cell>
          <cell r="AA471" t="str">
            <v/>
          </cell>
          <cell r="AB471">
            <v>0</v>
          </cell>
          <cell r="AC471" t="str">
            <v/>
          </cell>
          <cell r="AD471" t="str">
            <v/>
          </cell>
          <cell r="AE471" t="str">
            <v/>
          </cell>
          <cell r="AF471" t="str">
            <v/>
          </cell>
          <cell r="AG471" t="str">
            <v/>
          </cell>
          <cell r="AH471">
            <v>0</v>
          </cell>
          <cell r="AJ471" t="str">
            <v>New ML.  All Network consistent with other investment on this line (LTD 3/28/17)</v>
          </cell>
        </row>
        <row r="472">
          <cell r="A472" t="str">
            <v>20000797</v>
          </cell>
          <cell r="B472" t="str">
            <v>MCNARY-MORROW FLAT NO 1</v>
          </cell>
          <cell r="C472">
            <v>6115820.1200000001</v>
          </cell>
          <cell r="D472">
            <v>1657298.59</v>
          </cell>
          <cell r="E472">
            <v>2.6902343107647249</v>
          </cell>
          <cell r="G472">
            <v>6134.3857142857141</v>
          </cell>
          <cell r="I472" t="str">
            <v/>
          </cell>
          <cell r="J472">
            <v>1</v>
          </cell>
          <cell r="K472" t="str">
            <v/>
          </cell>
          <cell r="L472" t="str">
            <v/>
          </cell>
          <cell r="M472" t="str">
            <v/>
          </cell>
          <cell r="N472" t="str">
            <v/>
          </cell>
          <cell r="O472" t="str">
            <v/>
          </cell>
          <cell r="P472">
            <v>1</v>
          </cell>
          <cell r="R472" t="str">
            <v/>
          </cell>
          <cell r="S472">
            <v>6115820.1200000001</v>
          </cell>
          <cell r="T472" t="str">
            <v/>
          </cell>
          <cell r="U472" t="str">
            <v/>
          </cell>
          <cell r="V472" t="str">
            <v/>
          </cell>
          <cell r="W472" t="str">
            <v/>
          </cell>
          <cell r="X472" t="str">
            <v/>
          </cell>
          <cell r="Y472">
            <v>0</v>
          </cell>
          <cell r="AA472" t="str">
            <v/>
          </cell>
          <cell r="AB472">
            <v>6134.3857142857141</v>
          </cell>
          <cell r="AC472" t="str">
            <v/>
          </cell>
          <cell r="AD472" t="str">
            <v/>
          </cell>
          <cell r="AE472" t="str">
            <v/>
          </cell>
          <cell r="AF472" t="str">
            <v/>
          </cell>
          <cell r="AG472" t="str">
            <v/>
          </cell>
          <cell r="AH472">
            <v>0</v>
          </cell>
          <cell r="AJ472" t="str">
            <v>All Network</v>
          </cell>
        </row>
        <row r="473">
          <cell r="A473" t="str">
            <v>20000657</v>
          </cell>
          <cell r="B473" t="str">
            <v>MCNARY-MORROW FLAT NO 2</v>
          </cell>
          <cell r="C473">
            <v>6939216.6500000004</v>
          </cell>
          <cell r="D473">
            <v>777179.5</v>
          </cell>
          <cell r="E473">
            <v>7.9287180760686562</v>
          </cell>
          <cell r="G473">
            <v>2430.3428571428572</v>
          </cell>
          <cell r="I473" t="str">
            <v/>
          </cell>
          <cell r="J473">
            <v>1</v>
          </cell>
          <cell r="K473" t="str">
            <v/>
          </cell>
          <cell r="L473" t="str">
            <v/>
          </cell>
          <cell r="M473" t="str">
            <v/>
          </cell>
          <cell r="N473" t="str">
            <v/>
          </cell>
          <cell r="O473" t="str">
            <v/>
          </cell>
          <cell r="P473">
            <v>1</v>
          </cell>
          <cell r="R473" t="str">
            <v/>
          </cell>
          <cell r="S473">
            <v>6939216.6500000004</v>
          </cell>
          <cell r="T473" t="str">
            <v/>
          </cell>
          <cell r="U473" t="str">
            <v/>
          </cell>
          <cell r="V473" t="str">
            <v/>
          </cell>
          <cell r="W473" t="str">
            <v/>
          </cell>
          <cell r="X473" t="str">
            <v/>
          </cell>
          <cell r="Y473">
            <v>0</v>
          </cell>
          <cell r="AA473" t="str">
            <v/>
          </cell>
          <cell r="AB473">
            <v>2430.3428571428572</v>
          </cell>
          <cell r="AC473" t="str">
            <v/>
          </cell>
          <cell r="AD473" t="str">
            <v/>
          </cell>
          <cell r="AE473" t="str">
            <v/>
          </cell>
          <cell r="AF473" t="str">
            <v/>
          </cell>
          <cell r="AG473" t="str">
            <v/>
          </cell>
          <cell r="AH473">
            <v>0</v>
          </cell>
          <cell r="AJ473" t="str">
            <v>All Network</v>
          </cell>
        </row>
        <row r="474">
          <cell r="A474" t="str">
            <v>20000369</v>
          </cell>
          <cell r="B474" t="str">
            <v>MCNARY-ROSS NO 1</v>
          </cell>
          <cell r="C474">
            <v>16999672.630000003</v>
          </cell>
          <cell r="D474">
            <v>16999941.240000002</v>
          </cell>
          <cell r="E474">
            <v>-1.5800642849716338E-5</v>
          </cell>
          <cell r="G474">
            <v>62390.681428571421</v>
          </cell>
          <cell r="I474" t="str">
            <v/>
          </cell>
          <cell r="J474">
            <v>1</v>
          </cell>
          <cell r="K474" t="str">
            <v/>
          </cell>
          <cell r="L474" t="str">
            <v/>
          </cell>
          <cell r="M474" t="str">
            <v/>
          </cell>
          <cell r="N474" t="str">
            <v/>
          </cell>
          <cell r="O474" t="str">
            <v/>
          </cell>
          <cell r="P474">
            <v>1</v>
          </cell>
          <cell r="R474" t="str">
            <v/>
          </cell>
          <cell r="S474">
            <v>16999672.630000003</v>
          </cell>
          <cell r="T474" t="str">
            <v/>
          </cell>
          <cell r="U474" t="str">
            <v/>
          </cell>
          <cell r="V474" t="str">
            <v/>
          </cell>
          <cell r="W474" t="str">
            <v/>
          </cell>
          <cell r="X474" t="str">
            <v/>
          </cell>
          <cell r="Y474">
            <v>0</v>
          </cell>
          <cell r="AA474" t="str">
            <v/>
          </cell>
          <cell r="AB474">
            <v>62390.681428571421</v>
          </cell>
          <cell r="AC474" t="str">
            <v/>
          </cell>
          <cell r="AD474" t="str">
            <v/>
          </cell>
          <cell r="AE474" t="str">
            <v/>
          </cell>
          <cell r="AF474" t="str">
            <v/>
          </cell>
          <cell r="AG474" t="str">
            <v/>
          </cell>
          <cell r="AH474">
            <v>0</v>
          </cell>
          <cell r="AJ474" t="str">
            <v>All Network</v>
          </cell>
        </row>
        <row r="475">
          <cell r="A475" t="str">
            <v>20000370</v>
          </cell>
          <cell r="B475" t="str">
            <v>MCNARY-ROUNDUP NO 1</v>
          </cell>
          <cell r="C475">
            <v>1519533.76</v>
          </cell>
          <cell r="D475">
            <v>1519533.76</v>
          </cell>
          <cell r="E475">
            <v>0</v>
          </cell>
          <cell r="G475">
            <v>13934.848571428573</v>
          </cell>
          <cell r="I475" t="str">
            <v/>
          </cell>
          <cell r="J475">
            <v>1</v>
          </cell>
          <cell r="K475" t="str">
            <v/>
          </cell>
          <cell r="L475" t="str">
            <v/>
          </cell>
          <cell r="M475" t="str">
            <v/>
          </cell>
          <cell r="N475" t="str">
            <v/>
          </cell>
          <cell r="O475" t="str">
            <v/>
          </cell>
          <cell r="P475">
            <v>1</v>
          </cell>
          <cell r="R475" t="str">
            <v/>
          </cell>
          <cell r="S475">
            <v>1519533.76</v>
          </cell>
          <cell r="T475" t="str">
            <v/>
          </cell>
          <cell r="U475" t="str">
            <v/>
          </cell>
          <cell r="V475" t="str">
            <v/>
          </cell>
          <cell r="W475" t="str">
            <v/>
          </cell>
          <cell r="X475" t="str">
            <v/>
          </cell>
          <cell r="Y475">
            <v>0</v>
          </cell>
          <cell r="AA475" t="str">
            <v/>
          </cell>
          <cell r="AB475">
            <v>13934.848571428573</v>
          </cell>
          <cell r="AC475" t="str">
            <v/>
          </cell>
          <cell r="AD475" t="str">
            <v/>
          </cell>
          <cell r="AE475" t="str">
            <v/>
          </cell>
          <cell r="AF475" t="str">
            <v/>
          </cell>
          <cell r="AG475" t="str">
            <v/>
          </cell>
          <cell r="AH475">
            <v>0</v>
          </cell>
          <cell r="AJ475" t="str">
            <v>All Network</v>
          </cell>
        </row>
        <row r="476">
          <cell r="A476" t="str">
            <v>20000644</v>
          </cell>
          <cell r="B476" t="str">
            <v>MCNARY-SANTIAM NO 1(OBS/RET, S</v>
          </cell>
          <cell r="C476">
            <v>6147462.5999999996</v>
          </cell>
          <cell r="D476">
            <v>6147462.5999999996</v>
          </cell>
          <cell r="E476">
            <v>0</v>
          </cell>
          <cell r="G476">
            <v>3884.8300000000008</v>
          </cell>
          <cell r="I476" t="str">
            <v/>
          </cell>
          <cell r="J476">
            <v>1</v>
          </cell>
          <cell r="K476" t="str">
            <v/>
          </cell>
          <cell r="L476" t="str">
            <v/>
          </cell>
          <cell r="M476" t="str">
            <v/>
          </cell>
          <cell r="N476" t="str">
            <v/>
          </cell>
          <cell r="O476" t="str">
            <v/>
          </cell>
          <cell r="P476">
            <v>1</v>
          </cell>
          <cell r="R476" t="str">
            <v/>
          </cell>
          <cell r="S476">
            <v>6147462.5999999996</v>
          </cell>
          <cell r="T476" t="str">
            <v/>
          </cell>
          <cell r="U476" t="str">
            <v/>
          </cell>
          <cell r="V476" t="str">
            <v/>
          </cell>
          <cell r="W476" t="str">
            <v/>
          </cell>
          <cell r="X476" t="str">
            <v/>
          </cell>
          <cell r="Y476">
            <v>0</v>
          </cell>
          <cell r="AA476" t="str">
            <v/>
          </cell>
          <cell r="AB476">
            <v>3884.8300000000008</v>
          </cell>
          <cell r="AC476" t="str">
            <v/>
          </cell>
          <cell r="AD476" t="str">
            <v/>
          </cell>
          <cell r="AE476" t="str">
            <v/>
          </cell>
          <cell r="AF476" t="str">
            <v/>
          </cell>
          <cell r="AG476" t="str">
            <v/>
          </cell>
          <cell r="AH476">
            <v>0</v>
          </cell>
          <cell r="AJ476" t="str">
            <v>Line was split.  This remaining investment is the McNary to Jones Canyon portion?  REM 2/27/15</v>
          </cell>
        </row>
        <row r="477">
          <cell r="A477" t="str">
            <v>20000374</v>
          </cell>
          <cell r="B477" t="str">
            <v>MIDWAY-BENTON NO 1</v>
          </cell>
          <cell r="C477">
            <v>3567087.906</v>
          </cell>
          <cell r="D477">
            <v>3567087.9060000004</v>
          </cell>
          <cell r="E477">
            <v>-1.3054382162112582E-16</v>
          </cell>
          <cell r="G477">
            <v>5331.3671428571442</v>
          </cell>
          <cell r="I477" t="str">
            <v/>
          </cell>
          <cell r="J477">
            <v>1</v>
          </cell>
          <cell r="K477" t="str">
            <v/>
          </cell>
          <cell r="L477" t="str">
            <v/>
          </cell>
          <cell r="M477" t="str">
            <v/>
          </cell>
          <cell r="N477" t="str">
            <v/>
          </cell>
          <cell r="O477" t="str">
            <v/>
          </cell>
          <cell r="P477">
            <v>1</v>
          </cell>
          <cell r="R477" t="str">
            <v/>
          </cell>
          <cell r="S477">
            <v>3567087.906</v>
          </cell>
          <cell r="T477" t="str">
            <v/>
          </cell>
          <cell r="U477" t="str">
            <v/>
          </cell>
          <cell r="V477" t="str">
            <v/>
          </cell>
          <cell r="W477" t="str">
            <v/>
          </cell>
          <cell r="X477" t="str">
            <v/>
          </cell>
          <cell r="Y477">
            <v>0</v>
          </cell>
          <cell r="AA477" t="str">
            <v/>
          </cell>
          <cell r="AB477">
            <v>5331.3671428571442</v>
          </cell>
          <cell r="AC477" t="str">
            <v/>
          </cell>
          <cell r="AD477" t="str">
            <v/>
          </cell>
          <cell r="AE477" t="str">
            <v/>
          </cell>
          <cell r="AF477" t="str">
            <v/>
          </cell>
          <cell r="AG477" t="str">
            <v/>
          </cell>
          <cell r="AH477">
            <v>0</v>
          </cell>
          <cell r="AJ477" t="str">
            <v>All Network</v>
          </cell>
        </row>
        <row r="478">
          <cell r="A478" t="str">
            <v>20001079</v>
          </cell>
          <cell r="B478" t="str">
            <v>MIDWAY-BENTON NO 1 (ML)</v>
          </cell>
          <cell r="C478">
            <v>13043705.310000001</v>
          </cell>
          <cell r="D478">
            <v>13025290.23</v>
          </cell>
          <cell r="E478">
            <v>1.413794216852554E-3</v>
          </cell>
          <cell r="G478">
            <v>0</v>
          </cell>
          <cell r="I478" t="str">
            <v/>
          </cell>
          <cell r="J478">
            <v>1</v>
          </cell>
          <cell r="K478" t="str">
            <v/>
          </cell>
          <cell r="L478" t="str">
            <v/>
          </cell>
          <cell r="M478" t="str">
            <v/>
          </cell>
          <cell r="N478" t="str">
            <v/>
          </cell>
          <cell r="O478" t="str">
            <v/>
          </cell>
          <cell r="P478">
            <v>1</v>
          </cell>
          <cell r="R478" t="str">
            <v/>
          </cell>
          <cell r="S478">
            <v>13043705.310000001</v>
          </cell>
          <cell r="T478" t="str">
            <v/>
          </cell>
          <cell r="U478" t="str">
            <v/>
          </cell>
          <cell r="V478" t="str">
            <v/>
          </cell>
          <cell r="W478" t="str">
            <v/>
          </cell>
          <cell r="X478" t="str">
            <v/>
          </cell>
          <cell r="Y478">
            <v>0</v>
          </cell>
          <cell r="AA478" t="str">
            <v/>
          </cell>
          <cell r="AB478">
            <v>0</v>
          </cell>
          <cell r="AC478" t="str">
            <v/>
          </cell>
          <cell r="AD478" t="str">
            <v/>
          </cell>
          <cell r="AE478" t="str">
            <v/>
          </cell>
          <cell r="AF478" t="str">
            <v/>
          </cell>
          <cell r="AG478" t="str">
            <v/>
          </cell>
          <cell r="AH478">
            <v>0</v>
          </cell>
          <cell r="AJ478" t="str">
            <v>New.  All Network. REM 1/28/15</v>
          </cell>
        </row>
        <row r="479">
          <cell r="A479" t="str">
            <v>20000375</v>
          </cell>
          <cell r="B479" t="str">
            <v>MIDWAY-BENTON NO 2</v>
          </cell>
          <cell r="C479">
            <v>1944282</v>
          </cell>
          <cell r="D479">
            <v>1944282</v>
          </cell>
          <cell r="E479">
            <v>0</v>
          </cell>
          <cell r="G479">
            <v>3973.2142857142858</v>
          </cell>
          <cell r="I479" t="str">
            <v/>
          </cell>
          <cell r="J479">
            <v>1</v>
          </cell>
          <cell r="K479" t="str">
            <v/>
          </cell>
          <cell r="L479" t="str">
            <v/>
          </cell>
          <cell r="M479" t="str">
            <v/>
          </cell>
          <cell r="N479" t="str">
            <v/>
          </cell>
          <cell r="O479" t="str">
            <v/>
          </cell>
          <cell r="P479">
            <v>1</v>
          </cell>
          <cell r="R479" t="str">
            <v/>
          </cell>
          <cell r="S479">
            <v>1944282</v>
          </cell>
          <cell r="T479" t="str">
            <v/>
          </cell>
          <cell r="U479" t="str">
            <v/>
          </cell>
          <cell r="V479" t="str">
            <v/>
          </cell>
          <cell r="W479" t="str">
            <v/>
          </cell>
          <cell r="X479" t="str">
            <v/>
          </cell>
          <cell r="Y479">
            <v>0</v>
          </cell>
          <cell r="AA479" t="str">
            <v/>
          </cell>
          <cell r="AB479">
            <v>3973.2142857142858</v>
          </cell>
          <cell r="AC479" t="str">
            <v/>
          </cell>
          <cell r="AD479" t="str">
            <v/>
          </cell>
          <cell r="AE479" t="str">
            <v/>
          </cell>
          <cell r="AF479" t="str">
            <v/>
          </cell>
          <cell r="AG479" t="str">
            <v/>
          </cell>
          <cell r="AH479">
            <v>0</v>
          </cell>
          <cell r="AJ479" t="str">
            <v>All Network</v>
          </cell>
        </row>
        <row r="480">
          <cell r="A480" t="str">
            <v>20000376</v>
          </cell>
          <cell r="B480" t="str">
            <v>MIDWAY-GRANDVIEW NO 1</v>
          </cell>
          <cell r="C480">
            <v>1254399.8910000001</v>
          </cell>
          <cell r="D480">
            <v>1254399.8909999998</v>
          </cell>
          <cell r="E480">
            <v>1.8561117975565071E-16</v>
          </cell>
          <cell r="G480">
            <v>20123.078571428574</v>
          </cell>
          <cell r="I480" t="str">
            <v/>
          </cell>
          <cell r="J480">
            <v>1</v>
          </cell>
          <cell r="K480" t="str">
            <v/>
          </cell>
          <cell r="L480" t="str">
            <v/>
          </cell>
          <cell r="M480" t="str">
            <v/>
          </cell>
          <cell r="N480" t="str">
            <v/>
          </cell>
          <cell r="O480" t="str">
            <v/>
          </cell>
          <cell r="P480">
            <v>1</v>
          </cell>
          <cell r="R480" t="str">
            <v/>
          </cell>
          <cell r="S480">
            <v>1254399.8910000001</v>
          </cell>
          <cell r="T480" t="str">
            <v/>
          </cell>
          <cell r="U480" t="str">
            <v/>
          </cell>
          <cell r="V480" t="str">
            <v/>
          </cell>
          <cell r="W480" t="str">
            <v/>
          </cell>
          <cell r="X480" t="str">
            <v/>
          </cell>
          <cell r="Y480">
            <v>0</v>
          </cell>
          <cell r="AA480" t="str">
            <v/>
          </cell>
          <cell r="AB480">
            <v>20123.078571428574</v>
          </cell>
          <cell r="AC480" t="str">
            <v/>
          </cell>
          <cell r="AD480" t="str">
            <v/>
          </cell>
          <cell r="AE480" t="str">
            <v/>
          </cell>
          <cell r="AF480" t="str">
            <v/>
          </cell>
          <cell r="AG480" t="str">
            <v/>
          </cell>
          <cell r="AH480">
            <v>0</v>
          </cell>
          <cell r="AJ480" t="str">
            <v>All Network</v>
          </cell>
        </row>
        <row r="481">
          <cell r="A481" t="str">
            <v>20000377</v>
          </cell>
          <cell r="B481" t="str">
            <v>MIDWAY-MOXEE NO 1</v>
          </cell>
          <cell r="C481">
            <v>1385757.1380000003</v>
          </cell>
          <cell r="D481">
            <v>1385757.1379999998</v>
          </cell>
          <cell r="E481">
            <v>3.360338363328274E-16</v>
          </cell>
          <cell r="G481">
            <v>17753.255714285715</v>
          </cell>
          <cell r="I481" t="str">
            <v/>
          </cell>
          <cell r="J481">
            <v>1</v>
          </cell>
          <cell r="K481" t="str">
            <v/>
          </cell>
          <cell r="L481" t="str">
            <v/>
          </cell>
          <cell r="M481" t="str">
            <v/>
          </cell>
          <cell r="N481" t="str">
            <v/>
          </cell>
          <cell r="O481" t="str">
            <v/>
          </cell>
          <cell r="P481">
            <v>1</v>
          </cell>
          <cell r="R481" t="str">
            <v/>
          </cell>
          <cell r="S481">
            <v>1385757.1380000003</v>
          </cell>
          <cell r="T481" t="str">
            <v/>
          </cell>
          <cell r="U481" t="str">
            <v/>
          </cell>
          <cell r="V481" t="str">
            <v/>
          </cell>
          <cell r="W481" t="str">
            <v/>
          </cell>
          <cell r="X481" t="str">
            <v/>
          </cell>
          <cell r="Y481">
            <v>0</v>
          </cell>
          <cell r="AA481" t="str">
            <v/>
          </cell>
          <cell r="AB481">
            <v>17753.255714285715</v>
          </cell>
          <cell r="AC481" t="str">
            <v/>
          </cell>
          <cell r="AD481" t="str">
            <v/>
          </cell>
          <cell r="AE481" t="str">
            <v/>
          </cell>
          <cell r="AF481" t="str">
            <v/>
          </cell>
          <cell r="AG481" t="str">
            <v/>
          </cell>
          <cell r="AH481">
            <v>0</v>
          </cell>
          <cell r="AJ481" t="str">
            <v>All Network</v>
          </cell>
        </row>
        <row r="482">
          <cell r="A482" t="str">
            <v>20000378</v>
          </cell>
          <cell r="B482" t="str">
            <v>MIDWAY-POTHOLES NO 1</v>
          </cell>
          <cell r="C482">
            <v>765881.99300000002</v>
          </cell>
          <cell r="D482">
            <v>765881.99300000025</v>
          </cell>
          <cell r="E482">
            <v>-3.0400328742794915E-16</v>
          </cell>
          <cell r="G482">
            <v>21140.70714285714</v>
          </cell>
          <cell r="I482" t="str">
            <v/>
          </cell>
          <cell r="J482">
            <v>1</v>
          </cell>
          <cell r="K482" t="str">
            <v/>
          </cell>
          <cell r="L482" t="str">
            <v/>
          </cell>
          <cell r="M482" t="str">
            <v/>
          </cell>
          <cell r="N482" t="str">
            <v/>
          </cell>
          <cell r="O482" t="str">
            <v/>
          </cell>
          <cell r="P482">
            <v>1</v>
          </cell>
          <cell r="R482" t="str">
            <v/>
          </cell>
          <cell r="S482">
            <v>765881.99300000002</v>
          </cell>
          <cell r="T482" t="str">
            <v/>
          </cell>
          <cell r="U482" t="str">
            <v/>
          </cell>
          <cell r="V482" t="str">
            <v/>
          </cell>
          <cell r="W482" t="str">
            <v/>
          </cell>
          <cell r="X482" t="str">
            <v/>
          </cell>
          <cell r="Y482">
            <v>0</v>
          </cell>
          <cell r="AA482" t="str">
            <v/>
          </cell>
          <cell r="AB482">
            <v>21140.70714285714</v>
          </cell>
          <cell r="AC482" t="str">
            <v/>
          </cell>
          <cell r="AD482" t="str">
            <v/>
          </cell>
          <cell r="AE482" t="str">
            <v/>
          </cell>
          <cell r="AF482" t="str">
            <v/>
          </cell>
          <cell r="AG482" t="str">
            <v/>
          </cell>
          <cell r="AH482">
            <v>0</v>
          </cell>
          <cell r="AJ482" t="str">
            <v>All Network</v>
          </cell>
        </row>
        <row r="483">
          <cell r="A483" t="str">
            <v>20000379</v>
          </cell>
          <cell r="B483" t="str">
            <v>MIDWAY-ROCKY FORD NO 1</v>
          </cell>
          <cell r="C483">
            <v>1620448.3530000001</v>
          </cell>
          <cell r="D483">
            <v>1620448.3530000001</v>
          </cell>
          <cell r="E483">
            <v>0</v>
          </cell>
          <cell r="G483">
            <v>17034.652857142857</v>
          </cell>
          <cell r="I483" t="str">
            <v/>
          </cell>
          <cell r="J483">
            <v>1</v>
          </cell>
          <cell r="K483" t="str">
            <v/>
          </cell>
          <cell r="L483" t="str">
            <v/>
          </cell>
          <cell r="M483" t="str">
            <v/>
          </cell>
          <cell r="N483" t="str">
            <v/>
          </cell>
          <cell r="O483" t="str">
            <v/>
          </cell>
          <cell r="P483">
            <v>1</v>
          </cell>
          <cell r="R483" t="str">
            <v/>
          </cell>
          <cell r="S483">
            <v>1620448.3530000001</v>
          </cell>
          <cell r="T483" t="str">
            <v/>
          </cell>
          <cell r="U483" t="str">
            <v/>
          </cell>
          <cell r="V483" t="str">
            <v/>
          </cell>
          <cell r="W483" t="str">
            <v/>
          </cell>
          <cell r="X483" t="str">
            <v/>
          </cell>
          <cell r="Y483">
            <v>0</v>
          </cell>
          <cell r="AA483" t="str">
            <v/>
          </cell>
          <cell r="AB483">
            <v>17034.652857142857</v>
          </cell>
          <cell r="AC483" t="str">
            <v/>
          </cell>
          <cell r="AD483" t="str">
            <v/>
          </cell>
          <cell r="AE483" t="str">
            <v/>
          </cell>
          <cell r="AF483" t="str">
            <v/>
          </cell>
          <cell r="AG483" t="str">
            <v/>
          </cell>
          <cell r="AH483">
            <v>0</v>
          </cell>
          <cell r="AJ483" t="str">
            <v>All Network</v>
          </cell>
        </row>
        <row r="484">
          <cell r="A484" t="str">
            <v>20000380</v>
          </cell>
          <cell r="B484" t="str">
            <v>MIDWAY-VANTAGE NO 1</v>
          </cell>
          <cell r="C484">
            <v>9948979.9529999979</v>
          </cell>
          <cell r="D484">
            <v>9948979.9730000012</v>
          </cell>
          <cell r="E484">
            <v>-2.0102566627465722E-9</v>
          </cell>
          <cell r="G484">
            <v>8591.0999999999985</v>
          </cell>
          <cell r="I484" t="str">
            <v/>
          </cell>
          <cell r="J484">
            <v>1</v>
          </cell>
          <cell r="K484" t="str">
            <v/>
          </cell>
          <cell r="L484" t="str">
            <v/>
          </cell>
          <cell r="M484" t="str">
            <v/>
          </cell>
          <cell r="N484" t="str">
            <v/>
          </cell>
          <cell r="O484" t="str">
            <v/>
          </cell>
          <cell r="P484">
            <v>1</v>
          </cell>
          <cell r="R484" t="str">
            <v/>
          </cell>
          <cell r="S484">
            <v>9948979.9529999979</v>
          </cell>
          <cell r="T484" t="str">
            <v/>
          </cell>
          <cell r="U484" t="str">
            <v/>
          </cell>
          <cell r="V484" t="str">
            <v/>
          </cell>
          <cell r="W484" t="str">
            <v/>
          </cell>
          <cell r="X484" t="str">
            <v/>
          </cell>
          <cell r="Y484">
            <v>0</v>
          </cell>
          <cell r="AA484" t="str">
            <v/>
          </cell>
          <cell r="AB484">
            <v>8591.0999999999985</v>
          </cell>
          <cell r="AC484" t="str">
            <v/>
          </cell>
          <cell r="AD484" t="str">
            <v/>
          </cell>
          <cell r="AE484" t="str">
            <v/>
          </cell>
          <cell r="AF484" t="str">
            <v/>
          </cell>
          <cell r="AG484" t="str">
            <v/>
          </cell>
          <cell r="AH484">
            <v>0</v>
          </cell>
          <cell r="AJ484" t="str">
            <v>All Network</v>
          </cell>
        </row>
        <row r="485">
          <cell r="A485" t="str">
            <v>20000381</v>
          </cell>
          <cell r="B485" t="str">
            <v>MILTON TAP TO WALLA WALLA-PEND</v>
          </cell>
          <cell r="C485">
            <v>2196320.8799999994</v>
          </cell>
          <cell r="D485">
            <v>2196320.8800000004</v>
          </cell>
          <cell r="E485">
            <v>-4.2403757260436297E-16</v>
          </cell>
          <cell r="G485">
            <v>1409.8557142857146</v>
          </cell>
          <cell r="I485" t="str">
            <v/>
          </cell>
          <cell r="J485">
            <v>1</v>
          </cell>
          <cell r="K485" t="str">
            <v/>
          </cell>
          <cell r="L485" t="str">
            <v/>
          </cell>
          <cell r="M485" t="str">
            <v/>
          </cell>
          <cell r="N485" t="str">
            <v/>
          </cell>
          <cell r="O485" t="str">
            <v/>
          </cell>
          <cell r="P485">
            <v>1</v>
          </cell>
          <cell r="R485" t="str">
            <v/>
          </cell>
          <cell r="S485">
            <v>2196320.8799999994</v>
          </cell>
          <cell r="T485" t="str">
            <v/>
          </cell>
          <cell r="U485" t="str">
            <v/>
          </cell>
          <cell r="V485" t="str">
            <v/>
          </cell>
          <cell r="W485" t="str">
            <v/>
          </cell>
          <cell r="X485" t="str">
            <v/>
          </cell>
          <cell r="Y485">
            <v>0</v>
          </cell>
          <cell r="AA485" t="str">
            <v/>
          </cell>
          <cell r="AB485">
            <v>1409.8557142857146</v>
          </cell>
          <cell r="AC485" t="str">
            <v/>
          </cell>
          <cell r="AD485" t="str">
            <v/>
          </cell>
          <cell r="AE485" t="str">
            <v/>
          </cell>
          <cell r="AF485" t="str">
            <v/>
          </cell>
          <cell r="AG485" t="str">
            <v/>
          </cell>
          <cell r="AH485">
            <v>0</v>
          </cell>
          <cell r="AJ485" t="str">
            <v>All Network</v>
          </cell>
        </row>
        <row r="486">
          <cell r="A486" t="str">
            <v>20000382</v>
          </cell>
          <cell r="B486" t="str">
            <v>MINIDOKA PH-UNITY NO 1</v>
          </cell>
          <cell r="C486">
            <v>2240442.5700000003</v>
          </cell>
          <cell r="D486">
            <v>2146839.0999999996</v>
          </cell>
          <cell r="E486">
            <v>4.3600598666197518E-2</v>
          </cell>
          <cell r="G486">
            <v>29564.780000000002</v>
          </cell>
          <cell r="I486" t="str">
            <v/>
          </cell>
          <cell r="J486">
            <v>1</v>
          </cell>
          <cell r="K486" t="str">
            <v/>
          </cell>
          <cell r="L486" t="str">
            <v/>
          </cell>
          <cell r="M486" t="str">
            <v/>
          </cell>
          <cell r="N486" t="str">
            <v/>
          </cell>
          <cell r="O486" t="str">
            <v/>
          </cell>
          <cell r="P486">
            <v>1</v>
          </cell>
          <cell r="R486" t="str">
            <v/>
          </cell>
          <cell r="S486">
            <v>2240442.5700000003</v>
          </cell>
          <cell r="T486" t="str">
            <v/>
          </cell>
          <cell r="U486" t="str">
            <v/>
          </cell>
          <cell r="V486" t="str">
            <v/>
          </cell>
          <cell r="W486" t="str">
            <v/>
          </cell>
          <cell r="X486" t="str">
            <v/>
          </cell>
          <cell r="Y486">
            <v>0</v>
          </cell>
          <cell r="AA486" t="str">
            <v/>
          </cell>
          <cell r="AB486">
            <v>29564.780000000002</v>
          </cell>
          <cell r="AC486" t="str">
            <v/>
          </cell>
          <cell r="AD486" t="str">
            <v/>
          </cell>
          <cell r="AE486" t="str">
            <v/>
          </cell>
          <cell r="AF486" t="str">
            <v/>
          </cell>
          <cell r="AG486" t="str">
            <v/>
          </cell>
          <cell r="AH486">
            <v>0</v>
          </cell>
          <cell r="AJ486" t="str">
            <v>All Network</v>
          </cell>
        </row>
        <row r="487">
          <cell r="A487" t="str">
            <v>20000383</v>
          </cell>
          <cell r="B487" t="str">
            <v>MINIDOKA SUB TAP TO DUFN43</v>
          </cell>
          <cell r="C487">
            <v>1099937</v>
          </cell>
          <cell r="D487">
            <v>1099937</v>
          </cell>
          <cell r="E487">
            <v>0</v>
          </cell>
          <cell r="G487">
            <v>64.515714285714282</v>
          </cell>
          <cell r="I487" t="str">
            <v/>
          </cell>
          <cell r="J487">
            <v>1</v>
          </cell>
          <cell r="K487" t="str">
            <v/>
          </cell>
          <cell r="L487" t="str">
            <v/>
          </cell>
          <cell r="M487" t="str">
            <v/>
          </cell>
          <cell r="N487" t="str">
            <v/>
          </cell>
          <cell r="O487" t="str">
            <v/>
          </cell>
          <cell r="P487">
            <v>1</v>
          </cell>
          <cell r="R487" t="str">
            <v/>
          </cell>
          <cell r="S487">
            <v>1099937</v>
          </cell>
          <cell r="T487" t="str">
            <v/>
          </cell>
          <cell r="U487" t="str">
            <v/>
          </cell>
          <cell r="V487" t="str">
            <v/>
          </cell>
          <cell r="W487" t="str">
            <v/>
          </cell>
          <cell r="X487" t="str">
            <v/>
          </cell>
          <cell r="Y487">
            <v>0</v>
          </cell>
          <cell r="AA487" t="str">
            <v/>
          </cell>
          <cell r="AB487">
            <v>64.515714285714282</v>
          </cell>
          <cell r="AC487" t="str">
            <v/>
          </cell>
          <cell r="AD487" t="str">
            <v/>
          </cell>
          <cell r="AE487" t="str">
            <v/>
          </cell>
          <cell r="AF487" t="str">
            <v/>
          </cell>
          <cell r="AG487" t="str">
            <v/>
          </cell>
          <cell r="AH487">
            <v>0</v>
          </cell>
          <cell r="AJ487" t="str">
            <v>All Network</v>
          </cell>
        </row>
        <row r="488">
          <cell r="A488" t="str">
            <v>20000652</v>
          </cell>
          <cell r="B488" t="str">
            <v>MIST TAP TO ALLSTON-DRISCOLL N</v>
          </cell>
          <cell r="C488">
            <v>9302.41</v>
          </cell>
          <cell r="D488">
            <v>9302.41</v>
          </cell>
          <cell r="E488">
            <v>0</v>
          </cell>
          <cell r="G488">
            <v>1053.5385714285715</v>
          </cell>
          <cell r="I488" t="str">
            <v/>
          </cell>
          <cell r="J488">
            <v>1</v>
          </cell>
          <cell r="K488" t="str">
            <v/>
          </cell>
          <cell r="L488" t="str">
            <v/>
          </cell>
          <cell r="M488" t="str">
            <v/>
          </cell>
          <cell r="N488" t="str">
            <v/>
          </cell>
          <cell r="O488" t="str">
            <v/>
          </cell>
          <cell r="P488">
            <v>1</v>
          </cell>
          <cell r="R488" t="str">
            <v/>
          </cell>
          <cell r="S488">
            <v>9302.41</v>
          </cell>
          <cell r="T488" t="str">
            <v/>
          </cell>
          <cell r="U488" t="str">
            <v/>
          </cell>
          <cell r="V488" t="str">
            <v/>
          </cell>
          <cell r="W488" t="str">
            <v/>
          </cell>
          <cell r="X488" t="str">
            <v/>
          </cell>
          <cell r="Y488">
            <v>0</v>
          </cell>
          <cell r="AA488" t="str">
            <v/>
          </cell>
          <cell r="AB488">
            <v>1053.5385714285715</v>
          </cell>
          <cell r="AC488" t="str">
            <v/>
          </cell>
          <cell r="AD488" t="str">
            <v/>
          </cell>
          <cell r="AE488" t="str">
            <v/>
          </cell>
          <cell r="AF488" t="str">
            <v/>
          </cell>
          <cell r="AG488" t="str">
            <v/>
          </cell>
          <cell r="AH488">
            <v>0</v>
          </cell>
          <cell r="AJ488" t="str">
            <v>All Network</v>
          </cell>
        </row>
        <row r="489">
          <cell r="A489" t="str">
            <v>20000384</v>
          </cell>
          <cell r="B489" t="str">
            <v>MONROE-CUSTER NO 1</v>
          </cell>
          <cell r="C489">
            <v>19774961.413000003</v>
          </cell>
          <cell r="D489">
            <v>19774961.423</v>
          </cell>
          <cell r="E489">
            <v>-5.0568988226730828E-10</v>
          </cell>
          <cell r="G489">
            <v>66068.972857142857</v>
          </cell>
          <cell r="I489" t="str">
            <v/>
          </cell>
          <cell r="J489">
            <v>1</v>
          </cell>
          <cell r="K489" t="str">
            <v/>
          </cell>
          <cell r="L489" t="str">
            <v/>
          </cell>
          <cell r="M489" t="str">
            <v/>
          </cell>
          <cell r="N489" t="str">
            <v/>
          </cell>
          <cell r="O489" t="str">
            <v/>
          </cell>
          <cell r="P489">
            <v>1</v>
          </cell>
          <cell r="R489" t="str">
            <v/>
          </cell>
          <cell r="S489">
            <v>19774961.413000003</v>
          </cell>
          <cell r="T489" t="str">
            <v/>
          </cell>
          <cell r="U489" t="str">
            <v/>
          </cell>
          <cell r="V489" t="str">
            <v/>
          </cell>
          <cell r="W489" t="str">
            <v/>
          </cell>
          <cell r="X489" t="str">
            <v/>
          </cell>
          <cell r="Y489">
            <v>0</v>
          </cell>
          <cell r="AA489" t="str">
            <v/>
          </cell>
          <cell r="AB489">
            <v>66068.972857142857</v>
          </cell>
          <cell r="AC489" t="str">
            <v/>
          </cell>
          <cell r="AD489" t="str">
            <v/>
          </cell>
          <cell r="AE489" t="str">
            <v/>
          </cell>
          <cell r="AF489" t="str">
            <v/>
          </cell>
          <cell r="AG489" t="str">
            <v/>
          </cell>
          <cell r="AH489">
            <v>0</v>
          </cell>
          <cell r="AJ489" t="str">
            <v>All Network</v>
          </cell>
        </row>
        <row r="490">
          <cell r="A490" t="str">
            <v>20000894</v>
          </cell>
          <cell r="B490" t="str">
            <v>MONROE-CUSTER NO 1 ML SKAGIT C</v>
          </cell>
          <cell r="C490">
            <v>365246.1</v>
          </cell>
          <cell r="D490">
            <v>365246.1</v>
          </cell>
          <cell r="E490">
            <v>0</v>
          </cell>
          <cell r="G490">
            <v>0</v>
          </cell>
          <cell r="I490" t="str">
            <v/>
          </cell>
          <cell r="J490">
            <v>1</v>
          </cell>
          <cell r="K490" t="str">
            <v/>
          </cell>
          <cell r="L490" t="str">
            <v/>
          </cell>
          <cell r="M490" t="str">
            <v/>
          </cell>
          <cell r="N490" t="str">
            <v/>
          </cell>
          <cell r="O490" t="str">
            <v/>
          </cell>
          <cell r="P490">
            <v>1</v>
          </cell>
          <cell r="R490" t="str">
            <v/>
          </cell>
          <cell r="S490">
            <v>365246.1</v>
          </cell>
          <cell r="T490" t="str">
            <v/>
          </cell>
          <cell r="U490" t="str">
            <v/>
          </cell>
          <cell r="V490" t="str">
            <v/>
          </cell>
          <cell r="W490" t="str">
            <v/>
          </cell>
          <cell r="X490" t="str">
            <v/>
          </cell>
          <cell r="Y490">
            <v>0</v>
          </cell>
          <cell r="AA490" t="str">
            <v/>
          </cell>
          <cell r="AB490">
            <v>0</v>
          </cell>
          <cell r="AC490" t="str">
            <v/>
          </cell>
          <cell r="AD490" t="str">
            <v/>
          </cell>
          <cell r="AE490" t="str">
            <v/>
          </cell>
          <cell r="AF490" t="str">
            <v/>
          </cell>
          <cell r="AG490" t="str">
            <v/>
          </cell>
          <cell r="AH490">
            <v>0</v>
          </cell>
          <cell r="AJ490" t="str">
            <v>MLEASE All Network</v>
          </cell>
        </row>
        <row r="491">
          <cell r="A491" t="str">
            <v>20000893</v>
          </cell>
          <cell r="B491" t="str">
            <v>MONROE-CUSTER NO 1 ML SNOHOMIS</v>
          </cell>
          <cell r="C491">
            <v>474819.44</v>
          </cell>
          <cell r="D491">
            <v>474819.44</v>
          </cell>
          <cell r="E491">
            <v>0</v>
          </cell>
          <cell r="G491">
            <v>0</v>
          </cell>
          <cell r="I491" t="str">
            <v/>
          </cell>
          <cell r="J491">
            <v>1</v>
          </cell>
          <cell r="K491" t="str">
            <v/>
          </cell>
          <cell r="L491" t="str">
            <v/>
          </cell>
          <cell r="M491" t="str">
            <v/>
          </cell>
          <cell r="N491" t="str">
            <v/>
          </cell>
          <cell r="O491" t="str">
            <v/>
          </cell>
          <cell r="P491">
            <v>1</v>
          </cell>
          <cell r="R491" t="str">
            <v/>
          </cell>
          <cell r="S491">
            <v>474819.44</v>
          </cell>
          <cell r="T491" t="str">
            <v/>
          </cell>
          <cell r="U491" t="str">
            <v/>
          </cell>
          <cell r="V491" t="str">
            <v/>
          </cell>
          <cell r="W491" t="str">
            <v/>
          </cell>
          <cell r="X491" t="str">
            <v/>
          </cell>
          <cell r="Y491">
            <v>0</v>
          </cell>
          <cell r="AA491" t="str">
            <v/>
          </cell>
          <cell r="AB491">
            <v>0</v>
          </cell>
          <cell r="AC491" t="str">
            <v/>
          </cell>
          <cell r="AD491" t="str">
            <v/>
          </cell>
          <cell r="AE491" t="str">
            <v/>
          </cell>
          <cell r="AF491" t="str">
            <v/>
          </cell>
          <cell r="AG491" t="str">
            <v/>
          </cell>
          <cell r="AH491">
            <v>0</v>
          </cell>
          <cell r="AJ491" t="str">
            <v>MLEASE All Network</v>
          </cell>
        </row>
        <row r="492">
          <cell r="A492" t="str">
            <v>20000895</v>
          </cell>
          <cell r="B492" t="str">
            <v>MONROE-CUSTER NO 1 ML WHATCOME</v>
          </cell>
          <cell r="C492">
            <v>377420.76</v>
          </cell>
          <cell r="D492">
            <v>377420.76</v>
          </cell>
          <cell r="E492">
            <v>0</v>
          </cell>
          <cell r="G492">
            <v>0</v>
          </cell>
          <cell r="I492" t="str">
            <v/>
          </cell>
          <cell r="J492">
            <v>1</v>
          </cell>
          <cell r="K492" t="str">
            <v/>
          </cell>
          <cell r="L492" t="str">
            <v/>
          </cell>
          <cell r="M492" t="str">
            <v/>
          </cell>
          <cell r="N492" t="str">
            <v/>
          </cell>
          <cell r="O492" t="str">
            <v/>
          </cell>
          <cell r="P492">
            <v>1</v>
          </cell>
          <cell r="R492" t="str">
            <v/>
          </cell>
          <cell r="S492">
            <v>377420.76</v>
          </cell>
          <cell r="T492" t="str">
            <v/>
          </cell>
          <cell r="U492" t="str">
            <v/>
          </cell>
          <cell r="V492" t="str">
            <v/>
          </cell>
          <cell r="W492" t="str">
            <v/>
          </cell>
          <cell r="X492" t="str">
            <v/>
          </cell>
          <cell r="Y492">
            <v>0</v>
          </cell>
          <cell r="AA492" t="str">
            <v/>
          </cell>
          <cell r="AB492">
            <v>0</v>
          </cell>
          <cell r="AC492" t="str">
            <v/>
          </cell>
          <cell r="AD492" t="str">
            <v/>
          </cell>
          <cell r="AE492" t="str">
            <v/>
          </cell>
          <cell r="AF492" t="str">
            <v/>
          </cell>
          <cell r="AG492" t="str">
            <v/>
          </cell>
          <cell r="AH492">
            <v>0</v>
          </cell>
          <cell r="AJ492" t="str">
            <v>MLEASE All Network</v>
          </cell>
        </row>
        <row r="493">
          <cell r="A493" t="str">
            <v>20000385</v>
          </cell>
          <cell r="B493" t="str">
            <v>MONROE-CUSTER NO 2</v>
          </cell>
          <cell r="C493">
            <v>8704892.3460000008</v>
          </cell>
          <cell r="D493">
            <v>8704892.345999999</v>
          </cell>
          <cell r="E493">
            <v>2.1397681616210503E-16</v>
          </cell>
          <cell r="G493">
            <v>45798.755714285711</v>
          </cell>
          <cell r="I493" t="str">
            <v/>
          </cell>
          <cell r="J493">
            <v>1</v>
          </cell>
          <cell r="K493" t="str">
            <v/>
          </cell>
          <cell r="L493" t="str">
            <v/>
          </cell>
          <cell r="M493" t="str">
            <v/>
          </cell>
          <cell r="N493" t="str">
            <v/>
          </cell>
          <cell r="O493" t="str">
            <v/>
          </cell>
          <cell r="P493">
            <v>1</v>
          </cell>
          <cell r="R493" t="str">
            <v/>
          </cell>
          <cell r="S493">
            <v>8704892.3460000008</v>
          </cell>
          <cell r="T493" t="str">
            <v/>
          </cell>
          <cell r="U493" t="str">
            <v/>
          </cell>
          <cell r="V493" t="str">
            <v/>
          </cell>
          <cell r="W493" t="str">
            <v/>
          </cell>
          <cell r="X493" t="str">
            <v/>
          </cell>
          <cell r="Y493">
            <v>0</v>
          </cell>
          <cell r="AA493" t="str">
            <v/>
          </cell>
          <cell r="AB493">
            <v>45798.755714285711</v>
          </cell>
          <cell r="AC493" t="str">
            <v/>
          </cell>
          <cell r="AD493" t="str">
            <v/>
          </cell>
          <cell r="AE493" t="str">
            <v/>
          </cell>
          <cell r="AF493" t="str">
            <v/>
          </cell>
          <cell r="AG493" t="str">
            <v/>
          </cell>
          <cell r="AH493">
            <v>0</v>
          </cell>
          <cell r="AJ493" t="str">
            <v>All Network</v>
          </cell>
        </row>
        <row r="494">
          <cell r="A494" t="str">
            <v>20000619</v>
          </cell>
          <cell r="B494" t="str">
            <v>MONROE-NOVELTY HILL NO.1</v>
          </cell>
          <cell r="C494">
            <v>1736161</v>
          </cell>
          <cell r="D494">
            <v>1736161</v>
          </cell>
          <cell r="E494">
            <v>0</v>
          </cell>
          <cell r="G494">
            <v>0</v>
          </cell>
          <cell r="I494" t="str">
            <v/>
          </cell>
          <cell r="J494">
            <v>1</v>
          </cell>
          <cell r="K494" t="str">
            <v/>
          </cell>
          <cell r="L494" t="str">
            <v/>
          </cell>
          <cell r="M494" t="str">
            <v/>
          </cell>
          <cell r="N494" t="str">
            <v/>
          </cell>
          <cell r="O494" t="str">
            <v/>
          </cell>
          <cell r="P494">
            <v>1</v>
          </cell>
          <cell r="R494" t="str">
            <v/>
          </cell>
          <cell r="S494">
            <v>1736161</v>
          </cell>
          <cell r="T494" t="str">
            <v/>
          </cell>
          <cell r="U494" t="str">
            <v/>
          </cell>
          <cell r="V494" t="str">
            <v/>
          </cell>
          <cell r="W494" t="str">
            <v/>
          </cell>
          <cell r="X494" t="str">
            <v/>
          </cell>
          <cell r="Y494">
            <v>0</v>
          </cell>
          <cell r="AA494" t="str">
            <v/>
          </cell>
          <cell r="AB494">
            <v>0</v>
          </cell>
          <cell r="AC494" t="str">
            <v/>
          </cell>
          <cell r="AD494" t="str">
            <v/>
          </cell>
          <cell r="AE494" t="str">
            <v/>
          </cell>
          <cell r="AF494" t="str">
            <v/>
          </cell>
          <cell r="AG494" t="str">
            <v/>
          </cell>
          <cell r="AH494">
            <v>0</v>
          </cell>
          <cell r="AJ494" t="str">
            <v>All Network</v>
          </cell>
        </row>
        <row r="495">
          <cell r="A495" t="str">
            <v>20000386</v>
          </cell>
          <cell r="B495" t="str">
            <v>MONROE-SNOHOMISH NO 1 &amp; 2 (MON</v>
          </cell>
          <cell r="C495">
            <v>402266.79000000004</v>
          </cell>
          <cell r="D495">
            <v>402266.79000000004</v>
          </cell>
          <cell r="E495">
            <v>0</v>
          </cell>
          <cell r="G495">
            <v>2381.7742857142853</v>
          </cell>
          <cell r="I495" t="str">
            <v/>
          </cell>
          <cell r="J495">
            <v>1</v>
          </cell>
          <cell r="K495" t="str">
            <v/>
          </cell>
          <cell r="L495" t="str">
            <v/>
          </cell>
          <cell r="M495" t="str">
            <v/>
          </cell>
          <cell r="N495" t="str">
            <v/>
          </cell>
          <cell r="O495" t="str">
            <v/>
          </cell>
          <cell r="P495">
            <v>1</v>
          </cell>
          <cell r="R495" t="str">
            <v/>
          </cell>
          <cell r="S495">
            <v>402266.79000000004</v>
          </cell>
          <cell r="T495" t="str">
            <v/>
          </cell>
          <cell r="U495" t="str">
            <v/>
          </cell>
          <cell r="V495" t="str">
            <v/>
          </cell>
          <cell r="W495" t="str">
            <v/>
          </cell>
          <cell r="X495" t="str">
            <v/>
          </cell>
          <cell r="Y495">
            <v>0</v>
          </cell>
          <cell r="AA495" t="str">
            <v/>
          </cell>
          <cell r="AB495">
            <v>2381.7742857142853</v>
          </cell>
          <cell r="AC495" t="str">
            <v/>
          </cell>
          <cell r="AD495" t="str">
            <v/>
          </cell>
          <cell r="AE495" t="str">
            <v/>
          </cell>
          <cell r="AF495" t="str">
            <v/>
          </cell>
          <cell r="AG495" t="str">
            <v/>
          </cell>
          <cell r="AH495">
            <v>0</v>
          </cell>
          <cell r="AJ495" t="str">
            <v>All Network</v>
          </cell>
        </row>
        <row r="496">
          <cell r="A496" t="str">
            <v>20000387</v>
          </cell>
          <cell r="B496" t="str">
            <v>MONROE-SNOHOMISH NO 1 &amp; 2 (MON</v>
          </cell>
          <cell r="C496">
            <v>164312</v>
          </cell>
          <cell r="D496">
            <v>164312</v>
          </cell>
          <cell r="E496">
            <v>0</v>
          </cell>
          <cell r="G496">
            <v>1462.4257142857145</v>
          </cell>
          <cell r="I496" t="str">
            <v/>
          </cell>
          <cell r="J496">
            <v>1</v>
          </cell>
          <cell r="K496" t="str">
            <v/>
          </cell>
          <cell r="L496" t="str">
            <v/>
          </cell>
          <cell r="M496" t="str">
            <v/>
          </cell>
          <cell r="N496" t="str">
            <v/>
          </cell>
          <cell r="O496" t="str">
            <v/>
          </cell>
          <cell r="P496">
            <v>1</v>
          </cell>
          <cell r="R496" t="str">
            <v/>
          </cell>
          <cell r="S496">
            <v>164312</v>
          </cell>
          <cell r="T496" t="str">
            <v/>
          </cell>
          <cell r="U496" t="str">
            <v/>
          </cell>
          <cell r="V496" t="str">
            <v/>
          </cell>
          <cell r="W496" t="str">
            <v/>
          </cell>
          <cell r="X496" t="str">
            <v/>
          </cell>
          <cell r="Y496">
            <v>0</v>
          </cell>
          <cell r="AA496" t="str">
            <v/>
          </cell>
          <cell r="AB496">
            <v>1462.4257142857145</v>
          </cell>
          <cell r="AC496" t="str">
            <v/>
          </cell>
          <cell r="AD496" t="str">
            <v/>
          </cell>
          <cell r="AE496" t="str">
            <v/>
          </cell>
          <cell r="AF496" t="str">
            <v/>
          </cell>
          <cell r="AG496" t="str">
            <v/>
          </cell>
          <cell r="AH496">
            <v>0</v>
          </cell>
          <cell r="AJ496" t="str">
            <v>All Network</v>
          </cell>
        </row>
        <row r="497">
          <cell r="A497" t="str">
            <v>20001324</v>
          </cell>
          <cell r="B497" t="str">
            <v>MONROE-SNOHOMISH NO 1 &amp; 2 (MON</v>
          </cell>
          <cell r="C497">
            <v>1024026.84</v>
          </cell>
          <cell r="D497">
            <v>1024073.35</v>
          </cell>
          <cell r="E497">
            <v>-4.5416668640004462E-5</v>
          </cell>
          <cell r="G497">
            <v>0</v>
          </cell>
          <cell r="I497" t="str">
            <v/>
          </cell>
          <cell r="J497">
            <v>1</v>
          </cell>
          <cell r="K497" t="str">
            <v/>
          </cell>
          <cell r="L497" t="str">
            <v/>
          </cell>
          <cell r="M497" t="str">
            <v/>
          </cell>
          <cell r="N497" t="str">
            <v/>
          </cell>
          <cell r="O497" t="str">
            <v/>
          </cell>
          <cell r="P497">
            <v>1</v>
          </cell>
          <cell r="R497" t="str">
            <v/>
          </cell>
          <cell r="S497">
            <v>1024026.84</v>
          </cell>
          <cell r="T497" t="str">
            <v/>
          </cell>
          <cell r="U497" t="str">
            <v/>
          </cell>
          <cell r="V497" t="str">
            <v/>
          </cell>
          <cell r="W497" t="str">
            <v/>
          </cell>
          <cell r="X497" t="str">
            <v/>
          </cell>
          <cell r="Y497">
            <v>0</v>
          </cell>
          <cell r="AA497" t="str">
            <v/>
          </cell>
          <cell r="AB497">
            <v>0</v>
          </cell>
          <cell r="AC497" t="str">
            <v/>
          </cell>
          <cell r="AD497" t="str">
            <v/>
          </cell>
          <cell r="AE497" t="str">
            <v/>
          </cell>
          <cell r="AF497" t="str">
            <v/>
          </cell>
          <cell r="AG497" t="str">
            <v/>
          </cell>
          <cell r="AH497">
            <v>0</v>
          </cell>
          <cell r="AJ497" t="str">
            <v>New FY15.  All Network.  REM 1/29/26</v>
          </cell>
        </row>
        <row r="498">
          <cell r="A498" t="str">
            <v>20001327</v>
          </cell>
          <cell r="B498" t="str">
            <v>MORROW FLAT-BOARDMAN NO 1</v>
          </cell>
          <cell r="C498">
            <v>3061656.7600000002</v>
          </cell>
          <cell r="G498">
            <v>0</v>
          </cell>
          <cell r="J498">
            <v>1</v>
          </cell>
          <cell r="P498">
            <v>1</v>
          </cell>
          <cell r="R498" t="str">
            <v/>
          </cell>
          <cell r="S498">
            <v>3061656.7600000002</v>
          </cell>
          <cell r="T498" t="str">
            <v/>
          </cell>
          <cell r="U498" t="str">
            <v/>
          </cell>
          <cell r="V498" t="str">
            <v/>
          </cell>
          <cell r="W498" t="str">
            <v/>
          </cell>
          <cell r="X498" t="str">
            <v/>
          </cell>
          <cell r="Y498">
            <v>0</v>
          </cell>
          <cell r="AA498" t="str">
            <v/>
          </cell>
          <cell r="AB498">
            <v>0</v>
          </cell>
          <cell r="AC498" t="str">
            <v/>
          </cell>
          <cell r="AD498" t="str">
            <v/>
          </cell>
          <cell r="AE498" t="str">
            <v/>
          </cell>
          <cell r="AF498" t="str">
            <v/>
          </cell>
          <cell r="AG498" t="str">
            <v/>
          </cell>
          <cell r="AH498">
            <v>0</v>
          </cell>
          <cell r="AJ498" t="str">
            <v>New. All Network (LTD 3/28/17)</v>
          </cell>
        </row>
        <row r="499">
          <cell r="A499" t="str">
            <v>20001328</v>
          </cell>
          <cell r="B499" t="str">
            <v>MORROW FLAT-JONES CANYON NO 1</v>
          </cell>
          <cell r="C499">
            <v>2646103.35</v>
          </cell>
          <cell r="G499">
            <v>0</v>
          </cell>
          <cell r="J499">
            <v>1</v>
          </cell>
          <cell r="P499">
            <v>1</v>
          </cell>
          <cell r="R499" t="str">
            <v/>
          </cell>
          <cell r="S499">
            <v>2646103.35</v>
          </cell>
          <cell r="T499" t="str">
            <v/>
          </cell>
          <cell r="U499" t="str">
            <v/>
          </cell>
          <cell r="V499" t="str">
            <v/>
          </cell>
          <cell r="W499" t="str">
            <v/>
          </cell>
          <cell r="X499" t="str">
            <v/>
          </cell>
          <cell r="Y499">
            <v>0</v>
          </cell>
          <cell r="AA499" t="str">
            <v/>
          </cell>
          <cell r="AB499">
            <v>0</v>
          </cell>
          <cell r="AC499" t="str">
            <v/>
          </cell>
          <cell r="AD499" t="str">
            <v/>
          </cell>
          <cell r="AE499" t="str">
            <v/>
          </cell>
          <cell r="AF499" t="str">
            <v/>
          </cell>
          <cell r="AG499" t="str">
            <v/>
          </cell>
          <cell r="AH499">
            <v>0</v>
          </cell>
          <cell r="AJ499" t="str">
            <v>New. All Network (LTD 3/28/17)</v>
          </cell>
        </row>
        <row r="500">
          <cell r="A500" t="str">
            <v>20000389</v>
          </cell>
          <cell r="B500" t="str">
            <v>MOSSYROCK-CHEHALIS NO 1</v>
          </cell>
          <cell r="C500">
            <v>1091456.2</v>
          </cell>
          <cell r="D500">
            <v>1091456.2</v>
          </cell>
          <cell r="E500">
            <v>0</v>
          </cell>
          <cell r="G500">
            <v>8195.1928571428562</v>
          </cell>
          <cell r="I500" t="str">
            <v/>
          </cell>
          <cell r="J500">
            <v>1</v>
          </cell>
          <cell r="K500" t="str">
            <v/>
          </cell>
          <cell r="L500" t="str">
            <v/>
          </cell>
          <cell r="M500" t="str">
            <v/>
          </cell>
          <cell r="N500" t="str">
            <v/>
          </cell>
          <cell r="O500" t="str">
            <v/>
          </cell>
          <cell r="P500">
            <v>1</v>
          </cell>
          <cell r="R500" t="str">
            <v/>
          </cell>
          <cell r="S500">
            <v>1091456.2</v>
          </cell>
          <cell r="T500" t="str">
            <v/>
          </cell>
          <cell r="U500" t="str">
            <v/>
          </cell>
          <cell r="V500" t="str">
            <v/>
          </cell>
          <cell r="W500" t="str">
            <v/>
          </cell>
          <cell r="X500" t="str">
            <v/>
          </cell>
          <cell r="Y500">
            <v>0</v>
          </cell>
          <cell r="AA500" t="str">
            <v/>
          </cell>
          <cell r="AB500">
            <v>8195.1928571428562</v>
          </cell>
          <cell r="AC500" t="str">
            <v/>
          </cell>
          <cell r="AD500" t="str">
            <v/>
          </cell>
          <cell r="AE500" t="str">
            <v/>
          </cell>
          <cell r="AF500" t="str">
            <v/>
          </cell>
          <cell r="AG500" t="str">
            <v/>
          </cell>
          <cell r="AH500">
            <v>0</v>
          </cell>
          <cell r="AJ500" t="str">
            <v>All Network</v>
          </cell>
        </row>
        <row r="501">
          <cell r="A501" t="str">
            <v>20000653</v>
          </cell>
          <cell r="B501" t="str">
            <v>MOUNTAIN AVENUE TAP TO (PACIFI</v>
          </cell>
          <cell r="C501">
            <v>699915.15</v>
          </cell>
          <cell r="D501">
            <v>699915.15</v>
          </cell>
          <cell r="E501">
            <v>0</v>
          </cell>
          <cell r="G501">
            <v>1590.8042857142859</v>
          </cell>
          <cell r="I501" t="str">
            <v/>
          </cell>
          <cell r="J501">
            <v>1</v>
          </cell>
          <cell r="K501" t="str">
            <v/>
          </cell>
          <cell r="L501" t="str">
            <v/>
          </cell>
          <cell r="M501" t="str">
            <v/>
          </cell>
          <cell r="N501" t="str">
            <v/>
          </cell>
          <cell r="O501" t="str">
            <v/>
          </cell>
          <cell r="P501">
            <v>1</v>
          </cell>
          <cell r="R501" t="str">
            <v/>
          </cell>
          <cell r="S501">
            <v>699915.15</v>
          </cell>
          <cell r="T501" t="str">
            <v/>
          </cell>
          <cell r="U501" t="str">
            <v/>
          </cell>
          <cell r="V501" t="str">
            <v/>
          </cell>
          <cell r="W501" t="str">
            <v/>
          </cell>
          <cell r="X501" t="str">
            <v/>
          </cell>
          <cell r="Y501">
            <v>0</v>
          </cell>
          <cell r="AA501" t="str">
            <v/>
          </cell>
          <cell r="AB501">
            <v>1590.8042857142859</v>
          </cell>
          <cell r="AC501" t="str">
            <v/>
          </cell>
          <cell r="AD501" t="str">
            <v/>
          </cell>
          <cell r="AE501" t="str">
            <v/>
          </cell>
          <cell r="AF501" t="str">
            <v/>
          </cell>
          <cell r="AG501" t="str">
            <v/>
          </cell>
          <cell r="AH501">
            <v>0</v>
          </cell>
          <cell r="AJ501" t="str">
            <v>All Network</v>
          </cell>
        </row>
        <row r="502">
          <cell r="A502" t="str">
            <v>20000390</v>
          </cell>
          <cell r="B502" t="str">
            <v>MOXEE-ROZA NO 1</v>
          </cell>
          <cell r="C502">
            <v>23832.46</v>
          </cell>
          <cell r="D502">
            <v>23832.46</v>
          </cell>
          <cell r="E502">
            <v>0</v>
          </cell>
          <cell r="G502">
            <v>8857.1214285714286</v>
          </cell>
          <cell r="I502" t="str">
            <v/>
          </cell>
          <cell r="J502">
            <v>1</v>
          </cell>
          <cell r="K502" t="str">
            <v/>
          </cell>
          <cell r="L502" t="str">
            <v/>
          </cell>
          <cell r="M502" t="str">
            <v/>
          </cell>
          <cell r="N502" t="str">
            <v/>
          </cell>
          <cell r="O502" t="str">
            <v/>
          </cell>
          <cell r="P502">
            <v>1</v>
          </cell>
          <cell r="R502" t="str">
            <v/>
          </cell>
          <cell r="S502">
            <v>23832.46</v>
          </cell>
          <cell r="T502" t="str">
            <v/>
          </cell>
          <cell r="U502" t="str">
            <v/>
          </cell>
          <cell r="V502" t="str">
            <v/>
          </cell>
          <cell r="W502" t="str">
            <v/>
          </cell>
          <cell r="X502" t="str">
            <v/>
          </cell>
          <cell r="Y502">
            <v>0</v>
          </cell>
          <cell r="AA502" t="str">
            <v/>
          </cell>
          <cell r="AB502">
            <v>8857.1214285714286</v>
          </cell>
          <cell r="AC502" t="str">
            <v/>
          </cell>
          <cell r="AD502" t="str">
            <v/>
          </cell>
          <cell r="AE502" t="str">
            <v/>
          </cell>
          <cell r="AF502" t="str">
            <v/>
          </cell>
          <cell r="AG502" t="str">
            <v/>
          </cell>
          <cell r="AH502">
            <v>0</v>
          </cell>
          <cell r="AJ502" t="str">
            <v>All Network</v>
          </cell>
        </row>
        <row r="503">
          <cell r="A503" t="str">
            <v>20000627</v>
          </cell>
          <cell r="B503" t="str">
            <v>MT SI-TANNER NO 1</v>
          </cell>
          <cell r="C503">
            <v>6226960.2299999995</v>
          </cell>
          <cell r="D503">
            <v>6226960.2299999995</v>
          </cell>
          <cell r="E503">
            <v>0</v>
          </cell>
          <cell r="G503">
            <v>1695.4057142857148</v>
          </cell>
          <cell r="I503" t="str">
            <v/>
          </cell>
          <cell r="J503">
            <v>1</v>
          </cell>
          <cell r="K503" t="str">
            <v/>
          </cell>
          <cell r="L503" t="str">
            <v/>
          </cell>
          <cell r="M503" t="str">
            <v/>
          </cell>
          <cell r="N503" t="str">
            <v/>
          </cell>
          <cell r="O503" t="str">
            <v/>
          </cell>
          <cell r="P503">
            <v>1</v>
          </cell>
          <cell r="R503" t="str">
            <v/>
          </cell>
          <cell r="S503">
            <v>6226960.2299999995</v>
          </cell>
          <cell r="T503" t="str">
            <v/>
          </cell>
          <cell r="U503" t="str">
            <v/>
          </cell>
          <cell r="V503" t="str">
            <v/>
          </cell>
          <cell r="W503" t="str">
            <v/>
          </cell>
          <cell r="X503" t="str">
            <v/>
          </cell>
          <cell r="Y503">
            <v>0</v>
          </cell>
          <cell r="AA503" t="str">
            <v/>
          </cell>
          <cell r="AB503">
            <v>1695.4057142857148</v>
          </cell>
          <cell r="AC503" t="str">
            <v/>
          </cell>
          <cell r="AD503" t="str">
            <v/>
          </cell>
          <cell r="AE503" t="str">
            <v/>
          </cell>
          <cell r="AF503" t="str">
            <v/>
          </cell>
          <cell r="AG503" t="str">
            <v/>
          </cell>
          <cell r="AH503">
            <v>0</v>
          </cell>
          <cell r="AJ503" t="str">
            <v>All Network</v>
          </cell>
        </row>
        <row r="504">
          <cell r="A504" t="str">
            <v>20000391</v>
          </cell>
          <cell r="B504" t="str">
            <v>MT. VERNON TAP TO LOOKOUT POIN</v>
          </cell>
          <cell r="C504">
            <v>68601</v>
          </cell>
          <cell r="D504">
            <v>68601</v>
          </cell>
          <cell r="E504">
            <v>0</v>
          </cell>
          <cell r="G504">
            <v>1333.6714285714286</v>
          </cell>
          <cell r="I504" t="str">
            <v/>
          </cell>
          <cell r="J504">
            <v>1</v>
          </cell>
          <cell r="K504" t="str">
            <v/>
          </cell>
          <cell r="L504" t="str">
            <v/>
          </cell>
          <cell r="M504" t="str">
            <v/>
          </cell>
          <cell r="N504" t="str">
            <v/>
          </cell>
          <cell r="O504" t="str">
            <v/>
          </cell>
          <cell r="P504">
            <v>1</v>
          </cell>
          <cell r="R504" t="str">
            <v/>
          </cell>
          <cell r="S504">
            <v>68601</v>
          </cell>
          <cell r="T504" t="str">
            <v/>
          </cell>
          <cell r="U504" t="str">
            <v/>
          </cell>
          <cell r="V504" t="str">
            <v/>
          </cell>
          <cell r="W504" t="str">
            <v/>
          </cell>
          <cell r="X504" t="str">
            <v/>
          </cell>
          <cell r="Y504">
            <v>0</v>
          </cell>
          <cell r="AA504" t="str">
            <v/>
          </cell>
          <cell r="AB504">
            <v>1333.6714285714286</v>
          </cell>
          <cell r="AC504" t="str">
            <v/>
          </cell>
          <cell r="AD504" t="str">
            <v/>
          </cell>
          <cell r="AE504" t="str">
            <v/>
          </cell>
          <cell r="AF504" t="str">
            <v/>
          </cell>
          <cell r="AG504" t="str">
            <v/>
          </cell>
          <cell r="AH504">
            <v>0</v>
          </cell>
          <cell r="AJ504" t="str">
            <v>All Network</v>
          </cell>
        </row>
        <row r="505">
          <cell r="A505" t="str">
            <v>20000392</v>
          </cell>
          <cell r="B505" t="str">
            <v>MURRAY-CUSTER NO 1</v>
          </cell>
          <cell r="C505">
            <v>3979487.1599999997</v>
          </cell>
          <cell r="D505">
            <v>3461932.21</v>
          </cell>
          <cell r="E505">
            <v>0.14949886901453791</v>
          </cell>
          <cell r="G505">
            <v>17831.085714285713</v>
          </cell>
          <cell r="I505" t="str">
            <v/>
          </cell>
          <cell r="J505">
            <v>1</v>
          </cell>
          <cell r="K505" t="str">
            <v/>
          </cell>
          <cell r="L505" t="str">
            <v/>
          </cell>
          <cell r="M505" t="str">
            <v/>
          </cell>
          <cell r="N505" t="str">
            <v/>
          </cell>
          <cell r="O505" t="str">
            <v/>
          </cell>
          <cell r="P505">
            <v>1</v>
          </cell>
          <cell r="R505" t="str">
            <v/>
          </cell>
          <cell r="S505">
            <v>3979487.1599999997</v>
          </cell>
          <cell r="T505" t="str">
            <v/>
          </cell>
          <cell r="U505" t="str">
            <v/>
          </cell>
          <cell r="V505" t="str">
            <v/>
          </cell>
          <cell r="W505" t="str">
            <v/>
          </cell>
          <cell r="X505" t="str">
            <v/>
          </cell>
          <cell r="Y505">
            <v>0</v>
          </cell>
          <cell r="AA505" t="str">
            <v/>
          </cell>
          <cell r="AB505">
            <v>17831.085714285713</v>
          </cell>
          <cell r="AC505" t="str">
            <v/>
          </cell>
          <cell r="AD505" t="str">
            <v/>
          </cell>
          <cell r="AE505" t="str">
            <v/>
          </cell>
          <cell r="AF505" t="str">
            <v/>
          </cell>
          <cell r="AG505" t="str">
            <v/>
          </cell>
          <cell r="AH505">
            <v>0</v>
          </cell>
          <cell r="AJ505" t="str">
            <v>All Network</v>
          </cell>
        </row>
        <row r="506">
          <cell r="A506" t="str">
            <v>20000720</v>
          </cell>
          <cell r="B506" t="str">
            <v>NAPAVINE-ALLSTON NO 1</v>
          </cell>
          <cell r="C506">
            <v>8405197.3900000006</v>
          </cell>
          <cell r="D506">
            <v>7972626.3300000001</v>
          </cell>
          <cell r="E506">
            <v>5.4257034268907031E-2</v>
          </cell>
          <cell r="G506">
            <v>11665.278571428573</v>
          </cell>
          <cell r="I506" t="str">
            <v/>
          </cell>
          <cell r="J506">
            <v>1</v>
          </cell>
          <cell r="K506" t="str">
            <v/>
          </cell>
          <cell r="L506" t="str">
            <v/>
          </cell>
          <cell r="M506" t="str">
            <v/>
          </cell>
          <cell r="N506" t="str">
            <v/>
          </cell>
          <cell r="O506" t="str">
            <v/>
          </cell>
          <cell r="P506">
            <v>1</v>
          </cell>
          <cell r="R506" t="str">
            <v/>
          </cell>
          <cell r="S506">
            <v>8405197.3900000006</v>
          </cell>
          <cell r="T506" t="str">
            <v/>
          </cell>
          <cell r="U506" t="str">
            <v/>
          </cell>
          <cell r="V506" t="str">
            <v/>
          </cell>
          <cell r="W506" t="str">
            <v/>
          </cell>
          <cell r="X506" t="str">
            <v/>
          </cell>
          <cell r="Y506">
            <v>0</v>
          </cell>
          <cell r="AA506" t="str">
            <v/>
          </cell>
          <cell r="AB506">
            <v>11665.278571428573</v>
          </cell>
          <cell r="AC506" t="str">
            <v/>
          </cell>
          <cell r="AD506" t="str">
            <v/>
          </cell>
          <cell r="AE506" t="str">
            <v/>
          </cell>
          <cell r="AF506" t="str">
            <v/>
          </cell>
          <cell r="AG506" t="str">
            <v/>
          </cell>
          <cell r="AH506">
            <v>0</v>
          </cell>
          <cell r="AJ506" t="str">
            <v>All Network</v>
          </cell>
        </row>
        <row r="507">
          <cell r="A507" t="str">
            <v>20000919</v>
          </cell>
          <cell r="B507" t="str">
            <v>NAPAVINE-ALLSTON NO 1 ML COLUM</v>
          </cell>
          <cell r="C507">
            <v>35702.449999999997</v>
          </cell>
          <cell r="D507">
            <v>35702.449999999997</v>
          </cell>
          <cell r="E507">
            <v>0</v>
          </cell>
          <cell r="G507">
            <v>0</v>
          </cell>
          <cell r="I507" t="str">
            <v/>
          </cell>
          <cell r="J507">
            <v>1</v>
          </cell>
          <cell r="K507" t="str">
            <v/>
          </cell>
          <cell r="L507" t="str">
            <v/>
          </cell>
          <cell r="M507" t="str">
            <v/>
          </cell>
          <cell r="N507" t="str">
            <v/>
          </cell>
          <cell r="O507" t="str">
            <v/>
          </cell>
          <cell r="P507">
            <v>1</v>
          </cell>
          <cell r="R507" t="str">
            <v/>
          </cell>
          <cell r="S507">
            <v>35702.449999999997</v>
          </cell>
          <cell r="T507" t="str">
            <v/>
          </cell>
          <cell r="U507" t="str">
            <v/>
          </cell>
          <cell r="V507" t="str">
            <v/>
          </cell>
          <cell r="W507" t="str">
            <v/>
          </cell>
          <cell r="X507" t="str">
            <v/>
          </cell>
          <cell r="Y507">
            <v>0</v>
          </cell>
          <cell r="AA507" t="str">
            <v/>
          </cell>
          <cell r="AB507">
            <v>0</v>
          </cell>
          <cell r="AC507" t="str">
            <v/>
          </cell>
          <cell r="AD507" t="str">
            <v/>
          </cell>
          <cell r="AE507" t="str">
            <v/>
          </cell>
          <cell r="AF507" t="str">
            <v/>
          </cell>
          <cell r="AG507" t="str">
            <v/>
          </cell>
          <cell r="AH507">
            <v>0</v>
          </cell>
          <cell r="AJ507" t="str">
            <v>MLEASE All Network</v>
          </cell>
        </row>
        <row r="508">
          <cell r="A508" t="str">
            <v>20000920</v>
          </cell>
          <cell r="B508" t="str">
            <v>NAPAVINE-ALLSTON NO 1 ML COWLI</v>
          </cell>
          <cell r="C508">
            <v>267769.25</v>
          </cell>
          <cell r="D508">
            <v>267769.25</v>
          </cell>
          <cell r="E508">
            <v>0</v>
          </cell>
          <cell r="G508">
            <v>0</v>
          </cell>
          <cell r="I508" t="str">
            <v/>
          </cell>
          <cell r="J508">
            <v>1</v>
          </cell>
          <cell r="K508" t="str">
            <v/>
          </cell>
          <cell r="L508" t="str">
            <v/>
          </cell>
          <cell r="M508" t="str">
            <v/>
          </cell>
          <cell r="N508" t="str">
            <v/>
          </cell>
          <cell r="O508" t="str">
            <v/>
          </cell>
          <cell r="P508">
            <v>1</v>
          </cell>
          <cell r="R508" t="str">
            <v/>
          </cell>
          <cell r="S508">
            <v>267769.25</v>
          </cell>
          <cell r="T508" t="str">
            <v/>
          </cell>
          <cell r="U508" t="str">
            <v/>
          </cell>
          <cell r="V508" t="str">
            <v/>
          </cell>
          <cell r="W508" t="str">
            <v/>
          </cell>
          <cell r="X508" t="str">
            <v/>
          </cell>
          <cell r="Y508">
            <v>0</v>
          </cell>
          <cell r="AA508" t="str">
            <v/>
          </cell>
          <cell r="AB508">
            <v>0</v>
          </cell>
          <cell r="AC508" t="str">
            <v/>
          </cell>
          <cell r="AD508" t="str">
            <v/>
          </cell>
          <cell r="AE508" t="str">
            <v/>
          </cell>
          <cell r="AF508" t="str">
            <v/>
          </cell>
          <cell r="AG508" t="str">
            <v/>
          </cell>
          <cell r="AH508">
            <v>0</v>
          </cell>
          <cell r="AJ508" t="str">
            <v>MLEASE All Network</v>
          </cell>
        </row>
        <row r="509">
          <cell r="A509" t="str">
            <v>20000921</v>
          </cell>
          <cell r="B509" t="str">
            <v>NAPAVINE-ALLSTON NO 1 ML WASHI</v>
          </cell>
          <cell r="C509">
            <v>291570.59000000003</v>
          </cell>
          <cell r="D509">
            <v>291570.59000000003</v>
          </cell>
          <cell r="E509">
            <v>0</v>
          </cell>
          <cell r="G509">
            <v>0</v>
          </cell>
          <cell r="I509" t="str">
            <v/>
          </cell>
          <cell r="J509">
            <v>1</v>
          </cell>
          <cell r="K509" t="str">
            <v/>
          </cell>
          <cell r="L509" t="str">
            <v/>
          </cell>
          <cell r="M509" t="str">
            <v/>
          </cell>
          <cell r="N509" t="str">
            <v/>
          </cell>
          <cell r="O509" t="str">
            <v/>
          </cell>
          <cell r="P509">
            <v>1</v>
          </cell>
          <cell r="R509" t="str">
            <v/>
          </cell>
          <cell r="S509">
            <v>291570.59000000003</v>
          </cell>
          <cell r="T509" t="str">
            <v/>
          </cell>
          <cell r="U509" t="str">
            <v/>
          </cell>
          <cell r="V509" t="str">
            <v/>
          </cell>
          <cell r="W509" t="str">
            <v/>
          </cell>
          <cell r="X509" t="str">
            <v/>
          </cell>
          <cell r="Y509">
            <v>0</v>
          </cell>
          <cell r="AA509" t="str">
            <v/>
          </cell>
          <cell r="AB509">
            <v>0</v>
          </cell>
          <cell r="AC509" t="str">
            <v/>
          </cell>
          <cell r="AD509" t="str">
            <v/>
          </cell>
          <cell r="AE509" t="str">
            <v/>
          </cell>
          <cell r="AF509" t="str">
            <v/>
          </cell>
          <cell r="AG509" t="str">
            <v/>
          </cell>
          <cell r="AH509">
            <v>0</v>
          </cell>
          <cell r="AJ509" t="str">
            <v>MLEASE All Network</v>
          </cell>
        </row>
        <row r="510">
          <cell r="A510" t="str">
            <v>20000394</v>
          </cell>
          <cell r="B510" t="str">
            <v>NASELLE-TARLETT NO 1</v>
          </cell>
          <cell r="C510">
            <v>2687640.4499999997</v>
          </cell>
          <cell r="D510">
            <v>2687564.34</v>
          </cell>
          <cell r="E510">
            <v>2.8319322022210497E-5</v>
          </cell>
          <cell r="G510">
            <v>17766.757142857146</v>
          </cell>
          <cell r="I510" t="str">
            <v/>
          </cell>
          <cell r="J510">
            <v>1</v>
          </cell>
          <cell r="K510" t="str">
            <v/>
          </cell>
          <cell r="L510" t="str">
            <v/>
          </cell>
          <cell r="M510" t="str">
            <v/>
          </cell>
          <cell r="N510" t="str">
            <v/>
          </cell>
          <cell r="O510" t="str">
            <v/>
          </cell>
          <cell r="P510">
            <v>1</v>
          </cell>
          <cell r="R510" t="str">
            <v/>
          </cell>
          <cell r="S510">
            <v>2687640.4499999997</v>
          </cell>
          <cell r="T510" t="str">
            <v/>
          </cell>
          <cell r="U510" t="str">
            <v/>
          </cell>
          <cell r="V510" t="str">
            <v/>
          </cell>
          <cell r="W510" t="str">
            <v/>
          </cell>
          <cell r="X510" t="str">
            <v/>
          </cell>
          <cell r="Y510">
            <v>0</v>
          </cell>
          <cell r="AA510" t="str">
            <v/>
          </cell>
          <cell r="AB510">
            <v>17766.757142857146</v>
          </cell>
          <cell r="AC510" t="str">
            <v/>
          </cell>
          <cell r="AD510" t="str">
            <v/>
          </cell>
          <cell r="AE510" t="str">
            <v/>
          </cell>
          <cell r="AF510" t="str">
            <v/>
          </cell>
          <cell r="AG510" t="str">
            <v/>
          </cell>
          <cell r="AH510">
            <v>0</v>
          </cell>
          <cell r="AJ510" t="str">
            <v>All Network</v>
          </cell>
        </row>
        <row r="511">
          <cell r="A511" t="str">
            <v>20000395</v>
          </cell>
          <cell r="B511" t="str">
            <v>NASELLE-TARLETT NO 2</v>
          </cell>
          <cell r="C511">
            <v>3909345.5129999998</v>
          </cell>
          <cell r="D511">
            <v>3909280.5529999998</v>
          </cell>
          <cell r="E511">
            <v>1.6616868275189955E-5</v>
          </cell>
          <cell r="G511">
            <v>8746.5771428571425</v>
          </cell>
          <cell r="I511" t="str">
            <v/>
          </cell>
          <cell r="J511">
            <v>1</v>
          </cell>
          <cell r="K511" t="str">
            <v/>
          </cell>
          <cell r="L511" t="str">
            <v/>
          </cell>
          <cell r="M511" t="str">
            <v/>
          </cell>
          <cell r="N511" t="str">
            <v/>
          </cell>
          <cell r="O511" t="str">
            <v/>
          </cell>
          <cell r="P511">
            <v>1</v>
          </cell>
          <cell r="R511" t="str">
            <v/>
          </cell>
          <cell r="S511">
            <v>3909345.5129999998</v>
          </cell>
          <cell r="T511" t="str">
            <v/>
          </cell>
          <cell r="U511" t="str">
            <v/>
          </cell>
          <cell r="V511" t="str">
            <v/>
          </cell>
          <cell r="W511" t="str">
            <v/>
          </cell>
          <cell r="X511" t="str">
            <v/>
          </cell>
          <cell r="Y511">
            <v>0</v>
          </cell>
          <cell r="AA511" t="str">
            <v/>
          </cell>
          <cell r="AB511">
            <v>8746.5771428571425</v>
          </cell>
          <cell r="AC511" t="str">
            <v/>
          </cell>
          <cell r="AD511" t="str">
            <v/>
          </cell>
          <cell r="AE511" t="str">
            <v/>
          </cell>
          <cell r="AF511" t="str">
            <v/>
          </cell>
          <cell r="AG511" t="str">
            <v/>
          </cell>
          <cell r="AH511">
            <v>0</v>
          </cell>
          <cell r="AJ511" t="str">
            <v>All Network</v>
          </cell>
        </row>
        <row r="512">
          <cell r="A512" t="str">
            <v>20000654</v>
          </cell>
          <cell r="B512" t="str">
            <v>NESPELEM TAP TO GRAND COULEE-O</v>
          </cell>
          <cell r="C512">
            <v>578.97</v>
          </cell>
          <cell r="D512">
            <v>578.97</v>
          </cell>
          <cell r="E512">
            <v>0</v>
          </cell>
          <cell r="G512">
            <v>0</v>
          </cell>
          <cell r="I512" t="str">
            <v/>
          </cell>
          <cell r="J512">
            <v>1</v>
          </cell>
          <cell r="K512" t="str">
            <v/>
          </cell>
          <cell r="L512" t="str">
            <v/>
          </cell>
          <cell r="M512" t="str">
            <v/>
          </cell>
          <cell r="N512" t="str">
            <v/>
          </cell>
          <cell r="O512" t="str">
            <v/>
          </cell>
          <cell r="P512">
            <v>1</v>
          </cell>
          <cell r="R512" t="str">
            <v/>
          </cell>
          <cell r="S512">
            <v>578.97</v>
          </cell>
          <cell r="T512" t="str">
            <v/>
          </cell>
          <cell r="U512" t="str">
            <v/>
          </cell>
          <cell r="V512" t="str">
            <v/>
          </cell>
          <cell r="W512" t="str">
            <v/>
          </cell>
          <cell r="X512" t="str">
            <v/>
          </cell>
          <cell r="Y512">
            <v>0</v>
          </cell>
          <cell r="AA512" t="str">
            <v/>
          </cell>
          <cell r="AB512">
            <v>0</v>
          </cell>
          <cell r="AC512" t="str">
            <v/>
          </cell>
          <cell r="AD512" t="str">
            <v/>
          </cell>
          <cell r="AE512" t="str">
            <v/>
          </cell>
          <cell r="AF512" t="str">
            <v/>
          </cell>
          <cell r="AG512" t="str">
            <v/>
          </cell>
          <cell r="AH512">
            <v>0</v>
          </cell>
          <cell r="AJ512" t="str">
            <v>Moved to All Network.  REM 4/17/12</v>
          </cell>
        </row>
        <row r="513">
          <cell r="A513" t="str">
            <v>20000787</v>
          </cell>
          <cell r="B513" t="str">
            <v>NINE MILE TAP TO FRANKLIN-WALL</v>
          </cell>
          <cell r="C513">
            <v>40787.599999999999</v>
          </cell>
          <cell r="D513">
            <v>40787.599999999999</v>
          </cell>
          <cell r="E513">
            <v>0</v>
          </cell>
          <cell r="G513">
            <v>128.5057142857143</v>
          </cell>
          <cell r="I513" t="str">
            <v/>
          </cell>
          <cell r="J513">
            <v>1</v>
          </cell>
          <cell r="K513" t="str">
            <v/>
          </cell>
          <cell r="L513" t="str">
            <v/>
          </cell>
          <cell r="M513" t="str">
            <v/>
          </cell>
          <cell r="N513" t="str">
            <v/>
          </cell>
          <cell r="O513" t="str">
            <v/>
          </cell>
          <cell r="P513">
            <v>1</v>
          </cell>
          <cell r="R513" t="str">
            <v/>
          </cell>
          <cell r="S513">
            <v>40787.599999999999</v>
          </cell>
          <cell r="T513" t="str">
            <v/>
          </cell>
          <cell r="U513" t="str">
            <v/>
          </cell>
          <cell r="V513" t="str">
            <v/>
          </cell>
          <cell r="W513" t="str">
            <v/>
          </cell>
          <cell r="X513" t="str">
            <v/>
          </cell>
          <cell r="Y513">
            <v>0</v>
          </cell>
          <cell r="AA513" t="str">
            <v/>
          </cell>
          <cell r="AB513">
            <v>128.5057142857143</v>
          </cell>
          <cell r="AC513" t="str">
            <v/>
          </cell>
          <cell r="AD513" t="str">
            <v/>
          </cell>
          <cell r="AE513" t="str">
            <v/>
          </cell>
          <cell r="AF513" t="str">
            <v/>
          </cell>
          <cell r="AG513" t="str">
            <v/>
          </cell>
          <cell r="AH513">
            <v>0</v>
          </cell>
          <cell r="AJ513" t="str">
            <v>All Network</v>
          </cell>
        </row>
        <row r="514">
          <cell r="A514" t="str">
            <v>20000396</v>
          </cell>
          <cell r="B514" t="str">
            <v>NORTH BONNEVILLE-MIDWAY NO 1</v>
          </cell>
          <cell r="C514">
            <v>9986515.9990000017</v>
          </cell>
          <cell r="D514">
            <v>9994806.1590000018</v>
          </cell>
          <cell r="E514">
            <v>-8.2944680148049955E-4</v>
          </cell>
          <cell r="G514">
            <v>53237.202857142853</v>
          </cell>
          <cell r="I514" t="str">
            <v/>
          </cell>
          <cell r="J514">
            <v>1</v>
          </cell>
          <cell r="K514" t="str">
            <v/>
          </cell>
          <cell r="L514" t="str">
            <v/>
          </cell>
          <cell r="M514" t="str">
            <v/>
          </cell>
          <cell r="N514" t="str">
            <v/>
          </cell>
          <cell r="O514" t="str">
            <v/>
          </cell>
          <cell r="P514">
            <v>1</v>
          </cell>
          <cell r="R514" t="str">
            <v/>
          </cell>
          <cell r="S514">
            <v>9986515.9990000017</v>
          </cell>
          <cell r="T514" t="str">
            <v/>
          </cell>
          <cell r="U514" t="str">
            <v/>
          </cell>
          <cell r="V514" t="str">
            <v/>
          </cell>
          <cell r="W514" t="str">
            <v/>
          </cell>
          <cell r="X514" t="str">
            <v/>
          </cell>
          <cell r="Y514">
            <v>0</v>
          </cell>
          <cell r="AA514" t="str">
            <v/>
          </cell>
          <cell r="AB514">
            <v>53237.202857142853</v>
          </cell>
          <cell r="AC514" t="str">
            <v/>
          </cell>
          <cell r="AD514" t="str">
            <v/>
          </cell>
          <cell r="AE514" t="str">
            <v/>
          </cell>
          <cell r="AF514" t="str">
            <v/>
          </cell>
          <cell r="AG514" t="str">
            <v/>
          </cell>
          <cell r="AH514">
            <v>0</v>
          </cell>
          <cell r="AJ514" t="str">
            <v>All Network</v>
          </cell>
        </row>
        <row r="515">
          <cell r="A515" t="str">
            <v>20000397</v>
          </cell>
          <cell r="B515" t="str">
            <v>NORTH BONNEVILLE-ROSS NO 1</v>
          </cell>
          <cell r="C515">
            <v>2635550.33</v>
          </cell>
          <cell r="D515">
            <v>2635550.33</v>
          </cell>
          <cell r="E515">
            <v>0</v>
          </cell>
          <cell r="G515">
            <v>7614.3142857142866</v>
          </cell>
          <cell r="I515" t="str">
            <v/>
          </cell>
          <cell r="J515">
            <v>1</v>
          </cell>
          <cell r="K515" t="str">
            <v/>
          </cell>
          <cell r="L515" t="str">
            <v/>
          </cell>
          <cell r="M515" t="str">
            <v/>
          </cell>
          <cell r="N515" t="str">
            <v/>
          </cell>
          <cell r="O515" t="str">
            <v/>
          </cell>
          <cell r="P515">
            <v>1</v>
          </cell>
          <cell r="R515" t="str">
            <v/>
          </cell>
          <cell r="S515">
            <v>2635550.33</v>
          </cell>
          <cell r="T515" t="str">
            <v/>
          </cell>
          <cell r="U515" t="str">
            <v/>
          </cell>
          <cell r="V515" t="str">
            <v/>
          </cell>
          <cell r="W515" t="str">
            <v/>
          </cell>
          <cell r="X515" t="str">
            <v/>
          </cell>
          <cell r="Y515">
            <v>0</v>
          </cell>
          <cell r="AA515" t="str">
            <v/>
          </cell>
          <cell r="AB515">
            <v>7614.3142857142866</v>
          </cell>
          <cell r="AC515" t="str">
            <v/>
          </cell>
          <cell r="AD515" t="str">
            <v/>
          </cell>
          <cell r="AE515" t="str">
            <v/>
          </cell>
          <cell r="AF515" t="str">
            <v/>
          </cell>
          <cell r="AG515" t="str">
            <v/>
          </cell>
          <cell r="AH515">
            <v>0</v>
          </cell>
          <cell r="AJ515" t="str">
            <v>All Network</v>
          </cell>
        </row>
        <row r="516">
          <cell r="A516" t="str">
            <v>20000398</v>
          </cell>
          <cell r="B516" t="str">
            <v>NORTH BONNEVILLE-ROSS NO 2</v>
          </cell>
          <cell r="C516">
            <v>1843674.4700000002</v>
          </cell>
          <cell r="D516">
            <v>1843674.47</v>
          </cell>
          <cell r="E516">
            <v>1.2628620043421746E-16</v>
          </cell>
          <cell r="G516">
            <v>50308.271428571439</v>
          </cell>
          <cell r="I516" t="str">
            <v/>
          </cell>
          <cell r="J516">
            <v>1</v>
          </cell>
          <cell r="K516" t="str">
            <v/>
          </cell>
          <cell r="L516" t="str">
            <v/>
          </cell>
          <cell r="M516" t="str">
            <v/>
          </cell>
          <cell r="N516" t="str">
            <v/>
          </cell>
          <cell r="O516" t="str">
            <v/>
          </cell>
          <cell r="P516">
            <v>1</v>
          </cell>
          <cell r="R516" t="str">
            <v/>
          </cell>
          <cell r="S516">
            <v>1843674.4700000002</v>
          </cell>
          <cell r="T516" t="str">
            <v/>
          </cell>
          <cell r="U516" t="str">
            <v/>
          </cell>
          <cell r="V516" t="str">
            <v/>
          </cell>
          <cell r="W516" t="str">
            <v/>
          </cell>
          <cell r="X516" t="str">
            <v/>
          </cell>
          <cell r="Y516">
            <v>0</v>
          </cell>
          <cell r="AA516" t="str">
            <v/>
          </cell>
          <cell r="AB516">
            <v>50308.271428571439</v>
          </cell>
          <cell r="AC516" t="str">
            <v/>
          </cell>
          <cell r="AD516" t="str">
            <v/>
          </cell>
          <cell r="AE516" t="str">
            <v/>
          </cell>
          <cell r="AF516" t="str">
            <v/>
          </cell>
          <cell r="AG516" t="str">
            <v/>
          </cell>
          <cell r="AH516">
            <v>0</v>
          </cell>
          <cell r="AJ516" t="str">
            <v>All Network</v>
          </cell>
        </row>
        <row r="517">
          <cell r="A517" t="str">
            <v>20000399</v>
          </cell>
          <cell r="B517" t="str">
            <v>NORTH BONNEVILLE-TROUTDALE NO</v>
          </cell>
          <cell r="C517">
            <v>2888783</v>
          </cell>
          <cell r="D517">
            <v>2888783</v>
          </cell>
          <cell r="E517">
            <v>0</v>
          </cell>
          <cell r="G517">
            <v>6585.0271428571432</v>
          </cell>
          <cell r="I517" t="str">
            <v/>
          </cell>
          <cell r="J517">
            <v>1</v>
          </cell>
          <cell r="K517" t="str">
            <v/>
          </cell>
          <cell r="L517" t="str">
            <v/>
          </cell>
          <cell r="M517" t="str">
            <v/>
          </cell>
          <cell r="N517" t="str">
            <v/>
          </cell>
          <cell r="O517" t="str">
            <v/>
          </cell>
          <cell r="P517">
            <v>1</v>
          </cell>
          <cell r="R517" t="str">
            <v/>
          </cell>
          <cell r="S517">
            <v>2888783</v>
          </cell>
          <cell r="T517" t="str">
            <v/>
          </cell>
          <cell r="U517" t="str">
            <v/>
          </cell>
          <cell r="V517" t="str">
            <v/>
          </cell>
          <cell r="W517" t="str">
            <v/>
          </cell>
          <cell r="X517" t="str">
            <v/>
          </cell>
          <cell r="Y517">
            <v>0</v>
          </cell>
          <cell r="AA517" t="str">
            <v/>
          </cell>
          <cell r="AB517">
            <v>6585.0271428571432</v>
          </cell>
          <cell r="AC517" t="str">
            <v/>
          </cell>
          <cell r="AD517" t="str">
            <v/>
          </cell>
          <cell r="AE517" t="str">
            <v/>
          </cell>
          <cell r="AF517" t="str">
            <v/>
          </cell>
          <cell r="AG517" t="str">
            <v/>
          </cell>
          <cell r="AH517">
            <v>0</v>
          </cell>
          <cell r="AJ517" t="str">
            <v>All Network</v>
          </cell>
        </row>
        <row r="518">
          <cell r="A518" t="str">
            <v>20000400</v>
          </cell>
          <cell r="B518" t="str">
            <v>NORTH BONNEVILLE-TROUTDALE NO</v>
          </cell>
          <cell r="C518">
            <v>2881488</v>
          </cell>
          <cell r="D518">
            <v>2881488</v>
          </cell>
          <cell r="E518">
            <v>0</v>
          </cell>
          <cell r="G518">
            <v>5615.96</v>
          </cell>
          <cell r="I518" t="str">
            <v/>
          </cell>
          <cell r="J518">
            <v>1</v>
          </cell>
          <cell r="K518" t="str">
            <v/>
          </cell>
          <cell r="L518" t="str">
            <v/>
          </cell>
          <cell r="M518" t="str">
            <v/>
          </cell>
          <cell r="N518" t="str">
            <v/>
          </cell>
          <cell r="O518" t="str">
            <v/>
          </cell>
          <cell r="P518">
            <v>1</v>
          </cell>
          <cell r="R518" t="str">
            <v/>
          </cell>
          <cell r="S518">
            <v>2881488</v>
          </cell>
          <cell r="T518" t="str">
            <v/>
          </cell>
          <cell r="U518" t="str">
            <v/>
          </cell>
          <cell r="V518" t="str">
            <v/>
          </cell>
          <cell r="W518" t="str">
            <v/>
          </cell>
          <cell r="X518" t="str">
            <v/>
          </cell>
          <cell r="Y518">
            <v>0</v>
          </cell>
          <cell r="AA518" t="str">
            <v/>
          </cell>
          <cell r="AB518">
            <v>5615.96</v>
          </cell>
          <cell r="AC518" t="str">
            <v/>
          </cell>
          <cell r="AD518" t="str">
            <v/>
          </cell>
          <cell r="AE518" t="str">
            <v/>
          </cell>
          <cell r="AF518" t="str">
            <v/>
          </cell>
          <cell r="AG518" t="str">
            <v/>
          </cell>
          <cell r="AH518">
            <v>0</v>
          </cell>
          <cell r="AJ518" t="str">
            <v>All Network</v>
          </cell>
        </row>
        <row r="519">
          <cell r="A519" t="str">
            <v>20000401</v>
          </cell>
          <cell r="B519" t="str">
            <v>NORTH CAMAS-OAK PARK NO 1</v>
          </cell>
          <cell r="C519">
            <v>233303.61</v>
          </cell>
          <cell r="D519">
            <v>233303.61</v>
          </cell>
          <cell r="E519">
            <v>0</v>
          </cell>
          <cell r="G519">
            <v>1195.7114285714285</v>
          </cell>
          <cell r="I519" t="str">
            <v/>
          </cell>
          <cell r="J519">
            <v>1</v>
          </cell>
          <cell r="K519" t="str">
            <v/>
          </cell>
          <cell r="L519" t="str">
            <v/>
          </cell>
          <cell r="M519" t="str">
            <v/>
          </cell>
          <cell r="N519" t="str">
            <v/>
          </cell>
          <cell r="O519" t="str">
            <v/>
          </cell>
          <cell r="P519">
            <v>1</v>
          </cell>
          <cell r="R519" t="str">
            <v/>
          </cell>
          <cell r="S519">
            <v>233303.61</v>
          </cell>
          <cell r="T519" t="str">
            <v/>
          </cell>
          <cell r="U519" t="str">
            <v/>
          </cell>
          <cell r="V519" t="str">
            <v/>
          </cell>
          <cell r="W519" t="str">
            <v/>
          </cell>
          <cell r="X519" t="str">
            <v/>
          </cell>
          <cell r="Y519">
            <v>0</v>
          </cell>
          <cell r="AA519" t="str">
            <v/>
          </cell>
          <cell r="AB519">
            <v>1195.7114285714285</v>
          </cell>
          <cell r="AC519" t="str">
            <v/>
          </cell>
          <cell r="AD519" t="str">
            <v/>
          </cell>
          <cell r="AE519" t="str">
            <v/>
          </cell>
          <cell r="AF519" t="str">
            <v/>
          </cell>
          <cell r="AG519" t="str">
            <v/>
          </cell>
          <cell r="AH519">
            <v>0</v>
          </cell>
          <cell r="AJ519" t="str">
            <v>All Network</v>
          </cell>
        </row>
        <row r="520">
          <cell r="A520" t="str">
            <v>20000402</v>
          </cell>
          <cell r="B520" t="str">
            <v>NORTH CAMAS-SIFTON NO 1</v>
          </cell>
          <cell r="C520">
            <v>357536.20999999996</v>
          </cell>
          <cell r="D520">
            <v>357536.21</v>
          </cell>
          <cell r="E520">
            <v>-1.6280214223188024E-16</v>
          </cell>
          <cell r="G520">
            <v>1739.5757142857144</v>
          </cell>
          <cell r="I520" t="str">
            <v/>
          </cell>
          <cell r="J520">
            <v>1</v>
          </cell>
          <cell r="K520" t="str">
            <v/>
          </cell>
          <cell r="L520" t="str">
            <v/>
          </cell>
          <cell r="M520" t="str">
            <v/>
          </cell>
          <cell r="N520" t="str">
            <v/>
          </cell>
          <cell r="O520" t="str">
            <v/>
          </cell>
          <cell r="P520">
            <v>1</v>
          </cell>
          <cell r="R520" t="str">
            <v/>
          </cell>
          <cell r="S520">
            <v>357536.20999999996</v>
          </cell>
          <cell r="T520" t="str">
            <v/>
          </cell>
          <cell r="U520" t="str">
            <v/>
          </cell>
          <cell r="V520" t="str">
            <v/>
          </cell>
          <cell r="W520" t="str">
            <v/>
          </cell>
          <cell r="X520" t="str">
            <v/>
          </cell>
          <cell r="Y520">
            <v>0</v>
          </cell>
          <cell r="AA520" t="str">
            <v/>
          </cell>
          <cell r="AB520">
            <v>1739.5757142857144</v>
          </cell>
          <cell r="AC520" t="str">
            <v/>
          </cell>
          <cell r="AD520" t="str">
            <v/>
          </cell>
          <cell r="AE520" t="str">
            <v/>
          </cell>
          <cell r="AF520" t="str">
            <v/>
          </cell>
          <cell r="AG520" t="str">
            <v/>
          </cell>
          <cell r="AH520">
            <v>0</v>
          </cell>
          <cell r="AJ520" t="str">
            <v>All Network</v>
          </cell>
        </row>
        <row r="521">
          <cell r="A521" t="str">
            <v>20000403</v>
          </cell>
          <cell r="B521" t="str">
            <v>NORTH MOUNTAIN-SNOHOMISH NO 1</v>
          </cell>
          <cell r="C521">
            <v>149405</v>
          </cell>
          <cell r="D521">
            <v>149405</v>
          </cell>
          <cell r="E521">
            <v>0</v>
          </cell>
          <cell r="G521">
            <v>318.87142857142857</v>
          </cell>
          <cell r="I521" t="str">
            <v/>
          </cell>
          <cell r="J521">
            <v>1</v>
          </cell>
          <cell r="K521" t="str">
            <v/>
          </cell>
          <cell r="L521" t="str">
            <v/>
          </cell>
          <cell r="M521" t="str">
            <v/>
          </cell>
          <cell r="N521" t="str">
            <v/>
          </cell>
          <cell r="O521" t="str">
            <v/>
          </cell>
          <cell r="P521">
            <v>1</v>
          </cell>
          <cell r="R521" t="str">
            <v/>
          </cell>
          <cell r="S521">
            <v>149405</v>
          </cell>
          <cell r="T521" t="str">
            <v/>
          </cell>
          <cell r="U521" t="str">
            <v/>
          </cell>
          <cell r="V521" t="str">
            <v/>
          </cell>
          <cell r="W521" t="str">
            <v/>
          </cell>
          <cell r="X521" t="str">
            <v/>
          </cell>
          <cell r="Y521">
            <v>0</v>
          </cell>
          <cell r="AA521" t="str">
            <v/>
          </cell>
          <cell r="AB521">
            <v>318.87142857142857</v>
          </cell>
          <cell r="AC521" t="str">
            <v/>
          </cell>
          <cell r="AD521" t="str">
            <v/>
          </cell>
          <cell r="AE521" t="str">
            <v/>
          </cell>
          <cell r="AF521" t="str">
            <v/>
          </cell>
          <cell r="AG521" t="str">
            <v/>
          </cell>
          <cell r="AH521">
            <v>0</v>
          </cell>
          <cell r="AJ521" t="str">
            <v>All Network</v>
          </cell>
        </row>
        <row r="522">
          <cell r="A522" t="str">
            <v>20000405</v>
          </cell>
          <cell r="B522" t="str">
            <v>NOXON-HOT SPRINGS NO 1</v>
          </cell>
          <cell r="C522">
            <v>3019998</v>
          </cell>
          <cell r="D522">
            <v>3019998</v>
          </cell>
          <cell r="E522">
            <v>0</v>
          </cell>
          <cell r="G522">
            <v>34439.538571428573</v>
          </cell>
          <cell r="I522" t="str">
            <v/>
          </cell>
          <cell r="J522">
            <v>1</v>
          </cell>
          <cell r="K522" t="str">
            <v/>
          </cell>
          <cell r="L522" t="str">
            <v/>
          </cell>
          <cell r="M522" t="str">
            <v/>
          </cell>
          <cell r="N522" t="str">
            <v/>
          </cell>
          <cell r="O522" t="str">
            <v/>
          </cell>
          <cell r="P522">
            <v>1</v>
          </cell>
          <cell r="R522" t="str">
            <v/>
          </cell>
          <cell r="S522">
            <v>3019998</v>
          </cell>
          <cell r="T522" t="str">
            <v/>
          </cell>
          <cell r="U522" t="str">
            <v/>
          </cell>
          <cell r="V522" t="str">
            <v/>
          </cell>
          <cell r="W522" t="str">
            <v/>
          </cell>
          <cell r="X522" t="str">
            <v/>
          </cell>
          <cell r="Y522">
            <v>0</v>
          </cell>
          <cell r="AA522" t="str">
            <v/>
          </cell>
          <cell r="AB522">
            <v>34439.538571428573</v>
          </cell>
          <cell r="AC522" t="str">
            <v/>
          </cell>
          <cell r="AD522" t="str">
            <v/>
          </cell>
          <cell r="AE522" t="str">
            <v/>
          </cell>
          <cell r="AF522" t="str">
            <v/>
          </cell>
          <cell r="AG522" t="str">
            <v/>
          </cell>
          <cell r="AH522">
            <v>0</v>
          </cell>
          <cell r="AJ522" t="str">
            <v>All Network</v>
          </cell>
        </row>
        <row r="523">
          <cell r="A523" t="str">
            <v>20000406</v>
          </cell>
          <cell r="B523" t="str">
            <v>NOXON-LIBBY NO 1</v>
          </cell>
          <cell r="C523">
            <v>2845524.53</v>
          </cell>
          <cell r="D523">
            <v>2845524.53</v>
          </cell>
          <cell r="E523">
            <v>0</v>
          </cell>
          <cell r="G523">
            <v>37288.424285714289</v>
          </cell>
          <cell r="I523" t="str">
            <v/>
          </cell>
          <cell r="J523">
            <v>1</v>
          </cell>
          <cell r="K523" t="str">
            <v/>
          </cell>
          <cell r="L523" t="str">
            <v/>
          </cell>
          <cell r="M523" t="str">
            <v/>
          </cell>
          <cell r="N523" t="str">
            <v/>
          </cell>
          <cell r="O523" t="str">
            <v/>
          </cell>
          <cell r="P523">
            <v>1</v>
          </cell>
          <cell r="R523" t="str">
            <v/>
          </cell>
          <cell r="S523">
            <v>2845524.53</v>
          </cell>
          <cell r="T523" t="str">
            <v/>
          </cell>
          <cell r="U523" t="str">
            <v/>
          </cell>
          <cell r="V523" t="str">
            <v/>
          </cell>
          <cell r="W523" t="str">
            <v/>
          </cell>
          <cell r="X523" t="str">
            <v/>
          </cell>
          <cell r="Y523">
            <v>0</v>
          </cell>
          <cell r="AA523" t="str">
            <v/>
          </cell>
          <cell r="AB523">
            <v>37288.424285714289</v>
          </cell>
          <cell r="AC523" t="str">
            <v/>
          </cell>
          <cell r="AD523" t="str">
            <v/>
          </cell>
          <cell r="AE523" t="str">
            <v/>
          </cell>
          <cell r="AF523" t="str">
            <v/>
          </cell>
          <cell r="AG523" t="str">
            <v/>
          </cell>
          <cell r="AH523">
            <v>0</v>
          </cell>
          <cell r="AJ523" t="str">
            <v>All Network</v>
          </cell>
        </row>
        <row r="524">
          <cell r="A524" t="str">
            <v>20000749</v>
          </cell>
          <cell r="B524" t="str">
            <v>NOXON-TAFT FIBER SYSTEM</v>
          </cell>
          <cell r="C524">
            <v>357479.473</v>
          </cell>
          <cell r="D524">
            <v>357479.473</v>
          </cell>
          <cell r="E524">
            <v>0</v>
          </cell>
          <cell r="G524">
            <v>0</v>
          </cell>
          <cell r="I524" t="str">
            <v/>
          </cell>
          <cell r="J524" t="str">
            <v/>
          </cell>
          <cell r="K524" t="str">
            <v/>
          </cell>
          <cell r="L524" t="str">
            <v/>
          </cell>
          <cell r="M524" t="str">
            <v/>
          </cell>
          <cell r="N524" t="str">
            <v/>
          </cell>
          <cell r="O524">
            <v>1</v>
          </cell>
          <cell r="P524">
            <v>1</v>
          </cell>
          <cell r="R524" t="str">
            <v/>
          </cell>
          <cell r="S524" t="str">
            <v/>
          </cell>
          <cell r="T524" t="str">
            <v/>
          </cell>
          <cell r="U524" t="str">
            <v/>
          </cell>
          <cell r="V524" t="str">
            <v/>
          </cell>
          <cell r="W524" t="str">
            <v/>
          </cell>
          <cell r="X524">
            <v>357479.473</v>
          </cell>
          <cell r="Y524">
            <v>0</v>
          </cell>
          <cell r="AA524" t="str">
            <v/>
          </cell>
          <cell r="AB524" t="str">
            <v/>
          </cell>
          <cell r="AC524" t="str">
            <v/>
          </cell>
          <cell r="AD524" t="str">
            <v/>
          </cell>
          <cell r="AE524" t="str">
            <v/>
          </cell>
          <cell r="AF524" t="str">
            <v/>
          </cell>
          <cell r="AG524">
            <v>0</v>
          </cell>
          <cell r="AH524">
            <v>0</v>
          </cell>
          <cell r="AJ524" t="str">
            <v>Unsegmented - fiber</v>
          </cell>
        </row>
        <row r="525">
          <cell r="A525" t="str">
            <v>20000860</v>
          </cell>
          <cell r="B525" t="str">
            <v>OLYMPIA 500-230 TIE LINE 1 ML</v>
          </cell>
          <cell r="C525">
            <v>992128.51</v>
          </cell>
          <cell r="D525">
            <v>992128.51</v>
          </cell>
          <cell r="E525">
            <v>0</v>
          </cell>
          <cell r="G525">
            <v>0</v>
          </cell>
          <cell r="I525" t="str">
            <v/>
          </cell>
          <cell r="J525">
            <v>1</v>
          </cell>
          <cell r="K525" t="str">
            <v/>
          </cell>
          <cell r="L525" t="str">
            <v/>
          </cell>
          <cell r="M525" t="str">
            <v/>
          </cell>
          <cell r="N525" t="str">
            <v/>
          </cell>
          <cell r="O525" t="str">
            <v/>
          </cell>
          <cell r="P525">
            <v>1</v>
          </cell>
          <cell r="R525" t="str">
            <v/>
          </cell>
          <cell r="S525">
            <v>992128.51</v>
          </cell>
          <cell r="T525" t="str">
            <v/>
          </cell>
          <cell r="U525" t="str">
            <v/>
          </cell>
          <cell r="V525" t="str">
            <v/>
          </cell>
          <cell r="W525" t="str">
            <v/>
          </cell>
          <cell r="X525" t="str">
            <v/>
          </cell>
          <cell r="Y525">
            <v>0</v>
          </cell>
          <cell r="AA525" t="str">
            <v/>
          </cell>
          <cell r="AB525">
            <v>0</v>
          </cell>
          <cell r="AC525" t="str">
            <v/>
          </cell>
          <cell r="AD525" t="str">
            <v/>
          </cell>
          <cell r="AE525" t="str">
            <v/>
          </cell>
          <cell r="AF525" t="str">
            <v/>
          </cell>
          <cell r="AG525" t="str">
            <v/>
          </cell>
          <cell r="AH525">
            <v>0</v>
          </cell>
          <cell r="AJ525" t="str">
            <v>New.  All Network.</v>
          </cell>
        </row>
        <row r="526">
          <cell r="A526" t="str">
            <v>20000409</v>
          </cell>
          <cell r="B526" t="str">
            <v>OLYMPIA-GRAND COULEE NO 1</v>
          </cell>
          <cell r="C526">
            <v>22668766.539999999</v>
          </cell>
          <cell r="D526">
            <v>22684891</v>
          </cell>
          <cell r="E526">
            <v>-7.1080174024203569E-4</v>
          </cell>
          <cell r="G526">
            <v>110040.12428571428</v>
          </cell>
          <cell r="I526" t="str">
            <v/>
          </cell>
          <cell r="J526">
            <v>1</v>
          </cell>
          <cell r="K526" t="str">
            <v/>
          </cell>
          <cell r="L526" t="str">
            <v/>
          </cell>
          <cell r="M526" t="str">
            <v/>
          </cell>
          <cell r="N526" t="str">
            <v/>
          </cell>
          <cell r="O526" t="str">
            <v/>
          </cell>
          <cell r="P526">
            <v>1</v>
          </cell>
          <cell r="R526" t="str">
            <v/>
          </cell>
          <cell r="S526">
            <v>22668766.539999999</v>
          </cell>
          <cell r="T526" t="str">
            <v/>
          </cell>
          <cell r="U526" t="str">
            <v/>
          </cell>
          <cell r="V526" t="str">
            <v/>
          </cell>
          <cell r="W526" t="str">
            <v/>
          </cell>
          <cell r="X526" t="str">
            <v/>
          </cell>
          <cell r="Y526">
            <v>0</v>
          </cell>
          <cell r="AA526" t="str">
            <v/>
          </cell>
          <cell r="AB526">
            <v>110040.12428571428</v>
          </cell>
          <cell r="AC526" t="str">
            <v/>
          </cell>
          <cell r="AD526" t="str">
            <v/>
          </cell>
          <cell r="AE526" t="str">
            <v/>
          </cell>
          <cell r="AF526" t="str">
            <v/>
          </cell>
          <cell r="AG526" t="str">
            <v/>
          </cell>
          <cell r="AH526">
            <v>0</v>
          </cell>
          <cell r="AJ526" t="str">
            <v>All Network</v>
          </cell>
        </row>
        <row r="527">
          <cell r="A527" t="str">
            <v>20000410</v>
          </cell>
          <cell r="B527" t="str">
            <v>OLYMPIA-KITSAP NO 3 (SEE NOTES</v>
          </cell>
          <cell r="C527">
            <v>3117039.38</v>
          </cell>
          <cell r="D527">
            <v>3117039.3800000004</v>
          </cell>
          <cell r="E527">
            <v>-1.4939217332176895E-16</v>
          </cell>
          <cell r="G527">
            <v>5796.0071428571437</v>
          </cell>
          <cell r="I527" t="str">
            <v/>
          </cell>
          <cell r="J527">
            <v>1</v>
          </cell>
          <cell r="K527" t="str">
            <v/>
          </cell>
          <cell r="L527" t="str">
            <v/>
          </cell>
          <cell r="M527" t="str">
            <v/>
          </cell>
          <cell r="N527" t="str">
            <v/>
          </cell>
          <cell r="O527" t="str">
            <v/>
          </cell>
          <cell r="P527">
            <v>1</v>
          </cell>
          <cell r="R527" t="str">
            <v/>
          </cell>
          <cell r="S527">
            <v>3117039.38</v>
          </cell>
          <cell r="T527" t="str">
            <v/>
          </cell>
          <cell r="U527" t="str">
            <v/>
          </cell>
          <cell r="V527" t="str">
            <v/>
          </cell>
          <cell r="W527" t="str">
            <v/>
          </cell>
          <cell r="X527" t="str">
            <v/>
          </cell>
          <cell r="Y527">
            <v>0</v>
          </cell>
          <cell r="AA527" t="str">
            <v/>
          </cell>
          <cell r="AB527">
            <v>5796.0071428571437</v>
          </cell>
          <cell r="AC527" t="str">
            <v/>
          </cell>
          <cell r="AD527" t="str">
            <v/>
          </cell>
          <cell r="AE527" t="str">
            <v/>
          </cell>
          <cell r="AF527" t="str">
            <v/>
          </cell>
          <cell r="AG527" t="str">
            <v/>
          </cell>
          <cell r="AH527">
            <v>0</v>
          </cell>
          <cell r="AJ527" t="str">
            <v>All Network</v>
          </cell>
        </row>
        <row r="528">
          <cell r="A528" t="str">
            <v>20000858</v>
          </cell>
          <cell r="B528" t="str">
            <v>OLYMPIA-KITSAP NO 3 ML MASON C</v>
          </cell>
          <cell r="C528">
            <v>889265.13</v>
          </cell>
          <cell r="D528">
            <v>889265.13</v>
          </cell>
          <cell r="E528">
            <v>0</v>
          </cell>
          <cell r="G528">
            <v>0</v>
          </cell>
          <cell r="I528" t="str">
            <v/>
          </cell>
          <cell r="J528">
            <v>1</v>
          </cell>
          <cell r="K528" t="str">
            <v/>
          </cell>
          <cell r="L528" t="str">
            <v/>
          </cell>
          <cell r="M528" t="str">
            <v/>
          </cell>
          <cell r="N528" t="str">
            <v/>
          </cell>
          <cell r="O528" t="str">
            <v/>
          </cell>
          <cell r="P528">
            <v>1</v>
          </cell>
          <cell r="R528" t="str">
            <v/>
          </cell>
          <cell r="S528">
            <v>889265.13</v>
          </cell>
          <cell r="T528" t="str">
            <v/>
          </cell>
          <cell r="U528" t="str">
            <v/>
          </cell>
          <cell r="V528" t="str">
            <v/>
          </cell>
          <cell r="W528" t="str">
            <v/>
          </cell>
          <cell r="X528" t="str">
            <v/>
          </cell>
          <cell r="Y528">
            <v>0</v>
          </cell>
          <cell r="AA528" t="str">
            <v/>
          </cell>
          <cell r="AB528">
            <v>0</v>
          </cell>
          <cell r="AC528" t="str">
            <v/>
          </cell>
          <cell r="AD528" t="str">
            <v/>
          </cell>
          <cell r="AE528" t="str">
            <v/>
          </cell>
          <cell r="AF528" t="str">
            <v/>
          </cell>
          <cell r="AG528" t="str">
            <v/>
          </cell>
          <cell r="AH528">
            <v>0</v>
          </cell>
          <cell r="AJ528" t="str">
            <v>New.  All Network.</v>
          </cell>
        </row>
        <row r="529">
          <cell r="A529" t="str">
            <v>20000859</v>
          </cell>
          <cell r="B529" t="str">
            <v>OLYMPIA-KITSAP NO 3 ML THURSTO</v>
          </cell>
          <cell r="C529">
            <v>168819.91999999998</v>
          </cell>
          <cell r="D529">
            <v>168819.91999999998</v>
          </cell>
          <cell r="E529">
            <v>0</v>
          </cell>
          <cell r="G529">
            <v>0</v>
          </cell>
          <cell r="I529" t="str">
            <v/>
          </cell>
          <cell r="J529">
            <v>1</v>
          </cell>
          <cell r="K529" t="str">
            <v/>
          </cell>
          <cell r="L529" t="str">
            <v/>
          </cell>
          <cell r="M529" t="str">
            <v/>
          </cell>
          <cell r="N529" t="str">
            <v/>
          </cell>
          <cell r="O529" t="str">
            <v/>
          </cell>
          <cell r="P529">
            <v>1</v>
          </cell>
          <cell r="R529" t="str">
            <v/>
          </cell>
          <cell r="S529">
            <v>168819.91999999998</v>
          </cell>
          <cell r="T529" t="str">
            <v/>
          </cell>
          <cell r="U529" t="str">
            <v/>
          </cell>
          <cell r="V529" t="str">
            <v/>
          </cell>
          <cell r="W529" t="str">
            <v/>
          </cell>
          <cell r="X529" t="str">
            <v/>
          </cell>
          <cell r="Y529">
            <v>0</v>
          </cell>
          <cell r="AA529" t="str">
            <v/>
          </cell>
          <cell r="AB529">
            <v>0</v>
          </cell>
          <cell r="AC529" t="str">
            <v/>
          </cell>
          <cell r="AD529" t="str">
            <v/>
          </cell>
          <cell r="AE529" t="str">
            <v/>
          </cell>
          <cell r="AF529" t="str">
            <v/>
          </cell>
          <cell r="AG529" t="str">
            <v/>
          </cell>
          <cell r="AH529">
            <v>0</v>
          </cell>
          <cell r="AJ529" t="str">
            <v>New.  All Network.</v>
          </cell>
        </row>
        <row r="530">
          <cell r="A530" t="str">
            <v>20000411</v>
          </cell>
          <cell r="B530" t="str">
            <v>OLYMPIA-SATSOP NO 2</v>
          </cell>
          <cell r="C530">
            <v>3893067.753</v>
          </cell>
          <cell r="D530">
            <v>3893067.7529999996</v>
          </cell>
          <cell r="E530">
            <v>1.1961294199128707E-16</v>
          </cell>
          <cell r="G530">
            <v>3811.551428571428</v>
          </cell>
          <cell r="I530" t="str">
            <v/>
          </cell>
          <cell r="J530">
            <v>1</v>
          </cell>
          <cell r="K530" t="str">
            <v/>
          </cell>
          <cell r="L530" t="str">
            <v/>
          </cell>
          <cell r="M530" t="str">
            <v/>
          </cell>
          <cell r="N530" t="str">
            <v/>
          </cell>
          <cell r="O530" t="str">
            <v/>
          </cell>
          <cell r="P530">
            <v>1</v>
          </cell>
          <cell r="R530" t="str">
            <v/>
          </cell>
          <cell r="S530">
            <v>3893067.753</v>
          </cell>
          <cell r="T530" t="str">
            <v/>
          </cell>
          <cell r="U530" t="str">
            <v/>
          </cell>
          <cell r="V530" t="str">
            <v/>
          </cell>
          <cell r="W530" t="str">
            <v/>
          </cell>
          <cell r="X530" t="str">
            <v/>
          </cell>
          <cell r="Y530">
            <v>0</v>
          </cell>
          <cell r="AA530" t="str">
            <v/>
          </cell>
          <cell r="AB530">
            <v>3811.551428571428</v>
          </cell>
          <cell r="AC530" t="str">
            <v/>
          </cell>
          <cell r="AD530" t="str">
            <v/>
          </cell>
          <cell r="AE530" t="str">
            <v/>
          </cell>
          <cell r="AF530" t="str">
            <v/>
          </cell>
          <cell r="AG530" t="str">
            <v/>
          </cell>
          <cell r="AH530">
            <v>0</v>
          </cell>
          <cell r="AJ530" t="str">
            <v>All Network</v>
          </cell>
        </row>
        <row r="531">
          <cell r="A531" t="str">
            <v>20000412</v>
          </cell>
          <cell r="B531" t="str">
            <v>OLYMPIA-SATSOP NO 3</v>
          </cell>
          <cell r="C531">
            <v>4021560.41</v>
          </cell>
          <cell r="D531">
            <v>4021560.41</v>
          </cell>
          <cell r="E531">
            <v>0</v>
          </cell>
          <cell r="G531">
            <v>3682.1542857142858</v>
          </cell>
          <cell r="I531" t="str">
            <v/>
          </cell>
          <cell r="J531">
            <v>1</v>
          </cell>
          <cell r="K531" t="str">
            <v/>
          </cell>
          <cell r="L531" t="str">
            <v/>
          </cell>
          <cell r="M531" t="str">
            <v/>
          </cell>
          <cell r="N531" t="str">
            <v/>
          </cell>
          <cell r="O531" t="str">
            <v/>
          </cell>
          <cell r="P531">
            <v>1</v>
          </cell>
          <cell r="R531" t="str">
            <v/>
          </cell>
          <cell r="S531">
            <v>4021560.41</v>
          </cell>
          <cell r="T531" t="str">
            <v/>
          </cell>
          <cell r="U531" t="str">
            <v/>
          </cell>
          <cell r="V531" t="str">
            <v/>
          </cell>
          <cell r="W531" t="str">
            <v/>
          </cell>
          <cell r="X531" t="str">
            <v/>
          </cell>
          <cell r="Y531">
            <v>0</v>
          </cell>
          <cell r="AA531" t="str">
            <v/>
          </cell>
          <cell r="AB531">
            <v>3682.1542857142858</v>
          </cell>
          <cell r="AC531" t="str">
            <v/>
          </cell>
          <cell r="AD531" t="str">
            <v/>
          </cell>
          <cell r="AE531" t="str">
            <v/>
          </cell>
          <cell r="AF531" t="str">
            <v/>
          </cell>
          <cell r="AG531" t="str">
            <v/>
          </cell>
          <cell r="AH531">
            <v>0</v>
          </cell>
          <cell r="AJ531" t="str">
            <v>All Network</v>
          </cell>
        </row>
        <row r="532">
          <cell r="A532" t="str">
            <v>20000413</v>
          </cell>
          <cell r="B532" t="str">
            <v>OLYMPIA-SHELTON NO 1</v>
          </cell>
          <cell r="C532">
            <v>349472.91000000003</v>
          </cell>
          <cell r="D532">
            <v>343649.73</v>
          </cell>
          <cell r="E532">
            <v>1.6945102794057344E-2</v>
          </cell>
          <cell r="G532">
            <v>3249.4700000000003</v>
          </cell>
          <cell r="I532" t="str">
            <v/>
          </cell>
          <cell r="J532">
            <v>1</v>
          </cell>
          <cell r="K532" t="str">
            <v/>
          </cell>
          <cell r="L532" t="str">
            <v/>
          </cell>
          <cell r="M532" t="str">
            <v/>
          </cell>
          <cell r="N532" t="str">
            <v/>
          </cell>
          <cell r="O532" t="str">
            <v/>
          </cell>
          <cell r="P532">
            <v>1</v>
          </cell>
          <cell r="R532" t="str">
            <v/>
          </cell>
          <cell r="S532">
            <v>349472.91000000003</v>
          </cell>
          <cell r="T532" t="str">
            <v/>
          </cell>
          <cell r="U532" t="str">
            <v/>
          </cell>
          <cell r="V532" t="str">
            <v/>
          </cell>
          <cell r="W532" t="str">
            <v/>
          </cell>
          <cell r="X532" t="str">
            <v/>
          </cell>
          <cell r="Y532">
            <v>0</v>
          </cell>
          <cell r="AA532" t="str">
            <v/>
          </cell>
          <cell r="AB532">
            <v>3249.4700000000003</v>
          </cell>
          <cell r="AC532" t="str">
            <v/>
          </cell>
          <cell r="AD532" t="str">
            <v/>
          </cell>
          <cell r="AE532" t="str">
            <v/>
          </cell>
          <cell r="AF532" t="str">
            <v/>
          </cell>
          <cell r="AG532" t="str">
            <v/>
          </cell>
          <cell r="AH532">
            <v>0</v>
          </cell>
          <cell r="AJ532" t="str">
            <v>All Network</v>
          </cell>
        </row>
        <row r="533">
          <cell r="A533" t="str">
            <v>20000414</v>
          </cell>
          <cell r="B533" t="str">
            <v>OLYMPIA-SHELTON NO 2</v>
          </cell>
          <cell r="C533">
            <v>1643819.7300000002</v>
          </cell>
          <cell r="D533">
            <v>1643819.73</v>
          </cell>
          <cell r="E533">
            <v>1.4164001040057454E-16</v>
          </cell>
          <cell r="G533">
            <v>9343.5085714285706</v>
          </cell>
          <cell r="I533" t="str">
            <v/>
          </cell>
          <cell r="J533">
            <v>1</v>
          </cell>
          <cell r="K533" t="str">
            <v/>
          </cell>
          <cell r="L533" t="str">
            <v/>
          </cell>
          <cell r="M533" t="str">
            <v/>
          </cell>
          <cell r="N533" t="str">
            <v/>
          </cell>
          <cell r="O533" t="str">
            <v/>
          </cell>
          <cell r="P533">
            <v>1</v>
          </cell>
          <cell r="R533" t="str">
            <v/>
          </cell>
          <cell r="S533">
            <v>1643819.7300000002</v>
          </cell>
          <cell r="T533" t="str">
            <v/>
          </cell>
          <cell r="U533" t="str">
            <v/>
          </cell>
          <cell r="V533" t="str">
            <v/>
          </cell>
          <cell r="W533" t="str">
            <v/>
          </cell>
          <cell r="X533" t="str">
            <v/>
          </cell>
          <cell r="Y533">
            <v>0</v>
          </cell>
          <cell r="AA533" t="str">
            <v/>
          </cell>
          <cell r="AB533">
            <v>9343.5085714285706</v>
          </cell>
          <cell r="AC533" t="str">
            <v/>
          </cell>
          <cell r="AD533" t="str">
            <v/>
          </cell>
          <cell r="AE533" t="str">
            <v/>
          </cell>
          <cell r="AF533" t="str">
            <v/>
          </cell>
          <cell r="AG533" t="str">
            <v/>
          </cell>
          <cell r="AH533">
            <v>0</v>
          </cell>
          <cell r="AJ533" t="str">
            <v>All Network</v>
          </cell>
        </row>
        <row r="534">
          <cell r="A534" t="str">
            <v>20000415</v>
          </cell>
          <cell r="B534" t="str">
            <v>OLYMPIA-SHELTON NO 3</v>
          </cell>
          <cell r="C534">
            <v>2055537.1800000002</v>
          </cell>
          <cell r="D534">
            <v>2055537.1800000002</v>
          </cell>
          <cell r="E534">
            <v>0</v>
          </cell>
          <cell r="G534">
            <v>5608.75</v>
          </cell>
          <cell r="I534" t="str">
            <v/>
          </cell>
          <cell r="J534">
            <v>1</v>
          </cell>
          <cell r="K534" t="str">
            <v/>
          </cell>
          <cell r="L534" t="str">
            <v/>
          </cell>
          <cell r="M534" t="str">
            <v/>
          </cell>
          <cell r="N534" t="str">
            <v/>
          </cell>
          <cell r="O534" t="str">
            <v/>
          </cell>
          <cell r="P534">
            <v>1</v>
          </cell>
          <cell r="R534" t="str">
            <v/>
          </cell>
          <cell r="S534">
            <v>2055537.1800000002</v>
          </cell>
          <cell r="T534" t="str">
            <v/>
          </cell>
          <cell r="U534" t="str">
            <v/>
          </cell>
          <cell r="V534" t="str">
            <v/>
          </cell>
          <cell r="W534" t="str">
            <v/>
          </cell>
          <cell r="X534" t="str">
            <v/>
          </cell>
          <cell r="Y534">
            <v>0</v>
          </cell>
          <cell r="AA534" t="str">
            <v/>
          </cell>
          <cell r="AB534">
            <v>5608.75</v>
          </cell>
          <cell r="AC534" t="str">
            <v/>
          </cell>
          <cell r="AD534" t="str">
            <v/>
          </cell>
          <cell r="AE534" t="str">
            <v/>
          </cell>
          <cell r="AF534" t="str">
            <v/>
          </cell>
          <cell r="AG534" t="str">
            <v/>
          </cell>
          <cell r="AH534">
            <v>0</v>
          </cell>
          <cell r="AJ534" t="str">
            <v>All Network</v>
          </cell>
        </row>
        <row r="535">
          <cell r="A535" t="str">
            <v>20000821</v>
          </cell>
          <cell r="B535" t="str">
            <v>OLYMPIA-SHELTON NO 3 ML MASON</v>
          </cell>
          <cell r="C535">
            <v>1250399.02</v>
          </cell>
          <cell r="D535">
            <v>1250399.02</v>
          </cell>
          <cell r="E535">
            <v>0</v>
          </cell>
          <cell r="G535">
            <v>0</v>
          </cell>
          <cell r="I535" t="str">
            <v/>
          </cell>
          <cell r="J535">
            <v>1</v>
          </cell>
          <cell r="K535" t="str">
            <v/>
          </cell>
          <cell r="L535" t="str">
            <v/>
          </cell>
          <cell r="M535" t="str">
            <v/>
          </cell>
          <cell r="N535" t="str">
            <v/>
          </cell>
          <cell r="O535" t="str">
            <v/>
          </cell>
          <cell r="P535">
            <v>1</v>
          </cell>
          <cell r="R535" t="str">
            <v/>
          </cell>
          <cell r="S535">
            <v>1250399.02</v>
          </cell>
          <cell r="T535" t="str">
            <v/>
          </cell>
          <cell r="U535" t="str">
            <v/>
          </cell>
          <cell r="V535" t="str">
            <v/>
          </cell>
          <cell r="W535" t="str">
            <v/>
          </cell>
          <cell r="X535" t="str">
            <v/>
          </cell>
          <cell r="Y535">
            <v>0</v>
          </cell>
          <cell r="AA535" t="str">
            <v/>
          </cell>
          <cell r="AB535">
            <v>0</v>
          </cell>
          <cell r="AC535" t="str">
            <v/>
          </cell>
          <cell r="AD535" t="str">
            <v/>
          </cell>
          <cell r="AE535" t="str">
            <v/>
          </cell>
          <cell r="AF535" t="str">
            <v/>
          </cell>
          <cell r="AG535" t="str">
            <v/>
          </cell>
          <cell r="AH535">
            <v>0</v>
          </cell>
          <cell r="AJ535" t="str">
            <v>New.  All Network.</v>
          </cell>
        </row>
        <row r="536">
          <cell r="A536" t="str">
            <v>20000416</v>
          </cell>
          <cell r="B536" t="str">
            <v>OLYMPIA-SHELTON NO 4</v>
          </cell>
          <cell r="C536">
            <v>1943388.17</v>
          </cell>
          <cell r="D536">
            <v>1943388.17</v>
          </cell>
          <cell r="E536">
            <v>0</v>
          </cell>
          <cell r="G536">
            <v>5821.1600000000008</v>
          </cell>
          <cell r="I536" t="str">
            <v/>
          </cell>
          <cell r="J536">
            <v>1</v>
          </cell>
          <cell r="K536" t="str">
            <v/>
          </cell>
          <cell r="L536" t="str">
            <v/>
          </cell>
          <cell r="M536" t="str">
            <v/>
          </cell>
          <cell r="N536" t="str">
            <v/>
          </cell>
          <cell r="O536" t="str">
            <v/>
          </cell>
          <cell r="P536">
            <v>1</v>
          </cell>
          <cell r="R536" t="str">
            <v/>
          </cell>
          <cell r="S536">
            <v>1943388.17</v>
          </cell>
          <cell r="T536" t="str">
            <v/>
          </cell>
          <cell r="U536" t="str">
            <v/>
          </cell>
          <cell r="V536" t="str">
            <v/>
          </cell>
          <cell r="W536" t="str">
            <v/>
          </cell>
          <cell r="X536" t="str">
            <v/>
          </cell>
          <cell r="Y536">
            <v>0</v>
          </cell>
          <cell r="AA536" t="str">
            <v/>
          </cell>
          <cell r="AB536">
            <v>5821.1600000000008</v>
          </cell>
          <cell r="AC536" t="str">
            <v/>
          </cell>
          <cell r="AD536" t="str">
            <v/>
          </cell>
          <cell r="AE536" t="str">
            <v/>
          </cell>
          <cell r="AF536" t="str">
            <v/>
          </cell>
          <cell r="AG536" t="str">
            <v/>
          </cell>
          <cell r="AH536">
            <v>0</v>
          </cell>
          <cell r="AJ536" t="str">
            <v>All Network</v>
          </cell>
        </row>
        <row r="537">
          <cell r="A537" t="str">
            <v>20000822</v>
          </cell>
          <cell r="B537" t="str">
            <v>OLYMPIA-SHELTON NO 4 ML MASON</v>
          </cell>
          <cell r="C537">
            <v>1250399.02</v>
          </cell>
          <cell r="D537">
            <v>1250399.02</v>
          </cell>
          <cell r="E537">
            <v>0</v>
          </cell>
          <cell r="G537">
            <v>0</v>
          </cell>
          <cell r="I537" t="str">
            <v/>
          </cell>
          <cell r="J537">
            <v>1</v>
          </cell>
          <cell r="K537" t="str">
            <v/>
          </cell>
          <cell r="L537" t="str">
            <v/>
          </cell>
          <cell r="M537" t="str">
            <v/>
          </cell>
          <cell r="N537" t="str">
            <v/>
          </cell>
          <cell r="O537" t="str">
            <v/>
          </cell>
          <cell r="P537">
            <v>1</v>
          </cell>
          <cell r="R537" t="str">
            <v/>
          </cell>
          <cell r="S537">
            <v>1250399.02</v>
          </cell>
          <cell r="T537" t="str">
            <v/>
          </cell>
          <cell r="U537" t="str">
            <v/>
          </cell>
          <cell r="V537" t="str">
            <v/>
          </cell>
          <cell r="W537" t="str">
            <v/>
          </cell>
          <cell r="X537" t="str">
            <v/>
          </cell>
          <cell r="Y537">
            <v>0</v>
          </cell>
          <cell r="AA537" t="str">
            <v/>
          </cell>
          <cell r="AB537">
            <v>0</v>
          </cell>
          <cell r="AC537" t="str">
            <v/>
          </cell>
          <cell r="AD537" t="str">
            <v/>
          </cell>
          <cell r="AE537" t="str">
            <v/>
          </cell>
          <cell r="AF537" t="str">
            <v/>
          </cell>
          <cell r="AG537" t="str">
            <v/>
          </cell>
          <cell r="AH537">
            <v>0</v>
          </cell>
          <cell r="AJ537" t="str">
            <v>New.  All Network.</v>
          </cell>
        </row>
        <row r="538">
          <cell r="A538" t="str">
            <v>20000820</v>
          </cell>
          <cell r="B538" t="str">
            <v>OLYMPIA-SHELTON NO 5</v>
          </cell>
          <cell r="C538">
            <v>292541.49</v>
          </cell>
          <cell r="D538">
            <v>292541.49</v>
          </cell>
          <cell r="E538">
            <v>0</v>
          </cell>
          <cell r="G538">
            <v>6500.942857142858</v>
          </cell>
          <cell r="I538" t="str">
            <v/>
          </cell>
          <cell r="J538">
            <v>1</v>
          </cell>
          <cell r="K538" t="str">
            <v/>
          </cell>
          <cell r="L538" t="str">
            <v/>
          </cell>
          <cell r="M538" t="str">
            <v/>
          </cell>
          <cell r="N538" t="str">
            <v/>
          </cell>
          <cell r="O538" t="str">
            <v/>
          </cell>
          <cell r="P538">
            <v>1</v>
          </cell>
          <cell r="R538" t="str">
            <v/>
          </cell>
          <cell r="S538">
            <v>292541.49</v>
          </cell>
          <cell r="T538" t="str">
            <v/>
          </cell>
          <cell r="U538" t="str">
            <v/>
          </cell>
          <cell r="V538" t="str">
            <v/>
          </cell>
          <cell r="W538" t="str">
            <v/>
          </cell>
          <cell r="X538" t="str">
            <v/>
          </cell>
          <cell r="Y538">
            <v>0</v>
          </cell>
          <cell r="AA538" t="str">
            <v/>
          </cell>
          <cell r="AB538">
            <v>6500.942857142858</v>
          </cell>
          <cell r="AC538" t="str">
            <v/>
          </cell>
          <cell r="AD538" t="str">
            <v/>
          </cell>
          <cell r="AE538" t="str">
            <v/>
          </cell>
          <cell r="AF538" t="str">
            <v/>
          </cell>
          <cell r="AG538" t="str">
            <v/>
          </cell>
          <cell r="AH538">
            <v>0</v>
          </cell>
          <cell r="AJ538" t="str">
            <v>New.  All Network.</v>
          </cell>
        </row>
        <row r="539">
          <cell r="A539" t="str">
            <v>20000817</v>
          </cell>
          <cell r="B539" t="str">
            <v>OLYMPIA-SHELTON NO 5 ML MASON</v>
          </cell>
          <cell r="C539">
            <v>5617309.0800000001</v>
          </cell>
          <cell r="D539">
            <v>5617309.0800000001</v>
          </cell>
          <cell r="E539">
            <v>0</v>
          </cell>
          <cell r="G539">
            <v>0</v>
          </cell>
          <cell r="I539" t="str">
            <v/>
          </cell>
          <cell r="J539">
            <v>1</v>
          </cell>
          <cell r="K539" t="str">
            <v/>
          </cell>
          <cell r="L539" t="str">
            <v/>
          </cell>
          <cell r="M539" t="str">
            <v/>
          </cell>
          <cell r="N539" t="str">
            <v/>
          </cell>
          <cell r="O539" t="str">
            <v/>
          </cell>
          <cell r="P539">
            <v>1</v>
          </cell>
          <cell r="R539" t="str">
            <v/>
          </cell>
          <cell r="S539">
            <v>5617309.0800000001</v>
          </cell>
          <cell r="T539" t="str">
            <v/>
          </cell>
          <cell r="U539" t="str">
            <v/>
          </cell>
          <cell r="V539" t="str">
            <v/>
          </cell>
          <cell r="W539" t="str">
            <v/>
          </cell>
          <cell r="X539" t="str">
            <v/>
          </cell>
          <cell r="Y539">
            <v>0</v>
          </cell>
          <cell r="AA539" t="str">
            <v/>
          </cell>
          <cell r="AB539">
            <v>0</v>
          </cell>
          <cell r="AC539" t="str">
            <v/>
          </cell>
          <cell r="AD539" t="str">
            <v/>
          </cell>
          <cell r="AE539" t="str">
            <v/>
          </cell>
          <cell r="AF539" t="str">
            <v/>
          </cell>
          <cell r="AG539" t="str">
            <v/>
          </cell>
          <cell r="AH539">
            <v>0</v>
          </cell>
          <cell r="AJ539" t="str">
            <v>New.  All Network.</v>
          </cell>
        </row>
        <row r="540">
          <cell r="A540" t="str">
            <v>20000824</v>
          </cell>
          <cell r="B540" t="str">
            <v>OLYMPIA-SHELTON NO 5 ML THURST</v>
          </cell>
          <cell r="C540">
            <v>2938476.32</v>
          </cell>
          <cell r="D540">
            <v>2938476.32</v>
          </cell>
          <cell r="E540">
            <v>0</v>
          </cell>
          <cell r="G540">
            <v>0</v>
          </cell>
          <cell r="I540" t="str">
            <v/>
          </cell>
          <cell r="J540">
            <v>1</v>
          </cell>
          <cell r="K540" t="str">
            <v/>
          </cell>
          <cell r="L540" t="str">
            <v/>
          </cell>
          <cell r="M540" t="str">
            <v/>
          </cell>
          <cell r="N540" t="str">
            <v/>
          </cell>
          <cell r="O540" t="str">
            <v/>
          </cell>
          <cell r="P540">
            <v>1</v>
          </cell>
          <cell r="R540" t="str">
            <v/>
          </cell>
          <cell r="S540">
            <v>2938476.32</v>
          </cell>
          <cell r="T540" t="str">
            <v/>
          </cell>
          <cell r="U540" t="str">
            <v/>
          </cell>
          <cell r="V540" t="str">
            <v/>
          </cell>
          <cell r="W540" t="str">
            <v/>
          </cell>
          <cell r="X540" t="str">
            <v/>
          </cell>
          <cell r="Y540">
            <v>0</v>
          </cell>
          <cell r="AA540" t="str">
            <v/>
          </cell>
          <cell r="AB540">
            <v>0</v>
          </cell>
          <cell r="AC540" t="str">
            <v/>
          </cell>
          <cell r="AD540" t="str">
            <v/>
          </cell>
          <cell r="AE540" t="str">
            <v/>
          </cell>
          <cell r="AF540" t="str">
            <v/>
          </cell>
          <cell r="AG540" t="str">
            <v/>
          </cell>
          <cell r="AH540">
            <v>0</v>
          </cell>
          <cell r="AJ540" t="str">
            <v>New.  All Network.</v>
          </cell>
        </row>
        <row r="541">
          <cell r="A541" t="str">
            <v>20000417</v>
          </cell>
          <cell r="B541" t="str">
            <v>OLYMPIA-SOUTH ELMA NO 1</v>
          </cell>
          <cell r="C541">
            <v>1061722.54</v>
          </cell>
          <cell r="D541">
            <v>1011330.03</v>
          </cell>
          <cell r="E541">
            <v>4.9827957743922631E-2</v>
          </cell>
          <cell r="G541">
            <v>8627.7800000000007</v>
          </cell>
          <cell r="I541" t="str">
            <v/>
          </cell>
          <cell r="J541">
            <v>1</v>
          </cell>
          <cell r="K541" t="str">
            <v/>
          </cell>
          <cell r="L541" t="str">
            <v/>
          </cell>
          <cell r="M541" t="str">
            <v/>
          </cell>
          <cell r="N541" t="str">
            <v/>
          </cell>
          <cell r="O541" t="str">
            <v/>
          </cell>
          <cell r="P541">
            <v>1</v>
          </cell>
          <cell r="R541" t="str">
            <v/>
          </cell>
          <cell r="S541">
            <v>1061722.54</v>
          </cell>
          <cell r="T541" t="str">
            <v/>
          </cell>
          <cell r="U541" t="str">
            <v/>
          </cell>
          <cell r="V541" t="str">
            <v/>
          </cell>
          <cell r="W541" t="str">
            <v/>
          </cell>
          <cell r="X541" t="str">
            <v/>
          </cell>
          <cell r="Y541">
            <v>0</v>
          </cell>
          <cell r="AA541" t="str">
            <v/>
          </cell>
          <cell r="AB541">
            <v>8627.7800000000007</v>
          </cell>
          <cell r="AC541" t="str">
            <v/>
          </cell>
          <cell r="AD541" t="str">
            <v/>
          </cell>
          <cell r="AE541" t="str">
            <v/>
          </cell>
          <cell r="AF541" t="str">
            <v/>
          </cell>
          <cell r="AG541" t="str">
            <v/>
          </cell>
          <cell r="AH541">
            <v>0</v>
          </cell>
          <cell r="AJ541" t="str">
            <v>All Network</v>
          </cell>
        </row>
        <row r="542">
          <cell r="A542" t="str">
            <v>20000419</v>
          </cell>
          <cell r="B542" t="str">
            <v>OLYMPIA-ST CLAIR NO 1</v>
          </cell>
          <cell r="C542">
            <v>10977501.330000002</v>
          </cell>
          <cell r="D542">
            <v>10968382.760000002</v>
          </cell>
          <cell r="E542">
            <v>8.3135045516959116E-4</v>
          </cell>
          <cell r="G542">
            <v>9796.3285714285703</v>
          </cell>
          <cell r="I542" t="str">
            <v/>
          </cell>
          <cell r="J542">
            <v>1</v>
          </cell>
          <cell r="K542" t="str">
            <v/>
          </cell>
          <cell r="L542" t="str">
            <v/>
          </cell>
          <cell r="M542" t="str">
            <v/>
          </cell>
          <cell r="N542" t="str">
            <v/>
          </cell>
          <cell r="O542" t="str">
            <v/>
          </cell>
          <cell r="P542">
            <v>1</v>
          </cell>
          <cell r="R542" t="str">
            <v/>
          </cell>
          <cell r="S542">
            <v>10977501.330000002</v>
          </cell>
          <cell r="T542" t="str">
            <v/>
          </cell>
          <cell r="U542" t="str">
            <v/>
          </cell>
          <cell r="V542" t="str">
            <v/>
          </cell>
          <cell r="W542" t="str">
            <v/>
          </cell>
          <cell r="X542" t="str">
            <v/>
          </cell>
          <cell r="Y542">
            <v>0</v>
          </cell>
          <cell r="AA542" t="str">
            <v/>
          </cell>
          <cell r="AB542">
            <v>9796.3285714285703</v>
          </cell>
          <cell r="AC542" t="str">
            <v/>
          </cell>
          <cell r="AD542" t="str">
            <v/>
          </cell>
          <cell r="AE542" t="str">
            <v/>
          </cell>
          <cell r="AF542" t="str">
            <v/>
          </cell>
          <cell r="AG542" t="str">
            <v/>
          </cell>
          <cell r="AH542">
            <v>0</v>
          </cell>
          <cell r="AJ542" t="str">
            <v>All Network</v>
          </cell>
        </row>
        <row r="543">
          <cell r="A543" t="str">
            <v>20000669</v>
          </cell>
          <cell r="B543" t="str">
            <v>OREGON CITY STUB 20/7-23/12 SE</v>
          </cell>
          <cell r="C543">
            <v>155.41999999999999</v>
          </cell>
          <cell r="D543">
            <v>155.41999999999999</v>
          </cell>
          <cell r="E543">
            <v>0</v>
          </cell>
          <cell r="G543">
            <v>0</v>
          </cell>
          <cell r="I543" t="str">
            <v/>
          </cell>
          <cell r="J543" t="str">
            <v/>
          </cell>
          <cell r="K543" t="str">
            <v/>
          </cell>
          <cell r="L543" t="str">
            <v/>
          </cell>
          <cell r="M543" t="str">
            <v/>
          </cell>
          <cell r="N543" t="str">
            <v/>
          </cell>
          <cell r="O543">
            <v>1</v>
          </cell>
          <cell r="P543">
            <v>1</v>
          </cell>
          <cell r="R543" t="str">
            <v/>
          </cell>
          <cell r="S543" t="str">
            <v/>
          </cell>
          <cell r="T543" t="str">
            <v/>
          </cell>
          <cell r="U543" t="str">
            <v/>
          </cell>
          <cell r="V543" t="str">
            <v/>
          </cell>
          <cell r="W543" t="str">
            <v/>
          </cell>
          <cell r="X543">
            <v>155.41999999999999</v>
          </cell>
          <cell r="Y543">
            <v>0</v>
          </cell>
          <cell r="AA543" t="str">
            <v/>
          </cell>
          <cell r="AB543" t="str">
            <v/>
          </cell>
          <cell r="AC543" t="str">
            <v/>
          </cell>
          <cell r="AD543" t="str">
            <v/>
          </cell>
          <cell r="AE543" t="str">
            <v/>
          </cell>
          <cell r="AF543" t="str">
            <v/>
          </cell>
          <cell r="AG543">
            <v>0</v>
          </cell>
          <cell r="AH543">
            <v>0</v>
          </cell>
          <cell r="AJ543" t="str">
            <v>De-energized (not in service)</v>
          </cell>
        </row>
        <row r="544">
          <cell r="A544" t="str">
            <v>20000771</v>
          </cell>
          <cell r="B544" t="str">
            <v>OREGON CITY-CANBY PGE NO 1</v>
          </cell>
          <cell r="C544">
            <v>473423.92000000004</v>
          </cell>
          <cell r="D544">
            <v>474219.25999999995</v>
          </cell>
          <cell r="E544">
            <v>-1.6771566806458036E-3</v>
          </cell>
          <cell r="G544">
            <v>1373.55</v>
          </cell>
          <cell r="I544" t="str">
            <v/>
          </cell>
          <cell r="J544">
            <v>1</v>
          </cell>
          <cell r="K544" t="str">
            <v/>
          </cell>
          <cell r="L544" t="str">
            <v/>
          </cell>
          <cell r="M544" t="str">
            <v/>
          </cell>
          <cell r="N544" t="str">
            <v/>
          </cell>
          <cell r="O544" t="str">
            <v/>
          </cell>
          <cell r="P544">
            <v>1</v>
          </cell>
          <cell r="R544" t="str">
            <v/>
          </cell>
          <cell r="S544">
            <v>473423.92000000004</v>
          </cell>
          <cell r="T544" t="str">
            <v/>
          </cell>
          <cell r="U544" t="str">
            <v/>
          </cell>
          <cell r="V544" t="str">
            <v/>
          </cell>
          <cell r="W544" t="str">
            <v/>
          </cell>
          <cell r="X544" t="str">
            <v/>
          </cell>
          <cell r="Y544">
            <v>0</v>
          </cell>
          <cell r="AA544" t="str">
            <v/>
          </cell>
          <cell r="AB544">
            <v>1373.55</v>
          </cell>
          <cell r="AC544" t="str">
            <v/>
          </cell>
          <cell r="AD544" t="str">
            <v/>
          </cell>
          <cell r="AE544" t="str">
            <v/>
          </cell>
          <cell r="AF544" t="str">
            <v/>
          </cell>
          <cell r="AG544" t="str">
            <v/>
          </cell>
          <cell r="AH544">
            <v>0</v>
          </cell>
          <cell r="AJ544" t="str">
            <v>All Network</v>
          </cell>
        </row>
        <row r="545">
          <cell r="A545" t="str">
            <v>20000420</v>
          </cell>
          <cell r="B545" t="str">
            <v>OREGON CITY-CHEMAWA NO 1</v>
          </cell>
          <cell r="C545">
            <v>35889.599999999999</v>
          </cell>
          <cell r="D545">
            <v>35889.599999999977</v>
          </cell>
          <cell r="E545">
            <v>6.0819493230769615E-16</v>
          </cell>
          <cell r="G545">
            <v>0</v>
          </cell>
          <cell r="I545" t="str">
            <v/>
          </cell>
          <cell r="J545">
            <v>1</v>
          </cell>
          <cell r="K545" t="str">
            <v/>
          </cell>
          <cell r="L545" t="str">
            <v/>
          </cell>
          <cell r="M545" t="str">
            <v/>
          </cell>
          <cell r="N545" t="str">
            <v/>
          </cell>
          <cell r="O545" t="str">
            <v/>
          </cell>
          <cell r="P545">
            <v>1</v>
          </cell>
          <cell r="R545" t="str">
            <v/>
          </cell>
          <cell r="S545">
            <v>35889.599999999999</v>
          </cell>
          <cell r="T545" t="str">
            <v/>
          </cell>
          <cell r="U545" t="str">
            <v/>
          </cell>
          <cell r="V545" t="str">
            <v/>
          </cell>
          <cell r="W545" t="str">
            <v/>
          </cell>
          <cell r="X545" t="str">
            <v/>
          </cell>
          <cell r="Y545">
            <v>0</v>
          </cell>
          <cell r="AA545" t="str">
            <v/>
          </cell>
          <cell r="AB545">
            <v>0</v>
          </cell>
          <cell r="AC545" t="str">
            <v/>
          </cell>
          <cell r="AD545" t="str">
            <v/>
          </cell>
          <cell r="AE545" t="str">
            <v/>
          </cell>
          <cell r="AF545" t="str">
            <v/>
          </cell>
          <cell r="AG545" t="str">
            <v/>
          </cell>
          <cell r="AH545">
            <v>0</v>
          </cell>
          <cell r="AJ545" t="str">
            <v>All Network</v>
          </cell>
        </row>
        <row r="546">
          <cell r="A546" t="str">
            <v>20000421</v>
          </cell>
          <cell r="B546" t="str">
            <v>OREGON CITY-CHEMAWA NO 2</v>
          </cell>
          <cell r="C546">
            <v>2924884.071</v>
          </cell>
          <cell r="D546">
            <v>2924884.071</v>
          </cell>
          <cell r="E546">
            <v>0</v>
          </cell>
          <cell r="G546">
            <v>34870.048571428575</v>
          </cell>
          <cell r="I546" t="str">
            <v/>
          </cell>
          <cell r="J546">
            <v>1</v>
          </cell>
          <cell r="K546" t="str">
            <v/>
          </cell>
          <cell r="L546" t="str">
            <v/>
          </cell>
          <cell r="M546" t="str">
            <v/>
          </cell>
          <cell r="N546" t="str">
            <v/>
          </cell>
          <cell r="O546" t="str">
            <v/>
          </cell>
          <cell r="P546">
            <v>1</v>
          </cell>
          <cell r="R546" t="str">
            <v/>
          </cell>
          <cell r="S546">
            <v>2924884.071</v>
          </cell>
          <cell r="T546" t="str">
            <v/>
          </cell>
          <cell r="U546" t="str">
            <v/>
          </cell>
          <cell r="V546" t="str">
            <v/>
          </cell>
          <cell r="W546" t="str">
            <v/>
          </cell>
          <cell r="X546" t="str">
            <v/>
          </cell>
          <cell r="Y546">
            <v>0</v>
          </cell>
          <cell r="AA546" t="str">
            <v/>
          </cell>
          <cell r="AB546">
            <v>34870.048571428575</v>
          </cell>
          <cell r="AC546" t="str">
            <v/>
          </cell>
          <cell r="AD546" t="str">
            <v/>
          </cell>
          <cell r="AE546" t="str">
            <v/>
          </cell>
          <cell r="AF546" t="str">
            <v/>
          </cell>
          <cell r="AG546" t="str">
            <v/>
          </cell>
          <cell r="AH546">
            <v>0</v>
          </cell>
          <cell r="AJ546" t="str">
            <v>All Network</v>
          </cell>
        </row>
        <row r="547">
          <cell r="A547" t="str">
            <v>20000422</v>
          </cell>
          <cell r="B547" t="str">
            <v>OSTRANDER-MCLOUGHLIN NO 1</v>
          </cell>
          <cell r="C547">
            <v>1415214</v>
          </cell>
          <cell r="D547">
            <v>1415214</v>
          </cell>
          <cell r="E547">
            <v>0</v>
          </cell>
          <cell r="G547">
            <v>4138.2657142857142</v>
          </cell>
          <cell r="I547" t="str">
            <v/>
          </cell>
          <cell r="J547">
            <v>1</v>
          </cell>
          <cell r="K547" t="str">
            <v/>
          </cell>
          <cell r="L547" t="str">
            <v/>
          </cell>
          <cell r="M547" t="str">
            <v/>
          </cell>
          <cell r="N547" t="str">
            <v/>
          </cell>
          <cell r="O547" t="str">
            <v/>
          </cell>
          <cell r="P547">
            <v>1</v>
          </cell>
          <cell r="R547" t="str">
            <v/>
          </cell>
          <cell r="S547">
            <v>1415214</v>
          </cell>
          <cell r="T547" t="str">
            <v/>
          </cell>
          <cell r="U547" t="str">
            <v/>
          </cell>
          <cell r="V547" t="str">
            <v/>
          </cell>
          <cell r="W547" t="str">
            <v/>
          </cell>
          <cell r="X547" t="str">
            <v/>
          </cell>
          <cell r="Y547">
            <v>0</v>
          </cell>
          <cell r="AA547" t="str">
            <v/>
          </cell>
          <cell r="AB547">
            <v>4138.2657142857142</v>
          </cell>
          <cell r="AC547" t="str">
            <v/>
          </cell>
          <cell r="AD547" t="str">
            <v/>
          </cell>
          <cell r="AE547" t="str">
            <v/>
          </cell>
          <cell r="AF547" t="str">
            <v/>
          </cell>
          <cell r="AG547" t="str">
            <v/>
          </cell>
          <cell r="AH547">
            <v>0</v>
          </cell>
          <cell r="AJ547" t="str">
            <v>All Network</v>
          </cell>
        </row>
        <row r="548">
          <cell r="A548" t="str">
            <v>20000423</v>
          </cell>
          <cell r="B548" t="str">
            <v>OSTRANDER-PEARL NO 1</v>
          </cell>
          <cell r="C548">
            <v>2001443.4</v>
          </cell>
          <cell r="D548">
            <v>2001443.3999999997</v>
          </cell>
          <cell r="E548">
            <v>1.1633136548046758E-16</v>
          </cell>
          <cell r="G548">
            <v>19641.109999999997</v>
          </cell>
          <cell r="I548" t="str">
            <v/>
          </cell>
          <cell r="J548">
            <v>1</v>
          </cell>
          <cell r="K548" t="str">
            <v/>
          </cell>
          <cell r="L548" t="str">
            <v/>
          </cell>
          <cell r="M548" t="str">
            <v/>
          </cell>
          <cell r="N548" t="str">
            <v/>
          </cell>
          <cell r="O548" t="str">
            <v/>
          </cell>
          <cell r="P548">
            <v>1</v>
          </cell>
          <cell r="R548" t="str">
            <v/>
          </cell>
          <cell r="S548">
            <v>2001443.4</v>
          </cell>
          <cell r="T548" t="str">
            <v/>
          </cell>
          <cell r="U548" t="str">
            <v/>
          </cell>
          <cell r="V548" t="str">
            <v/>
          </cell>
          <cell r="W548" t="str">
            <v/>
          </cell>
          <cell r="X548" t="str">
            <v/>
          </cell>
          <cell r="Y548">
            <v>0</v>
          </cell>
          <cell r="AA548" t="str">
            <v/>
          </cell>
          <cell r="AB548">
            <v>19641.109999999997</v>
          </cell>
          <cell r="AC548" t="str">
            <v/>
          </cell>
          <cell r="AD548" t="str">
            <v/>
          </cell>
          <cell r="AE548" t="str">
            <v/>
          </cell>
          <cell r="AF548" t="str">
            <v/>
          </cell>
          <cell r="AG548" t="str">
            <v/>
          </cell>
          <cell r="AH548">
            <v>0</v>
          </cell>
          <cell r="AJ548" t="str">
            <v>All Network</v>
          </cell>
        </row>
        <row r="549">
          <cell r="A549" t="str">
            <v>20000424</v>
          </cell>
          <cell r="B549" t="str">
            <v>OSTRANDER-TROUTDALE NO 1</v>
          </cell>
          <cell r="C549">
            <v>6196840.6730000013</v>
          </cell>
          <cell r="D549">
            <v>5428479.3729999997</v>
          </cell>
          <cell r="E549">
            <v>0.14154263969789643</v>
          </cell>
          <cell r="G549">
            <v>19621.780000000002</v>
          </cell>
          <cell r="I549" t="str">
            <v/>
          </cell>
          <cell r="J549">
            <v>1</v>
          </cell>
          <cell r="K549" t="str">
            <v/>
          </cell>
          <cell r="L549" t="str">
            <v/>
          </cell>
          <cell r="M549" t="str">
            <v/>
          </cell>
          <cell r="N549" t="str">
            <v/>
          </cell>
          <cell r="O549" t="str">
            <v/>
          </cell>
          <cell r="P549">
            <v>1</v>
          </cell>
          <cell r="R549" t="str">
            <v/>
          </cell>
          <cell r="S549">
            <v>6196840.6730000013</v>
          </cell>
          <cell r="T549" t="str">
            <v/>
          </cell>
          <cell r="U549" t="str">
            <v/>
          </cell>
          <cell r="V549" t="str">
            <v/>
          </cell>
          <cell r="W549" t="str">
            <v/>
          </cell>
          <cell r="X549" t="str">
            <v/>
          </cell>
          <cell r="Y549">
            <v>0</v>
          </cell>
          <cell r="AA549" t="str">
            <v/>
          </cell>
          <cell r="AB549">
            <v>19621.780000000002</v>
          </cell>
          <cell r="AC549" t="str">
            <v/>
          </cell>
          <cell r="AD549" t="str">
            <v/>
          </cell>
          <cell r="AE549" t="str">
            <v/>
          </cell>
          <cell r="AF549" t="str">
            <v/>
          </cell>
          <cell r="AG549" t="str">
            <v/>
          </cell>
          <cell r="AH549">
            <v>0</v>
          </cell>
          <cell r="AJ549" t="str">
            <v>All Network</v>
          </cell>
        </row>
        <row r="550">
          <cell r="A550" t="str">
            <v>20000979</v>
          </cell>
          <cell r="B550" t="str">
            <v>OSTRANDER-TROUTDALE NO 1 (ML C</v>
          </cell>
          <cell r="C550">
            <v>1743312.07</v>
          </cell>
          <cell r="D550">
            <v>1743312.07</v>
          </cell>
          <cell r="E550">
            <v>0</v>
          </cell>
          <cell r="G550">
            <v>0</v>
          </cell>
          <cell r="I550" t="str">
            <v/>
          </cell>
          <cell r="J550">
            <v>1</v>
          </cell>
          <cell r="K550" t="str">
            <v/>
          </cell>
          <cell r="L550" t="str">
            <v/>
          </cell>
          <cell r="M550" t="str">
            <v/>
          </cell>
          <cell r="N550" t="str">
            <v/>
          </cell>
          <cell r="O550" t="str">
            <v/>
          </cell>
          <cell r="P550">
            <v>1</v>
          </cell>
          <cell r="R550" t="str">
            <v/>
          </cell>
          <cell r="S550">
            <v>1743312.07</v>
          </cell>
          <cell r="T550" t="str">
            <v/>
          </cell>
          <cell r="U550" t="str">
            <v/>
          </cell>
          <cell r="V550" t="str">
            <v/>
          </cell>
          <cell r="W550" t="str">
            <v/>
          </cell>
          <cell r="X550" t="str">
            <v/>
          </cell>
          <cell r="Y550">
            <v>0</v>
          </cell>
          <cell r="AA550" t="str">
            <v/>
          </cell>
          <cell r="AB550">
            <v>0</v>
          </cell>
          <cell r="AC550" t="str">
            <v/>
          </cell>
          <cell r="AD550" t="str">
            <v/>
          </cell>
          <cell r="AE550" t="str">
            <v/>
          </cell>
          <cell r="AF550" t="str">
            <v/>
          </cell>
          <cell r="AG550" t="str">
            <v/>
          </cell>
          <cell r="AH550">
            <v>0</v>
          </cell>
          <cell r="AJ550" t="str">
            <v>All Network. REM 2/26/13</v>
          </cell>
        </row>
        <row r="551">
          <cell r="A551" t="str">
            <v>20001068</v>
          </cell>
          <cell r="B551" t="str">
            <v>OSTRANDER-TROUTDALE NO 1 (ML M</v>
          </cell>
          <cell r="C551">
            <v>1296471.77</v>
          </cell>
          <cell r="D551">
            <v>1296471.77</v>
          </cell>
          <cell r="E551">
            <v>0</v>
          </cell>
          <cell r="G551">
            <v>0</v>
          </cell>
          <cell r="I551" t="str">
            <v/>
          </cell>
          <cell r="J551">
            <v>1</v>
          </cell>
          <cell r="K551" t="str">
            <v/>
          </cell>
          <cell r="L551" t="str">
            <v/>
          </cell>
          <cell r="M551" t="str">
            <v/>
          </cell>
          <cell r="N551" t="str">
            <v/>
          </cell>
          <cell r="O551" t="str">
            <v/>
          </cell>
          <cell r="P551">
            <v>1</v>
          </cell>
          <cell r="R551" t="str">
            <v/>
          </cell>
          <cell r="S551">
            <v>1296471.77</v>
          </cell>
          <cell r="T551" t="str">
            <v/>
          </cell>
          <cell r="U551" t="str">
            <v/>
          </cell>
          <cell r="V551" t="str">
            <v/>
          </cell>
          <cell r="W551" t="str">
            <v/>
          </cell>
          <cell r="X551" t="str">
            <v/>
          </cell>
          <cell r="Y551">
            <v>0</v>
          </cell>
          <cell r="AA551" t="str">
            <v/>
          </cell>
          <cell r="AB551">
            <v>0</v>
          </cell>
          <cell r="AC551" t="str">
            <v/>
          </cell>
          <cell r="AD551" t="str">
            <v/>
          </cell>
          <cell r="AE551" t="str">
            <v/>
          </cell>
          <cell r="AF551" t="str">
            <v/>
          </cell>
          <cell r="AG551" t="str">
            <v/>
          </cell>
          <cell r="AH551">
            <v>0</v>
          </cell>
          <cell r="AJ551" t="str">
            <v>New.  All Network. REM 1/28/15</v>
          </cell>
        </row>
        <row r="552">
          <cell r="A552" t="str">
            <v>20000425</v>
          </cell>
          <cell r="B552" t="str">
            <v>PALISADES-CATTLE CREEK NO 1</v>
          </cell>
          <cell r="C552">
            <v>4294449.45</v>
          </cell>
          <cell r="D552">
            <v>4294449.45</v>
          </cell>
          <cell r="E552">
            <v>0</v>
          </cell>
          <cell r="G552">
            <v>23299.585714285709</v>
          </cell>
          <cell r="I552" t="str">
            <v/>
          </cell>
          <cell r="J552">
            <v>1</v>
          </cell>
          <cell r="K552" t="str">
            <v/>
          </cell>
          <cell r="L552" t="str">
            <v/>
          </cell>
          <cell r="M552" t="str">
            <v/>
          </cell>
          <cell r="N552" t="str">
            <v/>
          </cell>
          <cell r="O552" t="str">
            <v/>
          </cell>
          <cell r="P552">
            <v>1</v>
          </cell>
          <cell r="R552" t="str">
            <v/>
          </cell>
          <cell r="S552">
            <v>4294449.45</v>
          </cell>
          <cell r="T552" t="str">
            <v/>
          </cell>
          <cell r="U552" t="str">
            <v/>
          </cell>
          <cell r="V552" t="str">
            <v/>
          </cell>
          <cell r="W552" t="str">
            <v/>
          </cell>
          <cell r="X552" t="str">
            <v/>
          </cell>
          <cell r="Y552">
            <v>0</v>
          </cell>
          <cell r="AA552" t="str">
            <v/>
          </cell>
          <cell r="AB552">
            <v>23299.585714285709</v>
          </cell>
          <cell r="AC552" t="str">
            <v/>
          </cell>
          <cell r="AD552" t="str">
            <v/>
          </cell>
          <cell r="AE552" t="str">
            <v/>
          </cell>
          <cell r="AF552" t="str">
            <v/>
          </cell>
          <cell r="AG552" t="str">
            <v/>
          </cell>
          <cell r="AH552">
            <v>0</v>
          </cell>
          <cell r="AJ552" t="str">
            <v>All Network</v>
          </cell>
        </row>
        <row r="553">
          <cell r="A553" t="str">
            <v>20000844</v>
          </cell>
          <cell r="B553" t="str">
            <v>PALISADES-CATTLE CREEK NO 1 ML</v>
          </cell>
          <cell r="C553">
            <v>15565179.649999999</v>
          </cell>
          <cell r="D553">
            <v>15565179.65</v>
          </cell>
          <cell r="E553">
            <v>-1.1966743661907925E-16</v>
          </cell>
          <cell r="G553">
            <v>0</v>
          </cell>
          <cell r="I553" t="str">
            <v/>
          </cell>
          <cell r="J553">
            <v>1</v>
          </cell>
          <cell r="K553" t="str">
            <v/>
          </cell>
          <cell r="L553" t="str">
            <v/>
          </cell>
          <cell r="M553" t="str">
            <v/>
          </cell>
          <cell r="N553" t="str">
            <v/>
          </cell>
          <cell r="O553" t="str">
            <v/>
          </cell>
          <cell r="P553">
            <v>1</v>
          </cell>
          <cell r="R553" t="str">
            <v/>
          </cell>
          <cell r="S553">
            <v>15565179.649999999</v>
          </cell>
          <cell r="T553" t="str">
            <v/>
          </cell>
          <cell r="U553" t="str">
            <v/>
          </cell>
          <cell r="V553" t="str">
            <v/>
          </cell>
          <cell r="W553" t="str">
            <v/>
          </cell>
          <cell r="X553" t="str">
            <v/>
          </cell>
          <cell r="Y553">
            <v>0</v>
          </cell>
          <cell r="AA553" t="str">
            <v/>
          </cell>
          <cell r="AB553">
            <v>0</v>
          </cell>
          <cell r="AC553" t="str">
            <v/>
          </cell>
          <cell r="AD553" t="str">
            <v/>
          </cell>
          <cell r="AE553" t="str">
            <v/>
          </cell>
          <cell r="AF553" t="str">
            <v/>
          </cell>
          <cell r="AG553" t="str">
            <v/>
          </cell>
          <cell r="AH553">
            <v>0</v>
          </cell>
          <cell r="AJ553" t="str">
            <v>New.  All Network.</v>
          </cell>
        </row>
        <row r="554">
          <cell r="A554" t="str">
            <v>20000426</v>
          </cell>
          <cell r="B554" t="str">
            <v>PALISADES-SWAN VALLEY NO 1</v>
          </cell>
          <cell r="C554">
            <v>2340775.98</v>
          </cell>
          <cell r="D554">
            <v>2345290.5299999998</v>
          </cell>
          <cell r="E554">
            <v>-1.924942748990597E-3</v>
          </cell>
          <cell r="G554">
            <v>31829.141428571427</v>
          </cell>
          <cell r="I554" t="str">
            <v/>
          </cell>
          <cell r="J554">
            <v>1</v>
          </cell>
          <cell r="K554" t="str">
            <v/>
          </cell>
          <cell r="L554" t="str">
            <v/>
          </cell>
          <cell r="M554" t="str">
            <v/>
          </cell>
          <cell r="N554" t="str">
            <v/>
          </cell>
          <cell r="O554" t="str">
            <v/>
          </cell>
          <cell r="P554">
            <v>1</v>
          </cell>
          <cell r="R554" t="str">
            <v/>
          </cell>
          <cell r="S554">
            <v>2340775.98</v>
          </cell>
          <cell r="T554" t="str">
            <v/>
          </cell>
          <cell r="U554" t="str">
            <v/>
          </cell>
          <cell r="V554" t="str">
            <v/>
          </cell>
          <cell r="W554" t="str">
            <v/>
          </cell>
          <cell r="X554" t="str">
            <v/>
          </cell>
          <cell r="Y554">
            <v>0</v>
          </cell>
          <cell r="AA554" t="str">
            <v/>
          </cell>
          <cell r="AB554">
            <v>31829.141428571427</v>
          </cell>
          <cell r="AC554" t="str">
            <v/>
          </cell>
          <cell r="AD554" t="str">
            <v/>
          </cell>
          <cell r="AE554" t="str">
            <v/>
          </cell>
          <cell r="AF554" t="str">
            <v/>
          </cell>
          <cell r="AG554" t="str">
            <v/>
          </cell>
          <cell r="AH554">
            <v>0</v>
          </cell>
          <cell r="AJ554" t="str">
            <v>All Network</v>
          </cell>
        </row>
        <row r="555">
          <cell r="A555" t="str">
            <v>20000427</v>
          </cell>
          <cell r="B555" t="str">
            <v>PARKER TAP TO EUGENE-ALDERWOOD</v>
          </cell>
          <cell r="C555">
            <v>9970</v>
          </cell>
          <cell r="D555">
            <v>9970</v>
          </cell>
          <cell r="E555">
            <v>0</v>
          </cell>
          <cell r="G555">
            <v>139.21142857142857</v>
          </cell>
          <cell r="I555" t="str">
            <v/>
          </cell>
          <cell r="J555">
            <v>1</v>
          </cell>
          <cell r="K555" t="str">
            <v/>
          </cell>
          <cell r="L555" t="str">
            <v/>
          </cell>
          <cell r="M555" t="str">
            <v/>
          </cell>
          <cell r="N555" t="str">
            <v/>
          </cell>
          <cell r="O555" t="str">
            <v/>
          </cell>
          <cell r="P555">
            <v>1</v>
          </cell>
          <cell r="R555" t="str">
            <v/>
          </cell>
          <cell r="S555">
            <v>9970</v>
          </cell>
          <cell r="T555" t="str">
            <v/>
          </cell>
          <cell r="U555" t="str">
            <v/>
          </cell>
          <cell r="V555" t="str">
            <v/>
          </cell>
          <cell r="W555" t="str">
            <v/>
          </cell>
          <cell r="X555" t="str">
            <v/>
          </cell>
          <cell r="Y555">
            <v>0</v>
          </cell>
          <cell r="AA555" t="str">
            <v/>
          </cell>
          <cell r="AB555">
            <v>139.21142857142857</v>
          </cell>
          <cell r="AC555" t="str">
            <v/>
          </cell>
          <cell r="AD555" t="str">
            <v/>
          </cell>
          <cell r="AE555" t="str">
            <v/>
          </cell>
          <cell r="AF555" t="str">
            <v/>
          </cell>
          <cell r="AG555" t="str">
            <v/>
          </cell>
          <cell r="AH555">
            <v>0</v>
          </cell>
          <cell r="AJ555" t="str">
            <v>All Network</v>
          </cell>
        </row>
        <row r="556">
          <cell r="A556" t="str">
            <v>20000800</v>
          </cell>
          <cell r="B556" t="str">
            <v>PAUL D. JOHNSON TAP TO ROSS-VA</v>
          </cell>
          <cell r="C556">
            <v>180119.84000000003</v>
          </cell>
          <cell r="D556">
            <v>180119.84000000003</v>
          </cell>
          <cell r="E556">
            <v>0</v>
          </cell>
          <cell r="G556">
            <v>0</v>
          </cell>
          <cell r="I556" t="str">
            <v/>
          </cell>
          <cell r="J556">
            <v>1</v>
          </cell>
          <cell r="K556" t="str">
            <v/>
          </cell>
          <cell r="L556" t="str">
            <v/>
          </cell>
          <cell r="M556" t="str">
            <v/>
          </cell>
          <cell r="N556" t="str">
            <v/>
          </cell>
          <cell r="O556" t="str">
            <v/>
          </cell>
          <cell r="P556">
            <v>1</v>
          </cell>
          <cell r="R556" t="str">
            <v/>
          </cell>
          <cell r="S556">
            <v>180119.84000000003</v>
          </cell>
          <cell r="T556" t="str">
            <v/>
          </cell>
          <cell r="U556" t="str">
            <v/>
          </cell>
          <cell r="V556" t="str">
            <v/>
          </cell>
          <cell r="W556" t="str">
            <v/>
          </cell>
          <cell r="X556" t="str">
            <v/>
          </cell>
          <cell r="Y556">
            <v>0</v>
          </cell>
          <cell r="AA556" t="str">
            <v/>
          </cell>
          <cell r="AB556">
            <v>0</v>
          </cell>
          <cell r="AC556" t="str">
            <v/>
          </cell>
          <cell r="AD556" t="str">
            <v/>
          </cell>
          <cell r="AE556" t="str">
            <v/>
          </cell>
          <cell r="AF556" t="str">
            <v/>
          </cell>
          <cell r="AG556" t="str">
            <v/>
          </cell>
          <cell r="AH556">
            <v>0</v>
          </cell>
          <cell r="AJ556" t="str">
            <v>New.  All Network.</v>
          </cell>
        </row>
        <row r="557">
          <cell r="A557" t="str">
            <v>20000429</v>
          </cell>
          <cell r="B557" t="str">
            <v>PAUL-ALLSTON NO 2</v>
          </cell>
          <cell r="C557">
            <v>9278477.0029999986</v>
          </cell>
          <cell r="D557">
            <v>9278477.0030000024</v>
          </cell>
          <cell r="E557">
            <v>-4.0149803650506641E-16</v>
          </cell>
          <cell r="G557">
            <v>33745.331428571437</v>
          </cell>
          <cell r="I557" t="str">
            <v/>
          </cell>
          <cell r="J557">
            <v>1</v>
          </cell>
          <cell r="K557" t="str">
            <v/>
          </cell>
          <cell r="L557" t="str">
            <v/>
          </cell>
          <cell r="M557" t="str">
            <v/>
          </cell>
          <cell r="N557" t="str">
            <v/>
          </cell>
          <cell r="O557" t="str">
            <v/>
          </cell>
          <cell r="P557">
            <v>1</v>
          </cell>
          <cell r="R557" t="str">
            <v/>
          </cell>
          <cell r="S557">
            <v>9278477.0029999986</v>
          </cell>
          <cell r="T557" t="str">
            <v/>
          </cell>
          <cell r="U557" t="str">
            <v/>
          </cell>
          <cell r="V557" t="str">
            <v/>
          </cell>
          <cell r="W557" t="str">
            <v/>
          </cell>
          <cell r="X557" t="str">
            <v/>
          </cell>
          <cell r="Y557">
            <v>0</v>
          </cell>
          <cell r="AA557" t="str">
            <v/>
          </cell>
          <cell r="AB557">
            <v>33745.331428571437</v>
          </cell>
          <cell r="AC557" t="str">
            <v/>
          </cell>
          <cell r="AD557" t="str">
            <v/>
          </cell>
          <cell r="AE557" t="str">
            <v/>
          </cell>
          <cell r="AF557" t="str">
            <v/>
          </cell>
          <cell r="AG557" t="str">
            <v/>
          </cell>
          <cell r="AH557">
            <v>0</v>
          </cell>
          <cell r="AJ557" t="str">
            <v>All Network</v>
          </cell>
        </row>
        <row r="558">
          <cell r="A558" t="str">
            <v>20000719</v>
          </cell>
          <cell r="B558" t="str">
            <v>PAUL-NAPAVINE NO 1</v>
          </cell>
          <cell r="C558">
            <v>1699814.5399999998</v>
          </cell>
          <cell r="D558">
            <v>1699814.54</v>
          </cell>
          <cell r="E558">
            <v>-1.3697414522284862E-16</v>
          </cell>
          <cell r="G558">
            <v>9039.9842857142849</v>
          </cell>
          <cell r="I558" t="str">
            <v/>
          </cell>
          <cell r="J558">
            <v>1</v>
          </cell>
          <cell r="K558" t="str">
            <v/>
          </cell>
          <cell r="L558" t="str">
            <v/>
          </cell>
          <cell r="M558" t="str">
            <v/>
          </cell>
          <cell r="N558" t="str">
            <v/>
          </cell>
          <cell r="O558" t="str">
            <v/>
          </cell>
          <cell r="P558">
            <v>1</v>
          </cell>
          <cell r="R558" t="str">
            <v/>
          </cell>
          <cell r="S558">
            <v>1699814.5399999998</v>
          </cell>
          <cell r="T558" t="str">
            <v/>
          </cell>
          <cell r="U558" t="str">
            <v/>
          </cell>
          <cell r="V558" t="str">
            <v/>
          </cell>
          <cell r="W558" t="str">
            <v/>
          </cell>
          <cell r="X558" t="str">
            <v/>
          </cell>
          <cell r="Y558">
            <v>0</v>
          </cell>
          <cell r="AA558" t="str">
            <v/>
          </cell>
          <cell r="AB558">
            <v>9039.9842857142849</v>
          </cell>
          <cell r="AC558" t="str">
            <v/>
          </cell>
          <cell r="AD558" t="str">
            <v/>
          </cell>
          <cell r="AE558" t="str">
            <v/>
          </cell>
          <cell r="AF558" t="str">
            <v/>
          </cell>
          <cell r="AG558" t="str">
            <v/>
          </cell>
          <cell r="AH558">
            <v>0</v>
          </cell>
          <cell r="AJ558" t="str">
            <v>All Network</v>
          </cell>
        </row>
        <row r="559">
          <cell r="A559" t="str">
            <v>20000430</v>
          </cell>
          <cell r="B559" t="str">
            <v>PAUL-OLYMPIA NO 1</v>
          </cell>
          <cell r="C559">
            <v>3514675.9</v>
          </cell>
          <cell r="D559">
            <v>3514675.9</v>
          </cell>
          <cell r="E559">
            <v>0</v>
          </cell>
          <cell r="G559">
            <v>9912.3828571428585</v>
          </cell>
          <cell r="I559" t="str">
            <v/>
          </cell>
          <cell r="J559">
            <v>1</v>
          </cell>
          <cell r="K559" t="str">
            <v/>
          </cell>
          <cell r="L559" t="str">
            <v/>
          </cell>
          <cell r="M559" t="str">
            <v/>
          </cell>
          <cell r="N559" t="str">
            <v/>
          </cell>
          <cell r="O559" t="str">
            <v/>
          </cell>
          <cell r="P559">
            <v>1</v>
          </cell>
          <cell r="R559" t="str">
            <v/>
          </cell>
          <cell r="S559">
            <v>3514675.9</v>
          </cell>
          <cell r="T559" t="str">
            <v/>
          </cell>
          <cell r="U559" t="str">
            <v/>
          </cell>
          <cell r="V559" t="str">
            <v/>
          </cell>
          <cell r="W559" t="str">
            <v/>
          </cell>
          <cell r="X559" t="str">
            <v/>
          </cell>
          <cell r="Y559">
            <v>0</v>
          </cell>
          <cell r="AA559" t="str">
            <v/>
          </cell>
          <cell r="AB559">
            <v>9912.3828571428585</v>
          </cell>
          <cell r="AC559" t="str">
            <v/>
          </cell>
          <cell r="AD559" t="str">
            <v/>
          </cell>
          <cell r="AE559" t="str">
            <v/>
          </cell>
          <cell r="AF559" t="str">
            <v/>
          </cell>
          <cell r="AG559" t="str">
            <v/>
          </cell>
          <cell r="AH559">
            <v>0</v>
          </cell>
          <cell r="AJ559" t="str">
            <v>All Network</v>
          </cell>
        </row>
        <row r="560">
          <cell r="A560" t="str">
            <v>20000431</v>
          </cell>
          <cell r="B560" t="str">
            <v>PAUL-SATSOP NO 1</v>
          </cell>
          <cell r="C560">
            <v>30139100.280000001</v>
          </cell>
          <cell r="D560">
            <v>30139100.280000001</v>
          </cell>
          <cell r="E560">
            <v>0</v>
          </cell>
          <cell r="G560">
            <v>22063.54</v>
          </cell>
          <cell r="I560" t="str">
            <v/>
          </cell>
          <cell r="J560">
            <v>1</v>
          </cell>
          <cell r="K560" t="str">
            <v/>
          </cell>
          <cell r="L560" t="str">
            <v/>
          </cell>
          <cell r="M560" t="str">
            <v/>
          </cell>
          <cell r="N560" t="str">
            <v/>
          </cell>
          <cell r="O560" t="str">
            <v/>
          </cell>
          <cell r="P560">
            <v>1</v>
          </cell>
          <cell r="R560" t="str">
            <v/>
          </cell>
          <cell r="S560">
            <v>30139100.280000001</v>
          </cell>
          <cell r="T560" t="str">
            <v/>
          </cell>
          <cell r="U560" t="str">
            <v/>
          </cell>
          <cell r="V560" t="str">
            <v/>
          </cell>
          <cell r="W560" t="str">
            <v/>
          </cell>
          <cell r="X560" t="str">
            <v/>
          </cell>
          <cell r="Y560">
            <v>0</v>
          </cell>
          <cell r="AA560" t="str">
            <v/>
          </cell>
          <cell r="AB560">
            <v>22063.54</v>
          </cell>
          <cell r="AC560" t="str">
            <v/>
          </cell>
          <cell r="AD560" t="str">
            <v/>
          </cell>
          <cell r="AE560" t="str">
            <v/>
          </cell>
          <cell r="AF560" t="str">
            <v/>
          </cell>
          <cell r="AG560" t="str">
            <v/>
          </cell>
          <cell r="AH560">
            <v>0</v>
          </cell>
          <cell r="AJ560" t="str">
            <v>All Network</v>
          </cell>
        </row>
        <row r="561">
          <cell r="A561" t="str">
            <v>20000432</v>
          </cell>
          <cell r="B561" t="str">
            <v>PEARL-KEELER NO 1</v>
          </cell>
          <cell r="C561">
            <v>2245470.6999999997</v>
          </cell>
          <cell r="D561">
            <v>2245470.7000000002</v>
          </cell>
          <cell r="E561">
            <v>-2.0737802871698091E-16</v>
          </cell>
          <cell r="G561">
            <v>9392.0414285714305</v>
          </cell>
          <cell r="I561" t="str">
            <v/>
          </cell>
          <cell r="J561">
            <v>1</v>
          </cell>
          <cell r="K561" t="str">
            <v/>
          </cell>
          <cell r="L561" t="str">
            <v/>
          </cell>
          <cell r="M561" t="str">
            <v/>
          </cell>
          <cell r="N561" t="str">
            <v/>
          </cell>
          <cell r="O561" t="str">
            <v/>
          </cell>
          <cell r="P561">
            <v>1</v>
          </cell>
          <cell r="R561" t="str">
            <v/>
          </cell>
          <cell r="S561">
            <v>2245470.6999999997</v>
          </cell>
          <cell r="T561" t="str">
            <v/>
          </cell>
          <cell r="U561" t="str">
            <v/>
          </cell>
          <cell r="V561" t="str">
            <v/>
          </cell>
          <cell r="W561" t="str">
            <v/>
          </cell>
          <cell r="X561" t="str">
            <v/>
          </cell>
          <cell r="Y561">
            <v>0</v>
          </cell>
          <cell r="AA561" t="str">
            <v/>
          </cell>
          <cell r="AB561">
            <v>9392.0414285714305</v>
          </cell>
          <cell r="AC561" t="str">
            <v/>
          </cell>
          <cell r="AD561" t="str">
            <v/>
          </cell>
          <cell r="AE561" t="str">
            <v/>
          </cell>
          <cell r="AF561" t="str">
            <v/>
          </cell>
          <cell r="AG561" t="str">
            <v/>
          </cell>
          <cell r="AH561">
            <v>0</v>
          </cell>
          <cell r="AJ561" t="str">
            <v>All Network</v>
          </cell>
        </row>
        <row r="562">
          <cell r="A562" t="str">
            <v>20000433</v>
          </cell>
          <cell r="B562" t="str">
            <v>PEARL-MARION NO 1</v>
          </cell>
          <cell r="C562">
            <v>4558825.75</v>
          </cell>
          <cell r="D562">
            <v>4548746.8600000003</v>
          </cell>
          <cell r="E562">
            <v>2.2157509112300136E-3</v>
          </cell>
          <cell r="G562">
            <v>74086.928571428565</v>
          </cell>
          <cell r="I562" t="str">
            <v/>
          </cell>
          <cell r="J562">
            <v>1</v>
          </cell>
          <cell r="K562" t="str">
            <v/>
          </cell>
          <cell r="L562" t="str">
            <v/>
          </cell>
          <cell r="M562" t="str">
            <v/>
          </cell>
          <cell r="N562" t="str">
            <v/>
          </cell>
          <cell r="O562" t="str">
            <v/>
          </cell>
          <cell r="P562">
            <v>1</v>
          </cell>
          <cell r="R562" t="str">
            <v/>
          </cell>
          <cell r="S562">
            <v>4558825.75</v>
          </cell>
          <cell r="T562" t="str">
            <v/>
          </cell>
          <cell r="U562" t="str">
            <v/>
          </cell>
          <cell r="V562" t="str">
            <v/>
          </cell>
          <cell r="W562" t="str">
            <v/>
          </cell>
          <cell r="X562" t="str">
            <v/>
          </cell>
          <cell r="Y562">
            <v>0</v>
          </cell>
          <cell r="AA562" t="str">
            <v/>
          </cell>
          <cell r="AB562">
            <v>74086.928571428565</v>
          </cell>
          <cell r="AC562" t="str">
            <v/>
          </cell>
          <cell r="AD562" t="str">
            <v/>
          </cell>
          <cell r="AE562" t="str">
            <v/>
          </cell>
          <cell r="AF562" t="str">
            <v/>
          </cell>
          <cell r="AG562" t="str">
            <v/>
          </cell>
          <cell r="AH562">
            <v>0</v>
          </cell>
          <cell r="AJ562" t="str">
            <v>All Network</v>
          </cell>
        </row>
        <row r="563">
          <cell r="A563" t="str">
            <v>20000868</v>
          </cell>
          <cell r="B563" t="str">
            <v>PEARL-MARION NO 1 ML CLACKAMAS</v>
          </cell>
          <cell r="C563">
            <v>295851.78000000003</v>
          </cell>
          <cell r="D563">
            <v>295851.78000000003</v>
          </cell>
          <cell r="E563">
            <v>0</v>
          </cell>
          <cell r="G563">
            <v>0</v>
          </cell>
          <cell r="I563" t="str">
            <v/>
          </cell>
          <cell r="J563">
            <v>1</v>
          </cell>
          <cell r="K563" t="str">
            <v/>
          </cell>
          <cell r="L563" t="str">
            <v/>
          </cell>
          <cell r="M563" t="str">
            <v/>
          </cell>
          <cell r="N563" t="str">
            <v/>
          </cell>
          <cell r="O563" t="str">
            <v/>
          </cell>
          <cell r="P563">
            <v>1</v>
          </cell>
          <cell r="R563" t="str">
            <v/>
          </cell>
          <cell r="S563">
            <v>295851.78000000003</v>
          </cell>
          <cell r="T563" t="str">
            <v/>
          </cell>
          <cell r="U563" t="str">
            <v/>
          </cell>
          <cell r="V563" t="str">
            <v/>
          </cell>
          <cell r="W563" t="str">
            <v/>
          </cell>
          <cell r="X563" t="str">
            <v/>
          </cell>
          <cell r="Y563">
            <v>0</v>
          </cell>
          <cell r="AA563" t="str">
            <v/>
          </cell>
          <cell r="AB563">
            <v>0</v>
          </cell>
          <cell r="AC563" t="str">
            <v/>
          </cell>
          <cell r="AD563" t="str">
            <v/>
          </cell>
          <cell r="AE563" t="str">
            <v/>
          </cell>
          <cell r="AF563" t="str">
            <v/>
          </cell>
          <cell r="AG563" t="str">
            <v/>
          </cell>
          <cell r="AH563">
            <v>0</v>
          </cell>
          <cell r="AJ563" t="str">
            <v>MLEASE All Network</v>
          </cell>
        </row>
        <row r="564">
          <cell r="A564" t="str">
            <v>20000869</v>
          </cell>
          <cell r="B564" t="str">
            <v>PEARL-MARION NO 1 ML MARION CO</v>
          </cell>
          <cell r="C564">
            <v>899517.88</v>
          </cell>
          <cell r="D564">
            <v>899517.88</v>
          </cell>
          <cell r="E564">
            <v>0</v>
          </cell>
          <cell r="G564">
            <v>0</v>
          </cell>
          <cell r="I564" t="str">
            <v/>
          </cell>
          <cell r="J564">
            <v>1</v>
          </cell>
          <cell r="K564" t="str">
            <v/>
          </cell>
          <cell r="L564" t="str">
            <v/>
          </cell>
          <cell r="M564" t="str">
            <v/>
          </cell>
          <cell r="N564" t="str">
            <v/>
          </cell>
          <cell r="O564" t="str">
            <v/>
          </cell>
          <cell r="P564">
            <v>1</v>
          </cell>
          <cell r="R564" t="str">
            <v/>
          </cell>
          <cell r="S564">
            <v>899517.88</v>
          </cell>
          <cell r="T564" t="str">
            <v/>
          </cell>
          <cell r="U564" t="str">
            <v/>
          </cell>
          <cell r="V564" t="str">
            <v/>
          </cell>
          <cell r="W564" t="str">
            <v/>
          </cell>
          <cell r="X564" t="str">
            <v/>
          </cell>
          <cell r="Y564">
            <v>0</v>
          </cell>
          <cell r="AA564" t="str">
            <v/>
          </cell>
          <cell r="AB564">
            <v>0</v>
          </cell>
          <cell r="AC564" t="str">
            <v/>
          </cell>
          <cell r="AD564" t="str">
            <v/>
          </cell>
          <cell r="AE564" t="str">
            <v/>
          </cell>
          <cell r="AF564" t="str">
            <v/>
          </cell>
          <cell r="AG564" t="str">
            <v/>
          </cell>
          <cell r="AH564">
            <v>0</v>
          </cell>
          <cell r="AJ564" t="str">
            <v>MLEASE All Network</v>
          </cell>
        </row>
        <row r="565">
          <cell r="A565" t="str">
            <v>20000434</v>
          </cell>
          <cell r="B565" t="str">
            <v>PEARL-SHERWOOD NO. 1 &amp; 2 (PEAR</v>
          </cell>
          <cell r="C565">
            <v>751728.41000000015</v>
          </cell>
          <cell r="D565">
            <v>751728.4099999998</v>
          </cell>
          <cell r="E565">
            <v>4.6459061655100211E-16</v>
          </cell>
          <cell r="G565">
            <v>305.34857142857146</v>
          </cell>
          <cell r="I565" t="str">
            <v/>
          </cell>
          <cell r="J565">
            <v>1</v>
          </cell>
          <cell r="K565" t="str">
            <v/>
          </cell>
          <cell r="L565" t="str">
            <v/>
          </cell>
          <cell r="M565" t="str">
            <v/>
          </cell>
          <cell r="N565" t="str">
            <v/>
          </cell>
          <cell r="O565" t="str">
            <v/>
          </cell>
          <cell r="P565">
            <v>1</v>
          </cell>
          <cell r="R565" t="str">
            <v/>
          </cell>
          <cell r="S565">
            <v>751728.41000000015</v>
          </cell>
          <cell r="T565" t="str">
            <v/>
          </cell>
          <cell r="U565" t="str">
            <v/>
          </cell>
          <cell r="V565" t="str">
            <v/>
          </cell>
          <cell r="W565" t="str">
            <v/>
          </cell>
          <cell r="X565" t="str">
            <v/>
          </cell>
          <cell r="Y565">
            <v>0</v>
          </cell>
          <cell r="AA565" t="str">
            <v/>
          </cell>
          <cell r="AB565">
            <v>305.34857142857146</v>
          </cell>
          <cell r="AC565" t="str">
            <v/>
          </cell>
          <cell r="AD565" t="str">
            <v/>
          </cell>
          <cell r="AE565" t="str">
            <v/>
          </cell>
          <cell r="AF565" t="str">
            <v/>
          </cell>
          <cell r="AG565" t="str">
            <v/>
          </cell>
          <cell r="AH565">
            <v>0</v>
          </cell>
          <cell r="AJ565" t="str">
            <v>All Network</v>
          </cell>
        </row>
        <row r="566">
          <cell r="A566" t="str">
            <v>20000435</v>
          </cell>
          <cell r="B566" t="str">
            <v>PEARL-SHERWOOD NO. 1 &amp; 2 (PEAR</v>
          </cell>
          <cell r="C566">
            <v>751728.39999999991</v>
          </cell>
          <cell r="D566">
            <v>751728.4</v>
          </cell>
          <cell r="E566">
            <v>-1.5486354091043363E-16</v>
          </cell>
          <cell r="G566">
            <v>1693.6100000000001</v>
          </cell>
          <cell r="I566" t="str">
            <v/>
          </cell>
          <cell r="J566">
            <v>1</v>
          </cell>
          <cell r="K566" t="str">
            <v/>
          </cell>
          <cell r="L566" t="str">
            <v/>
          </cell>
          <cell r="M566" t="str">
            <v/>
          </cell>
          <cell r="N566" t="str">
            <v/>
          </cell>
          <cell r="O566" t="str">
            <v/>
          </cell>
          <cell r="P566">
            <v>1</v>
          </cell>
          <cell r="R566" t="str">
            <v/>
          </cell>
          <cell r="S566">
            <v>751728.39999999991</v>
          </cell>
          <cell r="T566" t="str">
            <v/>
          </cell>
          <cell r="U566" t="str">
            <v/>
          </cell>
          <cell r="V566" t="str">
            <v/>
          </cell>
          <cell r="W566" t="str">
            <v/>
          </cell>
          <cell r="X566" t="str">
            <v/>
          </cell>
          <cell r="Y566">
            <v>0</v>
          </cell>
          <cell r="AA566" t="str">
            <v/>
          </cell>
          <cell r="AB566">
            <v>1693.6100000000001</v>
          </cell>
          <cell r="AC566" t="str">
            <v/>
          </cell>
          <cell r="AD566" t="str">
            <v/>
          </cell>
          <cell r="AE566" t="str">
            <v/>
          </cell>
          <cell r="AF566" t="str">
            <v/>
          </cell>
          <cell r="AG566" t="str">
            <v/>
          </cell>
          <cell r="AH566">
            <v>0</v>
          </cell>
          <cell r="AJ566" t="str">
            <v>All Network</v>
          </cell>
        </row>
        <row r="567">
          <cell r="A567" t="str">
            <v>20000784</v>
          </cell>
          <cell r="B567" t="str">
            <v>PEARL-TROUTDALE FIBER SYSTEM</v>
          </cell>
          <cell r="C567">
            <v>113713.87000000001</v>
          </cell>
          <cell r="D567">
            <v>113713.87000000001</v>
          </cell>
          <cell r="E567">
            <v>0</v>
          </cell>
          <cell r="G567">
            <v>0</v>
          </cell>
          <cell r="I567" t="str">
            <v/>
          </cell>
          <cell r="J567" t="str">
            <v/>
          </cell>
          <cell r="K567" t="str">
            <v/>
          </cell>
          <cell r="L567" t="str">
            <v/>
          </cell>
          <cell r="M567" t="str">
            <v/>
          </cell>
          <cell r="N567" t="str">
            <v/>
          </cell>
          <cell r="O567">
            <v>1</v>
          </cell>
          <cell r="P567">
            <v>1</v>
          </cell>
          <cell r="R567" t="str">
            <v/>
          </cell>
          <cell r="S567" t="str">
            <v/>
          </cell>
          <cell r="T567" t="str">
            <v/>
          </cell>
          <cell r="U567" t="str">
            <v/>
          </cell>
          <cell r="V567" t="str">
            <v/>
          </cell>
          <cell r="W567" t="str">
            <v/>
          </cell>
          <cell r="X567">
            <v>113713.87000000001</v>
          </cell>
          <cell r="Y567">
            <v>0</v>
          </cell>
          <cell r="AA567" t="str">
            <v/>
          </cell>
          <cell r="AB567" t="str">
            <v/>
          </cell>
          <cell r="AC567" t="str">
            <v/>
          </cell>
          <cell r="AD567" t="str">
            <v/>
          </cell>
          <cell r="AE567" t="str">
            <v/>
          </cell>
          <cell r="AF567" t="str">
            <v/>
          </cell>
          <cell r="AG567">
            <v>0</v>
          </cell>
          <cell r="AH567">
            <v>0</v>
          </cell>
          <cell r="AJ567" t="str">
            <v>Unsegmented - fiber</v>
          </cell>
        </row>
        <row r="568">
          <cell r="A568" t="str">
            <v>20000436</v>
          </cell>
          <cell r="B568" t="str">
            <v>PILOT BUTTE-LA PINE NO 1</v>
          </cell>
          <cell r="C568">
            <v>2545896.4000000004</v>
          </cell>
          <cell r="D568">
            <v>2403309.3600000003</v>
          </cell>
          <cell r="E568">
            <v>5.9329457278026007E-2</v>
          </cell>
          <cell r="G568">
            <v>18315.79</v>
          </cell>
          <cell r="I568" t="str">
            <v/>
          </cell>
          <cell r="J568">
            <v>1</v>
          </cell>
          <cell r="K568" t="str">
            <v/>
          </cell>
          <cell r="L568" t="str">
            <v/>
          </cell>
          <cell r="M568" t="str">
            <v/>
          </cell>
          <cell r="N568" t="str">
            <v/>
          </cell>
          <cell r="O568" t="str">
            <v/>
          </cell>
          <cell r="P568">
            <v>1</v>
          </cell>
          <cell r="R568" t="str">
            <v/>
          </cell>
          <cell r="S568">
            <v>2545896.4000000004</v>
          </cell>
          <cell r="T568" t="str">
            <v/>
          </cell>
          <cell r="U568" t="str">
            <v/>
          </cell>
          <cell r="V568" t="str">
            <v/>
          </cell>
          <cell r="W568" t="str">
            <v/>
          </cell>
          <cell r="X568" t="str">
            <v/>
          </cell>
          <cell r="Y568">
            <v>0</v>
          </cell>
          <cell r="AA568" t="str">
            <v/>
          </cell>
          <cell r="AB568">
            <v>18315.79</v>
          </cell>
          <cell r="AC568" t="str">
            <v/>
          </cell>
          <cell r="AD568" t="str">
            <v/>
          </cell>
          <cell r="AE568" t="str">
            <v/>
          </cell>
          <cell r="AF568" t="str">
            <v/>
          </cell>
          <cell r="AG568" t="str">
            <v/>
          </cell>
          <cell r="AH568">
            <v>0</v>
          </cell>
          <cell r="AJ568" t="str">
            <v>All Network</v>
          </cell>
        </row>
        <row r="569">
          <cell r="A569" t="str">
            <v>20000438</v>
          </cell>
          <cell r="B569" t="str">
            <v>POMEROY TAP TO TUCANNON RIVER-</v>
          </cell>
          <cell r="C569">
            <v>29549.94</v>
          </cell>
          <cell r="D569">
            <v>29549.94</v>
          </cell>
          <cell r="E569">
            <v>0</v>
          </cell>
          <cell r="G569">
            <v>321.63714285714286</v>
          </cell>
          <cell r="I569" t="str">
            <v/>
          </cell>
          <cell r="J569">
            <v>1</v>
          </cell>
          <cell r="K569" t="str">
            <v/>
          </cell>
          <cell r="L569" t="str">
            <v/>
          </cell>
          <cell r="M569" t="str">
            <v/>
          </cell>
          <cell r="N569" t="str">
            <v/>
          </cell>
          <cell r="O569" t="str">
            <v/>
          </cell>
          <cell r="P569">
            <v>1</v>
          </cell>
          <cell r="R569" t="str">
            <v/>
          </cell>
          <cell r="S569">
            <v>29549.94</v>
          </cell>
          <cell r="T569" t="str">
            <v/>
          </cell>
          <cell r="U569" t="str">
            <v/>
          </cell>
          <cell r="V569" t="str">
            <v/>
          </cell>
          <cell r="W569" t="str">
            <v/>
          </cell>
          <cell r="X569" t="str">
            <v/>
          </cell>
          <cell r="Y569">
            <v>0</v>
          </cell>
          <cell r="AA569" t="str">
            <v/>
          </cell>
          <cell r="AB569">
            <v>321.63714285714286</v>
          </cell>
          <cell r="AC569" t="str">
            <v/>
          </cell>
          <cell r="AD569" t="str">
            <v/>
          </cell>
          <cell r="AE569" t="str">
            <v/>
          </cell>
          <cell r="AF569" t="str">
            <v/>
          </cell>
          <cell r="AG569" t="str">
            <v/>
          </cell>
          <cell r="AH569">
            <v>0</v>
          </cell>
          <cell r="AJ569" t="str">
            <v>All Network</v>
          </cell>
        </row>
        <row r="570">
          <cell r="A570" t="str">
            <v>20000439</v>
          </cell>
          <cell r="B570" t="str">
            <v>PONDEROSA-PILOT BUTTE NO 1</v>
          </cell>
          <cell r="C570">
            <v>5666358.5299999993</v>
          </cell>
          <cell r="D570">
            <v>5666358.5300000003</v>
          </cell>
          <cell r="E570">
            <v>-1.6435997999150232E-16</v>
          </cell>
          <cell r="G570">
            <v>17349.16</v>
          </cell>
          <cell r="I570" t="str">
            <v/>
          </cell>
          <cell r="J570">
            <v>1</v>
          </cell>
          <cell r="K570" t="str">
            <v/>
          </cell>
          <cell r="L570" t="str">
            <v/>
          </cell>
          <cell r="M570" t="str">
            <v/>
          </cell>
          <cell r="N570" t="str">
            <v/>
          </cell>
          <cell r="O570" t="str">
            <v/>
          </cell>
          <cell r="P570">
            <v>1</v>
          </cell>
          <cell r="R570" t="str">
            <v/>
          </cell>
          <cell r="S570">
            <v>5666358.5299999993</v>
          </cell>
          <cell r="T570" t="str">
            <v/>
          </cell>
          <cell r="U570" t="str">
            <v/>
          </cell>
          <cell r="V570" t="str">
            <v/>
          </cell>
          <cell r="W570" t="str">
            <v/>
          </cell>
          <cell r="X570" t="str">
            <v/>
          </cell>
          <cell r="Y570">
            <v>0</v>
          </cell>
          <cell r="AA570" t="str">
            <v/>
          </cell>
          <cell r="AB570">
            <v>17349.16</v>
          </cell>
          <cell r="AC570" t="str">
            <v/>
          </cell>
          <cell r="AD570" t="str">
            <v/>
          </cell>
          <cell r="AE570" t="str">
            <v/>
          </cell>
          <cell r="AF570" t="str">
            <v/>
          </cell>
          <cell r="AG570" t="str">
            <v/>
          </cell>
          <cell r="AH570">
            <v>0</v>
          </cell>
          <cell r="AJ570" t="str">
            <v>All Network</v>
          </cell>
        </row>
        <row r="571">
          <cell r="A571" t="str">
            <v>20000440</v>
          </cell>
          <cell r="B571" t="str">
            <v>PORT ANGELES-SAPPHO NO 1</v>
          </cell>
          <cell r="C571">
            <v>3108607.33</v>
          </cell>
          <cell r="D571">
            <v>3014486.34</v>
          </cell>
          <cell r="E571">
            <v>3.1222894843172595E-2</v>
          </cell>
          <cell r="G571">
            <v>31936.43</v>
          </cell>
          <cell r="I571" t="str">
            <v/>
          </cell>
          <cell r="J571">
            <v>1</v>
          </cell>
          <cell r="K571" t="str">
            <v/>
          </cell>
          <cell r="L571" t="str">
            <v/>
          </cell>
          <cell r="M571" t="str">
            <v/>
          </cell>
          <cell r="N571" t="str">
            <v/>
          </cell>
          <cell r="O571" t="str">
            <v/>
          </cell>
          <cell r="P571">
            <v>1</v>
          </cell>
          <cell r="R571" t="str">
            <v/>
          </cell>
          <cell r="S571">
            <v>3108607.33</v>
          </cell>
          <cell r="T571" t="str">
            <v/>
          </cell>
          <cell r="U571" t="str">
            <v/>
          </cell>
          <cell r="V571" t="str">
            <v/>
          </cell>
          <cell r="W571" t="str">
            <v/>
          </cell>
          <cell r="X571" t="str">
            <v/>
          </cell>
          <cell r="Y571">
            <v>0</v>
          </cell>
          <cell r="AA571" t="str">
            <v/>
          </cell>
          <cell r="AB571">
            <v>31936.43</v>
          </cell>
          <cell r="AC571" t="str">
            <v/>
          </cell>
          <cell r="AD571" t="str">
            <v/>
          </cell>
          <cell r="AE571" t="str">
            <v/>
          </cell>
          <cell r="AF571" t="str">
            <v/>
          </cell>
          <cell r="AG571" t="str">
            <v/>
          </cell>
          <cell r="AH571">
            <v>0</v>
          </cell>
          <cell r="AJ571" t="str">
            <v>All Network</v>
          </cell>
        </row>
        <row r="572">
          <cell r="A572" t="str">
            <v>20000441</v>
          </cell>
          <cell r="B572" t="str">
            <v>POTHOLES-GRAND COULEE NO 1</v>
          </cell>
          <cell r="C572">
            <v>1377363.01</v>
          </cell>
          <cell r="D572">
            <v>1377363.0100000002</v>
          </cell>
          <cell r="E572">
            <v>-1.6904087155198801E-16</v>
          </cell>
          <cell r="G572">
            <v>11711.03</v>
          </cell>
          <cell r="I572" t="str">
            <v/>
          </cell>
          <cell r="J572">
            <v>1</v>
          </cell>
          <cell r="K572" t="str">
            <v/>
          </cell>
          <cell r="L572" t="str">
            <v/>
          </cell>
          <cell r="M572" t="str">
            <v/>
          </cell>
          <cell r="N572" t="str">
            <v/>
          </cell>
          <cell r="O572" t="str">
            <v/>
          </cell>
          <cell r="P572">
            <v>1</v>
          </cell>
          <cell r="R572" t="str">
            <v/>
          </cell>
          <cell r="S572">
            <v>1377363.01</v>
          </cell>
          <cell r="T572" t="str">
            <v/>
          </cell>
          <cell r="U572" t="str">
            <v/>
          </cell>
          <cell r="V572" t="str">
            <v/>
          </cell>
          <cell r="W572" t="str">
            <v/>
          </cell>
          <cell r="X572" t="str">
            <v/>
          </cell>
          <cell r="Y572">
            <v>0</v>
          </cell>
          <cell r="AA572" t="str">
            <v/>
          </cell>
          <cell r="AB572">
            <v>11711.03</v>
          </cell>
          <cell r="AC572" t="str">
            <v/>
          </cell>
          <cell r="AD572" t="str">
            <v/>
          </cell>
          <cell r="AE572" t="str">
            <v/>
          </cell>
          <cell r="AF572" t="str">
            <v/>
          </cell>
          <cell r="AG572" t="str">
            <v/>
          </cell>
          <cell r="AH572">
            <v>0</v>
          </cell>
          <cell r="AJ572" t="str">
            <v>All Network</v>
          </cell>
        </row>
        <row r="573">
          <cell r="A573" t="str">
            <v>20000442</v>
          </cell>
          <cell r="B573" t="str">
            <v>POTLATCH TAP TO SHELTON-FAIRMO</v>
          </cell>
          <cell r="C573">
            <v>6823.75</v>
          </cell>
          <cell r="D573">
            <v>6823.75</v>
          </cell>
          <cell r="E573">
            <v>0</v>
          </cell>
          <cell r="G573">
            <v>319.9614285714286</v>
          </cell>
          <cell r="I573" t="str">
            <v/>
          </cell>
          <cell r="J573">
            <v>1</v>
          </cell>
          <cell r="K573" t="str">
            <v/>
          </cell>
          <cell r="L573" t="str">
            <v/>
          </cell>
          <cell r="M573" t="str">
            <v/>
          </cell>
          <cell r="N573" t="str">
            <v/>
          </cell>
          <cell r="O573" t="str">
            <v/>
          </cell>
          <cell r="P573">
            <v>1</v>
          </cell>
          <cell r="R573" t="str">
            <v/>
          </cell>
          <cell r="S573">
            <v>6823.75</v>
          </cell>
          <cell r="T573" t="str">
            <v/>
          </cell>
          <cell r="U573" t="str">
            <v/>
          </cell>
          <cell r="V573" t="str">
            <v/>
          </cell>
          <cell r="W573" t="str">
            <v/>
          </cell>
          <cell r="X573" t="str">
            <v/>
          </cell>
          <cell r="Y573">
            <v>0</v>
          </cell>
          <cell r="AA573" t="str">
            <v/>
          </cell>
          <cell r="AB573">
            <v>319.9614285714286</v>
          </cell>
          <cell r="AC573" t="str">
            <v/>
          </cell>
          <cell r="AD573" t="str">
            <v/>
          </cell>
          <cell r="AE573" t="str">
            <v/>
          </cell>
          <cell r="AF573" t="str">
            <v/>
          </cell>
          <cell r="AG573" t="str">
            <v/>
          </cell>
          <cell r="AH573">
            <v>0</v>
          </cell>
          <cell r="AJ573" t="str">
            <v>All Network</v>
          </cell>
        </row>
        <row r="574">
          <cell r="A574" t="str">
            <v>20000781</v>
          </cell>
          <cell r="B574" t="str">
            <v>POWERLINE TAPS TO DIAMOND HILL</v>
          </cell>
          <cell r="C574">
            <v>81433</v>
          </cell>
          <cell r="D574">
            <v>81433</v>
          </cell>
          <cell r="E574">
            <v>0</v>
          </cell>
          <cell r="G574">
            <v>0</v>
          </cell>
          <cell r="I574" t="str">
            <v/>
          </cell>
          <cell r="J574">
            <v>1</v>
          </cell>
          <cell r="K574" t="str">
            <v/>
          </cell>
          <cell r="L574" t="str">
            <v/>
          </cell>
          <cell r="M574" t="str">
            <v/>
          </cell>
          <cell r="N574" t="str">
            <v/>
          </cell>
          <cell r="O574" t="str">
            <v/>
          </cell>
          <cell r="P574">
            <v>1</v>
          </cell>
          <cell r="R574" t="str">
            <v/>
          </cell>
          <cell r="S574">
            <v>81433</v>
          </cell>
          <cell r="T574" t="str">
            <v/>
          </cell>
          <cell r="U574" t="str">
            <v/>
          </cell>
          <cell r="V574" t="str">
            <v/>
          </cell>
          <cell r="W574" t="str">
            <v/>
          </cell>
          <cell r="X574" t="str">
            <v/>
          </cell>
          <cell r="Y574">
            <v>0</v>
          </cell>
          <cell r="AA574" t="str">
            <v/>
          </cell>
          <cell r="AB574">
            <v>0</v>
          </cell>
          <cell r="AC574" t="str">
            <v/>
          </cell>
          <cell r="AD574" t="str">
            <v/>
          </cell>
          <cell r="AE574" t="str">
            <v/>
          </cell>
          <cell r="AF574" t="str">
            <v/>
          </cell>
          <cell r="AG574" t="str">
            <v/>
          </cell>
          <cell r="AH574">
            <v>0</v>
          </cell>
          <cell r="AJ574" t="str">
            <v>All Network</v>
          </cell>
        </row>
        <row r="575">
          <cell r="A575" t="str">
            <v>20000444</v>
          </cell>
          <cell r="B575" t="str">
            <v>PRIEST RIVER TAP TO ALBENI FAL</v>
          </cell>
          <cell r="C575">
            <v>297116.89</v>
          </cell>
          <cell r="D575">
            <v>297116.89</v>
          </cell>
          <cell r="E575">
            <v>0</v>
          </cell>
          <cell r="G575">
            <v>3169.5785714285712</v>
          </cell>
          <cell r="I575" t="str">
            <v/>
          </cell>
          <cell r="J575">
            <v>1</v>
          </cell>
          <cell r="K575" t="str">
            <v/>
          </cell>
          <cell r="L575" t="str">
            <v/>
          </cell>
          <cell r="M575" t="str">
            <v/>
          </cell>
          <cell r="N575" t="str">
            <v/>
          </cell>
          <cell r="O575" t="str">
            <v/>
          </cell>
          <cell r="P575">
            <v>1</v>
          </cell>
          <cell r="R575" t="str">
            <v/>
          </cell>
          <cell r="S575">
            <v>297116.89</v>
          </cell>
          <cell r="T575" t="str">
            <v/>
          </cell>
          <cell r="U575" t="str">
            <v/>
          </cell>
          <cell r="V575" t="str">
            <v/>
          </cell>
          <cell r="W575" t="str">
            <v/>
          </cell>
          <cell r="X575" t="str">
            <v/>
          </cell>
          <cell r="Y575">
            <v>0</v>
          </cell>
          <cell r="AA575" t="str">
            <v/>
          </cell>
          <cell r="AB575">
            <v>3169.5785714285712</v>
          </cell>
          <cell r="AC575" t="str">
            <v/>
          </cell>
          <cell r="AD575" t="str">
            <v/>
          </cell>
          <cell r="AE575" t="str">
            <v/>
          </cell>
          <cell r="AF575" t="str">
            <v/>
          </cell>
          <cell r="AG575" t="str">
            <v/>
          </cell>
          <cell r="AH575">
            <v>0</v>
          </cell>
          <cell r="AJ575" t="str">
            <v>All Network</v>
          </cell>
        </row>
        <row r="576">
          <cell r="A576" t="str">
            <v>20000445</v>
          </cell>
          <cell r="B576" t="str">
            <v>PROSSER TAP TO GRANDVIEW-RED M</v>
          </cell>
          <cell r="C576">
            <v>720574.64</v>
          </cell>
          <cell r="D576">
            <v>720574.64</v>
          </cell>
          <cell r="E576">
            <v>0</v>
          </cell>
          <cell r="G576">
            <v>6599.5585714285717</v>
          </cell>
          <cell r="I576" t="str">
            <v/>
          </cell>
          <cell r="J576">
            <v>1</v>
          </cell>
          <cell r="K576" t="str">
            <v/>
          </cell>
          <cell r="L576" t="str">
            <v/>
          </cell>
          <cell r="M576" t="str">
            <v/>
          </cell>
          <cell r="N576" t="str">
            <v/>
          </cell>
          <cell r="O576" t="str">
            <v/>
          </cell>
          <cell r="P576">
            <v>1</v>
          </cell>
          <cell r="R576" t="str">
            <v/>
          </cell>
          <cell r="S576">
            <v>720574.64</v>
          </cell>
          <cell r="T576" t="str">
            <v/>
          </cell>
          <cell r="U576" t="str">
            <v/>
          </cell>
          <cell r="V576" t="str">
            <v/>
          </cell>
          <cell r="W576" t="str">
            <v/>
          </cell>
          <cell r="X576" t="str">
            <v/>
          </cell>
          <cell r="Y576">
            <v>0</v>
          </cell>
          <cell r="AA576" t="str">
            <v/>
          </cell>
          <cell r="AB576">
            <v>6599.5585714285717</v>
          </cell>
          <cell r="AC576" t="str">
            <v/>
          </cell>
          <cell r="AD576" t="str">
            <v/>
          </cell>
          <cell r="AE576" t="str">
            <v/>
          </cell>
          <cell r="AF576" t="str">
            <v/>
          </cell>
          <cell r="AG576" t="str">
            <v/>
          </cell>
          <cell r="AH576">
            <v>0</v>
          </cell>
          <cell r="AJ576" t="str">
            <v>All Network</v>
          </cell>
        </row>
        <row r="577">
          <cell r="A577" t="str">
            <v>20000446</v>
          </cell>
          <cell r="B577" t="str">
            <v>RADAR TAP (USBR) TO SCOOTENEY</v>
          </cell>
          <cell r="C577">
            <v>65675.490000000005</v>
          </cell>
          <cell r="D577">
            <v>65675.490000000005</v>
          </cell>
          <cell r="E577">
            <v>0</v>
          </cell>
          <cell r="G577">
            <v>2219.16</v>
          </cell>
          <cell r="I577" t="str">
            <v/>
          </cell>
          <cell r="J577">
            <v>1</v>
          </cell>
          <cell r="K577" t="str">
            <v/>
          </cell>
          <cell r="L577" t="str">
            <v/>
          </cell>
          <cell r="M577" t="str">
            <v/>
          </cell>
          <cell r="N577" t="str">
            <v/>
          </cell>
          <cell r="O577" t="str">
            <v/>
          </cell>
          <cell r="P577">
            <v>1</v>
          </cell>
          <cell r="R577" t="str">
            <v/>
          </cell>
          <cell r="S577">
            <v>65675.490000000005</v>
          </cell>
          <cell r="T577" t="str">
            <v/>
          </cell>
          <cell r="U577" t="str">
            <v/>
          </cell>
          <cell r="V577" t="str">
            <v/>
          </cell>
          <cell r="W577" t="str">
            <v/>
          </cell>
          <cell r="X577" t="str">
            <v/>
          </cell>
          <cell r="Y577">
            <v>0</v>
          </cell>
          <cell r="AA577" t="str">
            <v/>
          </cell>
          <cell r="AB577">
            <v>2219.16</v>
          </cell>
          <cell r="AC577" t="str">
            <v/>
          </cell>
          <cell r="AD577" t="str">
            <v/>
          </cell>
          <cell r="AE577" t="str">
            <v/>
          </cell>
          <cell r="AF577" t="str">
            <v/>
          </cell>
          <cell r="AG577" t="str">
            <v/>
          </cell>
          <cell r="AH577">
            <v>0</v>
          </cell>
          <cell r="AJ577" t="str">
            <v>All Network</v>
          </cell>
        </row>
        <row r="578">
          <cell r="A578" t="str">
            <v>20000447</v>
          </cell>
          <cell r="B578" t="str">
            <v>RAINBOW VALLEY TAP TO LANE-WEN</v>
          </cell>
          <cell r="C578">
            <v>494945.17</v>
          </cell>
          <cell r="D578">
            <v>439122.97000000003</v>
          </cell>
          <cell r="E578">
            <v>0.12712202233465481</v>
          </cell>
          <cell r="G578">
            <v>2493.6414285714282</v>
          </cell>
          <cell r="I578" t="str">
            <v/>
          </cell>
          <cell r="J578">
            <v>1</v>
          </cell>
          <cell r="K578" t="str">
            <v/>
          </cell>
          <cell r="L578" t="str">
            <v/>
          </cell>
          <cell r="M578" t="str">
            <v/>
          </cell>
          <cell r="N578" t="str">
            <v/>
          </cell>
          <cell r="O578" t="str">
            <v/>
          </cell>
          <cell r="P578">
            <v>1</v>
          </cell>
          <cell r="R578" t="str">
            <v/>
          </cell>
          <cell r="S578">
            <v>494945.17</v>
          </cell>
          <cell r="T578" t="str">
            <v/>
          </cell>
          <cell r="U578" t="str">
            <v/>
          </cell>
          <cell r="V578" t="str">
            <v/>
          </cell>
          <cell r="W578" t="str">
            <v/>
          </cell>
          <cell r="X578" t="str">
            <v/>
          </cell>
          <cell r="Y578">
            <v>0</v>
          </cell>
          <cell r="AA578" t="str">
            <v/>
          </cell>
          <cell r="AB578">
            <v>2493.6414285714282</v>
          </cell>
          <cell r="AC578" t="str">
            <v/>
          </cell>
          <cell r="AD578" t="str">
            <v/>
          </cell>
          <cell r="AE578" t="str">
            <v/>
          </cell>
          <cell r="AF578" t="str">
            <v/>
          </cell>
          <cell r="AG578" t="str">
            <v/>
          </cell>
          <cell r="AH578">
            <v>0</v>
          </cell>
          <cell r="AJ578" t="str">
            <v>All Network</v>
          </cell>
        </row>
        <row r="579">
          <cell r="A579" t="str">
            <v>20000448</v>
          </cell>
          <cell r="B579" t="str">
            <v>RALSTON TAP TO EAST COLFAX-LIN</v>
          </cell>
          <cell r="C579">
            <v>532215.89</v>
          </cell>
          <cell r="D579">
            <v>532215.89</v>
          </cell>
          <cell r="E579">
            <v>0</v>
          </cell>
          <cell r="G579">
            <v>1410.1285714285714</v>
          </cell>
          <cell r="I579" t="str">
            <v/>
          </cell>
          <cell r="J579">
            <v>1</v>
          </cell>
          <cell r="K579" t="str">
            <v/>
          </cell>
          <cell r="L579" t="str">
            <v/>
          </cell>
          <cell r="M579" t="str">
            <v/>
          </cell>
          <cell r="N579" t="str">
            <v/>
          </cell>
          <cell r="O579" t="str">
            <v/>
          </cell>
          <cell r="P579">
            <v>1</v>
          </cell>
          <cell r="R579" t="str">
            <v/>
          </cell>
          <cell r="S579">
            <v>532215.89</v>
          </cell>
          <cell r="T579" t="str">
            <v/>
          </cell>
          <cell r="U579" t="str">
            <v/>
          </cell>
          <cell r="V579" t="str">
            <v/>
          </cell>
          <cell r="W579" t="str">
            <v/>
          </cell>
          <cell r="X579" t="str">
            <v/>
          </cell>
          <cell r="Y579">
            <v>0</v>
          </cell>
          <cell r="AA579" t="str">
            <v/>
          </cell>
          <cell r="AB579">
            <v>1410.1285714285714</v>
          </cell>
          <cell r="AC579" t="str">
            <v/>
          </cell>
          <cell r="AD579" t="str">
            <v/>
          </cell>
          <cell r="AE579" t="str">
            <v/>
          </cell>
          <cell r="AF579" t="str">
            <v/>
          </cell>
          <cell r="AG579" t="str">
            <v/>
          </cell>
          <cell r="AH579">
            <v>0</v>
          </cell>
          <cell r="AJ579" t="str">
            <v>All Network</v>
          </cell>
        </row>
        <row r="580">
          <cell r="A580" t="str">
            <v>20000449</v>
          </cell>
          <cell r="B580" t="str">
            <v>RATTLESNAKE-GARRISON NO 1</v>
          </cell>
          <cell r="C580">
            <v>2391145.96</v>
          </cell>
          <cell r="D580">
            <v>2391145.96</v>
          </cell>
          <cell r="E580">
            <v>0</v>
          </cell>
          <cell r="G580">
            <v>33819.978571428575</v>
          </cell>
          <cell r="I580" t="str">
            <v/>
          </cell>
          <cell r="J580">
            <v>1</v>
          </cell>
          <cell r="K580" t="str">
            <v/>
          </cell>
          <cell r="L580" t="str">
            <v/>
          </cell>
          <cell r="M580" t="str">
            <v/>
          </cell>
          <cell r="N580" t="str">
            <v/>
          </cell>
          <cell r="O580" t="str">
            <v/>
          </cell>
          <cell r="P580">
            <v>1</v>
          </cell>
          <cell r="R580" t="str">
            <v/>
          </cell>
          <cell r="S580">
            <v>2391145.96</v>
          </cell>
          <cell r="T580" t="str">
            <v/>
          </cell>
          <cell r="U580" t="str">
            <v/>
          </cell>
          <cell r="V580" t="str">
            <v/>
          </cell>
          <cell r="W580" t="str">
            <v/>
          </cell>
          <cell r="X580" t="str">
            <v/>
          </cell>
          <cell r="Y580">
            <v>0</v>
          </cell>
          <cell r="AA580" t="str">
            <v/>
          </cell>
          <cell r="AB580">
            <v>33819.978571428575</v>
          </cell>
          <cell r="AC580" t="str">
            <v/>
          </cell>
          <cell r="AD580" t="str">
            <v/>
          </cell>
          <cell r="AE580" t="str">
            <v/>
          </cell>
          <cell r="AF580" t="str">
            <v/>
          </cell>
          <cell r="AG580" t="str">
            <v/>
          </cell>
          <cell r="AH580">
            <v>0</v>
          </cell>
          <cell r="AJ580" t="str">
            <v>All Network</v>
          </cell>
        </row>
        <row r="581">
          <cell r="A581" t="str">
            <v>20000772</v>
          </cell>
          <cell r="B581" t="str">
            <v>RAVER TAP TO SCHULTZ-ECHO LAKE</v>
          </cell>
          <cell r="C581">
            <v>922568.85</v>
          </cell>
          <cell r="D581">
            <v>922568.85000000009</v>
          </cell>
          <cell r="E581">
            <v>-1.2618605302675764E-16</v>
          </cell>
          <cell r="G581">
            <v>1049.3971428571429</v>
          </cell>
          <cell r="I581" t="str">
            <v/>
          </cell>
          <cell r="J581">
            <v>1</v>
          </cell>
          <cell r="K581" t="str">
            <v/>
          </cell>
          <cell r="L581" t="str">
            <v/>
          </cell>
          <cell r="M581" t="str">
            <v/>
          </cell>
          <cell r="N581" t="str">
            <v/>
          </cell>
          <cell r="O581" t="str">
            <v/>
          </cell>
          <cell r="P581">
            <v>1</v>
          </cell>
          <cell r="R581" t="str">
            <v/>
          </cell>
          <cell r="S581">
            <v>922568.85</v>
          </cell>
          <cell r="T581" t="str">
            <v/>
          </cell>
          <cell r="U581" t="str">
            <v/>
          </cell>
          <cell r="V581" t="str">
            <v/>
          </cell>
          <cell r="W581" t="str">
            <v/>
          </cell>
          <cell r="X581" t="str">
            <v/>
          </cell>
          <cell r="Y581">
            <v>0</v>
          </cell>
          <cell r="AA581" t="str">
            <v/>
          </cell>
          <cell r="AB581">
            <v>1049.3971428571429</v>
          </cell>
          <cell r="AC581" t="str">
            <v/>
          </cell>
          <cell r="AD581" t="str">
            <v/>
          </cell>
          <cell r="AE581" t="str">
            <v/>
          </cell>
          <cell r="AF581" t="str">
            <v/>
          </cell>
          <cell r="AG581" t="str">
            <v/>
          </cell>
          <cell r="AH581">
            <v>0</v>
          </cell>
          <cell r="AJ581" t="str">
            <v>All Network</v>
          </cell>
        </row>
        <row r="582">
          <cell r="A582" t="str">
            <v>20000451</v>
          </cell>
          <cell r="B582" t="str">
            <v>RAVER-COVINGTON NO 1</v>
          </cell>
          <cell r="C582">
            <v>2290044.8130000001</v>
          </cell>
          <cell r="D582">
            <v>2290044.8130000001</v>
          </cell>
          <cell r="E582">
            <v>0</v>
          </cell>
          <cell r="G582">
            <v>9624.517142857143</v>
          </cell>
          <cell r="I582" t="str">
            <v/>
          </cell>
          <cell r="J582">
            <v>1</v>
          </cell>
          <cell r="K582" t="str">
            <v/>
          </cell>
          <cell r="L582" t="str">
            <v/>
          </cell>
          <cell r="M582" t="str">
            <v/>
          </cell>
          <cell r="N582" t="str">
            <v/>
          </cell>
          <cell r="O582" t="str">
            <v/>
          </cell>
          <cell r="P582">
            <v>1</v>
          </cell>
          <cell r="R582" t="str">
            <v/>
          </cell>
          <cell r="S582">
            <v>2290044.8130000001</v>
          </cell>
          <cell r="T582" t="str">
            <v/>
          </cell>
          <cell r="U582" t="str">
            <v/>
          </cell>
          <cell r="V582" t="str">
            <v/>
          </cell>
          <cell r="W582" t="str">
            <v/>
          </cell>
          <cell r="X582" t="str">
            <v/>
          </cell>
          <cell r="Y582">
            <v>0</v>
          </cell>
          <cell r="AA582" t="str">
            <v/>
          </cell>
          <cell r="AB582">
            <v>9624.517142857143</v>
          </cell>
          <cell r="AC582" t="str">
            <v/>
          </cell>
          <cell r="AD582" t="str">
            <v/>
          </cell>
          <cell r="AE582" t="str">
            <v/>
          </cell>
          <cell r="AF582" t="str">
            <v/>
          </cell>
          <cell r="AG582" t="str">
            <v/>
          </cell>
          <cell r="AH582">
            <v>0</v>
          </cell>
          <cell r="AJ582" t="str">
            <v>All Network</v>
          </cell>
        </row>
        <row r="583">
          <cell r="A583" t="str">
            <v>20000452</v>
          </cell>
          <cell r="B583" t="str">
            <v>RAVER-COVINGTON NO 2</v>
          </cell>
          <cell r="C583">
            <v>1295591.983</v>
          </cell>
          <cell r="D583">
            <v>1295591.9830000002</v>
          </cell>
          <cell r="E583">
            <v>-1.7970985210539821E-16</v>
          </cell>
          <cell r="G583">
            <v>7445.9142857142861</v>
          </cell>
          <cell r="I583" t="str">
            <v/>
          </cell>
          <cell r="J583">
            <v>1</v>
          </cell>
          <cell r="K583" t="str">
            <v/>
          </cell>
          <cell r="L583" t="str">
            <v/>
          </cell>
          <cell r="M583" t="str">
            <v/>
          </cell>
          <cell r="N583" t="str">
            <v/>
          </cell>
          <cell r="O583" t="str">
            <v/>
          </cell>
          <cell r="P583">
            <v>1</v>
          </cell>
          <cell r="R583" t="str">
            <v/>
          </cell>
          <cell r="S583">
            <v>1295591.983</v>
          </cell>
          <cell r="T583" t="str">
            <v/>
          </cell>
          <cell r="U583" t="str">
            <v/>
          </cell>
          <cell r="V583" t="str">
            <v/>
          </cell>
          <cell r="W583" t="str">
            <v/>
          </cell>
          <cell r="X583" t="str">
            <v/>
          </cell>
          <cell r="Y583">
            <v>0</v>
          </cell>
          <cell r="AA583" t="str">
            <v/>
          </cell>
          <cell r="AB583">
            <v>7445.9142857142861</v>
          </cell>
          <cell r="AC583" t="str">
            <v/>
          </cell>
          <cell r="AD583" t="str">
            <v/>
          </cell>
          <cell r="AE583" t="str">
            <v/>
          </cell>
          <cell r="AF583" t="str">
            <v/>
          </cell>
          <cell r="AG583" t="str">
            <v/>
          </cell>
          <cell r="AH583">
            <v>0</v>
          </cell>
          <cell r="AJ583" t="str">
            <v>All Network</v>
          </cell>
        </row>
        <row r="584">
          <cell r="A584" t="str">
            <v>20000450</v>
          </cell>
          <cell r="B584" t="str">
            <v>RAVER-ECHO LAKE NO 1</v>
          </cell>
          <cell r="C584">
            <v>2190124.71</v>
          </cell>
          <cell r="D584">
            <v>2190124.71</v>
          </cell>
          <cell r="E584">
            <v>0</v>
          </cell>
          <cell r="G584">
            <v>5099.6757142857141</v>
          </cell>
          <cell r="I584" t="str">
            <v/>
          </cell>
          <cell r="J584">
            <v>1</v>
          </cell>
          <cell r="K584" t="str">
            <v/>
          </cell>
          <cell r="L584" t="str">
            <v/>
          </cell>
          <cell r="M584" t="str">
            <v/>
          </cell>
          <cell r="N584" t="str">
            <v/>
          </cell>
          <cell r="O584" t="str">
            <v/>
          </cell>
          <cell r="P584">
            <v>1</v>
          </cell>
          <cell r="R584" t="str">
            <v/>
          </cell>
          <cell r="S584">
            <v>2190124.71</v>
          </cell>
          <cell r="T584" t="str">
            <v/>
          </cell>
          <cell r="U584" t="str">
            <v/>
          </cell>
          <cell r="V584" t="str">
            <v/>
          </cell>
          <cell r="W584" t="str">
            <v/>
          </cell>
          <cell r="X584" t="str">
            <v/>
          </cell>
          <cell r="Y584">
            <v>0</v>
          </cell>
          <cell r="AA584" t="str">
            <v/>
          </cell>
          <cell r="AB584">
            <v>5099.6757142857141</v>
          </cell>
          <cell r="AC584" t="str">
            <v/>
          </cell>
          <cell r="AD584" t="str">
            <v/>
          </cell>
          <cell r="AE584" t="str">
            <v/>
          </cell>
          <cell r="AF584" t="str">
            <v/>
          </cell>
          <cell r="AG584" t="str">
            <v/>
          </cell>
          <cell r="AH584">
            <v>0</v>
          </cell>
          <cell r="AJ584" t="str">
            <v>All Network</v>
          </cell>
        </row>
        <row r="585">
          <cell r="A585" t="str">
            <v>20000454</v>
          </cell>
          <cell r="B585" t="str">
            <v>RAVER-PAUL NO 1</v>
          </cell>
          <cell r="C585">
            <v>11782191.57</v>
          </cell>
          <cell r="D585">
            <v>11782191.57</v>
          </cell>
          <cell r="E585">
            <v>0</v>
          </cell>
          <cell r="G585">
            <v>41781.338571428569</v>
          </cell>
          <cell r="I585" t="str">
            <v/>
          </cell>
          <cell r="J585">
            <v>1</v>
          </cell>
          <cell r="K585" t="str">
            <v/>
          </cell>
          <cell r="L585" t="str">
            <v/>
          </cell>
          <cell r="M585" t="str">
            <v/>
          </cell>
          <cell r="N585" t="str">
            <v/>
          </cell>
          <cell r="O585" t="str">
            <v/>
          </cell>
          <cell r="P585">
            <v>1</v>
          </cell>
          <cell r="R585" t="str">
            <v/>
          </cell>
          <cell r="S585">
            <v>11782191.57</v>
          </cell>
          <cell r="T585" t="str">
            <v/>
          </cell>
          <cell r="U585" t="str">
            <v/>
          </cell>
          <cell r="V585" t="str">
            <v/>
          </cell>
          <cell r="W585" t="str">
            <v/>
          </cell>
          <cell r="X585" t="str">
            <v/>
          </cell>
          <cell r="Y585">
            <v>0</v>
          </cell>
          <cell r="AA585" t="str">
            <v/>
          </cell>
          <cell r="AB585">
            <v>41781.338571428569</v>
          </cell>
          <cell r="AC585" t="str">
            <v/>
          </cell>
          <cell r="AD585" t="str">
            <v/>
          </cell>
          <cell r="AE585" t="str">
            <v/>
          </cell>
          <cell r="AF585" t="str">
            <v/>
          </cell>
          <cell r="AG585" t="str">
            <v/>
          </cell>
          <cell r="AH585">
            <v>0</v>
          </cell>
          <cell r="AJ585" t="str">
            <v>All Network</v>
          </cell>
        </row>
        <row r="586">
          <cell r="A586" t="str">
            <v>20000946</v>
          </cell>
          <cell r="B586" t="str">
            <v>RAVER-PAUL NO 1 ML KING CO</v>
          </cell>
          <cell r="C586">
            <v>182765.11</v>
          </cell>
          <cell r="D586">
            <v>182765.11</v>
          </cell>
          <cell r="E586">
            <v>0</v>
          </cell>
          <cell r="G586">
            <v>0</v>
          </cell>
          <cell r="I586" t="str">
            <v/>
          </cell>
          <cell r="J586">
            <v>1</v>
          </cell>
          <cell r="K586" t="str">
            <v/>
          </cell>
          <cell r="L586" t="str">
            <v/>
          </cell>
          <cell r="M586" t="str">
            <v/>
          </cell>
          <cell r="N586" t="str">
            <v/>
          </cell>
          <cell r="O586" t="str">
            <v/>
          </cell>
          <cell r="P586">
            <v>1</v>
          </cell>
          <cell r="R586" t="str">
            <v/>
          </cell>
          <cell r="S586">
            <v>182765.11</v>
          </cell>
          <cell r="T586" t="str">
            <v/>
          </cell>
          <cell r="U586" t="str">
            <v/>
          </cell>
          <cell r="V586" t="str">
            <v/>
          </cell>
          <cell r="W586" t="str">
            <v/>
          </cell>
          <cell r="X586" t="str">
            <v/>
          </cell>
          <cell r="Y586">
            <v>0</v>
          </cell>
          <cell r="AA586" t="str">
            <v/>
          </cell>
          <cell r="AB586">
            <v>0</v>
          </cell>
          <cell r="AC586" t="str">
            <v/>
          </cell>
          <cell r="AD586" t="str">
            <v/>
          </cell>
          <cell r="AE586" t="str">
            <v/>
          </cell>
          <cell r="AF586" t="str">
            <v/>
          </cell>
          <cell r="AG586" t="str">
            <v/>
          </cell>
          <cell r="AH586">
            <v>0</v>
          </cell>
          <cell r="AJ586" t="str">
            <v>MLEASE All Network</v>
          </cell>
        </row>
        <row r="587">
          <cell r="A587" t="str">
            <v>20000947</v>
          </cell>
          <cell r="B587" t="str">
            <v>RAVER-PAUL NO 1 ML LEWIS CO</v>
          </cell>
          <cell r="C587">
            <v>86573.26</v>
          </cell>
          <cell r="D587">
            <v>86573.26</v>
          </cell>
          <cell r="E587">
            <v>0</v>
          </cell>
          <cell r="G587">
            <v>0</v>
          </cell>
          <cell r="I587" t="str">
            <v/>
          </cell>
          <cell r="J587">
            <v>1</v>
          </cell>
          <cell r="K587" t="str">
            <v/>
          </cell>
          <cell r="L587" t="str">
            <v/>
          </cell>
          <cell r="M587" t="str">
            <v/>
          </cell>
          <cell r="N587" t="str">
            <v/>
          </cell>
          <cell r="O587" t="str">
            <v/>
          </cell>
          <cell r="P587">
            <v>1</v>
          </cell>
          <cell r="R587" t="str">
            <v/>
          </cell>
          <cell r="S587">
            <v>86573.26</v>
          </cell>
          <cell r="T587" t="str">
            <v/>
          </cell>
          <cell r="U587" t="str">
            <v/>
          </cell>
          <cell r="V587" t="str">
            <v/>
          </cell>
          <cell r="W587" t="str">
            <v/>
          </cell>
          <cell r="X587" t="str">
            <v/>
          </cell>
          <cell r="Y587">
            <v>0</v>
          </cell>
          <cell r="AA587" t="str">
            <v/>
          </cell>
          <cell r="AB587">
            <v>0</v>
          </cell>
          <cell r="AC587" t="str">
            <v/>
          </cell>
          <cell r="AD587" t="str">
            <v/>
          </cell>
          <cell r="AE587" t="str">
            <v/>
          </cell>
          <cell r="AF587" t="str">
            <v/>
          </cell>
          <cell r="AG587" t="str">
            <v/>
          </cell>
          <cell r="AH587">
            <v>0</v>
          </cell>
          <cell r="AJ587" t="str">
            <v>MLEASE All Network</v>
          </cell>
        </row>
        <row r="588">
          <cell r="A588" t="str">
            <v>20000948</v>
          </cell>
          <cell r="B588" t="str">
            <v>RAVER-PAUL NO 1 ML PIERCE CO</v>
          </cell>
          <cell r="C588">
            <v>461722.9</v>
          </cell>
          <cell r="D588">
            <v>461722.9</v>
          </cell>
          <cell r="E588">
            <v>0</v>
          </cell>
          <cell r="G588">
            <v>0</v>
          </cell>
          <cell r="I588" t="str">
            <v/>
          </cell>
          <cell r="J588">
            <v>1</v>
          </cell>
          <cell r="K588" t="str">
            <v/>
          </cell>
          <cell r="L588" t="str">
            <v/>
          </cell>
          <cell r="M588" t="str">
            <v/>
          </cell>
          <cell r="N588" t="str">
            <v/>
          </cell>
          <cell r="O588" t="str">
            <v/>
          </cell>
          <cell r="P588">
            <v>1</v>
          </cell>
          <cell r="R588" t="str">
            <v/>
          </cell>
          <cell r="S588">
            <v>461722.9</v>
          </cell>
          <cell r="T588" t="str">
            <v/>
          </cell>
          <cell r="U588" t="str">
            <v/>
          </cell>
          <cell r="V588" t="str">
            <v/>
          </cell>
          <cell r="W588" t="str">
            <v/>
          </cell>
          <cell r="X588" t="str">
            <v/>
          </cell>
          <cell r="Y588">
            <v>0</v>
          </cell>
          <cell r="AA588" t="str">
            <v/>
          </cell>
          <cell r="AB588">
            <v>0</v>
          </cell>
          <cell r="AC588" t="str">
            <v/>
          </cell>
          <cell r="AD588" t="str">
            <v/>
          </cell>
          <cell r="AE588" t="str">
            <v/>
          </cell>
          <cell r="AF588" t="str">
            <v/>
          </cell>
          <cell r="AG588" t="str">
            <v/>
          </cell>
          <cell r="AH588">
            <v>0</v>
          </cell>
          <cell r="AJ588" t="str">
            <v>MLEASE All Network</v>
          </cell>
        </row>
        <row r="589">
          <cell r="A589" t="str">
            <v>20000949</v>
          </cell>
          <cell r="B589" t="str">
            <v>RAVER-PAUL NO 1 ML THURSTON CO</v>
          </cell>
          <cell r="C589">
            <v>230861.54</v>
          </cell>
          <cell r="D589">
            <v>230861.54</v>
          </cell>
          <cell r="E589">
            <v>0</v>
          </cell>
          <cell r="G589">
            <v>0</v>
          </cell>
          <cell r="I589" t="str">
            <v/>
          </cell>
          <cell r="J589">
            <v>1</v>
          </cell>
          <cell r="K589" t="str">
            <v/>
          </cell>
          <cell r="L589" t="str">
            <v/>
          </cell>
          <cell r="M589" t="str">
            <v/>
          </cell>
          <cell r="N589" t="str">
            <v/>
          </cell>
          <cell r="O589" t="str">
            <v/>
          </cell>
          <cell r="P589">
            <v>1</v>
          </cell>
          <cell r="R589" t="str">
            <v/>
          </cell>
          <cell r="S589">
            <v>230861.54</v>
          </cell>
          <cell r="T589" t="str">
            <v/>
          </cell>
          <cell r="U589" t="str">
            <v/>
          </cell>
          <cell r="V589" t="str">
            <v/>
          </cell>
          <cell r="W589" t="str">
            <v/>
          </cell>
          <cell r="X589" t="str">
            <v/>
          </cell>
          <cell r="Y589">
            <v>0</v>
          </cell>
          <cell r="AA589" t="str">
            <v/>
          </cell>
          <cell r="AB589">
            <v>0</v>
          </cell>
          <cell r="AC589" t="str">
            <v/>
          </cell>
          <cell r="AD589" t="str">
            <v/>
          </cell>
          <cell r="AE589" t="str">
            <v/>
          </cell>
          <cell r="AF589" t="str">
            <v/>
          </cell>
          <cell r="AG589" t="str">
            <v/>
          </cell>
          <cell r="AH589">
            <v>0</v>
          </cell>
          <cell r="AJ589" t="str">
            <v>MLEASE All Network</v>
          </cell>
        </row>
        <row r="590">
          <cell r="A590" t="str">
            <v>20000455</v>
          </cell>
          <cell r="B590" t="str">
            <v>RAYMOND-COSMOPOLIS NO 1</v>
          </cell>
          <cell r="C590">
            <v>10746393.487</v>
          </cell>
          <cell r="D590">
            <v>10746393.486999998</v>
          </cell>
          <cell r="E590">
            <v>1.7332746576646523E-16</v>
          </cell>
          <cell r="G590">
            <v>6545.0328571428572</v>
          </cell>
          <cell r="I590" t="str">
            <v/>
          </cell>
          <cell r="J590">
            <v>1</v>
          </cell>
          <cell r="K590" t="str">
            <v/>
          </cell>
          <cell r="L590" t="str">
            <v/>
          </cell>
          <cell r="M590" t="str">
            <v/>
          </cell>
          <cell r="N590" t="str">
            <v/>
          </cell>
          <cell r="O590" t="str">
            <v/>
          </cell>
          <cell r="P590">
            <v>1</v>
          </cell>
          <cell r="R590" t="str">
            <v/>
          </cell>
          <cell r="S590">
            <v>10746393.487</v>
          </cell>
          <cell r="T590" t="str">
            <v/>
          </cell>
          <cell r="U590" t="str">
            <v/>
          </cell>
          <cell r="V590" t="str">
            <v/>
          </cell>
          <cell r="W590" t="str">
            <v/>
          </cell>
          <cell r="X590" t="str">
            <v/>
          </cell>
          <cell r="Y590">
            <v>0</v>
          </cell>
          <cell r="AA590" t="str">
            <v/>
          </cell>
          <cell r="AB590">
            <v>6545.0328571428572</v>
          </cell>
          <cell r="AC590" t="str">
            <v/>
          </cell>
          <cell r="AD590" t="str">
            <v/>
          </cell>
          <cell r="AE590" t="str">
            <v/>
          </cell>
          <cell r="AF590" t="str">
            <v/>
          </cell>
          <cell r="AG590" t="str">
            <v/>
          </cell>
          <cell r="AH590">
            <v>0</v>
          </cell>
          <cell r="AJ590" t="str">
            <v>All Network</v>
          </cell>
        </row>
        <row r="591">
          <cell r="A591" t="str">
            <v>20000456</v>
          </cell>
          <cell r="B591" t="str">
            <v>RAYMOND-HENKLE ST. NO 1</v>
          </cell>
          <cell r="C591">
            <v>227205.03000000003</v>
          </cell>
          <cell r="D591">
            <v>85625</v>
          </cell>
          <cell r="E591">
            <v>1.6534894014598542</v>
          </cell>
          <cell r="G591">
            <v>940.19000000000017</v>
          </cell>
          <cell r="I591" t="str">
            <v/>
          </cell>
          <cell r="J591">
            <v>1</v>
          </cell>
          <cell r="K591" t="str">
            <v/>
          </cell>
          <cell r="L591" t="str">
            <v/>
          </cell>
          <cell r="M591" t="str">
            <v/>
          </cell>
          <cell r="N591" t="str">
            <v/>
          </cell>
          <cell r="O591" t="str">
            <v/>
          </cell>
          <cell r="P591">
            <v>1</v>
          </cell>
          <cell r="R591" t="str">
            <v/>
          </cell>
          <cell r="S591">
            <v>227205.03000000003</v>
          </cell>
          <cell r="T591" t="str">
            <v/>
          </cell>
          <cell r="U591" t="str">
            <v/>
          </cell>
          <cell r="V591" t="str">
            <v/>
          </cell>
          <cell r="W591" t="str">
            <v/>
          </cell>
          <cell r="X591" t="str">
            <v/>
          </cell>
          <cell r="Y591">
            <v>0</v>
          </cell>
          <cell r="AA591" t="str">
            <v/>
          </cell>
          <cell r="AB591">
            <v>940.19000000000017</v>
          </cell>
          <cell r="AC591" t="str">
            <v/>
          </cell>
          <cell r="AD591" t="str">
            <v/>
          </cell>
          <cell r="AE591" t="str">
            <v/>
          </cell>
          <cell r="AF591" t="str">
            <v/>
          </cell>
          <cell r="AG591" t="str">
            <v/>
          </cell>
          <cell r="AH591">
            <v>0</v>
          </cell>
          <cell r="AJ591" t="str">
            <v>All Network</v>
          </cell>
        </row>
        <row r="592">
          <cell r="A592" t="str">
            <v>20000458</v>
          </cell>
          <cell r="B592" t="str">
            <v>RAYMOND-WILLAPA RIVER NO 1</v>
          </cell>
          <cell r="C592">
            <v>771442.46999999986</v>
          </cell>
          <cell r="D592">
            <v>419071.99</v>
          </cell>
          <cell r="E592">
            <v>0.84083519874473089</v>
          </cell>
          <cell r="G592">
            <v>6921.9514285714295</v>
          </cell>
          <cell r="I592" t="str">
            <v/>
          </cell>
          <cell r="J592">
            <v>1</v>
          </cell>
          <cell r="K592" t="str">
            <v/>
          </cell>
          <cell r="L592" t="str">
            <v/>
          </cell>
          <cell r="M592" t="str">
            <v/>
          </cell>
          <cell r="N592" t="str">
            <v/>
          </cell>
          <cell r="O592" t="str">
            <v/>
          </cell>
          <cell r="P592">
            <v>1</v>
          </cell>
          <cell r="R592" t="str">
            <v/>
          </cell>
          <cell r="S592">
            <v>771442.46999999986</v>
          </cell>
          <cell r="T592" t="str">
            <v/>
          </cell>
          <cell r="U592" t="str">
            <v/>
          </cell>
          <cell r="V592" t="str">
            <v/>
          </cell>
          <cell r="W592" t="str">
            <v/>
          </cell>
          <cell r="X592" t="str">
            <v/>
          </cell>
          <cell r="Y592">
            <v>0</v>
          </cell>
          <cell r="AA592" t="str">
            <v/>
          </cell>
          <cell r="AB592">
            <v>6921.9514285714295</v>
          </cell>
          <cell r="AC592" t="str">
            <v/>
          </cell>
          <cell r="AD592" t="str">
            <v/>
          </cell>
          <cell r="AE592" t="str">
            <v/>
          </cell>
          <cell r="AF592" t="str">
            <v/>
          </cell>
          <cell r="AG592" t="str">
            <v/>
          </cell>
          <cell r="AH592">
            <v>0</v>
          </cell>
          <cell r="AJ592" t="str">
            <v>All Network</v>
          </cell>
        </row>
        <row r="593">
          <cell r="A593" t="str">
            <v>20000741</v>
          </cell>
          <cell r="B593" t="str">
            <v>RED MOUNTAIN-RICHLAND NO 1</v>
          </cell>
          <cell r="C593">
            <v>438307.24000000005</v>
          </cell>
          <cell r="D593">
            <v>438307.24</v>
          </cell>
          <cell r="E593">
            <v>1.328010482178378E-16</v>
          </cell>
          <cell r="G593">
            <v>3281.2799999999997</v>
          </cell>
          <cell r="I593" t="str">
            <v/>
          </cell>
          <cell r="J593">
            <v>1</v>
          </cell>
          <cell r="K593" t="str">
            <v/>
          </cell>
          <cell r="L593" t="str">
            <v/>
          </cell>
          <cell r="M593" t="str">
            <v/>
          </cell>
          <cell r="N593" t="str">
            <v/>
          </cell>
          <cell r="O593" t="str">
            <v/>
          </cell>
          <cell r="P593">
            <v>1</v>
          </cell>
          <cell r="R593" t="str">
            <v/>
          </cell>
          <cell r="S593">
            <v>438307.24000000005</v>
          </cell>
          <cell r="T593" t="str">
            <v/>
          </cell>
          <cell r="U593" t="str">
            <v/>
          </cell>
          <cell r="V593" t="str">
            <v/>
          </cell>
          <cell r="W593" t="str">
            <v/>
          </cell>
          <cell r="X593" t="str">
            <v/>
          </cell>
          <cell r="Y593">
            <v>0</v>
          </cell>
          <cell r="AA593" t="str">
            <v/>
          </cell>
          <cell r="AB593">
            <v>3281.2799999999997</v>
          </cell>
          <cell r="AC593" t="str">
            <v/>
          </cell>
          <cell r="AD593" t="str">
            <v/>
          </cell>
          <cell r="AE593" t="str">
            <v/>
          </cell>
          <cell r="AF593" t="str">
            <v/>
          </cell>
          <cell r="AG593" t="str">
            <v/>
          </cell>
          <cell r="AH593">
            <v>0</v>
          </cell>
          <cell r="AJ593" t="str">
            <v>All Network</v>
          </cell>
        </row>
        <row r="594">
          <cell r="A594" t="str">
            <v>20000606</v>
          </cell>
          <cell r="B594" t="str">
            <v>RED MOUNTAIN-WHITE BLUFFS NO 1</v>
          </cell>
          <cell r="C594">
            <v>1262059.9300000002</v>
          </cell>
          <cell r="D594">
            <v>1262059.93</v>
          </cell>
          <cell r="E594">
            <v>1.8448461766302148E-16</v>
          </cell>
          <cell r="G594">
            <v>5311.2814285714276</v>
          </cell>
          <cell r="I594" t="str">
            <v/>
          </cell>
          <cell r="J594">
            <v>1</v>
          </cell>
          <cell r="K594" t="str">
            <v/>
          </cell>
          <cell r="L594" t="str">
            <v/>
          </cell>
          <cell r="M594" t="str">
            <v/>
          </cell>
          <cell r="N594" t="str">
            <v/>
          </cell>
          <cell r="O594" t="str">
            <v/>
          </cell>
          <cell r="P594">
            <v>1</v>
          </cell>
          <cell r="R594" t="str">
            <v/>
          </cell>
          <cell r="S594">
            <v>1262059.9300000002</v>
          </cell>
          <cell r="T594" t="str">
            <v/>
          </cell>
          <cell r="U594" t="str">
            <v/>
          </cell>
          <cell r="V594" t="str">
            <v/>
          </cell>
          <cell r="W594" t="str">
            <v/>
          </cell>
          <cell r="X594" t="str">
            <v/>
          </cell>
          <cell r="Y594">
            <v>0</v>
          </cell>
          <cell r="AA594" t="str">
            <v/>
          </cell>
          <cell r="AB594">
            <v>5311.2814285714276</v>
          </cell>
          <cell r="AC594" t="str">
            <v/>
          </cell>
          <cell r="AD594" t="str">
            <v/>
          </cell>
          <cell r="AE594" t="str">
            <v/>
          </cell>
          <cell r="AF594" t="str">
            <v/>
          </cell>
          <cell r="AG594" t="str">
            <v/>
          </cell>
          <cell r="AH594">
            <v>0</v>
          </cell>
          <cell r="AJ594" t="str">
            <v>All Network</v>
          </cell>
        </row>
        <row r="595">
          <cell r="A595" t="str">
            <v>20000907</v>
          </cell>
          <cell r="B595" t="str">
            <v>REDMOND SUBSTATION 230/115KV T</v>
          </cell>
          <cell r="C595">
            <v>315226.62</v>
          </cell>
          <cell r="D595">
            <v>315226.62</v>
          </cell>
          <cell r="E595">
            <v>0</v>
          </cell>
          <cell r="G595">
            <v>73.084285714285713</v>
          </cell>
          <cell r="I595" t="str">
            <v/>
          </cell>
          <cell r="J595">
            <v>1</v>
          </cell>
          <cell r="K595" t="str">
            <v/>
          </cell>
          <cell r="L595" t="str">
            <v/>
          </cell>
          <cell r="M595" t="str">
            <v/>
          </cell>
          <cell r="N595" t="str">
            <v/>
          </cell>
          <cell r="O595" t="str">
            <v/>
          </cell>
          <cell r="P595">
            <v>1</v>
          </cell>
          <cell r="R595" t="str">
            <v/>
          </cell>
          <cell r="S595">
            <v>315226.62</v>
          </cell>
          <cell r="T595" t="str">
            <v/>
          </cell>
          <cell r="U595" t="str">
            <v/>
          </cell>
          <cell r="V595" t="str">
            <v/>
          </cell>
          <cell r="W595" t="str">
            <v/>
          </cell>
          <cell r="X595" t="str">
            <v/>
          </cell>
          <cell r="Y595">
            <v>0</v>
          </cell>
          <cell r="AA595" t="str">
            <v/>
          </cell>
          <cell r="AB595">
            <v>73.084285714285713</v>
          </cell>
          <cell r="AC595" t="str">
            <v/>
          </cell>
          <cell r="AD595" t="str">
            <v/>
          </cell>
          <cell r="AE595" t="str">
            <v/>
          </cell>
          <cell r="AF595" t="str">
            <v/>
          </cell>
          <cell r="AG595" t="str">
            <v/>
          </cell>
          <cell r="AH595">
            <v>0</v>
          </cell>
          <cell r="AJ595" t="str">
            <v>MLEASE All Intertie</v>
          </cell>
        </row>
        <row r="596">
          <cell r="A596" t="str">
            <v>20000802</v>
          </cell>
          <cell r="B596" t="str">
            <v>REDMOND-BRASADA NO 1</v>
          </cell>
          <cell r="C596">
            <v>169034.54</v>
          </cell>
          <cell r="D596">
            <v>169034.54</v>
          </cell>
          <cell r="E596">
            <v>0</v>
          </cell>
          <cell r="G596">
            <v>4025.3257142857146</v>
          </cell>
          <cell r="I596" t="str">
            <v/>
          </cell>
          <cell r="J596">
            <v>1</v>
          </cell>
          <cell r="K596" t="str">
            <v/>
          </cell>
          <cell r="L596" t="str">
            <v/>
          </cell>
          <cell r="M596" t="str">
            <v/>
          </cell>
          <cell r="N596" t="str">
            <v/>
          </cell>
          <cell r="O596" t="str">
            <v/>
          </cell>
          <cell r="P596">
            <v>1</v>
          </cell>
          <cell r="R596" t="str">
            <v/>
          </cell>
          <cell r="S596">
            <v>169034.54</v>
          </cell>
          <cell r="T596" t="str">
            <v/>
          </cell>
          <cell r="U596" t="str">
            <v/>
          </cell>
          <cell r="V596" t="str">
            <v/>
          </cell>
          <cell r="W596" t="str">
            <v/>
          </cell>
          <cell r="X596" t="str">
            <v/>
          </cell>
          <cell r="Y596">
            <v>0</v>
          </cell>
          <cell r="AA596" t="str">
            <v/>
          </cell>
          <cell r="AB596">
            <v>4025.3257142857146</v>
          </cell>
          <cell r="AC596" t="str">
            <v/>
          </cell>
          <cell r="AD596" t="str">
            <v/>
          </cell>
          <cell r="AE596" t="str">
            <v/>
          </cell>
          <cell r="AF596" t="str">
            <v/>
          </cell>
          <cell r="AG596" t="str">
            <v/>
          </cell>
          <cell r="AH596">
            <v>0</v>
          </cell>
          <cell r="AJ596" t="str">
            <v>All Network</v>
          </cell>
        </row>
        <row r="597">
          <cell r="A597" t="str">
            <v>20000460</v>
          </cell>
          <cell r="B597" t="str">
            <v>REDMOND-PILOT BUTTE NO 1</v>
          </cell>
          <cell r="C597">
            <v>752928.36</v>
          </cell>
          <cell r="D597">
            <v>364704.33000000007</v>
          </cell>
          <cell r="E597">
            <v>1.0644897744976043</v>
          </cell>
          <cell r="G597">
            <v>13869.039999999999</v>
          </cell>
          <cell r="I597" t="str">
            <v/>
          </cell>
          <cell r="J597">
            <v>1</v>
          </cell>
          <cell r="K597" t="str">
            <v/>
          </cell>
          <cell r="L597" t="str">
            <v/>
          </cell>
          <cell r="M597" t="str">
            <v/>
          </cell>
          <cell r="N597" t="str">
            <v/>
          </cell>
          <cell r="O597" t="str">
            <v/>
          </cell>
          <cell r="P597">
            <v>1</v>
          </cell>
          <cell r="R597" t="str">
            <v/>
          </cell>
          <cell r="S597">
            <v>752928.36</v>
          </cell>
          <cell r="T597" t="str">
            <v/>
          </cell>
          <cell r="U597" t="str">
            <v/>
          </cell>
          <cell r="V597" t="str">
            <v/>
          </cell>
          <cell r="W597" t="str">
            <v/>
          </cell>
          <cell r="X597" t="str">
            <v/>
          </cell>
          <cell r="Y597">
            <v>0</v>
          </cell>
          <cell r="AA597" t="str">
            <v/>
          </cell>
          <cell r="AB597">
            <v>13869.039999999999</v>
          </cell>
          <cell r="AC597" t="str">
            <v/>
          </cell>
          <cell r="AD597" t="str">
            <v/>
          </cell>
          <cell r="AE597" t="str">
            <v/>
          </cell>
          <cell r="AF597" t="str">
            <v/>
          </cell>
          <cell r="AG597" t="str">
            <v/>
          </cell>
          <cell r="AH597">
            <v>0</v>
          </cell>
          <cell r="AJ597" t="str">
            <v>All Network</v>
          </cell>
        </row>
        <row r="598">
          <cell r="A598" t="str">
            <v>20000462</v>
          </cell>
          <cell r="B598" t="str">
            <v>REEDSPORT-FAIRVIEW NO 1</v>
          </cell>
          <cell r="C598">
            <v>8196655.5699999994</v>
          </cell>
          <cell r="D598">
            <v>7979435.2699999986</v>
          </cell>
          <cell r="E598">
            <v>2.7222515460044679E-2</v>
          </cell>
          <cell r="G598">
            <v>38700.46</v>
          </cell>
          <cell r="I598" t="str">
            <v/>
          </cell>
          <cell r="J598">
            <v>1</v>
          </cell>
          <cell r="K598" t="str">
            <v/>
          </cell>
          <cell r="L598" t="str">
            <v/>
          </cell>
          <cell r="M598" t="str">
            <v/>
          </cell>
          <cell r="N598" t="str">
            <v/>
          </cell>
          <cell r="O598" t="str">
            <v/>
          </cell>
          <cell r="P598">
            <v>1</v>
          </cell>
          <cell r="R598" t="str">
            <v/>
          </cell>
          <cell r="S598">
            <v>8196655.5699999994</v>
          </cell>
          <cell r="T598" t="str">
            <v/>
          </cell>
          <cell r="U598" t="str">
            <v/>
          </cell>
          <cell r="V598" t="str">
            <v/>
          </cell>
          <cell r="W598" t="str">
            <v/>
          </cell>
          <cell r="X598" t="str">
            <v/>
          </cell>
          <cell r="Y598">
            <v>0</v>
          </cell>
          <cell r="AA598" t="str">
            <v/>
          </cell>
          <cell r="AB598">
            <v>38700.46</v>
          </cell>
          <cell r="AC598" t="str">
            <v/>
          </cell>
          <cell r="AD598" t="str">
            <v/>
          </cell>
          <cell r="AE598" t="str">
            <v/>
          </cell>
          <cell r="AF598" t="str">
            <v/>
          </cell>
          <cell r="AG598" t="str">
            <v/>
          </cell>
          <cell r="AH598">
            <v>0</v>
          </cell>
          <cell r="AJ598" t="str">
            <v>All Network</v>
          </cell>
        </row>
        <row r="599">
          <cell r="A599" t="str">
            <v>20000461</v>
          </cell>
          <cell r="B599" t="str">
            <v>REEDSPORT-TAHKENITCH FIBER SYS</v>
          </cell>
          <cell r="C599">
            <v>24935.95</v>
          </cell>
          <cell r="D599">
            <v>24935.95</v>
          </cell>
          <cell r="E599">
            <v>0</v>
          </cell>
          <cell r="G599">
            <v>11910.064285714287</v>
          </cell>
          <cell r="I599" t="str">
            <v/>
          </cell>
          <cell r="J599" t="str">
            <v/>
          </cell>
          <cell r="K599" t="str">
            <v/>
          </cell>
          <cell r="L599" t="str">
            <v/>
          </cell>
          <cell r="M599" t="str">
            <v/>
          </cell>
          <cell r="N599" t="str">
            <v/>
          </cell>
          <cell r="O599">
            <v>1</v>
          </cell>
          <cell r="P599">
            <v>1</v>
          </cell>
          <cell r="R599" t="str">
            <v/>
          </cell>
          <cell r="S599" t="str">
            <v/>
          </cell>
          <cell r="T599" t="str">
            <v/>
          </cell>
          <cell r="U599" t="str">
            <v/>
          </cell>
          <cell r="V599" t="str">
            <v/>
          </cell>
          <cell r="W599" t="str">
            <v/>
          </cell>
          <cell r="X599">
            <v>24935.95</v>
          </cell>
          <cell r="Y599">
            <v>0</v>
          </cell>
          <cell r="AA599" t="str">
            <v/>
          </cell>
          <cell r="AB599" t="str">
            <v/>
          </cell>
          <cell r="AC599" t="str">
            <v/>
          </cell>
          <cell r="AD599" t="str">
            <v/>
          </cell>
          <cell r="AE599" t="str">
            <v/>
          </cell>
          <cell r="AF599" t="str">
            <v/>
          </cell>
          <cell r="AG599">
            <v>11910.064285714287</v>
          </cell>
          <cell r="AH599">
            <v>0</v>
          </cell>
          <cell r="AJ599" t="str">
            <v>Unsegmented - fiber</v>
          </cell>
        </row>
        <row r="600">
          <cell r="A600" t="str">
            <v>20000637</v>
          </cell>
          <cell r="B600" t="str">
            <v>RESTON-FAIRVIEW NO 2</v>
          </cell>
          <cell r="C600">
            <v>1801176.98</v>
          </cell>
          <cell r="D600">
            <v>1801176.98</v>
          </cell>
          <cell r="E600">
            <v>0</v>
          </cell>
          <cell r="G600">
            <v>16708.561428571429</v>
          </cell>
          <cell r="I600" t="str">
            <v/>
          </cell>
          <cell r="J600">
            <v>1</v>
          </cell>
          <cell r="K600" t="str">
            <v/>
          </cell>
          <cell r="L600" t="str">
            <v/>
          </cell>
          <cell r="M600" t="str">
            <v/>
          </cell>
          <cell r="N600" t="str">
            <v/>
          </cell>
          <cell r="O600" t="str">
            <v/>
          </cell>
          <cell r="P600">
            <v>1</v>
          </cell>
          <cell r="R600" t="str">
            <v/>
          </cell>
          <cell r="S600">
            <v>1801176.98</v>
          </cell>
          <cell r="T600" t="str">
            <v/>
          </cell>
          <cell r="U600" t="str">
            <v/>
          </cell>
          <cell r="V600" t="str">
            <v/>
          </cell>
          <cell r="W600" t="str">
            <v/>
          </cell>
          <cell r="X600" t="str">
            <v/>
          </cell>
          <cell r="Y600">
            <v>0</v>
          </cell>
          <cell r="AA600" t="str">
            <v/>
          </cell>
          <cell r="AB600">
            <v>16708.561428571429</v>
          </cell>
          <cell r="AC600" t="str">
            <v/>
          </cell>
          <cell r="AD600" t="str">
            <v/>
          </cell>
          <cell r="AE600" t="str">
            <v/>
          </cell>
          <cell r="AF600" t="str">
            <v/>
          </cell>
          <cell r="AG600" t="str">
            <v/>
          </cell>
          <cell r="AH600">
            <v>0</v>
          </cell>
          <cell r="AJ600" t="str">
            <v>All Network</v>
          </cell>
        </row>
        <row r="601">
          <cell r="A601" t="str">
            <v>20000464</v>
          </cell>
          <cell r="B601" t="str">
            <v>RIVERGATE-KEELER NO 1 &amp; 2 (RIV</v>
          </cell>
          <cell r="C601">
            <v>512780.1</v>
          </cell>
          <cell r="D601">
            <v>512780.1</v>
          </cell>
          <cell r="E601">
            <v>0</v>
          </cell>
          <cell r="G601">
            <v>1428.6428571428571</v>
          </cell>
          <cell r="I601" t="str">
            <v/>
          </cell>
          <cell r="J601">
            <v>1</v>
          </cell>
          <cell r="K601" t="str">
            <v/>
          </cell>
          <cell r="L601" t="str">
            <v/>
          </cell>
          <cell r="M601" t="str">
            <v/>
          </cell>
          <cell r="N601" t="str">
            <v/>
          </cell>
          <cell r="O601" t="str">
            <v/>
          </cell>
          <cell r="P601">
            <v>1</v>
          </cell>
          <cell r="R601" t="str">
            <v/>
          </cell>
          <cell r="S601">
            <v>512780.1</v>
          </cell>
          <cell r="T601" t="str">
            <v/>
          </cell>
          <cell r="U601" t="str">
            <v/>
          </cell>
          <cell r="V601" t="str">
            <v/>
          </cell>
          <cell r="W601" t="str">
            <v/>
          </cell>
          <cell r="X601" t="str">
            <v/>
          </cell>
          <cell r="Y601">
            <v>0</v>
          </cell>
          <cell r="AA601" t="str">
            <v/>
          </cell>
          <cell r="AB601">
            <v>1428.6428571428571</v>
          </cell>
          <cell r="AC601" t="str">
            <v/>
          </cell>
          <cell r="AD601" t="str">
            <v/>
          </cell>
          <cell r="AE601" t="str">
            <v/>
          </cell>
          <cell r="AF601" t="str">
            <v/>
          </cell>
          <cell r="AG601" t="str">
            <v/>
          </cell>
          <cell r="AH601">
            <v>0</v>
          </cell>
          <cell r="AJ601" t="str">
            <v>All Network</v>
          </cell>
        </row>
        <row r="602">
          <cell r="A602" t="str">
            <v>20000466</v>
          </cell>
          <cell r="B602" t="str">
            <v>RIVERLAND-MIDWAY NO 1</v>
          </cell>
          <cell r="C602">
            <v>21591.003000000001</v>
          </cell>
          <cell r="D602">
            <v>21591.003000000001</v>
          </cell>
          <cell r="E602">
            <v>0</v>
          </cell>
          <cell r="G602">
            <v>1465.4185714285716</v>
          </cell>
          <cell r="I602" t="str">
            <v/>
          </cell>
          <cell r="J602">
            <v>1</v>
          </cell>
          <cell r="K602" t="str">
            <v/>
          </cell>
          <cell r="L602" t="str">
            <v/>
          </cell>
          <cell r="M602" t="str">
            <v/>
          </cell>
          <cell r="N602" t="str">
            <v/>
          </cell>
          <cell r="O602" t="str">
            <v/>
          </cell>
          <cell r="P602">
            <v>1</v>
          </cell>
          <cell r="R602" t="str">
            <v/>
          </cell>
          <cell r="S602">
            <v>21591.003000000001</v>
          </cell>
          <cell r="T602" t="str">
            <v/>
          </cell>
          <cell r="U602" t="str">
            <v/>
          </cell>
          <cell r="V602" t="str">
            <v/>
          </cell>
          <cell r="W602" t="str">
            <v/>
          </cell>
          <cell r="X602" t="str">
            <v/>
          </cell>
          <cell r="Y602">
            <v>0</v>
          </cell>
          <cell r="AA602" t="str">
            <v/>
          </cell>
          <cell r="AB602">
            <v>1465.4185714285716</v>
          </cell>
          <cell r="AC602" t="str">
            <v/>
          </cell>
          <cell r="AD602" t="str">
            <v/>
          </cell>
          <cell r="AE602" t="str">
            <v/>
          </cell>
          <cell r="AF602" t="str">
            <v/>
          </cell>
          <cell r="AG602" t="str">
            <v/>
          </cell>
          <cell r="AH602">
            <v>0</v>
          </cell>
          <cell r="AJ602" t="str">
            <v>All Network</v>
          </cell>
        </row>
        <row r="603">
          <cell r="A603" t="str">
            <v>20000807</v>
          </cell>
          <cell r="B603" t="str">
            <v>ROCK CREEK-JOHN DAY NO 1</v>
          </cell>
          <cell r="C603">
            <v>6097653.8479999984</v>
          </cell>
          <cell r="D603">
            <v>6097653.8479999993</v>
          </cell>
          <cell r="E603">
            <v>-1.5273457592561567E-16</v>
          </cell>
          <cell r="G603">
            <v>4319.5</v>
          </cell>
          <cell r="I603" t="str">
            <v/>
          </cell>
          <cell r="J603">
            <v>1</v>
          </cell>
          <cell r="K603" t="str">
            <v/>
          </cell>
          <cell r="L603" t="str">
            <v/>
          </cell>
          <cell r="M603" t="str">
            <v/>
          </cell>
          <cell r="N603" t="str">
            <v/>
          </cell>
          <cell r="O603" t="str">
            <v/>
          </cell>
          <cell r="P603">
            <v>1</v>
          </cell>
          <cell r="R603" t="str">
            <v/>
          </cell>
          <cell r="S603">
            <v>6097653.8479999984</v>
          </cell>
          <cell r="T603" t="str">
            <v/>
          </cell>
          <cell r="U603" t="str">
            <v/>
          </cell>
          <cell r="V603" t="str">
            <v/>
          </cell>
          <cell r="W603" t="str">
            <v/>
          </cell>
          <cell r="X603" t="str">
            <v/>
          </cell>
          <cell r="Y603">
            <v>0</v>
          </cell>
          <cell r="AA603" t="str">
            <v/>
          </cell>
          <cell r="AB603">
            <v>4319.5</v>
          </cell>
          <cell r="AC603" t="str">
            <v/>
          </cell>
          <cell r="AD603" t="str">
            <v/>
          </cell>
          <cell r="AE603" t="str">
            <v/>
          </cell>
          <cell r="AF603" t="str">
            <v/>
          </cell>
          <cell r="AG603" t="str">
            <v/>
          </cell>
          <cell r="AH603">
            <v>0</v>
          </cell>
          <cell r="AJ603" t="str">
            <v>All Network</v>
          </cell>
        </row>
        <row r="604">
          <cell r="A604" t="str">
            <v>20000927</v>
          </cell>
          <cell r="B604" t="str">
            <v>ROCK CREEK-JOHN DAY NO 1 ML KL</v>
          </cell>
          <cell r="C604">
            <v>120332.97</v>
          </cell>
          <cell r="D604">
            <v>120332.97</v>
          </cell>
          <cell r="E604">
            <v>0</v>
          </cell>
          <cell r="G604">
            <v>0</v>
          </cell>
          <cell r="I604" t="str">
            <v/>
          </cell>
          <cell r="J604">
            <v>1</v>
          </cell>
          <cell r="K604" t="str">
            <v/>
          </cell>
          <cell r="L604" t="str">
            <v/>
          </cell>
          <cell r="M604" t="str">
            <v/>
          </cell>
          <cell r="N604" t="str">
            <v/>
          </cell>
          <cell r="O604" t="str">
            <v/>
          </cell>
          <cell r="P604">
            <v>1</v>
          </cell>
          <cell r="R604" t="str">
            <v/>
          </cell>
          <cell r="S604">
            <v>120332.97</v>
          </cell>
          <cell r="T604" t="str">
            <v/>
          </cell>
          <cell r="U604" t="str">
            <v/>
          </cell>
          <cell r="V604" t="str">
            <v/>
          </cell>
          <cell r="W604" t="str">
            <v/>
          </cell>
          <cell r="X604" t="str">
            <v/>
          </cell>
          <cell r="Y604">
            <v>0</v>
          </cell>
          <cell r="AA604" t="str">
            <v/>
          </cell>
          <cell r="AB604">
            <v>0</v>
          </cell>
          <cell r="AC604" t="str">
            <v/>
          </cell>
          <cell r="AD604" t="str">
            <v/>
          </cell>
          <cell r="AE604" t="str">
            <v/>
          </cell>
          <cell r="AF604" t="str">
            <v/>
          </cell>
          <cell r="AG604" t="str">
            <v/>
          </cell>
          <cell r="AH604">
            <v>0</v>
          </cell>
          <cell r="AJ604" t="str">
            <v>MLEASE All Network</v>
          </cell>
        </row>
        <row r="605">
          <cell r="A605" t="str">
            <v>20000928</v>
          </cell>
          <cell r="B605" t="str">
            <v>ROCK CREEK-JOHN DAY NO 1 ML SH</v>
          </cell>
          <cell r="C605">
            <v>31987.27</v>
          </cell>
          <cell r="D605">
            <v>31987.27</v>
          </cell>
          <cell r="E605">
            <v>0</v>
          </cell>
          <cell r="G605">
            <v>0</v>
          </cell>
          <cell r="I605" t="str">
            <v/>
          </cell>
          <cell r="J605">
            <v>1</v>
          </cell>
          <cell r="K605" t="str">
            <v/>
          </cell>
          <cell r="L605" t="str">
            <v/>
          </cell>
          <cell r="M605" t="str">
            <v/>
          </cell>
          <cell r="N605" t="str">
            <v/>
          </cell>
          <cell r="O605" t="str">
            <v/>
          </cell>
          <cell r="P605">
            <v>1</v>
          </cell>
          <cell r="R605" t="str">
            <v/>
          </cell>
          <cell r="S605">
            <v>31987.27</v>
          </cell>
          <cell r="T605" t="str">
            <v/>
          </cell>
          <cell r="U605" t="str">
            <v/>
          </cell>
          <cell r="V605" t="str">
            <v/>
          </cell>
          <cell r="W605" t="str">
            <v/>
          </cell>
          <cell r="X605" t="str">
            <v/>
          </cell>
          <cell r="Y605">
            <v>0</v>
          </cell>
          <cell r="AA605" t="str">
            <v/>
          </cell>
          <cell r="AB605">
            <v>0</v>
          </cell>
          <cell r="AC605" t="str">
            <v/>
          </cell>
          <cell r="AD605" t="str">
            <v/>
          </cell>
          <cell r="AE605" t="str">
            <v/>
          </cell>
          <cell r="AF605" t="str">
            <v/>
          </cell>
          <cell r="AG605" t="str">
            <v/>
          </cell>
          <cell r="AH605">
            <v>0</v>
          </cell>
          <cell r="AJ605" t="str">
            <v>MLEASE All Network</v>
          </cell>
        </row>
        <row r="606">
          <cell r="A606" t="str">
            <v>20000468</v>
          </cell>
          <cell r="B606" t="str">
            <v>ROCKY FORD-GRAND COULEE NO 1</v>
          </cell>
          <cell r="C606">
            <v>1627128.8299999998</v>
          </cell>
          <cell r="D606">
            <v>1627128.83</v>
          </cell>
          <cell r="E606">
            <v>-1.4309293730224767E-16</v>
          </cell>
          <cell r="G606">
            <v>5121.9671428571428</v>
          </cell>
          <cell r="I606" t="str">
            <v/>
          </cell>
          <cell r="J606">
            <v>1</v>
          </cell>
          <cell r="K606" t="str">
            <v/>
          </cell>
          <cell r="L606" t="str">
            <v/>
          </cell>
          <cell r="M606" t="str">
            <v/>
          </cell>
          <cell r="N606" t="str">
            <v/>
          </cell>
          <cell r="O606" t="str">
            <v/>
          </cell>
          <cell r="P606">
            <v>1</v>
          </cell>
          <cell r="R606" t="str">
            <v/>
          </cell>
          <cell r="S606">
            <v>1627128.8299999998</v>
          </cell>
          <cell r="T606" t="str">
            <v/>
          </cell>
          <cell r="U606" t="str">
            <v/>
          </cell>
          <cell r="V606" t="str">
            <v/>
          </cell>
          <cell r="W606" t="str">
            <v/>
          </cell>
          <cell r="X606" t="str">
            <v/>
          </cell>
          <cell r="Y606">
            <v>0</v>
          </cell>
          <cell r="AA606" t="str">
            <v/>
          </cell>
          <cell r="AB606">
            <v>5121.9671428571428</v>
          </cell>
          <cell r="AC606" t="str">
            <v/>
          </cell>
          <cell r="AD606" t="str">
            <v/>
          </cell>
          <cell r="AE606" t="str">
            <v/>
          </cell>
          <cell r="AF606" t="str">
            <v/>
          </cell>
          <cell r="AG606" t="str">
            <v/>
          </cell>
          <cell r="AH606">
            <v>0</v>
          </cell>
          <cell r="AJ606" t="str">
            <v>All Network</v>
          </cell>
        </row>
        <row r="607">
          <cell r="A607" t="str">
            <v>20000469</v>
          </cell>
          <cell r="B607" t="str">
            <v>ROCKY REACH-COLUMBIA NO 1</v>
          </cell>
          <cell r="C607">
            <v>1231827</v>
          </cell>
          <cell r="D607">
            <v>1231827</v>
          </cell>
          <cell r="E607">
            <v>0</v>
          </cell>
          <cell r="G607">
            <v>8311.9642857142862</v>
          </cell>
          <cell r="I607" t="str">
            <v/>
          </cell>
          <cell r="J607">
            <v>1</v>
          </cell>
          <cell r="K607" t="str">
            <v/>
          </cell>
          <cell r="L607" t="str">
            <v/>
          </cell>
          <cell r="M607" t="str">
            <v/>
          </cell>
          <cell r="N607" t="str">
            <v/>
          </cell>
          <cell r="O607" t="str">
            <v/>
          </cell>
          <cell r="P607">
            <v>1</v>
          </cell>
          <cell r="R607" t="str">
            <v/>
          </cell>
          <cell r="S607">
            <v>1231827</v>
          </cell>
          <cell r="T607" t="str">
            <v/>
          </cell>
          <cell r="U607" t="str">
            <v/>
          </cell>
          <cell r="V607" t="str">
            <v/>
          </cell>
          <cell r="W607" t="str">
            <v/>
          </cell>
          <cell r="X607" t="str">
            <v/>
          </cell>
          <cell r="Y607">
            <v>0</v>
          </cell>
          <cell r="AA607" t="str">
            <v/>
          </cell>
          <cell r="AB607">
            <v>8311.9642857142862</v>
          </cell>
          <cell r="AC607" t="str">
            <v/>
          </cell>
          <cell r="AD607" t="str">
            <v/>
          </cell>
          <cell r="AE607" t="str">
            <v/>
          </cell>
          <cell r="AF607" t="str">
            <v/>
          </cell>
          <cell r="AG607" t="str">
            <v/>
          </cell>
          <cell r="AH607">
            <v>0</v>
          </cell>
          <cell r="AJ607" t="str">
            <v>All Network</v>
          </cell>
        </row>
        <row r="608">
          <cell r="A608" t="str">
            <v>20000470</v>
          </cell>
          <cell r="B608" t="str">
            <v>ROCKY REACH-MAPLE VALLEY NO 1</v>
          </cell>
          <cell r="C608">
            <v>15224183.24</v>
          </cell>
          <cell r="D608">
            <v>15011138.600000001</v>
          </cell>
          <cell r="E608">
            <v>1.4192437074693236E-2</v>
          </cell>
          <cell r="G608">
            <v>156648.86571428573</v>
          </cell>
          <cell r="I608" t="str">
            <v/>
          </cell>
          <cell r="J608">
            <v>1</v>
          </cell>
          <cell r="K608" t="str">
            <v/>
          </cell>
          <cell r="L608" t="str">
            <v/>
          </cell>
          <cell r="M608" t="str">
            <v/>
          </cell>
          <cell r="N608" t="str">
            <v/>
          </cell>
          <cell r="O608" t="str">
            <v/>
          </cell>
          <cell r="P608">
            <v>1</v>
          </cell>
          <cell r="R608" t="str">
            <v/>
          </cell>
          <cell r="S608">
            <v>15224183.24</v>
          </cell>
          <cell r="T608" t="str">
            <v/>
          </cell>
          <cell r="U608" t="str">
            <v/>
          </cell>
          <cell r="V608" t="str">
            <v/>
          </cell>
          <cell r="W608" t="str">
            <v/>
          </cell>
          <cell r="X608" t="str">
            <v/>
          </cell>
          <cell r="Y608">
            <v>0</v>
          </cell>
          <cell r="AA608" t="str">
            <v/>
          </cell>
          <cell r="AB608">
            <v>156648.86571428573</v>
          </cell>
          <cell r="AC608" t="str">
            <v/>
          </cell>
          <cell r="AD608" t="str">
            <v/>
          </cell>
          <cell r="AE608" t="str">
            <v/>
          </cell>
          <cell r="AF608" t="str">
            <v/>
          </cell>
          <cell r="AG608" t="str">
            <v/>
          </cell>
          <cell r="AH608">
            <v>0</v>
          </cell>
          <cell r="AJ608" t="str">
            <v>All Network</v>
          </cell>
        </row>
        <row r="609">
          <cell r="A609" t="str">
            <v>20000471</v>
          </cell>
          <cell r="B609" t="str">
            <v>ROE'S CORNER TAP TO HEYBURN-AD</v>
          </cell>
          <cell r="C609">
            <v>1116650.58</v>
          </cell>
          <cell r="D609">
            <v>1116650.58</v>
          </cell>
          <cell r="E609">
            <v>0</v>
          </cell>
          <cell r="G609">
            <v>1315.9014285714286</v>
          </cell>
          <cell r="I609" t="str">
            <v/>
          </cell>
          <cell r="J609">
            <v>1</v>
          </cell>
          <cell r="K609" t="str">
            <v/>
          </cell>
          <cell r="L609" t="str">
            <v/>
          </cell>
          <cell r="M609" t="str">
            <v/>
          </cell>
          <cell r="N609" t="str">
            <v/>
          </cell>
          <cell r="O609" t="str">
            <v/>
          </cell>
          <cell r="P609">
            <v>1</v>
          </cell>
          <cell r="R609" t="str">
            <v/>
          </cell>
          <cell r="S609">
            <v>1116650.58</v>
          </cell>
          <cell r="T609" t="str">
            <v/>
          </cell>
          <cell r="U609" t="str">
            <v/>
          </cell>
          <cell r="V609" t="str">
            <v/>
          </cell>
          <cell r="W609" t="str">
            <v/>
          </cell>
          <cell r="X609" t="str">
            <v/>
          </cell>
          <cell r="Y609">
            <v>0</v>
          </cell>
          <cell r="AA609" t="str">
            <v/>
          </cell>
          <cell r="AB609">
            <v>1315.9014285714286</v>
          </cell>
          <cell r="AC609" t="str">
            <v/>
          </cell>
          <cell r="AD609" t="str">
            <v/>
          </cell>
          <cell r="AE609" t="str">
            <v/>
          </cell>
          <cell r="AF609" t="str">
            <v/>
          </cell>
          <cell r="AG609" t="str">
            <v/>
          </cell>
          <cell r="AH609">
            <v>0</v>
          </cell>
          <cell r="AJ609" t="str">
            <v>All Network</v>
          </cell>
        </row>
        <row r="610">
          <cell r="A610" t="str">
            <v>20000473</v>
          </cell>
          <cell r="B610" t="str">
            <v>ROGUE-GOLD BEACH NO 1</v>
          </cell>
          <cell r="C610">
            <v>3485430.58</v>
          </cell>
          <cell r="D610">
            <v>3485430.58</v>
          </cell>
          <cell r="E610">
            <v>0</v>
          </cell>
          <cell r="G610">
            <v>2754.9242857142858</v>
          </cell>
          <cell r="I610" t="str">
            <v/>
          </cell>
          <cell r="J610">
            <v>1</v>
          </cell>
          <cell r="K610" t="str">
            <v/>
          </cell>
          <cell r="L610" t="str">
            <v/>
          </cell>
          <cell r="M610" t="str">
            <v/>
          </cell>
          <cell r="N610" t="str">
            <v/>
          </cell>
          <cell r="O610" t="str">
            <v/>
          </cell>
          <cell r="P610">
            <v>1</v>
          </cell>
          <cell r="R610" t="str">
            <v/>
          </cell>
          <cell r="S610">
            <v>3485430.58</v>
          </cell>
          <cell r="T610" t="str">
            <v/>
          </cell>
          <cell r="U610" t="str">
            <v/>
          </cell>
          <cell r="V610" t="str">
            <v/>
          </cell>
          <cell r="W610" t="str">
            <v/>
          </cell>
          <cell r="X610" t="str">
            <v/>
          </cell>
          <cell r="Y610">
            <v>0</v>
          </cell>
          <cell r="AA610" t="str">
            <v/>
          </cell>
          <cell r="AB610">
            <v>2754.9242857142858</v>
          </cell>
          <cell r="AC610" t="str">
            <v/>
          </cell>
          <cell r="AD610" t="str">
            <v/>
          </cell>
          <cell r="AE610" t="str">
            <v/>
          </cell>
          <cell r="AF610" t="str">
            <v/>
          </cell>
          <cell r="AG610" t="str">
            <v/>
          </cell>
          <cell r="AH610">
            <v>0</v>
          </cell>
          <cell r="AJ610" t="str">
            <v>All Network</v>
          </cell>
        </row>
        <row r="611">
          <cell r="A611" t="str">
            <v>20000472</v>
          </cell>
          <cell r="B611" t="str">
            <v>ROGUE-GOLD BEACH NO 2</v>
          </cell>
          <cell r="C611">
            <v>4840521.47</v>
          </cell>
          <cell r="D611">
            <v>4840521.4700000007</v>
          </cell>
          <cell r="E611">
            <v>-1.9240128989975917E-16</v>
          </cell>
          <cell r="G611">
            <v>10591.572857142859</v>
          </cell>
          <cell r="I611" t="str">
            <v/>
          </cell>
          <cell r="J611">
            <v>1</v>
          </cell>
          <cell r="K611" t="str">
            <v/>
          </cell>
          <cell r="L611" t="str">
            <v/>
          </cell>
          <cell r="M611" t="str">
            <v/>
          </cell>
          <cell r="N611" t="str">
            <v/>
          </cell>
          <cell r="O611" t="str">
            <v/>
          </cell>
          <cell r="P611">
            <v>1</v>
          </cell>
          <cell r="R611" t="str">
            <v/>
          </cell>
          <cell r="S611">
            <v>4840521.47</v>
          </cell>
          <cell r="T611" t="str">
            <v/>
          </cell>
          <cell r="U611" t="str">
            <v/>
          </cell>
          <cell r="V611" t="str">
            <v/>
          </cell>
          <cell r="W611" t="str">
            <v/>
          </cell>
          <cell r="X611" t="str">
            <v/>
          </cell>
          <cell r="Y611">
            <v>0</v>
          </cell>
          <cell r="AA611" t="str">
            <v/>
          </cell>
          <cell r="AB611">
            <v>10591.572857142859</v>
          </cell>
          <cell r="AC611" t="str">
            <v/>
          </cell>
          <cell r="AD611" t="str">
            <v/>
          </cell>
          <cell r="AE611" t="str">
            <v/>
          </cell>
          <cell r="AF611" t="str">
            <v/>
          </cell>
          <cell r="AG611" t="str">
            <v/>
          </cell>
          <cell r="AH611">
            <v>0</v>
          </cell>
          <cell r="AJ611" t="str">
            <v>All Network</v>
          </cell>
        </row>
        <row r="612">
          <cell r="A612" t="str">
            <v>20000477</v>
          </cell>
          <cell r="B612" t="str">
            <v>ROSS-ALCOA NO 2 &amp; 4 (ROSS-ALCO</v>
          </cell>
          <cell r="C612">
            <v>136560</v>
          </cell>
          <cell r="D612">
            <v>136560</v>
          </cell>
          <cell r="E612">
            <v>0</v>
          </cell>
          <cell r="G612">
            <v>198.36999999999998</v>
          </cell>
          <cell r="I612" t="str">
            <v/>
          </cell>
          <cell r="J612">
            <v>1</v>
          </cell>
          <cell r="K612" t="str">
            <v/>
          </cell>
          <cell r="L612" t="str">
            <v/>
          </cell>
          <cell r="M612" t="str">
            <v/>
          </cell>
          <cell r="N612" t="str">
            <v/>
          </cell>
          <cell r="O612" t="str">
            <v/>
          </cell>
          <cell r="P612">
            <v>1</v>
          </cell>
          <cell r="R612" t="str">
            <v/>
          </cell>
          <cell r="S612">
            <v>136560</v>
          </cell>
          <cell r="T612" t="str">
            <v/>
          </cell>
          <cell r="U612" t="str">
            <v/>
          </cell>
          <cell r="V612" t="str">
            <v/>
          </cell>
          <cell r="W612" t="str">
            <v/>
          </cell>
          <cell r="X612" t="str">
            <v/>
          </cell>
          <cell r="Y612">
            <v>0</v>
          </cell>
          <cell r="AA612" t="str">
            <v/>
          </cell>
          <cell r="AB612">
            <v>198.36999999999998</v>
          </cell>
          <cell r="AC612" t="str">
            <v/>
          </cell>
          <cell r="AD612" t="str">
            <v/>
          </cell>
          <cell r="AE612" t="str">
            <v/>
          </cell>
          <cell r="AF612" t="str">
            <v/>
          </cell>
          <cell r="AG612" t="str">
            <v/>
          </cell>
          <cell r="AH612">
            <v>0</v>
          </cell>
          <cell r="AJ612" t="str">
            <v>All Network</v>
          </cell>
        </row>
        <row r="613">
          <cell r="A613" t="str">
            <v>20000478</v>
          </cell>
          <cell r="B613" t="str">
            <v>ROSS-ALCOA NO 3</v>
          </cell>
          <cell r="C613">
            <v>1252366</v>
          </cell>
          <cell r="D613">
            <v>1252366</v>
          </cell>
          <cell r="E613">
            <v>0</v>
          </cell>
          <cell r="G613">
            <v>913.51</v>
          </cell>
          <cell r="I613" t="str">
            <v/>
          </cell>
          <cell r="J613">
            <v>1</v>
          </cell>
          <cell r="K613" t="str">
            <v/>
          </cell>
          <cell r="L613" t="str">
            <v/>
          </cell>
          <cell r="M613" t="str">
            <v/>
          </cell>
          <cell r="N613" t="str">
            <v/>
          </cell>
          <cell r="O613" t="str">
            <v/>
          </cell>
          <cell r="P613">
            <v>1</v>
          </cell>
          <cell r="R613" t="str">
            <v/>
          </cell>
          <cell r="S613">
            <v>1252366</v>
          </cell>
          <cell r="T613" t="str">
            <v/>
          </cell>
          <cell r="U613" t="str">
            <v/>
          </cell>
          <cell r="V613" t="str">
            <v/>
          </cell>
          <cell r="W613" t="str">
            <v/>
          </cell>
          <cell r="X613" t="str">
            <v/>
          </cell>
          <cell r="Y613">
            <v>0</v>
          </cell>
          <cell r="AA613" t="str">
            <v/>
          </cell>
          <cell r="AB613">
            <v>913.51</v>
          </cell>
          <cell r="AC613" t="str">
            <v/>
          </cell>
          <cell r="AD613" t="str">
            <v/>
          </cell>
          <cell r="AE613" t="str">
            <v/>
          </cell>
          <cell r="AF613" t="str">
            <v/>
          </cell>
          <cell r="AG613" t="str">
            <v/>
          </cell>
          <cell r="AH613">
            <v>0</v>
          </cell>
          <cell r="AJ613" t="str">
            <v>All Network</v>
          </cell>
        </row>
        <row r="614">
          <cell r="A614" t="str">
            <v>20000479</v>
          </cell>
          <cell r="B614" t="str">
            <v>ROSS-CARBORUNDUM NO 1</v>
          </cell>
          <cell r="C614">
            <v>131508.13</v>
          </cell>
          <cell r="D614">
            <v>131508.13</v>
          </cell>
          <cell r="E614">
            <v>0</v>
          </cell>
          <cell r="G614">
            <v>1231.6100000000001</v>
          </cell>
          <cell r="I614" t="str">
            <v/>
          </cell>
          <cell r="J614">
            <v>1</v>
          </cell>
          <cell r="K614" t="str">
            <v/>
          </cell>
          <cell r="L614" t="str">
            <v/>
          </cell>
          <cell r="M614" t="str">
            <v/>
          </cell>
          <cell r="N614" t="str">
            <v/>
          </cell>
          <cell r="O614" t="str">
            <v/>
          </cell>
          <cell r="P614">
            <v>1</v>
          </cell>
          <cell r="R614" t="str">
            <v/>
          </cell>
          <cell r="S614">
            <v>131508.13</v>
          </cell>
          <cell r="T614" t="str">
            <v/>
          </cell>
          <cell r="U614" t="str">
            <v/>
          </cell>
          <cell r="V614" t="str">
            <v/>
          </cell>
          <cell r="W614" t="str">
            <v/>
          </cell>
          <cell r="X614" t="str">
            <v/>
          </cell>
          <cell r="Y614">
            <v>0</v>
          </cell>
          <cell r="AA614" t="str">
            <v/>
          </cell>
          <cell r="AB614">
            <v>1231.6100000000001</v>
          </cell>
          <cell r="AC614" t="str">
            <v/>
          </cell>
          <cell r="AD614" t="str">
            <v/>
          </cell>
          <cell r="AE614" t="str">
            <v/>
          </cell>
          <cell r="AF614" t="str">
            <v/>
          </cell>
          <cell r="AG614" t="str">
            <v/>
          </cell>
          <cell r="AH614">
            <v>0</v>
          </cell>
          <cell r="AJ614" t="str">
            <v>All Network</v>
          </cell>
        </row>
        <row r="615">
          <cell r="A615" t="str">
            <v>20000697</v>
          </cell>
          <cell r="B615" t="str">
            <v>ROSS-FRANKLIN FIBER SYSTEM</v>
          </cell>
          <cell r="C615">
            <v>3312225.74</v>
          </cell>
          <cell r="D615">
            <v>3312225.74</v>
          </cell>
          <cell r="E615">
            <v>0</v>
          </cell>
          <cell r="G615">
            <v>0</v>
          </cell>
          <cell r="I615" t="str">
            <v/>
          </cell>
          <cell r="J615" t="str">
            <v/>
          </cell>
          <cell r="K615" t="str">
            <v/>
          </cell>
          <cell r="L615" t="str">
            <v/>
          </cell>
          <cell r="M615" t="str">
            <v/>
          </cell>
          <cell r="N615" t="str">
            <v/>
          </cell>
          <cell r="O615">
            <v>1</v>
          </cell>
          <cell r="P615">
            <v>1</v>
          </cell>
          <cell r="R615" t="str">
            <v/>
          </cell>
          <cell r="S615" t="str">
            <v/>
          </cell>
          <cell r="T615" t="str">
            <v/>
          </cell>
          <cell r="U615" t="str">
            <v/>
          </cell>
          <cell r="V615" t="str">
            <v/>
          </cell>
          <cell r="W615" t="str">
            <v/>
          </cell>
          <cell r="X615">
            <v>3312225.74</v>
          </cell>
          <cell r="Y615">
            <v>0</v>
          </cell>
          <cell r="AA615" t="str">
            <v/>
          </cell>
          <cell r="AB615" t="str">
            <v/>
          </cell>
          <cell r="AC615" t="str">
            <v/>
          </cell>
          <cell r="AD615" t="str">
            <v/>
          </cell>
          <cell r="AE615" t="str">
            <v/>
          </cell>
          <cell r="AF615" t="str">
            <v/>
          </cell>
          <cell r="AG615">
            <v>0</v>
          </cell>
          <cell r="AH615">
            <v>0</v>
          </cell>
          <cell r="AJ615" t="str">
            <v>Unsegmented - fiber</v>
          </cell>
        </row>
        <row r="616">
          <cell r="A616" t="str">
            <v>20000480</v>
          </cell>
          <cell r="B616" t="str">
            <v>ROSS-LEXINGTON NO 1</v>
          </cell>
          <cell r="C616">
            <v>2614156.7630000003</v>
          </cell>
          <cell r="D616">
            <v>2614156.7629999998</v>
          </cell>
          <cell r="E616">
            <v>1.7813059029151239E-16</v>
          </cell>
          <cell r="G616">
            <v>32158.234285714287</v>
          </cell>
          <cell r="I616" t="str">
            <v/>
          </cell>
          <cell r="J616">
            <v>1</v>
          </cell>
          <cell r="K616" t="str">
            <v/>
          </cell>
          <cell r="L616" t="str">
            <v/>
          </cell>
          <cell r="M616" t="str">
            <v/>
          </cell>
          <cell r="N616" t="str">
            <v/>
          </cell>
          <cell r="O616" t="str">
            <v/>
          </cell>
          <cell r="P616">
            <v>1</v>
          </cell>
          <cell r="R616" t="str">
            <v/>
          </cell>
          <cell r="S616">
            <v>2614156.7630000003</v>
          </cell>
          <cell r="T616" t="str">
            <v/>
          </cell>
          <cell r="U616" t="str">
            <v/>
          </cell>
          <cell r="V616" t="str">
            <v/>
          </cell>
          <cell r="W616" t="str">
            <v/>
          </cell>
          <cell r="X616" t="str">
            <v/>
          </cell>
          <cell r="Y616">
            <v>0</v>
          </cell>
          <cell r="AA616" t="str">
            <v/>
          </cell>
          <cell r="AB616">
            <v>32158.234285714287</v>
          </cell>
          <cell r="AC616" t="str">
            <v/>
          </cell>
          <cell r="AD616" t="str">
            <v/>
          </cell>
          <cell r="AE616" t="str">
            <v/>
          </cell>
          <cell r="AF616" t="str">
            <v/>
          </cell>
          <cell r="AG616" t="str">
            <v/>
          </cell>
          <cell r="AH616">
            <v>0</v>
          </cell>
          <cell r="AJ616" t="str">
            <v>All Network</v>
          </cell>
        </row>
        <row r="617">
          <cell r="A617" t="str">
            <v>20000474</v>
          </cell>
          <cell r="B617" t="str">
            <v>ROSS-MALIN FIBER SYSTEM</v>
          </cell>
          <cell r="C617">
            <v>4670521.2299999995</v>
          </cell>
          <cell r="D617">
            <v>4670521.2299999995</v>
          </cell>
          <cell r="E617">
            <v>0</v>
          </cell>
          <cell r="G617">
            <v>0</v>
          </cell>
          <cell r="I617" t="str">
            <v/>
          </cell>
          <cell r="J617" t="str">
            <v/>
          </cell>
          <cell r="K617" t="str">
            <v/>
          </cell>
          <cell r="L617" t="str">
            <v/>
          </cell>
          <cell r="M617" t="str">
            <v/>
          </cell>
          <cell r="N617" t="str">
            <v/>
          </cell>
          <cell r="O617">
            <v>1</v>
          </cell>
          <cell r="P617">
            <v>1</v>
          </cell>
          <cell r="R617" t="str">
            <v/>
          </cell>
          <cell r="S617" t="str">
            <v/>
          </cell>
          <cell r="T617" t="str">
            <v/>
          </cell>
          <cell r="U617" t="str">
            <v/>
          </cell>
          <cell r="V617" t="str">
            <v/>
          </cell>
          <cell r="W617" t="str">
            <v/>
          </cell>
          <cell r="X617">
            <v>4670521.2299999995</v>
          </cell>
          <cell r="Y617">
            <v>0</v>
          </cell>
          <cell r="AA617" t="str">
            <v/>
          </cell>
          <cell r="AB617" t="str">
            <v/>
          </cell>
          <cell r="AC617" t="str">
            <v/>
          </cell>
          <cell r="AD617" t="str">
            <v/>
          </cell>
          <cell r="AE617" t="str">
            <v/>
          </cell>
          <cell r="AF617" t="str">
            <v/>
          </cell>
          <cell r="AG617">
            <v>0</v>
          </cell>
          <cell r="AH617">
            <v>0</v>
          </cell>
          <cell r="AJ617" t="str">
            <v>Unsegmented - fiber</v>
          </cell>
        </row>
        <row r="618">
          <cell r="A618" t="str">
            <v>20000481</v>
          </cell>
          <cell r="B618" t="str">
            <v>ROSS-RIVERGATE NO 1</v>
          </cell>
          <cell r="C618">
            <v>558459.31999999995</v>
          </cell>
          <cell r="D618">
            <v>558459.32000000007</v>
          </cell>
          <cell r="E618">
            <v>-2.0845801593379228E-16</v>
          </cell>
          <cell r="G618">
            <v>19359.165714285715</v>
          </cell>
          <cell r="I618" t="str">
            <v/>
          </cell>
          <cell r="J618">
            <v>1</v>
          </cell>
          <cell r="K618" t="str">
            <v/>
          </cell>
          <cell r="L618" t="str">
            <v/>
          </cell>
          <cell r="M618" t="str">
            <v/>
          </cell>
          <cell r="N618" t="str">
            <v/>
          </cell>
          <cell r="O618" t="str">
            <v/>
          </cell>
          <cell r="P618">
            <v>1</v>
          </cell>
          <cell r="R618" t="str">
            <v/>
          </cell>
          <cell r="S618">
            <v>558459.31999999995</v>
          </cell>
          <cell r="T618" t="str">
            <v/>
          </cell>
          <cell r="U618" t="str">
            <v/>
          </cell>
          <cell r="V618" t="str">
            <v/>
          </cell>
          <cell r="W618" t="str">
            <v/>
          </cell>
          <cell r="X618" t="str">
            <v/>
          </cell>
          <cell r="Y618">
            <v>0</v>
          </cell>
          <cell r="AA618" t="str">
            <v/>
          </cell>
          <cell r="AB618">
            <v>19359.165714285715</v>
          </cell>
          <cell r="AC618" t="str">
            <v/>
          </cell>
          <cell r="AD618" t="str">
            <v/>
          </cell>
          <cell r="AE618" t="str">
            <v/>
          </cell>
          <cell r="AF618" t="str">
            <v/>
          </cell>
          <cell r="AG618" t="str">
            <v/>
          </cell>
          <cell r="AH618">
            <v>0</v>
          </cell>
          <cell r="AJ618" t="str">
            <v>All Network</v>
          </cell>
        </row>
        <row r="619">
          <cell r="A619" t="str">
            <v>20000482</v>
          </cell>
          <cell r="B619" t="str">
            <v>ROSS-ST JOHNS NO 1</v>
          </cell>
          <cell r="C619">
            <v>1623573.82</v>
          </cell>
          <cell r="D619">
            <v>1623574.82</v>
          </cell>
          <cell r="E619">
            <v>-6.1592480228290305E-7</v>
          </cell>
          <cell r="G619">
            <v>14612.747142857143</v>
          </cell>
          <cell r="I619" t="str">
            <v/>
          </cell>
          <cell r="J619">
            <v>1</v>
          </cell>
          <cell r="K619" t="str">
            <v/>
          </cell>
          <cell r="L619" t="str">
            <v/>
          </cell>
          <cell r="M619" t="str">
            <v/>
          </cell>
          <cell r="N619" t="str">
            <v/>
          </cell>
          <cell r="O619" t="str">
            <v/>
          </cell>
          <cell r="P619">
            <v>1</v>
          </cell>
          <cell r="R619" t="str">
            <v/>
          </cell>
          <cell r="S619">
            <v>1623573.82</v>
          </cell>
          <cell r="T619" t="str">
            <v/>
          </cell>
          <cell r="U619" t="str">
            <v/>
          </cell>
          <cell r="V619" t="str">
            <v/>
          </cell>
          <cell r="W619" t="str">
            <v/>
          </cell>
          <cell r="X619" t="str">
            <v/>
          </cell>
          <cell r="Y619">
            <v>0</v>
          </cell>
          <cell r="AA619" t="str">
            <v/>
          </cell>
          <cell r="AB619">
            <v>14612.747142857143</v>
          </cell>
          <cell r="AC619" t="str">
            <v/>
          </cell>
          <cell r="AD619" t="str">
            <v/>
          </cell>
          <cell r="AE619" t="str">
            <v/>
          </cell>
          <cell r="AF619" t="str">
            <v/>
          </cell>
          <cell r="AG619" t="str">
            <v/>
          </cell>
          <cell r="AH619">
            <v>0</v>
          </cell>
          <cell r="AJ619" t="str">
            <v>All Network</v>
          </cell>
        </row>
        <row r="620">
          <cell r="A620" t="str">
            <v>20000483</v>
          </cell>
          <cell r="B620" t="str">
            <v>ROSS-VANCOUVER SHIPYARD NO 1</v>
          </cell>
          <cell r="C620">
            <v>429666.03</v>
          </cell>
          <cell r="D620">
            <v>404502.43</v>
          </cell>
          <cell r="E620">
            <v>6.2208773381163707E-2</v>
          </cell>
          <cell r="G620">
            <v>1425.5728571428572</v>
          </cell>
          <cell r="I620" t="str">
            <v/>
          </cell>
          <cell r="J620">
            <v>1</v>
          </cell>
          <cell r="K620" t="str">
            <v/>
          </cell>
          <cell r="L620" t="str">
            <v/>
          </cell>
          <cell r="M620" t="str">
            <v/>
          </cell>
          <cell r="N620" t="str">
            <v/>
          </cell>
          <cell r="O620" t="str">
            <v/>
          </cell>
          <cell r="P620">
            <v>1</v>
          </cell>
          <cell r="R620" t="str">
            <v/>
          </cell>
          <cell r="S620">
            <v>429666.03</v>
          </cell>
          <cell r="T620" t="str">
            <v/>
          </cell>
          <cell r="U620" t="str">
            <v/>
          </cell>
          <cell r="V620" t="str">
            <v/>
          </cell>
          <cell r="W620" t="str">
            <v/>
          </cell>
          <cell r="X620" t="str">
            <v/>
          </cell>
          <cell r="Y620">
            <v>0</v>
          </cell>
          <cell r="AA620" t="str">
            <v/>
          </cell>
          <cell r="AB620">
            <v>1425.5728571428572</v>
          </cell>
          <cell r="AC620" t="str">
            <v/>
          </cell>
          <cell r="AD620" t="str">
            <v/>
          </cell>
          <cell r="AE620" t="str">
            <v/>
          </cell>
          <cell r="AF620" t="str">
            <v/>
          </cell>
          <cell r="AG620" t="str">
            <v/>
          </cell>
          <cell r="AH620">
            <v>0</v>
          </cell>
          <cell r="AJ620" t="str">
            <v>All Network</v>
          </cell>
        </row>
        <row r="621">
          <cell r="A621" t="str">
            <v>20000484</v>
          </cell>
          <cell r="B621" t="str">
            <v>ROUNDUP-LAGRANDE NO 1</v>
          </cell>
          <cell r="C621">
            <v>2443229.2300000004</v>
          </cell>
          <cell r="D621">
            <v>2443309.1800000002</v>
          </cell>
          <cell r="E621">
            <v>-3.2722015148210021E-5</v>
          </cell>
          <cell r="G621">
            <v>28268.407142857144</v>
          </cell>
          <cell r="I621" t="str">
            <v/>
          </cell>
          <cell r="J621">
            <v>1</v>
          </cell>
          <cell r="K621" t="str">
            <v/>
          </cell>
          <cell r="L621" t="str">
            <v/>
          </cell>
          <cell r="M621" t="str">
            <v/>
          </cell>
          <cell r="N621" t="str">
            <v/>
          </cell>
          <cell r="O621" t="str">
            <v/>
          </cell>
          <cell r="P621">
            <v>1</v>
          </cell>
          <cell r="R621" t="str">
            <v/>
          </cell>
          <cell r="S621">
            <v>2443229.2300000004</v>
          </cell>
          <cell r="T621" t="str">
            <v/>
          </cell>
          <cell r="U621" t="str">
            <v/>
          </cell>
          <cell r="V621" t="str">
            <v/>
          </cell>
          <cell r="W621" t="str">
            <v/>
          </cell>
          <cell r="X621" t="str">
            <v/>
          </cell>
          <cell r="Y621">
            <v>0</v>
          </cell>
          <cell r="AA621" t="str">
            <v/>
          </cell>
          <cell r="AB621">
            <v>28268.407142857144</v>
          </cell>
          <cell r="AC621" t="str">
            <v/>
          </cell>
          <cell r="AD621" t="str">
            <v/>
          </cell>
          <cell r="AE621" t="str">
            <v/>
          </cell>
          <cell r="AF621" t="str">
            <v/>
          </cell>
          <cell r="AG621" t="str">
            <v/>
          </cell>
          <cell r="AH621">
            <v>0</v>
          </cell>
          <cell r="AJ621" t="str">
            <v>All Network</v>
          </cell>
        </row>
        <row r="622">
          <cell r="A622" t="str">
            <v>20000485</v>
          </cell>
          <cell r="B622" t="str">
            <v>SACAJAWEA TAP TO ICE HARBOR-FR</v>
          </cell>
          <cell r="C622">
            <v>217457</v>
          </cell>
          <cell r="D622">
            <v>217457</v>
          </cell>
          <cell r="E622">
            <v>0</v>
          </cell>
          <cell r="G622">
            <v>618.89571428571423</v>
          </cell>
          <cell r="I622" t="str">
            <v/>
          </cell>
          <cell r="J622">
            <v>1</v>
          </cell>
          <cell r="K622" t="str">
            <v/>
          </cell>
          <cell r="L622" t="str">
            <v/>
          </cell>
          <cell r="M622" t="str">
            <v/>
          </cell>
          <cell r="N622" t="str">
            <v/>
          </cell>
          <cell r="O622" t="str">
            <v/>
          </cell>
          <cell r="P622">
            <v>1</v>
          </cell>
          <cell r="R622" t="str">
            <v/>
          </cell>
          <cell r="S622">
            <v>217457</v>
          </cell>
          <cell r="T622" t="str">
            <v/>
          </cell>
          <cell r="U622" t="str">
            <v/>
          </cell>
          <cell r="V622" t="str">
            <v/>
          </cell>
          <cell r="W622" t="str">
            <v/>
          </cell>
          <cell r="X622" t="str">
            <v/>
          </cell>
          <cell r="Y622">
            <v>0</v>
          </cell>
          <cell r="AA622" t="str">
            <v/>
          </cell>
          <cell r="AB622">
            <v>618.89571428571423</v>
          </cell>
          <cell r="AC622" t="str">
            <v/>
          </cell>
          <cell r="AD622" t="str">
            <v/>
          </cell>
          <cell r="AE622" t="str">
            <v/>
          </cell>
          <cell r="AF622" t="str">
            <v/>
          </cell>
          <cell r="AG622" t="str">
            <v/>
          </cell>
          <cell r="AH622">
            <v>0</v>
          </cell>
          <cell r="AJ622" t="str">
            <v>All Network</v>
          </cell>
        </row>
        <row r="623">
          <cell r="A623" t="str">
            <v>20000486</v>
          </cell>
          <cell r="B623" t="str">
            <v>SACAJAWEA TAP TO LOWER MONUMEN</v>
          </cell>
          <cell r="C623">
            <v>2175455.0499999998</v>
          </cell>
          <cell r="D623">
            <v>2173733.48</v>
          </cell>
          <cell r="E623">
            <v>7.9198761754354188E-4</v>
          </cell>
          <cell r="G623">
            <v>2736.5828571428574</v>
          </cell>
          <cell r="I623" t="str">
            <v/>
          </cell>
          <cell r="J623">
            <v>1</v>
          </cell>
          <cell r="K623" t="str">
            <v/>
          </cell>
          <cell r="L623" t="str">
            <v/>
          </cell>
          <cell r="M623" t="str">
            <v/>
          </cell>
          <cell r="N623" t="str">
            <v/>
          </cell>
          <cell r="O623" t="str">
            <v/>
          </cell>
          <cell r="P623">
            <v>1</v>
          </cell>
          <cell r="R623" t="str">
            <v/>
          </cell>
          <cell r="S623">
            <v>2175455.0499999998</v>
          </cell>
          <cell r="T623" t="str">
            <v/>
          </cell>
          <cell r="U623" t="str">
            <v/>
          </cell>
          <cell r="V623" t="str">
            <v/>
          </cell>
          <cell r="W623" t="str">
            <v/>
          </cell>
          <cell r="X623" t="str">
            <v/>
          </cell>
          <cell r="Y623">
            <v>0</v>
          </cell>
          <cell r="AA623" t="str">
            <v/>
          </cell>
          <cell r="AB623">
            <v>2736.5828571428574</v>
          </cell>
          <cell r="AC623" t="str">
            <v/>
          </cell>
          <cell r="AD623" t="str">
            <v/>
          </cell>
          <cell r="AE623" t="str">
            <v/>
          </cell>
          <cell r="AF623" t="str">
            <v/>
          </cell>
          <cell r="AG623" t="str">
            <v/>
          </cell>
          <cell r="AH623">
            <v>0</v>
          </cell>
          <cell r="AJ623" t="str">
            <v>All Network</v>
          </cell>
        </row>
        <row r="624">
          <cell r="A624" t="str">
            <v>20000488</v>
          </cell>
          <cell r="B624" t="str">
            <v>SACHEEN-ALBENI FALLS NO 1</v>
          </cell>
          <cell r="C624">
            <v>1142428.79</v>
          </cell>
          <cell r="D624">
            <v>1142428.79</v>
          </cell>
          <cell r="E624">
            <v>0</v>
          </cell>
          <cell r="G624">
            <v>9163.8142857142848</v>
          </cell>
          <cell r="I624" t="str">
            <v/>
          </cell>
          <cell r="J624">
            <v>1</v>
          </cell>
          <cell r="K624" t="str">
            <v/>
          </cell>
          <cell r="L624" t="str">
            <v/>
          </cell>
          <cell r="M624" t="str">
            <v/>
          </cell>
          <cell r="N624" t="str">
            <v/>
          </cell>
          <cell r="O624" t="str">
            <v/>
          </cell>
          <cell r="P624">
            <v>1</v>
          </cell>
          <cell r="R624" t="str">
            <v/>
          </cell>
          <cell r="S624">
            <v>1142428.79</v>
          </cell>
          <cell r="T624" t="str">
            <v/>
          </cell>
          <cell r="U624" t="str">
            <v/>
          </cell>
          <cell r="V624" t="str">
            <v/>
          </cell>
          <cell r="W624" t="str">
            <v/>
          </cell>
          <cell r="X624" t="str">
            <v/>
          </cell>
          <cell r="Y624">
            <v>0</v>
          </cell>
          <cell r="AA624" t="str">
            <v/>
          </cell>
          <cell r="AB624">
            <v>9163.8142857142848</v>
          </cell>
          <cell r="AC624" t="str">
            <v/>
          </cell>
          <cell r="AD624" t="str">
            <v/>
          </cell>
          <cell r="AE624" t="str">
            <v/>
          </cell>
          <cell r="AF624" t="str">
            <v/>
          </cell>
          <cell r="AG624" t="str">
            <v/>
          </cell>
          <cell r="AH624">
            <v>0</v>
          </cell>
          <cell r="AJ624" t="str">
            <v>All Network</v>
          </cell>
        </row>
        <row r="625">
          <cell r="A625" t="str">
            <v>20000489</v>
          </cell>
          <cell r="B625" t="str">
            <v>SALEM-ALBANY NO 1</v>
          </cell>
          <cell r="C625">
            <v>1478512.1230000001</v>
          </cell>
          <cell r="D625">
            <v>1478512.1230000001</v>
          </cell>
          <cell r="E625">
            <v>0</v>
          </cell>
          <cell r="G625">
            <v>15065.564285714285</v>
          </cell>
          <cell r="I625" t="str">
            <v/>
          </cell>
          <cell r="J625">
            <v>1</v>
          </cell>
          <cell r="K625" t="str">
            <v/>
          </cell>
          <cell r="L625" t="str">
            <v/>
          </cell>
          <cell r="M625" t="str">
            <v/>
          </cell>
          <cell r="N625" t="str">
            <v/>
          </cell>
          <cell r="O625" t="str">
            <v/>
          </cell>
          <cell r="P625">
            <v>1</v>
          </cell>
          <cell r="R625" t="str">
            <v/>
          </cell>
          <cell r="S625">
            <v>1478512.1230000001</v>
          </cell>
          <cell r="T625" t="str">
            <v/>
          </cell>
          <cell r="U625" t="str">
            <v/>
          </cell>
          <cell r="V625" t="str">
            <v/>
          </cell>
          <cell r="W625" t="str">
            <v/>
          </cell>
          <cell r="X625" t="str">
            <v/>
          </cell>
          <cell r="Y625">
            <v>0</v>
          </cell>
          <cell r="AA625" t="str">
            <v/>
          </cell>
          <cell r="AB625">
            <v>15065.564285714285</v>
          </cell>
          <cell r="AC625" t="str">
            <v/>
          </cell>
          <cell r="AD625" t="str">
            <v/>
          </cell>
          <cell r="AE625" t="str">
            <v/>
          </cell>
          <cell r="AF625" t="str">
            <v/>
          </cell>
          <cell r="AG625" t="str">
            <v/>
          </cell>
          <cell r="AH625">
            <v>0</v>
          </cell>
          <cell r="AJ625" t="str">
            <v>All Network</v>
          </cell>
        </row>
        <row r="626">
          <cell r="A626" t="str">
            <v>20000490</v>
          </cell>
          <cell r="B626" t="str">
            <v>SALEM-ALBANY NO 2</v>
          </cell>
          <cell r="C626">
            <v>1285125.6130000001</v>
          </cell>
          <cell r="D626">
            <v>1285125.6129999999</v>
          </cell>
          <cell r="E626">
            <v>1.8117345207240038E-16</v>
          </cell>
          <cell r="G626">
            <v>12105.374285714282</v>
          </cell>
          <cell r="I626" t="str">
            <v/>
          </cell>
          <cell r="J626">
            <v>1</v>
          </cell>
          <cell r="K626" t="str">
            <v/>
          </cell>
          <cell r="L626" t="str">
            <v/>
          </cell>
          <cell r="M626" t="str">
            <v/>
          </cell>
          <cell r="N626" t="str">
            <v/>
          </cell>
          <cell r="O626" t="str">
            <v/>
          </cell>
          <cell r="P626">
            <v>1</v>
          </cell>
          <cell r="R626" t="str">
            <v/>
          </cell>
          <cell r="S626">
            <v>1285125.6130000001</v>
          </cell>
          <cell r="T626" t="str">
            <v/>
          </cell>
          <cell r="U626" t="str">
            <v/>
          </cell>
          <cell r="V626" t="str">
            <v/>
          </cell>
          <cell r="W626" t="str">
            <v/>
          </cell>
          <cell r="X626" t="str">
            <v/>
          </cell>
          <cell r="Y626">
            <v>0</v>
          </cell>
          <cell r="AA626" t="str">
            <v/>
          </cell>
          <cell r="AB626">
            <v>12105.374285714282</v>
          </cell>
          <cell r="AC626" t="str">
            <v/>
          </cell>
          <cell r="AD626" t="str">
            <v/>
          </cell>
          <cell r="AE626" t="str">
            <v/>
          </cell>
          <cell r="AF626" t="str">
            <v/>
          </cell>
          <cell r="AG626" t="str">
            <v/>
          </cell>
          <cell r="AH626">
            <v>0</v>
          </cell>
          <cell r="AJ626" t="str">
            <v>All Network</v>
          </cell>
        </row>
        <row r="627">
          <cell r="A627" t="str">
            <v>20000491</v>
          </cell>
          <cell r="B627" t="str">
            <v>SALEM-GRAND RONDE NO 1</v>
          </cell>
          <cell r="C627">
            <v>5225129.6700000009</v>
          </cell>
          <cell r="D627">
            <v>5225129.67</v>
          </cell>
          <cell r="E627">
            <v>1.7823913154972067E-16</v>
          </cell>
          <cell r="G627">
            <v>9891.66</v>
          </cell>
          <cell r="I627" t="str">
            <v/>
          </cell>
          <cell r="J627">
            <v>1</v>
          </cell>
          <cell r="K627" t="str">
            <v/>
          </cell>
          <cell r="L627" t="str">
            <v/>
          </cell>
          <cell r="M627" t="str">
            <v/>
          </cell>
          <cell r="N627" t="str">
            <v/>
          </cell>
          <cell r="O627" t="str">
            <v/>
          </cell>
          <cell r="P627">
            <v>1</v>
          </cell>
          <cell r="R627" t="str">
            <v/>
          </cell>
          <cell r="S627">
            <v>5225129.6700000009</v>
          </cell>
          <cell r="T627" t="str">
            <v/>
          </cell>
          <cell r="U627" t="str">
            <v/>
          </cell>
          <cell r="V627" t="str">
            <v/>
          </cell>
          <cell r="W627" t="str">
            <v/>
          </cell>
          <cell r="X627" t="str">
            <v/>
          </cell>
          <cell r="Y627">
            <v>0</v>
          </cell>
          <cell r="AA627" t="str">
            <v/>
          </cell>
          <cell r="AB627">
            <v>9891.66</v>
          </cell>
          <cell r="AC627" t="str">
            <v/>
          </cell>
          <cell r="AD627" t="str">
            <v/>
          </cell>
          <cell r="AE627" t="str">
            <v/>
          </cell>
          <cell r="AF627" t="str">
            <v/>
          </cell>
          <cell r="AG627" t="str">
            <v/>
          </cell>
          <cell r="AH627">
            <v>0</v>
          </cell>
          <cell r="AJ627" t="str">
            <v>All Network</v>
          </cell>
        </row>
        <row r="628">
          <cell r="A628" t="str">
            <v>20000620</v>
          </cell>
          <cell r="B628" t="str">
            <v>SAMMAMISH-MAPLE VALLEY NO 1</v>
          </cell>
          <cell r="C628">
            <v>1801866</v>
          </cell>
          <cell r="D628">
            <v>1801866</v>
          </cell>
          <cell r="E628">
            <v>0</v>
          </cell>
          <cell r="G628">
            <v>0</v>
          </cell>
          <cell r="I628" t="str">
            <v/>
          </cell>
          <cell r="J628">
            <v>1</v>
          </cell>
          <cell r="K628" t="str">
            <v/>
          </cell>
          <cell r="L628" t="str">
            <v/>
          </cell>
          <cell r="M628" t="str">
            <v/>
          </cell>
          <cell r="N628" t="str">
            <v/>
          </cell>
          <cell r="O628" t="str">
            <v/>
          </cell>
          <cell r="P628">
            <v>1</v>
          </cell>
          <cell r="R628" t="str">
            <v/>
          </cell>
          <cell r="S628">
            <v>1801866</v>
          </cell>
          <cell r="T628" t="str">
            <v/>
          </cell>
          <cell r="U628" t="str">
            <v/>
          </cell>
          <cell r="V628" t="str">
            <v/>
          </cell>
          <cell r="W628" t="str">
            <v/>
          </cell>
          <cell r="X628" t="str">
            <v/>
          </cell>
          <cell r="Y628">
            <v>0</v>
          </cell>
          <cell r="AA628" t="str">
            <v/>
          </cell>
          <cell r="AB628">
            <v>0</v>
          </cell>
          <cell r="AC628" t="str">
            <v/>
          </cell>
          <cell r="AD628" t="str">
            <v/>
          </cell>
          <cell r="AE628" t="str">
            <v/>
          </cell>
          <cell r="AF628" t="str">
            <v/>
          </cell>
          <cell r="AG628" t="str">
            <v/>
          </cell>
          <cell r="AH628">
            <v>0</v>
          </cell>
          <cell r="AJ628" t="str">
            <v>All Network</v>
          </cell>
        </row>
        <row r="629">
          <cell r="A629" t="str">
            <v>20000492</v>
          </cell>
          <cell r="B629" t="str">
            <v>SAND CREEK-BONNERS FERRY NO 1</v>
          </cell>
          <cell r="C629">
            <v>6647798</v>
          </cell>
          <cell r="D629">
            <v>6647798</v>
          </cell>
          <cell r="E629">
            <v>0</v>
          </cell>
          <cell r="G629">
            <v>4133.6428571428578</v>
          </cell>
          <cell r="I629" t="str">
            <v/>
          </cell>
          <cell r="J629">
            <v>1</v>
          </cell>
          <cell r="K629" t="str">
            <v/>
          </cell>
          <cell r="L629" t="str">
            <v/>
          </cell>
          <cell r="M629" t="str">
            <v/>
          </cell>
          <cell r="N629" t="str">
            <v/>
          </cell>
          <cell r="O629" t="str">
            <v/>
          </cell>
          <cell r="P629">
            <v>1</v>
          </cell>
          <cell r="R629" t="str">
            <v/>
          </cell>
          <cell r="S629">
            <v>6647798</v>
          </cell>
          <cell r="T629" t="str">
            <v/>
          </cell>
          <cell r="U629" t="str">
            <v/>
          </cell>
          <cell r="V629" t="str">
            <v/>
          </cell>
          <cell r="W629" t="str">
            <v/>
          </cell>
          <cell r="X629" t="str">
            <v/>
          </cell>
          <cell r="Y629">
            <v>0</v>
          </cell>
          <cell r="AA629" t="str">
            <v/>
          </cell>
          <cell r="AB629">
            <v>4133.6428571428578</v>
          </cell>
          <cell r="AC629" t="str">
            <v/>
          </cell>
          <cell r="AD629" t="str">
            <v/>
          </cell>
          <cell r="AE629" t="str">
            <v/>
          </cell>
          <cell r="AF629" t="str">
            <v/>
          </cell>
          <cell r="AG629" t="str">
            <v/>
          </cell>
          <cell r="AH629">
            <v>0</v>
          </cell>
          <cell r="AJ629" t="str">
            <v>All Network</v>
          </cell>
        </row>
        <row r="630">
          <cell r="A630" t="str">
            <v>20000493</v>
          </cell>
          <cell r="B630" t="str">
            <v>SAND CREEK-BONNERS FERRY NO. 1</v>
          </cell>
          <cell r="C630">
            <v>6669000.5800000001</v>
          </cell>
          <cell r="D630">
            <v>6669000.5800000001</v>
          </cell>
          <cell r="E630">
            <v>0</v>
          </cell>
          <cell r="G630">
            <v>17439.899999999998</v>
          </cell>
          <cell r="I630" t="str">
            <v/>
          </cell>
          <cell r="J630">
            <v>1</v>
          </cell>
          <cell r="K630" t="str">
            <v/>
          </cell>
          <cell r="L630" t="str">
            <v/>
          </cell>
          <cell r="M630" t="str">
            <v/>
          </cell>
          <cell r="N630" t="str">
            <v/>
          </cell>
          <cell r="O630" t="str">
            <v/>
          </cell>
          <cell r="P630">
            <v>1</v>
          </cell>
          <cell r="R630" t="str">
            <v/>
          </cell>
          <cell r="S630">
            <v>6669000.5800000001</v>
          </cell>
          <cell r="T630" t="str">
            <v/>
          </cell>
          <cell r="U630" t="str">
            <v/>
          </cell>
          <cell r="V630" t="str">
            <v/>
          </cell>
          <cell r="W630" t="str">
            <v/>
          </cell>
          <cell r="X630" t="str">
            <v/>
          </cell>
          <cell r="Y630">
            <v>0</v>
          </cell>
          <cell r="AA630" t="str">
            <v/>
          </cell>
          <cell r="AB630">
            <v>17439.899999999998</v>
          </cell>
          <cell r="AC630" t="str">
            <v/>
          </cell>
          <cell r="AD630" t="str">
            <v/>
          </cell>
          <cell r="AE630" t="str">
            <v/>
          </cell>
          <cell r="AF630" t="str">
            <v/>
          </cell>
          <cell r="AG630" t="str">
            <v/>
          </cell>
          <cell r="AH630">
            <v>0</v>
          </cell>
          <cell r="AJ630" t="str">
            <v>All Network</v>
          </cell>
        </row>
        <row r="631">
          <cell r="A631" t="str">
            <v>20000495</v>
          </cell>
          <cell r="B631" t="str">
            <v>SANTIAM SUBSTATION TRANSF BAY</v>
          </cell>
          <cell r="C631">
            <v>2323017.02</v>
          </cell>
          <cell r="D631">
            <v>2323017.02</v>
          </cell>
          <cell r="E631">
            <v>0</v>
          </cell>
          <cell r="G631">
            <v>63.955714285714294</v>
          </cell>
          <cell r="I631" t="str">
            <v/>
          </cell>
          <cell r="J631">
            <v>1</v>
          </cell>
          <cell r="K631" t="str">
            <v/>
          </cell>
          <cell r="L631" t="str">
            <v/>
          </cell>
          <cell r="M631" t="str">
            <v/>
          </cell>
          <cell r="N631" t="str">
            <v/>
          </cell>
          <cell r="O631" t="str">
            <v/>
          </cell>
          <cell r="P631">
            <v>1</v>
          </cell>
          <cell r="R631" t="str">
            <v/>
          </cell>
          <cell r="S631">
            <v>2323017.02</v>
          </cell>
          <cell r="T631" t="str">
            <v/>
          </cell>
          <cell r="U631" t="str">
            <v/>
          </cell>
          <cell r="V631" t="str">
            <v/>
          </cell>
          <cell r="W631" t="str">
            <v/>
          </cell>
          <cell r="X631" t="str">
            <v/>
          </cell>
          <cell r="Y631">
            <v>0</v>
          </cell>
          <cell r="AA631" t="str">
            <v/>
          </cell>
          <cell r="AB631">
            <v>63.955714285714294</v>
          </cell>
          <cell r="AC631" t="str">
            <v/>
          </cell>
          <cell r="AD631" t="str">
            <v/>
          </cell>
          <cell r="AE631" t="str">
            <v/>
          </cell>
          <cell r="AF631" t="str">
            <v/>
          </cell>
          <cell r="AG631" t="str">
            <v/>
          </cell>
          <cell r="AH631">
            <v>0</v>
          </cell>
          <cell r="AJ631" t="str">
            <v>All Network</v>
          </cell>
        </row>
        <row r="632">
          <cell r="A632" t="str">
            <v>20000496</v>
          </cell>
          <cell r="B632" t="str">
            <v>SANTIAM-ALBANY NO 1</v>
          </cell>
          <cell r="C632">
            <v>984717</v>
          </cell>
          <cell r="D632">
            <v>984717</v>
          </cell>
          <cell r="E632">
            <v>0</v>
          </cell>
          <cell r="G632">
            <v>11247.885714285714</v>
          </cell>
          <cell r="I632" t="str">
            <v/>
          </cell>
          <cell r="J632">
            <v>1</v>
          </cell>
          <cell r="K632" t="str">
            <v/>
          </cell>
          <cell r="L632" t="str">
            <v/>
          </cell>
          <cell r="M632" t="str">
            <v/>
          </cell>
          <cell r="N632" t="str">
            <v/>
          </cell>
          <cell r="O632" t="str">
            <v/>
          </cell>
          <cell r="P632">
            <v>1</v>
          </cell>
          <cell r="R632" t="str">
            <v/>
          </cell>
          <cell r="S632">
            <v>984717</v>
          </cell>
          <cell r="T632" t="str">
            <v/>
          </cell>
          <cell r="U632" t="str">
            <v/>
          </cell>
          <cell r="V632" t="str">
            <v/>
          </cell>
          <cell r="W632" t="str">
            <v/>
          </cell>
          <cell r="X632" t="str">
            <v/>
          </cell>
          <cell r="Y632">
            <v>0</v>
          </cell>
          <cell r="AA632" t="str">
            <v/>
          </cell>
          <cell r="AB632">
            <v>11247.885714285714</v>
          </cell>
          <cell r="AC632" t="str">
            <v/>
          </cell>
          <cell r="AD632" t="str">
            <v/>
          </cell>
          <cell r="AE632" t="str">
            <v/>
          </cell>
          <cell r="AF632" t="str">
            <v/>
          </cell>
          <cell r="AG632" t="str">
            <v/>
          </cell>
          <cell r="AH632">
            <v>0</v>
          </cell>
          <cell r="AJ632" t="str">
            <v>All Network</v>
          </cell>
        </row>
        <row r="633">
          <cell r="A633" t="str">
            <v>20000497</v>
          </cell>
          <cell r="B633" t="str">
            <v>SANTIAM-ALVEY 1 &amp; 2, S-A 1 SEC</v>
          </cell>
          <cell r="C633">
            <v>3339901.01</v>
          </cell>
          <cell r="D633">
            <v>3339901.01</v>
          </cell>
          <cell r="E633">
            <v>0</v>
          </cell>
          <cell r="G633">
            <v>20441.812857142861</v>
          </cell>
          <cell r="I633" t="str">
            <v/>
          </cell>
          <cell r="J633">
            <v>1</v>
          </cell>
          <cell r="K633" t="str">
            <v/>
          </cell>
          <cell r="L633" t="str">
            <v/>
          </cell>
          <cell r="M633" t="str">
            <v/>
          </cell>
          <cell r="N633" t="str">
            <v/>
          </cell>
          <cell r="O633" t="str">
            <v/>
          </cell>
          <cell r="P633">
            <v>1</v>
          </cell>
          <cell r="R633" t="str">
            <v/>
          </cell>
          <cell r="S633">
            <v>3339901.01</v>
          </cell>
          <cell r="T633" t="str">
            <v/>
          </cell>
          <cell r="U633" t="str">
            <v/>
          </cell>
          <cell r="V633" t="str">
            <v/>
          </cell>
          <cell r="W633" t="str">
            <v/>
          </cell>
          <cell r="X633" t="str">
            <v/>
          </cell>
          <cell r="Y633">
            <v>0</v>
          </cell>
          <cell r="AA633" t="str">
            <v/>
          </cell>
          <cell r="AB633">
            <v>20441.812857142861</v>
          </cell>
          <cell r="AC633" t="str">
            <v/>
          </cell>
          <cell r="AD633" t="str">
            <v/>
          </cell>
          <cell r="AE633" t="str">
            <v/>
          </cell>
          <cell r="AF633" t="str">
            <v/>
          </cell>
          <cell r="AG633" t="str">
            <v/>
          </cell>
          <cell r="AH633">
            <v>0</v>
          </cell>
          <cell r="AJ633" t="str">
            <v>All Network</v>
          </cell>
        </row>
        <row r="634">
          <cell r="A634" t="str">
            <v>20000498</v>
          </cell>
          <cell r="B634" t="str">
            <v>SANTIAM-ALVEY 1 &amp; 2, S-A 2 SEC</v>
          </cell>
          <cell r="C634">
            <v>2987965.7399999998</v>
          </cell>
          <cell r="D634">
            <v>2987965.7399999998</v>
          </cell>
          <cell r="E634">
            <v>0</v>
          </cell>
          <cell r="G634">
            <v>13477.441428571428</v>
          </cell>
          <cell r="I634" t="str">
            <v/>
          </cell>
          <cell r="J634">
            <v>1</v>
          </cell>
          <cell r="K634" t="str">
            <v/>
          </cell>
          <cell r="L634" t="str">
            <v/>
          </cell>
          <cell r="M634" t="str">
            <v/>
          </cell>
          <cell r="N634" t="str">
            <v/>
          </cell>
          <cell r="O634" t="str">
            <v/>
          </cell>
          <cell r="P634">
            <v>1</v>
          </cell>
          <cell r="R634" t="str">
            <v/>
          </cell>
          <cell r="S634">
            <v>2987965.7399999998</v>
          </cell>
          <cell r="T634" t="str">
            <v/>
          </cell>
          <cell r="U634" t="str">
            <v/>
          </cell>
          <cell r="V634" t="str">
            <v/>
          </cell>
          <cell r="W634" t="str">
            <v/>
          </cell>
          <cell r="X634" t="str">
            <v/>
          </cell>
          <cell r="Y634">
            <v>0</v>
          </cell>
          <cell r="AA634" t="str">
            <v/>
          </cell>
          <cell r="AB634">
            <v>13477.441428571428</v>
          </cell>
          <cell r="AC634" t="str">
            <v/>
          </cell>
          <cell r="AD634" t="str">
            <v/>
          </cell>
          <cell r="AE634" t="str">
            <v/>
          </cell>
          <cell r="AF634" t="str">
            <v/>
          </cell>
          <cell r="AG634" t="str">
            <v/>
          </cell>
          <cell r="AH634">
            <v>0</v>
          </cell>
          <cell r="AJ634" t="str">
            <v>All Network</v>
          </cell>
        </row>
        <row r="635">
          <cell r="A635" t="str">
            <v>20000701</v>
          </cell>
          <cell r="B635" t="str">
            <v>SANTIAM-BETHEL NO 1</v>
          </cell>
          <cell r="C635">
            <v>12617338.121000001</v>
          </cell>
          <cell r="D635">
            <v>12617338.120999999</v>
          </cell>
          <cell r="E635">
            <v>1.4762584083649265E-16</v>
          </cell>
          <cell r="G635">
            <v>2067.7414285714285</v>
          </cell>
          <cell r="I635" t="str">
            <v/>
          </cell>
          <cell r="J635">
            <v>1</v>
          </cell>
          <cell r="K635" t="str">
            <v/>
          </cell>
          <cell r="L635" t="str">
            <v/>
          </cell>
          <cell r="M635" t="str">
            <v/>
          </cell>
          <cell r="N635" t="str">
            <v/>
          </cell>
          <cell r="O635" t="str">
            <v/>
          </cell>
          <cell r="P635">
            <v>1</v>
          </cell>
          <cell r="R635" t="str">
            <v/>
          </cell>
          <cell r="S635">
            <v>12617338.121000001</v>
          </cell>
          <cell r="T635" t="str">
            <v/>
          </cell>
          <cell r="U635" t="str">
            <v/>
          </cell>
          <cell r="V635" t="str">
            <v/>
          </cell>
          <cell r="W635" t="str">
            <v/>
          </cell>
          <cell r="X635" t="str">
            <v/>
          </cell>
          <cell r="Y635">
            <v>0</v>
          </cell>
          <cell r="AA635" t="str">
            <v/>
          </cell>
          <cell r="AB635">
            <v>2067.7414285714285</v>
          </cell>
          <cell r="AC635" t="str">
            <v/>
          </cell>
          <cell r="AD635" t="str">
            <v/>
          </cell>
          <cell r="AE635" t="str">
            <v/>
          </cell>
          <cell r="AF635" t="str">
            <v/>
          </cell>
          <cell r="AG635" t="str">
            <v/>
          </cell>
          <cell r="AH635">
            <v>0</v>
          </cell>
          <cell r="AJ635" t="str">
            <v>All Network</v>
          </cell>
        </row>
        <row r="636">
          <cell r="A636" t="str">
            <v>20000499</v>
          </cell>
          <cell r="B636" t="str">
            <v>SANTIAM-CHEMAWA NO 1</v>
          </cell>
          <cell r="C636">
            <v>1744710</v>
          </cell>
          <cell r="D636">
            <v>1744710</v>
          </cell>
          <cell r="E636">
            <v>0</v>
          </cell>
          <cell r="G636">
            <v>4176.6685714285713</v>
          </cell>
          <cell r="I636" t="str">
            <v/>
          </cell>
          <cell r="J636">
            <v>1</v>
          </cell>
          <cell r="K636" t="str">
            <v/>
          </cell>
          <cell r="L636" t="str">
            <v/>
          </cell>
          <cell r="M636" t="str">
            <v/>
          </cell>
          <cell r="N636" t="str">
            <v/>
          </cell>
          <cell r="O636" t="str">
            <v/>
          </cell>
          <cell r="P636">
            <v>1</v>
          </cell>
          <cell r="R636" t="str">
            <v/>
          </cell>
          <cell r="S636">
            <v>1744710</v>
          </cell>
          <cell r="T636" t="str">
            <v/>
          </cell>
          <cell r="U636" t="str">
            <v/>
          </cell>
          <cell r="V636" t="str">
            <v/>
          </cell>
          <cell r="W636" t="str">
            <v/>
          </cell>
          <cell r="X636" t="str">
            <v/>
          </cell>
          <cell r="Y636">
            <v>0</v>
          </cell>
          <cell r="AA636" t="str">
            <v/>
          </cell>
          <cell r="AB636">
            <v>4176.6685714285713</v>
          </cell>
          <cell r="AC636" t="str">
            <v/>
          </cell>
          <cell r="AD636" t="str">
            <v/>
          </cell>
          <cell r="AE636" t="str">
            <v/>
          </cell>
          <cell r="AF636" t="str">
            <v/>
          </cell>
          <cell r="AG636" t="str">
            <v/>
          </cell>
          <cell r="AH636">
            <v>0</v>
          </cell>
          <cell r="AJ636" t="str">
            <v>All Network</v>
          </cell>
        </row>
        <row r="637">
          <cell r="A637" t="str">
            <v>20000500</v>
          </cell>
          <cell r="B637" t="str">
            <v>SANTIAM-LYONS UHV XFMR 1</v>
          </cell>
          <cell r="C637">
            <v>126000.353</v>
          </cell>
          <cell r="D637">
            <v>126000.35300000002</v>
          </cell>
          <cell r="E637">
            <v>-1.1549106714301705E-16</v>
          </cell>
          <cell r="G637">
            <v>0</v>
          </cell>
          <cell r="I637" t="str">
            <v/>
          </cell>
          <cell r="J637" t="str">
            <v/>
          </cell>
          <cell r="K637" t="str">
            <v/>
          </cell>
          <cell r="L637" t="str">
            <v/>
          </cell>
          <cell r="M637" t="str">
            <v/>
          </cell>
          <cell r="N637" t="str">
            <v/>
          </cell>
          <cell r="O637">
            <v>1</v>
          </cell>
          <cell r="P637">
            <v>1</v>
          </cell>
          <cell r="R637" t="str">
            <v/>
          </cell>
          <cell r="S637" t="str">
            <v/>
          </cell>
          <cell r="T637" t="str">
            <v/>
          </cell>
          <cell r="U637" t="str">
            <v/>
          </cell>
          <cell r="V637" t="str">
            <v/>
          </cell>
          <cell r="W637" t="str">
            <v/>
          </cell>
          <cell r="X637">
            <v>126000.353</v>
          </cell>
          <cell r="Y637">
            <v>0</v>
          </cell>
          <cell r="AA637" t="str">
            <v/>
          </cell>
          <cell r="AB637" t="str">
            <v/>
          </cell>
          <cell r="AC637" t="str">
            <v/>
          </cell>
          <cell r="AD637" t="str">
            <v/>
          </cell>
          <cell r="AE637" t="str">
            <v/>
          </cell>
          <cell r="AF637" t="str">
            <v/>
          </cell>
          <cell r="AG637">
            <v>0</v>
          </cell>
          <cell r="AH637">
            <v>0</v>
          </cell>
          <cell r="AJ637" t="str">
            <v>Lyons test site should be unsegmented.  REM 8/14/14</v>
          </cell>
        </row>
        <row r="638">
          <cell r="A638" t="str">
            <v>20000501</v>
          </cell>
          <cell r="B638" t="str">
            <v>SANTIAM-TOLEDO NO 1</v>
          </cell>
          <cell r="C638">
            <v>4450029.8930000002</v>
          </cell>
          <cell r="D638">
            <v>4407070.1729999995</v>
          </cell>
          <cell r="E638">
            <v>9.7479092262234054E-3</v>
          </cell>
          <cell r="G638">
            <v>39841.018571428569</v>
          </cell>
          <cell r="I638" t="str">
            <v/>
          </cell>
          <cell r="J638">
            <v>1</v>
          </cell>
          <cell r="K638" t="str">
            <v/>
          </cell>
          <cell r="L638" t="str">
            <v/>
          </cell>
          <cell r="M638" t="str">
            <v/>
          </cell>
          <cell r="N638" t="str">
            <v/>
          </cell>
          <cell r="O638" t="str">
            <v/>
          </cell>
          <cell r="P638">
            <v>1</v>
          </cell>
          <cell r="R638" t="str">
            <v/>
          </cell>
          <cell r="S638">
            <v>4450029.8930000002</v>
          </cell>
          <cell r="T638" t="str">
            <v/>
          </cell>
          <cell r="U638" t="str">
            <v/>
          </cell>
          <cell r="V638" t="str">
            <v/>
          </cell>
          <cell r="W638" t="str">
            <v/>
          </cell>
          <cell r="X638" t="str">
            <v/>
          </cell>
          <cell r="Y638">
            <v>0</v>
          </cell>
          <cell r="AA638" t="str">
            <v/>
          </cell>
          <cell r="AB638">
            <v>39841.018571428569</v>
          </cell>
          <cell r="AC638" t="str">
            <v/>
          </cell>
          <cell r="AD638" t="str">
            <v/>
          </cell>
          <cell r="AE638" t="str">
            <v/>
          </cell>
          <cell r="AF638" t="str">
            <v/>
          </cell>
          <cell r="AG638" t="str">
            <v/>
          </cell>
          <cell r="AH638">
            <v>0</v>
          </cell>
          <cell r="AJ638" t="str">
            <v>All Network</v>
          </cell>
        </row>
        <row r="639">
          <cell r="A639" t="str">
            <v>20000847</v>
          </cell>
          <cell r="B639" t="str">
            <v>SANTIAM-TOLEDO NO 1 ML BENTON</v>
          </cell>
          <cell r="C639">
            <v>3933508.46</v>
          </cell>
          <cell r="D639">
            <v>3933508.46</v>
          </cell>
          <cell r="E639">
            <v>0</v>
          </cell>
          <cell r="G639">
            <v>0</v>
          </cell>
          <cell r="I639" t="str">
            <v/>
          </cell>
          <cell r="J639">
            <v>1</v>
          </cell>
          <cell r="K639" t="str">
            <v/>
          </cell>
          <cell r="L639" t="str">
            <v/>
          </cell>
          <cell r="M639" t="str">
            <v/>
          </cell>
          <cell r="N639" t="str">
            <v/>
          </cell>
          <cell r="O639" t="str">
            <v/>
          </cell>
          <cell r="P639">
            <v>1</v>
          </cell>
          <cell r="R639" t="str">
            <v/>
          </cell>
          <cell r="S639">
            <v>3933508.46</v>
          </cell>
          <cell r="T639" t="str">
            <v/>
          </cell>
          <cell r="U639" t="str">
            <v/>
          </cell>
          <cell r="V639" t="str">
            <v/>
          </cell>
          <cell r="W639" t="str">
            <v/>
          </cell>
          <cell r="X639" t="str">
            <v/>
          </cell>
          <cell r="Y639">
            <v>0</v>
          </cell>
          <cell r="AA639" t="str">
            <v/>
          </cell>
          <cell r="AB639">
            <v>0</v>
          </cell>
          <cell r="AC639" t="str">
            <v/>
          </cell>
          <cell r="AD639" t="str">
            <v/>
          </cell>
          <cell r="AE639" t="str">
            <v/>
          </cell>
          <cell r="AF639" t="str">
            <v/>
          </cell>
          <cell r="AG639" t="str">
            <v/>
          </cell>
          <cell r="AH639">
            <v>0</v>
          </cell>
          <cell r="AJ639" t="str">
            <v>New.  All Network.</v>
          </cell>
        </row>
        <row r="640">
          <cell r="A640" t="str">
            <v>20000541</v>
          </cell>
          <cell r="B640" t="str">
            <v>SATSOP PARK-COSMOPOLIS NO 1</v>
          </cell>
          <cell r="C640">
            <v>1210772.72</v>
          </cell>
          <cell r="D640">
            <v>1210882.19</v>
          </cell>
          <cell r="E640">
            <v>-9.0405161545874306E-5</v>
          </cell>
          <cell r="G640">
            <v>8005.3685714285702</v>
          </cell>
          <cell r="I640" t="str">
            <v/>
          </cell>
          <cell r="J640">
            <v>1</v>
          </cell>
          <cell r="K640" t="str">
            <v/>
          </cell>
          <cell r="L640" t="str">
            <v/>
          </cell>
          <cell r="M640" t="str">
            <v/>
          </cell>
          <cell r="N640" t="str">
            <v/>
          </cell>
          <cell r="O640" t="str">
            <v/>
          </cell>
          <cell r="P640">
            <v>1</v>
          </cell>
          <cell r="R640" t="str">
            <v/>
          </cell>
          <cell r="S640">
            <v>1210772.72</v>
          </cell>
          <cell r="T640" t="str">
            <v/>
          </cell>
          <cell r="U640" t="str">
            <v/>
          </cell>
          <cell r="V640" t="str">
            <v/>
          </cell>
          <cell r="W640" t="str">
            <v/>
          </cell>
          <cell r="X640" t="str">
            <v/>
          </cell>
          <cell r="Y640">
            <v>0</v>
          </cell>
          <cell r="AA640" t="str">
            <v/>
          </cell>
          <cell r="AB640">
            <v>8005.3685714285702</v>
          </cell>
          <cell r="AC640" t="str">
            <v/>
          </cell>
          <cell r="AD640" t="str">
            <v/>
          </cell>
          <cell r="AE640" t="str">
            <v/>
          </cell>
          <cell r="AF640" t="str">
            <v/>
          </cell>
          <cell r="AG640" t="str">
            <v/>
          </cell>
          <cell r="AH640">
            <v>0</v>
          </cell>
          <cell r="AJ640" t="str">
            <v>All Network</v>
          </cell>
        </row>
        <row r="641">
          <cell r="A641" t="str">
            <v>20000503</v>
          </cell>
          <cell r="B641" t="str">
            <v>SATSOP-ABERDEEN NO 2</v>
          </cell>
          <cell r="C641">
            <v>5398613.5099999998</v>
          </cell>
          <cell r="D641">
            <v>5398613.5099999998</v>
          </cell>
          <cell r="E641">
            <v>0</v>
          </cell>
          <cell r="G641">
            <v>11025.92</v>
          </cell>
          <cell r="I641" t="str">
            <v/>
          </cell>
          <cell r="J641">
            <v>1</v>
          </cell>
          <cell r="K641" t="str">
            <v/>
          </cell>
          <cell r="L641" t="str">
            <v/>
          </cell>
          <cell r="M641" t="str">
            <v/>
          </cell>
          <cell r="N641" t="str">
            <v/>
          </cell>
          <cell r="O641" t="str">
            <v/>
          </cell>
          <cell r="P641">
            <v>1</v>
          </cell>
          <cell r="R641" t="str">
            <v/>
          </cell>
          <cell r="S641">
            <v>5398613.5099999998</v>
          </cell>
          <cell r="T641" t="str">
            <v/>
          </cell>
          <cell r="U641" t="str">
            <v/>
          </cell>
          <cell r="V641" t="str">
            <v/>
          </cell>
          <cell r="W641" t="str">
            <v/>
          </cell>
          <cell r="X641" t="str">
            <v/>
          </cell>
          <cell r="Y641">
            <v>0</v>
          </cell>
          <cell r="AA641" t="str">
            <v/>
          </cell>
          <cell r="AB641">
            <v>11025.92</v>
          </cell>
          <cell r="AC641" t="str">
            <v/>
          </cell>
          <cell r="AD641" t="str">
            <v/>
          </cell>
          <cell r="AE641" t="str">
            <v/>
          </cell>
          <cell r="AF641" t="str">
            <v/>
          </cell>
          <cell r="AG641" t="str">
            <v/>
          </cell>
          <cell r="AH641">
            <v>0</v>
          </cell>
          <cell r="AJ641" t="str">
            <v>All Network</v>
          </cell>
        </row>
        <row r="642">
          <cell r="A642" t="str">
            <v>20000502</v>
          </cell>
          <cell r="B642" t="str">
            <v>SATSOP-ABERDEEN NO 3</v>
          </cell>
          <cell r="C642">
            <v>2402174.9999999995</v>
          </cell>
          <cell r="D642">
            <v>2402175</v>
          </cell>
          <cell r="E642">
            <v>-1.9384985994265167E-16</v>
          </cell>
          <cell r="G642">
            <v>8866.9842857142849</v>
          </cell>
          <cell r="I642" t="str">
            <v/>
          </cell>
          <cell r="J642">
            <v>1</v>
          </cell>
          <cell r="K642" t="str">
            <v/>
          </cell>
          <cell r="L642" t="str">
            <v/>
          </cell>
          <cell r="M642" t="str">
            <v/>
          </cell>
          <cell r="N642" t="str">
            <v/>
          </cell>
          <cell r="O642" t="str">
            <v/>
          </cell>
          <cell r="P642">
            <v>1</v>
          </cell>
          <cell r="R642" t="str">
            <v/>
          </cell>
          <cell r="S642">
            <v>2402174.9999999995</v>
          </cell>
          <cell r="T642" t="str">
            <v/>
          </cell>
          <cell r="U642" t="str">
            <v/>
          </cell>
          <cell r="V642" t="str">
            <v/>
          </cell>
          <cell r="W642" t="str">
            <v/>
          </cell>
          <cell r="X642" t="str">
            <v/>
          </cell>
          <cell r="Y642">
            <v>0</v>
          </cell>
          <cell r="AA642" t="str">
            <v/>
          </cell>
          <cell r="AB642">
            <v>8866.9842857142849</v>
          </cell>
          <cell r="AC642" t="str">
            <v/>
          </cell>
          <cell r="AD642" t="str">
            <v/>
          </cell>
          <cell r="AE642" t="str">
            <v/>
          </cell>
          <cell r="AF642" t="str">
            <v/>
          </cell>
          <cell r="AG642" t="str">
            <v/>
          </cell>
          <cell r="AH642">
            <v>0</v>
          </cell>
          <cell r="AJ642" t="str">
            <v>All Network</v>
          </cell>
        </row>
        <row r="643">
          <cell r="A643" t="str">
            <v>20000823</v>
          </cell>
          <cell r="B643" t="str">
            <v>SATSOP-SHELTON NO 1 ML MASON C</v>
          </cell>
          <cell r="C643">
            <v>5606723.8800000008</v>
          </cell>
          <cell r="D643">
            <v>5606723.8799999999</v>
          </cell>
          <cell r="E643">
            <v>1.6610815773140563E-16</v>
          </cell>
          <cell r="G643">
            <v>0</v>
          </cell>
          <cell r="I643" t="str">
            <v/>
          </cell>
          <cell r="J643">
            <v>1</v>
          </cell>
          <cell r="K643" t="str">
            <v/>
          </cell>
          <cell r="L643" t="str">
            <v/>
          </cell>
          <cell r="M643" t="str">
            <v/>
          </cell>
          <cell r="N643" t="str">
            <v/>
          </cell>
          <cell r="O643" t="str">
            <v/>
          </cell>
          <cell r="P643">
            <v>1</v>
          </cell>
          <cell r="R643" t="str">
            <v/>
          </cell>
          <cell r="S643">
            <v>5606723.8800000008</v>
          </cell>
          <cell r="T643" t="str">
            <v/>
          </cell>
          <cell r="U643" t="str">
            <v/>
          </cell>
          <cell r="V643" t="str">
            <v/>
          </cell>
          <cell r="W643" t="str">
            <v/>
          </cell>
          <cell r="X643" t="str">
            <v/>
          </cell>
          <cell r="Y643">
            <v>0</v>
          </cell>
          <cell r="AA643" t="str">
            <v/>
          </cell>
          <cell r="AB643">
            <v>0</v>
          </cell>
          <cell r="AC643" t="str">
            <v/>
          </cell>
          <cell r="AD643" t="str">
            <v/>
          </cell>
          <cell r="AE643" t="str">
            <v/>
          </cell>
          <cell r="AF643" t="str">
            <v/>
          </cell>
          <cell r="AG643" t="str">
            <v/>
          </cell>
          <cell r="AH643">
            <v>0</v>
          </cell>
          <cell r="AJ643" t="str">
            <v>New.  All Network.</v>
          </cell>
        </row>
        <row r="644">
          <cell r="A644" t="str">
            <v>20000825</v>
          </cell>
          <cell r="B644" t="str">
            <v>SATSOP-SHELTON NO 1 ML THURSTO</v>
          </cell>
          <cell r="C644">
            <v>2938508.36</v>
          </cell>
          <cell r="D644">
            <v>2938508.36</v>
          </cell>
          <cell r="E644">
            <v>0</v>
          </cell>
          <cell r="G644">
            <v>0</v>
          </cell>
          <cell r="I644" t="str">
            <v/>
          </cell>
          <cell r="J644">
            <v>1</v>
          </cell>
          <cell r="K644" t="str">
            <v/>
          </cell>
          <cell r="L644" t="str">
            <v/>
          </cell>
          <cell r="M644" t="str">
            <v/>
          </cell>
          <cell r="N644" t="str">
            <v/>
          </cell>
          <cell r="O644" t="str">
            <v/>
          </cell>
          <cell r="P644">
            <v>1</v>
          </cell>
          <cell r="R644" t="str">
            <v/>
          </cell>
          <cell r="S644">
            <v>2938508.36</v>
          </cell>
          <cell r="T644" t="str">
            <v/>
          </cell>
          <cell r="U644" t="str">
            <v/>
          </cell>
          <cell r="V644" t="str">
            <v/>
          </cell>
          <cell r="W644" t="str">
            <v/>
          </cell>
          <cell r="X644" t="str">
            <v/>
          </cell>
          <cell r="Y644">
            <v>0</v>
          </cell>
          <cell r="AA644" t="str">
            <v/>
          </cell>
          <cell r="AB644">
            <v>0</v>
          </cell>
          <cell r="AC644" t="str">
            <v/>
          </cell>
          <cell r="AD644" t="str">
            <v/>
          </cell>
          <cell r="AE644" t="str">
            <v/>
          </cell>
          <cell r="AF644" t="str">
            <v/>
          </cell>
          <cell r="AG644" t="str">
            <v/>
          </cell>
          <cell r="AH644">
            <v>0</v>
          </cell>
          <cell r="AJ644" t="str">
            <v>New.  All Network.</v>
          </cell>
        </row>
        <row r="645">
          <cell r="A645" t="str">
            <v>20000504</v>
          </cell>
          <cell r="B645" t="str">
            <v>SCHRAG TAP TO RUFF-WARDEN</v>
          </cell>
          <cell r="C645">
            <v>765887.7</v>
          </cell>
          <cell r="D645">
            <v>765887.7</v>
          </cell>
          <cell r="E645">
            <v>0</v>
          </cell>
          <cell r="G645">
            <v>1968.6114285714284</v>
          </cell>
          <cell r="I645" t="str">
            <v/>
          </cell>
          <cell r="J645">
            <v>1</v>
          </cell>
          <cell r="K645" t="str">
            <v/>
          </cell>
          <cell r="L645" t="str">
            <v/>
          </cell>
          <cell r="M645" t="str">
            <v/>
          </cell>
          <cell r="N645" t="str">
            <v/>
          </cell>
          <cell r="O645" t="str">
            <v/>
          </cell>
          <cell r="P645">
            <v>1</v>
          </cell>
          <cell r="R645" t="str">
            <v/>
          </cell>
          <cell r="S645">
            <v>765887.7</v>
          </cell>
          <cell r="T645" t="str">
            <v/>
          </cell>
          <cell r="U645" t="str">
            <v/>
          </cell>
          <cell r="V645" t="str">
            <v/>
          </cell>
          <cell r="W645" t="str">
            <v/>
          </cell>
          <cell r="X645" t="str">
            <v/>
          </cell>
          <cell r="Y645">
            <v>0</v>
          </cell>
          <cell r="AA645" t="str">
            <v/>
          </cell>
          <cell r="AB645">
            <v>1968.6114285714284</v>
          </cell>
          <cell r="AC645" t="str">
            <v/>
          </cell>
          <cell r="AD645" t="str">
            <v/>
          </cell>
          <cell r="AE645" t="str">
            <v/>
          </cell>
          <cell r="AF645" t="str">
            <v/>
          </cell>
          <cell r="AG645" t="str">
            <v/>
          </cell>
          <cell r="AH645">
            <v>0</v>
          </cell>
          <cell r="AJ645" t="str">
            <v>All Network</v>
          </cell>
        </row>
        <row r="646">
          <cell r="A646" t="str">
            <v>20000506</v>
          </cell>
          <cell r="B646" t="str">
            <v>SCHULTZ-ECHO LAKE NO 1</v>
          </cell>
          <cell r="C646">
            <v>65603696.333999999</v>
          </cell>
          <cell r="D646">
            <v>65603696.333999999</v>
          </cell>
          <cell r="E646">
            <v>0</v>
          </cell>
          <cell r="G646">
            <v>26883.038571428569</v>
          </cell>
          <cell r="I646" t="str">
            <v/>
          </cell>
          <cell r="J646">
            <v>1</v>
          </cell>
          <cell r="K646" t="str">
            <v/>
          </cell>
          <cell r="L646" t="str">
            <v/>
          </cell>
          <cell r="M646" t="str">
            <v/>
          </cell>
          <cell r="N646" t="str">
            <v/>
          </cell>
          <cell r="O646" t="str">
            <v/>
          </cell>
          <cell r="P646">
            <v>1</v>
          </cell>
          <cell r="R646" t="str">
            <v/>
          </cell>
          <cell r="S646">
            <v>65603696.333999999</v>
          </cell>
          <cell r="T646" t="str">
            <v/>
          </cell>
          <cell r="U646" t="str">
            <v/>
          </cell>
          <cell r="V646" t="str">
            <v/>
          </cell>
          <cell r="W646" t="str">
            <v/>
          </cell>
          <cell r="X646" t="str">
            <v/>
          </cell>
          <cell r="Y646">
            <v>0</v>
          </cell>
          <cell r="AA646" t="str">
            <v/>
          </cell>
          <cell r="AB646">
            <v>26883.038571428569</v>
          </cell>
          <cell r="AC646" t="str">
            <v/>
          </cell>
          <cell r="AD646" t="str">
            <v/>
          </cell>
          <cell r="AE646" t="str">
            <v/>
          </cell>
          <cell r="AF646" t="str">
            <v/>
          </cell>
          <cell r="AG646" t="str">
            <v/>
          </cell>
          <cell r="AH646">
            <v>0</v>
          </cell>
          <cell r="AJ646" t="str">
            <v>All Network</v>
          </cell>
        </row>
        <row r="647">
          <cell r="A647" t="str">
            <v>20000505</v>
          </cell>
          <cell r="B647" t="str">
            <v>SCHULTZ-RAVER NO 1</v>
          </cell>
          <cell r="C647">
            <v>29438855.879999999</v>
          </cell>
          <cell r="D647">
            <v>29438855.879999995</v>
          </cell>
          <cell r="E647">
            <v>1.2654331111396151E-16</v>
          </cell>
          <cell r="G647">
            <v>21070.435714285712</v>
          </cell>
          <cell r="I647" t="str">
            <v/>
          </cell>
          <cell r="J647">
            <v>1</v>
          </cell>
          <cell r="K647" t="str">
            <v/>
          </cell>
          <cell r="L647" t="str">
            <v/>
          </cell>
          <cell r="M647" t="str">
            <v/>
          </cell>
          <cell r="N647" t="str">
            <v/>
          </cell>
          <cell r="O647" t="str">
            <v/>
          </cell>
          <cell r="P647">
            <v>1</v>
          </cell>
          <cell r="R647" t="str">
            <v/>
          </cell>
          <cell r="S647">
            <v>29438855.879999999</v>
          </cell>
          <cell r="T647" t="str">
            <v/>
          </cell>
          <cell r="U647" t="str">
            <v/>
          </cell>
          <cell r="V647" t="str">
            <v/>
          </cell>
          <cell r="W647" t="str">
            <v/>
          </cell>
          <cell r="X647" t="str">
            <v/>
          </cell>
          <cell r="Y647">
            <v>0</v>
          </cell>
          <cell r="AA647" t="str">
            <v/>
          </cell>
          <cell r="AB647">
            <v>21070.435714285712</v>
          </cell>
          <cell r="AC647" t="str">
            <v/>
          </cell>
          <cell r="AD647" t="str">
            <v/>
          </cell>
          <cell r="AE647" t="str">
            <v/>
          </cell>
          <cell r="AF647" t="str">
            <v/>
          </cell>
          <cell r="AG647" t="str">
            <v/>
          </cell>
          <cell r="AH647">
            <v>0</v>
          </cell>
          <cell r="AJ647" t="str">
            <v>All Network</v>
          </cell>
        </row>
        <row r="648">
          <cell r="A648" t="str">
            <v>20000507</v>
          </cell>
          <cell r="B648" t="str">
            <v>SCHULTZ-RAVER NO 3</v>
          </cell>
          <cell r="C648">
            <v>10273141.529999999</v>
          </cell>
          <cell r="D648">
            <v>10273141.530000001</v>
          </cell>
          <cell r="E648">
            <v>-1.8131212772564195E-16</v>
          </cell>
          <cell r="G648">
            <v>27486.392857142859</v>
          </cell>
          <cell r="I648" t="str">
            <v/>
          </cell>
          <cell r="J648">
            <v>1</v>
          </cell>
          <cell r="K648" t="str">
            <v/>
          </cell>
          <cell r="L648" t="str">
            <v/>
          </cell>
          <cell r="M648" t="str">
            <v/>
          </cell>
          <cell r="N648" t="str">
            <v/>
          </cell>
          <cell r="O648" t="str">
            <v/>
          </cell>
          <cell r="P648">
            <v>1</v>
          </cell>
          <cell r="R648" t="str">
            <v/>
          </cell>
          <cell r="S648">
            <v>10273141.529999999</v>
          </cell>
          <cell r="T648" t="str">
            <v/>
          </cell>
          <cell r="U648" t="str">
            <v/>
          </cell>
          <cell r="V648" t="str">
            <v/>
          </cell>
          <cell r="W648" t="str">
            <v/>
          </cell>
          <cell r="X648" t="str">
            <v/>
          </cell>
          <cell r="Y648">
            <v>0</v>
          </cell>
          <cell r="AA648" t="str">
            <v/>
          </cell>
          <cell r="AB648">
            <v>27486.392857142859</v>
          </cell>
          <cell r="AC648" t="str">
            <v/>
          </cell>
          <cell r="AD648" t="str">
            <v/>
          </cell>
          <cell r="AE648" t="str">
            <v/>
          </cell>
          <cell r="AF648" t="str">
            <v/>
          </cell>
          <cell r="AG648" t="str">
            <v/>
          </cell>
          <cell r="AH648">
            <v>0</v>
          </cell>
          <cell r="AJ648" t="str">
            <v>All Network</v>
          </cell>
        </row>
        <row r="649">
          <cell r="A649" t="str">
            <v>20000508</v>
          </cell>
          <cell r="B649" t="str">
            <v>SCHULTZ-RAVER NO 4</v>
          </cell>
          <cell r="C649">
            <v>11338900.789999999</v>
          </cell>
          <cell r="D649">
            <v>11338900.789999999</v>
          </cell>
          <cell r="E649">
            <v>0</v>
          </cell>
          <cell r="G649">
            <v>21244.169999999995</v>
          </cell>
          <cell r="I649" t="str">
            <v/>
          </cell>
          <cell r="J649">
            <v>1</v>
          </cell>
          <cell r="K649" t="str">
            <v/>
          </cell>
          <cell r="L649" t="str">
            <v/>
          </cell>
          <cell r="M649" t="str">
            <v/>
          </cell>
          <cell r="N649" t="str">
            <v/>
          </cell>
          <cell r="O649" t="str">
            <v/>
          </cell>
          <cell r="P649">
            <v>1</v>
          </cell>
          <cell r="R649" t="str">
            <v/>
          </cell>
          <cell r="S649">
            <v>11338900.789999999</v>
          </cell>
          <cell r="T649" t="str">
            <v/>
          </cell>
          <cell r="U649" t="str">
            <v/>
          </cell>
          <cell r="V649" t="str">
            <v/>
          </cell>
          <cell r="W649" t="str">
            <v/>
          </cell>
          <cell r="X649" t="str">
            <v/>
          </cell>
          <cell r="Y649">
            <v>0</v>
          </cell>
          <cell r="AA649" t="str">
            <v/>
          </cell>
          <cell r="AB649">
            <v>21244.169999999995</v>
          </cell>
          <cell r="AC649" t="str">
            <v/>
          </cell>
          <cell r="AD649" t="str">
            <v/>
          </cell>
          <cell r="AE649" t="str">
            <v/>
          </cell>
          <cell r="AF649" t="str">
            <v/>
          </cell>
          <cell r="AG649" t="str">
            <v/>
          </cell>
          <cell r="AH649">
            <v>0</v>
          </cell>
          <cell r="AJ649" t="str">
            <v>All Network</v>
          </cell>
        </row>
        <row r="650">
          <cell r="A650" t="str">
            <v>20000753</v>
          </cell>
          <cell r="B650" t="str">
            <v>SCHULTZ-WAUTOMA NO 1</v>
          </cell>
          <cell r="C650">
            <v>95466529.860999987</v>
          </cell>
          <cell r="D650">
            <v>95466529.860999987</v>
          </cell>
          <cell r="E650">
            <v>0</v>
          </cell>
          <cell r="G650">
            <v>59864.867142857132</v>
          </cell>
          <cell r="I650" t="str">
            <v/>
          </cell>
          <cell r="J650">
            <v>1</v>
          </cell>
          <cell r="K650" t="str">
            <v/>
          </cell>
          <cell r="L650" t="str">
            <v/>
          </cell>
          <cell r="M650" t="str">
            <v/>
          </cell>
          <cell r="N650" t="str">
            <v/>
          </cell>
          <cell r="O650" t="str">
            <v/>
          </cell>
          <cell r="P650">
            <v>1</v>
          </cell>
          <cell r="R650" t="str">
            <v/>
          </cell>
          <cell r="S650">
            <v>95466529.860999987</v>
          </cell>
          <cell r="T650" t="str">
            <v/>
          </cell>
          <cell r="U650" t="str">
            <v/>
          </cell>
          <cell r="V650" t="str">
            <v/>
          </cell>
          <cell r="W650" t="str">
            <v/>
          </cell>
          <cell r="X650" t="str">
            <v/>
          </cell>
          <cell r="Y650">
            <v>0</v>
          </cell>
          <cell r="AA650" t="str">
            <v/>
          </cell>
          <cell r="AB650">
            <v>59864.867142857132</v>
          </cell>
          <cell r="AC650" t="str">
            <v/>
          </cell>
          <cell r="AD650" t="str">
            <v/>
          </cell>
          <cell r="AE650" t="str">
            <v/>
          </cell>
          <cell r="AF650" t="str">
            <v/>
          </cell>
          <cell r="AG650" t="str">
            <v/>
          </cell>
          <cell r="AH650">
            <v>0</v>
          </cell>
          <cell r="AJ650" t="str">
            <v>All Network</v>
          </cell>
        </row>
        <row r="651">
          <cell r="A651" t="str">
            <v>20000509</v>
          </cell>
          <cell r="B651" t="str">
            <v>SCOOTENEY TAP TO MIDWAY-BENTON</v>
          </cell>
          <cell r="C651">
            <v>337802.93300000002</v>
          </cell>
          <cell r="D651">
            <v>337802.93299999996</v>
          </cell>
          <cell r="E651">
            <v>1.7231247933974396E-16</v>
          </cell>
          <cell r="G651">
            <v>9636.0871428571427</v>
          </cell>
          <cell r="I651" t="str">
            <v/>
          </cell>
          <cell r="J651">
            <v>1</v>
          </cell>
          <cell r="K651" t="str">
            <v/>
          </cell>
          <cell r="L651" t="str">
            <v/>
          </cell>
          <cell r="M651" t="str">
            <v/>
          </cell>
          <cell r="N651" t="str">
            <v/>
          </cell>
          <cell r="O651" t="str">
            <v/>
          </cell>
          <cell r="P651">
            <v>1</v>
          </cell>
          <cell r="R651" t="str">
            <v/>
          </cell>
          <cell r="S651">
            <v>337802.93300000002</v>
          </cell>
          <cell r="T651" t="str">
            <v/>
          </cell>
          <cell r="U651" t="str">
            <v/>
          </cell>
          <cell r="V651" t="str">
            <v/>
          </cell>
          <cell r="W651" t="str">
            <v/>
          </cell>
          <cell r="X651" t="str">
            <v/>
          </cell>
          <cell r="Y651">
            <v>0</v>
          </cell>
          <cell r="AA651" t="str">
            <v/>
          </cell>
          <cell r="AB651">
            <v>9636.0871428571427</v>
          </cell>
          <cell r="AC651" t="str">
            <v/>
          </cell>
          <cell r="AD651" t="str">
            <v/>
          </cell>
          <cell r="AE651" t="str">
            <v/>
          </cell>
          <cell r="AF651" t="str">
            <v/>
          </cell>
          <cell r="AG651" t="str">
            <v/>
          </cell>
          <cell r="AH651">
            <v>0</v>
          </cell>
          <cell r="AJ651" t="str">
            <v>All Network</v>
          </cell>
        </row>
        <row r="652">
          <cell r="A652" t="str">
            <v>20000995</v>
          </cell>
          <cell r="B652" t="str">
            <v>SCOOTENEY TAP TO MIDWAY-BENTON</v>
          </cell>
          <cell r="C652">
            <v>769558.23</v>
          </cell>
          <cell r="D652">
            <v>769558.23</v>
          </cell>
          <cell r="E652">
            <v>0</v>
          </cell>
          <cell r="G652">
            <v>0</v>
          </cell>
          <cell r="I652" t="str">
            <v/>
          </cell>
          <cell r="J652">
            <v>1</v>
          </cell>
          <cell r="K652" t="str">
            <v/>
          </cell>
          <cell r="L652" t="str">
            <v/>
          </cell>
          <cell r="M652" t="str">
            <v/>
          </cell>
          <cell r="N652" t="str">
            <v/>
          </cell>
          <cell r="O652" t="str">
            <v/>
          </cell>
          <cell r="P652">
            <v>1</v>
          </cell>
          <cell r="R652" t="str">
            <v/>
          </cell>
          <cell r="S652">
            <v>769558.23</v>
          </cell>
          <cell r="T652" t="str">
            <v/>
          </cell>
          <cell r="U652" t="str">
            <v/>
          </cell>
          <cell r="V652" t="str">
            <v/>
          </cell>
          <cell r="W652" t="str">
            <v/>
          </cell>
          <cell r="X652" t="str">
            <v/>
          </cell>
          <cell r="Y652">
            <v>0</v>
          </cell>
          <cell r="AA652" t="str">
            <v/>
          </cell>
          <cell r="AB652">
            <v>0</v>
          </cell>
          <cell r="AC652" t="str">
            <v/>
          </cell>
          <cell r="AD652" t="str">
            <v/>
          </cell>
          <cell r="AE652" t="str">
            <v/>
          </cell>
          <cell r="AF652" t="str">
            <v/>
          </cell>
          <cell r="AG652" t="str">
            <v/>
          </cell>
          <cell r="AH652">
            <v>0</v>
          </cell>
          <cell r="AJ652" t="str">
            <v>New.  All Network. REM 1/28/15</v>
          </cell>
        </row>
        <row r="653">
          <cell r="A653" t="str">
            <v>20000516</v>
          </cell>
          <cell r="B653" t="str">
            <v>SHELTON-FAIRMOUNT NO 1</v>
          </cell>
          <cell r="C653">
            <v>4620127.6730000004</v>
          </cell>
          <cell r="D653">
            <v>4565619.9730000002</v>
          </cell>
          <cell r="E653">
            <v>1.1938729093167164E-2</v>
          </cell>
          <cell r="G653">
            <v>50324.122857142858</v>
          </cell>
          <cell r="I653" t="str">
            <v/>
          </cell>
          <cell r="J653">
            <v>1</v>
          </cell>
          <cell r="K653" t="str">
            <v/>
          </cell>
          <cell r="L653" t="str">
            <v/>
          </cell>
          <cell r="M653" t="str">
            <v/>
          </cell>
          <cell r="N653" t="str">
            <v/>
          </cell>
          <cell r="O653" t="str">
            <v/>
          </cell>
          <cell r="P653">
            <v>1</v>
          </cell>
          <cell r="R653" t="str">
            <v/>
          </cell>
          <cell r="S653">
            <v>4620127.6730000004</v>
          </cell>
          <cell r="T653" t="str">
            <v/>
          </cell>
          <cell r="U653" t="str">
            <v/>
          </cell>
          <cell r="V653" t="str">
            <v/>
          </cell>
          <cell r="W653" t="str">
            <v/>
          </cell>
          <cell r="X653" t="str">
            <v/>
          </cell>
          <cell r="Y653">
            <v>0</v>
          </cell>
          <cell r="AA653" t="str">
            <v/>
          </cell>
          <cell r="AB653">
            <v>50324.122857142858</v>
          </cell>
          <cell r="AC653" t="str">
            <v/>
          </cell>
          <cell r="AD653" t="str">
            <v/>
          </cell>
          <cell r="AE653" t="str">
            <v/>
          </cell>
          <cell r="AF653" t="str">
            <v/>
          </cell>
          <cell r="AG653" t="str">
            <v/>
          </cell>
          <cell r="AH653">
            <v>0</v>
          </cell>
          <cell r="AJ653" t="str">
            <v>All Network</v>
          </cell>
        </row>
        <row r="654">
          <cell r="A654" t="str">
            <v>20001269</v>
          </cell>
          <cell r="B654" t="str">
            <v>SHELTON-FAIRMOUNT NO 1 (JEFFER</v>
          </cell>
          <cell r="C654">
            <v>448528.14</v>
          </cell>
          <cell r="G654">
            <v>0</v>
          </cell>
          <cell r="J654">
            <v>1</v>
          </cell>
          <cell r="P654">
            <v>1</v>
          </cell>
          <cell r="R654" t="str">
            <v/>
          </cell>
          <cell r="S654">
            <v>448528.14</v>
          </cell>
          <cell r="T654" t="str">
            <v/>
          </cell>
          <cell r="U654" t="str">
            <v/>
          </cell>
          <cell r="V654" t="str">
            <v/>
          </cell>
          <cell r="W654" t="str">
            <v/>
          </cell>
          <cell r="X654" t="str">
            <v/>
          </cell>
          <cell r="Y654">
            <v>0</v>
          </cell>
          <cell r="AA654" t="str">
            <v/>
          </cell>
          <cell r="AB654">
            <v>0</v>
          </cell>
          <cell r="AC654" t="str">
            <v/>
          </cell>
          <cell r="AD654" t="str">
            <v/>
          </cell>
          <cell r="AE654" t="str">
            <v/>
          </cell>
          <cell r="AF654" t="str">
            <v/>
          </cell>
          <cell r="AG654" t="str">
            <v/>
          </cell>
          <cell r="AH654">
            <v>0</v>
          </cell>
          <cell r="AJ654" t="str">
            <v>New ML. All Network consistent with other investment on this line (LTD 3/28/17)</v>
          </cell>
        </row>
        <row r="655">
          <cell r="A655" t="str">
            <v>20001268</v>
          </cell>
          <cell r="B655" t="str">
            <v>SHELTON-FAIRMOUNT NO 1 (MASON</v>
          </cell>
          <cell r="C655">
            <v>184110.57</v>
          </cell>
          <cell r="G655">
            <v>0</v>
          </cell>
          <cell r="J655">
            <v>1</v>
          </cell>
          <cell r="P655">
            <v>1</v>
          </cell>
          <cell r="R655" t="str">
            <v/>
          </cell>
          <cell r="S655">
            <v>184110.57</v>
          </cell>
          <cell r="T655" t="str">
            <v/>
          </cell>
          <cell r="U655" t="str">
            <v/>
          </cell>
          <cell r="V655" t="str">
            <v/>
          </cell>
          <cell r="W655" t="str">
            <v/>
          </cell>
          <cell r="X655" t="str">
            <v/>
          </cell>
          <cell r="Y655">
            <v>0</v>
          </cell>
          <cell r="AA655" t="str">
            <v/>
          </cell>
          <cell r="AB655">
            <v>0</v>
          </cell>
          <cell r="AC655" t="str">
            <v/>
          </cell>
          <cell r="AD655" t="str">
            <v/>
          </cell>
          <cell r="AE655" t="str">
            <v/>
          </cell>
          <cell r="AF655" t="str">
            <v/>
          </cell>
          <cell r="AG655" t="str">
            <v/>
          </cell>
          <cell r="AH655">
            <v>0</v>
          </cell>
          <cell r="AJ655" t="str">
            <v>New ML. All Network consistent with other investment on this line (LTD 3/28/17)</v>
          </cell>
        </row>
        <row r="656">
          <cell r="A656" t="str">
            <v>20000517</v>
          </cell>
          <cell r="B656" t="str">
            <v>SHELTON-FAIRMOUNT NO 2</v>
          </cell>
          <cell r="C656">
            <v>3590570.5430000001</v>
          </cell>
          <cell r="D656">
            <v>3539391.2029999997</v>
          </cell>
          <cell r="E656">
            <v>1.4459927446454785E-2</v>
          </cell>
          <cell r="G656">
            <v>17871.454285714284</v>
          </cell>
          <cell r="I656" t="str">
            <v/>
          </cell>
          <cell r="J656">
            <v>1</v>
          </cell>
          <cell r="K656" t="str">
            <v/>
          </cell>
          <cell r="L656" t="str">
            <v/>
          </cell>
          <cell r="M656" t="str">
            <v/>
          </cell>
          <cell r="N656" t="str">
            <v/>
          </cell>
          <cell r="O656" t="str">
            <v/>
          </cell>
          <cell r="P656">
            <v>1</v>
          </cell>
          <cell r="R656" t="str">
            <v/>
          </cell>
          <cell r="S656">
            <v>3590570.5430000001</v>
          </cell>
          <cell r="T656" t="str">
            <v/>
          </cell>
          <cell r="U656" t="str">
            <v/>
          </cell>
          <cell r="V656" t="str">
            <v/>
          </cell>
          <cell r="W656" t="str">
            <v/>
          </cell>
          <cell r="X656" t="str">
            <v/>
          </cell>
          <cell r="Y656">
            <v>0</v>
          </cell>
          <cell r="AA656" t="str">
            <v/>
          </cell>
          <cell r="AB656">
            <v>17871.454285714284</v>
          </cell>
          <cell r="AC656" t="str">
            <v/>
          </cell>
          <cell r="AD656" t="str">
            <v/>
          </cell>
          <cell r="AE656" t="str">
            <v/>
          </cell>
          <cell r="AF656" t="str">
            <v/>
          </cell>
          <cell r="AG656" t="str">
            <v/>
          </cell>
          <cell r="AH656">
            <v>0</v>
          </cell>
          <cell r="AJ656" t="str">
            <v>All Network</v>
          </cell>
        </row>
        <row r="657">
          <cell r="A657" t="str">
            <v>20000515</v>
          </cell>
          <cell r="B657" t="str">
            <v>SHELTON-FAIRMOUNT NO 3</v>
          </cell>
          <cell r="C657">
            <v>3179420.1599999997</v>
          </cell>
          <cell r="D657">
            <v>3179420.1599999997</v>
          </cell>
          <cell r="E657">
            <v>0</v>
          </cell>
          <cell r="G657">
            <v>10420.205714285714</v>
          </cell>
          <cell r="I657" t="str">
            <v/>
          </cell>
          <cell r="J657">
            <v>1</v>
          </cell>
          <cell r="K657" t="str">
            <v/>
          </cell>
          <cell r="L657" t="str">
            <v/>
          </cell>
          <cell r="M657" t="str">
            <v/>
          </cell>
          <cell r="N657" t="str">
            <v/>
          </cell>
          <cell r="O657" t="str">
            <v/>
          </cell>
          <cell r="P657">
            <v>1</v>
          </cell>
          <cell r="R657" t="str">
            <v/>
          </cell>
          <cell r="S657">
            <v>3179420.1599999997</v>
          </cell>
          <cell r="T657" t="str">
            <v/>
          </cell>
          <cell r="U657" t="str">
            <v/>
          </cell>
          <cell r="V657" t="str">
            <v/>
          </cell>
          <cell r="W657" t="str">
            <v/>
          </cell>
          <cell r="X657" t="str">
            <v/>
          </cell>
          <cell r="Y657">
            <v>0</v>
          </cell>
          <cell r="AA657" t="str">
            <v/>
          </cell>
          <cell r="AB657">
            <v>10420.205714285714</v>
          </cell>
          <cell r="AC657" t="str">
            <v/>
          </cell>
          <cell r="AD657" t="str">
            <v/>
          </cell>
          <cell r="AE657" t="str">
            <v/>
          </cell>
          <cell r="AF657" t="str">
            <v/>
          </cell>
          <cell r="AG657" t="str">
            <v/>
          </cell>
          <cell r="AH657">
            <v>0</v>
          </cell>
          <cell r="AJ657" t="str">
            <v>All Network</v>
          </cell>
        </row>
        <row r="658">
          <cell r="A658" t="str">
            <v>20000518</v>
          </cell>
          <cell r="B658" t="str">
            <v>SHELTON-FAIRMOUNT NO 4</v>
          </cell>
          <cell r="C658">
            <v>2926202.3100000005</v>
          </cell>
          <cell r="D658">
            <v>2926202.3099999996</v>
          </cell>
          <cell r="E658">
            <v>3.1827005652779991E-16</v>
          </cell>
          <cell r="G658">
            <v>14464.385714285714</v>
          </cell>
          <cell r="I658" t="str">
            <v/>
          </cell>
          <cell r="J658">
            <v>1</v>
          </cell>
          <cell r="K658" t="str">
            <v/>
          </cell>
          <cell r="L658" t="str">
            <v/>
          </cell>
          <cell r="M658" t="str">
            <v/>
          </cell>
          <cell r="N658" t="str">
            <v/>
          </cell>
          <cell r="O658" t="str">
            <v/>
          </cell>
          <cell r="P658">
            <v>1</v>
          </cell>
          <cell r="R658" t="str">
            <v/>
          </cell>
          <cell r="S658">
            <v>2926202.3100000005</v>
          </cell>
          <cell r="T658" t="str">
            <v/>
          </cell>
          <cell r="U658" t="str">
            <v/>
          </cell>
          <cell r="V658" t="str">
            <v/>
          </cell>
          <cell r="W658" t="str">
            <v/>
          </cell>
          <cell r="X658" t="str">
            <v/>
          </cell>
          <cell r="Y658">
            <v>0</v>
          </cell>
          <cell r="AA658" t="str">
            <v/>
          </cell>
          <cell r="AB658">
            <v>14464.385714285714</v>
          </cell>
          <cell r="AC658" t="str">
            <v/>
          </cell>
          <cell r="AD658" t="str">
            <v/>
          </cell>
          <cell r="AE658" t="str">
            <v/>
          </cell>
          <cell r="AF658" t="str">
            <v/>
          </cell>
          <cell r="AG658" t="str">
            <v/>
          </cell>
          <cell r="AH658">
            <v>0</v>
          </cell>
          <cell r="AJ658" t="str">
            <v>All Network</v>
          </cell>
        </row>
        <row r="659">
          <cell r="A659" t="str">
            <v>20000519</v>
          </cell>
          <cell r="B659" t="str">
            <v>SHELTON-KITSAP NO 2</v>
          </cell>
          <cell r="C659">
            <v>9743860.6400000006</v>
          </cell>
          <cell r="D659">
            <v>9742838.1300000008</v>
          </cell>
          <cell r="E659">
            <v>1.0494991155105811E-4</v>
          </cell>
          <cell r="G659">
            <v>7244.3814285714298</v>
          </cell>
          <cell r="I659" t="str">
            <v/>
          </cell>
          <cell r="J659">
            <v>1</v>
          </cell>
          <cell r="K659" t="str">
            <v/>
          </cell>
          <cell r="L659" t="str">
            <v/>
          </cell>
          <cell r="M659" t="str">
            <v/>
          </cell>
          <cell r="N659" t="str">
            <v/>
          </cell>
          <cell r="O659" t="str">
            <v/>
          </cell>
          <cell r="P659">
            <v>1</v>
          </cell>
          <cell r="R659" t="str">
            <v/>
          </cell>
          <cell r="S659">
            <v>9743860.6400000006</v>
          </cell>
          <cell r="T659" t="str">
            <v/>
          </cell>
          <cell r="U659" t="str">
            <v/>
          </cell>
          <cell r="V659" t="str">
            <v/>
          </cell>
          <cell r="W659" t="str">
            <v/>
          </cell>
          <cell r="X659" t="str">
            <v/>
          </cell>
          <cell r="Y659">
            <v>0</v>
          </cell>
          <cell r="AA659" t="str">
            <v/>
          </cell>
          <cell r="AB659">
            <v>7244.3814285714298</v>
          </cell>
          <cell r="AC659" t="str">
            <v/>
          </cell>
          <cell r="AD659" t="str">
            <v/>
          </cell>
          <cell r="AE659" t="str">
            <v/>
          </cell>
          <cell r="AF659" t="str">
            <v/>
          </cell>
          <cell r="AG659" t="str">
            <v/>
          </cell>
          <cell r="AH659">
            <v>0</v>
          </cell>
          <cell r="AJ659" t="str">
            <v>All Network</v>
          </cell>
        </row>
        <row r="660">
          <cell r="A660" t="str">
            <v>20000818</v>
          </cell>
          <cell r="B660" t="str">
            <v>SHELTON-KITSAP NO 3</v>
          </cell>
          <cell r="C660">
            <v>181839.35</v>
          </cell>
          <cell r="D660">
            <v>181839.35</v>
          </cell>
          <cell r="E660">
            <v>0</v>
          </cell>
          <cell r="G660">
            <v>8760.84</v>
          </cell>
          <cell r="I660" t="str">
            <v/>
          </cell>
          <cell r="J660">
            <v>1</v>
          </cell>
          <cell r="K660" t="str">
            <v/>
          </cell>
          <cell r="L660" t="str">
            <v/>
          </cell>
          <cell r="M660" t="str">
            <v/>
          </cell>
          <cell r="N660" t="str">
            <v/>
          </cell>
          <cell r="O660" t="str">
            <v/>
          </cell>
          <cell r="P660">
            <v>1</v>
          </cell>
          <cell r="R660" t="str">
            <v/>
          </cell>
          <cell r="S660">
            <v>181839.35</v>
          </cell>
          <cell r="T660" t="str">
            <v/>
          </cell>
          <cell r="U660" t="str">
            <v/>
          </cell>
          <cell r="V660" t="str">
            <v/>
          </cell>
          <cell r="W660" t="str">
            <v/>
          </cell>
          <cell r="X660" t="str">
            <v/>
          </cell>
          <cell r="Y660">
            <v>0</v>
          </cell>
          <cell r="AA660" t="str">
            <v/>
          </cell>
          <cell r="AB660">
            <v>8760.84</v>
          </cell>
          <cell r="AC660" t="str">
            <v/>
          </cell>
          <cell r="AD660" t="str">
            <v/>
          </cell>
          <cell r="AE660" t="str">
            <v/>
          </cell>
          <cell r="AF660" t="str">
            <v/>
          </cell>
          <cell r="AG660" t="str">
            <v/>
          </cell>
          <cell r="AH660">
            <v>0</v>
          </cell>
          <cell r="AJ660" t="str">
            <v>New.  All Network. REM 1/28/15</v>
          </cell>
        </row>
        <row r="661">
          <cell r="A661" t="str">
            <v>20000905</v>
          </cell>
          <cell r="B661" t="str">
            <v>SHELTON-KITSAP NO 3 (MASON CO)</v>
          </cell>
          <cell r="C661">
            <v>222316.15999999997</v>
          </cell>
          <cell r="D661">
            <v>222316.15999999997</v>
          </cell>
          <cell r="E661">
            <v>0</v>
          </cell>
          <cell r="G661">
            <v>0</v>
          </cell>
          <cell r="I661" t="str">
            <v/>
          </cell>
          <cell r="J661">
            <v>1</v>
          </cell>
          <cell r="K661" t="str">
            <v/>
          </cell>
          <cell r="L661" t="str">
            <v/>
          </cell>
          <cell r="M661" t="str">
            <v/>
          </cell>
          <cell r="N661" t="str">
            <v/>
          </cell>
          <cell r="O661" t="str">
            <v/>
          </cell>
          <cell r="P661">
            <v>1</v>
          </cell>
          <cell r="R661" t="str">
            <v/>
          </cell>
          <cell r="S661">
            <v>222316.15999999997</v>
          </cell>
          <cell r="T661" t="str">
            <v/>
          </cell>
          <cell r="U661" t="str">
            <v/>
          </cell>
          <cell r="V661" t="str">
            <v/>
          </cell>
          <cell r="W661" t="str">
            <v/>
          </cell>
          <cell r="X661" t="str">
            <v/>
          </cell>
          <cell r="Y661">
            <v>0</v>
          </cell>
          <cell r="AA661" t="str">
            <v/>
          </cell>
          <cell r="AB661">
            <v>0</v>
          </cell>
          <cell r="AC661" t="str">
            <v/>
          </cell>
          <cell r="AD661" t="str">
            <v/>
          </cell>
          <cell r="AE661" t="str">
            <v/>
          </cell>
          <cell r="AF661" t="str">
            <v/>
          </cell>
          <cell r="AG661" t="str">
            <v/>
          </cell>
          <cell r="AH661">
            <v>0</v>
          </cell>
          <cell r="AJ661" t="str">
            <v>New.  All Network.</v>
          </cell>
        </row>
        <row r="662">
          <cell r="A662" t="str">
            <v>20000520</v>
          </cell>
          <cell r="B662" t="str">
            <v>SHELTON-KITSAP NO 4</v>
          </cell>
          <cell r="C662">
            <v>4172673.57</v>
          </cell>
          <cell r="D662">
            <v>4172673.5700000003</v>
          </cell>
          <cell r="E662">
            <v>-1.1159782319318576E-16</v>
          </cell>
          <cell r="G662">
            <v>9300.2542857142871</v>
          </cell>
          <cell r="I662" t="str">
            <v/>
          </cell>
          <cell r="J662">
            <v>1</v>
          </cell>
          <cell r="K662" t="str">
            <v/>
          </cell>
          <cell r="L662" t="str">
            <v/>
          </cell>
          <cell r="M662" t="str">
            <v/>
          </cell>
          <cell r="N662" t="str">
            <v/>
          </cell>
          <cell r="O662" t="str">
            <v/>
          </cell>
          <cell r="P662">
            <v>1</v>
          </cell>
          <cell r="R662" t="str">
            <v/>
          </cell>
          <cell r="S662">
            <v>4172673.57</v>
          </cell>
          <cell r="T662" t="str">
            <v/>
          </cell>
          <cell r="U662" t="str">
            <v/>
          </cell>
          <cell r="V662" t="str">
            <v/>
          </cell>
          <cell r="W662" t="str">
            <v/>
          </cell>
          <cell r="X662" t="str">
            <v/>
          </cell>
          <cell r="Y662">
            <v>0</v>
          </cell>
          <cell r="AA662" t="str">
            <v/>
          </cell>
          <cell r="AB662">
            <v>9300.2542857142871</v>
          </cell>
          <cell r="AC662" t="str">
            <v/>
          </cell>
          <cell r="AD662" t="str">
            <v/>
          </cell>
          <cell r="AE662" t="str">
            <v/>
          </cell>
          <cell r="AF662" t="str">
            <v/>
          </cell>
          <cell r="AG662" t="str">
            <v/>
          </cell>
          <cell r="AH662">
            <v>0</v>
          </cell>
          <cell r="AJ662" t="str">
            <v>All Network</v>
          </cell>
        </row>
        <row r="663">
          <cell r="A663" t="str">
            <v>20000758</v>
          </cell>
          <cell r="B663" t="str">
            <v>SHELTON-SOUTH BREMERTON NO 1</v>
          </cell>
          <cell r="C663">
            <v>9302539.0600000005</v>
          </cell>
          <cell r="D663">
            <v>9302539.0599999987</v>
          </cell>
          <cell r="E663">
            <v>2.0022975847961205E-16</v>
          </cell>
          <cell r="G663">
            <v>2810.678571428572</v>
          </cell>
          <cell r="I663" t="str">
            <v/>
          </cell>
          <cell r="J663">
            <v>1</v>
          </cell>
          <cell r="K663" t="str">
            <v/>
          </cell>
          <cell r="L663" t="str">
            <v/>
          </cell>
          <cell r="M663" t="str">
            <v/>
          </cell>
          <cell r="N663" t="str">
            <v/>
          </cell>
          <cell r="O663" t="str">
            <v/>
          </cell>
          <cell r="P663">
            <v>1</v>
          </cell>
          <cell r="R663" t="str">
            <v/>
          </cell>
          <cell r="S663">
            <v>9302539.0600000005</v>
          </cell>
          <cell r="T663" t="str">
            <v/>
          </cell>
          <cell r="U663" t="str">
            <v/>
          </cell>
          <cell r="V663" t="str">
            <v/>
          </cell>
          <cell r="W663" t="str">
            <v/>
          </cell>
          <cell r="X663" t="str">
            <v/>
          </cell>
          <cell r="Y663">
            <v>0</v>
          </cell>
          <cell r="AA663" t="str">
            <v/>
          </cell>
          <cell r="AB663">
            <v>2810.678571428572</v>
          </cell>
          <cell r="AC663" t="str">
            <v/>
          </cell>
          <cell r="AD663" t="str">
            <v/>
          </cell>
          <cell r="AE663" t="str">
            <v/>
          </cell>
          <cell r="AF663" t="str">
            <v/>
          </cell>
          <cell r="AG663" t="str">
            <v/>
          </cell>
          <cell r="AH663">
            <v>0</v>
          </cell>
          <cell r="AJ663" t="str">
            <v>All Network</v>
          </cell>
        </row>
        <row r="664">
          <cell r="A664" t="str">
            <v>20000943</v>
          </cell>
          <cell r="B664" t="str">
            <v>SHULTZ-RAVER NO 4 ML KING CO</v>
          </cell>
          <cell r="C664">
            <v>190718.38</v>
          </cell>
          <cell r="D664">
            <v>190718.38</v>
          </cell>
          <cell r="E664">
            <v>0</v>
          </cell>
          <cell r="G664">
            <v>0</v>
          </cell>
          <cell r="I664" t="str">
            <v/>
          </cell>
          <cell r="J664">
            <v>1</v>
          </cell>
          <cell r="K664" t="str">
            <v/>
          </cell>
          <cell r="L664" t="str">
            <v/>
          </cell>
          <cell r="M664" t="str">
            <v/>
          </cell>
          <cell r="N664" t="str">
            <v/>
          </cell>
          <cell r="O664" t="str">
            <v/>
          </cell>
          <cell r="P664">
            <v>1</v>
          </cell>
          <cell r="R664" t="str">
            <v/>
          </cell>
          <cell r="S664">
            <v>190718.38</v>
          </cell>
          <cell r="T664" t="str">
            <v/>
          </cell>
          <cell r="U664" t="str">
            <v/>
          </cell>
          <cell r="V664" t="str">
            <v/>
          </cell>
          <cell r="W664" t="str">
            <v/>
          </cell>
          <cell r="X664" t="str">
            <v/>
          </cell>
          <cell r="Y664">
            <v>0</v>
          </cell>
          <cell r="AA664" t="str">
            <v/>
          </cell>
          <cell r="AB664">
            <v>0</v>
          </cell>
          <cell r="AC664" t="str">
            <v/>
          </cell>
          <cell r="AD664" t="str">
            <v/>
          </cell>
          <cell r="AE664" t="str">
            <v/>
          </cell>
          <cell r="AF664" t="str">
            <v/>
          </cell>
          <cell r="AG664" t="str">
            <v/>
          </cell>
          <cell r="AH664">
            <v>0</v>
          </cell>
          <cell r="AJ664" t="str">
            <v>MLEASE All Network</v>
          </cell>
        </row>
        <row r="665">
          <cell r="A665" t="str">
            <v>20000944</v>
          </cell>
          <cell r="B665" t="str">
            <v>SHULTZ-RAVER NO 4 ML KITTITAS</v>
          </cell>
          <cell r="C665">
            <v>515646.23</v>
          </cell>
          <cell r="D665">
            <v>515646.23</v>
          </cell>
          <cell r="E665">
            <v>0</v>
          </cell>
          <cell r="G665">
            <v>0</v>
          </cell>
          <cell r="I665" t="str">
            <v/>
          </cell>
          <cell r="J665">
            <v>1</v>
          </cell>
          <cell r="K665" t="str">
            <v/>
          </cell>
          <cell r="L665" t="str">
            <v/>
          </cell>
          <cell r="M665" t="str">
            <v/>
          </cell>
          <cell r="N665" t="str">
            <v/>
          </cell>
          <cell r="O665" t="str">
            <v/>
          </cell>
          <cell r="P665">
            <v>1</v>
          </cell>
          <cell r="R665" t="str">
            <v/>
          </cell>
          <cell r="S665">
            <v>515646.23</v>
          </cell>
          <cell r="T665" t="str">
            <v/>
          </cell>
          <cell r="U665" t="str">
            <v/>
          </cell>
          <cell r="V665" t="str">
            <v/>
          </cell>
          <cell r="W665" t="str">
            <v/>
          </cell>
          <cell r="X665" t="str">
            <v/>
          </cell>
          <cell r="Y665">
            <v>0</v>
          </cell>
          <cell r="AA665" t="str">
            <v/>
          </cell>
          <cell r="AB665">
            <v>0</v>
          </cell>
          <cell r="AC665" t="str">
            <v/>
          </cell>
          <cell r="AD665" t="str">
            <v/>
          </cell>
          <cell r="AE665" t="str">
            <v/>
          </cell>
          <cell r="AF665" t="str">
            <v/>
          </cell>
          <cell r="AG665" t="str">
            <v/>
          </cell>
          <cell r="AH665">
            <v>0</v>
          </cell>
          <cell r="AJ665" t="str">
            <v>MLEASE All Network</v>
          </cell>
        </row>
        <row r="666">
          <cell r="A666" t="str">
            <v>20000523</v>
          </cell>
          <cell r="B666" t="str">
            <v>SICKLER-SCHULTZ NO 1</v>
          </cell>
          <cell r="C666">
            <v>11145747.069999998</v>
          </cell>
          <cell r="D666">
            <v>11145747.069999998</v>
          </cell>
          <cell r="E666">
            <v>0</v>
          </cell>
          <cell r="G666">
            <v>8495.3199999999979</v>
          </cell>
          <cell r="I666" t="str">
            <v/>
          </cell>
          <cell r="J666">
            <v>1</v>
          </cell>
          <cell r="K666" t="str">
            <v/>
          </cell>
          <cell r="L666" t="str">
            <v/>
          </cell>
          <cell r="M666" t="str">
            <v/>
          </cell>
          <cell r="N666" t="str">
            <v/>
          </cell>
          <cell r="O666" t="str">
            <v/>
          </cell>
          <cell r="P666">
            <v>1</v>
          </cell>
          <cell r="R666" t="str">
            <v/>
          </cell>
          <cell r="S666">
            <v>11145747.069999998</v>
          </cell>
          <cell r="T666" t="str">
            <v/>
          </cell>
          <cell r="U666" t="str">
            <v/>
          </cell>
          <cell r="V666" t="str">
            <v/>
          </cell>
          <cell r="W666" t="str">
            <v/>
          </cell>
          <cell r="X666" t="str">
            <v/>
          </cell>
          <cell r="Y666">
            <v>0</v>
          </cell>
          <cell r="AA666" t="str">
            <v/>
          </cell>
          <cell r="AB666">
            <v>8495.3199999999979</v>
          </cell>
          <cell r="AC666" t="str">
            <v/>
          </cell>
          <cell r="AD666" t="str">
            <v/>
          </cell>
          <cell r="AE666" t="str">
            <v/>
          </cell>
          <cell r="AF666" t="str">
            <v/>
          </cell>
          <cell r="AG666" t="str">
            <v/>
          </cell>
          <cell r="AH666">
            <v>0</v>
          </cell>
          <cell r="AJ666" t="str">
            <v>All Network</v>
          </cell>
        </row>
        <row r="667">
          <cell r="A667" t="str">
            <v>20000891</v>
          </cell>
          <cell r="B667" t="str">
            <v>SICKLER-SCHULTZ NO 1 ML CHELAN</v>
          </cell>
          <cell r="C667">
            <v>144840.51</v>
          </cell>
          <cell r="D667">
            <v>144840.51</v>
          </cell>
          <cell r="E667">
            <v>0</v>
          </cell>
          <cell r="G667">
            <v>0</v>
          </cell>
          <cell r="I667" t="str">
            <v/>
          </cell>
          <cell r="J667">
            <v>1</v>
          </cell>
          <cell r="K667" t="str">
            <v/>
          </cell>
          <cell r="L667" t="str">
            <v/>
          </cell>
          <cell r="M667" t="str">
            <v/>
          </cell>
          <cell r="N667" t="str">
            <v/>
          </cell>
          <cell r="O667" t="str">
            <v/>
          </cell>
          <cell r="P667">
            <v>1</v>
          </cell>
          <cell r="R667" t="str">
            <v/>
          </cell>
          <cell r="S667">
            <v>144840.51</v>
          </cell>
          <cell r="T667" t="str">
            <v/>
          </cell>
          <cell r="U667" t="str">
            <v/>
          </cell>
          <cell r="V667" t="str">
            <v/>
          </cell>
          <cell r="W667" t="str">
            <v/>
          </cell>
          <cell r="X667" t="str">
            <v/>
          </cell>
          <cell r="Y667">
            <v>0</v>
          </cell>
          <cell r="AA667" t="str">
            <v/>
          </cell>
          <cell r="AB667">
            <v>0</v>
          </cell>
          <cell r="AC667" t="str">
            <v/>
          </cell>
          <cell r="AD667" t="str">
            <v/>
          </cell>
          <cell r="AE667" t="str">
            <v/>
          </cell>
          <cell r="AF667" t="str">
            <v/>
          </cell>
          <cell r="AG667" t="str">
            <v/>
          </cell>
          <cell r="AH667">
            <v>0</v>
          </cell>
          <cell r="AJ667" t="str">
            <v>MLEASE All Network</v>
          </cell>
        </row>
        <row r="668">
          <cell r="A668" t="str">
            <v>20000892</v>
          </cell>
          <cell r="B668" t="str">
            <v>SICKLER-SCHULTZ NO 1 ML DOUGLA</v>
          </cell>
          <cell r="C668">
            <v>214362.59</v>
          </cell>
          <cell r="D668">
            <v>214362.59</v>
          </cell>
          <cell r="E668">
            <v>0</v>
          </cell>
          <cell r="G668">
            <v>0</v>
          </cell>
          <cell r="I668" t="str">
            <v/>
          </cell>
          <cell r="J668">
            <v>1</v>
          </cell>
          <cell r="K668" t="str">
            <v/>
          </cell>
          <cell r="L668" t="str">
            <v/>
          </cell>
          <cell r="M668" t="str">
            <v/>
          </cell>
          <cell r="N668" t="str">
            <v/>
          </cell>
          <cell r="O668" t="str">
            <v/>
          </cell>
          <cell r="P668">
            <v>1</v>
          </cell>
          <cell r="R668" t="str">
            <v/>
          </cell>
          <cell r="S668">
            <v>214362.59</v>
          </cell>
          <cell r="T668" t="str">
            <v/>
          </cell>
          <cell r="U668" t="str">
            <v/>
          </cell>
          <cell r="V668" t="str">
            <v/>
          </cell>
          <cell r="W668" t="str">
            <v/>
          </cell>
          <cell r="X668" t="str">
            <v/>
          </cell>
          <cell r="Y668">
            <v>0</v>
          </cell>
          <cell r="AA668" t="str">
            <v/>
          </cell>
          <cell r="AB668">
            <v>0</v>
          </cell>
          <cell r="AC668" t="str">
            <v/>
          </cell>
          <cell r="AD668" t="str">
            <v/>
          </cell>
          <cell r="AE668" t="str">
            <v/>
          </cell>
          <cell r="AF668" t="str">
            <v/>
          </cell>
          <cell r="AG668" t="str">
            <v/>
          </cell>
          <cell r="AH668">
            <v>0</v>
          </cell>
          <cell r="AJ668" t="str">
            <v>MLEASE All Network</v>
          </cell>
        </row>
        <row r="669">
          <cell r="A669" t="str">
            <v>20000890</v>
          </cell>
          <cell r="B669" t="str">
            <v>SICKLER-SCHULTZ NO 1 ML KITTIT</v>
          </cell>
          <cell r="C669">
            <v>220155.28</v>
          </cell>
          <cell r="D669">
            <v>220155.28</v>
          </cell>
          <cell r="E669">
            <v>0</v>
          </cell>
          <cell r="G669">
            <v>0</v>
          </cell>
          <cell r="I669" t="str">
            <v/>
          </cell>
          <cell r="J669">
            <v>1</v>
          </cell>
          <cell r="K669" t="str">
            <v/>
          </cell>
          <cell r="L669" t="str">
            <v/>
          </cell>
          <cell r="M669" t="str">
            <v/>
          </cell>
          <cell r="N669" t="str">
            <v/>
          </cell>
          <cell r="O669" t="str">
            <v/>
          </cell>
          <cell r="P669">
            <v>1</v>
          </cell>
          <cell r="R669" t="str">
            <v/>
          </cell>
          <cell r="S669">
            <v>220155.28</v>
          </cell>
          <cell r="T669" t="str">
            <v/>
          </cell>
          <cell r="U669" t="str">
            <v/>
          </cell>
          <cell r="V669" t="str">
            <v/>
          </cell>
          <cell r="W669" t="str">
            <v/>
          </cell>
          <cell r="X669" t="str">
            <v/>
          </cell>
          <cell r="Y669">
            <v>0</v>
          </cell>
          <cell r="AA669" t="str">
            <v/>
          </cell>
          <cell r="AB669">
            <v>0</v>
          </cell>
          <cell r="AC669" t="str">
            <v/>
          </cell>
          <cell r="AD669" t="str">
            <v/>
          </cell>
          <cell r="AE669" t="str">
            <v/>
          </cell>
          <cell r="AF669" t="str">
            <v/>
          </cell>
          <cell r="AG669" t="str">
            <v/>
          </cell>
          <cell r="AH669">
            <v>0</v>
          </cell>
          <cell r="AJ669" t="str">
            <v>MLEASE All Network</v>
          </cell>
        </row>
        <row r="670">
          <cell r="A670" t="str">
            <v>20000525</v>
          </cell>
          <cell r="B670" t="str">
            <v>SIFTON TAP TO N. BONN-ROSS 2</v>
          </cell>
          <cell r="C670">
            <v>222179.5</v>
          </cell>
          <cell r="D670">
            <v>222179.5</v>
          </cell>
          <cell r="E670">
            <v>0</v>
          </cell>
          <cell r="G670">
            <v>1.4285714285714286E-3</v>
          </cell>
          <cell r="I670" t="str">
            <v/>
          </cell>
          <cell r="J670">
            <v>1</v>
          </cell>
          <cell r="K670" t="str">
            <v/>
          </cell>
          <cell r="L670" t="str">
            <v/>
          </cell>
          <cell r="M670" t="str">
            <v/>
          </cell>
          <cell r="N670" t="str">
            <v/>
          </cell>
          <cell r="O670" t="str">
            <v/>
          </cell>
          <cell r="P670">
            <v>1</v>
          </cell>
          <cell r="R670" t="str">
            <v/>
          </cell>
          <cell r="S670">
            <v>222179.5</v>
          </cell>
          <cell r="T670" t="str">
            <v/>
          </cell>
          <cell r="U670" t="str">
            <v/>
          </cell>
          <cell r="V670" t="str">
            <v/>
          </cell>
          <cell r="W670" t="str">
            <v/>
          </cell>
          <cell r="X670" t="str">
            <v/>
          </cell>
          <cell r="Y670">
            <v>0</v>
          </cell>
          <cell r="AA670" t="str">
            <v/>
          </cell>
          <cell r="AB670">
            <v>1.4285714285714286E-3</v>
          </cell>
          <cell r="AC670" t="str">
            <v/>
          </cell>
          <cell r="AD670" t="str">
            <v/>
          </cell>
          <cell r="AE670" t="str">
            <v/>
          </cell>
          <cell r="AF670" t="str">
            <v/>
          </cell>
          <cell r="AG670" t="str">
            <v/>
          </cell>
          <cell r="AH670">
            <v>0</v>
          </cell>
          <cell r="AJ670" t="str">
            <v>All Network</v>
          </cell>
        </row>
        <row r="671">
          <cell r="A671" t="str">
            <v>20000524</v>
          </cell>
          <cell r="B671" t="str">
            <v>SIFTON TAP TO NORTH BONNEVILLE</v>
          </cell>
          <cell r="C671">
            <v>222179.5</v>
          </cell>
          <cell r="D671">
            <v>222179.5</v>
          </cell>
          <cell r="E671">
            <v>0</v>
          </cell>
          <cell r="G671">
            <v>562.49428571428575</v>
          </cell>
          <cell r="I671" t="str">
            <v/>
          </cell>
          <cell r="J671">
            <v>1</v>
          </cell>
          <cell r="K671" t="str">
            <v/>
          </cell>
          <cell r="L671" t="str">
            <v/>
          </cell>
          <cell r="M671" t="str">
            <v/>
          </cell>
          <cell r="N671" t="str">
            <v/>
          </cell>
          <cell r="O671" t="str">
            <v/>
          </cell>
          <cell r="P671">
            <v>1</v>
          </cell>
          <cell r="R671" t="str">
            <v/>
          </cell>
          <cell r="S671">
            <v>222179.5</v>
          </cell>
          <cell r="T671" t="str">
            <v/>
          </cell>
          <cell r="U671" t="str">
            <v/>
          </cell>
          <cell r="V671" t="str">
            <v/>
          </cell>
          <cell r="W671" t="str">
            <v/>
          </cell>
          <cell r="X671" t="str">
            <v/>
          </cell>
          <cell r="Y671">
            <v>0</v>
          </cell>
          <cell r="AA671" t="str">
            <v/>
          </cell>
          <cell r="AB671">
            <v>562.49428571428575</v>
          </cell>
          <cell r="AC671" t="str">
            <v/>
          </cell>
          <cell r="AD671" t="str">
            <v/>
          </cell>
          <cell r="AE671" t="str">
            <v/>
          </cell>
          <cell r="AF671" t="str">
            <v/>
          </cell>
          <cell r="AG671" t="str">
            <v/>
          </cell>
          <cell r="AH671">
            <v>0</v>
          </cell>
          <cell r="AJ671" t="str">
            <v>All Network</v>
          </cell>
        </row>
        <row r="672">
          <cell r="A672" t="str">
            <v>20000526</v>
          </cell>
          <cell r="B672" t="str">
            <v>SIFTON-FISHERS ROAD NO 1</v>
          </cell>
          <cell r="C672">
            <v>55704</v>
          </cell>
          <cell r="D672">
            <v>55704</v>
          </cell>
          <cell r="E672">
            <v>0</v>
          </cell>
          <cell r="G672">
            <v>716.94142857142856</v>
          </cell>
          <cell r="I672" t="str">
            <v/>
          </cell>
          <cell r="J672">
            <v>1</v>
          </cell>
          <cell r="K672" t="str">
            <v/>
          </cell>
          <cell r="L672" t="str">
            <v/>
          </cell>
          <cell r="M672" t="str">
            <v/>
          </cell>
          <cell r="N672" t="str">
            <v/>
          </cell>
          <cell r="O672" t="str">
            <v/>
          </cell>
          <cell r="P672">
            <v>1</v>
          </cell>
          <cell r="R672" t="str">
            <v/>
          </cell>
          <cell r="S672">
            <v>55704</v>
          </cell>
          <cell r="T672" t="str">
            <v/>
          </cell>
          <cell r="U672" t="str">
            <v/>
          </cell>
          <cell r="V672" t="str">
            <v/>
          </cell>
          <cell r="W672" t="str">
            <v/>
          </cell>
          <cell r="X672" t="str">
            <v/>
          </cell>
          <cell r="Y672">
            <v>0</v>
          </cell>
          <cell r="AA672" t="str">
            <v/>
          </cell>
          <cell r="AB672">
            <v>716.94142857142856</v>
          </cell>
          <cell r="AC672" t="str">
            <v/>
          </cell>
          <cell r="AD672" t="str">
            <v/>
          </cell>
          <cell r="AE672" t="str">
            <v/>
          </cell>
          <cell r="AF672" t="str">
            <v/>
          </cell>
          <cell r="AG672" t="str">
            <v/>
          </cell>
          <cell r="AH672">
            <v>0</v>
          </cell>
          <cell r="AJ672" t="str">
            <v>All Network</v>
          </cell>
        </row>
        <row r="673">
          <cell r="A673" t="str">
            <v>20000656</v>
          </cell>
          <cell r="B673" t="str">
            <v>SIFTON-LACAMAS NO 1</v>
          </cell>
          <cell r="C673">
            <v>353.53</v>
          </cell>
          <cell r="D673">
            <v>353.53</v>
          </cell>
          <cell r="E673">
            <v>0</v>
          </cell>
          <cell r="G673">
            <v>969.23571428571427</v>
          </cell>
          <cell r="I673" t="str">
            <v/>
          </cell>
          <cell r="J673">
            <v>1</v>
          </cell>
          <cell r="K673" t="str">
            <v/>
          </cell>
          <cell r="L673" t="str">
            <v/>
          </cell>
          <cell r="M673" t="str">
            <v/>
          </cell>
          <cell r="N673" t="str">
            <v/>
          </cell>
          <cell r="O673" t="str">
            <v/>
          </cell>
          <cell r="P673">
            <v>1</v>
          </cell>
          <cell r="R673" t="str">
            <v/>
          </cell>
          <cell r="S673">
            <v>353.53</v>
          </cell>
          <cell r="T673" t="str">
            <v/>
          </cell>
          <cell r="U673" t="str">
            <v/>
          </cell>
          <cell r="V673" t="str">
            <v/>
          </cell>
          <cell r="W673" t="str">
            <v/>
          </cell>
          <cell r="X673" t="str">
            <v/>
          </cell>
          <cell r="Y673">
            <v>0</v>
          </cell>
          <cell r="AA673" t="str">
            <v/>
          </cell>
          <cell r="AB673">
            <v>969.23571428571427</v>
          </cell>
          <cell r="AC673" t="str">
            <v/>
          </cell>
          <cell r="AD673" t="str">
            <v/>
          </cell>
          <cell r="AE673" t="str">
            <v/>
          </cell>
          <cell r="AF673" t="str">
            <v/>
          </cell>
          <cell r="AG673" t="str">
            <v/>
          </cell>
          <cell r="AH673">
            <v>0</v>
          </cell>
          <cell r="AJ673" t="str">
            <v>Moved to All Network.  REM 4/17/12</v>
          </cell>
        </row>
        <row r="674">
          <cell r="A674" t="str">
            <v>20000527</v>
          </cell>
          <cell r="B674" t="str">
            <v>SIFTON-ROSS NO 1</v>
          </cell>
          <cell r="C674">
            <v>356952.07</v>
          </cell>
          <cell r="D674">
            <v>357626.94</v>
          </cell>
          <cell r="E674">
            <v>-1.8870781938295682E-3</v>
          </cell>
          <cell r="G674">
            <v>1305.55</v>
          </cell>
          <cell r="I674" t="str">
            <v/>
          </cell>
          <cell r="J674">
            <v>1</v>
          </cell>
          <cell r="K674" t="str">
            <v/>
          </cell>
          <cell r="L674" t="str">
            <v/>
          </cell>
          <cell r="M674" t="str">
            <v/>
          </cell>
          <cell r="N674" t="str">
            <v/>
          </cell>
          <cell r="O674" t="str">
            <v/>
          </cell>
          <cell r="P674">
            <v>1</v>
          </cell>
          <cell r="R674" t="str">
            <v/>
          </cell>
          <cell r="S674">
            <v>356952.07</v>
          </cell>
          <cell r="T674" t="str">
            <v/>
          </cell>
          <cell r="U674" t="str">
            <v/>
          </cell>
          <cell r="V674" t="str">
            <v/>
          </cell>
          <cell r="W674" t="str">
            <v/>
          </cell>
          <cell r="X674" t="str">
            <v/>
          </cell>
          <cell r="Y674">
            <v>0</v>
          </cell>
          <cell r="AA674" t="str">
            <v/>
          </cell>
          <cell r="AB674">
            <v>1305.55</v>
          </cell>
          <cell r="AC674" t="str">
            <v/>
          </cell>
          <cell r="AD674" t="str">
            <v/>
          </cell>
          <cell r="AE674" t="str">
            <v/>
          </cell>
          <cell r="AF674" t="str">
            <v/>
          </cell>
          <cell r="AG674" t="str">
            <v/>
          </cell>
          <cell r="AH674">
            <v>0</v>
          </cell>
          <cell r="AJ674" t="str">
            <v>All Network</v>
          </cell>
        </row>
        <row r="675">
          <cell r="A675" t="str">
            <v>20000903</v>
          </cell>
          <cell r="B675" t="str">
            <v>SILVERADO TAP TO PORT ANGELES-</v>
          </cell>
          <cell r="C675">
            <v>458627.27</v>
          </cell>
          <cell r="D675">
            <v>458627.27</v>
          </cell>
          <cell r="E675">
            <v>0</v>
          </cell>
          <cell r="G675">
            <v>2322.3328571428574</v>
          </cell>
          <cell r="I675" t="str">
            <v/>
          </cell>
          <cell r="J675">
            <v>1</v>
          </cell>
          <cell r="K675" t="str">
            <v/>
          </cell>
          <cell r="L675" t="str">
            <v/>
          </cell>
          <cell r="M675" t="str">
            <v/>
          </cell>
          <cell r="N675" t="str">
            <v/>
          </cell>
          <cell r="O675" t="str">
            <v/>
          </cell>
          <cell r="P675">
            <v>1</v>
          </cell>
          <cell r="R675" t="str">
            <v/>
          </cell>
          <cell r="S675">
            <v>458627.27</v>
          </cell>
          <cell r="T675" t="str">
            <v/>
          </cell>
          <cell r="U675" t="str">
            <v/>
          </cell>
          <cell r="V675" t="str">
            <v/>
          </cell>
          <cell r="W675" t="str">
            <v/>
          </cell>
          <cell r="X675" t="str">
            <v/>
          </cell>
          <cell r="Y675">
            <v>0</v>
          </cell>
          <cell r="AA675" t="str">
            <v/>
          </cell>
          <cell r="AB675">
            <v>2322.3328571428574</v>
          </cell>
          <cell r="AC675" t="str">
            <v/>
          </cell>
          <cell r="AD675" t="str">
            <v/>
          </cell>
          <cell r="AE675" t="str">
            <v/>
          </cell>
          <cell r="AF675" t="str">
            <v/>
          </cell>
          <cell r="AG675" t="str">
            <v/>
          </cell>
          <cell r="AH675">
            <v>0</v>
          </cell>
          <cell r="AJ675" t="str">
            <v>New.  All Network.</v>
          </cell>
        </row>
        <row r="676">
          <cell r="A676" t="str">
            <v>20000528</v>
          </cell>
          <cell r="B676" t="str">
            <v>SLATT-BUCKLEY NO 1</v>
          </cell>
          <cell r="C676">
            <v>21181549.749999996</v>
          </cell>
          <cell r="D676">
            <v>21181549.75</v>
          </cell>
          <cell r="E676">
            <v>-1.7587430298682059E-16</v>
          </cell>
          <cell r="G676">
            <v>34198.354285714289</v>
          </cell>
          <cell r="I676" t="str">
            <v/>
          </cell>
          <cell r="J676">
            <v>1</v>
          </cell>
          <cell r="K676" t="str">
            <v/>
          </cell>
          <cell r="L676" t="str">
            <v/>
          </cell>
          <cell r="M676" t="str">
            <v/>
          </cell>
          <cell r="N676" t="str">
            <v/>
          </cell>
          <cell r="O676" t="str">
            <v/>
          </cell>
          <cell r="P676">
            <v>1</v>
          </cell>
          <cell r="R676" t="str">
            <v/>
          </cell>
          <cell r="S676">
            <v>21181549.749999996</v>
          </cell>
          <cell r="T676" t="str">
            <v/>
          </cell>
          <cell r="U676" t="str">
            <v/>
          </cell>
          <cell r="V676" t="str">
            <v/>
          </cell>
          <cell r="W676" t="str">
            <v/>
          </cell>
          <cell r="X676" t="str">
            <v/>
          </cell>
          <cell r="Y676">
            <v>0</v>
          </cell>
          <cell r="AA676" t="str">
            <v/>
          </cell>
          <cell r="AB676">
            <v>34198.354285714289</v>
          </cell>
          <cell r="AC676" t="str">
            <v/>
          </cell>
          <cell r="AD676" t="str">
            <v/>
          </cell>
          <cell r="AE676" t="str">
            <v/>
          </cell>
          <cell r="AF676" t="str">
            <v/>
          </cell>
          <cell r="AG676" t="str">
            <v/>
          </cell>
          <cell r="AH676">
            <v>0</v>
          </cell>
          <cell r="AJ676" t="str">
            <v>All Network</v>
          </cell>
        </row>
        <row r="677">
          <cell r="A677" t="str">
            <v>20000529</v>
          </cell>
          <cell r="B677" t="str">
            <v>SLATT-JOHN DAY NO 1</v>
          </cell>
          <cell r="C677">
            <v>4686602.68</v>
          </cell>
          <cell r="D677">
            <v>4686602.68</v>
          </cell>
          <cell r="E677">
            <v>0</v>
          </cell>
          <cell r="G677">
            <v>26037.045714285716</v>
          </cell>
          <cell r="I677" t="str">
            <v/>
          </cell>
          <cell r="J677">
            <v>0.9299903210288738</v>
          </cell>
          <cell r="K677">
            <v>7.0009678971126157E-2</v>
          </cell>
          <cell r="L677" t="str">
            <v/>
          </cell>
          <cell r="M677" t="str">
            <v/>
          </cell>
          <cell r="N677" t="str">
            <v/>
          </cell>
          <cell r="O677" t="str">
            <v/>
          </cell>
          <cell r="P677">
            <v>1</v>
          </cell>
          <cell r="R677" t="str">
            <v/>
          </cell>
          <cell r="S677">
            <v>4358495.1309079798</v>
          </cell>
          <cell r="T677">
            <v>328107.54909201944</v>
          </cell>
          <cell r="U677" t="str">
            <v/>
          </cell>
          <cell r="V677" t="str">
            <v/>
          </cell>
          <cell r="W677" t="str">
            <v/>
          </cell>
          <cell r="X677" t="str">
            <v/>
          </cell>
          <cell r="Y677">
            <v>0</v>
          </cell>
          <cell r="AA677" t="str">
            <v/>
          </cell>
          <cell r="AB677">
            <v>24214.200502472035</v>
          </cell>
          <cell r="AC677">
            <v>1822.845211813679</v>
          </cell>
          <cell r="AD677" t="str">
            <v/>
          </cell>
          <cell r="AE677" t="str">
            <v/>
          </cell>
          <cell r="AF677" t="str">
            <v/>
          </cell>
          <cell r="AG677" t="str">
            <v/>
          </cell>
          <cell r="AH677">
            <v>0</v>
          </cell>
          <cell r="AJ677" t="str">
            <v>See Slatt-John Day Segmentation.  REM 3/27/12</v>
          </cell>
        </row>
        <row r="678">
          <cell r="A678" t="str">
            <v>20000973</v>
          </cell>
          <cell r="B678" t="str">
            <v>SLATT-JOHN DAY NO 1 ML GILLIAM</v>
          </cell>
          <cell r="C678">
            <v>270275.73</v>
          </cell>
          <cell r="D678">
            <v>270275.73</v>
          </cell>
          <cell r="E678">
            <v>0</v>
          </cell>
          <cell r="G678">
            <v>0</v>
          </cell>
          <cell r="I678" t="str">
            <v/>
          </cell>
          <cell r="J678">
            <v>0.9299903210288738</v>
          </cell>
          <cell r="K678">
            <v>7.0009678971126157E-2</v>
          </cell>
          <cell r="L678" t="str">
            <v/>
          </cell>
          <cell r="M678" t="str">
            <v/>
          </cell>
          <cell r="N678" t="str">
            <v/>
          </cell>
          <cell r="O678" t="str">
            <v/>
          </cell>
          <cell r="P678">
            <v>1</v>
          </cell>
          <cell r="R678" t="str">
            <v/>
          </cell>
          <cell r="S678">
            <v>251353.81290901321</v>
          </cell>
          <cell r="T678">
            <v>18921.917090986768</v>
          </cell>
          <cell r="U678" t="str">
            <v/>
          </cell>
          <cell r="V678" t="str">
            <v/>
          </cell>
          <cell r="W678" t="str">
            <v/>
          </cell>
          <cell r="X678" t="str">
            <v/>
          </cell>
          <cell r="Y678">
            <v>0</v>
          </cell>
          <cell r="AA678" t="str">
            <v/>
          </cell>
          <cell r="AB678">
            <v>0</v>
          </cell>
          <cell r="AC678">
            <v>0</v>
          </cell>
          <cell r="AD678" t="str">
            <v/>
          </cell>
          <cell r="AE678" t="str">
            <v/>
          </cell>
          <cell r="AF678" t="str">
            <v/>
          </cell>
          <cell r="AG678" t="str">
            <v/>
          </cell>
          <cell r="AH678">
            <v>0</v>
          </cell>
          <cell r="AJ678" t="str">
            <v>All Network. REM 2/26/13</v>
          </cell>
        </row>
        <row r="679">
          <cell r="A679" t="str">
            <v>20000972</v>
          </cell>
          <cell r="B679" t="str">
            <v>SLATT-JOHN DAY NO 1 ML SHERMAN</v>
          </cell>
          <cell r="C679">
            <v>201409.67</v>
          </cell>
          <cell r="D679">
            <v>201409.67000000004</v>
          </cell>
          <cell r="E679">
            <v>-1.4450066104936123E-16</v>
          </cell>
          <cell r="G679">
            <v>0</v>
          </cell>
          <cell r="I679" t="str">
            <v/>
          </cell>
          <cell r="J679">
            <v>0.9299903210288738</v>
          </cell>
          <cell r="K679">
            <v>7.0009678971126157E-2</v>
          </cell>
          <cell r="L679" t="str">
            <v/>
          </cell>
          <cell r="M679" t="str">
            <v/>
          </cell>
          <cell r="N679" t="str">
            <v/>
          </cell>
          <cell r="O679" t="str">
            <v/>
          </cell>
          <cell r="P679">
            <v>1</v>
          </cell>
          <cell r="R679" t="str">
            <v/>
          </cell>
          <cell r="S679">
            <v>187309.04366161954</v>
          </cell>
          <cell r="T679">
            <v>14100.62633838046</v>
          </cell>
          <cell r="U679" t="str">
            <v/>
          </cell>
          <cell r="V679" t="str">
            <v/>
          </cell>
          <cell r="W679" t="str">
            <v/>
          </cell>
          <cell r="X679" t="str">
            <v/>
          </cell>
          <cell r="Y679">
            <v>0</v>
          </cell>
          <cell r="AA679" t="str">
            <v/>
          </cell>
          <cell r="AB679">
            <v>0</v>
          </cell>
          <cell r="AC679">
            <v>0</v>
          </cell>
          <cell r="AD679" t="str">
            <v/>
          </cell>
          <cell r="AE679" t="str">
            <v/>
          </cell>
          <cell r="AF679" t="str">
            <v/>
          </cell>
          <cell r="AG679" t="str">
            <v/>
          </cell>
          <cell r="AH679">
            <v>0</v>
          </cell>
          <cell r="AJ679" t="str">
            <v>All Network. REM 2/26/13</v>
          </cell>
        </row>
        <row r="680">
          <cell r="A680" t="str">
            <v>20000530</v>
          </cell>
          <cell r="B680" t="str">
            <v>SNOHOMISH-BEVERLY PARK NO 3</v>
          </cell>
          <cell r="C680">
            <v>351555.73</v>
          </cell>
          <cell r="D680">
            <v>351555.73</v>
          </cell>
          <cell r="E680">
            <v>0</v>
          </cell>
          <cell r="G680">
            <v>808.0414285714287</v>
          </cell>
          <cell r="I680" t="str">
            <v/>
          </cell>
          <cell r="J680">
            <v>1</v>
          </cell>
          <cell r="K680" t="str">
            <v/>
          </cell>
          <cell r="L680" t="str">
            <v/>
          </cell>
          <cell r="M680" t="str">
            <v/>
          </cell>
          <cell r="N680" t="str">
            <v/>
          </cell>
          <cell r="O680" t="str">
            <v/>
          </cell>
          <cell r="P680">
            <v>1</v>
          </cell>
          <cell r="R680" t="str">
            <v/>
          </cell>
          <cell r="S680">
            <v>351555.73</v>
          </cell>
          <cell r="T680" t="str">
            <v/>
          </cell>
          <cell r="U680" t="str">
            <v/>
          </cell>
          <cell r="V680" t="str">
            <v/>
          </cell>
          <cell r="W680" t="str">
            <v/>
          </cell>
          <cell r="X680" t="str">
            <v/>
          </cell>
          <cell r="Y680">
            <v>0</v>
          </cell>
          <cell r="AA680" t="str">
            <v/>
          </cell>
          <cell r="AB680">
            <v>808.0414285714287</v>
          </cell>
          <cell r="AC680" t="str">
            <v/>
          </cell>
          <cell r="AD680" t="str">
            <v/>
          </cell>
          <cell r="AE680" t="str">
            <v/>
          </cell>
          <cell r="AF680" t="str">
            <v/>
          </cell>
          <cell r="AG680" t="str">
            <v/>
          </cell>
          <cell r="AH680">
            <v>0</v>
          </cell>
          <cell r="AJ680" t="str">
            <v>All Network</v>
          </cell>
        </row>
        <row r="681">
          <cell r="A681" t="str">
            <v>20000531</v>
          </cell>
          <cell r="B681" t="str">
            <v>SNOHOMISH-BEVERLY PARK NO 4</v>
          </cell>
          <cell r="C681">
            <v>424652.15</v>
          </cell>
          <cell r="D681">
            <v>386986.4</v>
          </cell>
          <cell r="E681">
            <v>9.7330939795300289E-2</v>
          </cell>
          <cell r="G681">
            <v>1374.3571428571429</v>
          </cell>
          <cell r="I681" t="str">
            <v/>
          </cell>
          <cell r="J681">
            <v>1</v>
          </cell>
          <cell r="K681" t="str">
            <v/>
          </cell>
          <cell r="L681" t="str">
            <v/>
          </cell>
          <cell r="M681" t="str">
            <v/>
          </cell>
          <cell r="N681" t="str">
            <v/>
          </cell>
          <cell r="O681" t="str">
            <v/>
          </cell>
          <cell r="P681">
            <v>1</v>
          </cell>
          <cell r="R681" t="str">
            <v/>
          </cell>
          <cell r="S681">
            <v>424652.15</v>
          </cell>
          <cell r="T681" t="str">
            <v/>
          </cell>
          <cell r="U681" t="str">
            <v/>
          </cell>
          <cell r="V681" t="str">
            <v/>
          </cell>
          <cell r="W681" t="str">
            <v/>
          </cell>
          <cell r="X681" t="str">
            <v/>
          </cell>
          <cell r="Y681">
            <v>0</v>
          </cell>
          <cell r="AA681" t="str">
            <v/>
          </cell>
          <cell r="AB681">
            <v>1374.3571428571429</v>
          </cell>
          <cell r="AC681" t="str">
            <v/>
          </cell>
          <cell r="AD681" t="str">
            <v/>
          </cell>
          <cell r="AE681" t="str">
            <v/>
          </cell>
          <cell r="AF681" t="str">
            <v/>
          </cell>
          <cell r="AG681" t="str">
            <v/>
          </cell>
          <cell r="AH681">
            <v>0</v>
          </cell>
          <cell r="AJ681" t="str">
            <v>All Network</v>
          </cell>
        </row>
        <row r="682">
          <cell r="A682" t="str">
            <v>20000532</v>
          </cell>
          <cell r="B682" t="str">
            <v>SNOHOMISH-BOTHELL NO 1</v>
          </cell>
          <cell r="C682">
            <v>472423.22000000003</v>
          </cell>
          <cell r="D682">
            <v>472423.22000000003</v>
          </cell>
          <cell r="E682">
            <v>0</v>
          </cell>
          <cell r="G682">
            <v>5002.9971428571425</v>
          </cell>
          <cell r="I682" t="str">
            <v/>
          </cell>
          <cell r="J682">
            <v>1</v>
          </cell>
          <cell r="K682" t="str">
            <v/>
          </cell>
          <cell r="L682" t="str">
            <v/>
          </cell>
          <cell r="M682" t="str">
            <v/>
          </cell>
          <cell r="N682" t="str">
            <v/>
          </cell>
          <cell r="O682" t="str">
            <v/>
          </cell>
          <cell r="P682">
            <v>1</v>
          </cell>
          <cell r="R682" t="str">
            <v/>
          </cell>
          <cell r="S682">
            <v>472423.22000000003</v>
          </cell>
          <cell r="T682" t="str">
            <v/>
          </cell>
          <cell r="U682" t="str">
            <v/>
          </cell>
          <cell r="V682" t="str">
            <v/>
          </cell>
          <cell r="W682" t="str">
            <v/>
          </cell>
          <cell r="X682" t="str">
            <v/>
          </cell>
          <cell r="Y682">
            <v>0</v>
          </cell>
          <cell r="AA682" t="str">
            <v/>
          </cell>
          <cell r="AB682">
            <v>5002.9971428571425</v>
          </cell>
          <cell r="AC682" t="str">
            <v/>
          </cell>
          <cell r="AD682" t="str">
            <v/>
          </cell>
          <cell r="AE682" t="str">
            <v/>
          </cell>
          <cell r="AF682" t="str">
            <v/>
          </cell>
          <cell r="AG682" t="str">
            <v/>
          </cell>
          <cell r="AH682">
            <v>0</v>
          </cell>
          <cell r="AJ682" t="str">
            <v>All Network</v>
          </cell>
        </row>
        <row r="683">
          <cell r="A683" t="str">
            <v>20000533</v>
          </cell>
          <cell r="B683" t="str">
            <v>SNOHOMISH-BOTHELL NO 2</v>
          </cell>
          <cell r="C683">
            <v>148752</v>
          </cell>
          <cell r="D683">
            <v>148752</v>
          </cell>
          <cell r="E683">
            <v>0</v>
          </cell>
          <cell r="G683">
            <v>1056.3242857142857</v>
          </cell>
          <cell r="I683" t="str">
            <v/>
          </cell>
          <cell r="J683">
            <v>1</v>
          </cell>
          <cell r="K683" t="str">
            <v/>
          </cell>
          <cell r="L683" t="str">
            <v/>
          </cell>
          <cell r="M683" t="str">
            <v/>
          </cell>
          <cell r="N683" t="str">
            <v/>
          </cell>
          <cell r="O683" t="str">
            <v/>
          </cell>
          <cell r="P683">
            <v>1</v>
          </cell>
          <cell r="R683" t="str">
            <v/>
          </cell>
          <cell r="S683">
            <v>148752</v>
          </cell>
          <cell r="T683" t="str">
            <v/>
          </cell>
          <cell r="U683" t="str">
            <v/>
          </cell>
          <cell r="V683" t="str">
            <v/>
          </cell>
          <cell r="W683" t="str">
            <v/>
          </cell>
          <cell r="X683" t="str">
            <v/>
          </cell>
          <cell r="Y683">
            <v>0</v>
          </cell>
          <cell r="AA683" t="str">
            <v/>
          </cell>
          <cell r="AB683">
            <v>1056.3242857142857</v>
          </cell>
          <cell r="AC683" t="str">
            <v/>
          </cell>
          <cell r="AD683" t="str">
            <v/>
          </cell>
          <cell r="AE683" t="str">
            <v/>
          </cell>
          <cell r="AF683" t="str">
            <v/>
          </cell>
          <cell r="AG683" t="str">
            <v/>
          </cell>
          <cell r="AH683">
            <v>0</v>
          </cell>
          <cell r="AJ683" t="str">
            <v>All Network</v>
          </cell>
        </row>
        <row r="684">
          <cell r="A684" t="str">
            <v>20000535</v>
          </cell>
          <cell r="B684" t="str">
            <v>SNOHOMISH-EVERETT</v>
          </cell>
          <cell r="C684">
            <v>446036.76</v>
          </cell>
          <cell r="D684">
            <v>427070.97</v>
          </cell>
          <cell r="E684">
            <v>4.4408988979044953E-2</v>
          </cell>
          <cell r="G684">
            <v>2158.7571428571428</v>
          </cell>
          <cell r="I684" t="str">
            <v/>
          </cell>
          <cell r="J684">
            <v>1</v>
          </cell>
          <cell r="K684" t="str">
            <v/>
          </cell>
          <cell r="L684" t="str">
            <v/>
          </cell>
          <cell r="M684" t="str">
            <v/>
          </cell>
          <cell r="N684" t="str">
            <v/>
          </cell>
          <cell r="O684" t="str">
            <v/>
          </cell>
          <cell r="P684">
            <v>1</v>
          </cell>
          <cell r="R684" t="str">
            <v/>
          </cell>
          <cell r="S684">
            <v>446036.76</v>
          </cell>
          <cell r="T684" t="str">
            <v/>
          </cell>
          <cell r="U684" t="str">
            <v/>
          </cell>
          <cell r="V684" t="str">
            <v/>
          </cell>
          <cell r="W684" t="str">
            <v/>
          </cell>
          <cell r="X684" t="str">
            <v/>
          </cell>
          <cell r="Y684">
            <v>0</v>
          </cell>
          <cell r="AA684" t="str">
            <v/>
          </cell>
          <cell r="AB684">
            <v>2158.7571428571428</v>
          </cell>
          <cell r="AC684" t="str">
            <v/>
          </cell>
          <cell r="AD684" t="str">
            <v/>
          </cell>
          <cell r="AE684" t="str">
            <v/>
          </cell>
          <cell r="AF684" t="str">
            <v/>
          </cell>
          <cell r="AG684" t="str">
            <v/>
          </cell>
          <cell r="AH684">
            <v>0</v>
          </cell>
          <cell r="AJ684" t="str">
            <v>All Network</v>
          </cell>
        </row>
        <row r="685">
          <cell r="A685" t="str">
            <v>20000534</v>
          </cell>
          <cell r="B685" t="str">
            <v>SNOHOMISH-MURRAY NO 1</v>
          </cell>
          <cell r="C685">
            <v>481257.52999999997</v>
          </cell>
          <cell r="D685">
            <v>458121.74</v>
          </cell>
          <cell r="E685">
            <v>5.050140165799593E-2</v>
          </cell>
          <cell r="G685">
            <v>11197.587142857143</v>
          </cell>
          <cell r="I685" t="str">
            <v/>
          </cell>
          <cell r="J685">
            <v>1</v>
          </cell>
          <cell r="K685" t="str">
            <v/>
          </cell>
          <cell r="L685" t="str">
            <v/>
          </cell>
          <cell r="M685" t="str">
            <v/>
          </cell>
          <cell r="N685" t="str">
            <v/>
          </cell>
          <cell r="O685" t="str">
            <v/>
          </cell>
          <cell r="P685">
            <v>1</v>
          </cell>
          <cell r="R685" t="str">
            <v/>
          </cell>
          <cell r="S685">
            <v>481257.52999999997</v>
          </cell>
          <cell r="T685" t="str">
            <v/>
          </cell>
          <cell r="U685" t="str">
            <v/>
          </cell>
          <cell r="V685" t="str">
            <v/>
          </cell>
          <cell r="W685" t="str">
            <v/>
          </cell>
          <cell r="X685" t="str">
            <v/>
          </cell>
          <cell r="Y685">
            <v>0</v>
          </cell>
          <cell r="AA685" t="str">
            <v/>
          </cell>
          <cell r="AB685">
            <v>11197.587142857143</v>
          </cell>
          <cell r="AC685" t="str">
            <v/>
          </cell>
          <cell r="AD685" t="str">
            <v/>
          </cell>
          <cell r="AE685" t="str">
            <v/>
          </cell>
          <cell r="AF685" t="str">
            <v/>
          </cell>
          <cell r="AG685" t="str">
            <v/>
          </cell>
          <cell r="AH685">
            <v>0</v>
          </cell>
          <cell r="AJ685" t="str">
            <v>All Network</v>
          </cell>
        </row>
        <row r="686">
          <cell r="A686" t="str">
            <v>20000537</v>
          </cell>
          <cell r="B686" t="str">
            <v>SNOHOMISH-PUD NO 9</v>
          </cell>
          <cell r="C686">
            <v>2362466</v>
          </cell>
          <cell r="D686">
            <v>2362466</v>
          </cell>
          <cell r="E686">
            <v>0</v>
          </cell>
          <cell r="G686">
            <v>929.01571428571435</v>
          </cell>
          <cell r="I686" t="str">
            <v/>
          </cell>
          <cell r="J686">
            <v>1</v>
          </cell>
          <cell r="K686" t="str">
            <v/>
          </cell>
          <cell r="L686" t="str">
            <v/>
          </cell>
          <cell r="M686" t="str">
            <v/>
          </cell>
          <cell r="N686" t="str">
            <v/>
          </cell>
          <cell r="O686" t="str">
            <v/>
          </cell>
          <cell r="P686">
            <v>1</v>
          </cell>
          <cell r="R686" t="str">
            <v/>
          </cell>
          <cell r="S686">
            <v>2362466</v>
          </cell>
          <cell r="T686" t="str">
            <v/>
          </cell>
          <cell r="U686" t="str">
            <v/>
          </cell>
          <cell r="V686" t="str">
            <v/>
          </cell>
          <cell r="W686" t="str">
            <v/>
          </cell>
          <cell r="X686" t="str">
            <v/>
          </cell>
          <cell r="Y686">
            <v>0</v>
          </cell>
          <cell r="AA686" t="str">
            <v/>
          </cell>
          <cell r="AB686">
            <v>929.01571428571435</v>
          </cell>
          <cell r="AC686" t="str">
            <v/>
          </cell>
          <cell r="AD686" t="str">
            <v/>
          </cell>
          <cell r="AE686" t="str">
            <v/>
          </cell>
          <cell r="AF686" t="str">
            <v/>
          </cell>
          <cell r="AG686" t="str">
            <v/>
          </cell>
          <cell r="AH686">
            <v>0</v>
          </cell>
          <cell r="AJ686" t="str">
            <v>All Network</v>
          </cell>
        </row>
        <row r="687">
          <cell r="A687" t="str">
            <v>20000536</v>
          </cell>
          <cell r="B687" t="str">
            <v>SNOHOMISH-PUD NO. 8</v>
          </cell>
          <cell r="C687">
            <v>2377231</v>
          </cell>
          <cell r="D687">
            <v>2377231</v>
          </cell>
          <cell r="E687">
            <v>0</v>
          </cell>
          <cell r="G687">
            <v>946.78000000000009</v>
          </cell>
          <cell r="I687" t="str">
            <v/>
          </cell>
          <cell r="J687">
            <v>1</v>
          </cell>
          <cell r="K687" t="str">
            <v/>
          </cell>
          <cell r="L687" t="str">
            <v/>
          </cell>
          <cell r="M687" t="str">
            <v/>
          </cell>
          <cell r="N687" t="str">
            <v/>
          </cell>
          <cell r="O687" t="str">
            <v/>
          </cell>
          <cell r="P687">
            <v>1</v>
          </cell>
          <cell r="R687" t="str">
            <v/>
          </cell>
          <cell r="S687">
            <v>2377231</v>
          </cell>
          <cell r="T687" t="str">
            <v/>
          </cell>
          <cell r="U687" t="str">
            <v/>
          </cell>
          <cell r="V687" t="str">
            <v/>
          </cell>
          <cell r="W687" t="str">
            <v/>
          </cell>
          <cell r="X687" t="str">
            <v/>
          </cell>
          <cell r="Y687">
            <v>0</v>
          </cell>
          <cell r="AA687" t="str">
            <v/>
          </cell>
          <cell r="AB687">
            <v>946.78000000000009</v>
          </cell>
          <cell r="AC687" t="str">
            <v/>
          </cell>
          <cell r="AD687" t="str">
            <v/>
          </cell>
          <cell r="AE687" t="str">
            <v/>
          </cell>
          <cell r="AF687" t="str">
            <v/>
          </cell>
          <cell r="AG687" t="str">
            <v/>
          </cell>
          <cell r="AH687">
            <v>0</v>
          </cell>
          <cell r="AJ687" t="str">
            <v>All Network</v>
          </cell>
        </row>
        <row r="688">
          <cell r="A688" t="str">
            <v>20000538</v>
          </cell>
          <cell r="B688" t="str">
            <v>SNO-KING TAP TO ECHO LAKE-MONR</v>
          </cell>
          <cell r="C688">
            <v>5042813.8099999996</v>
          </cell>
          <cell r="D688">
            <v>4503601.2300000004</v>
          </cell>
          <cell r="E688">
            <v>0.11972920169044343</v>
          </cell>
          <cell r="G688">
            <v>20051.841428571428</v>
          </cell>
          <cell r="I688" t="str">
            <v/>
          </cell>
          <cell r="J688">
            <v>1</v>
          </cell>
          <cell r="K688" t="str">
            <v/>
          </cell>
          <cell r="L688" t="str">
            <v/>
          </cell>
          <cell r="M688" t="str">
            <v/>
          </cell>
          <cell r="N688" t="str">
            <v/>
          </cell>
          <cell r="O688" t="str">
            <v/>
          </cell>
          <cell r="P688">
            <v>1</v>
          </cell>
          <cell r="R688" t="str">
            <v/>
          </cell>
          <cell r="S688">
            <v>5042813.8099999996</v>
          </cell>
          <cell r="T688" t="str">
            <v/>
          </cell>
          <cell r="U688" t="str">
            <v/>
          </cell>
          <cell r="V688" t="str">
            <v/>
          </cell>
          <cell r="W688" t="str">
            <v/>
          </cell>
          <cell r="X688" t="str">
            <v/>
          </cell>
          <cell r="Y688">
            <v>0</v>
          </cell>
          <cell r="AA688" t="str">
            <v/>
          </cell>
          <cell r="AB688">
            <v>20051.841428571428</v>
          </cell>
          <cell r="AC688" t="str">
            <v/>
          </cell>
          <cell r="AD688" t="str">
            <v/>
          </cell>
          <cell r="AE688" t="str">
            <v/>
          </cell>
          <cell r="AF688" t="str">
            <v/>
          </cell>
          <cell r="AG688" t="str">
            <v/>
          </cell>
          <cell r="AH688">
            <v>0</v>
          </cell>
          <cell r="AJ688" t="str">
            <v>All Network</v>
          </cell>
        </row>
        <row r="689">
          <cell r="A689" t="str">
            <v>20000539</v>
          </cell>
          <cell r="B689" t="str">
            <v>SNO-KING-MAPLE VALLEY NO 1</v>
          </cell>
          <cell r="C689">
            <v>1845243.16</v>
          </cell>
          <cell r="D689">
            <v>1845243.16</v>
          </cell>
          <cell r="E689">
            <v>0</v>
          </cell>
          <cell r="G689">
            <v>693.47</v>
          </cell>
          <cell r="I689" t="str">
            <v/>
          </cell>
          <cell r="J689">
            <v>1</v>
          </cell>
          <cell r="K689" t="str">
            <v/>
          </cell>
          <cell r="L689" t="str">
            <v/>
          </cell>
          <cell r="M689" t="str">
            <v/>
          </cell>
          <cell r="N689" t="str">
            <v/>
          </cell>
          <cell r="O689" t="str">
            <v/>
          </cell>
          <cell r="P689">
            <v>1</v>
          </cell>
          <cell r="R689" t="str">
            <v/>
          </cell>
          <cell r="S689">
            <v>1845243.16</v>
          </cell>
          <cell r="T689" t="str">
            <v/>
          </cell>
          <cell r="U689" t="str">
            <v/>
          </cell>
          <cell r="V689" t="str">
            <v/>
          </cell>
          <cell r="W689" t="str">
            <v/>
          </cell>
          <cell r="X689" t="str">
            <v/>
          </cell>
          <cell r="Y689">
            <v>0</v>
          </cell>
          <cell r="AA689" t="str">
            <v/>
          </cell>
          <cell r="AB689">
            <v>693.47</v>
          </cell>
          <cell r="AC689" t="str">
            <v/>
          </cell>
          <cell r="AD689" t="str">
            <v/>
          </cell>
          <cell r="AE689" t="str">
            <v/>
          </cell>
          <cell r="AF689" t="str">
            <v/>
          </cell>
          <cell r="AG689" t="str">
            <v/>
          </cell>
          <cell r="AH689">
            <v>0</v>
          </cell>
          <cell r="AJ689" t="str">
            <v>All Network</v>
          </cell>
        </row>
        <row r="690">
          <cell r="A690" t="str">
            <v>20000540</v>
          </cell>
          <cell r="B690" t="str">
            <v>SNO-KING-MAPLE VALLEY NO. 2</v>
          </cell>
          <cell r="C690">
            <v>651009.17999999993</v>
          </cell>
          <cell r="D690">
            <v>651009.17999999993</v>
          </cell>
          <cell r="E690">
            <v>0</v>
          </cell>
          <cell r="G690">
            <v>201.02714285714288</v>
          </cell>
          <cell r="I690" t="str">
            <v/>
          </cell>
          <cell r="J690">
            <v>1</v>
          </cell>
          <cell r="K690" t="str">
            <v/>
          </cell>
          <cell r="L690" t="str">
            <v/>
          </cell>
          <cell r="M690" t="str">
            <v/>
          </cell>
          <cell r="N690" t="str">
            <v/>
          </cell>
          <cell r="O690" t="str">
            <v/>
          </cell>
          <cell r="P690">
            <v>1</v>
          </cell>
          <cell r="R690" t="str">
            <v/>
          </cell>
          <cell r="S690">
            <v>651009.17999999993</v>
          </cell>
          <cell r="T690" t="str">
            <v/>
          </cell>
          <cell r="U690" t="str">
            <v/>
          </cell>
          <cell r="V690" t="str">
            <v/>
          </cell>
          <cell r="W690" t="str">
            <v/>
          </cell>
          <cell r="X690" t="str">
            <v/>
          </cell>
          <cell r="Y690">
            <v>0</v>
          </cell>
          <cell r="AA690" t="str">
            <v/>
          </cell>
          <cell r="AB690">
            <v>201.02714285714288</v>
          </cell>
          <cell r="AC690" t="str">
            <v/>
          </cell>
          <cell r="AD690" t="str">
            <v/>
          </cell>
          <cell r="AE690" t="str">
            <v/>
          </cell>
          <cell r="AF690" t="str">
            <v/>
          </cell>
          <cell r="AG690" t="str">
            <v/>
          </cell>
          <cell r="AH690">
            <v>0</v>
          </cell>
          <cell r="AJ690" t="str">
            <v>All Network</v>
          </cell>
        </row>
        <row r="691">
          <cell r="A691" t="str">
            <v>20000751</v>
          </cell>
          <cell r="B691" t="str">
            <v>SOUTH ELMA-SATSOP PARK NO 1</v>
          </cell>
          <cell r="C691">
            <v>234697.79</v>
          </cell>
          <cell r="D691">
            <v>209546.01999999996</v>
          </cell>
          <cell r="E691">
            <v>0.12002981493039119</v>
          </cell>
          <cell r="G691">
            <v>6341.4199999999992</v>
          </cell>
          <cell r="I691" t="str">
            <v/>
          </cell>
          <cell r="J691">
            <v>1</v>
          </cell>
          <cell r="K691" t="str">
            <v/>
          </cell>
          <cell r="L691" t="str">
            <v/>
          </cell>
          <cell r="M691" t="str">
            <v/>
          </cell>
          <cell r="N691" t="str">
            <v/>
          </cell>
          <cell r="O691" t="str">
            <v/>
          </cell>
          <cell r="P691">
            <v>1</v>
          </cell>
          <cell r="R691" t="str">
            <v/>
          </cell>
          <cell r="S691">
            <v>234697.79</v>
          </cell>
          <cell r="T691" t="str">
            <v/>
          </cell>
          <cell r="U691" t="str">
            <v/>
          </cell>
          <cell r="V691" t="str">
            <v/>
          </cell>
          <cell r="W691" t="str">
            <v/>
          </cell>
          <cell r="X691" t="str">
            <v/>
          </cell>
          <cell r="Y691">
            <v>0</v>
          </cell>
          <cell r="AA691" t="str">
            <v/>
          </cell>
          <cell r="AB691">
            <v>6341.4199999999992</v>
          </cell>
          <cell r="AC691" t="str">
            <v/>
          </cell>
          <cell r="AD691" t="str">
            <v/>
          </cell>
          <cell r="AE691" t="str">
            <v/>
          </cell>
          <cell r="AF691" t="str">
            <v/>
          </cell>
          <cell r="AG691" t="str">
            <v/>
          </cell>
          <cell r="AH691">
            <v>0</v>
          </cell>
          <cell r="AJ691" t="str">
            <v>All Network</v>
          </cell>
        </row>
        <row r="692">
          <cell r="A692" t="str">
            <v>20000699</v>
          </cell>
          <cell r="B692" t="str">
            <v>SOUTH FORK TAP TO FOREST GROVE</v>
          </cell>
          <cell r="C692">
            <v>9988.83</v>
          </cell>
          <cell r="D692">
            <v>9988.83</v>
          </cell>
          <cell r="E692">
            <v>0</v>
          </cell>
          <cell r="G692">
            <v>0</v>
          </cell>
          <cell r="I692" t="str">
            <v/>
          </cell>
          <cell r="J692">
            <v>1</v>
          </cell>
          <cell r="K692" t="str">
            <v/>
          </cell>
          <cell r="L692" t="str">
            <v/>
          </cell>
          <cell r="M692" t="str">
            <v/>
          </cell>
          <cell r="N692" t="str">
            <v/>
          </cell>
          <cell r="O692" t="str">
            <v/>
          </cell>
          <cell r="P692">
            <v>1</v>
          </cell>
          <cell r="R692" t="str">
            <v/>
          </cell>
          <cell r="S692">
            <v>9988.83</v>
          </cell>
          <cell r="T692" t="str">
            <v/>
          </cell>
          <cell r="U692" t="str">
            <v/>
          </cell>
          <cell r="V692" t="str">
            <v/>
          </cell>
          <cell r="W692" t="str">
            <v/>
          </cell>
          <cell r="X692" t="str">
            <v/>
          </cell>
          <cell r="Y692">
            <v>0</v>
          </cell>
          <cell r="AA692" t="str">
            <v/>
          </cell>
          <cell r="AB692">
            <v>0</v>
          </cell>
          <cell r="AC692" t="str">
            <v/>
          </cell>
          <cell r="AD692" t="str">
            <v/>
          </cell>
          <cell r="AE692" t="str">
            <v/>
          </cell>
          <cell r="AF692" t="str">
            <v/>
          </cell>
          <cell r="AG692" t="str">
            <v/>
          </cell>
          <cell r="AH692">
            <v>0</v>
          </cell>
          <cell r="AJ692" t="str">
            <v>All Network</v>
          </cell>
        </row>
        <row r="693">
          <cell r="A693" t="str">
            <v>20000556</v>
          </cell>
          <cell r="B693" t="str">
            <v>SOUTH TACOMA-SOUTHWEST NO 1</v>
          </cell>
          <cell r="C693">
            <v>1251271.5529999998</v>
          </cell>
          <cell r="D693">
            <v>1251271.5529999998</v>
          </cell>
          <cell r="E693">
            <v>0</v>
          </cell>
          <cell r="G693">
            <v>5652.72</v>
          </cell>
          <cell r="I693" t="str">
            <v/>
          </cell>
          <cell r="J693">
            <v>1</v>
          </cell>
          <cell r="K693" t="str">
            <v/>
          </cell>
          <cell r="L693" t="str">
            <v/>
          </cell>
          <cell r="M693" t="str">
            <v/>
          </cell>
          <cell r="N693" t="str">
            <v/>
          </cell>
          <cell r="O693" t="str">
            <v/>
          </cell>
          <cell r="P693">
            <v>1</v>
          </cell>
          <cell r="R693" t="str">
            <v/>
          </cell>
          <cell r="S693">
            <v>1251271.5529999998</v>
          </cell>
          <cell r="T693" t="str">
            <v/>
          </cell>
          <cell r="U693" t="str">
            <v/>
          </cell>
          <cell r="V693" t="str">
            <v/>
          </cell>
          <cell r="W693" t="str">
            <v/>
          </cell>
          <cell r="X693" t="str">
            <v/>
          </cell>
          <cell r="Y693">
            <v>0</v>
          </cell>
          <cell r="AA693" t="str">
            <v/>
          </cell>
          <cell r="AB693">
            <v>5652.72</v>
          </cell>
          <cell r="AC693" t="str">
            <v/>
          </cell>
          <cell r="AD693" t="str">
            <v/>
          </cell>
          <cell r="AE693" t="str">
            <v/>
          </cell>
          <cell r="AF693" t="str">
            <v/>
          </cell>
          <cell r="AG693" t="str">
            <v/>
          </cell>
          <cell r="AH693">
            <v>0</v>
          </cell>
          <cell r="AJ693" t="str">
            <v>All Network</v>
          </cell>
        </row>
        <row r="694">
          <cell r="A694" t="str">
            <v>20000750</v>
          </cell>
          <cell r="B694" t="str">
            <v>SOUTH TACOMA-WHITE RIVER NO 1</v>
          </cell>
          <cell r="C694">
            <v>339175.19</v>
          </cell>
          <cell r="D694">
            <v>339175.18999999994</v>
          </cell>
          <cell r="E694">
            <v>1.716153263258065E-16</v>
          </cell>
          <cell r="G694">
            <v>6175.107142857144</v>
          </cell>
          <cell r="I694" t="str">
            <v/>
          </cell>
          <cell r="J694">
            <v>1</v>
          </cell>
          <cell r="K694" t="str">
            <v/>
          </cell>
          <cell r="L694" t="str">
            <v/>
          </cell>
          <cell r="M694" t="str">
            <v/>
          </cell>
          <cell r="N694" t="str">
            <v/>
          </cell>
          <cell r="O694" t="str">
            <v/>
          </cell>
          <cell r="P694">
            <v>1</v>
          </cell>
          <cell r="R694" t="str">
            <v/>
          </cell>
          <cell r="S694">
            <v>339175.19</v>
          </cell>
          <cell r="T694" t="str">
            <v/>
          </cell>
          <cell r="U694" t="str">
            <v/>
          </cell>
          <cell r="V694" t="str">
            <v/>
          </cell>
          <cell r="W694" t="str">
            <v/>
          </cell>
          <cell r="X694" t="str">
            <v/>
          </cell>
          <cell r="Y694">
            <v>0</v>
          </cell>
          <cell r="AA694" t="str">
            <v/>
          </cell>
          <cell r="AB694">
            <v>6175.107142857144</v>
          </cell>
          <cell r="AC694" t="str">
            <v/>
          </cell>
          <cell r="AD694" t="str">
            <v/>
          </cell>
          <cell r="AE694" t="str">
            <v/>
          </cell>
          <cell r="AF694" t="str">
            <v/>
          </cell>
          <cell r="AG694" t="str">
            <v/>
          </cell>
          <cell r="AH694">
            <v>0</v>
          </cell>
          <cell r="AJ694" t="str">
            <v>All Network</v>
          </cell>
        </row>
        <row r="695">
          <cell r="A695" t="str">
            <v>20000542</v>
          </cell>
          <cell r="B695" t="str">
            <v>SPAR CANYON - ROUND VALLEY</v>
          </cell>
          <cell r="C695">
            <v>1264434.55</v>
          </cell>
          <cell r="D695">
            <v>1264434.55</v>
          </cell>
          <cell r="E695">
            <v>0</v>
          </cell>
          <cell r="G695">
            <v>9183.0628571428588</v>
          </cell>
          <cell r="I695" t="str">
            <v/>
          </cell>
          <cell r="J695">
            <v>1</v>
          </cell>
          <cell r="K695" t="str">
            <v/>
          </cell>
          <cell r="L695" t="str">
            <v/>
          </cell>
          <cell r="M695" t="str">
            <v/>
          </cell>
          <cell r="N695" t="str">
            <v/>
          </cell>
          <cell r="O695" t="str">
            <v/>
          </cell>
          <cell r="P695">
            <v>1</v>
          </cell>
          <cell r="R695" t="str">
            <v/>
          </cell>
          <cell r="S695">
            <v>1264434.55</v>
          </cell>
          <cell r="T695" t="str">
            <v/>
          </cell>
          <cell r="U695" t="str">
            <v/>
          </cell>
          <cell r="V695" t="str">
            <v/>
          </cell>
          <cell r="W695" t="str">
            <v/>
          </cell>
          <cell r="X695" t="str">
            <v/>
          </cell>
          <cell r="Y695">
            <v>0</v>
          </cell>
          <cell r="AA695" t="str">
            <v/>
          </cell>
          <cell r="AB695">
            <v>9183.0628571428588</v>
          </cell>
          <cell r="AC695" t="str">
            <v/>
          </cell>
          <cell r="AD695" t="str">
            <v/>
          </cell>
          <cell r="AE695" t="str">
            <v/>
          </cell>
          <cell r="AF695" t="str">
            <v/>
          </cell>
          <cell r="AG695" t="str">
            <v/>
          </cell>
          <cell r="AH695">
            <v>0</v>
          </cell>
          <cell r="AJ695" t="str">
            <v>All Network</v>
          </cell>
        </row>
        <row r="696">
          <cell r="A696" t="str">
            <v>20000543</v>
          </cell>
          <cell r="B696" t="str">
            <v>SPEARFISH TAP TO CHENOWETH-GOL</v>
          </cell>
          <cell r="C696">
            <v>113617.11</v>
          </cell>
          <cell r="D696">
            <v>113617.11</v>
          </cell>
          <cell r="E696">
            <v>0</v>
          </cell>
          <cell r="G696">
            <v>2132.3942857142856</v>
          </cell>
          <cell r="I696" t="str">
            <v/>
          </cell>
          <cell r="J696">
            <v>1</v>
          </cell>
          <cell r="K696" t="str">
            <v/>
          </cell>
          <cell r="L696" t="str">
            <v/>
          </cell>
          <cell r="M696" t="str">
            <v/>
          </cell>
          <cell r="N696" t="str">
            <v/>
          </cell>
          <cell r="O696" t="str">
            <v/>
          </cell>
          <cell r="P696">
            <v>1</v>
          </cell>
          <cell r="R696" t="str">
            <v/>
          </cell>
          <cell r="S696">
            <v>113617.11</v>
          </cell>
          <cell r="T696" t="str">
            <v/>
          </cell>
          <cell r="U696" t="str">
            <v/>
          </cell>
          <cell r="V696" t="str">
            <v/>
          </cell>
          <cell r="W696" t="str">
            <v/>
          </cell>
          <cell r="X696" t="str">
            <v/>
          </cell>
          <cell r="Y696">
            <v>0</v>
          </cell>
          <cell r="AA696" t="str">
            <v/>
          </cell>
          <cell r="AB696">
            <v>2132.3942857142856</v>
          </cell>
          <cell r="AC696" t="str">
            <v/>
          </cell>
          <cell r="AD696" t="str">
            <v/>
          </cell>
          <cell r="AE696" t="str">
            <v/>
          </cell>
          <cell r="AF696" t="str">
            <v/>
          </cell>
          <cell r="AG696" t="str">
            <v/>
          </cell>
          <cell r="AH696">
            <v>0</v>
          </cell>
          <cell r="AJ696" t="str">
            <v>All Network</v>
          </cell>
        </row>
        <row r="697">
          <cell r="A697" t="str">
            <v>20000544</v>
          </cell>
          <cell r="B697" t="str">
            <v>SPIRIT TAP TO COLVILLE-BOUNDAR</v>
          </cell>
          <cell r="C697">
            <v>928400.5199999999</v>
          </cell>
          <cell r="D697">
            <v>926555.55</v>
          </cell>
          <cell r="E697">
            <v>1.9912135867081642E-3</v>
          </cell>
          <cell r="G697">
            <v>2715.6042857142857</v>
          </cell>
          <cell r="I697" t="str">
            <v/>
          </cell>
          <cell r="J697">
            <v>1</v>
          </cell>
          <cell r="K697" t="str">
            <v/>
          </cell>
          <cell r="L697" t="str">
            <v/>
          </cell>
          <cell r="M697" t="str">
            <v/>
          </cell>
          <cell r="N697" t="str">
            <v/>
          </cell>
          <cell r="O697" t="str">
            <v/>
          </cell>
          <cell r="P697">
            <v>1</v>
          </cell>
          <cell r="R697" t="str">
            <v/>
          </cell>
          <cell r="S697">
            <v>928400.5199999999</v>
          </cell>
          <cell r="T697" t="str">
            <v/>
          </cell>
          <cell r="U697" t="str">
            <v/>
          </cell>
          <cell r="V697" t="str">
            <v/>
          </cell>
          <cell r="W697" t="str">
            <v/>
          </cell>
          <cell r="X697" t="str">
            <v/>
          </cell>
          <cell r="Y697">
            <v>0</v>
          </cell>
          <cell r="AA697" t="str">
            <v/>
          </cell>
          <cell r="AB697">
            <v>2715.6042857142857</v>
          </cell>
          <cell r="AC697" t="str">
            <v/>
          </cell>
          <cell r="AD697" t="str">
            <v/>
          </cell>
          <cell r="AE697" t="str">
            <v/>
          </cell>
          <cell r="AF697" t="str">
            <v/>
          </cell>
          <cell r="AG697" t="str">
            <v/>
          </cell>
          <cell r="AH697">
            <v>0</v>
          </cell>
          <cell r="AJ697" t="str">
            <v>All Network</v>
          </cell>
        </row>
        <row r="698">
          <cell r="A698" t="str">
            <v>20000789</v>
          </cell>
          <cell r="B698" t="str">
            <v>SPRING CREEK-WINE COUNTRY NO 1</v>
          </cell>
          <cell r="C698">
            <v>3820777.2149999999</v>
          </cell>
          <cell r="D698">
            <v>3787667.6050000004</v>
          </cell>
          <cell r="E698">
            <v>8.7414243943402734E-3</v>
          </cell>
          <cell r="G698">
            <v>11627.171428571428</v>
          </cell>
          <cell r="I698" t="str">
            <v/>
          </cell>
          <cell r="J698">
            <v>1</v>
          </cell>
          <cell r="K698" t="str">
            <v/>
          </cell>
          <cell r="L698" t="str">
            <v/>
          </cell>
          <cell r="M698" t="str">
            <v/>
          </cell>
          <cell r="N698" t="str">
            <v/>
          </cell>
          <cell r="O698" t="str">
            <v/>
          </cell>
          <cell r="P698">
            <v>1</v>
          </cell>
          <cell r="R698" t="str">
            <v/>
          </cell>
          <cell r="S698">
            <v>3820777.2149999999</v>
          </cell>
          <cell r="T698" t="str">
            <v/>
          </cell>
          <cell r="U698" t="str">
            <v/>
          </cell>
          <cell r="V698" t="str">
            <v/>
          </cell>
          <cell r="W698" t="str">
            <v/>
          </cell>
          <cell r="X698" t="str">
            <v/>
          </cell>
          <cell r="Y698">
            <v>0</v>
          </cell>
          <cell r="AA698" t="str">
            <v/>
          </cell>
          <cell r="AB698">
            <v>11627.171428571428</v>
          </cell>
          <cell r="AC698" t="str">
            <v/>
          </cell>
          <cell r="AD698" t="str">
            <v/>
          </cell>
          <cell r="AE698" t="str">
            <v/>
          </cell>
          <cell r="AF698" t="str">
            <v/>
          </cell>
          <cell r="AG698" t="str">
            <v/>
          </cell>
          <cell r="AH698">
            <v>0</v>
          </cell>
          <cell r="AJ698" t="str">
            <v>All Network</v>
          </cell>
        </row>
        <row r="699">
          <cell r="A699" t="str">
            <v>20000545</v>
          </cell>
          <cell r="B699" t="str">
            <v>ST HELENS-ALLSTON NO 1</v>
          </cell>
          <cell r="C699">
            <v>5360148.6399999997</v>
          </cell>
          <cell r="D699">
            <v>5341283.75</v>
          </cell>
          <cell r="E699">
            <v>3.5319018578632271E-3</v>
          </cell>
          <cell r="G699">
            <v>11888.185714285715</v>
          </cell>
          <cell r="I699" t="str">
            <v/>
          </cell>
          <cell r="J699">
            <v>1</v>
          </cell>
          <cell r="K699" t="str">
            <v/>
          </cell>
          <cell r="L699" t="str">
            <v/>
          </cell>
          <cell r="M699" t="str">
            <v/>
          </cell>
          <cell r="N699" t="str">
            <v/>
          </cell>
          <cell r="O699" t="str">
            <v/>
          </cell>
          <cell r="P699">
            <v>1</v>
          </cell>
          <cell r="R699" t="str">
            <v/>
          </cell>
          <cell r="S699">
            <v>5360148.6399999997</v>
          </cell>
          <cell r="T699" t="str">
            <v/>
          </cell>
          <cell r="U699" t="str">
            <v/>
          </cell>
          <cell r="V699" t="str">
            <v/>
          </cell>
          <cell r="W699" t="str">
            <v/>
          </cell>
          <cell r="X699" t="str">
            <v/>
          </cell>
          <cell r="Y699">
            <v>0</v>
          </cell>
          <cell r="AA699" t="str">
            <v/>
          </cell>
          <cell r="AB699">
            <v>11888.185714285715</v>
          </cell>
          <cell r="AC699" t="str">
            <v/>
          </cell>
          <cell r="AD699" t="str">
            <v/>
          </cell>
          <cell r="AE699" t="str">
            <v/>
          </cell>
          <cell r="AF699" t="str">
            <v/>
          </cell>
          <cell r="AG699" t="str">
            <v/>
          </cell>
          <cell r="AH699">
            <v>0</v>
          </cell>
          <cell r="AJ699" t="str">
            <v>All Network</v>
          </cell>
        </row>
        <row r="700">
          <cell r="A700" t="str">
            <v>20000548</v>
          </cell>
          <cell r="B700" t="str">
            <v>ST JOHNS TAP TO KEELER-OREGON</v>
          </cell>
          <cell r="C700">
            <v>2120</v>
          </cell>
          <cell r="D700">
            <v>2120.0000000000291</v>
          </cell>
          <cell r="E700">
            <v>-1.3728221913553445E-14</v>
          </cell>
          <cell r="G700">
            <v>1.4285714285714286E-3</v>
          </cell>
          <cell r="I700" t="str">
            <v/>
          </cell>
          <cell r="J700">
            <v>1</v>
          </cell>
          <cell r="K700" t="str">
            <v/>
          </cell>
          <cell r="L700" t="str">
            <v/>
          </cell>
          <cell r="M700" t="str">
            <v/>
          </cell>
          <cell r="N700" t="str">
            <v/>
          </cell>
          <cell r="O700" t="str">
            <v/>
          </cell>
          <cell r="P700">
            <v>1</v>
          </cell>
          <cell r="R700" t="str">
            <v/>
          </cell>
          <cell r="S700">
            <v>2120</v>
          </cell>
          <cell r="T700" t="str">
            <v/>
          </cell>
          <cell r="U700" t="str">
            <v/>
          </cell>
          <cell r="V700" t="str">
            <v/>
          </cell>
          <cell r="W700" t="str">
            <v/>
          </cell>
          <cell r="X700" t="str">
            <v/>
          </cell>
          <cell r="Y700">
            <v>0</v>
          </cell>
          <cell r="AA700" t="str">
            <v/>
          </cell>
          <cell r="AB700">
            <v>1.4285714285714286E-3</v>
          </cell>
          <cell r="AC700" t="str">
            <v/>
          </cell>
          <cell r="AD700" t="str">
            <v/>
          </cell>
          <cell r="AE700" t="str">
            <v/>
          </cell>
          <cell r="AF700" t="str">
            <v/>
          </cell>
          <cell r="AG700" t="str">
            <v/>
          </cell>
          <cell r="AH700">
            <v>0</v>
          </cell>
          <cell r="AJ700" t="str">
            <v>All Network</v>
          </cell>
        </row>
        <row r="701">
          <cell r="A701" t="str">
            <v>20000549</v>
          </cell>
          <cell r="B701" t="str">
            <v>ST JOHNS-KEELER NO 2</v>
          </cell>
          <cell r="C701">
            <v>571146.81999999995</v>
          </cell>
          <cell r="D701">
            <v>571141.83000000007</v>
          </cell>
          <cell r="E701">
            <v>8.7368841464024288E-6</v>
          </cell>
          <cell r="G701">
            <v>9716.31</v>
          </cell>
          <cell r="I701" t="str">
            <v/>
          </cell>
          <cell r="J701">
            <v>1</v>
          </cell>
          <cell r="K701" t="str">
            <v/>
          </cell>
          <cell r="L701" t="str">
            <v/>
          </cell>
          <cell r="M701" t="str">
            <v/>
          </cell>
          <cell r="N701" t="str">
            <v/>
          </cell>
          <cell r="O701" t="str">
            <v/>
          </cell>
          <cell r="P701">
            <v>1</v>
          </cell>
          <cell r="R701" t="str">
            <v/>
          </cell>
          <cell r="S701">
            <v>571146.81999999995</v>
          </cell>
          <cell r="T701" t="str">
            <v/>
          </cell>
          <cell r="U701" t="str">
            <v/>
          </cell>
          <cell r="V701" t="str">
            <v/>
          </cell>
          <cell r="W701" t="str">
            <v/>
          </cell>
          <cell r="X701" t="str">
            <v/>
          </cell>
          <cell r="Y701">
            <v>0</v>
          </cell>
          <cell r="AA701" t="str">
            <v/>
          </cell>
          <cell r="AB701">
            <v>9716.31</v>
          </cell>
          <cell r="AC701" t="str">
            <v/>
          </cell>
          <cell r="AD701" t="str">
            <v/>
          </cell>
          <cell r="AE701" t="str">
            <v/>
          </cell>
          <cell r="AF701" t="str">
            <v/>
          </cell>
          <cell r="AG701" t="str">
            <v/>
          </cell>
          <cell r="AH701">
            <v>0</v>
          </cell>
          <cell r="AJ701" t="str">
            <v>All Network</v>
          </cell>
        </row>
        <row r="702">
          <cell r="A702" t="str">
            <v>20000550</v>
          </cell>
          <cell r="B702" t="str">
            <v>ST JOHNS-ST HELENS NO 1</v>
          </cell>
          <cell r="C702">
            <v>2198570.2430000002</v>
          </cell>
          <cell r="D702">
            <v>2056484.1229999999</v>
          </cell>
          <cell r="E702">
            <v>6.9091766092861953E-2</v>
          </cell>
          <cell r="G702">
            <v>14985.444285714286</v>
          </cell>
          <cell r="I702" t="str">
            <v/>
          </cell>
          <cell r="J702">
            <v>1</v>
          </cell>
          <cell r="K702" t="str">
            <v/>
          </cell>
          <cell r="L702" t="str">
            <v/>
          </cell>
          <cell r="M702" t="str">
            <v/>
          </cell>
          <cell r="N702" t="str">
            <v/>
          </cell>
          <cell r="O702" t="str">
            <v/>
          </cell>
          <cell r="P702">
            <v>1</v>
          </cell>
          <cell r="R702" t="str">
            <v/>
          </cell>
          <cell r="S702">
            <v>2198570.2430000002</v>
          </cell>
          <cell r="T702" t="str">
            <v/>
          </cell>
          <cell r="U702" t="str">
            <v/>
          </cell>
          <cell r="V702" t="str">
            <v/>
          </cell>
          <cell r="W702" t="str">
            <v/>
          </cell>
          <cell r="X702" t="str">
            <v/>
          </cell>
          <cell r="Y702">
            <v>0</v>
          </cell>
          <cell r="AA702" t="str">
            <v/>
          </cell>
          <cell r="AB702">
            <v>14985.444285714286</v>
          </cell>
          <cell r="AC702" t="str">
            <v/>
          </cell>
          <cell r="AD702" t="str">
            <v/>
          </cell>
          <cell r="AE702" t="str">
            <v/>
          </cell>
          <cell r="AF702" t="str">
            <v/>
          </cell>
          <cell r="AG702" t="str">
            <v/>
          </cell>
          <cell r="AH702">
            <v>0</v>
          </cell>
          <cell r="AJ702" t="str">
            <v>All Network</v>
          </cell>
        </row>
        <row r="703">
          <cell r="A703" t="str">
            <v>20000553</v>
          </cell>
          <cell r="B703" t="str">
            <v>SWAN VALLEY-GOSHEN NO 1</v>
          </cell>
          <cell r="C703">
            <v>4307957.2300000004</v>
          </cell>
          <cell r="D703">
            <v>4291758.62</v>
          </cell>
          <cell r="E703">
            <v>3.7743525287077619E-3</v>
          </cell>
          <cell r="G703">
            <v>17181.23</v>
          </cell>
          <cell r="I703" t="str">
            <v/>
          </cell>
          <cell r="J703">
            <v>1</v>
          </cell>
          <cell r="K703" t="str">
            <v/>
          </cell>
          <cell r="L703" t="str">
            <v/>
          </cell>
          <cell r="M703" t="str">
            <v/>
          </cell>
          <cell r="N703" t="str">
            <v/>
          </cell>
          <cell r="O703" t="str">
            <v/>
          </cell>
          <cell r="P703">
            <v>1</v>
          </cell>
          <cell r="R703" t="str">
            <v/>
          </cell>
          <cell r="S703">
            <v>4307957.2300000004</v>
          </cell>
          <cell r="T703" t="str">
            <v/>
          </cell>
          <cell r="U703" t="str">
            <v/>
          </cell>
          <cell r="V703" t="str">
            <v/>
          </cell>
          <cell r="W703" t="str">
            <v/>
          </cell>
          <cell r="X703" t="str">
            <v/>
          </cell>
          <cell r="Y703">
            <v>0</v>
          </cell>
          <cell r="AA703" t="str">
            <v/>
          </cell>
          <cell r="AB703">
            <v>17181.23</v>
          </cell>
          <cell r="AC703" t="str">
            <v/>
          </cell>
          <cell r="AD703" t="str">
            <v/>
          </cell>
          <cell r="AE703" t="str">
            <v/>
          </cell>
          <cell r="AF703" t="str">
            <v/>
          </cell>
          <cell r="AG703" t="str">
            <v/>
          </cell>
          <cell r="AH703">
            <v>0</v>
          </cell>
          <cell r="AJ703" t="str">
            <v>All Network</v>
          </cell>
        </row>
        <row r="704">
          <cell r="A704" t="str">
            <v>20000969</v>
          </cell>
          <cell r="B704" t="str">
            <v>SWAN VALLEY-SWAN VALLEY RS FIB</v>
          </cell>
          <cell r="C704">
            <v>6689.95</v>
          </cell>
          <cell r="D704">
            <v>6687.16</v>
          </cell>
          <cell r="E704">
            <v>4.1721747348649708E-4</v>
          </cell>
          <cell r="G704">
            <v>0</v>
          </cell>
          <cell r="I704" t="str">
            <v/>
          </cell>
          <cell r="J704" t="str">
            <v/>
          </cell>
          <cell r="K704" t="str">
            <v/>
          </cell>
          <cell r="L704" t="str">
            <v/>
          </cell>
          <cell r="M704" t="str">
            <v/>
          </cell>
          <cell r="N704" t="str">
            <v/>
          </cell>
          <cell r="O704">
            <v>1</v>
          </cell>
          <cell r="P704">
            <v>1</v>
          </cell>
          <cell r="R704" t="str">
            <v/>
          </cell>
          <cell r="S704" t="str">
            <v/>
          </cell>
          <cell r="T704" t="str">
            <v/>
          </cell>
          <cell r="U704" t="str">
            <v/>
          </cell>
          <cell r="V704" t="str">
            <v/>
          </cell>
          <cell r="W704" t="str">
            <v/>
          </cell>
          <cell r="X704">
            <v>6689.95</v>
          </cell>
          <cell r="Y704">
            <v>0</v>
          </cell>
          <cell r="AA704" t="str">
            <v/>
          </cell>
          <cell r="AB704" t="str">
            <v/>
          </cell>
          <cell r="AC704" t="str">
            <v/>
          </cell>
          <cell r="AD704" t="str">
            <v/>
          </cell>
          <cell r="AE704" t="str">
            <v/>
          </cell>
          <cell r="AF704" t="str">
            <v/>
          </cell>
          <cell r="AG704">
            <v>0</v>
          </cell>
          <cell r="AH704">
            <v>0</v>
          </cell>
          <cell r="AJ704" t="str">
            <v>New FY15.  All unsegmented (comm).  REM 1/29/26</v>
          </cell>
        </row>
        <row r="705">
          <cell r="A705" t="str">
            <v>20000554</v>
          </cell>
          <cell r="B705" t="str">
            <v>SWAN VALLEY-TETON NO 1</v>
          </cell>
          <cell r="C705">
            <v>2778703.0289999996</v>
          </cell>
          <cell r="D705">
            <v>2778743.7189999991</v>
          </cell>
          <cell r="E705">
            <v>-1.4643307952890949E-5</v>
          </cell>
          <cell r="G705">
            <v>19519.532857142854</v>
          </cell>
          <cell r="I705" t="str">
            <v/>
          </cell>
          <cell r="J705">
            <v>1</v>
          </cell>
          <cell r="K705" t="str">
            <v/>
          </cell>
          <cell r="L705" t="str">
            <v/>
          </cell>
          <cell r="M705" t="str">
            <v/>
          </cell>
          <cell r="N705" t="str">
            <v/>
          </cell>
          <cell r="O705" t="str">
            <v/>
          </cell>
          <cell r="P705">
            <v>1</v>
          </cell>
          <cell r="R705" t="str">
            <v/>
          </cell>
          <cell r="S705">
            <v>2778703.0289999996</v>
          </cell>
          <cell r="T705" t="str">
            <v/>
          </cell>
          <cell r="U705" t="str">
            <v/>
          </cell>
          <cell r="V705" t="str">
            <v/>
          </cell>
          <cell r="W705" t="str">
            <v/>
          </cell>
          <cell r="X705" t="str">
            <v/>
          </cell>
          <cell r="Y705">
            <v>0</v>
          </cell>
          <cell r="AA705" t="str">
            <v/>
          </cell>
          <cell r="AB705">
            <v>19519.532857142854</v>
          </cell>
          <cell r="AC705" t="str">
            <v/>
          </cell>
          <cell r="AD705" t="str">
            <v/>
          </cell>
          <cell r="AE705" t="str">
            <v/>
          </cell>
          <cell r="AF705" t="str">
            <v/>
          </cell>
          <cell r="AG705" t="str">
            <v/>
          </cell>
          <cell r="AH705">
            <v>0</v>
          </cell>
          <cell r="AJ705" t="str">
            <v>All Network</v>
          </cell>
        </row>
        <row r="706">
          <cell r="A706" t="str">
            <v>20000624</v>
          </cell>
          <cell r="B706" t="str">
            <v>SWAN VALLEY-TETON NO 2</v>
          </cell>
          <cell r="C706">
            <v>20063680.689999998</v>
          </cell>
          <cell r="D706">
            <v>12256729.42</v>
          </cell>
          <cell r="E706">
            <v>0.63695224088580704</v>
          </cell>
          <cell r="G706">
            <v>12151.33</v>
          </cell>
          <cell r="I706" t="str">
            <v/>
          </cell>
          <cell r="J706">
            <v>1</v>
          </cell>
          <cell r="K706" t="str">
            <v/>
          </cell>
          <cell r="L706" t="str">
            <v/>
          </cell>
          <cell r="M706" t="str">
            <v/>
          </cell>
          <cell r="N706" t="str">
            <v/>
          </cell>
          <cell r="O706" t="str">
            <v/>
          </cell>
          <cell r="P706">
            <v>1</v>
          </cell>
          <cell r="R706" t="str">
            <v/>
          </cell>
          <cell r="S706">
            <v>20063680.689999998</v>
          </cell>
          <cell r="T706" t="str">
            <v/>
          </cell>
          <cell r="U706" t="str">
            <v/>
          </cell>
          <cell r="V706" t="str">
            <v/>
          </cell>
          <cell r="W706" t="str">
            <v/>
          </cell>
          <cell r="X706" t="str">
            <v/>
          </cell>
          <cell r="Y706">
            <v>0</v>
          </cell>
          <cell r="AA706" t="str">
            <v/>
          </cell>
          <cell r="AB706">
            <v>12151.33</v>
          </cell>
          <cell r="AC706" t="str">
            <v/>
          </cell>
          <cell r="AD706" t="str">
            <v/>
          </cell>
          <cell r="AE706" t="str">
            <v/>
          </cell>
          <cell r="AF706" t="str">
            <v/>
          </cell>
          <cell r="AG706" t="str">
            <v/>
          </cell>
          <cell r="AH706">
            <v>0</v>
          </cell>
          <cell r="AJ706" t="str">
            <v>All Network</v>
          </cell>
        </row>
        <row r="707">
          <cell r="A707" t="str">
            <v>20000659</v>
          </cell>
          <cell r="B707" t="str">
            <v>SWIFT TAP TO ROSS-LEXINGTON NO</v>
          </cell>
          <cell r="C707">
            <v>17434.45</v>
          </cell>
          <cell r="D707">
            <v>17434.45</v>
          </cell>
          <cell r="E707">
            <v>0</v>
          </cell>
          <cell r="G707">
            <v>744.7171428571429</v>
          </cell>
          <cell r="I707" t="str">
            <v/>
          </cell>
          <cell r="J707">
            <v>1</v>
          </cell>
          <cell r="K707" t="str">
            <v/>
          </cell>
          <cell r="L707" t="str">
            <v/>
          </cell>
          <cell r="M707" t="str">
            <v/>
          </cell>
          <cell r="N707" t="str">
            <v/>
          </cell>
          <cell r="O707" t="str">
            <v/>
          </cell>
          <cell r="P707">
            <v>1</v>
          </cell>
          <cell r="R707" t="str">
            <v/>
          </cell>
          <cell r="S707">
            <v>17434.45</v>
          </cell>
          <cell r="T707" t="str">
            <v/>
          </cell>
          <cell r="U707" t="str">
            <v/>
          </cell>
          <cell r="V707" t="str">
            <v/>
          </cell>
          <cell r="W707" t="str">
            <v/>
          </cell>
          <cell r="X707" t="str">
            <v/>
          </cell>
          <cell r="Y707">
            <v>0</v>
          </cell>
          <cell r="AA707" t="str">
            <v/>
          </cell>
          <cell r="AB707">
            <v>744.7171428571429</v>
          </cell>
          <cell r="AC707" t="str">
            <v/>
          </cell>
          <cell r="AD707" t="str">
            <v/>
          </cell>
          <cell r="AE707" t="str">
            <v/>
          </cell>
          <cell r="AF707" t="str">
            <v/>
          </cell>
          <cell r="AG707" t="str">
            <v/>
          </cell>
          <cell r="AH707">
            <v>0</v>
          </cell>
          <cell r="AJ707" t="str">
            <v>New FY13; All Network - Tap off Network to Pac</v>
          </cell>
        </row>
        <row r="708">
          <cell r="A708" t="str">
            <v>20000982</v>
          </cell>
          <cell r="B708" t="str">
            <v>T3BA'DAS TAP TO SHELTON-FAIRMO</v>
          </cell>
          <cell r="C708">
            <v>423155.84</v>
          </cell>
          <cell r="D708">
            <v>423155.84</v>
          </cell>
          <cell r="E708">
            <v>0</v>
          </cell>
          <cell r="G708">
            <v>0</v>
          </cell>
          <cell r="I708" t="str">
            <v/>
          </cell>
          <cell r="J708">
            <v>1</v>
          </cell>
          <cell r="K708" t="str">
            <v/>
          </cell>
          <cell r="L708" t="str">
            <v/>
          </cell>
          <cell r="M708" t="str">
            <v/>
          </cell>
          <cell r="N708" t="str">
            <v/>
          </cell>
          <cell r="O708" t="str">
            <v/>
          </cell>
          <cell r="P708">
            <v>1</v>
          </cell>
          <cell r="R708" t="str">
            <v/>
          </cell>
          <cell r="S708">
            <v>423155.84</v>
          </cell>
          <cell r="T708" t="str">
            <v/>
          </cell>
          <cell r="U708" t="str">
            <v/>
          </cell>
          <cell r="V708" t="str">
            <v/>
          </cell>
          <cell r="W708" t="str">
            <v/>
          </cell>
          <cell r="X708" t="str">
            <v/>
          </cell>
          <cell r="Y708">
            <v>0</v>
          </cell>
          <cell r="AA708" t="str">
            <v/>
          </cell>
          <cell r="AB708">
            <v>0</v>
          </cell>
          <cell r="AC708" t="str">
            <v/>
          </cell>
          <cell r="AD708" t="str">
            <v/>
          </cell>
          <cell r="AE708" t="str">
            <v/>
          </cell>
          <cell r="AF708" t="str">
            <v/>
          </cell>
          <cell r="AG708" t="str">
            <v/>
          </cell>
          <cell r="AH708">
            <v>0</v>
          </cell>
          <cell r="AJ708" t="str">
            <v>New.  All Network. REM 1/28/15</v>
          </cell>
        </row>
        <row r="709">
          <cell r="A709" t="str">
            <v>20000625</v>
          </cell>
          <cell r="B709" t="str">
            <v>TACOMA-COVINGTON NO 2</v>
          </cell>
          <cell r="C709">
            <v>1907335.4299999997</v>
          </cell>
          <cell r="D709">
            <v>1907335.43</v>
          </cell>
          <cell r="E709">
            <v>-1.2207115748584906E-16</v>
          </cell>
          <cell r="G709">
            <v>6453.5442857142862</v>
          </cell>
          <cell r="I709" t="str">
            <v/>
          </cell>
          <cell r="J709">
            <v>1</v>
          </cell>
          <cell r="K709" t="str">
            <v/>
          </cell>
          <cell r="L709" t="str">
            <v/>
          </cell>
          <cell r="M709" t="str">
            <v/>
          </cell>
          <cell r="N709" t="str">
            <v/>
          </cell>
          <cell r="O709" t="str">
            <v/>
          </cell>
          <cell r="P709">
            <v>1</v>
          </cell>
          <cell r="R709" t="str">
            <v/>
          </cell>
          <cell r="S709">
            <v>1907335.4299999997</v>
          </cell>
          <cell r="T709" t="str">
            <v/>
          </cell>
          <cell r="U709" t="str">
            <v/>
          </cell>
          <cell r="V709" t="str">
            <v/>
          </cell>
          <cell r="W709" t="str">
            <v/>
          </cell>
          <cell r="X709" t="str">
            <v/>
          </cell>
          <cell r="Y709">
            <v>0</v>
          </cell>
          <cell r="AA709" t="str">
            <v/>
          </cell>
          <cell r="AB709">
            <v>6453.5442857142862</v>
          </cell>
          <cell r="AC709" t="str">
            <v/>
          </cell>
          <cell r="AD709" t="str">
            <v/>
          </cell>
          <cell r="AE709" t="str">
            <v/>
          </cell>
          <cell r="AF709" t="str">
            <v/>
          </cell>
          <cell r="AG709" t="str">
            <v/>
          </cell>
          <cell r="AH709">
            <v>0</v>
          </cell>
          <cell r="AJ709" t="str">
            <v>All Network</v>
          </cell>
        </row>
        <row r="710">
          <cell r="A710" t="str">
            <v>20000557</v>
          </cell>
          <cell r="B710" t="str">
            <v>TACOMA-COVINGTON NO 3</v>
          </cell>
          <cell r="C710">
            <v>1240294</v>
          </cell>
          <cell r="D710">
            <v>1240294</v>
          </cell>
          <cell r="E710">
            <v>0</v>
          </cell>
          <cell r="G710">
            <v>6939.4199999999992</v>
          </cell>
          <cell r="I710" t="str">
            <v/>
          </cell>
          <cell r="J710">
            <v>1</v>
          </cell>
          <cell r="K710" t="str">
            <v/>
          </cell>
          <cell r="L710" t="str">
            <v/>
          </cell>
          <cell r="M710" t="str">
            <v/>
          </cell>
          <cell r="N710" t="str">
            <v/>
          </cell>
          <cell r="O710" t="str">
            <v/>
          </cell>
          <cell r="P710">
            <v>1</v>
          </cell>
          <cell r="R710" t="str">
            <v/>
          </cell>
          <cell r="S710">
            <v>1240294</v>
          </cell>
          <cell r="T710" t="str">
            <v/>
          </cell>
          <cell r="U710" t="str">
            <v/>
          </cell>
          <cell r="V710" t="str">
            <v/>
          </cell>
          <cell r="W710" t="str">
            <v/>
          </cell>
          <cell r="X710" t="str">
            <v/>
          </cell>
          <cell r="Y710">
            <v>0</v>
          </cell>
          <cell r="AA710" t="str">
            <v/>
          </cell>
          <cell r="AB710">
            <v>6939.4199999999992</v>
          </cell>
          <cell r="AC710" t="str">
            <v/>
          </cell>
          <cell r="AD710" t="str">
            <v/>
          </cell>
          <cell r="AE710" t="str">
            <v/>
          </cell>
          <cell r="AF710" t="str">
            <v/>
          </cell>
          <cell r="AG710" t="str">
            <v/>
          </cell>
          <cell r="AH710">
            <v>0</v>
          </cell>
          <cell r="AJ710" t="str">
            <v>All Network</v>
          </cell>
        </row>
        <row r="711">
          <cell r="A711" t="str">
            <v>20000558</v>
          </cell>
          <cell r="B711" t="str">
            <v>TACOMA-COVINGTON NO 4</v>
          </cell>
          <cell r="C711">
            <v>1240294</v>
          </cell>
          <cell r="D711">
            <v>1240294</v>
          </cell>
          <cell r="E711">
            <v>0</v>
          </cell>
          <cell r="G711">
            <v>6652.4528571428582</v>
          </cell>
          <cell r="I711" t="str">
            <v/>
          </cell>
          <cell r="J711">
            <v>1</v>
          </cell>
          <cell r="K711" t="str">
            <v/>
          </cell>
          <cell r="L711" t="str">
            <v/>
          </cell>
          <cell r="M711" t="str">
            <v/>
          </cell>
          <cell r="N711" t="str">
            <v/>
          </cell>
          <cell r="O711" t="str">
            <v/>
          </cell>
          <cell r="P711">
            <v>1</v>
          </cell>
          <cell r="R711" t="str">
            <v/>
          </cell>
          <cell r="S711">
            <v>1240294</v>
          </cell>
          <cell r="T711" t="str">
            <v/>
          </cell>
          <cell r="U711" t="str">
            <v/>
          </cell>
          <cell r="V711" t="str">
            <v/>
          </cell>
          <cell r="W711" t="str">
            <v/>
          </cell>
          <cell r="X711" t="str">
            <v/>
          </cell>
          <cell r="Y711">
            <v>0</v>
          </cell>
          <cell r="AA711" t="str">
            <v/>
          </cell>
          <cell r="AB711">
            <v>6652.4528571428582</v>
          </cell>
          <cell r="AC711" t="str">
            <v/>
          </cell>
          <cell r="AD711" t="str">
            <v/>
          </cell>
          <cell r="AE711" t="str">
            <v/>
          </cell>
          <cell r="AF711" t="str">
            <v/>
          </cell>
          <cell r="AG711" t="str">
            <v/>
          </cell>
          <cell r="AH711">
            <v>0</v>
          </cell>
          <cell r="AJ711" t="str">
            <v>All Network</v>
          </cell>
        </row>
        <row r="712">
          <cell r="A712" t="str">
            <v>20000559</v>
          </cell>
          <cell r="B712" t="str">
            <v>TACOMA-RAVER NO 1&amp;2 (NO 1 SECT</v>
          </cell>
          <cell r="C712">
            <v>4567296.6400000006</v>
          </cell>
          <cell r="D712">
            <v>4567296.6400000006</v>
          </cell>
          <cell r="E712">
            <v>0</v>
          </cell>
          <cell r="G712">
            <v>11734.717142857144</v>
          </cell>
          <cell r="I712" t="str">
            <v/>
          </cell>
          <cell r="J712">
            <v>1</v>
          </cell>
          <cell r="K712" t="str">
            <v/>
          </cell>
          <cell r="L712" t="str">
            <v/>
          </cell>
          <cell r="M712" t="str">
            <v/>
          </cell>
          <cell r="N712" t="str">
            <v/>
          </cell>
          <cell r="O712" t="str">
            <v/>
          </cell>
          <cell r="P712">
            <v>1</v>
          </cell>
          <cell r="R712" t="str">
            <v/>
          </cell>
          <cell r="S712">
            <v>4567296.6400000006</v>
          </cell>
          <cell r="T712" t="str">
            <v/>
          </cell>
          <cell r="U712" t="str">
            <v/>
          </cell>
          <cell r="V712" t="str">
            <v/>
          </cell>
          <cell r="W712" t="str">
            <v/>
          </cell>
          <cell r="X712" t="str">
            <v/>
          </cell>
          <cell r="Y712">
            <v>0</v>
          </cell>
          <cell r="AA712" t="str">
            <v/>
          </cell>
          <cell r="AB712">
            <v>11734.717142857144</v>
          </cell>
          <cell r="AC712" t="str">
            <v/>
          </cell>
          <cell r="AD712" t="str">
            <v/>
          </cell>
          <cell r="AE712" t="str">
            <v/>
          </cell>
          <cell r="AF712" t="str">
            <v/>
          </cell>
          <cell r="AG712" t="str">
            <v/>
          </cell>
          <cell r="AH712">
            <v>0</v>
          </cell>
          <cell r="AJ712" t="str">
            <v>All Network</v>
          </cell>
        </row>
        <row r="713">
          <cell r="A713" t="str">
            <v>20000560</v>
          </cell>
          <cell r="B713" t="str">
            <v>TACOMA-RAVER NO 1&amp;2 (NO 2 SECT</v>
          </cell>
          <cell r="C713">
            <v>2332326.08</v>
          </cell>
          <cell r="D713">
            <v>2332326.08</v>
          </cell>
          <cell r="E713">
            <v>0</v>
          </cell>
          <cell r="G713">
            <v>9969.1314285714288</v>
          </cell>
          <cell r="I713" t="str">
            <v/>
          </cell>
          <cell r="J713">
            <v>1</v>
          </cell>
          <cell r="K713" t="str">
            <v/>
          </cell>
          <cell r="L713" t="str">
            <v/>
          </cell>
          <cell r="M713" t="str">
            <v/>
          </cell>
          <cell r="N713" t="str">
            <v/>
          </cell>
          <cell r="O713" t="str">
            <v/>
          </cell>
          <cell r="P713">
            <v>1</v>
          </cell>
          <cell r="R713" t="str">
            <v/>
          </cell>
          <cell r="S713">
            <v>2332326.08</v>
          </cell>
          <cell r="T713" t="str">
            <v/>
          </cell>
          <cell r="U713" t="str">
            <v/>
          </cell>
          <cell r="V713" t="str">
            <v/>
          </cell>
          <cell r="W713" t="str">
            <v/>
          </cell>
          <cell r="X713" t="str">
            <v/>
          </cell>
          <cell r="Y713">
            <v>0</v>
          </cell>
          <cell r="AA713" t="str">
            <v/>
          </cell>
          <cell r="AB713">
            <v>9969.1314285714288</v>
          </cell>
          <cell r="AC713" t="str">
            <v/>
          </cell>
          <cell r="AD713" t="str">
            <v/>
          </cell>
          <cell r="AE713" t="str">
            <v/>
          </cell>
          <cell r="AF713" t="str">
            <v/>
          </cell>
          <cell r="AG713" t="str">
            <v/>
          </cell>
          <cell r="AH713">
            <v>0</v>
          </cell>
          <cell r="AJ713" t="str">
            <v>All Network</v>
          </cell>
        </row>
        <row r="714">
          <cell r="A714" t="str">
            <v>20000561</v>
          </cell>
          <cell r="B714" t="str">
            <v>TAFT-BELL NO 1</v>
          </cell>
          <cell r="C714">
            <v>84342970.189999998</v>
          </cell>
          <cell r="D714">
            <v>84342970.189999998</v>
          </cell>
          <cell r="E714">
            <v>0</v>
          </cell>
          <cell r="G714">
            <v>50147.764285714286</v>
          </cell>
          <cell r="I714" t="str">
            <v/>
          </cell>
          <cell r="J714">
            <v>1</v>
          </cell>
          <cell r="K714" t="str">
            <v/>
          </cell>
          <cell r="L714" t="str">
            <v/>
          </cell>
          <cell r="M714" t="str">
            <v/>
          </cell>
          <cell r="N714" t="str">
            <v/>
          </cell>
          <cell r="O714" t="str">
            <v/>
          </cell>
          <cell r="P714">
            <v>1</v>
          </cell>
          <cell r="R714" t="str">
            <v/>
          </cell>
          <cell r="S714">
            <v>84342970.189999998</v>
          </cell>
          <cell r="T714" t="str">
            <v/>
          </cell>
          <cell r="U714" t="str">
            <v/>
          </cell>
          <cell r="V714" t="str">
            <v/>
          </cell>
          <cell r="W714" t="str">
            <v/>
          </cell>
          <cell r="X714" t="str">
            <v/>
          </cell>
          <cell r="Y714">
            <v>0</v>
          </cell>
          <cell r="AA714" t="str">
            <v/>
          </cell>
          <cell r="AB714">
            <v>50147.764285714286</v>
          </cell>
          <cell r="AC714" t="str">
            <v/>
          </cell>
          <cell r="AD714" t="str">
            <v/>
          </cell>
          <cell r="AE714" t="str">
            <v/>
          </cell>
          <cell r="AF714" t="str">
            <v/>
          </cell>
          <cell r="AG714" t="str">
            <v/>
          </cell>
          <cell r="AH714">
            <v>0</v>
          </cell>
          <cell r="AJ714" t="str">
            <v>All Network</v>
          </cell>
        </row>
        <row r="715">
          <cell r="A715" t="str">
            <v>20000562</v>
          </cell>
          <cell r="B715" t="str">
            <v>TAFT-HOT SPRINGS NO 1</v>
          </cell>
          <cell r="C715">
            <v>11863226.160000002</v>
          </cell>
          <cell r="D715">
            <v>11863226.160000004</v>
          </cell>
          <cell r="E715">
            <v>-1.5701000083024266E-16</v>
          </cell>
          <cell r="G715">
            <v>78679.264285714278</v>
          </cell>
          <cell r="I715" t="str">
            <v/>
          </cell>
          <cell r="J715">
            <v>1</v>
          </cell>
          <cell r="K715" t="str">
            <v/>
          </cell>
          <cell r="L715" t="str">
            <v/>
          </cell>
          <cell r="M715" t="str">
            <v/>
          </cell>
          <cell r="N715" t="str">
            <v/>
          </cell>
          <cell r="O715" t="str">
            <v/>
          </cell>
          <cell r="P715">
            <v>1</v>
          </cell>
          <cell r="R715" t="str">
            <v/>
          </cell>
          <cell r="S715">
            <v>11863226.160000002</v>
          </cell>
          <cell r="T715" t="str">
            <v/>
          </cell>
          <cell r="U715" t="str">
            <v/>
          </cell>
          <cell r="V715" t="str">
            <v/>
          </cell>
          <cell r="W715" t="str">
            <v/>
          </cell>
          <cell r="X715" t="str">
            <v/>
          </cell>
          <cell r="Y715">
            <v>0</v>
          </cell>
          <cell r="AA715" t="str">
            <v/>
          </cell>
          <cell r="AB715">
            <v>78679.264285714278</v>
          </cell>
          <cell r="AC715" t="str">
            <v/>
          </cell>
          <cell r="AD715" t="str">
            <v/>
          </cell>
          <cell r="AE715" t="str">
            <v/>
          </cell>
          <cell r="AF715" t="str">
            <v/>
          </cell>
          <cell r="AG715" t="str">
            <v/>
          </cell>
          <cell r="AH715">
            <v>0</v>
          </cell>
          <cell r="AJ715" t="str">
            <v>All Network</v>
          </cell>
        </row>
        <row r="716">
          <cell r="A716" t="str">
            <v>20000563</v>
          </cell>
          <cell r="B716" t="str">
            <v>TAHKENITCH-GARDINER NO 1</v>
          </cell>
          <cell r="C716">
            <v>663327.42999999993</v>
          </cell>
          <cell r="D716">
            <v>610180.26</v>
          </cell>
          <cell r="E716">
            <v>8.7100769205480238E-2</v>
          </cell>
          <cell r="G716">
            <v>3622.6685714285713</v>
          </cell>
          <cell r="I716" t="str">
            <v/>
          </cell>
          <cell r="J716">
            <v>1</v>
          </cell>
          <cell r="K716" t="str">
            <v/>
          </cell>
          <cell r="L716" t="str">
            <v/>
          </cell>
          <cell r="M716" t="str">
            <v/>
          </cell>
          <cell r="N716" t="str">
            <v/>
          </cell>
          <cell r="O716" t="str">
            <v/>
          </cell>
          <cell r="P716">
            <v>1</v>
          </cell>
          <cell r="R716" t="str">
            <v/>
          </cell>
          <cell r="S716">
            <v>663327.42999999993</v>
          </cell>
          <cell r="T716" t="str">
            <v/>
          </cell>
          <cell r="U716" t="str">
            <v/>
          </cell>
          <cell r="V716" t="str">
            <v/>
          </cell>
          <cell r="W716" t="str">
            <v/>
          </cell>
          <cell r="X716" t="str">
            <v/>
          </cell>
          <cell r="Y716">
            <v>0</v>
          </cell>
          <cell r="AA716" t="str">
            <v/>
          </cell>
          <cell r="AB716">
            <v>3622.6685714285713</v>
          </cell>
          <cell r="AC716" t="str">
            <v/>
          </cell>
          <cell r="AD716" t="str">
            <v/>
          </cell>
          <cell r="AE716" t="str">
            <v/>
          </cell>
          <cell r="AF716" t="str">
            <v/>
          </cell>
          <cell r="AG716" t="str">
            <v/>
          </cell>
          <cell r="AH716">
            <v>0</v>
          </cell>
          <cell r="AJ716" t="str">
            <v>All Network</v>
          </cell>
        </row>
        <row r="717">
          <cell r="A717" t="str">
            <v>20000564</v>
          </cell>
          <cell r="B717" t="str">
            <v>TAHKENITCH-REEDSPORT NO 1</v>
          </cell>
          <cell r="C717">
            <v>462340.38</v>
          </cell>
          <cell r="D717">
            <v>462340.38</v>
          </cell>
          <cell r="E717">
            <v>0</v>
          </cell>
          <cell r="G717">
            <v>9510.9014285714275</v>
          </cell>
          <cell r="I717" t="str">
            <v/>
          </cell>
          <cell r="J717">
            <v>1</v>
          </cell>
          <cell r="K717" t="str">
            <v/>
          </cell>
          <cell r="L717" t="str">
            <v/>
          </cell>
          <cell r="M717" t="str">
            <v/>
          </cell>
          <cell r="N717" t="str">
            <v/>
          </cell>
          <cell r="O717" t="str">
            <v/>
          </cell>
          <cell r="P717">
            <v>1</v>
          </cell>
          <cell r="R717" t="str">
            <v/>
          </cell>
          <cell r="S717">
            <v>462340.38</v>
          </cell>
          <cell r="T717" t="str">
            <v/>
          </cell>
          <cell r="U717" t="str">
            <v/>
          </cell>
          <cell r="V717" t="str">
            <v/>
          </cell>
          <cell r="W717" t="str">
            <v/>
          </cell>
          <cell r="X717" t="str">
            <v/>
          </cell>
          <cell r="Y717">
            <v>0</v>
          </cell>
          <cell r="AA717" t="str">
            <v/>
          </cell>
          <cell r="AB717">
            <v>9510.9014285714275</v>
          </cell>
          <cell r="AC717" t="str">
            <v/>
          </cell>
          <cell r="AD717" t="str">
            <v/>
          </cell>
          <cell r="AE717" t="str">
            <v/>
          </cell>
          <cell r="AF717" t="str">
            <v/>
          </cell>
          <cell r="AG717" t="str">
            <v/>
          </cell>
          <cell r="AH717">
            <v>0</v>
          </cell>
          <cell r="AJ717" t="str">
            <v>All Network</v>
          </cell>
        </row>
        <row r="718">
          <cell r="A718" t="str">
            <v>20000566</v>
          </cell>
          <cell r="B718" t="str">
            <v>TARGHEE TAP TO SWAN VALLEY-TET</v>
          </cell>
          <cell r="C718">
            <v>962038.59000000008</v>
          </cell>
          <cell r="D718">
            <v>962038.59000000008</v>
          </cell>
          <cell r="E718">
            <v>0</v>
          </cell>
          <cell r="G718">
            <v>16382.154285714287</v>
          </cell>
          <cell r="I718" t="str">
            <v/>
          </cell>
          <cell r="J718">
            <v>1</v>
          </cell>
          <cell r="K718" t="str">
            <v/>
          </cell>
          <cell r="L718" t="str">
            <v/>
          </cell>
          <cell r="M718" t="str">
            <v/>
          </cell>
          <cell r="N718" t="str">
            <v/>
          </cell>
          <cell r="O718" t="str">
            <v/>
          </cell>
          <cell r="P718">
            <v>1</v>
          </cell>
          <cell r="R718" t="str">
            <v/>
          </cell>
          <cell r="S718">
            <v>962038.59000000008</v>
          </cell>
          <cell r="T718" t="str">
            <v/>
          </cell>
          <cell r="U718" t="str">
            <v/>
          </cell>
          <cell r="V718" t="str">
            <v/>
          </cell>
          <cell r="W718" t="str">
            <v/>
          </cell>
          <cell r="X718" t="str">
            <v/>
          </cell>
          <cell r="Y718">
            <v>0</v>
          </cell>
          <cell r="AA718" t="str">
            <v/>
          </cell>
          <cell r="AB718">
            <v>16382.154285714287</v>
          </cell>
          <cell r="AC718" t="str">
            <v/>
          </cell>
          <cell r="AD718" t="str">
            <v/>
          </cell>
          <cell r="AE718" t="str">
            <v/>
          </cell>
          <cell r="AF718" t="str">
            <v/>
          </cell>
          <cell r="AG718" t="str">
            <v/>
          </cell>
          <cell r="AH718">
            <v>0</v>
          </cell>
          <cell r="AJ718" t="str">
            <v>All Network</v>
          </cell>
        </row>
        <row r="719">
          <cell r="A719" t="str">
            <v>20000565</v>
          </cell>
          <cell r="B719" t="str">
            <v>TARGHEE-DRUMMOND NO 1</v>
          </cell>
          <cell r="C719">
            <v>114985.98</v>
          </cell>
          <cell r="D719">
            <v>114860.7</v>
          </cell>
          <cell r="E719">
            <v>1.0907124891281251E-3</v>
          </cell>
          <cell r="G719">
            <v>64364.712857142855</v>
          </cell>
          <cell r="I719" t="str">
            <v/>
          </cell>
          <cell r="J719">
            <v>1</v>
          </cell>
          <cell r="K719" t="str">
            <v/>
          </cell>
          <cell r="L719" t="str">
            <v/>
          </cell>
          <cell r="M719" t="str">
            <v/>
          </cell>
          <cell r="N719" t="str">
            <v/>
          </cell>
          <cell r="O719" t="str">
            <v/>
          </cell>
          <cell r="P719">
            <v>1</v>
          </cell>
          <cell r="R719" t="str">
            <v/>
          </cell>
          <cell r="S719">
            <v>114985.98</v>
          </cell>
          <cell r="T719" t="str">
            <v/>
          </cell>
          <cell r="U719" t="str">
            <v/>
          </cell>
          <cell r="V719" t="str">
            <v/>
          </cell>
          <cell r="W719" t="str">
            <v/>
          </cell>
          <cell r="X719" t="str">
            <v/>
          </cell>
          <cell r="Y719">
            <v>0</v>
          </cell>
          <cell r="AA719" t="str">
            <v/>
          </cell>
          <cell r="AB719">
            <v>64364.712857142855</v>
          </cell>
          <cell r="AC719" t="str">
            <v/>
          </cell>
          <cell r="AD719" t="str">
            <v/>
          </cell>
          <cell r="AE719" t="str">
            <v/>
          </cell>
          <cell r="AF719" t="str">
            <v/>
          </cell>
          <cell r="AG719" t="str">
            <v/>
          </cell>
          <cell r="AH719">
            <v>0</v>
          </cell>
          <cell r="AJ719" t="str">
            <v>All Network</v>
          </cell>
        </row>
        <row r="720">
          <cell r="A720" t="str">
            <v>20000568</v>
          </cell>
          <cell r="B720" t="str">
            <v>THATCHER JUNCTION TAP TO FORES</v>
          </cell>
          <cell r="C720">
            <v>1689</v>
          </cell>
          <cell r="D720">
            <v>1689</v>
          </cell>
          <cell r="E720">
            <v>0</v>
          </cell>
          <cell r="G720">
            <v>0</v>
          </cell>
          <cell r="I720" t="str">
            <v/>
          </cell>
          <cell r="J720">
            <v>1</v>
          </cell>
          <cell r="K720" t="str">
            <v/>
          </cell>
          <cell r="L720" t="str">
            <v/>
          </cell>
          <cell r="M720" t="str">
            <v/>
          </cell>
          <cell r="N720" t="str">
            <v/>
          </cell>
          <cell r="O720" t="str">
            <v/>
          </cell>
          <cell r="P720">
            <v>1</v>
          </cell>
          <cell r="R720" t="str">
            <v/>
          </cell>
          <cell r="S720">
            <v>1689</v>
          </cell>
          <cell r="T720" t="str">
            <v/>
          </cell>
          <cell r="U720" t="str">
            <v/>
          </cell>
          <cell r="V720" t="str">
            <v/>
          </cell>
          <cell r="W720" t="str">
            <v/>
          </cell>
          <cell r="X720" t="str">
            <v/>
          </cell>
          <cell r="Y720">
            <v>0</v>
          </cell>
          <cell r="AA720" t="str">
            <v/>
          </cell>
          <cell r="AB720">
            <v>0</v>
          </cell>
          <cell r="AC720" t="str">
            <v/>
          </cell>
          <cell r="AD720" t="str">
            <v/>
          </cell>
          <cell r="AE720" t="str">
            <v/>
          </cell>
          <cell r="AF720" t="str">
            <v/>
          </cell>
          <cell r="AG720" t="str">
            <v/>
          </cell>
          <cell r="AH720">
            <v>0</v>
          </cell>
          <cell r="AJ720" t="str">
            <v>All Network</v>
          </cell>
        </row>
        <row r="721">
          <cell r="A721" t="str">
            <v>20000569</v>
          </cell>
          <cell r="B721" t="str">
            <v>THE DALLES PH-BIG EDDY NO 1</v>
          </cell>
          <cell r="C721">
            <v>118075.44</v>
          </cell>
          <cell r="D721">
            <v>118075.44</v>
          </cell>
          <cell r="E721">
            <v>0</v>
          </cell>
          <cell r="G721">
            <v>2241.1057142857144</v>
          </cell>
          <cell r="I721">
            <v>1</v>
          </cell>
          <cell r="J721" t="str">
            <v/>
          </cell>
          <cell r="K721" t="str">
            <v/>
          </cell>
          <cell r="L721" t="str">
            <v/>
          </cell>
          <cell r="M721" t="str">
            <v/>
          </cell>
          <cell r="N721" t="str">
            <v/>
          </cell>
          <cell r="O721" t="str">
            <v/>
          </cell>
          <cell r="P721">
            <v>1</v>
          </cell>
          <cell r="R721">
            <v>118075.44</v>
          </cell>
          <cell r="S721" t="str">
            <v/>
          </cell>
          <cell r="T721" t="str">
            <v/>
          </cell>
          <cell r="U721" t="str">
            <v/>
          </cell>
          <cell r="V721" t="str">
            <v/>
          </cell>
          <cell r="W721" t="str">
            <v/>
          </cell>
          <cell r="X721" t="str">
            <v/>
          </cell>
          <cell r="Y721">
            <v>0</v>
          </cell>
          <cell r="AA721">
            <v>2241.1057142857144</v>
          </cell>
          <cell r="AB721" t="str">
            <v/>
          </cell>
          <cell r="AC721" t="str">
            <v/>
          </cell>
          <cell r="AD721" t="str">
            <v/>
          </cell>
          <cell r="AE721" t="str">
            <v/>
          </cell>
          <cell r="AF721" t="str">
            <v/>
          </cell>
          <cell r="AG721" t="str">
            <v/>
          </cell>
          <cell r="AH721">
            <v>0</v>
          </cell>
          <cell r="AJ721" t="str">
            <v>All Generation Integration</v>
          </cell>
        </row>
        <row r="722">
          <cell r="A722" t="str">
            <v>20000574</v>
          </cell>
          <cell r="B722" t="str">
            <v>THE DALLES PH-BIG EDDY NO 2</v>
          </cell>
          <cell r="C722">
            <v>121407</v>
          </cell>
          <cell r="D722">
            <v>121407</v>
          </cell>
          <cell r="E722">
            <v>0</v>
          </cell>
          <cell r="G722">
            <v>127.11999999999999</v>
          </cell>
          <cell r="I722">
            <v>1</v>
          </cell>
          <cell r="J722" t="str">
            <v/>
          </cell>
          <cell r="K722" t="str">
            <v/>
          </cell>
          <cell r="L722" t="str">
            <v/>
          </cell>
          <cell r="M722" t="str">
            <v/>
          </cell>
          <cell r="N722" t="str">
            <v/>
          </cell>
          <cell r="O722" t="str">
            <v/>
          </cell>
          <cell r="P722">
            <v>1</v>
          </cell>
          <cell r="R722">
            <v>121407</v>
          </cell>
          <cell r="S722" t="str">
            <v/>
          </cell>
          <cell r="T722" t="str">
            <v/>
          </cell>
          <cell r="U722" t="str">
            <v/>
          </cell>
          <cell r="V722" t="str">
            <v/>
          </cell>
          <cell r="W722" t="str">
            <v/>
          </cell>
          <cell r="X722" t="str">
            <v/>
          </cell>
          <cell r="Y722">
            <v>0</v>
          </cell>
          <cell r="AA722">
            <v>127.11999999999999</v>
          </cell>
          <cell r="AB722" t="str">
            <v/>
          </cell>
          <cell r="AC722" t="str">
            <v/>
          </cell>
          <cell r="AD722" t="str">
            <v/>
          </cell>
          <cell r="AE722" t="str">
            <v/>
          </cell>
          <cell r="AF722" t="str">
            <v/>
          </cell>
          <cell r="AG722" t="str">
            <v/>
          </cell>
          <cell r="AH722">
            <v>0</v>
          </cell>
          <cell r="AJ722" t="str">
            <v>All Generation Integration</v>
          </cell>
        </row>
        <row r="723">
          <cell r="A723" t="str">
            <v>20000570</v>
          </cell>
          <cell r="B723" t="str">
            <v>THE DALLES PH-BIG EDDY NO 3</v>
          </cell>
          <cell r="C723">
            <v>107356</v>
          </cell>
          <cell r="D723">
            <v>107356</v>
          </cell>
          <cell r="E723">
            <v>0</v>
          </cell>
          <cell r="G723">
            <v>190.02428571428572</v>
          </cell>
          <cell r="I723">
            <v>1</v>
          </cell>
          <cell r="J723" t="str">
            <v/>
          </cell>
          <cell r="K723" t="str">
            <v/>
          </cell>
          <cell r="L723" t="str">
            <v/>
          </cell>
          <cell r="M723" t="str">
            <v/>
          </cell>
          <cell r="N723" t="str">
            <v/>
          </cell>
          <cell r="O723" t="str">
            <v/>
          </cell>
          <cell r="P723">
            <v>1</v>
          </cell>
          <cell r="R723">
            <v>107356</v>
          </cell>
          <cell r="S723" t="str">
            <v/>
          </cell>
          <cell r="T723" t="str">
            <v/>
          </cell>
          <cell r="U723" t="str">
            <v/>
          </cell>
          <cell r="V723" t="str">
            <v/>
          </cell>
          <cell r="W723" t="str">
            <v/>
          </cell>
          <cell r="X723" t="str">
            <v/>
          </cell>
          <cell r="Y723">
            <v>0</v>
          </cell>
          <cell r="AA723">
            <v>190.02428571428572</v>
          </cell>
          <cell r="AB723" t="str">
            <v/>
          </cell>
          <cell r="AC723" t="str">
            <v/>
          </cell>
          <cell r="AD723" t="str">
            <v/>
          </cell>
          <cell r="AE723" t="str">
            <v/>
          </cell>
          <cell r="AF723" t="str">
            <v/>
          </cell>
          <cell r="AG723" t="str">
            <v/>
          </cell>
          <cell r="AH723">
            <v>0</v>
          </cell>
          <cell r="AJ723" t="str">
            <v>All Generation Integration</v>
          </cell>
        </row>
        <row r="724">
          <cell r="A724" t="str">
            <v>20000571</v>
          </cell>
          <cell r="B724" t="str">
            <v>THE DALLES PH-BIG EDDY NO 4</v>
          </cell>
          <cell r="C724">
            <v>107351</v>
          </cell>
          <cell r="D724">
            <v>107351</v>
          </cell>
          <cell r="E724">
            <v>0</v>
          </cell>
          <cell r="G724">
            <v>114.95000000000002</v>
          </cell>
          <cell r="I724">
            <v>1</v>
          </cell>
          <cell r="J724" t="str">
            <v/>
          </cell>
          <cell r="K724" t="str">
            <v/>
          </cell>
          <cell r="L724" t="str">
            <v/>
          </cell>
          <cell r="M724" t="str">
            <v/>
          </cell>
          <cell r="N724" t="str">
            <v/>
          </cell>
          <cell r="O724" t="str">
            <v/>
          </cell>
          <cell r="P724">
            <v>1</v>
          </cell>
          <cell r="R724">
            <v>107351</v>
          </cell>
          <cell r="S724" t="str">
            <v/>
          </cell>
          <cell r="T724" t="str">
            <v/>
          </cell>
          <cell r="U724" t="str">
            <v/>
          </cell>
          <cell r="V724" t="str">
            <v/>
          </cell>
          <cell r="W724" t="str">
            <v/>
          </cell>
          <cell r="X724" t="str">
            <v/>
          </cell>
          <cell r="Y724">
            <v>0</v>
          </cell>
          <cell r="AA724">
            <v>114.95000000000002</v>
          </cell>
          <cell r="AB724" t="str">
            <v/>
          </cell>
          <cell r="AC724" t="str">
            <v/>
          </cell>
          <cell r="AD724" t="str">
            <v/>
          </cell>
          <cell r="AE724" t="str">
            <v/>
          </cell>
          <cell r="AF724" t="str">
            <v/>
          </cell>
          <cell r="AG724" t="str">
            <v/>
          </cell>
          <cell r="AH724">
            <v>0</v>
          </cell>
          <cell r="AJ724" t="str">
            <v>All Generation Integration</v>
          </cell>
        </row>
        <row r="725">
          <cell r="A725" t="str">
            <v>20000572</v>
          </cell>
          <cell r="B725" t="str">
            <v>THE DALLES PH-BIG EDDY NO 5</v>
          </cell>
          <cell r="C725">
            <v>116296</v>
          </cell>
          <cell r="D725">
            <v>116296</v>
          </cell>
          <cell r="E725">
            <v>0</v>
          </cell>
          <cell r="G725">
            <v>167.46285714285713</v>
          </cell>
          <cell r="I725">
            <v>1</v>
          </cell>
          <cell r="J725" t="str">
            <v/>
          </cell>
          <cell r="K725" t="str">
            <v/>
          </cell>
          <cell r="L725" t="str">
            <v/>
          </cell>
          <cell r="M725" t="str">
            <v/>
          </cell>
          <cell r="N725" t="str">
            <v/>
          </cell>
          <cell r="O725" t="str">
            <v/>
          </cell>
          <cell r="P725">
            <v>1</v>
          </cell>
          <cell r="R725">
            <v>116296</v>
          </cell>
          <cell r="S725" t="str">
            <v/>
          </cell>
          <cell r="T725" t="str">
            <v/>
          </cell>
          <cell r="U725" t="str">
            <v/>
          </cell>
          <cell r="V725" t="str">
            <v/>
          </cell>
          <cell r="W725" t="str">
            <v/>
          </cell>
          <cell r="X725" t="str">
            <v/>
          </cell>
          <cell r="Y725">
            <v>0</v>
          </cell>
          <cell r="AA725">
            <v>167.46285714285713</v>
          </cell>
          <cell r="AB725" t="str">
            <v/>
          </cell>
          <cell r="AC725" t="str">
            <v/>
          </cell>
          <cell r="AD725" t="str">
            <v/>
          </cell>
          <cell r="AE725" t="str">
            <v/>
          </cell>
          <cell r="AF725" t="str">
            <v/>
          </cell>
          <cell r="AG725" t="str">
            <v/>
          </cell>
          <cell r="AH725">
            <v>0</v>
          </cell>
          <cell r="AJ725" t="str">
            <v>All Generation Integration</v>
          </cell>
        </row>
        <row r="726">
          <cell r="A726" t="str">
            <v>20000573</v>
          </cell>
          <cell r="B726" t="str">
            <v>THE DALLES PH-BIG EDDY NO 6</v>
          </cell>
          <cell r="C726">
            <v>117572</v>
          </cell>
          <cell r="D726">
            <v>117572</v>
          </cell>
          <cell r="E726">
            <v>0</v>
          </cell>
          <cell r="G726">
            <v>124.77</v>
          </cell>
          <cell r="I726">
            <v>1</v>
          </cell>
          <cell r="J726" t="str">
            <v/>
          </cell>
          <cell r="K726" t="str">
            <v/>
          </cell>
          <cell r="L726" t="str">
            <v/>
          </cell>
          <cell r="M726" t="str">
            <v/>
          </cell>
          <cell r="N726" t="str">
            <v/>
          </cell>
          <cell r="O726" t="str">
            <v/>
          </cell>
          <cell r="P726">
            <v>1</v>
          </cell>
          <cell r="R726">
            <v>117572</v>
          </cell>
          <cell r="S726" t="str">
            <v/>
          </cell>
          <cell r="T726" t="str">
            <v/>
          </cell>
          <cell r="U726" t="str">
            <v/>
          </cell>
          <cell r="V726" t="str">
            <v/>
          </cell>
          <cell r="W726" t="str">
            <v/>
          </cell>
          <cell r="X726" t="str">
            <v/>
          </cell>
          <cell r="Y726">
            <v>0</v>
          </cell>
          <cell r="AA726">
            <v>124.77</v>
          </cell>
          <cell r="AB726" t="str">
            <v/>
          </cell>
          <cell r="AC726" t="str">
            <v/>
          </cell>
          <cell r="AD726" t="str">
            <v/>
          </cell>
          <cell r="AE726" t="str">
            <v/>
          </cell>
          <cell r="AF726" t="str">
            <v/>
          </cell>
          <cell r="AG726" t="str">
            <v/>
          </cell>
          <cell r="AH726">
            <v>0</v>
          </cell>
          <cell r="AJ726" t="str">
            <v>All Generation Integration</v>
          </cell>
        </row>
        <row r="727">
          <cell r="A727" t="str">
            <v>20000575</v>
          </cell>
          <cell r="B727" t="str">
            <v>THE DALLES-DISCOVERY NO 1</v>
          </cell>
          <cell r="C727">
            <v>221838.62999999998</v>
          </cell>
          <cell r="D727">
            <v>221838.63</v>
          </cell>
          <cell r="E727">
            <v>-1.3119369902678222E-16</v>
          </cell>
          <cell r="G727">
            <v>9983.7828571428545</v>
          </cell>
          <cell r="I727" t="str">
            <v/>
          </cell>
          <cell r="J727">
            <v>1</v>
          </cell>
          <cell r="K727" t="str">
            <v/>
          </cell>
          <cell r="L727" t="str">
            <v/>
          </cell>
          <cell r="M727" t="str">
            <v/>
          </cell>
          <cell r="N727" t="str">
            <v/>
          </cell>
          <cell r="O727" t="str">
            <v/>
          </cell>
          <cell r="P727">
            <v>1</v>
          </cell>
          <cell r="R727" t="str">
            <v/>
          </cell>
          <cell r="S727">
            <v>221838.62999999998</v>
          </cell>
          <cell r="T727" t="str">
            <v/>
          </cell>
          <cell r="U727" t="str">
            <v/>
          </cell>
          <cell r="V727" t="str">
            <v/>
          </cell>
          <cell r="W727" t="str">
            <v/>
          </cell>
          <cell r="X727" t="str">
            <v/>
          </cell>
          <cell r="Y727">
            <v>0</v>
          </cell>
          <cell r="AA727" t="str">
            <v/>
          </cell>
          <cell r="AB727">
            <v>9983.7828571428545</v>
          </cell>
          <cell r="AC727" t="str">
            <v/>
          </cell>
          <cell r="AD727" t="str">
            <v/>
          </cell>
          <cell r="AE727" t="str">
            <v/>
          </cell>
          <cell r="AF727" t="str">
            <v/>
          </cell>
          <cell r="AG727" t="str">
            <v/>
          </cell>
          <cell r="AH727">
            <v>0</v>
          </cell>
          <cell r="AJ727" t="str">
            <v>All Network</v>
          </cell>
        </row>
        <row r="728">
          <cell r="A728" t="str">
            <v>20000576</v>
          </cell>
          <cell r="B728" t="str">
            <v>THURSTON-MCKENZIE NO 1</v>
          </cell>
          <cell r="C728">
            <v>2435522</v>
          </cell>
          <cell r="D728">
            <v>2435522</v>
          </cell>
          <cell r="E728">
            <v>0</v>
          </cell>
          <cell r="G728">
            <v>3006.9985714285713</v>
          </cell>
          <cell r="I728" t="str">
            <v/>
          </cell>
          <cell r="J728">
            <v>1</v>
          </cell>
          <cell r="K728" t="str">
            <v/>
          </cell>
          <cell r="L728" t="str">
            <v/>
          </cell>
          <cell r="M728" t="str">
            <v/>
          </cell>
          <cell r="N728" t="str">
            <v/>
          </cell>
          <cell r="O728" t="str">
            <v/>
          </cell>
          <cell r="P728">
            <v>1</v>
          </cell>
          <cell r="R728" t="str">
            <v/>
          </cell>
          <cell r="S728">
            <v>2435522</v>
          </cell>
          <cell r="T728" t="str">
            <v/>
          </cell>
          <cell r="U728" t="str">
            <v/>
          </cell>
          <cell r="V728" t="str">
            <v/>
          </cell>
          <cell r="W728" t="str">
            <v/>
          </cell>
          <cell r="X728" t="str">
            <v/>
          </cell>
          <cell r="Y728">
            <v>0</v>
          </cell>
          <cell r="AA728" t="str">
            <v/>
          </cell>
          <cell r="AB728">
            <v>3006.9985714285713</v>
          </cell>
          <cell r="AC728" t="str">
            <v/>
          </cell>
          <cell r="AD728" t="str">
            <v/>
          </cell>
          <cell r="AE728" t="str">
            <v/>
          </cell>
          <cell r="AF728" t="str">
            <v/>
          </cell>
          <cell r="AG728" t="str">
            <v/>
          </cell>
          <cell r="AH728">
            <v>0</v>
          </cell>
          <cell r="AJ728" t="str">
            <v>Since it is separated from Cougar-Thurston, should no longer be GI component.  REM 4/17/12</v>
          </cell>
        </row>
        <row r="729">
          <cell r="A729" t="str">
            <v>20000668</v>
          </cell>
          <cell r="B729" t="str">
            <v>TILLAMOOK-TRASK RIVER NO 1</v>
          </cell>
          <cell r="C729">
            <v>358808</v>
          </cell>
          <cell r="D729">
            <v>358808</v>
          </cell>
          <cell r="E729">
            <v>0</v>
          </cell>
          <cell r="G729">
            <v>260.97142857142859</v>
          </cell>
          <cell r="I729" t="str">
            <v/>
          </cell>
          <cell r="J729">
            <v>1</v>
          </cell>
          <cell r="K729" t="str">
            <v/>
          </cell>
          <cell r="L729" t="str">
            <v/>
          </cell>
          <cell r="M729" t="str">
            <v/>
          </cell>
          <cell r="N729" t="str">
            <v/>
          </cell>
          <cell r="O729" t="str">
            <v/>
          </cell>
          <cell r="P729">
            <v>1</v>
          </cell>
          <cell r="R729" t="str">
            <v/>
          </cell>
          <cell r="S729">
            <v>358808</v>
          </cell>
          <cell r="T729" t="str">
            <v/>
          </cell>
          <cell r="U729" t="str">
            <v/>
          </cell>
          <cell r="V729" t="str">
            <v/>
          </cell>
          <cell r="W729" t="str">
            <v/>
          </cell>
          <cell r="X729" t="str">
            <v/>
          </cell>
          <cell r="Y729">
            <v>0</v>
          </cell>
          <cell r="AA729" t="str">
            <v/>
          </cell>
          <cell r="AB729">
            <v>260.97142857142859</v>
          </cell>
          <cell r="AC729" t="str">
            <v/>
          </cell>
          <cell r="AD729" t="str">
            <v/>
          </cell>
          <cell r="AE729" t="str">
            <v/>
          </cell>
          <cell r="AF729" t="str">
            <v/>
          </cell>
          <cell r="AG729" t="str">
            <v/>
          </cell>
          <cell r="AH729">
            <v>0</v>
          </cell>
          <cell r="AJ729" t="str">
            <v>All Network</v>
          </cell>
        </row>
        <row r="730">
          <cell r="A730" t="str">
            <v>20000677</v>
          </cell>
          <cell r="B730" t="str">
            <v>TIMBER TAP (UNKNOWN)</v>
          </cell>
          <cell r="C730">
            <v>29500.16</v>
          </cell>
          <cell r="D730">
            <v>29500.16</v>
          </cell>
          <cell r="E730">
            <v>0</v>
          </cell>
          <cell r="G730">
            <v>0</v>
          </cell>
          <cell r="I730" t="str">
            <v/>
          </cell>
          <cell r="J730">
            <v>1</v>
          </cell>
          <cell r="K730" t="str">
            <v/>
          </cell>
          <cell r="L730" t="str">
            <v/>
          </cell>
          <cell r="M730" t="str">
            <v/>
          </cell>
          <cell r="N730" t="str">
            <v/>
          </cell>
          <cell r="O730" t="str">
            <v/>
          </cell>
          <cell r="P730">
            <v>1</v>
          </cell>
          <cell r="R730" t="str">
            <v/>
          </cell>
          <cell r="S730">
            <v>29500.16</v>
          </cell>
          <cell r="T730" t="str">
            <v/>
          </cell>
          <cell r="U730" t="str">
            <v/>
          </cell>
          <cell r="V730" t="str">
            <v/>
          </cell>
          <cell r="W730" t="str">
            <v/>
          </cell>
          <cell r="X730" t="str">
            <v/>
          </cell>
          <cell r="Y730">
            <v>0</v>
          </cell>
          <cell r="AA730" t="str">
            <v/>
          </cell>
          <cell r="AB730">
            <v>0</v>
          </cell>
          <cell r="AC730" t="str">
            <v/>
          </cell>
          <cell r="AD730" t="str">
            <v/>
          </cell>
          <cell r="AE730" t="str">
            <v/>
          </cell>
          <cell r="AF730" t="str">
            <v/>
          </cell>
          <cell r="AG730" t="str">
            <v/>
          </cell>
          <cell r="AH730">
            <v>0</v>
          </cell>
          <cell r="AJ730" t="str">
            <v>All Network</v>
          </cell>
        </row>
        <row r="731">
          <cell r="A731" t="str">
            <v>20000577</v>
          </cell>
          <cell r="B731" t="str">
            <v>TIMBER TAP TO FOREST GROVE-TIL</v>
          </cell>
          <cell r="C731">
            <v>632074.77</v>
          </cell>
          <cell r="D731">
            <v>632074.77</v>
          </cell>
          <cell r="E731">
            <v>0</v>
          </cell>
          <cell r="G731">
            <v>12890.375714285712</v>
          </cell>
          <cell r="I731" t="str">
            <v/>
          </cell>
          <cell r="J731">
            <v>1</v>
          </cell>
          <cell r="K731" t="str">
            <v/>
          </cell>
          <cell r="L731" t="str">
            <v/>
          </cell>
          <cell r="M731" t="str">
            <v/>
          </cell>
          <cell r="N731" t="str">
            <v/>
          </cell>
          <cell r="O731" t="str">
            <v/>
          </cell>
          <cell r="P731">
            <v>1</v>
          </cell>
          <cell r="R731" t="str">
            <v/>
          </cell>
          <cell r="S731">
            <v>632074.77</v>
          </cell>
          <cell r="T731" t="str">
            <v/>
          </cell>
          <cell r="U731" t="str">
            <v/>
          </cell>
          <cell r="V731" t="str">
            <v/>
          </cell>
          <cell r="W731" t="str">
            <v/>
          </cell>
          <cell r="X731" t="str">
            <v/>
          </cell>
          <cell r="Y731">
            <v>0</v>
          </cell>
          <cell r="AA731" t="str">
            <v/>
          </cell>
          <cell r="AB731">
            <v>12890.375714285712</v>
          </cell>
          <cell r="AC731" t="str">
            <v/>
          </cell>
          <cell r="AD731" t="str">
            <v/>
          </cell>
          <cell r="AE731" t="str">
            <v/>
          </cell>
          <cell r="AF731" t="str">
            <v/>
          </cell>
          <cell r="AG731" t="str">
            <v/>
          </cell>
          <cell r="AH731">
            <v>0</v>
          </cell>
          <cell r="AJ731" t="str">
            <v>All Network</v>
          </cell>
        </row>
        <row r="732">
          <cell r="A732" t="str">
            <v>20000578</v>
          </cell>
          <cell r="B732" t="str">
            <v>TOLEDO-WENDSON NO 1</v>
          </cell>
          <cell r="C732">
            <v>5931612.2300000004</v>
          </cell>
          <cell r="D732">
            <v>5931612.2300000004</v>
          </cell>
          <cell r="E732">
            <v>0</v>
          </cell>
          <cell r="G732">
            <v>45814.692857142851</v>
          </cell>
          <cell r="I732" t="str">
            <v/>
          </cell>
          <cell r="J732">
            <v>1</v>
          </cell>
          <cell r="K732" t="str">
            <v/>
          </cell>
          <cell r="L732" t="str">
            <v/>
          </cell>
          <cell r="M732" t="str">
            <v/>
          </cell>
          <cell r="N732" t="str">
            <v/>
          </cell>
          <cell r="O732" t="str">
            <v/>
          </cell>
          <cell r="P732">
            <v>1</v>
          </cell>
          <cell r="R732" t="str">
            <v/>
          </cell>
          <cell r="S732">
            <v>5931612.2300000004</v>
          </cell>
          <cell r="T732" t="str">
            <v/>
          </cell>
          <cell r="U732" t="str">
            <v/>
          </cell>
          <cell r="V732" t="str">
            <v/>
          </cell>
          <cell r="W732" t="str">
            <v/>
          </cell>
          <cell r="X732" t="str">
            <v/>
          </cell>
          <cell r="Y732">
            <v>0</v>
          </cell>
          <cell r="AA732" t="str">
            <v/>
          </cell>
          <cell r="AB732">
            <v>45814.692857142851</v>
          </cell>
          <cell r="AC732" t="str">
            <v/>
          </cell>
          <cell r="AD732" t="str">
            <v/>
          </cell>
          <cell r="AE732" t="str">
            <v/>
          </cell>
          <cell r="AF732" t="str">
            <v/>
          </cell>
          <cell r="AG732" t="str">
            <v/>
          </cell>
          <cell r="AH732">
            <v>0</v>
          </cell>
          <cell r="AJ732" t="str">
            <v>All Network</v>
          </cell>
        </row>
        <row r="733">
          <cell r="A733" t="str">
            <v>20000579</v>
          </cell>
          <cell r="B733" t="str">
            <v>TOWER ROAD-ALKALI NO 1(NOT A V</v>
          </cell>
          <cell r="C733">
            <v>430309.93</v>
          </cell>
          <cell r="D733">
            <v>430309.92999999993</v>
          </cell>
          <cell r="E733">
            <v>1.3526915568382867E-16</v>
          </cell>
          <cell r="G733">
            <v>2047.6342857142859</v>
          </cell>
          <cell r="I733" t="str">
            <v/>
          </cell>
          <cell r="J733">
            <v>1</v>
          </cell>
          <cell r="K733" t="str">
            <v/>
          </cell>
          <cell r="L733" t="str">
            <v/>
          </cell>
          <cell r="M733" t="str">
            <v/>
          </cell>
          <cell r="N733" t="str">
            <v/>
          </cell>
          <cell r="O733" t="str">
            <v/>
          </cell>
          <cell r="P733">
            <v>1</v>
          </cell>
          <cell r="R733" t="str">
            <v/>
          </cell>
          <cell r="S733">
            <v>430309.93</v>
          </cell>
          <cell r="T733" t="str">
            <v/>
          </cell>
          <cell r="U733" t="str">
            <v/>
          </cell>
          <cell r="V733" t="str">
            <v/>
          </cell>
          <cell r="W733" t="str">
            <v/>
          </cell>
          <cell r="X733" t="str">
            <v/>
          </cell>
          <cell r="Y733">
            <v>0</v>
          </cell>
          <cell r="AA733" t="str">
            <v/>
          </cell>
          <cell r="AB733">
            <v>2047.6342857142859</v>
          </cell>
          <cell r="AC733" t="str">
            <v/>
          </cell>
          <cell r="AD733" t="str">
            <v/>
          </cell>
          <cell r="AE733" t="str">
            <v/>
          </cell>
          <cell r="AF733" t="str">
            <v/>
          </cell>
          <cell r="AG733" t="str">
            <v/>
          </cell>
          <cell r="AH733">
            <v>0</v>
          </cell>
          <cell r="AJ733" t="str">
            <v>All Network</v>
          </cell>
        </row>
        <row r="734">
          <cell r="A734" t="str">
            <v>20000580</v>
          </cell>
          <cell r="B734" t="str">
            <v>TRENTWOOD-VALLEY WAY NO 1</v>
          </cell>
          <cell r="C734">
            <v>358267.03</v>
          </cell>
          <cell r="D734">
            <v>249698.45</v>
          </cell>
          <cell r="E734">
            <v>0.43479877428153846</v>
          </cell>
          <cell r="G734">
            <v>2305.7557142857145</v>
          </cell>
          <cell r="I734" t="str">
            <v/>
          </cell>
          <cell r="J734">
            <v>1</v>
          </cell>
          <cell r="K734" t="str">
            <v/>
          </cell>
          <cell r="L734" t="str">
            <v/>
          </cell>
          <cell r="M734" t="str">
            <v/>
          </cell>
          <cell r="N734" t="str">
            <v/>
          </cell>
          <cell r="O734" t="str">
            <v/>
          </cell>
          <cell r="P734">
            <v>1</v>
          </cell>
          <cell r="R734" t="str">
            <v/>
          </cell>
          <cell r="S734">
            <v>358267.03</v>
          </cell>
          <cell r="T734" t="str">
            <v/>
          </cell>
          <cell r="U734" t="str">
            <v/>
          </cell>
          <cell r="V734" t="str">
            <v/>
          </cell>
          <cell r="W734" t="str">
            <v/>
          </cell>
          <cell r="X734" t="str">
            <v/>
          </cell>
          <cell r="Y734">
            <v>0</v>
          </cell>
          <cell r="AA734" t="str">
            <v/>
          </cell>
          <cell r="AB734">
            <v>2305.7557142857145</v>
          </cell>
          <cell r="AC734" t="str">
            <v/>
          </cell>
          <cell r="AD734" t="str">
            <v/>
          </cell>
          <cell r="AE734" t="str">
            <v/>
          </cell>
          <cell r="AF734" t="str">
            <v/>
          </cell>
          <cell r="AG734" t="str">
            <v/>
          </cell>
          <cell r="AH734">
            <v>0</v>
          </cell>
          <cell r="AJ734" t="str">
            <v>All Network</v>
          </cell>
        </row>
        <row r="735">
          <cell r="A735" t="str">
            <v>20000581</v>
          </cell>
          <cell r="B735" t="str">
            <v>TROJAN-ALLSTON NO 1</v>
          </cell>
          <cell r="C735">
            <v>1595833</v>
          </cell>
          <cell r="D735">
            <v>1595833</v>
          </cell>
          <cell r="E735">
            <v>0</v>
          </cell>
          <cell r="G735">
            <v>1783.1742857142858</v>
          </cell>
          <cell r="I735" t="str">
            <v/>
          </cell>
          <cell r="J735">
            <v>1</v>
          </cell>
          <cell r="K735" t="str">
            <v/>
          </cell>
          <cell r="L735" t="str">
            <v/>
          </cell>
          <cell r="M735" t="str">
            <v/>
          </cell>
          <cell r="N735" t="str">
            <v/>
          </cell>
          <cell r="O735" t="str">
            <v/>
          </cell>
          <cell r="P735">
            <v>1</v>
          </cell>
          <cell r="R735" t="str">
            <v/>
          </cell>
          <cell r="S735">
            <v>1595833</v>
          </cell>
          <cell r="T735" t="str">
            <v/>
          </cell>
          <cell r="U735" t="str">
            <v/>
          </cell>
          <cell r="V735" t="str">
            <v/>
          </cell>
          <cell r="W735" t="str">
            <v/>
          </cell>
          <cell r="X735" t="str">
            <v/>
          </cell>
          <cell r="Y735">
            <v>0</v>
          </cell>
          <cell r="AA735" t="str">
            <v/>
          </cell>
          <cell r="AB735">
            <v>1783.1742857142858</v>
          </cell>
          <cell r="AC735" t="str">
            <v/>
          </cell>
          <cell r="AD735" t="str">
            <v/>
          </cell>
          <cell r="AE735" t="str">
            <v/>
          </cell>
          <cell r="AF735" t="str">
            <v/>
          </cell>
          <cell r="AG735" t="str">
            <v/>
          </cell>
          <cell r="AH735">
            <v>0</v>
          </cell>
          <cell r="AJ735" t="str">
            <v>All Network</v>
          </cell>
        </row>
        <row r="736">
          <cell r="A736" t="str">
            <v>20000582</v>
          </cell>
          <cell r="B736" t="str">
            <v>TROJAN-ALLSTON NO 2</v>
          </cell>
          <cell r="C736">
            <v>1584040</v>
          </cell>
          <cell r="D736">
            <v>1584040</v>
          </cell>
          <cell r="E736">
            <v>0</v>
          </cell>
          <cell r="G736">
            <v>493.24142857142857</v>
          </cell>
          <cell r="I736" t="str">
            <v/>
          </cell>
          <cell r="J736">
            <v>1</v>
          </cell>
          <cell r="K736" t="str">
            <v/>
          </cell>
          <cell r="L736" t="str">
            <v/>
          </cell>
          <cell r="M736" t="str">
            <v/>
          </cell>
          <cell r="N736" t="str">
            <v/>
          </cell>
          <cell r="O736" t="str">
            <v/>
          </cell>
          <cell r="P736">
            <v>1</v>
          </cell>
          <cell r="R736" t="str">
            <v/>
          </cell>
          <cell r="S736">
            <v>1584040</v>
          </cell>
          <cell r="T736" t="str">
            <v/>
          </cell>
          <cell r="U736" t="str">
            <v/>
          </cell>
          <cell r="V736" t="str">
            <v/>
          </cell>
          <cell r="W736" t="str">
            <v/>
          </cell>
          <cell r="X736" t="str">
            <v/>
          </cell>
          <cell r="Y736">
            <v>0</v>
          </cell>
          <cell r="AA736" t="str">
            <v/>
          </cell>
          <cell r="AB736">
            <v>493.24142857142857</v>
          </cell>
          <cell r="AC736" t="str">
            <v/>
          </cell>
          <cell r="AD736" t="str">
            <v/>
          </cell>
          <cell r="AE736" t="str">
            <v/>
          </cell>
          <cell r="AF736" t="str">
            <v/>
          </cell>
          <cell r="AG736" t="str">
            <v/>
          </cell>
          <cell r="AH736">
            <v>0</v>
          </cell>
          <cell r="AJ736" t="str">
            <v>All Network</v>
          </cell>
        </row>
        <row r="737">
          <cell r="A737" t="str">
            <v>20000788</v>
          </cell>
          <cell r="B737" t="str">
            <v>TUCANNON RIVER-NORTH LEWISTON</v>
          </cell>
          <cell r="C737">
            <v>11818725.139999997</v>
          </cell>
          <cell r="D737">
            <v>11818725.139999999</v>
          </cell>
          <cell r="E737">
            <v>-1.57601190244023E-16</v>
          </cell>
          <cell r="G737">
            <v>15937.498571428572</v>
          </cell>
          <cell r="I737" t="str">
            <v/>
          </cell>
          <cell r="J737">
            <v>1</v>
          </cell>
          <cell r="K737" t="str">
            <v/>
          </cell>
          <cell r="L737" t="str">
            <v/>
          </cell>
          <cell r="M737" t="str">
            <v/>
          </cell>
          <cell r="N737" t="str">
            <v/>
          </cell>
          <cell r="O737" t="str">
            <v/>
          </cell>
          <cell r="P737">
            <v>1</v>
          </cell>
          <cell r="R737" t="str">
            <v/>
          </cell>
          <cell r="S737">
            <v>11818725.139999997</v>
          </cell>
          <cell r="T737" t="str">
            <v/>
          </cell>
          <cell r="U737" t="str">
            <v/>
          </cell>
          <cell r="V737" t="str">
            <v/>
          </cell>
          <cell r="W737" t="str">
            <v/>
          </cell>
          <cell r="X737" t="str">
            <v/>
          </cell>
          <cell r="Y737">
            <v>0</v>
          </cell>
          <cell r="AA737" t="str">
            <v/>
          </cell>
          <cell r="AB737">
            <v>15937.498571428572</v>
          </cell>
          <cell r="AC737" t="str">
            <v/>
          </cell>
          <cell r="AD737" t="str">
            <v/>
          </cell>
          <cell r="AE737" t="str">
            <v/>
          </cell>
          <cell r="AF737" t="str">
            <v/>
          </cell>
          <cell r="AG737" t="str">
            <v/>
          </cell>
          <cell r="AH737">
            <v>0</v>
          </cell>
          <cell r="AJ737" t="str">
            <v>All Network</v>
          </cell>
        </row>
        <row r="738">
          <cell r="A738" t="str">
            <v>20000827</v>
          </cell>
          <cell r="B738" t="str">
            <v>TUMBLE CREEK-HALL RIDGE NO.1</v>
          </cell>
          <cell r="C738">
            <v>610574.11</v>
          </cell>
          <cell r="D738">
            <v>610574.11</v>
          </cell>
          <cell r="E738">
            <v>0</v>
          </cell>
          <cell r="G738">
            <v>6275.06</v>
          </cell>
          <cell r="I738" t="str">
            <v/>
          </cell>
          <cell r="J738" t="str">
            <v/>
          </cell>
          <cell r="K738" t="str">
            <v/>
          </cell>
          <cell r="L738" t="str">
            <v/>
          </cell>
          <cell r="M738" t="str">
            <v/>
          </cell>
          <cell r="N738" t="str">
            <v/>
          </cell>
          <cell r="O738">
            <v>1</v>
          </cell>
          <cell r="P738">
            <v>1</v>
          </cell>
          <cell r="R738" t="str">
            <v/>
          </cell>
          <cell r="S738" t="str">
            <v/>
          </cell>
          <cell r="T738" t="str">
            <v/>
          </cell>
          <cell r="U738" t="str">
            <v/>
          </cell>
          <cell r="V738" t="str">
            <v/>
          </cell>
          <cell r="W738" t="str">
            <v/>
          </cell>
          <cell r="X738">
            <v>610574.11</v>
          </cell>
          <cell r="Y738">
            <v>0</v>
          </cell>
          <cell r="AA738" t="str">
            <v/>
          </cell>
          <cell r="AB738" t="str">
            <v/>
          </cell>
          <cell r="AC738" t="str">
            <v/>
          </cell>
          <cell r="AD738" t="str">
            <v/>
          </cell>
          <cell r="AE738" t="str">
            <v/>
          </cell>
          <cell r="AF738" t="str">
            <v/>
          </cell>
          <cell r="AG738">
            <v>6275.06</v>
          </cell>
          <cell r="AH738">
            <v>0</v>
          </cell>
          <cell r="AJ738" t="str">
            <v>Low voltage delivery from Consumer's Power to a communication facility (Hall Ridge).  Nothing to do with Utility Delivery.  REM 4/24/12</v>
          </cell>
        </row>
        <row r="739">
          <cell r="A739" t="str">
            <v>20000583</v>
          </cell>
          <cell r="B739" t="str">
            <v>UNDERWOOD TAP TO BONN-NC 1 &amp; B</v>
          </cell>
          <cell r="C739">
            <v>695184.42</v>
          </cell>
          <cell r="D739">
            <v>695184.41999999993</v>
          </cell>
          <cell r="E739">
            <v>1.6745962434965792E-16</v>
          </cell>
          <cell r="G739">
            <v>3453.7071428571435</v>
          </cell>
          <cell r="I739" t="str">
            <v/>
          </cell>
          <cell r="J739">
            <v>1</v>
          </cell>
          <cell r="K739" t="str">
            <v/>
          </cell>
          <cell r="L739" t="str">
            <v/>
          </cell>
          <cell r="M739" t="str">
            <v/>
          </cell>
          <cell r="N739" t="str">
            <v/>
          </cell>
          <cell r="O739" t="str">
            <v/>
          </cell>
          <cell r="P739">
            <v>1</v>
          </cell>
          <cell r="R739" t="str">
            <v/>
          </cell>
          <cell r="S739">
            <v>695184.42</v>
          </cell>
          <cell r="T739" t="str">
            <v/>
          </cell>
          <cell r="U739" t="str">
            <v/>
          </cell>
          <cell r="V739" t="str">
            <v/>
          </cell>
          <cell r="W739" t="str">
            <v/>
          </cell>
          <cell r="X739" t="str">
            <v/>
          </cell>
          <cell r="Y739">
            <v>0</v>
          </cell>
          <cell r="AA739" t="str">
            <v/>
          </cell>
          <cell r="AB739">
            <v>3453.7071428571435</v>
          </cell>
          <cell r="AC739" t="str">
            <v/>
          </cell>
          <cell r="AD739" t="str">
            <v/>
          </cell>
          <cell r="AE739" t="str">
            <v/>
          </cell>
          <cell r="AF739" t="str">
            <v/>
          </cell>
          <cell r="AG739" t="str">
            <v/>
          </cell>
          <cell r="AH739">
            <v>0</v>
          </cell>
          <cell r="AJ739" t="str">
            <v>All Network</v>
          </cell>
        </row>
        <row r="740">
          <cell r="A740" t="str">
            <v>20000584</v>
          </cell>
          <cell r="B740" t="str">
            <v>UNDERWOOD TAP TO BONN-NC 1 &amp; B</v>
          </cell>
          <cell r="C740">
            <v>791603.02</v>
          </cell>
          <cell r="D740">
            <v>791603.02</v>
          </cell>
          <cell r="E740">
            <v>0</v>
          </cell>
          <cell r="G740">
            <v>8621.19</v>
          </cell>
          <cell r="I740" t="str">
            <v/>
          </cell>
          <cell r="J740">
            <v>1</v>
          </cell>
          <cell r="K740" t="str">
            <v/>
          </cell>
          <cell r="L740" t="str">
            <v/>
          </cell>
          <cell r="M740" t="str">
            <v/>
          </cell>
          <cell r="N740" t="str">
            <v/>
          </cell>
          <cell r="O740" t="str">
            <v/>
          </cell>
          <cell r="P740">
            <v>1</v>
          </cell>
          <cell r="R740" t="str">
            <v/>
          </cell>
          <cell r="S740">
            <v>791603.02</v>
          </cell>
          <cell r="T740" t="str">
            <v/>
          </cell>
          <cell r="U740" t="str">
            <v/>
          </cell>
          <cell r="V740" t="str">
            <v/>
          </cell>
          <cell r="W740" t="str">
            <v/>
          </cell>
          <cell r="X740" t="str">
            <v/>
          </cell>
          <cell r="Y740">
            <v>0</v>
          </cell>
          <cell r="AA740" t="str">
            <v/>
          </cell>
          <cell r="AB740">
            <v>8621.19</v>
          </cell>
          <cell r="AC740" t="str">
            <v/>
          </cell>
          <cell r="AD740" t="str">
            <v/>
          </cell>
          <cell r="AE740" t="str">
            <v/>
          </cell>
          <cell r="AF740" t="str">
            <v/>
          </cell>
          <cell r="AG740" t="str">
            <v/>
          </cell>
          <cell r="AH740">
            <v>0</v>
          </cell>
          <cell r="AJ740" t="str">
            <v>All Network</v>
          </cell>
        </row>
        <row r="741">
          <cell r="A741" t="str">
            <v>20000585</v>
          </cell>
          <cell r="B741" t="str">
            <v>UNITY-HEYBURN NO 1</v>
          </cell>
          <cell r="C741">
            <v>560894.22</v>
          </cell>
          <cell r="D741">
            <v>561015.79</v>
          </cell>
          <cell r="E741">
            <v>-2.1669621812260432E-4</v>
          </cell>
          <cell r="G741">
            <v>4099.26</v>
          </cell>
          <cell r="I741" t="str">
            <v/>
          </cell>
          <cell r="J741">
            <v>1</v>
          </cell>
          <cell r="K741" t="str">
            <v/>
          </cell>
          <cell r="L741" t="str">
            <v/>
          </cell>
          <cell r="M741" t="str">
            <v/>
          </cell>
          <cell r="N741" t="str">
            <v/>
          </cell>
          <cell r="O741" t="str">
            <v/>
          </cell>
          <cell r="P741">
            <v>1</v>
          </cell>
          <cell r="R741" t="str">
            <v/>
          </cell>
          <cell r="S741">
            <v>560894.22</v>
          </cell>
          <cell r="T741" t="str">
            <v/>
          </cell>
          <cell r="U741" t="str">
            <v/>
          </cell>
          <cell r="V741" t="str">
            <v/>
          </cell>
          <cell r="W741" t="str">
            <v/>
          </cell>
          <cell r="X741" t="str">
            <v/>
          </cell>
          <cell r="Y741">
            <v>0</v>
          </cell>
          <cell r="AA741" t="str">
            <v/>
          </cell>
          <cell r="AB741">
            <v>4099.26</v>
          </cell>
          <cell r="AC741" t="str">
            <v/>
          </cell>
          <cell r="AD741" t="str">
            <v/>
          </cell>
          <cell r="AE741" t="str">
            <v/>
          </cell>
          <cell r="AF741" t="str">
            <v/>
          </cell>
          <cell r="AG741" t="str">
            <v/>
          </cell>
          <cell r="AH741">
            <v>0</v>
          </cell>
          <cell r="AJ741" t="str">
            <v>All Network</v>
          </cell>
        </row>
        <row r="742">
          <cell r="A742" t="str">
            <v>20000586</v>
          </cell>
          <cell r="B742" t="str">
            <v>UNITY-WEST BURLEY NO 1</v>
          </cell>
          <cell r="C742">
            <v>1931733.9200000002</v>
          </cell>
          <cell r="D742">
            <v>1931733.92</v>
          </cell>
          <cell r="E742">
            <v>1.2052935512664686E-16</v>
          </cell>
          <cell r="G742">
            <v>8437.9757142857143</v>
          </cell>
          <cell r="I742" t="str">
            <v/>
          </cell>
          <cell r="J742">
            <v>1</v>
          </cell>
          <cell r="K742" t="str">
            <v/>
          </cell>
          <cell r="L742" t="str">
            <v/>
          </cell>
          <cell r="M742" t="str">
            <v/>
          </cell>
          <cell r="N742" t="str">
            <v/>
          </cell>
          <cell r="O742" t="str">
            <v/>
          </cell>
          <cell r="P742">
            <v>1</v>
          </cell>
          <cell r="R742" t="str">
            <v/>
          </cell>
          <cell r="S742">
            <v>1931733.9200000002</v>
          </cell>
          <cell r="T742" t="str">
            <v/>
          </cell>
          <cell r="U742" t="str">
            <v/>
          </cell>
          <cell r="V742" t="str">
            <v/>
          </cell>
          <cell r="W742" t="str">
            <v/>
          </cell>
          <cell r="X742" t="str">
            <v/>
          </cell>
          <cell r="Y742">
            <v>0</v>
          </cell>
          <cell r="AA742" t="str">
            <v/>
          </cell>
          <cell r="AB742">
            <v>8437.9757142857143</v>
          </cell>
          <cell r="AC742" t="str">
            <v/>
          </cell>
          <cell r="AD742" t="str">
            <v/>
          </cell>
          <cell r="AE742" t="str">
            <v/>
          </cell>
          <cell r="AF742" t="str">
            <v/>
          </cell>
          <cell r="AG742" t="str">
            <v/>
          </cell>
          <cell r="AH742">
            <v>0</v>
          </cell>
          <cell r="AJ742" t="str">
            <v>All Network</v>
          </cell>
        </row>
        <row r="743">
          <cell r="A743" t="str">
            <v>20000587</v>
          </cell>
          <cell r="B743" t="str">
            <v>USK-BOUNDARY NO 1</v>
          </cell>
          <cell r="C743">
            <v>2107798.21</v>
          </cell>
          <cell r="D743">
            <v>2107633.5300000003</v>
          </cell>
          <cell r="E743">
            <v>7.8135025684328508E-5</v>
          </cell>
          <cell r="G743">
            <v>9712.8614285714284</v>
          </cell>
          <cell r="I743" t="str">
            <v/>
          </cell>
          <cell r="J743">
            <v>1</v>
          </cell>
          <cell r="K743" t="str">
            <v/>
          </cell>
          <cell r="L743" t="str">
            <v/>
          </cell>
          <cell r="M743" t="str">
            <v/>
          </cell>
          <cell r="N743" t="str">
            <v/>
          </cell>
          <cell r="O743" t="str">
            <v/>
          </cell>
          <cell r="P743">
            <v>1</v>
          </cell>
          <cell r="R743" t="str">
            <v/>
          </cell>
          <cell r="S743">
            <v>2107798.21</v>
          </cell>
          <cell r="T743" t="str">
            <v/>
          </cell>
          <cell r="U743" t="str">
            <v/>
          </cell>
          <cell r="V743" t="str">
            <v/>
          </cell>
          <cell r="W743" t="str">
            <v/>
          </cell>
          <cell r="X743" t="str">
            <v/>
          </cell>
          <cell r="Y743">
            <v>0</v>
          </cell>
          <cell r="AA743" t="str">
            <v/>
          </cell>
          <cell r="AB743">
            <v>9712.8614285714284</v>
          </cell>
          <cell r="AC743" t="str">
            <v/>
          </cell>
          <cell r="AD743" t="str">
            <v/>
          </cell>
          <cell r="AE743" t="str">
            <v/>
          </cell>
          <cell r="AF743" t="str">
            <v/>
          </cell>
          <cell r="AG743" t="str">
            <v/>
          </cell>
          <cell r="AH743">
            <v>0</v>
          </cell>
          <cell r="AJ743" t="str">
            <v>All Network</v>
          </cell>
        </row>
        <row r="744">
          <cell r="A744" t="str">
            <v>20000590</v>
          </cell>
          <cell r="B744" t="str">
            <v>VANTAGE-COLUMBIA NO 1</v>
          </cell>
          <cell r="C744">
            <v>1207065.9100000001</v>
          </cell>
          <cell r="D744">
            <v>1207065.9100000001</v>
          </cell>
          <cell r="E744">
            <v>0</v>
          </cell>
          <cell r="G744">
            <v>9877.3857142857141</v>
          </cell>
          <cell r="I744" t="str">
            <v/>
          </cell>
          <cell r="J744">
            <v>1</v>
          </cell>
          <cell r="K744" t="str">
            <v/>
          </cell>
          <cell r="L744" t="str">
            <v/>
          </cell>
          <cell r="M744" t="str">
            <v/>
          </cell>
          <cell r="N744" t="str">
            <v/>
          </cell>
          <cell r="O744" t="str">
            <v/>
          </cell>
          <cell r="P744">
            <v>1</v>
          </cell>
          <cell r="R744" t="str">
            <v/>
          </cell>
          <cell r="S744">
            <v>1207065.9100000001</v>
          </cell>
          <cell r="T744" t="str">
            <v/>
          </cell>
          <cell r="U744" t="str">
            <v/>
          </cell>
          <cell r="V744" t="str">
            <v/>
          </cell>
          <cell r="W744" t="str">
            <v/>
          </cell>
          <cell r="X744" t="str">
            <v/>
          </cell>
          <cell r="Y744">
            <v>0</v>
          </cell>
          <cell r="AA744" t="str">
            <v/>
          </cell>
          <cell r="AB744">
            <v>9877.3857142857141</v>
          </cell>
          <cell r="AC744" t="str">
            <v/>
          </cell>
          <cell r="AD744" t="str">
            <v/>
          </cell>
          <cell r="AE744" t="str">
            <v/>
          </cell>
          <cell r="AF744" t="str">
            <v/>
          </cell>
          <cell r="AG744" t="str">
            <v/>
          </cell>
          <cell r="AH744">
            <v>0</v>
          </cell>
          <cell r="AJ744" t="str">
            <v>All Network</v>
          </cell>
        </row>
        <row r="745">
          <cell r="A745" t="str">
            <v>20000591</v>
          </cell>
          <cell r="B745" t="str">
            <v>VANTAGE-HANFORD NO 1</v>
          </cell>
          <cell r="C745">
            <v>30548.936000000002</v>
          </cell>
          <cell r="D745">
            <v>30548.935999999998</v>
          </cell>
          <cell r="E745">
            <v>1.1908692358685466E-16</v>
          </cell>
          <cell r="G745">
            <v>14027.968571428568</v>
          </cell>
          <cell r="I745" t="str">
            <v/>
          </cell>
          <cell r="J745">
            <v>1</v>
          </cell>
          <cell r="K745" t="str">
            <v/>
          </cell>
          <cell r="L745" t="str">
            <v/>
          </cell>
          <cell r="M745" t="str">
            <v/>
          </cell>
          <cell r="N745" t="str">
            <v/>
          </cell>
          <cell r="O745" t="str">
            <v/>
          </cell>
          <cell r="P745">
            <v>1</v>
          </cell>
          <cell r="R745" t="str">
            <v/>
          </cell>
          <cell r="S745">
            <v>30548.936000000002</v>
          </cell>
          <cell r="T745" t="str">
            <v/>
          </cell>
          <cell r="U745" t="str">
            <v/>
          </cell>
          <cell r="V745" t="str">
            <v/>
          </cell>
          <cell r="W745" t="str">
            <v/>
          </cell>
          <cell r="X745" t="str">
            <v/>
          </cell>
          <cell r="Y745">
            <v>0</v>
          </cell>
          <cell r="AA745" t="str">
            <v/>
          </cell>
          <cell r="AB745">
            <v>14027.968571428568</v>
          </cell>
          <cell r="AC745" t="str">
            <v/>
          </cell>
          <cell r="AD745" t="str">
            <v/>
          </cell>
          <cell r="AE745" t="str">
            <v/>
          </cell>
          <cell r="AF745" t="str">
            <v/>
          </cell>
          <cell r="AG745" t="str">
            <v/>
          </cell>
          <cell r="AH745">
            <v>0</v>
          </cell>
          <cell r="AJ745" t="str">
            <v>Gone</v>
          </cell>
        </row>
        <row r="746">
          <cell r="A746" t="str">
            <v>20000977</v>
          </cell>
          <cell r="B746" t="str">
            <v>VANTAGE-HANFORD NO 1 ML BENTON</v>
          </cell>
          <cell r="C746">
            <v>399903.45</v>
          </cell>
          <cell r="D746">
            <v>399903.45</v>
          </cell>
          <cell r="E746">
            <v>0</v>
          </cell>
          <cell r="G746">
            <v>0</v>
          </cell>
          <cell r="I746" t="str">
            <v/>
          </cell>
          <cell r="J746">
            <v>1</v>
          </cell>
          <cell r="K746" t="str">
            <v/>
          </cell>
          <cell r="L746" t="str">
            <v/>
          </cell>
          <cell r="M746" t="str">
            <v/>
          </cell>
          <cell r="N746" t="str">
            <v/>
          </cell>
          <cell r="O746" t="str">
            <v/>
          </cell>
          <cell r="P746">
            <v>1</v>
          </cell>
          <cell r="R746" t="str">
            <v/>
          </cell>
          <cell r="S746">
            <v>399903.45</v>
          </cell>
          <cell r="T746" t="str">
            <v/>
          </cell>
          <cell r="U746" t="str">
            <v/>
          </cell>
          <cell r="V746" t="str">
            <v/>
          </cell>
          <cell r="W746" t="str">
            <v/>
          </cell>
          <cell r="X746" t="str">
            <v/>
          </cell>
          <cell r="Y746">
            <v>0</v>
          </cell>
          <cell r="AA746" t="str">
            <v/>
          </cell>
          <cell r="AB746">
            <v>0</v>
          </cell>
          <cell r="AC746" t="str">
            <v/>
          </cell>
          <cell r="AD746" t="str">
            <v/>
          </cell>
          <cell r="AE746" t="str">
            <v/>
          </cell>
          <cell r="AF746" t="str">
            <v/>
          </cell>
          <cell r="AG746" t="str">
            <v/>
          </cell>
          <cell r="AH746">
            <v>0</v>
          </cell>
          <cell r="AJ746" t="str">
            <v>All Network. REM 2/26/13</v>
          </cell>
        </row>
        <row r="747">
          <cell r="A747" t="str">
            <v>20000978</v>
          </cell>
          <cell r="B747" t="str">
            <v>VANTAGE-HANFORD NO 1 ML GRANT</v>
          </cell>
          <cell r="C747">
            <v>8161.3</v>
          </cell>
          <cell r="D747">
            <v>8161.3</v>
          </cell>
          <cell r="E747">
            <v>0</v>
          </cell>
          <cell r="G747">
            <v>0</v>
          </cell>
          <cell r="I747" t="str">
            <v/>
          </cell>
          <cell r="J747">
            <v>1</v>
          </cell>
          <cell r="K747" t="str">
            <v/>
          </cell>
          <cell r="L747" t="str">
            <v/>
          </cell>
          <cell r="M747" t="str">
            <v/>
          </cell>
          <cell r="N747" t="str">
            <v/>
          </cell>
          <cell r="O747" t="str">
            <v/>
          </cell>
          <cell r="P747">
            <v>1</v>
          </cell>
          <cell r="R747" t="str">
            <v/>
          </cell>
          <cell r="S747">
            <v>8161.3</v>
          </cell>
          <cell r="T747" t="str">
            <v/>
          </cell>
          <cell r="U747" t="str">
            <v/>
          </cell>
          <cell r="V747" t="str">
            <v/>
          </cell>
          <cell r="W747" t="str">
            <v/>
          </cell>
          <cell r="X747" t="str">
            <v/>
          </cell>
          <cell r="Y747">
            <v>0</v>
          </cell>
          <cell r="AA747" t="str">
            <v/>
          </cell>
          <cell r="AB747">
            <v>0</v>
          </cell>
          <cell r="AC747" t="str">
            <v/>
          </cell>
          <cell r="AD747" t="str">
            <v/>
          </cell>
          <cell r="AE747" t="str">
            <v/>
          </cell>
          <cell r="AF747" t="str">
            <v/>
          </cell>
          <cell r="AG747" t="str">
            <v/>
          </cell>
          <cell r="AH747">
            <v>0</v>
          </cell>
          <cell r="AJ747" t="str">
            <v>All Network. REM 2/26/13</v>
          </cell>
        </row>
        <row r="748">
          <cell r="A748" t="str">
            <v>20000592</v>
          </cell>
          <cell r="B748" t="str">
            <v>VANTAGE-SCHULTZ NO 1</v>
          </cell>
          <cell r="C748">
            <v>5194511.95</v>
          </cell>
          <cell r="D748">
            <v>5194511.95</v>
          </cell>
          <cell r="E748">
            <v>0</v>
          </cell>
          <cell r="G748">
            <v>9723.2100000000009</v>
          </cell>
          <cell r="I748" t="str">
            <v/>
          </cell>
          <cell r="J748">
            <v>1</v>
          </cell>
          <cell r="K748" t="str">
            <v/>
          </cell>
          <cell r="L748" t="str">
            <v/>
          </cell>
          <cell r="M748" t="str">
            <v/>
          </cell>
          <cell r="N748" t="str">
            <v/>
          </cell>
          <cell r="O748" t="str">
            <v/>
          </cell>
          <cell r="P748">
            <v>1</v>
          </cell>
          <cell r="R748" t="str">
            <v/>
          </cell>
          <cell r="S748">
            <v>5194511.95</v>
          </cell>
          <cell r="T748" t="str">
            <v/>
          </cell>
          <cell r="U748" t="str">
            <v/>
          </cell>
          <cell r="V748" t="str">
            <v/>
          </cell>
          <cell r="W748" t="str">
            <v/>
          </cell>
          <cell r="X748" t="str">
            <v/>
          </cell>
          <cell r="Y748">
            <v>0</v>
          </cell>
          <cell r="AA748" t="str">
            <v/>
          </cell>
          <cell r="AB748">
            <v>9723.2100000000009</v>
          </cell>
          <cell r="AC748" t="str">
            <v/>
          </cell>
          <cell r="AD748" t="str">
            <v/>
          </cell>
          <cell r="AE748" t="str">
            <v/>
          </cell>
          <cell r="AF748" t="str">
            <v/>
          </cell>
          <cell r="AG748" t="str">
            <v/>
          </cell>
          <cell r="AH748">
            <v>0</v>
          </cell>
          <cell r="AJ748" t="str">
            <v>All Network</v>
          </cell>
        </row>
        <row r="749">
          <cell r="A749" t="str">
            <v>20000900</v>
          </cell>
          <cell r="B749" t="str">
            <v>VANTAGE-SCHULTZ NO 1 ML KITTAS</v>
          </cell>
          <cell r="C749">
            <v>42824.43</v>
          </cell>
          <cell r="D749">
            <v>42824.43</v>
          </cell>
          <cell r="E749">
            <v>0</v>
          </cell>
          <cell r="G749">
            <v>0</v>
          </cell>
          <cell r="I749" t="str">
            <v/>
          </cell>
          <cell r="J749">
            <v>1</v>
          </cell>
          <cell r="K749" t="str">
            <v/>
          </cell>
          <cell r="L749" t="str">
            <v/>
          </cell>
          <cell r="M749" t="str">
            <v/>
          </cell>
          <cell r="N749" t="str">
            <v/>
          </cell>
          <cell r="O749" t="str">
            <v/>
          </cell>
          <cell r="P749">
            <v>1</v>
          </cell>
          <cell r="R749" t="str">
            <v/>
          </cell>
          <cell r="S749">
            <v>42824.43</v>
          </cell>
          <cell r="T749" t="str">
            <v/>
          </cell>
          <cell r="U749" t="str">
            <v/>
          </cell>
          <cell r="V749" t="str">
            <v/>
          </cell>
          <cell r="W749" t="str">
            <v/>
          </cell>
          <cell r="X749" t="str">
            <v/>
          </cell>
          <cell r="Y749">
            <v>0</v>
          </cell>
          <cell r="AA749" t="str">
            <v/>
          </cell>
          <cell r="AB749">
            <v>0</v>
          </cell>
          <cell r="AC749" t="str">
            <v/>
          </cell>
          <cell r="AD749" t="str">
            <v/>
          </cell>
          <cell r="AE749" t="str">
            <v/>
          </cell>
          <cell r="AF749" t="str">
            <v/>
          </cell>
          <cell r="AG749" t="str">
            <v/>
          </cell>
          <cell r="AH749">
            <v>0</v>
          </cell>
          <cell r="AJ749" t="str">
            <v>MLEASE All Network</v>
          </cell>
        </row>
        <row r="750">
          <cell r="A750" t="str">
            <v>20000593</v>
          </cell>
          <cell r="B750" t="str">
            <v>VERA TAP TO TRENTWOOD-VALLEY W</v>
          </cell>
          <cell r="C750">
            <v>225518.22999999998</v>
          </cell>
          <cell r="D750">
            <v>225518.22999999998</v>
          </cell>
          <cell r="E750">
            <v>0</v>
          </cell>
          <cell r="G750">
            <v>2268.5714285714289</v>
          </cell>
          <cell r="I750" t="str">
            <v/>
          </cell>
          <cell r="J750">
            <v>1</v>
          </cell>
          <cell r="K750" t="str">
            <v/>
          </cell>
          <cell r="L750" t="str">
            <v/>
          </cell>
          <cell r="M750" t="str">
            <v/>
          </cell>
          <cell r="N750" t="str">
            <v/>
          </cell>
          <cell r="O750" t="str">
            <v/>
          </cell>
          <cell r="P750">
            <v>1</v>
          </cell>
          <cell r="R750" t="str">
            <v/>
          </cell>
          <cell r="S750">
            <v>225518.22999999998</v>
          </cell>
          <cell r="T750" t="str">
            <v/>
          </cell>
          <cell r="U750" t="str">
            <v/>
          </cell>
          <cell r="V750" t="str">
            <v/>
          </cell>
          <cell r="W750" t="str">
            <v/>
          </cell>
          <cell r="X750" t="str">
            <v/>
          </cell>
          <cell r="Y750">
            <v>0</v>
          </cell>
          <cell r="AA750" t="str">
            <v/>
          </cell>
          <cell r="AB750">
            <v>2268.5714285714289</v>
          </cell>
          <cell r="AC750" t="str">
            <v/>
          </cell>
          <cell r="AD750" t="str">
            <v/>
          </cell>
          <cell r="AE750" t="str">
            <v/>
          </cell>
          <cell r="AF750" t="str">
            <v/>
          </cell>
          <cell r="AG750" t="str">
            <v/>
          </cell>
          <cell r="AH750">
            <v>0</v>
          </cell>
          <cell r="AJ750" t="str">
            <v>All Network</v>
          </cell>
        </row>
        <row r="751">
          <cell r="A751" t="str">
            <v>20000594</v>
          </cell>
          <cell r="B751" t="str">
            <v>VICTOR TAP TO TARGHEE TAP</v>
          </cell>
          <cell r="C751">
            <v>96996.12</v>
          </cell>
          <cell r="D751">
            <v>96996.12</v>
          </cell>
          <cell r="E751">
            <v>0</v>
          </cell>
          <cell r="G751">
            <v>198.88142857142856</v>
          </cell>
          <cell r="I751" t="str">
            <v/>
          </cell>
          <cell r="J751">
            <v>1</v>
          </cell>
          <cell r="K751" t="str">
            <v/>
          </cell>
          <cell r="L751" t="str">
            <v/>
          </cell>
          <cell r="M751" t="str">
            <v/>
          </cell>
          <cell r="N751" t="str">
            <v/>
          </cell>
          <cell r="O751" t="str">
            <v/>
          </cell>
          <cell r="P751">
            <v>1</v>
          </cell>
          <cell r="R751" t="str">
            <v/>
          </cell>
          <cell r="S751">
            <v>96996.12</v>
          </cell>
          <cell r="T751" t="str">
            <v/>
          </cell>
          <cell r="U751" t="str">
            <v/>
          </cell>
          <cell r="V751" t="str">
            <v/>
          </cell>
          <cell r="W751" t="str">
            <v/>
          </cell>
          <cell r="X751" t="str">
            <v/>
          </cell>
          <cell r="Y751">
            <v>0</v>
          </cell>
          <cell r="AA751" t="str">
            <v/>
          </cell>
          <cell r="AB751">
            <v>198.88142857142856</v>
          </cell>
          <cell r="AC751" t="str">
            <v/>
          </cell>
          <cell r="AD751" t="str">
            <v/>
          </cell>
          <cell r="AE751" t="str">
            <v/>
          </cell>
          <cell r="AF751" t="str">
            <v/>
          </cell>
          <cell r="AG751" t="str">
            <v/>
          </cell>
          <cell r="AH751">
            <v>0</v>
          </cell>
          <cell r="AJ751" t="str">
            <v>All Network</v>
          </cell>
        </row>
        <row r="752">
          <cell r="A752" t="str">
            <v>20000595</v>
          </cell>
          <cell r="B752" t="str">
            <v>WAGNER LAKE TAP TO WILBUR TAP</v>
          </cell>
          <cell r="C752">
            <v>441963</v>
          </cell>
          <cell r="D752">
            <v>441963</v>
          </cell>
          <cell r="E752">
            <v>0</v>
          </cell>
          <cell r="G752">
            <v>4752.8671428571424</v>
          </cell>
          <cell r="I752" t="str">
            <v/>
          </cell>
          <cell r="J752">
            <v>1</v>
          </cell>
          <cell r="K752" t="str">
            <v/>
          </cell>
          <cell r="L752" t="str">
            <v/>
          </cell>
          <cell r="M752" t="str">
            <v/>
          </cell>
          <cell r="N752" t="str">
            <v/>
          </cell>
          <cell r="O752" t="str">
            <v/>
          </cell>
          <cell r="P752">
            <v>1</v>
          </cell>
          <cell r="R752" t="str">
            <v/>
          </cell>
          <cell r="S752">
            <v>441963</v>
          </cell>
          <cell r="T752" t="str">
            <v/>
          </cell>
          <cell r="U752" t="str">
            <v/>
          </cell>
          <cell r="V752" t="str">
            <v/>
          </cell>
          <cell r="W752" t="str">
            <v/>
          </cell>
          <cell r="X752" t="str">
            <v/>
          </cell>
          <cell r="Y752">
            <v>0</v>
          </cell>
          <cell r="AA752" t="str">
            <v/>
          </cell>
          <cell r="AB752">
            <v>4752.8671428571424</v>
          </cell>
          <cell r="AC752" t="str">
            <v/>
          </cell>
          <cell r="AD752" t="str">
            <v/>
          </cell>
          <cell r="AE752" t="str">
            <v/>
          </cell>
          <cell r="AF752" t="str">
            <v/>
          </cell>
          <cell r="AG752" t="str">
            <v/>
          </cell>
          <cell r="AH752">
            <v>0</v>
          </cell>
          <cell r="AJ752" t="str">
            <v>All Network</v>
          </cell>
        </row>
        <row r="753">
          <cell r="A753" t="str">
            <v>20000596</v>
          </cell>
          <cell r="B753" t="str">
            <v>WALLA WALLA-FREEWATER</v>
          </cell>
          <cell r="C753">
            <v>1331931.8799999999</v>
          </cell>
          <cell r="D753">
            <v>1331931.8799999999</v>
          </cell>
          <cell r="E753">
            <v>0</v>
          </cell>
          <cell r="G753">
            <v>1500.757142857143</v>
          </cell>
          <cell r="I753" t="str">
            <v/>
          </cell>
          <cell r="J753">
            <v>1</v>
          </cell>
          <cell r="K753" t="str">
            <v/>
          </cell>
          <cell r="L753" t="str">
            <v/>
          </cell>
          <cell r="M753" t="str">
            <v/>
          </cell>
          <cell r="N753" t="str">
            <v/>
          </cell>
          <cell r="O753" t="str">
            <v/>
          </cell>
          <cell r="P753">
            <v>1</v>
          </cell>
          <cell r="R753" t="str">
            <v/>
          </cell>
          <cell r="S753">
            <v>1331931.8799999999</v>
          </cell>
          <cell r="T753" t="str">
            <v/>
          </cell>
          <cell r="U753" t="str">
            <v/>
          </cell>
          <cell r="V753" t="str">
            <v/>
          </cell>
          <cell r="W753" t="str">
            <v/>
          </cell>
          <cell r="X753" t="str">
            <v/>
          </cell>
          <cell r="Y753">
            <v>0</v>
          </cell>
          <cell r="AA753" t="str">
            <v/>
          </cell>
          <cell r="AB753">
            <v>1500.757142857143</v>
          </cell>
          <cell r="AC753" t="str">
            <v/>
          </cell>
          <cell r="AD753" t="str">
            <v/>
          </cell>
          <cell r="AE753" t="str">
            <v/>
          </cell>
          <cell r="AF753" t="str">
            <v/>
          </cell>
          <cell r="AG753" t="str">
            <v/>
          </cell>
          <cell r="AH753">
            <v>0</v>
          </cell>
          <cell r="AJ753" t="str">
            <v>All Network</v>
          </cell>
        </row>
        <row r="754">
          <cell r="A754" t="str">
            <v>20000598</v>
          </cell>
          <cell r="B754" t="str">
            <v>WALLA WALLA-PENDLETON NO 1</v>
          </cell>
          <cell r="C754">
            <v>4302190.8329999996</v>
          </cell>
          <cell r="D754">
            <v>4302190.8330000006</v>
          </cell>
          <cell r="E754">
            <v>-2.1647635141420479E-16</v>
          </cell>
          <cell r="G754">
            <v>11066.845714285713</v>
          </cell>
          <cell r="I754" t="str">
            <v/>
          </cell>
          <cell r="J754">
            <v>1</v>
          </cell>
          <cell r="K754" t="str">
            <v/>
          </cell>
          <cell r="L754" t="str">
            <v/>
          </cell>
          <cell r="M754" t="str">
            <v/>
          </cell>
          <cell r="N754" t="str">
            <v/>
          </cell>
          <cell r="O754" t="str">
            <v/>
          </cell>
          <cell r="P754">
            <v>1</v>
          </cell>
          <cell r="R754" t="str">
            <v/>
          </cell>
          <cell r="S754">
            <v>4302190.8329999996</v>
          </cell>
          <cell r="T754" t="str">
            <v/>
          </cell>
          <cell r="U754" t="str">
            <v/>
          </cell>
          <cell r="V754" t="str">
            <v/>
          </cell>
          <cell r="W754" t="str">
            <v/>
          </cell>
          <cell r="X754" t="str">
            <v/>
          </cell>
          <cell r="Y754">
            <v>0</v>
          </cell>
          <cell r="AA754" t="str">
            <v/>
          </cell>
          <cell r="AB754">
            <v>11066.845714285713</v>
          </cell>
          <cell r="AC754" t="str">
            <v/>
          </cell>
          <cell r="AD754" t="str">
            <v/>
          </cell>
          <cell r="AE754" t="str">
            <v/>
          </cell>
          <cell r="AF754" t="str">
            <v/>
          </cell>
          <cell r="AG754" t="str">
            <v/>
          </cell>
          <cell r="AH754">
            <v>0</v>
          </cell>
          <cell r="AJ754" t="str">
            <v>All Network</v>
          </cell>
        </row>
        <row r="755">
          <cell r="A755" t="str">
            <v>20000974</v>
          </cell>
          <cell r="B755" t="str">
            <v>WALLA WALLA-TUCANNAN RVIER NO</v>
          </cell>
          <cell r="C755">
            <v>8158756.8900000006</v>
          </cell>
          <cell r="D755">
            <v>8158756.8900000006</v>
          </cell>
          <cell r="E755">
            <v>0</v>
          </cell>
          <cell r="G755">
            <v>0</v>
          </cell>
          <cell r="I755" t="str">
            <v/>
          </cell>
          <cell r="J755">
            <v>1</v>
          </cell>
          <cell r="K755" t="str">
            <v/>
          </cell>
          <cell r="L755" t="str">
            <v/>
          </cell>
          <cell r="M755" t="str">
            <v/>
          </cell>
          <cell r="N755" t="str">
            <v/>
          </cell>
          <cell r="O755" t="str">
            <v/>
          </cell>
          <cell r="P755">
            <v>1</v>
          </cell>
          <cell r="R755" t="str">
            <v/>
          </cell>
          <cell r="S755">
            <v>8158756.8900000006</v>
          </cell>
          <cell r="T755" t="str">
            <v/>
          </cell>
          <cell r="U755" t="str">
            <v/>
          </cell>
          <cell r="V755" t="str">
            <v/>
          </cell>
          <cell r="W755" t="str">
            <v/>
          </cell>
          <cell r="X755" t="str">
            <v/>
          </cell>
          <cell r="Y755">
            <v>0</v>
          </cell>
          <cell r="AA755" t="str">
            <v/>
          </cell>
          <cell r="AB755">
            <v>0</v>
          </cell>
          <cell r="AC755" t="str">
            <v/>
          </cell>
          <cell r="AD755" t="str">
            <v/>
          </cell>
          <cell r="AE755" t="str">
            <v/>
          </cell>
          <cell r="AF755" t="str">
            <v/>
          </cell>
          <cell r="AG755" t="str">
            <v/>
          </cell>
          <cell r="AH755">
            <v>0</v>
          </cell>
          <cell r="AJ755" t="str">
            <v>All Network. REM 2/26/13</v>
          </cell>
        </row>
        <row r="756">
          <cell r="A756" t="str">
            <v>20000597</v>
          </cell>
          <cell r="B756" t="str">
            <v>WALLA WALLA-TUCANNON RIVER NO</v>
          </cell>
          <cell r="C756">
            <v>5005947.6810000008</v>
          </cell>
          <cell r="D756">
            <v>5005947.7609999981</v>
          </cell>
          <cell r="E756">
            <v>-1.598098923520471E-8</v>
          </cell>
          <cell r="G756">
            <v>16234.685714285715</v>
          </cell>
          <cell r="I756" t="str">
            <v/>
          </cell>
          <cell r="J756">
            <v>1</v>
          </cell>
          <cell r="K756" t="str">
            <v/>
          </cell>
          <cell r="L756" t="str">
            <v/>
          </cell>
          <cell r="M756" t="str">
            <v/>
          </cell>
          <cell r="N756" t="str">
            <v/>
          </cell>
          <cell r="O756" t="str">
            <v/>
          </cell>
          <cell r="P756">
            <v>1</v>
          </cell>
          <cell r="R756" t="str">
            <v/>
          </cell>
          <cell r="S756">
            <v>5005947.6810000008</v>
          </cell>
          <cell r="T756" t="str">
            <v/>
          </cell>
          <cell r="U756" t="str">
            <v/>
          </cell>
          <cell r="V756" t="str">
            <v/>
          </cell>
          <cell r="W756" t="str">
            <v/>
          </cell>
          <cell r="X756" t="str">
            <v/>
          </cell>
          <cell r="Y756">
            <v>0</v>
          </cell>
          <cell r="AA756" t="str">
            <v/>
          </cell>
          <cell r="AB756">
            <v>16234.685714285715</v>
          </cell>
          <cell r="AC756" t="str">
            <v/>
          </cell>
          <cell r="AD756" t="str">
            <v/>
          </cell>
          <cell r="AE756" t="str">
            <v/>
          </cell>
          <cell r="AF756" t="str">
            <v/>
          </cell>
          <cell r="AG756" t="str">
            <v/>
          </cell>
          <cell r="AH756">
            <v>0</v>
          </cell>
          <cell r="AJ756" t="str">
            <v>All Network</v>
          </cell>
        </row>
        <row r="757">
          <cell r="A757" t="str">
            <v>20000975</v>
          </cell>
          <cell r="B757" t="str">
            <v>WALLA WALLA-TUCANNON RIVER NO</v>
          </cell>
          <cell r="C757">
            <v>7659311.75</v>
          </cell>
          <cell r="D757">
            <v>7659311.75</v>
          </cell>
          <cell r="E757">
            <v>0</v>
          </cell>
          <cell r="G757">
            <v>0</v>
          </cell>
          <cell r="I757" t="str">
            <v/>
          </cell>
          <cell r="J757">
            <v>1</v>
          </cell>
          <cell r="K757" t="str">
            <v/>
          </cell>
          <cell r="L757" t="str">
            <v/>
          </cell>
          <cell r="M757" t="str">
            <v/>
          </cell>
          <cell r="N757" t="str">
            <v/>
          </cell>
          <cell r="O757" t="str">
            <v/>
          </cell>
          <cell r="P757">
            <v>1</v>
          </cell>
          <cell r="R757" t="str">
            <v/>
          </cell>
          <cell r="S757">
            <v>7659311.75</v>
          </cell>
          <cell r="T757" t="str">
            <v/>
          </cell>
          <cell r="U757" t="str">
            <v/>
          </cell>
          <cell r="V757" t="str">
            <v/>
          </cell>
          <cell r="W757" t="str">
            <v/>
          </cell>
          <cell r="X757" t="str">
            <v/>
          </cell>
          <cell r="Y757">
            <v>0</v>
          </cell>
          <cell r="AA757" t="str">
            <v/>
          </cell>
          <cell r="AB757">
            <v>0</v>
          </cell>
          <cell r="AC757" t="str">
            <v/>
          </cell>
          <cell r="AD757" t="str">
            <v/>
          </cell>
          <cell r="AE757" t="str">
            <v/>
          </cell>
          <cell r="AF757" t="str">
            <v/>
          </cell>
          <cell r="AG757" t="str">
            <v/>
          </cell>
          <cell r="AH757">
            <v>0</v>
          </cell>
          <cell r="AJ757" t="str">
            <v>All Network. REM 2/26/13</v>
          </cell>
        </row>
        <row r="758">
          <cell r="A758" t="str">
            <v>20000599</v>
          </cell>
          <cell r="B758" t="str">
            <v>WALNUT CITY TAP TO FOREST-GROV</v>
          </cell>
          <cell r="C758">
            <v>318012.74</v>
          </cell>
          <cell r="D758">
            <v>320652.53000000003</v>
          </cell>
          <cell r="E758">
            <v>-8.2325562814054114E-3</v>
          </cell>
          <cell r="G758">
            <v>3576.0757142857146</v>
          </cell>
          <cell r="I758" t="str">
            <v/>
          </cell>
          <cell r="J758">
            <v>1</v>
          </cell>
          <cell r="K758" t="str">
            <v/>
          </cell>
          <cell r="L758" t="str">
            <v/>
          </cell>
          <cell r="M758" t="str">
            <v/>
          </cell>
          <cell r="N758" t="str">
            <v/>
          </cell>
          <cell r="O758" t="str">
            <v/>
          </cell>
          <cell r="P758">
            <v>1</v>
          </cell>
          <cell r="R758" t="str">
            <v/>
          </cell>
          <cell r="S758">
            <v>318012.74</v>
          </cell>
          <cell r="T758" t="str">
            <v/>
          </cell>
          <cell r="U758" t="str">
            <v/>
          </cell>
          <cell r="V758" t="str">
            <v/>
          </cell>
          <cell r="W758" t="str">
            <v/>
          </cell>
          <cell r="X758" t="str">
            <v/>
          </cell>
          <cell r="Y758">
            <v>0</v>
          </cell>
          <cell r="AA758" t="str">
            <v/>
          </cell>
          <cell r="AB758">
            <v>3576.0757142857146</v>
          </cell>
          <cell r="AC758" t="str">
            <v/>
          </cell>
          <cell r="AD758" t="str">
            <v/>
          </cell>
          <cell r="AE758" t="str">
            <v/>
          </cell>
          <cell r="AF758" t="str">
            <v/>
          </cell>
          <cell r="AG758" t="str">
            <v/>
          </cell>
          <cell r="AH758">
            <v>0</v>
          </cell>
          <cell r="AJ758" t="str">
            <v>All Network</v>
          </cell>
        </row>
        <row r="759">
          <cell r="A759" t="str">
            <v>20000632</v>
          </cell>
          <cell r="B759" t="str">
            <v>WAUNA-DRISCOLL NO 1</v>
          </cell>
          <cell r="C759">
            <v>19639.3</v>
          </cell>
          <cell r="D759">
            <v>19639.3</v>
          </cell>
          <cell r="E759">
            <v>0</v>
          </cell>
          <cell r="G759">
            <v>37.688571428571429</v>
          </cell>
          <cell r="I759" t="str">
            <v/>
          </cell>
          <cell r="J759">
            <v>1</v>
          </cell>
          <cell r="K759" t="str">
            <v/>
          </cell>
          <cell r="L759" t="str">
            <v/>
          </cell>
          <cell r="M759" t="str">
            <v/>
          </cell>
          <cell r="N759" t="str">
            <v/>
          </cell>
          <cell r="O759" t="str">
            <v/>
          </cell>
          <cell r="P759">
            <v>1</v>
          </cell>
          <cell r="R759" t="str">
            <v/>
          </cell>
          <cell r="S759">
            <v>19639.3</v>
          </cell>
          <cell r="T759" t="str">
            <v/>
          </cell>
          <cell r="U759" t="str">
            <v/>
          </cell>
          <cell r="V759" t="str">
            <v/>
          </cell>
          <cell r="W759" t="str">
            <v/>
          </cell>
          <cell r="X759" t="str">
            <v/>
          </cell>
          <cell r="Y759">
            <v>0</v>
          </cell>
          <cell r="AA759" t="str">
            <v/>
          </cell>
          <cell r="AB759">
            <v>37.688571428571429</v>
          </cell>
          <cell r="AC759" t="str">
            <v/>
          </cell>
          <cell r="AD759" t="str">
            <v/>
          </cell>
          <cell r="AE759" t="str">
            <v/>
          </cell>
          <cell r="AF759" t="str">
            <v/>
          </cell>
          <cell r="AG759" t="str">
            <v/>
          </cell>
          <cell r="AH759">
            <v>0</v>
          </cell>
          <cell r="AJ759" t="str">
            <v>New FY14; Network; REM 1/28/15</v>
          </cell>
        </row>
        <row r="760">
          <cell r="A760" t="str">
            <v>20000252</v>
          </cell>
          <cell r="B760" t="str">
            <v>WAUTOMA-KNIGHT NO 1</v>
          </cell>
          <cell r="C760">
            <v>40640657.217</v>
          </cell>
          <cell r="D760">
            <v>32575708.747000001</v>
          </cell>
          <cell r="E760">
            <v>0.24757553343310529</v>
          </cell>
          <cell r="G760">
            <v>64976.407142857141</v>
          </cell>
          <cell r="I760" t="str">
            <v/>
          </cell>
          <cell r="J760">
            <v>1</v>
          </cell>
          <cell r="K760" t="str">
            <v/>
          </cell>
          <cell r="L760" t="str">
            <v/>
          </cell>
          <cell r="M760" t="str">
            <v/>
          </cell>
          <cell r="N760" t="str">
            <v/>
          </cell>
          <cell r="O760" t="str">
            <v/>
          </cell>
          <cell r="P760">
            <v>1</v>
          </cell>
          <cell r="R760" t="str">
            <v/>
          </cell>
          <cell r="S760">
            <v>40640657.217</v>
          </cell>
          <cell r="T760" t="str">
            <v/>
          </cell>
          <cell r="U760" t="str">
            <v/>
          </cell>
          <cell r="V760" t="str">
            <v/>
          </cell>
          <cell r="W760" t="str">
            <v/>
          </cell>
          <cell r="X760" t="str">
            <v/>
          </cell>
          <cell r="Y760">
            <v>0</v>
          </cell>
          <cell r="AA760" t="str">
            <v/>
          </cell>
          <cell r="AB760">
            <v>64976.407142857141</v>
          </cell>
          <cell r="AC760" t="str">
            <v/>
          </cell>
          <cell r="AD760" t="str">
            <v/>
          </cell>
          <cell r="AE760" t="str">
            <v/>
          </cell>
          <cell r="AF760" t="str">
            <v/>
          </cell>
          <cell r="AG760" t="str">
            <v/>
          </cell>
          <cell r="AH760">
            <v>0</v>
          </cell>
          <cell r="AJ760" t="str">
            <v>All Network</v>
          </cell>
        </row>
        <row r="761">
          <cell r="A761" t="str">
            <v>20000917</v>
          </cell>
          <cell r="B761" t="str">
            <v>WAUTOMA-OSTRANDER NO 1 ML KLIC</v>
          </cell>
          <cell r="C761">
            <v>428957.06</v>
          </cell>
          <cell r="D761">
            <v>428957.06</v>
          </cell>
          <cell r="E761">
            <v>0</v>
          </cell>
          <cell r="G761">
            <v>0</v>
          </cell>
          <cell r="I761" t="str">
            <v/>
          </cell>
          <cell r="J761">
            <v>1</v>
          </cell>
          <cell r="K761" t="str">
            <v/>
          </cell>
          <cell r="L761" t="str">
            <v/>
          </cell>
          <cell r="M761" t="str">
            <v/>
          </cell>
          <cell r="N761" t="str">
            <v/>
          </cell>
          <cell r="O761" t="str">
            <v/>
          </cell>
          <cell r="P761">
            <v>1</v>
          </cell>
          <cell r="R761" t="str">
            <v/>
          </cell>
          <cell r="S761">
            <v>428957.06</v>
          </cell>
          <cell r="T761" t="str">
            <v/>
          </cell>
          <cell r="U761" t="str">
            <v/>
          </cell>
          <cell r="V761" t="str">
            <v/>
          </cell>
          <cell r="W761" t="str">
            <v/>
          </cell>
          <cell r="X761" t="str">
            <v/>
          </cell>
          <cell r="Y761">
            <v>0</v>
          </cell>
          <cell r="AA761" t="str">
            <v/>
          </cell>
          <cell r="AB761">
            <v>0</v>
          </cell>
          <cell r="AC761" t="str">
            <v/>
          </cell>
          <cell r="AD761" t="str">
            <v/>
          </cell>
          <cell r="AE761" t="str">
            <v/>
          </cell>
          <cell r="AF761" t="str">
            <v/>
          </cell>
          <cell r="AG761" t="str">
            <v/>
          </cell>
          <cell r="AH761">
            <v>0</v>
          </cell>
          <cell r="AJ761" t="str">
            <v>MLEASE All Network</v>
          </cell>
        </row>
        <row r="762">
          <cell r="A762" t="str">
            <v>20000918</v>
          </cell>
          <cell r="B762" t="str">
            <v>WAUTOMA-OSTRANDER NO 1 ML SKAM</v>
          </cell>
          <cell r="C762">
            <v>584941.42000000004</v>
          </cell>
          <cell r="D762">
            <v>584941.42000000004</v>
          </cell>
          <cell r="E762">
            <v>0</v>
          </cell>
          <cell r="G762">
            <v>0</v>
          </cell>
          <cell r="I762" t="str">
            <v/>
          </cell>
          <cell r="J762">
            <v>1</v>
          </cell>
          <cell r="K762" t="str">
            <v/>
          </cell>
          <cell r="L762" t="str">
            <v/>
          </cell>
          <cell r="M762" t="str">
            <v/>
          </cell>
          <cell r="N762" t="str">
            <v/>
          </cell>
          <cell r="O762" t="str">
            <v/>
          </cell>
          <cell r="P762">
            <v>1</v>
          </cell>
          <cell r="R762" t="str">
            <v/>
          </cell>
          <cell r="S762">
            <v>584941.42000000004</v>
          </cell>
          <cell r="T762" t="str">
            <v/>
          </cell>
          <cell r="U762" t="str">
            <v/>
          </cell>
          <cell r="V762" t="str">
            <v/>
          </cell>
          <cell r="W762" t="str">
            <v/>
          </cell>
          <cell r="X762" t="str">
            <v/>
          </cell>
          <cell r="Y762">
            <v>0</v>
          </cell>
          <cell r="AA762" t="str">
            <v/>
          </cell>
          <cell r="AB762">
            <v>0</v>
          </cell>
          <cell r="AC762" t="str">
            <v/>
          </cell>
          <cell r="AD762" t="str">
            <v/>
          </cell>
          <cell r="AE762" t="str">
            <v/>
          </cell>
          <cell r="AF762" t="str">
            <v/>
          </cell>
          <cell r="AG762" t="str">
            <v/>
          </cell>
          <cell r="AH762">
            <v>0</v>
          </cell>
          <cell r="AJ762" t="str">
            <v>MLEASE All Network</v>
          </cell>
        </row>
        <row r="763">
          <cell r="A763" t="str">
            <v>20000916</v>
          </cell>
          <cell r="B763" t="str">
            <v>WAUTOMA-OSTRANDER NO 1 ML YAKI</v>
          </cell>
          <cell r="C763">
            <v>2546675.19</v>
          </cell>
          <cell r="D763">
            <v>2546675.19</v>
          </cell>
          <cell r="E763">
            <v>0</v>
          </cell>
          <cell r="G763">
            <v>0</v>
          </cell>
          <cell r="I763" t="str">
            <v/>
          </cell>
          <cell r="J763">
            <v>1</v>
          </cell>
          <cell r="K763" t="str">
            <v/>
          </cell>
          <cell r="L763" t="str">
            <v/>
          </cell>
          <cell r="M763" t="str">
            <v/>
          </cell>
          <cell r="N763" t="str">
            <v/>
          </cell>
          <cell r="O763" t="str">
            <v/>
          </cell>
          <cell r="P763">
            <v>1</v>
          </cell>
          <cell r="R763" t="str">
            <v/>
          </cell>
          <cell r="S763">
            <v>2546675.19</v>
          </cell>
          <cell r="T763" t="str">
            <v/>
          </cell>
          <cell r="U763" t="str">
            <v/>
          </cell>
          <cell r="V763" t="str">
            <v/>
          </cell>
          <cell r="W763" t="str">
            <v/>
          </cell>
          <cell r="X763" t="str">
            <v/>
          </cell>
          <cell r="Y763">
            <v>0</v>
          </cell>
          <cell r="AA763" t="str">
            <v/>
          </cell>
          <cell r="AB763">
            <v>0</v>
          </cell>
          <cell r="AC763" t="str">
            <v/>
          </cell>
          <cell r="AD763" t="str">
            <v/>
          </cell>
          <cell r="AE763" t="str">
            <v/>
          </cell>
          <cell r="AF763" t="str">
            <v/>
          </cell>
          <cell r="AG763" t="str">
            <v/>
          </cell>
          <cell r="AH763">
            <v>0</v>
          </cell>
          <cell r="AJ763" t="str">
            <v>MLEASE All Network</v>
          </cell>
        </row>
        <row r="764">
          <cell r="A764" t="str">
            <v>20000251</v>
          </cell>
          <cell r="B764" t="str">
            <v>WAUTOMA-ROCK CREEK NO 1</v>
          </cell>
          <cell r="C764">
            <v>8615763.8230000027</v>
          </cell>
          <cell r="D764">
            <v>8615763.8230000008</v>
          </cell>
          <cell r="E764">
            <v>2.1619036773716783E-16</v>
          </cell>
          <cell r="G764">
            <v>27289.049999999996</v>
          </cell>
          <cell r="I764" t="str">
            <v/>
          </cell>
          <cell r="J764">
            <v>1</v>
          </cell>
          <cell r="K764" t="str">
            <v/>
          </cell>
          <cell r="L764" t="str">
            <v/>
          </cell>
          <cell r="M764" t="str">
            <v/>
          </cell>
          <cell r="N764" t="str">
            <v/>
          </cell>
          <cell r="O764" t="str">
            <v/>
          </cell>
          <cell r="P764">
            <v>1</v>
          </cell>
          <cell r="R764" t="str">
            <v/>
          </cell>
          <cell r="S764">
            <v>8615763.8230000027</v>
          </cell>
          <cell r="T764" t="str">
            <v/>
          </cell>
          <cell r="U764" t="str">
            <v/>
          </cell>
          <cell r="V764" t="str">
            <v/>
          </cell>
          <cell r="W764" t="str">
            <v/>
          </cell>
          <cell r="X764" t="str">
            <v/>
          </cell>
          <cell r="Y764">
            <v>0</v>
          </cell>
          <cell r="AA764" t="str">
            <v/>
          </cell>
          <cell r="AB764">
            <v>27289.049999999996</v>
          </cell>
          <cell r="AC764" t="str">
            <v/>
          </cell>
          <cell r="AD764" t="str">
            <v/>
          </cell>
          <cell r="AE764" t="str">
            <v/>
          </cell>
          <cell r="AF764" t="str">
            <v/>
          </cell>
          <cell r="AG764" t="str">
            <v/>
          </cell>
          <cell r="AH764">
            <v>0</v>
          </cell>
          <cell r="AJ764" t="str">
            <v>All Network</v>
          </cell>
        </row>
        <row r="765">
          <cell r="A765" t="str">
            <v>20000929</v>
          </cell>
          <cell r="B765" t="str">
            <v>WAUTOMA-ROCK CREEK NO 1 ML BEN</v>
          </cell>
          <cell r="C765">
            <v>94912.21</v>
          </cell>
          <cell r="D765">
            <v>94912.21</v>
          </cell>
          <cell r="E765">
            <v>0</v>
          </cell>
          <cell r="G765">
            <v>0</v>
          </cell>
          <cell r="I765" t="str">
            <v/>
          </cell>
          <cell r="J765">
            <v>1</v>
          </cell>
          <cell r="K765" t="str">
            <v/>
          </cell>
          <cell r="L765" t="str">
            <v/>
          </cell>
          <cell r="M765" t="str">
            <v/>
          </cell>
          <cell r="N765" t="str">
            <v/>
          </cell>
          <cell r="O765" t="str">
            <v/>
          </cell>
          <cell r="P765">
            <v>1</v>
          </cell>
          <cell r="R765" t="str">
            <v/>
          </cell>
          <cell r="S765">
            <v>94912.21</v>
          </cell>
          <cell r="T765" t="str">
            <v/>
          </cell>
          <cell r="U765" t="str">
            <v/>
          </cell>
          <cell r="V765" t="str">
            <v/>
          </cell>
          <cell r="W765" t="str">
            <v/>
          </cell>
          <cell r="X765" t="str">
            <v/>
          </cell>
          <cell r="Y765">
            <v>0</v>
          </cell>
          <cell r="AA765" t="str">
            <v/>
          </cell>
          <cell r="AB765">
            <v>0</v>
          </cell>
          <cell r="AC765" t="str">
            <v/>
          </cell>
          <cell r="AD765" t="str">
            <v/>
          </cell>
          <cell r="AE765" t="str">
            <v/>
          </cell>
          <cell r="AF765" t="str">
            <v/>
          </cell>
          <cell r="AG765" t="str">
            <v/>
          </cell>
          <cell r="AH765">
            <v>0</v>
          </cell>
          <cell r="AJ765" t="str">
            <v>MLEASE All Network</v>
          </cell>
        </row>
        <row r="766">
          <cell r="A766" t="str">
            <v>20000930</v>
          </cell>
          <cell r="B766" t="str">
            <v>WAUTOMA-ROCK CREEK NO 1 ML KLI</v>
          </cell>
          <cell r="C766">
            <v>322701.45</v>
          </cell>
          <cell r="D766">
            <v>322701.45</v>
          </cell>
          <cell r="E766">
            <v>0</v>
          </cell>
          <cell r="G766">
            <v>0</v>
          </cell>
          <cell r="I766" t="str">
            <v/>
          </cell>
          <cell r="J766">
            <v>1</v>
          </cell>
          <cell r="K766" t="str">
            <v/>
          </cell>
          <cell r="L766" t="str">
            <v/>
          </cell>
          <cell r="M766" t="str">
            <v/>
          </cell>
          <cell r="N766" t="str">
            <v/>
          </cell>
          <cell r="O766" t="str">
            <v/>
          </cell>
          <cell r="P766">
            <v>1</v>
          </cell>
          <cell r="R766" t="str">
            <v/>
          </cell>
          <cell r="S766">
            <v>322701.45</v>
          </cell>
          <cell r="T766" t="str">
            <v/>
          </cell>
          <cell r="U766" t="str">
            <v/>
          </cell>
          <cell r="V766" t="str">
            <v/>
          </cell>
          <cell r="W766" t="str">
            <v/>
          </cell>
          <cell r="X766" t="str">
            <v/>
          </cell>
          <cell r="Y766">
            <v>0</v>
          </cell>
          <cell r="AA766" t="str">
            <v/>
          </cell>
          <cell r="AB766">
            <v>0</v>
          </cell>
          <cell r="AC766" t="str">
            <v/>
          </cell>
          <cell r="AD766" t="str">
            <v/>
          </cell>
          <cell r="AE766" t="str">
            <v/>
          </cell>
          <cell r="AF766" t="str">
            <v/>
          </cell>
          <cell r="AG766" t="str">
            <v/>
          </cell>
          <cell r="AH766">
            <v>0</v>
          </cell>
          <cell r="AJ766" t="str">
            <v>MLEASE All Network</v>
          </cell>
        </row>
        <row r="767">
          <cell r="A767" t="str">
            <v>20000931</v>
          </cell>
          <cell r="B767" t="str">
            <v>WAUTOMA-ROCK CREEK NO 1 ML YAK</v>
          </cell>
          <cell r="C767">
            <v>531508.18999999994</v>
          </cell>
          <cell r="D767">
            <v>531508.18999999994</v>
          </cell>
          <cell r="E767">
            <v>0</v>
          </cell>
          <cell r="G767">
            <v>0</v>
          </cell>
          <cell r="I767" t="str">
            <v/>
          </cell>
          <cell r="J767">
            <v>1</v>
          </cell>
          <cell r="K767" t="str">
            <v/>
          </cell>
          <cell r="L767" t="str">
            <v/>
          </cell>
          <cell r="M767" t="str">
            <v/>
          </cell>
          <cell r="N767" t="str">
            <v/>
          </cell>
          <cell r="O767" t="str">
            <v/>
          </cell>
          <cell r="P767">
            <v>1</v>
          </cell>
          <cell r="R767" t="str">
            <v/>
          </cell>
          <cell r="S767">
            <v>531508.18999999994</v>
          </cell>
          <cell r="T767" t="str">
            <v/>
          </cell>
          <cell r="U767" t="str">
            <v/>
          </cell>
          <cell r="V767" t="str">
            <v/>
          </cell>
          <cell r="W767" t="str">
            <v/>
          </cell>
          <cell r="X767" t="str">
            <v/>
          </cell>
          <cell r="Y767">
            <v>0</v>
          </cell>
          <cell r="AA767" t="str">
            <v/>
          </cell>
          <cell r="AB767">
            <v>0</v>
          </cell>
          <cell r="AC767" t="str">
            <v/>
          </cell>
          <cell r="AD767" t="str">
            <v/>
          </cell>
          <cell r="AE767" t="str">
            <v/>
          </cell>
          <cell r="AF767" t="str">
            <v/>
          </cell>
          <cell r="AG767" t="str">
            <v/>
          </cell>
          <cell r="AH767">
            <v>0</v>
          </cell>
          <cell r="AJ767" t="str">
            <v>MLEASE All Network</v>
          </cell>
        </row>
        <row r="768">
          <cell r="A768" t="str">
            <v>20000601</v>
          </cell>
          <cell r="B768" t="str">
            <v>WENDSON-TAHKENITCH NO 1</v>
          </cell>
          <cell r="C768">
            <v>3962589.41</v>
          </cell>
          <cell r="D768">
            <v>3811638.7199999997</v>
          </cell>
          <cell r="E768">
            <v>3.9602570203715534E-2</v>
          </cell>
          <cell r="G768">
            <v>15472.055714285714</v>
          </cell>
          <cell r="I768" t="str">
            <v/>
          </cell>
          <cell r="J768">
            <v>1</v>
          </cell>
          <cell r="K768" t="str">
            <v/>
          </cell>
          <cell r="L768" t="str">
            <v/>
          </cell>
          <cell r="M768" t="str">
            <v/>
          </cell>
          <cell r="N768" t="str">
            <v/>
          </cell>
          <cell r="O768" t="str">
            <v/>
          </cell>
          <cell r="P768">
            <v>1</v>
          </cell>
          <cell r="R768" t="str">
            <v/>
          </cell>
          <cell r="S768">
            <v>3962589.41</v>
          </cell>
          <cell r="T768" t="str">
            <v/>
          </cell>
          <cell r="U768" t="str">
            <v/>
          </cell>
          <cell r="V768" t="str">
            <v/>
          </cell>
          <cell r="W768" t="str">
            <v/>
          </cell>
          <cell r="X768" t="str">
            <v/>
          </cell>
          <cell r="Y768">
            <v>0</v>
          </cell>
          <cell r="AA768" t="str">
            <v/>
          </cell>
          <cell r="AB768">
            <v>15472.055714285714</v>
          </cell>
          <cell r="AC768" t="str">
            <v/>
          </cell>
          <cell r="AD768" t="str">
            <v/>
          </cell>
          <cell r="AE768" t="str">
            <v/>
          </cell>
          <cell r="AF768" t="str">
            <v/>
          </cell>
          <cell r="AG768" t="str">
            <v/>
          </cell>
          <cell r="AH768">
            <v>0</v>
          </cell>
          <cell r="AJ768" t="str">
            <v>All Network</v>
          </cell>
        </row>
        <row r="769">
          <cell r="A769" t="str">
            <v>20000602</v>
          </cell>
          <cell r="B769" t="str">
            <v>WENDSON-TAHKENITCH NO 2</v>
          </cell>
          <cell r="C769">
            <v>2980101.05</v>
          </cell>
          <cell r="D769">
            <v>2984622.1100000003</v>
          </cell>
          <cell r="E769">
            <v>-1.514784730989117E-3</v>
          </cell>
          <cell r="G769">
            <v>13150.298571428573</v>
          </cell>
          <cell r="I769" t="str">
            <v/>
          </cell>
          <cell r="J769">
            <v>1</v>
          </cell>
          <cell r="K769" t="str">
            <v/>
          </cell>
          <cell r="L769" t="str">
            <v/>
          </cell>
          <cell r="M769" t="str">
            <v/>
          </cell>
          <cell r="N769" t="str">
            <v/>
          </cell>
          <cell r="O769" t="str">
            <v/>
          </cell>
          <cell r="P769">
            <v>1</v>
          </cell>
          <cell r="R769" t="str">
            <v/>
          </cell>
          <cell r="S769">
            <v>2980101.05</v>
          </cell>
          <cell r="T769" t="str">
            <v/>
          </cell>
          <cell r="U769" t="str">
            <v/>
          </cell>
          <cell r="V769" t="str">
            <v/>
          </cell>
          <cell r="W769" t="str">
            <v/>
          </cell>
          <cell r="X769" t="str">
            <v/>
          </cell>
          <cell r="Y769">
            <v>0</v>
          </cell>
          <cell r="AA769" t="str">
            <v/>
          </cell>
          <cell r="AB769">
            <v>13150.298571428573</v>
          </cell>
          <cell r="AC769" t="str">
            <v/>
          </cell>
          <cell r="AD769" t="str">
            <v/>
          </cell>
          <cell r="AE769" t="str">
            <v/>
          </cell>
          <cell r="AF769" t="str">
            <v/>
          </cell>
          <cell r="AG769" t="str">
            <v/>
          </cell>
          <cell r="AH769">
            <v>0</v>
          </cell>
          <cell r="AJ769" t="str">
            <v>All Network</v>
          </cell>
        </row>
        <row r="770">
          <cell r="A770" t="str">
            <v>20000603</v>
          </cell>
          <cell r="B770" t="str">
            <v>WEST BURLEY-HEYBURN NO. 1 (FOR</v>
          </cell>
          <cell r="C770">
            <v>21217.62</v>
          </cell>
          <cell r="D770">
            <v>21217.62</v>
          </cell>
          <cell r="E770">
            <v>0</v>
          </cell>
          <cell r="G770">
            <v>5552.0885714285714</v>
          </cell>
          <cell r="I770" t="str">
            <v/>
          </cell>
          <cell r="J770">
            <v>1</v>
          </cell>
          <cell r="K770" t="str">
            <v/>
          </cell>
          <cell r="L770" t="str">
            <v/>
          </cell>
          <cell r="M770" t="str">
            <v/>
          </cell>
          <cell r="N770" t="str">
            <v/>
          </cell>
          <cell r="O770" t="str">
            <v/>
          </cell>
          <cell r="P770">
            <v>1</v>
          </cell>
          <cell r="R770" t="str">
            <v/>
          </cell>
          <cell r="S770">
            <v>21217.62</v>
          </cell>
          <cell r="T770" t="str">
            <v/>
          </cell>
          <cell r="U770" t="str">
            <v/>
          </cell>
          <cell r="V770" t="str">
            <v/>
          </cell>
          <cell r="W770" t="str">
            <v/>
          </cell>
          <cell r="X770" t="str">
            <v/>
          </cell>
          <cell r="Y770">
            <v>0</v>
          </cell>
          <cell r="AA770" t="str">
            <v/>
          </cell>
          <cell r="AB770">
            <v>5552.0885714285714</v>
          </cell>
          <cell r="AC770" t="str">
            <v/>
          </cell>
          <cell r="AD770" t="str">
            <v/>
          </cell>
          <cell r="AE770" t="str">
            <v/>
          </cell>
          <cell r="AF770" t="str">
            <v/>
          </cell>
          <cell r="AG770" t="str">
            <v/>
          </cell>
          <cell r="AH770">
            <v>0</v>
          </cell>
          <cell r="AJ770" t="str">
            <v>All Network</v>
          </cell>
        </row>
        <row r="771">
          <cell r="A771" t="str">
            <v>20000604</v>
          </cell>
          <cell r="B771" t="str">
            <v>WESTSIDE (AVA)-BELL NO 1</v>
          </cell>
          <cell r="C771">
            <v>187683.45</v>
          </cell>
          <cell r="D771">
            <v>187683.45</v>
          </cell>
          <cell r="E771">
            <v>0</v>
          </cell>
          <cell r="G771">
            <v>322.72428571428571</v>
          </cell>
          <cell r="I771" t="str">
            <v/>
          </cell>
          <cell r="J771">
            <v>1</v>
          </cell>
          <cell r="K771" t="str">
            <v/>
          </cell>
          <cell r="L771" t="str">
            <v/>
          </cell>
          <cell r="M771" t="str">
            <v/>
          </cell>
          <cell r="N771" t="str">
            <v/>
          </cell>
          <cell r="O771" t="str">
            <v/>
          </cell>
          <cell r="P771">
            <v>1</v>
          </cell>
          <cell r="R771" t="str">
            <v/>
          </cell>
          <cell r="S771">
            <v>187683.45</v>
          </cell>
          <cell r="T771" t="str">
            <v/>
          </cell>
          <cell r="U771" t="str">
            <v/>
          </cell>
          <cell r="V771" t="str">
            <v/>
          </cell>
          <cell r="W771" t="str">
            <v/>
          </cell>
          <cell r="X771" t="str">
            <v/>
          </cell>
          <cell r="Y771">
            <v>0</v>
          </cell>
          <cell r="AA771" t="str">
            <v/>
          </cell>
          <cell r="AB771">
            <v>322.72428571428571</v>
          </cell>
          <cell r="AC771" t="str">
            <v/>
          </cell>
          <cell r="AD771" t="str">
            <v/>
          </cell>
          <cell r="AE771" t="str">
            <v/>
          </cell>
          <cell r="AF771" t="str">
            <v/>
          </cell>
          <cell r="AG771" t="str">
            <v/>
          </cell>
          <cell r="AH771">
            <v>0</v>
          </cell>
          <cell r="AJ771" t="str">
            <v>All Network</v>
          </cell>
        </row>
        <row r="772">
          <cell r="A772" t="str">
            <v>20001097</v>
          </cell>
          <cell r="B772" t="str">
            <v>WESTSIDE AVA-BELL NO 1 (SPOKAN</v>
          </cell>
          <cell r="C772">
            <v>877407.67</v>
          </cell>
          <cell r="D772">
            <v>877407.67</v>
          </cell>
          <cell r="E772">
            <v>0</v>
          </cell>
          <cell r="G772">
            <v>0</v>
          </cell>
          <cell r="I772" t="str">
            <v/>
          </cell>
          <cell r="J772">
            <v>1</v>
          </cell>
          <cell r="K772" t="str">
            <v/>
          </cell>
          <cell r="L772" t="str">
            <v/>
          </cell>
          <cell r="M772" t="str">
            <v/>
          </cell>
          <cell r="N772" t="str">
            <v/>
          </cell>
          <cell r="O772" t="str">
            <v/>
          </cell>
          <cell r="P772">
            <v>1</v>
          </cell>
          <cell r="R772" t="str">
            <v/>
          </cell>
          <cell r="S772">
            <v>877407.67</v>
          </cell>
          <cell r="T772" t="str">
            <v/>
          </cell>
          <cell r="U772" t="str">
            <v/>
          </cell>
          <cell r="V772" t="str">
            <v/>
          </cell>
          <cell r="W772" t="str">
            <v/>
          </cell>
          <cell r="X772" t="str">
            <v/>
          </cell>
          <cell r="Y772">
            <v>0</v>
          </cell>
          <cell r="AA772" t="str">
            <v/>
          </cell>
          <cell r="AB772">
            <v>0</v>
          </cell>
          <cell r="AC772" t="str">
            <v/>
          </cell>
          <cell r="AD772" t="str">
            <v/>
          </cell>
          <cell r="AE772" t="str">
            <v/>
          </cell>
          <cell r="AF772" t="str">
            <v/>
          </cell>
          <cell r="AG772" t="str">
            <v/>
          </cell>
          <cell r="AH772">
            <v>0</v>
          </cell>
          <cell r="AJ772" t="str">
            <v>New.  All Network. REM 1/28/15</v>
          </cell>
        </row>
        <row r="773">
          <cell r="A773" t="str">
            <v>20000607</v>
          </cell>
          <cell r="B773" t="str">
            <v>WHITE BLUFFS-451B NO 1</v>
          </cell>
          <cell r="C773">
            <v>1025555</v>
          </cell>
          <cell r="D773">
            <v>1025555</v>
          </cell>
          <cell r="E773">
            <v>0</v>
          </cell>
          <cell r="G773">
            <v>719.70571428571441</v>
          </cell>
          <cell r="I773" t="str">
            <v/>
          </cell>
          <cell r="J773">
            <v>1</v>
          </cell>
          <cell r="K773" t="str">
            <v/>
          </cell>
          <cell r="L773" t="str">
            <v/>
          </cell>
          <cell r="M773" t="str">
            <v/>
          </cell>
          <cell r="N773" t="str">
            <v/>
          </cell>
          <cell r="O773" t="str">
            <v/>
          </cell>
          <cell r="P773">
            <v>1</v>
          </cell>
          <cell r="R773" t="str">
            <v/>
          </cell>
          <cell r="S773">
            <v>1025555</v>
          </cell>
          <cell r="T773" t="str">
            <v/>
          </cell>
          <cell r="U773" t="str">
            <v/>
          </cell>
          <cell r="V773" t="str">
            <v/>
          </cell>
          <cell r="W773" t="str">
            <v/>
          </cell>
          <cell r="X773" t="str">
            <v/>
          </cell>
          <cell r="Y773">
            <v>0</v>
          </cell>
          <cell r="AA773" t="str">
            <v/>
          </cell>
          <cell r="AB773">
            <v>719.70571428571441</v>
          </cell>
          <cell r="AC773" t="str">
            <v/>
          </cell>
          <cell r="AD773" t="str">
            <v/>
          </cell>
          <cell r="AE773" t="str">
            <v/>
          </cell>
          <cell r="AF773" t="str">
            <v/>
          </cell>
          <cell r="AG773" t="str">
            <v/>
          </cell>
          <cell r="AH773">
            <v>0</v>
          </cell>
          <cell r="AJ773" t="str">
            <v>All Network</v>
          </cell>
        </row>
        <row r="774">
          <cell r="A774" t="str">
            <v>20000608</v>
          </cell>
          <cell r="B774" t="str">
            <v>WHITE BLUFFS-RICHLAND NO 1</v>
          </cell>
          <cell r="C774">
            <v>1698054.0199999998</v>
          </cell>
          <cell r="D774">
            <v>1698054.02</v>
          </cell>
          <cell r="E774">
            <v>-1.3711615820907137E-16</v>
          </cell>
          <cell r="G774">
            <v>4690.2471428571434</v>
          </cell>
          <cell r="I774" t="str">
            <v/>
          </cell>
          <cell r="J774">
            <v>1</v>
          </cell>
          <cell r="K774" t="str">
            <v/>
          </cell>
          <cell r="L774" t="str">
            <v/>
          </cell>
          <cell r="M774" t="str">
            <v/>
          </cell>
          <cell r="N774" t="str">
            <v/>
          </cell>
          <cell r="O774" t="str">
            <v/>
          </cell>
          <cell r="P774">
            <v>1</v>
          </cell>
          <cell r="R774" t="str">
            <v/>
          </cell>
          <cell r="S774">
            <v>1698054.0199999998</v>
          </cell>
          <cell r="T774" t="str">
            <v/>
          </cell>
          <cell r="U774" t="str">
            <v/>
          </cell>
          <cell r="V774" t="str">
            <v/>
          </cell>
          <cell r="W774" t="str">
            <v/>
          </cell>
          <cell r="X774" t="str">
            <v/>
          </cell>
          <cell r="Y774">
            <v>0</v>
          </cell>
          <cell r="AA774" t="str">
            <v/>
          </cell>
          <cell r="AB774">
            <v>4690.2471428571434</v>
          </cell>
          <cell r="AC774" t="str">
            <v/>
          </cell>
          <cell r="AD774" t="str">
            <v/>
          </cell>
          <cell r="AE774" t="str">
            <v/>
          </cell>
          <cell r="AF774" t="str">
            <v/>
          </cell>
          <cell r="AG774" t="str">
            <v/>
          </cell>
          <cell r="AH774">
            <v>0</v>
          </cell>
          <cell r="AJ774" t="str">
            <v>All Network</v>
          </cell>
        </row>
        <row r="775">
          <cell r="A775" t="str">
            <v>20000609</v>
          </cell>
          <cell r="B775" t="str">
            <v>WILLOW CREEK-HAWKINS #1</v>
          </cell>
          <cell r="C775">
            <v>492032.81999999995</v>
          </cell>
          <cell r="D775">
            <v>492032.82</v>
          </cell>
          <cell r="E775">
            <v>-1.1830036238937762E-16</v>
          </cell>
          <cell r="G775">
            <v>742.73857142857139</v>
          </cell>
          <cell r="I775" t="str">
            <v/>
          </cell>
          <cell r="J775">
            <v>1</v>
          </cell>
          <cell r="K775" t="str">
            <v/>
          </cell>
          <cell r="L775" t="str">
            <v/>
          </cell>
          <cell r="M775" t="str">
            <v/>
          </cell>
          <cell r="N775" t="str">
            <v/>
          </cell>
          <cell r="O775" t="str">
            <v/>
          </cell>
          <cell r="P775">
            <v>1</v>
          </cell>
          <cell r="R775" t="str">
            <v/>
          </cell>
          <cell r="S775">
            <v>492032.81999999995</v>
          </cell>
          <cell r="T775" t="str">
            <v/>
          </cell>
          <cell r="U775" t="str">
            <v/>
          </cell>
          <cell r="V775" t="str">
            <v/>
          </cell>
          <cell r="W775" t="str">
            <v/>
          </cell>
          <cell r="X775" t="str">
            <v/>
          </cell>
          <cell r="Y775">
            <v>0</v>
          </cell>
          <cell r="AA775" t="str">
            <v/>
          </cell>
          <cell r="AB775">
            <v>742.73857142857139</v>
          </cell>
          <cell r="AC775" t="str">
            <v/>
          </cell>
          <cell r="AD775" t="str">
            <v/>
          </cell>
          <cell r="AE775" t="str">
            <v/>
          </cell>
          <cell r="AF775" t="str">
            <v/>
          </cell>
          <cell r="AG775" t="str">
            <v/>
          </cell>
          <cell r="AH775">
            <v>0</v>
          </cell>
          <cell r="AJ775" t="str">
            <v>All Network</v>
          </cell>
        </row>
        <row r="776">
          <cell r="A776" t="str">
            <v>20000864</v>
          </cell>
          <cell r="B776" t="str">
            <v>WINE COUNTRY-MIDWAY NO 1</v>
          </cell>
          <cell r="C776">
            <v>2763766.3130000001</v>
          </cell>
          <cell r="D776">
            <v>2763766.3129999996</v>
          </cell>
          <cell r="E776">
            <v>1.6848793804215506E-16</v>
          </cell>
          <cell r="G776">
            <v>4693.2028571428573</v>
          </cell>
          <cell r="I776" t="str">
            <v/>
          </cell>
          <cell r="J776">
            <v>1</v>
          </cell>
          <cell r="K776" t="str">
            <v/>
          </cell>
          <cell r="L776" t="str">
            <v/>
          </cell>
          <cell r="M776" t="str">
            <v/>
          </cell>
          <cell r="N776" t="str">
            <v/>
          </cell>
          <cell r="O776" t="str">
            <v/>
          </cell>
          <cell r="P776">
            <v>1</v>
          </cell>
          <cell r="R776" t="str">
            <v/>
          </cell>
          <cell r="S776">
            <v>2763766.3130000001</v>
          </cell>
          <cell r="T776" t="str">
            <v/>
          </cell>
          <cell r="U776" t="str">
            <v/>
          </cell>
          <cell r="V776" t="str">
            <v/>
          </cell>
          <cell r="W776" t="str">
            <v/>
          </cell>
          <cell r="X776" t="str">
            <v/>
          </cell>
          <cell r="Y776">
            <v>0</v>
          </cell>
          <cell r="AA776" t="str">
            <v/>
          </cell>
          <cell r="AB776">
            <v>4693.2028571428573</v>
          </cell>
          <cell r="AC776" t="str">
            <v/>
          </cell>
          <cell r="AD776" t="str">
            <v/>
          </cell>
          <cell r="AE776" t="str">
            <v/>
          </cell>
          <cell r="AF776" t="str">
            <v/>
          </cell>
          <cell r="AG776" t="str">
            <v/>
          </cell>
          <cell r="AH776">
            <v>0</v>
          </cell>
          <cell r="AJ776" t="str">
            <v>New.  All Network.</v>
          </cell>
        </row>
        <row r="777">
          <cell r="A777" t="str">
            <v>20000610</v>
          </cell>
          <cell r="B777" t="str">
            <v>WINTHROP TAP TO TWISP-OKANOGAN</v>
          </cell>
          <cell r="C777">
            <v>702769</v>
          </cell>
          <cell r="D777">
            <v>702769</v>
          </cell>
          <cell r="E777">
            <v>0</v>
          </cell>
          <cell r="G777">
            <v>7146.3185714285719</v>
          </cell>
          <cell r="I777" t="str">
            <v/>
          </cell>
          <cell r="J777">
            <v>1</v>
          </cell>
          <cell r="K777" t="str">
            <v/>
          </cell>
          <cell r="L777" t="str">
            <v/>
          </cell>
          <cell r="M777" t="str">
            <v/>
          </cell>
          <cell r="N777" t="str">
            <v/>
          </cell>
          <cell r="O777" t="str">
            <v/>
          </cell>
          <cell r="P777">
            <v>1</v>
          </cell>
          <cell r="R777" t="str">
            <v/>
          </cell>
          <cell r="S777">
            <v>702769</v>
          </cell>
          <cell r="T777" t="str">
            <v/>
          </cell>
          <cell r="U777" t="str">
            <v/>
          </cell>
          <cell r="V777" t="str">
            <v/>
          </cell>
          <cell r="W777" t="str">
            <v/>
          </cell>
          <cell r="X777" t="str">
            <v/>
          </cell>
          <cell r="Y777">
            <v>0</v>
          </cell>
          <cell r="AA777" t="str">
            <v/>
          </cell>
          <cell r="AB777">
            <v>7146.3185714285719</v>
          </cell>
          <cell r="AC777" t="str">
            <v/>
          </cell>
          <cell r="AD777" t="str">
            <v/>
          </cell>
          <cell r="AE777" t="str">
            <v/>
          </cell>
          <cell r="AF777" t="str">
            <v/>
          </cell>
          <cell r="AG777" t="str">
            <v/>
          </cell>
          <cell r="AH777">
            <v>0</v>
          </cell>
          <cell r="AJ777" t="str">
            <v>All Network</v>
          </cell>
        </row>
        <row r="778">
          <cell r="A778" t="str">
            <v>20000612</v>
          </cell>
          <cell r="B778" t="str">
            <v>WNP1-ASHE NO 2</v>
          </cell>
          <cell r="C778">
            <v>76075</v>
          </cell>
          <cell r="D778">
            <v>76075</v>
          </cell>
          <cell r="E778">
            <v>0</v>
          </cell>
          <cell r="G778">
            <v>3889.8057142857142</v>
          </cell>
          <cell r="I778" t="str">
            <v/>
          </cell>
          <cell r="J778">
            <v>1</v>
          </cell>
          <cell r="K778" t="str">
            <v/>
          </cell>
          <cell r="L778" t="str">
            <v/>
          </cell>
          <cell r="M778" t="str">
            <v/>
          </cell>
          <cell r="N778" t="str">
            <v/>
          </cell>
          <cell r="O778" t="str">
            <v/>
          </cell>
          <cell r="P778">
            <v>1</v>
          </cell>
          <cell r="R778" t="str">
            <v/>
          </cell>
          <cell r="S778">
            <v>76075</v>
          </cell>
          <cell r="T778" t="str">
            <v/>
          </cell>
          <cell r="U778" t="str">
            <v/>
          </cell>
          <cell r="V778" t="str">
            <v/>
          </cell>
          <cell r="W778" t="str">
            <v/>
          </cell>
          <cell r="X778" t="str">
            <v/>
          </cell>
          <cell r="Y778">
            <v>0</v>
          </cell>
          <cell r="AA778" t="str">
            <v/>
          </cell>
          <cell r="AB778">
            <v>3889.8057142857142</v>
          </cell>
          <cell r="AC778" t="str">
            <v/>
          </cell>
          <cell r="AD778" t="str">
            <v/>
          </cell>
          <cell r="AE778" t="str">
            <v/>
          </cell>
          <cell r="AF778" t="str">
            <v/>
          </cell>
          <cell r="AG778" t="str">
            <v/>
          </cell>
          <cell r="AH778">
            <v>0</v>
          </cell>
          <cell r="AJ778" t="str">
            <v>Moved to All Network.  REM 4/17/12</v>
          </cell>
        </row>
        <row r="779">
          <cell r="A779" t="str">
            <v>20013965</v>
          </cell>
          <cell r="B779" t="str">
            <v>Boardman-Ione Transmission Line</v>
          </cell>
          <cell r="C779">
            <v>221420.47</v>
          </cell>
          <cell r="D779">
            <v>221420.47</v>
          </cell>
          <cell r="E779">
            <v>0</v>
          </cell>
          <cell r="G779">
            <v>0</v>
          </cell>
          <cell r="I779" t="str">
            <v/>
          </cell>
          <cell r="J779">
            <v>1</v>
          </cell>
          <cell r="K779" t="str">
            <v/>
          </cell>
          <cell r="L779" t="str">
            <v/>
          </cell>
          <cell r="M779" t="str">
            <v/>
          </cell>
          <cell r="N779" t="str">
            <v/>
          </cell>
          <cell r="O779" t="str">
            <v/>
          </cell>
          <cell r="P779">
            <v>1</v>
          </cell>
          <cell r="R779" t="str">
            <v/>
          </cell>
          <cell r="S779">
            <v>221420.47</v>
          </cell>
          <cell r="T779" t="str">
            <v/>
          </cell>
          <cell r="U779" t="str">
            <v/>
          </cell>
          <cell r="V779" t="str">
            <v/>
          </cell>
          <cell r="W779" t="str">
            <v/>
          </cell>
          <cell r="X779" t="str">
            <v/>
          </cell>
          <cell r="Y779">
            <v>0</v>
          </cell>
          <cell r="AA779" t="str">
            <v/>
          </cell>
          <cell r="AB779">
            <v>0</v>
          </cell>
          <cell r="AC779" t="str">
            <v/>
          </cell>
          <cell r="AD779" t="str">
            <v/>
          </cell>
          <cell r="AE779" t="str">
            <v/>
          </cell>
          <cell r="AF779" t="str">
            <v/>
          </cell>
          <cell r="AG779" t="str">
            <v/>
          </cell>
          <cell r="AH779">
            <v>0</v>
          </cell>
          <cell r="AJ779" t="str">
            <v>LEASE All Network</v>
          </cell>
        </row>
        <row r="780">
          <cell r="A780" t="str">
            <v>20091697</v>
          </cell>
          <cell r="B780" t="str">
            <v>Grouse Creek-Tecoma Transmission Lines &amp; Substation</v>
          </cell>
          <cell r="C780">
            <v>2040437.48</v>
          </cell>
          <cell r="D780">
            <v>2040437.48</v>
          </cell>
          <cell r="E780">
            <v>0</v>
          </cell>
          <cell r="G780">
            <v>0</v>
          </cell>
          <cell r="I780" t="str">
            <v/>
          </cell>
          <cell r="J780">
            <v>0.9405365227380228</v>
          </cell>
          <cell r="K780" t="str">
            <v/>
          </cell>
          <cell r="L780" t="str">
            <v/>
          </cell>
          <cell r="M780">
            <v>5.9463477261977163E-2</v>
          </cell>
          <cell r="N780" t="str">
            <v/>
          </cell>
          <cell r="O780" t="str">
            <v/>
          </cell>
          <cell r="P780">
            <v>1</v>
          </cell>
          <cell r="R780" t="str">
            <v/>
          </cell>
          <cell r="S780">
            <v>1919105.9723035339</v>
          </cell>
          <cell r="T780" t="str">
            <v/>
          </cell>
          <cell r="U780" t="str">
            <v/>
          </cell>
          <cell r="V780">
            <v>121331.50769646598</v>
          </cell>
          <cell r="W780" t="str">
            <v/>
          </cell>
          <cell r="X780" t="str">
            <v/>
          </cell>
          <cell r="Y780">
            <v>0</v>
          </cell>
          <cell r="AA780" t="str">
            <v/>
          </cell>
          <cell r="AB780">
            <v>0</v>
          </cell>
          <cell r="AC780" t="str">
            <v/>
          </cell>
          <cell r="AD780" t="str">
            <v/>
          </cell>
          <cell r="AE780">
            <v>0</v>
          </cell>
          <cell r="AF780" t="str">
            <v/>
          </cell>
          <cell r="AG780" t="str">
            <v/>
          </cell>
          <cell r="AH780">
            <v>0</v>
          </cell>
          <cell r="AJ780" t="str">
            <v>Grouse Creek Sub (delivery) portion of lease is $1,760 of total $29,598 lease per month (contract 91697); REM 8/14/14</v>
          </cell>
        </row>
        <row r="781">
          <cell r="A781" t="str">
            <v>20092359</v>
          </cell>
          <cell r="B781" t="str">
            <v>Maupin-Antelope Transmission Lines &amp; Substation</v>
          </cell>
          <cell r="C781">
            <v>894251.19</v>
          </cell>
          <cell r="D781">
            <v>894251.19</v>
          </cell>
          <cell r="E781">
            <v>0</v>
          </cell>
          <cell r="G781">
            <v>0</v>
          </cell>
          <cell r="I781" t="str">
            <v/>
          </cell>
          <cell r="J781">
            <v>1</v>
          </cell>
          <cell r="K781" t="str">
            <v/>
          </cell>
          <cell r="L781" t="str">
            <v/>
          </cell>
          <cell r="M781" t="str">
            <v/>
          </cell>
          <cell r="N781" t="str">
            <v/>
          </cell>
          <cell r="O781" t="str">
            <v/>
          </cell>
          <cell r="P781">
            <v>1</v>
          </cell>
          <cell r="R781" t="str">
            <v/>
          </cell>
          <cell r="S781">
            <v>894251.19</v>
          </cell>
          <cell r="T781" t="str">
            <v/>
          </cell>
          <cell r="U781" t="str">
            <v/>
          </cell>
          <cell r="V781" t="str">
            <v/>
          </cell>
          <cell r="W781" t="str">
            <v/>
          </cell>
          <cell r="X781" t="str">
            <v/>
          </cell>
          <cell r="Y781">
            <v>0</v>
          </cell>
          <cell r="AA781" t="str">
            <v/>
          </cell>
          <cell r="AB781">
            <v>0</v>
          </cell>
          <cell r="AC781" t="str">
            <v/>
          </cell>
          <cell r="AD781" t="str">
            <v/>
          </cell>
          <cell r="AE781" t="str">
            <v/>
          </cell>
          <cell r="AF781" t="str">
            <v/>
          </cell>
          <cell r="AG781" t="str">
            <v/>
          </cell>
          <cell r="AH781">
            <v>0</v>
          </cell>
          <cell r="AJ781" t="str">
            <v>LEASE All Network</v>
          </cell>
        </row>
        <row r="782">
          <cell r="A782" t="str">
            <v>20092364</v>
          </cell>
          <cell r="B782" t="str">
            <v>Antelope-Fossil Transmission Lines &amp; Substation</v>
          </cell>
          <cell r="C782">
            <v>16642388</v>
          </cell>
          <cell r="D782">
            <v>16642388</v>
          </cell>
          <cell r="E782">
            <v>0</v>
          </cell>
          <cell r="G782">
            <v>0</v>
          </cell>
          <cell r="I782" t="str">
            <v/>
          </cell>
          <cell r="J782">
            <v>1</v>
          </cell>
          <cell r="K782" t="str">
            <v/>
          </cell>
          <cell r="L782" t="str">
            <v/>
          </cell>
          <cell r="M782" t="str">
            <v/>
          </cell>
          <cell r="N782" t="str">
            <v/>
          </cell>
          <cell r="O782" t="str">
            <v/>
          </cell>
          <cell r="P782">
            <v>1</v>
          </cell>
          <cell r="R782" t="str">
            <v/>
          </cell>
          <cell r="S782">
            <v>16642388</v>
          </cell>
          <cell r="T782" t="str">
            <v/>
          </cell>
          <cell r="U782" t="str">
            <v/>
          </cell>
          <cell r="V782" t="str">
            <v/>
          </cell>
          <cell r="W782" t="str">
            <v/>
          </cell>
          <cell r="X782" t="str">
            <v/>
          </cell>
          <cell r="Y782">
            <v>0</v>
          </cell>
          <cell r="AA782" t="str">
            <v/>
          </cell>
          <cell r="AB782">
            <v>0</v>
          </cell>
          <cell r="AC782" t="str">
            <v/>
          </cell>
          <cell r="AD782" t="str">
            <v/>
          </cell>
          <cell r="AE782" t="str">
            <v/>
          </cell>
          <cell r="AF782" t="str">
            <v/>
          </cell>
          <cell r="AG782" t="str">
            <v/>
          </cell>
          <cell r="AH782">
            <v>0</v>
          </cell>
          <cell r="AJ782" t="str">
            <v>LEASE All Network</v>
          </cell>
        </row>
        <row r="783">
          <cell r="A783" t="str">
            <v>20093752</v>
          </cell>
          <cell r="B783" t="str">
            <v>Targhee-Mack's Inn Transmission Lines &amp; Substations</v>
          </cell>
          <cell r="C783">
            <v>396988.17000000004</v>
          </cell>
          <cell r="D783">
            <v>396988.17000000004</v>
          </cell>
          <cell r="E783">
            <v>0</v>
          </cell>
          <cell r="G783">
            <v>0</v>
          </cell>
          <cell r="I783" t="str">
            <v/>
          </cell>
          <cell r="J783">
            <v>1</v>
          </cell>
          <cell r="K783" t="str">
            <v/>
          </cell>
          <cell r="L783" t="str">
            <v/>
          </cell>
          <cell r="M783" t="str">
            <v/>
          </cell>
          <cell r="N783" t="str">
            <v/>
          </cell>
          <cell r="O783" t="str">
            <v/>
          </cell>
          <cell r="P783">
            <v>1</v>
          </cell>
          <cell r="R783" t="str">
            <v/>
          </cell>
          <cell r="S783">
            <v>396988.17000000004</v>
          </cell>
          <cell r="T783" t="str">
            <v/>
          </cell>
          <cell r="U783" t="str">
            <v/>
          </cell>
          <cell r="V783" t="str">
            <v/>
          </cell>
          <cell r="W783" t="str">
            <v/>
          </cell>
          <cell r="X783" t="str">
            <v/>
          </cell>
          <cell r="Y783">
            <v>0</v>
          </cell>
          <cell r="AA783" t="str">
            <v/>
          </cell>
          <cell r="AB783">
            <v>0</v>
          </cell>
          <cell r="AC783" t="str">
            <v/>
          </cell>
          <cell r="AD783" t="str">
            <v/>
          </cell>
          <cell r="AE783" t="str">
            <v/>
          </cell>
          <cell r="AF783" t="str">
            <v/>
          </cell>
          <cell r="AG783" t="str">
            <v/>
          </cell>
          <cell r="AH783">
            <v>0</v>
          </cell>
          <cell r="AJ783" t="str">
            <v>LEASE All Network</v>
          </cell>
        </row>
        <row r="785">
          <cell r="B785" t="str">
            <v>Total</v>
          </cell>
          <cell r="C785">
            <v>3399814985.3710017</v>
          </cell>
          <cell r="D785">
            <v>3089444249.4610004</v>
          </cell>
          <cell r="G785">
            <v>8219733.2571428567</v>
          </cell>
          <cell r="R785">
            <v>18197901.750018988</v>
          </cell>
          <cell r="S785">
            <v>3067229836.7261844</v>
          </cell>
          <cell r="T785">
            <v>199017550.54910132</v>
          </cell>
          <cell r="U785">
            <v>94271222.149999991</v>
          </cell>
          <cell r="V785">
            <v>305802.04769646598</v>
          </cell>
          <cell r="W785">
            <v>0</v>
          </cell>
          <cell r="X785">
            <v>20792672.147999994</v>
          </cell>
          <cell r="AA785">
            <v>74873.083103489145</v>
          </cell>
          <cell r="AB785">
            <v>7287844.5484770453</v>
          </cell>
          <cell r="AC785">
            <v>379007.66841946001</v>
          </cell>
          <cell r="AD785">
            <v>312991.15571428579</v>
          </cell>
          <cell r="AE785">
            <v>1376.41</v>
          </cell>
          <cell r="AF785">
            <v>0</v>
          </cell>
          <cell r="AG785">
            <v>163640.39142857149</v>
          </cell>
        </row>
        <row r="786">
          <cell r="G786">
            <v>0</v>
          </cell>
          <cell r="R786">
            <v>5.3526153123985834E-3</v>
          </cell>
          <cell r="S786">
            <v>0.90217551541013519</v>
          </cell>
          <cell r="T786">
            <v>5.8537759085553219E-2</v>
          </cell>
          <cell r="U786">
            <v>2.7728338911275414E-2</v>
          </cell>
          <cell r="V786">
            <v>8.9946673278485964E-5</v>
          </cell>
          <cell r="W786">
            <v>0</v>
          </cell>
          <cell r="X786">
            <v>6.115824607359043E-3</v>
          </cell>
          <cell r="AA786">
            <v>9.1089431689800049E-3</v>
          </cell>
          <cell r="AB786">
            <v>0.88662786497895107</v>
          </cell>
          <cell r="AC786">
            <v>4.6109485133244053E-2</v>
          </cell>
          <cell r="AD786">
            <v>3.8078018583182147E-2</v>
          </cell>
          <cell r="AE786">
            <v>1.6745190591238663E-4</v>
          </cell>
          <cell r="AF786">
            <v>0</v>
          </cell>
          <cell r="AG786">
            <v>1.9908236229730439E-2</v>
          </cell>
        </row>
        <row r="787">
          <cell r="B787" t="str">
            <v>Check</v>
          </cell>
          <cell r="C787">
            <v>-0.36900091171264648</v>
          </cell>
          <cell r="R787">
            <v>0</v>
          </cell>
          <cell r="AA787">
            <v>0</v>
          </cell>
        </row>
        <row r="789">
          <cell r="B789" t="str">
            <v>Notes:</v>
          </cell>
        </row>
        <row r="790">
          <cell r="B790" t="str">
            <v>1/ Includes all Transmission Plant in Service, Master Lease, and Leased Assets for Lines (2xxxxxx); except "Projects Funded in Advance"</v>
          </cell>
        </row>
        <row r="791">
          <cell r="B791" t="str">
            <v>2/ Excludes any costs without a FERC Code</v>
          </cell>
        </row>
        <row r="792">
          <cell r="B792" t="str">
            <v>3/ Removed rows with rounded amounts = 0.00 (causes difference check to be slightly off)</v>
          </cell>
        </row>
      </sheetData>
      <sheetData sheetId="18">
        <row r="1">
          <cell r="A1" t="str">
            <v>Investment</v>
          </cell>
          <cell r="B1" t="str">
            <v>Location</v>
          </cell>
          <cell r="C1" t="str">
            <v>FY 16 Investment</v>
          </cell>
        </row>
        <row r="2">
          <cell r="A2" t="str">
            <v>10000001</v>
          </cell>
          <cell r="B2" t="str">
            <v>ABERDEEN SUBSTATION</v>
          </cell>
          <cell r="C2">
            <v>6645463.2400000012</v>
          </cell>
        </row>
        <row r="3">
          <cell r="A3" t="str">
            <v>10000003</v>
          </cell>
          <cell r="B3" t="str">
            <v>ACTON SUBSTATION</v>
          </cell>
          <cell r="C3">
            <v>240943.04</v>
          </cell>
        </row>
        <row r="4">
          <cell r="A4" t="str">
            <v>10000004</v>
          </cell>
          <cell r="B4" t="str">
            <v>ADAIR SUBSTATION(BPA)</v>
          </cell>
          <cell r="C4">
            <v>814402.18000000017</v>
          </cell>
        </row>
        <row r="5">
          <cell r="A5" t="str">
            <v>10000005</v>
          </cell>
          <cell r="B5" t="str">
            <v>ADDY SUBSTATION</v>
          </cell>
          <cell r="C5">
            <v>11689631.602</v>
          </cell>
        </row>
        <row r="6">
          <cell r="A6" t="str">
            <v>10000008</v>
          </cell>
          <cell r="B6" t="str">
            <v>ALBANY SUBSTATION</v>
          </cell>
          <cell r="C6">
            <v>13186797.9</v>
          </cell>
        </row>
        <row r="7">
          <cell r="A7" t="str">
            <v>10000010</v>
          </cell>
          <cell r="B7" t="str">
            <v>ALCOA SUBSTATION</v>
          </cell>
          <cell r="C7">
            <v>9839861.2699999977</v>
          </cell>
        </row>
        <row r="8">
          <cell r="A8" t="str">
            <v>10000012</v>
          </cell>
          <cell r="B8" t="str">
            <v>ALDERWOOD SUBSTATION</v>
          </cell>
          <cell r="C8">
            <v>123110.84</v>
          </cell>
        </row>
        <row r="9">
          <cell r="A9" t="str">
            <v>10000013</v>
          </cell>
          <cell r="B9" t="str">
            <v>ALFALFA SUBSTATION</v>
          </cell>
          <cell r="C9">
            <v>4509176.0199999996</v>
          </cell>
        </row>
        <row r="10">
          <cell r="A10" t="str">
            <v>10000014</v>
          </cell>
          <cell r="B10" t="str">
            <v>ALBENI FALLS SUBSTATION</v>
          </cell>
          <cell r="C10">
            <v>1462575.49</v>
          </cell>
        </row>
        <row r="11">
          <cell r="A11" t="str">
            <v>10000015</v>
          </cell>
          <cell r="B11" t="str">
            <v>ALKALI SUBSTATION</v>
          </cell>
          <cell r="C11">
            <v>61691.74</v>
          </cell>
        </row>
        <row r="12">
          <cell r="A12" t="str">
            <v>10000017</v>
          </cell>
          <cell r="B12" t="str">
            <v>ALLSTON SUBSTATION</v>
          </cell>
          <cell r="C12">
            <v>52756528.170000024</v>
          </cell>
        </row>
        <row r="13">
          <cell r="A13" t="str">
            <v>10000019</v>
          </cell>
          <cell r="B13" t="str">
            <v>ALVEY SUBSTATION</v>
          </cell>
          <cell r="C13">
            <v>54224661.697999991</v>
          </cell>
        </row>
        <row r="14">
          <cell r="A14" t="str">
            <v>10000021</v>
          </cell>
          <cell r="B14" t="str">
            <v>ANACONDA SUBSTATION</v>
          </cell>
          <cell r="C14">
            <v>4954554.4400000004</v>
          </cell>
        </row>
        <row r="15">
          <cell r="A15" t="str">
            <v>10000022</v>
          </cell>
          <cell r="B15" t="str">
            <v>ANGUS SUBSTATION (BENTON CO PU</v>
          </cell>
          <cell r="C15">
            <v>124041.43</v>
          </cell>
        </row>
        <row r="16">
          <cell r="A16" t="str">
            <v>10000024</v>
          </cell>
          <cell r="B16" t="str">
            <v>ARCO SUBSTATION(UTAH POWER &amp; L</v>
          </cell>
          <cell r="C16">
            <v>32413</v>
          </cell>
        </row>
        <row r="17">
          <cell r="A17" t="str">
            <v>10000025</v>
          </cell>
          <cell r="B17" t="str">
            <v>ARMSTRONG SUBSTATION(INLAND PO</v>
          </cell>
          <cell r="C17">
            <v>8286</v>
          </cell>
        </row>
        <row r="18">
          <cell r="A18" t="str">
            <v>10000027</v>
          </cell>
          <cell r="B18" t="str">
            <v>ASHE SUBSTATION</v>
          </cell>
          <cell r="C18">
            <v>45385085.059999973</v>
          </cell>
        </row>
        <row r="19">
          <cell r="A19" t="str">
            <v>10000031</v>
          </cell>
          <cell r="B19" t="str">
            <v>ATHOL SUBSTATION(KOOTENAI ELEC</v>
          </cell>
          <cell r="C19">
            <v>51771.68</v>
          </cell>
        </row>
        <row r="20">
          <cell r="A20" t="str">
            <v>10000032</v>
          </cell>
          <cell r="B20" t="str">
            <v>BADGER CANYON SUBSTATION</v>
          </cell>
          <cell r="C20">
            <v>5811379.5299999984</v>
          </cell>
        </row>
        <row r="21">
          <cell r="A21" t="str">
            <v>10000033</v>
          </cell>
          <cell r="B21" t="str">
            <v>BAKEOVEN COMPENSATION STATION</v>
          </cell>
          <cell r="C21">
            <v>22847074.559999999</v>
          </cell>
        </row>
        <row r="22">
          <cell r="A22" t="str">
            <v>10000034</v>
          </cell>
          <cell r="B22" t="str">
            <v>BANDON SUBSTATION</v>
          </cell>
          <cell r="C22">
            <v>4956736.5899999989</v>
          </cell>
        </row>
        <row r="23">
          <cell r="A23" t="str">
            <v>10000036</v>
          </cell>
          <cell r="B23" t="str">
            <v>BAXTER SUBSTATION(SOLD, SEE NO</v>
          </cell>
          <cell r="C23">
            <v>15519</v>
          </cell>
        </row>
        <row r="24">
          <cell r="A24" t="str">
            <v>10000037</v>
          </cell>
          <cell r="B24" t="str">
            <v>BAYSHORE SUBSTATION(OBS-RETIRE</v>
          </cell>
          <cell r="C24">
            <v>19501</v>
          </cell>
        </row>
        <row r="25">
          <cell r="A25" t="str">
            <v>10000041</v>
          </cell>
          <cell r="B25" t="str">
            <v>BEAVER SUBSTATION(TILLAMOOK PU</v>
          </cell>
          <cell r="C25">
            <v>61093.47</v>
          </cell>
        </row>
        <row r="26">
          <cell r="A26" t="str">
            <v>10000042</v>
          </cell>
          <cell r="B26" t="str">
            <v>BENTON CITY SUBSTATION(BENTON</v>
          </cell>
          <cell r="C26">
            <v>15267</v>
          </cell>
        </row>
        <row r="27">
          <cell r="A27" t="str">
            <v>10000043</v>
          </cell>
          <cell r="B27" t="str">
            <v>BELFAIR SUBSTATION(MASON CO PU</v>
          </cell>
          <cell r="C27">
            <v>80393.56</v>
          </cell>
        </row>
        <row r="28">
          <cell r="A28" t="str">
            <v>10000044</v>
          </cell>
          <cell r="B28" t="str">
            <v>BELLINGHAM SUBSTATION(BPA)</v>
          </cell>
          <cell r="C28">
            <v>12568944.059999997</v>
          </cell>
        </row>
        <row r="29">
          <cell r="A29" t="str">
            <v>10000045</v>
          </cell>
          <cell r="B29" t="str">
            <v>BELL SUBSTATION</v>
          </cell>
          <cell r="C29">
            <v>82760419.577999979</v>
          </cell>
        </row>
        <row r="30">
          <cell r="A30" t="str">
            <v>10000047</v>
          </cell>
          <cell r="B30" t="str">
            <v>BENTON SUBSTATION</v>
          </cell>
          <cell r="C30">
            <v>7772464.7799999993</v>
          </cell>
        </row>
        <row r="31">
          <cell r="A31" t="str">
            <v>10000050</v>
          </cell>
          <cell r="B31" t="str">
            <v>BENSON SUBSTATION</v>
          </cell>
          <cell r="C31">
            <v>79649.899999999994</v>
          </cell>
        </row>
        <row r="32">
          <cell r="A32" t="str">
            <v>10000051</v>
          </cell>
          <cell r="B32" t="str">
            <v>BEVERLY PARK SUBSTATION</v>
          </cell>
          <cell r="C32">
            <v>86701.86</v>
          </cell>
        </row>
        <row r="33">
          <cell r="A33" t="str">
            <v>10000053</v>
          </cell>
          <cell r="B33" t="str">
            <v>BIG EDDY 500 KV SWITCHYARD</v>
          </cell>
          <cell r="C33">
            <v>22550653.349999994</v>
          </cell>
        </row>
        <row r="34">
          <cell r="A34" t="str">
            <v>10000056</v>
          </cell>
          <cell r="B34" t="str">
            <v>BIG EDDY SUBSTATION</v>
          </cell>
          <cell r="C34">
            <v>79055412.069999993</v>
          </cell>
        </row>
        <row r="35">
          <cell r="A35" t="str">
            <v>10000057</v>
          </cell>
          <cell r="B35" t="str">
            <v>BIG PASCO</v>
          </cell>
          <cell r="C35">
            <v>13215</v>
          </cell>
        </row>
        <row r="36">
          <cell r="A36" t="str">
            <v>10000058</v>
          </cell>
          <cell r="B36" t="str">
            <v>BINGEN SUBSTATION(KLICKITAT CO</v>
          </cell>
          <cell r="C36">
            <v>32116.04</v>
          </cell>
        </row>
        <row r="37">
          <cell r="A37" t="str">
            <v>10000060</v>
          </cell>
          <cell r="B37" t="str">
            <v>BUCKLEY SUBSTATION</v>
          </cell>
          <cell r="C37">
            <v>10149688.1</v>
          </cell>
        </row>
        <row r="38">
          <cell r="A38" t="str">
            <v>10000061</v>
          </cell>
          <cell r="B38" t="str">
            <v>BLACKROCK SUBSTATION</v>
          </cell>
          <cell r="C38">
            <v>10803</v>
          </cell>
        </row>
        <row r="39">
          <cell r="A39" t="str">
            <v>10000067</v>
          </cell>
          <cell r="B39" t="str">
            <v>BALD MOUNTAIN SUBSTATION</v>
          </cell>
          <cell r="C39">
            <v>4080029.49</v>
          </cell>
        </row>
        <row r="40">
          <cell r="A40" t="str">
            <v>10000068</v>
          </cell>
          <cell r="B40" t="str">
            <v>BANGOR SUBSTATION</v>
          </cell>
          <cell r="C40">
            <v>67320.78</v>
          </cell>
        </row>
        <row r="41">
          <cell r="A41" t="str">
            <v>10000071</v>
          </cell>
          <cell r="B41" t="str">
            <v>BOARDMAN SUBSTATION</v>
          </cell>
          <cell r="C41">
            <v>7391701.4130000006</v>
          </cell>
        </row>
        <row r="42">
          <cell r="A42" t="str">
            <v>10000074</v>
          </cell>
          <cell r="B42" t="str">
            <v>BONNERS FERRY SUBSTATION</v>
          </cell>
          <cell r="C42">
            <v>2306835.378</v>
          </cell>
        </row>
        <row r="43">
          <cell r="A43" t="str">
            <v>10000075</v>
          </cell>
          <cell r="B43" t="str">
            <v>BONNEVILLE POWERHOUSE #1</v>
          </cell>
          <cell r="C43">
            <v>840968.81999999983</v>
          </cell>
        </row>
        <row r="44">
          <cell r="A44" t="str">
            <v>10000077</v>
          </cell>
          <cell r="B44" t="str">
            <v>BOUNDARY SUBSTATION</v>
          </cell>
          <cell r="C44">
            <v>4766887.5600000005</v>
          </cell>
        </row>
        <row r="45">
          <cell r="A45" t="str">
            <v>10000078</v>
          </cell>
          <cell r="B45" t="str">
            <v>BOYER SWITCHING STATION</v>
          </cell>
          <cell r="C45">
            <v>21947.46</v>
          </cell>
        </row>
        <row r="46">
          <cell r="A46" t="str">
            <v>10000079</v>
          </cell>
          <cell r="B46" t="str">
            <v>SYSTEM WIDE (UNKNOWN)</v>
          </cell>
          <cell r="C46">
            <v>3973625.1</v>
          </cell>
        </row>
        <row r="47">
          <cell r="A47" t="str">
            <v>10000081</v>
          </cell>
          <cell r="B47" t="str">
            <v>HUGHS SUBSTATION(SALEM ELEC CO</v>
          </cell>
          <cell r="C47">
            <v>40198</v>
          </cell>
        </row>
        <row r="48">
          <cell r="A48" t="str">
            <v>10000082</v>
          </cell>
          <cell r="B48" t="str">
            <v>BRINCKEN'S CORNER SUBSTATION</v>
          </cell>
          <cell r="C48">
            <v>951234.19</v>
          </cell>
        </row>
        <row r="49">
          <cell r="A49" t="str">
            <v>10000083</v>
          </cell>
          <cell r="B49" t="str">
            <v>BRIDGE SUBSTATION</v>
          </cell>
          <cell r="C49">
            <v>4925792.2300000004</v>
          </cell>
        </row>
        <row r="50">
          <cell r="A50" t="str">
            <v>10000084</v>
          </cell>
          <cell r="B50" t="str">
            <v>BROOKDALE SUBSTATION(TACOMA PU</v>
          </cell>
          <cell r="C50">
            <v>43391</v>
          </cell>
        </row>
        <row r="51">
          <cell r="A51" t="str">
            <v>10000090</v>
          </cell>
          <cell r="B51" t="str">
            <v>BURBANK SUBSTATION</v>
          </cell>
          <cell r="C51">
            <v>619504.04</v>
          </cell>
        </row>
        <row r="52">
          <cell r="A52" t="str">
            <v>10000092</v>
          </cell>
          <cell r="B52" t="str">
            <v>BURLEY SUBSTATION(CITY OF BURL</v>
          </cell>
          <cell r="C52">
            <v>8862</v>
          </cell>
        </row>
        <row r="53">
          <cell r="A53" t="str">
            <v>10000093</v>
          </cell>
          <cell r="B53" t="str">
            <v>BURNT WOODS SUBSTATION</v>
          </cell>
          <cell r="C53">
            <v>503899.84</v>
          </cell>
        </row>
        <row r="54">
          <cell r="A54" t="str">
            <v>10000095</v>
          </cell>
          <cell r="B54" t="str">
            <v>CANBY SUBSTATION(BPA)</v>
          </cell>
          <cell r="C54">
            <v>1634998.6099999999</v>
          </cell>
        </row>
        <row r="55">
          <cell r="A55" t="str">
            <v>10000096</v>
          </cell>
          <cell r="B55" t="str">
            <v>CASCADE LOCKS SUBSTATION</v>
          </cell>
          <cell r="C55">
            <v>627350.93000000005</v>
          </cell>
        </row>
        <row r="56">
          <cell r="A56" t="str">
            <v>10000100</v>
          </cell>
          <cell r="B56" t="str">
            <v>CARDWELL SUBSTATION</v>
          </cell>
          <cell r="C56">
            <v>3067081.0999999996</v>
          </cell>
        </row>
        <row r="57">
          <cell r="A57" t="str">
            <v>10000101</v>
          </cell>
          <cell r="B57" t="str">
            <v>CARLTON SUBSTATION</v>
          </cell>
          <cell r="C57">
            <v>6294326.0700000003</v>
          </cell>
        </row>
        <row r="58">
          <cell r="A58" t="str">
            <v>10000102</v>
          </cell>
          <cell r="B58" t="str">
            <v>CARSON SUBSTATION</v>
          </cell>
          <cell r="C58">
            <v>2593</v>
          </cell>
        </row>
        <row r="59">
          <cell r="A59" t="str">
            <v>10000103</v>
          </cell>
          <cell r="B59" t="str">
            <v>CATHLAMET SUBSTATION</v>
          </cell>
          <cell r="C59">
            <v>101017.88</v>
          </cell>
        </row>
        <row r="60">
          <cell r="A60" t="str">
            <v>10000106</v>
          </cell>
          <cell r="B60" t="str">
            <v>CELILO DC CONVERTER STATION</v>
          </cell>
          <cell r="C60">
            <v>431578992.10500032</v>
          </cell>
        </row>
        <row r="61">
          <cell r="A61" t="str">
            <v>10000107</v>
          </cell>
          <cell r="B61" t="str">
            <v>CENTRALIA SUBSTATION</v>
          </cell>
          <cell r="C61">
            <v>1680623.79</v>
          </cell>
        </row>
        <row r="62">
          <cell r="A62" t="str">
            <v>10000113</v>
          </cell>
          <cell r="B62" t="str">
            <v>CHEMICAL SUBSTATION</v>
          </cell>
          <cell r="C62">
            <v>127756.22</v>
          </cell>
        </row>
        <row r="63">
          <cell r="A63" t="str">
            <v>10000114</v>
          </cell>
          <cell r="B63" t="str">
            <v>CHEHALIS SUBSTATION</v>
          </cell>
          <cell r="C63">
            <v>16941927.645999998</v>
          </cell>
        </row>
        <row r="64">
          <cell r="A64" t="str">
            <v>10000115</v>
          </cell>
          <cell r="B64" t="str">
            <v>CHELATCHIE SUBSTATION</v>
          </cell>
          <cell r="C64">
            <v>17442</v>
          </cell>
        </row>
        <row r="65">
          <cell r="A65" t="str">
            <v>10000116</v>
          </cell>
          <cell r="B65" t="str">
            <v>CHEMAWA SUBSTATION</v>
          </cell>
          <cell r="C65">
            <v>17010332.309999995</v>
          </cell>
        </row>
        <row r="66">
          <cell r="A66" t="str">
            <v>10000117</v>
          </cell>
          <cell r="B66" t="str">
            <v>CHENOWETH SUBSTATION</v>
          </cell>
          <cell r="C66">
            <v>7916319.1120000025</v>
          </cell>
        </row>
        <row r="67">
          <cell r="A67" t="str">
            <v>10000118</v>
          </cell>
          <cell r="B67" t="str">
            <v>CHESHIRE SUBSTATION (EPUD)</v>
          </cell>
          <cell r="C67">
            <v>152044.49</v>
          </cell>
        </row>
        <row r="68">
          <cell r="A68" t="str">
            <v>10000119</v>
          </cell>
          <cell r="B68" t="str">
            <v>CHENEY SUBSTATION</v>
          </cell>
          <cell r="C68">
            <v>2410</v>
          </cell>
        </row>
        <row r="69">
          <cell r="A69" t="str">
            <v>10000121</v>
          </cell>
          <cell r="B69" t="str">
            <v>CHIEF JOSEPH SUBSTATION</v>
          </cell>
          <cell r="C69">
            <v>36721098.962000012</v>
          </cell>
        </row>
        <row r="70">
          <cell r="A70" t="str">
            <v>10000122</v>
          </cell>
          <cell r="B70" t="str">
            <v>CHALLIS SUBSTATION</v>
          </cell>
          <cell r="C70">
            <v>65342.92</v>
          </cell>
        </row>
        <row r="71">
          <cell r="A71" t="str">
            <v>10000124</v>
          </cell>
          <cell r="B71" t="str">
            <v>CHEWELAH SUBSTATION</v>
          </cell>
          <cell r="C71">
            <v>26994</v>
          </cell>
        </row>
        <row r="72">
          <cell r="A72" t="str">
            <v>10000125</v>
          </cell>
          <cell r="B72" t="str">
            <v>CEDARVILLE JUNCTION SUBSTATION</v>
          </cell>
          <cell r="C72">
            <v>765877.22</v>
          </cell>
        </row>
        <row r="73">
          <cell r="A73" t="str">
            <v>10000126</v>
          </cell>
          <cell r="B73" t="str">
            <v>CHIEF JOSEPH POWERHOUSE</v>
          </cell>
          <cell r="C73">
            <v>102351</v>
          </cell>
        </row>
        <row r="74">
          <cell r="A74" t="str">
            <v>10000128</v>
          </cell>
          <cell r="B74" t="str">
            <v>CLARKSTON SUBSTATION</v>
          </cell>
          <cell r="C74">
            <v>532251.70000000007</v>
          </cell>
        </row>
        <row r="75">
          <cell r="A75" t="str">
            <v>10000129</v>
          </cell>
          <cell r="B75" t="str">
            <v>CLARK SUB (UNKNOWN)</v>
          </cell>
          <cell r="C75">
            <v>21851</v>
          </cell>
        </row>
        <row r="76">
          <cell r="A76" t="str">
            <v>10000130</v>
          </cell>
          <cell r="B76" t="str">
            <v>CLATSKANIE SWITCHING STATION (</v>
          </cell>
          <cell r="C76">
            <v>12340</v>
          </cell>
        </row>
        <row r="77">
          <cell r="A77" t="str">
            <v>10000134</v>
          </cell>
          <cell r="B77" t="str">
            <v>CLATSOP SUBSTATION</v>
          </cell>
          <cell r="C77">
            <v>4153324.8100000005</v>
          </cell>
        </row>
        <row r="78">
          <cell r="A78" t="str">
            <v>10000137</v>
          </cell>
          <cell r="B78" t="str">
            <v>CANAL SUBSTATION</v>
          </cell>
          <cell r="C78">
            <v>1819346.1700000002</v>
          </cell>
        </row>
        <row r="79">
          <cell r="A79" t="str">
            <v>10000138</v>
          </cell>
          <cell r="B79" t="str">
            <v>CENTRALIA SWITCHING STATION</v>
          </cell>
          <cell r="C79">
            <v>176971.86</v>
          </cell>
        </row>
        <row r="80">
          <cell r="A80" t="str">
            <v>10000141</v>
          </cell>
          <cell r="B80" t="str">
            <v>COLUMBIA FALLS SUBSTATION -- 1</v>
          </cell>
          <cell r="C80">
            <v>3481433.2220000005</v>
          </cell>
        </row>
        <row r="81">
          <cell r="A81" t="str">
            <v>10000142</v>
          </cell>
          <cell r="B81" t="str">
            <v>CONKELLEY SUBSTATION</v>
          </cell>
          <cell r="C81">
            <v>11421904.219999997</v>
          </cell>
        </row>
        <row r="82">
          <cell r="A82" t="str">
            <v>10000144</v>
          </cell>
          <cell r="B82" t="str">
            <v>COLLINS SUBSTATION</v>
          </cell>
          <cell r="C82">
            <v>18227.84</v>
          </cell>
        </row>
        <row r="83">
          <cell r="A83" t="str">
            <v>10000145</v>
          </cell>
          <cell r="B83" t="str">
            <v>COLSTRIP SUBSTATION</v>
          </cell>
          <cell r="C83">
            <v>43099</v>
          </cell>
        </row>
        <row r="84">
          <cell r="A84" t="str">
            <v>10000146</v>
          </cell>
          <cell r="B84" t="str">
            <v>COLUMBIA SUBSTATION</v>
          </cell>
          <cell r="C84">
            <v>25941925.158</v>
          </cell>
        </row>
        <row r="85">
          <cell r="A85" t="str">
            <v>10000147</v>
          </cell>
          <cell r="B85" t="str">
            <v>COLVILLE SUBSTATION</v>
          </cell>
          <cell r="C85">
            <v>4151056.1600000006</v>
          </cell>
        </row>
        <row r="86">
          <cell r="A86" t="str">
            <v>10000148</v>
          </cell>
          <cell r="B86" t="str">
            <v>CONNELL SUBSTATION</v>
          </cell>
          <cell r="C86">
            <v>746800.57</v>
          </cell>
        </row>
        <row r="87">
          <cell r="A87" t="str">
            <v>10000151</v>
          </cell>
          <cell r="B87" t="str">
            <v>CORVALLIS SUBSTATION</v>
          </cell>
          <cell r="C87">
            <v>14452</v>
          </cell>
        </row>
        <row r="88">
          <cell r="A88" t="str">
            <v>10000152</v>
          </cell>
          <cell r="B88" t="str">
            <v>COSMOPOLIS SUBSTATION</v>
          </cell>
          <cell r="C88">
            <v>1453124.15</v>
          </cell>
        </row>
        <row r="89">
          <cell r="A89" t="str">
            <v>10000156</v>
          </cell>
          <cell r="B89" t="str">
            <v>COVINGTON SUBSTATION</v>
          </cell>
          <cell r="C89">
            <v>38476326.842999995</v>
          </cell>
        </row>
        <row r="90">
          <cell r="A90" t="str">
            <v>10000157</v>
          </cell>
          <cell r="B90" t="str">
            <v>COWLITZ SUBSTATION</v>
          </cell>
          <cell r="C90">
            <v>3142447.82</v>
          </cell>
        </row>
        <row r="91">
          <cell r="A91" t="str">
            <v>10000158</v>
          </cell>
          <cell r="B91" t="str">
            <v>COWLITZ SUBSTATION(TACOMA PUBL</v>
          </cell>
          <cell r="C91">
            <v>368188.04</v>
          </cell>
        </row>
        <row r="92">
          <cell r="A92" t="str">
            <v>10000160</v>
          </cell>
          <cell r="B92" t="str">
            <v>CAPE HORN SUBSTATION</v>
          </cell>
          <cell r="C92">
            <v>28175</v>
          </cell>
        </row>
        <row r="93">
          <cell r="A93" t="str">
            <v>10000162</v>
          </cell>
          <cell r="B93" t="str">
            <v>CAPTAIN JACK SUBSTATION</v>
          </cell>
          <cell r="C93">
            <v>42644042.03799998</v>
          </cell>
        </row>
        <row r="94">
          <cell r="A94" t="str">
            <v>10000165</v>
          </cell>
          <cell r="B94" t="str">
            <v>CRESTON SUBSTATION(BPA)</v>
          </cell>
          <cell r="C94">
            <v>1579537.31</v>
          </cell>
        </row>
        <row r="95">
          <cell r="A95" t="str">
            <v>10000172</v>
          </cell>
          <cell r="B95" t="str">
            <v>COYOTE SPRINGS SUBSTATION</v>
          </cell>
          <cell r="C95">
            <v>4532740.88</v>
          </cell>
        </row>
        <row r="96">
          <cell r="A96" t="str">
            <v>10000174</v>
          </cell>
          <cell r="B96" t="str">
            <v>COUGAR SUBSTATION</v>
          </cell>
          <cell r="C96">
            <v>255378</v>
          </cell>
        </row>
        <row r="97">
          <cell r="A97" t="str">
            <v>10000176</v>
          </cell>
          <cell r="B97" t="str">
            <v>CURLEW SUBSTATION</v>
          </cell>
          <cell r="C97">
            <v>10717</v>
          </cell>
        </row>
        <row r="98">
          <cell r="A98" t="str">
            <v>10000178</v>
          </cell>
          <cell r="B98" t="str">
            <v>CUSICK SUBSTATION</v>
          </cell>
          <cell r="C98">
            <v>1919062.84</v>
          </cell>
        </row>
        <row r="99">
          <cell r="A99" t="str">
            <v>10000179</v>
          </cell>
          <cell r="B99" t="str">
            <v>CUSTER SUBSTATION</v>
          </cell>
          <cell r="C99">
            <v>40232420.46800001</v>
          </cell>
        </row>
        <row r="100">
          <cell r="A100" t="str">
            <v>10000180</v>
          </cell>
          <cell r="B100" t="str">
            <v>DAYTON SUBSTATION(BPA &amp; COLUMB</v>
          </cell>
          <cell r="C100">
            <v>103535.5</v>
          </cell>
        </row>
        <row r="101">
          <cell r="A101" t="str">
            <v>10000183</v>
          </cell>
          <cell r="B101" t="str">
            <v>DUTCH CANYON SUBSTATION</v>
          </cell>
          <cell r="C101">
            <v>15946.96</v>
          </cell>
        </row>
        <row r="102">
          <cell r="A102" t="str">
            <v>10000184</v>
          </cell>
          <cell r="B102" t="str">
            <v>DE MOSS SUBSTATION(BPA)</v>
          </cell>
          <cell r="C102">
            <v>12541466.960000001</v>
          </cell>
        </row>
        <row r="103">
          <cell r="A103" t="str">
            <v>10000186</v>
          </cell>
          <cell r="B103" t="str">
            <v>DEER PARK SUBSTATION</v>
          </cell>
          <cell r="C103">
            <v>461637.03300000005</v>
          </cell>
        </row>
        <row r="104">
          <cell r="A104" t="str">
            <v>10000187</v>
          </cell>
          <cell r="B104" t="str">
            <v>DETROIT SUBSTATION</v>
          </cell>
          <cell r="C104">
            <v>1062141.2</v>
          </cell>
        </row>
        <row r="105">
          <cell r="A105" t="str">
            <v>10000190</v>
          </cell>
          <cell r="B105" t="str">
            <v>DEXTER SUBSTATION (LANE ELECTR</v>
          </cell>
          <cell r="C105">
            <v>85301.510000000009</v>
          </cell>
        </row>
        <row r="106">
          <cell r="A106" t="str">
            <v>10000194</v>
          </cell>
          <cell r="B106" t="str">
            <v>DILLON-SALMON SUBSTATION</v>
          </cell>
          <cell r="C106">
            <v>110343</v>
          </cell>
        </row>
        <row r="107">
          <cell r="A107" t="str">
            <v>10000195</v>
          </cell>
          <cell r="B107" t="str">
            <v>DIXIE SUBSTATION</v>
          </cell>
          <cell r="C107">
            <v>742717.28999999992</v>
          </cell>
        </row>
        <row r="108">
          <cell r="A108" t="str">
            <v>10000196</v>
          </cell>
          <cell r="B108" t="str">
            <v>DIXON SUBSTATION</v>
          </cell>
          <cell r="C108">
            <v>3481862.37</v>
          </cell>
        </row>
        <row r="109">
          <cell r="A109" t="str">
            <v>10000197</v>
          </cell>
          <cell r="B109" t="str">
            <v>DIXONVILLE SUBSTATION</v>
          </cell>
          <cell r="C109">
            <v>7837854.1700000009</v>
          </cell>
        </row>
        <row r="110">
          <cell r="A110" t="str">
            <v>10000207</v>
          </cell>
          <cell r="B110" t="str">
            <v>DORENA SUBSTATION</v>
          </cell>
          <cell r="C110">
            <v>257465.13</v>
          </cell>
        </row>
        <row r="111">
          <cell r="A111" t="str">
            <v>10000210</v>
          </cell>
          <cell r="B111" t="str">
            <v>DRAIN SUBSTATION</v>
          </cell>
          <cell r="C111">
            <v>3099812.4999999995</v>
          </cell>
        </row>
        <row r="112">
          <cell r="A112" t="str">
            <v>10000212</v>
          </cell>
          <cell r="B112" t="str">
            <v>DRISCOLL SUBSTATION</v>
          </cell>
          <cell r="C112">
            <v>6838763.0500000007</v>
          </cell>
        </row>
        <row r="113">
          <cell r="A113" t="str">
            <v>10000213</v>
          </cell>
          <cell r="B113" t="str">
            <v>DRUMMOND MONTANA SUBSTATION</v>
          </cell>
          <cell r="C113">
            <v>4352</v>
          </cell>
        </row>
        <row r="114">
          <cell r="A114" t="str">
            <v>10000214</v>
          </cell>
          <cell r="B114" t="str">
            <v>DRUMMOND SUBSTATION</v>
          </cell>
          <cell r="C114">
            <v>11156010.760000002</v>
          </cell>
        </row>
        <row r="115">
          <cell r="A115" t="str">
            <v>10000215</v>
          </cell>
          <cell r="B115" t="str">
            <v>DUCKABUSH SUBSTATION</v>
          </cell>
          <cell r="C115">
            <v>35879.1</v>
          </cell>
        </row>
        <row r="116">
          <cell r="A116" t="str">
            <v>10000218</v>
          </cell>
          <cell r="B116" t="str">
            <v>DWORSHAK SUBSTATION</v>
          </cell>
          <cell r="C116">
            <v>25354381.973999999</v>
          </cell>
        </row>
        <row r="117">
          <cell r="A117" t="str">
            <v>10000219</v>
          </cell>
          <cell r="B117" t="str">
            <v>DWORSHAK POWERHOUSE</v>
          </cell>
          <cell r="C117">
            <v>190858.02</v>
          </cell>
        </row>
        <row r="118">
          <cell r="A118" t="str">
            <v>10000222</v>
          </cell>
          <cell r="B118" t="str">
            <v>EAGLE LAKE SUBSTATION</v>
          </cell>
          <cell r="C118">
            <v>450321.32</v>
          </cell>
        </row>
        <row r="119">
          <cell r="A119" t="str">
            <v>10000225</v>
          </cell>
          <cell r="B119" t="str">
            <v>EAST PINE SUBSTATION</v>
          </cell>
          <cell r="C119">
            <v>19963</v>
          </cell>
        </row>
        <row r="120">
          <cell r="A120" t="str">
            <v>10000227</v>
          </cell>
          <cell r="B120" t="str">
            <v>ECHO LAKE SUBSTATION</v>
          </cell>
          <cell r="C120">
            <v>34225419.490000002</v>
          </cell>
        </row>
        <row r="121">
          <cell r="A121" t="str">
            <v>10000230</v>
          </cell>
          <cell r="B121" t="str">
            <v>EAST HILLS SUBSTATION</v>
          </cell>
          <cell r="C121">
            <v>624256.21</v>
          </cell>
        </row>
        <row r="122">
          <cell r="A122" t="str">
            <v>10000233</v>
          </cell>
          <cell r="B122" t="str">
            <v>ELLENSBURG SUBSTATION</v>
          </cell>
          <cell r="C122">
            <v>7126593.8600000013</v>
          </cell>
        </row>
        <row r="123">
          <cell r="A123" t="str">
            <v>10000234</v>
          </cell>
          <cell r="B123" t="str">
            <v>ELMA SUBSTATION</v>
          </cell>
          <cell r="C123">
            <v>686902.23</v>
          </cell>
        </row>
        <row r="124">
          <cell r="A124" t="str">
            <v>10000236</v>
          </cell>
          <cell r="B124" t="str">
            <v>ELMO SUBSTATION(MVP)</v>
          </cell>
          <cell r="C124">
            <v>48586</v>
          </cell>
        </row>
        <row r="125">
          <cell r="A125" t="str">
            <v>10000237</v>
          </cell>
          <cell r="B125" t="str">
            <v>ELMAR SUBSTATION</v>
          </cell>
          <cell r="C125">
            <v>33016</v>
          </cell>
        </row>
        <row r="126">
          <cell r="A126" t="str">
            <v>10000238</v>
          </cell>
          <cell r="B126" t="str">
            <v>ELTOPIA SUBSTATION(SOLD)</v>
          </cell>
          <cell r="C126">
            <v>24589.99</v>
          </cell>
        </row>
        <row r="127">
          <cell r="A127" t="str">
            <v>10000240</v>
          </cell>
          <cell r="B127" t="str">
            <v>EAST OMAK SUBSTATION</v>
          </cell>
          <cell r="C127">
            <v>6106800.0999999987</v>
          </cell>
        </row>
        <row r="128">
          <cell r="A128" t="str">
            <v>10000243</v>
          </cell>
          <cell r="B128" t="str">
            <v>EUGENE SUBSTATION</v>
          </cell>
          <cell r="C128">
            <v>6131428.6550000021</v>
          </cell>
        </row>
        <row r="129">
          <cell r="A129" t="str">
            <v>10000244</v>
          </cell>
          <cell r="B129" t="str">
            <v>EUREKA SUBSTATION (LINCOLN ELE</v>
          </cell>
          <cell r="C129">
            <v>37496.82</v>
          </cell>
        </row>
        <row r="130">
          <cell r="A130" t="str">
            <v>10000248</v>
          </cell>
          <cell r="B130" t="str">
            <v>FAIRMOUNT SUBSTATION</v>
          </cell>
          <cell r="C130">
            <v>16394236.32</v>
          </cell>
        </row>
        <row r="131">
          <cell r="A131" t="str">
            <v>10000249</v>
          </cell>
          <cell r="B131" t="str">
            <v>FAIRVIEW SUBSTATION(BPA)</v>
          </cell>
          <cell r="C131">
            <v>11975109.866999995</v>
          </cell>
        </row>
        <row r="132">
          <cell r="A132" t="str">
            <v>10000253</v>
          </cell>
          <cell r="B132" t="str">
            <v>FERN RIDGE SUBSTATION (LANE EL</v>
          </cell>
          <cell r="C132">
            <v>16530</v>
          </cell>
        </row>
        <row r="133">
          <cell r="A133" t="str">
            <v>10000255</v>
          </cell>
          <cell r="B133" t="str">
            <v>FIDALGO SUBSTATION</v>
          </cell>
          <cell r="C133">
            <v>4976265.75</v>
          </cell>
        </row>
        <row r="134">
          <cell r="A134" t="str">
            <v>10000256</v>
          </cell>
          <cell r="B134" t="str">
            <v>FILBERT SUBSTATION(CITY OF FOR</v>
          </cell>
          <cell r="C134">
            <v>15622</v>
          </cell>
        </row>
        <row r="135">
          <cell r="A135" t="str">
            <v>10000257</v>
          </cell>
          <cell r="B135" t="str">
            <v>FIRST LIFT SUBSTATION</v>
          </cell>
          <cell r="C135">
            <v>28131</v>
          </cell>
        </row>
        <row r="136">
          <cell r="A136" t="str">
            <v>10000259</v>
          </cell>
          <cell r="B136" t="str">
            <v>FISHERS ROAD SUBSTATION</v>
          </cell>
          <cell r="C136">
            <v>6861</v>
          </cell>
        </row>
        <row r="137">
          <cell r="A137" t="str">
            <v>10000260</v>
          </cell>
          <cell r="B137" t="str">
            <v>FLATHEAD SUBSTATION(BPA &amp; FLAT</v>
          </cell>
          <cell r="C137">
            <v>6384735.9210000001</v>
          </cell>
        </row>
        <row r="138">
          <cell r="A138" t="str">
            <v>10000261</v>
          </cell>
          <cell r="B138" t="str">
            <v>FLORENCE SUBSTATION (CENTRAL L</v>
          </cell>
          <cell r="C138">
            <v>17351.080000000002</v>
          </cell>
        </row>
        <row r="139">
          <cell r="A139" t="str">
            <v>10000266</v>
          </cell>
          <cell r="B139" t="str">
            <v>FOUR LAKES SUBSTATION</v>
          </cell>
          <cell r="C139">
            <v>15712.1</v>
          </cell>
        </row>
        <row r="140">
          <cell r="A140" t="str">
            <v>10000268</v>
          </cell>
          <cell r="B140" t="str">
            <v>FOREST GROVE SUBSTATION</v>
          </cell>
          <cell r="C140">
            <v>5314036.4910000004</v>
          </cell>
        </row>
        <row r="141">
          <cell r="A141" t="str">
            <v>10000269</v>
          </cell>
          <cell r="B141" t="str">
            <v>FORT ROCK COMPENSATION STATION</v>
          </cell>
          <cell r="C141">
            <v>17434354.170000002</v>
          </cell>
        </row>
        <row r="142">
          <cell r="A142" t="str">
            <v>10000270</v>
          </cell>
          <cell r="B142" t="str">
            <v>FOSTER SUBSTATION</v>
          </cell>
          <cell r="C142">
            <v>42312</v>
          </cell>
        </row>
        <row r="143">
          <cell r="A143" t="str">
            <v>10000271</v>
          </cell>
          <cell r="B143" t="str">
            <v>FOSSIL SUBSTATION</v>
          </cell>
          <cell r="C143">
            <v>5987276.6099999994</v>
          </cell>
        </row>
        <row r="144">
          <cell r="A144" t="str">
            <v>10000272</v>
          </cell>
          <cell r="B144" t="str">
            <v>FOSTER CREEK SUBSTATION(NESPEL</v>
          </cell>
          <cell r="C144">
            <v>56093.4</v>
          </cell>
        </row>
        <row r="145">
          <cell r="A145" t="str">
            <v>10000274</v>
          </cell>
          <cell r="B145" t="str">
            <v>FRANKLIN SUBSTATION</v>
          </cell>
          <cell r="C145">
            <v>16003247.606999993</v>
          </cell>
        </row>
        <row r="146">
          <cell r="A146" t="str">
            <v>10000276</v>
          </cell>
          <cell r="B146" t="str">
            <v>FREEWATER SUBSTATION(BPA)</v>
          </cell>
          <cell r="C146">
            <v>1878452.06</v>
          </cell>
        </row>
        <row r="147">
          <cell r="A147" t="str">
            <v>10000278</v>
          </cell>
          <cell r="B147" t="str">
            <v>FROMAN SUBSTATION</v>
          </cell>
          <cell r="C147">
            <v>10025.1</v>
          </cell>
        </row>
        <row r="148">
          <cell r="A148" t="str">
            <v>10000279</v>
          </cell>
          <cell r="B148" t="str">
            <v>FRENCHTOWN SUBSTATION (SOLD)</v>
          </cell>
          <cell r="C148">
            <v>24770.1</v>
          </cell>
        </row>
        <row r="149">
          <cell r="A149" t="str">
            <v>10000280</v>
          </cell>
          <cell r="B149" t="str">
            <v>FORT ROCK SUBSTATION (MIDSTATE</v>
          </cell>
          <cell r="C149">
            <v>119662.95000000001</v>
          </cell>
        </row>
        <row r="150">
          <cell r="A150" t="str">
            <v>10000285</v>
          </cell>
          <cell r="B150" t="str">
            <v>GARDINER SUBSTATION</v>
          </cell>
          <cell r="C150">
            <v>923958.27</v>
          </cell>
        </row>
        <row r="151">
          <cell r="A151" t="str">
            <v>10000286</v>
          </cell>
          <cell r="B151" t="str">
            <v>GARIBALDI SUBSTATION(TILLAMOOK</v>
          </cell>
          <cell r="C151">
            <v>350237</v>
          </cell>
        </row>
        <row r="152">
          <cell r="A152" t="str">
            <v>10000287</v>
          </cell>
          <cell r="B152" t="str">
            <v>GARRISON SUBSTATION</v>
          </cell>
          <cell r="C152">
            <v>88032957.601999968</v>
          </cell>
        </row>
        <row r="153">
          <cell r="A153" t="str">
            <v>10000290</v>
          </cell>
          <cell r="B153" t="str">
            <v>GRAND COULEE 500 KV SWITCHYARD</v>
          </cell>
          <cell r="C153">
            <v>2080840.7000000002</v>
          </cell>
        </row>
        <row r="154">
          <cell r="A154" t="str">
            <v>10000292</v>
          </cell>
          <cell r="B154" t="str">
            <v>GRAND COULEE 115 KV SWITCHYARD</v>
          </cell>
          <cell r="C154">
            <v>75243.05</v>
          </cell>
        </row>
        <row r="155">
          <cell r="A155" t="str">
            <v>10000295</v>
          </cell>
          <cell r="B155" t="str">
            <v>GRAND COULEE 230 KV SWITCHYARD</v>
          </cell>
          <cell r="C155">
            <v>1777020.67</v>
          </cell>
        </row>
        <row r="156">
          <cell r="A156" t="str">
            <v>10000297</v>
          </cell>
          <cell r="B156" t="str">
            <v>GEISEL MONUMENT SUBSTATION</v>
          </cell>
          <cell r="C156">
            <v>37685</v>
          </cell>
        </row>
        <row r="157">
          <cell r="A157" t="str">
            <v>10000299</v>
          </cell>
          <cell r="B157" t="str">
            <v>GILMER SUBSTATION(KLICKITAT CO</v>
          </cell>
          <cell r="C157">
            <v>22504</v>
          </cell>
        </row>
        <row r="158">
          <cell r="A158" t="str">
            <v>10000300</v>
          </cell>
          <cell r="B158" t="str">
            <v>GLADE SUBSTATION</v>
          </cell>
          <cell r="C158">
            <v>550527.41</v>
          </cell>
        </row>
        <row r="159">
          <cell r="A159" t="str">
            <v>10000302</v>
          </cell>
          <cell r="B159" t="str">
            <v>GOLD BEACH SUBSTATION</v>
          </cell>
          <cell r="C159">
            <v>129528.09</v>
          </cell>
        </row>
        <row r="160">
          <cell r="A160" t="str">
            <v>10000303</v>
          </cell>
          <cell r="B160" t="str">
            <v>GOSHEN SUBSTATION(PACIFICORP)</v>
          </cell>
          <cell r="C160">
            <v>2432708.5699999998</v>
          </cell>
        </row>
        <row r="161">
          <cell r="A161" t="str">
            <v>10000304</v>
          </cell>
          <cell r="B161" t="str">
            <v>GOLDENDALE SUBSTATION(BPA)</v>
          </cell>
          <cell r="C161">
            <v>1280313.19</v>
          </cell>
        </row>
        <row r="162">
          <cell r="A162" t="str">
            <v>10000305</v>
          </cell>
          <cell r="B162" t="str">
            <v>GOOSE LAKE SUBSTATION(NESPELEM</v>
          </cell>
          <cell r="C162">
            <v>6433</v>
          </cell>
        </row>
        <row r="163">
          <cell r="A163" t="str">
            <v>10000307</v>
          </cell>
          <cell r="B163" t="str">
            <v>GOSHEN SUBSTATION(UTAH POWER &amp;</v>
          </cell>
          <cell r="C163">
            <v>6592950.7699999996</v>
          </cell>
        </row>
        <row r="164">
          <cell r="A164" t="str">
            <v>10000309</v>
          </cell>
          <cell r="B164" t="str">
            <v>GRANDVIEW SUBSTATION</v>
          </cell>
          <cell r="C164">
            <v>3510901.3899999992</v>
          </cell>
        </row>
        <row r="165">
          <cell r="A165" t="str">
            <v>10000310</v>
          </cell>
          <cell r="B165" t="str">
            <v>GRAYS RIVER SUBSTATION</v>
          </cell>
          <cell r="C165">
            <v>61344</v>
          </cell>
        </row>
        <row r="166">
          <cell r="A166" t="str">
            <v>10000312</v>
          </cell>
          <cell r="B166" t="str">
            <v>GRAND COULEE SUBSTATION</v>
          </cell>
          <cell r="C166">
            <v>2048415.26</v>
          </cell>
        </row>
        <row r="167">
          <cell r="A167" t="str">
            <v>10000313</v>
          </cell>
          <cell r="B167" t="str">
            <v>GRANTSDALE SUBSTATION</v>
          </cell>
          <cell r="C167">
            <v>5648</v>
          </cell>
        </row>
        <row r="168">
          <cell r="A168" t="str">
            <v>10000314</v>
          </cell>
          <cell r="B168" t="str">
            <v>GRIZZLY SUBSTATION</v>
          </cell>
          <cell r="C168">
            <v>33613850.374000005</v>
          </cell>
        </row>
        <row r="169">
          <cell r="A169" t="str">
            <v>10000316</v>
          </cell>
          <cell r="B169" t="str">
            <v>GREEN VALLEY SUBSTATION</v>
          </cell>
          <cell r="C169">
            <v>2734025.16</v>
          </cell>
        </row>
        <row r="170">
          <cell r="A170" t="str">
            <v>10000318</v>
          </cell>
          <cell r="B170" t="str">
            <v>GREEN PETER SUBSTATION</v>
          </cell>
          <cell r="C170">
            <v>257380.19</v>
          </cell>
        </row>
        <row r="171">
          <cell r="A171" t="str">
            <v>10000321</v>
          </cell>
          <cell r="B171" t="str">
            <v>GRANGEVILLE SUBSTATION</v>
          </cell>
          <cell r="C171">
            <v>1434</v>
          </cell>
        </row>
        <row r="172">
          <cell r="A172" t="str">
            <v>10000323</v>
          </cell>
          <cell r="B172" t="str">
            <v>WILLARD JOHNSON SUBSTATION(HOO</v>
          </cell>
          <cell r="C172">
            <v>90662.46</v>
          </cell>
        </row>
        <row r="173">
          <cell r="A173" t="str">
            <v>10000324</v>
          </cell>
          <cell r="B173" t="str">
            <v>HANFORD NO.2 CONSTRUCTION SUBS</v>
          </cell>
          <cell r="C173">
            <v>66757.251000000004</v>
          </cell>
        </row>
        <row r="174">
          <cell r="A174" t="str">
            <v>10000325</v>
          </cell>
          <cell r="B174" t="str">
            <v>HAYFORD SUBSTATION(INLAND POWE</v>
          </cell>
          <cell r="C174">
            <v>14000</v>
          </cell>
        </row>
        <row r="175">
          <cell r="A175" t="str">
            <v>10000326</v>
          </cell>
          <cell r="B175" t="str">
            <v>HALF MOON SUBSTATION(INLAND PO</v>
          </cell>
          <cell r="C175">
            <v>20346</v>
          </cell>
        </row>
        <row r="176">
          <cell r="A176" t="str">
            <v>10000328</v>
          </cell>
          <cell r="B176" t="str">
            <v>HAMPTON SUBSTATION</v>
          </cell>
          <cell r="C176">
            <v>73267.709999999992</v>
          </cell>
        </row>
        <row r="177">
          <cell r="A177" t="str">
            <v>10000330</v>
          </cell>
          <cell r="B177" t="str">
            <v>HANFORD SUBSTATION</v>
          </cell>
          <cell r="C177">
            <v>26609435.140000004</v>
          </cell>
        </row>
        <row r="178">
          <cell r="A178" t="str">
            <v>10000333</v>
          </cell>
          <cell r="B178" t="str">
            <v>HAPPY VALLEY SUBSTATION</v>
          </cell>
          <cell r="C178">
            <v>3835998.3719999995</v>
          </cell>
        </row>
        <row r="179">
          <cell r="A179" t="str">
            <v>10000334</v>
          </cell>
          <cell r="B179" t="str">
            <v>HARRISBURG SUBSTATION</v>
          </cell>
          <cell r="C179">
            <v>5084886.54</v>
          </cell>
        </row>
        <row r="180">
          <cell r="A180" t="str">
            <v>10000335</v>
          </cell>
          <cell r="B180" t="str">
            <v>PAUL D. JOHNSON SUBSTATION</v>
          </cell>
          <cell r="C180">
            <v>2847802.5400000005</v>
          </cell>
        </row>
        <row r="181">
          <cell r="A181" t="str">
            <v>10000336</v>
          </cell>
          <cell r="B181" t="str">
            <v>HARNEY SUBSTATION(BPA)</v>
          </cell>
          <cell r="C181">
            <v>7766839.8360000011</v>
          </cell>
        </row>
        <row r="182">
          <cell r="A182" t="str">
            <v>10000338</v>
          </cell>
          <cell r="B182" t="str">
            <v>HASKILL SUBSTATION</v>
          </cell>
          <cell r="C182">
            <v>35947.230000000003</v>
          </cell>
        </row>
        <row r="183">
          <cell r="A183" t="str">
            <v>10000340</v>
          </cell>
          <cell r="B183" t="str">
            <v>HATTON SUBSTATION(SOLD)</v>
          </cell>
          <cell r="C183">
            <v>21007</v>
          </cell>
        </row>
        <row r="184">
          <cell r="A184" t="str">
            <v>10000341</v>
          </cell>
          <cell r="B184" t="str">
            <v>HAUSER SUBSTATION(BPA)</v>
          </cell>
          <cell r="C184">
            <v>249347.64</v>
          </cell>
        </row>
        <row r="185">
          <cell r="A185" t="str">
            <v>10000343</v>
          </cell>
          <cell r="B185" t="str">
            <v>HAY MILL SUBSTATION (UNITED EL</v>
          </cell>
          <cell r="C185">
            <v>269929.12</v>
          </cell>
        </row>
        <row r="186">
          <cell r="A186" t="str">
            <v>10000345</v>
          </cell>
          <cell r="B186" t="str">
            <v>HEYBURN SUBSTATION</v>
          </cell>
          <cell r="C186">
            <v>10544796.859999999</v>
          </cell>
        </row>
        <row r="187">
          <cell r="A187" t="str">
            <v>10000346</v>
          </cell>
          <cell r="B187" t="str">
            <v>HEBO SUBSTATION</v>
          </cell>
          <cell r="C187">
            <v>389712.31000000006</v>
          </cell>
        </row>
        <row r="188">
          <cell r="A188" t="str">
            <v>10000347</v>
          </cell>
          <cell r="B188" t="str">
            <v>HEDGES SUBSTATION(BENTON CO PU</v>
          </cell>
          <cell r="C188">
            <v>14917</v>
          </cell>
        </row>
        <row r="189">
          <cell r="A189" t="str">
            <v>10000349</v>
          </cell>
          <cell r="B189" t="str">
            <v>HUNGRY HORSE POWERHOUSE</v>
          </cell>
          <cell r="C189">
            <v>774752.245</v>
          </cell>
        </row>
        <row r="190">
          <cell r="A190" t="str">
            <v>10000350</v>
          </cell>
          <cell r="B190" t="str">
            <v>HUNGRY HORSE SWITCHYARD</v>
          </cell>
          <cell r="C190">
            <v>89046</v>
          </cell>
        </row>
        <row r="191">
          <cell r="A191" t="str">
            <v>10000352</v>
          </cell>
          <cell r="B191" t="str">
            <v>HIDEAWAY SUBSTATION (LANE ELEC</v>
          </cell>
          <cell r="C191">
            <v>10025.1</v>
          </cell>
        </row>
        <row r="192">
          <cell r="A192" t="str">
            <v>10000353</v>
          </cell>
          <cell r="B192" t="str">
            <v>HIGHLANDS SUBSTATION(BENTON CO</v>
          </cell>
          <cell r="C192">
            <v>13750</v>
          </cell>
        </row>
        <row r="193">
          <cell r="A193" t="str">
            <v>10000354</v>
          </cell>
          <cell r="B193" t="str">
            <v>HILLS CREEK SUBSTATION</v>
          </cell>
          <cell r="C193">
            <v>374350.96</v>
          </cell>
        </row>
        <row r="194">
          <cell r="A194" t="str">
            <v>10000355</v>
          </cell>
          <cell r="B194" t="str">
            <v>HILLTOP SUBSTATION</v>
          </cell>
          <cell r="C194">
            <v>1907531.8099999998</v>
          </cell>
        </row>
        <row r="195">
          <cell r="A195" t="str">
            <v>10000359</v>
          </cell>
          <cell r="B195" t="str">
            <v>HOLCOMB SUBSTATION</v>
          </cell>
          <cell r="C195">
            <v>653607.97000000009</v>
          </cell>
        </row>
        <row r="196">
          <cell r="A196" t="str">
            <v>10000362</v>
          </cell>
          <cell r="B196" t="str">
            <v>HORSE HEAVEN SUBSTATION</v>
          </cell>
          <cell r="C196">
            <v>2995452.9300000006</v>
          </cell>
        </row>
        <row r="197">
          <cell r="A197" t="str">
            <v>10000363</v>
          </cell>
          <cell r="B197" t="str">
            <v>HOOD RIVER SUBSTATION</v>
          </cell>
          <cell r="C197">
            <v>1320781.2299999997</v>
          </cell>
        </row>
        <row r="198">
          <cell r="A198" t="str">
            <v>10000364</v>
          </cell>
          <cell r="B198" t="str">
            <v>HOT SPRINGS SUBSTATION</v>
          </cell>
          <cell r="C198">
            <v>19856955.783999994</v>
          </cell>
        </row>
        <row r="199">
          <cell r="A199" t="str">
            <v>10000368</v>
          </cell>
          <cell r="B199" t="str">
            <v>HARVALUM SUBSTATION</v>
          </cell>
          <cell r="C199">
            <v>3172716.7699999996</v>
          </cell>
        </row>
        <row r="200">
          <cell r="A200" t="str">
            <v>10000371</v>
          </cell>
          <cell r="B200" t="str">
            <v>H2F SUBSTATION</v>
          </cell>
          <cell r="C200">
            <v>23866.89</v>
          </cell>
        </row>
        <row r="201">
          <cell r="A201" t="str">
            <v>10000372</v>
          </cell>
          <cell r="B201" t="str">
            <v>HAT ROCK SUBSTATION</v>
          </cell>
          <cell r="C201">
            <v>5850442.8699999992</v>
          </cell>
        </row>
        <row r="202">
          <cell r="A202" t="str">
            <v>10000373</v>
          </cell>
          <cell r="B202" t="str">
            <v>HATWAI SUBSTATION</v>
          </cell>
          <cell r="C202">
            <v>15712751.93</v>
          </cell>
        </row>
        <row r="203">
          <cell r="A203" t="str">
            <v>10000375</v>
          </cell>
          <cell r="B203" t="str">
            <v>ICE HARBOR POWERHOUSE</v>
          </cell>
          <cell r="C203">
            <v>187633.35</v>
          </cell>
        </row>
        <row r="204">
          <cell r="A204" t="str">
            <v>10000376</v>
          </cell>
          <cell r="B204" t="str">
            <v>IDAHOME SUBSTATION</v>
          </cell>
          <cell r="C204">
            <v>471468.86</v>
          </cell>
        </row>
        <row r="205">
          <cell r="A205" t="str">
            <v>10000381</v>
          </cell>
          <cell r="B205" t="str">
            <v>INTALCO SUBSTATION</v>
          </cell>
          <cell r="C205">
            <v>18697728.170000002</v>
          </cell>
        </row>
        <row r="206">
          <cell r="A206" t="str">
            <v>10000382</v>
          </cell>
          <cell r="B206" t="str">
            <v>IONE SUBSTATION</v>
          </cell>
          <cell r="C206">
            <v>927875.66</v>
          </cell>
        </row>
        <row r="207">
          <cell r="A207" t="str">
            <v>10000383</v>
          </cell>
          <cell r="B207" t="str">
            <v>IRBY SUBSTATION</v>
          </cell>
          <cell r="C207">
            <v>337734.29</v>
          </cell>
        </row>
        <row r="208">
          <cell r="A208" t="str">
            <v>10000384</v>
          </cell>
          <cell r="B208" t="str">
            <v>IRRIGRO SUBSTATION</v>
          </cell>
          <cell r="C208">
            <v>4436</v>
          </cell>
        </row>
        <row r="209">
          <cell r="A209" t="str">
            <v>10000390</v>
          </cell>
          <cell r="B209" t="str">
            <v>JOHN DAY SUBSTATION</v>
          </cell>
          <cell r="C209">
            <v>49208475.990000017</v>
          </cell>
        </row>
        <row r="210">
          <cell r="A210" t="str">
            <v>10000391</v>
          </cell>
          <cell r="B210" t="str">
            <v>JOHN DAY POWERHOUSE</v>
          </cell>
          <cell r="C210">
            <v>276948.03000000003</v>
          </cell>
        </row>
        <row r="211">
          <cell r="A211" t="str">
            <v>10000394</v>
          </cell>
          <cell r="B211" t="str">
            <v>JUNCTION CITY SUBSTATION(BLACH</v>
          </cell>
          <cell r="C211">
            <v>5106</v>
          </cell>
        </row>
        <row r="212">
          <cell r="A212" t="str">
            <v>10000395</v>
          </cell>
          <cell r="B212" t="str">
            <v>KALISPELL SUBSTATION(BPA)</v>
          </cell>
          <cell r="C212">
            <v>13010488.074999999</v>
          </cell>
        </row>
        <row r="213">
          <cell r="A213" t="str">
            <v>10000398</v>
          </cell>
          <cell r="B213" t="str">
            <v>KAMILCHE SUBSTATION (OBS-RETIR</v>
          </cell>
          <cell r="C213">
            <v>49049</v>
          </cell>
        </row>
        <row r="214">
          <cell r="A214" t="str">
            <v>10000403</v>
          </cell>
          <cell r="B214" t="str">
            <v>KEELER SUBSTATION</v>
          </cell>
          <cell r="C214">
            <v>77332550.079000011</v>
          </cell>
        </row>
        <row r="215">
          <cell r="A215" t="str">
            <v>10000404</v>
          </cell>
          <cell r="B215" t="str">
            <v>KELLER SUBSTATION</v>
          </cell>
          <cell r="C215">
            <v>741345.3</v>
          </cell>
        </row>
        <row r="216">
          <cell r="A216" t="str">
            <v>10000405</v>
          </cell>
          <cell r="B216" t="str">
            <v>KENNEWICK SUBSTATION(BENTON CO</v>
          </cell>
          <cell r="C216">
            <v>23070</v>
          </cell>
        </row>
        <row r="217">
          <cell r="A217" t="str">
            <v>10000407</v>
          </cell>
          <cell r="B217" t="str">
            <v>KERR SUBSTATION(BPA)</v>
          </cell>
          <cell r="C217">
            <v>1780411.82</v>
          </cell>
        </row>
        <row r="218">
          <cell r="A218" t="str">
            <v>10000417</v>
          </cell>
          <cell r="B218" t="str">
            <v>KETTLE FALLS SUBSTATION</v>
          </cell>
          <cell r="C218">
            <v>5249</v>
          </cell>
        </row>
        <row r="219">
          <cell r="A219" t="str">
            <v>10000418</v>
          </cell>
          <cell r="B219" t="str">
            <v>KITSAP SUBSTATION</v>
          </cell>
          <cell r="C219">
            <v>14219904.58</v>
          </cell>
        </row>
        <row r="220">
          <cell r="A220" t="str">
            <v>10000419</v>
          </cell>
          <cell r="B220" t="str">
            <v>LACLEDE SUBSTATION</v>
          </cell>
          <cell r="C220">
            <v>31714.83</v>
          </cell>
        </row>
        <row r="221">
          <cell r="A221" t="str">
            <v>10000421</v>
          </cell>
          <cell r="B221" t="str">
            <v>LA GRANDE SUBSTATION</v>
          </cell>
          <cell r="C221">
            <v>7679596.188000001</v>
          </cell>
        </row>
        <row r="222">
          <cell r="A222" t="str">
            <v>10000422</v>
          </cell>
          <cell r="B222" t="str">
            <v>LANCASTER SUBSTATION(BPA)</v>
          </cell>
          <cell r="C222">
            <v>538047.92599999998</v>
          </cell>
        </row>
        <row r="223">
          <cell r="A223" t="str">
            <v>10000423</v>
          </cell>
          <cell r="B223" t="str">
            <v>LANE SUBSTATION</v>
          </cell>
          <cell r="C223">
            <v>16197035.216999998</v>
          </cell>
        </row>
        <row r="224">
          <cell r="A224" t="str">
            <v>10000424</v>
          </cell>
          <cell r="B224" t="str">
            <v>LANGLOIS SUBSTATION</v>
          </cell>
          <cell r="C224">
            <v>1101132.58</v>
          </cell>
        </row>
        <row r="225">
          <cell r="A225" t="str">
            <v>10000425</v>
          </cell>
          <cell r="B225" t="str">
            <v>LA PINE SUBSTATION</v>
          </cell>
          <cell r="C225">
            <v>22577965.940000013</v>
          </cell>
        </row>
        <row r="226">
          <cell r="A226" t="str">
            <v>10000428</v>
          </cell>
          <cell r="B226" t="str">
            <v>LIBBY POWERHOUSE</v>
          </cell>
          <cell r="C226">
            <v>112090.55</v>
          </cell>
        </row>
        <row r="227">
          <cell r="A227" t="str">
            <v>10000430</v>
          </cell>
          <cell r="B227" t="str">
            <v>LOST CREEK POWERHOUSE</v>
          </cell>
          <cell r="C227">
            <v>53122.62</v>
          </cell>
        </row>
        <row r="228">
          <cell r="A228" t="str">
            <v>10000431</v>
          </cell>
          <cell r="B228" t="str">
            <v>LEBANON SUBSTATION</v>
          </cell>
          <cell r="C228">
            <v>3701597.19</v>
          </cell>
        </row>
        <row r="229">
          <cell r="A229" t="str">
            <v>10000434</v>
          </cell>
          <cell r="B229" t="str">
            <v>LEVEY SUBSTATION</v>
          </cell>
          <cell r="C229">
            <v>2283290.56</v>
          </cell>
        </row>
        <row r="230">
          <cell r="A230" t="str">
            <v>10000435</v>
          </cell>
          <cell r="B230" t="str">
            <v>LEXINGTON SUBSTATION</v>
          </cell>
          <cell r="C230">
            <v>10372063.019999994</v>
          </cell>
        </row>
        <row r="231">
          <cell r="A231" t="str">
            <v>10000437</v>
          </cell>
          <cell r="B231" t="str">
            <v>LAGOON SUBSTATION</v>
          </cell>
          <cell r="C231">
            <v>22100.53</v>
          </cell>
        </row>
        <row r="232">
          <cell r="A232" t="str">
            <v>10000438</v>
          </cell>
          <cell r="B232" t="str">
            <v>LOWER GRANITE POWERHOUSE</v>
          </cell>
          <cell r="C232">
            <v>368330.7</v>
          </cell>
        </row>
        <row r="233">
          <cell r="A233" t="str">
            <v>10000439</v>
          </cell>
          <cell r="B233" t="str">
            <v>LIBBY SUBSTATION(BPA/FLATHEAD</v>
          </cell>
          <cell r="C233">
            <v>674983.84</v>
          </cell>
        </row>
        <row r="234">
          <cell r="A234" t="str">
            <v>10000441</v>
          </cell>
          <cell r="B234" t="str">
            <v>LIBBY SUBSTATION(BPA)</v>
          </cell>
          <cell r="C234">
            <v>9424435.6089999992</v>
          </cell>
        </row>
        <row r="235">
          <cell r="A235" t="str">
            <v>10000442</v>
          </cell>
          <cell r="B235" t="str">
            <v>LITTLE GOOSE SUBSTATION</v>
          </cell>
          <cell r="C235">
            <v>84229038.059999973</v>
          </cell>
        </row>
        <row r="236">
          <cell r="A236" t="str">
            <v>10000443</v>
          </cell>
          <cell r="B236" t="str">
            <v>LION MOUNTAIN SUBSTATION</v>
          </cell>
          <cell r="C236">
            <v>66581.31</v>
          </cell>
        </row>
        <row r="237">
          <cell r="A237" t="str">
            <v>10000446</v>
          </cell>
          <cell r="B237" t="str">
            <v>LITTLE GOOSE POWERHOUSE</v>
          </cell>
          <cell r="C237">
            <v>489781.87</v>
          </cell>
        </row>
        <row r="238">
          <cell r="A238" t="str">
            <v>10000447</v>
          </cell>
          <cell r="B238" t="str">
            <v>LOOKOUT POINT SUBSTATION</v>
          </cell>
          <cell r="C238">
            <v>4434195.01</v>
          </cell>
        </row>
        <row r="239">
          <cell r="A239" t="str">
            <v>10000449</v>
          </cell>
          <cell r="B239" t="str">
            <v>LOWER MONUMENTAL POWERHOUSE</v>
          </cell>
          <cell r="C239">
            <v>393152.26</v>
          </cell>
        </row>
        <row r="240">
          <cell r="A240" t="str">
            <v>10000452</v>
          </cell>
          <cell r="B240" t="str">
            <v>LOWER GRANITE SUBSTATION</v>
          </cell>
          <cell r="C240">
            <v>9777654.1099999975</v>
          </cell>
        </row>
        <row r="241">
          <cell r="A241" t="str">
            <v>10000455</v>
          </cell>
          <cell r="B241" t="str">
            <v>LOWER MONUMENTAL SUBSTATION</v>
          </cell>
          <cell r="C241">
            <v>41738347.910000019</v>
          </cell>
        </row>
        <row r="242">
          <cell r="A242" t="str">
            <v>10000456</v>
          </cell>
          <cell r="B242" t="str">
            <v>LOLO SUBSTATION (NWE)</v>
          </cell>
          <cell r="C242">
            <v>16060</v>
          </cell>
        </row>
        <row r="243">
          <cell r="A243" t="str">
            <v>10000457</v>
          </cell>
          <cell r="B243" t="str">
            <v>LONGVIEW SUBSTATION</v>
          </cell>
          <cell r="C243">
            <v>37642267.267000005</v>
          </cell>
        </row>
        <row r="244">
          <cell r="A244" t="str">
            <v>10000458</v>
          </cell>
          <cell r="B244" t="str">
            <v>LONE PINE SUBSTATION(PACIFICOR</v>
          </cell>
          <cell r="C244">
            <v>26796</v>
          </cell>
        </row>
        <row r="245">
          <cell r="A245" t="str">
            <v>10000459</v>
          </cell>
          <cell r="B245" t="str">
            <v>LOOKINGGLASS SUBSTATION(BPA)</v>
          </cell>
          <cell r="C245">
            <v>329093.46999999997</v>
          </cell>
        </row>
        <row r="246">
          <cell r="A246" t="str">
            <v>10000462</v>
          </cell>
          <cell r="B246" t="str">
            <v>LOOKOUT POINT POWERHOUSE</v>
          </cell>
          <cell r="C246">
            <v>222083.88</v>
          </cell>
        </row>
        <row r="247">
          <cell r="A247" t="str">
            <v>10000464</v>
          </cell>
          <cell r="B247" t="str">
            <v>LOPEZ ISLAND SUBSTATION(BPA)</v>
          </cell>
          <cell r="C247">
            <v>6976971.2230000012</v>
          </cell>
        </row>
        <row r="248">
          <cell r="A248" t="str">
            <v>10000466</v>
          </cell>
          <cell r="B248" t="str">
            <v>LARENE SUBSTATION (INLAND)</v>
          </cell>
          <cell r="C248">
            <v>439.53</v>
          </cell>
        </row>
        <row r="249">
          <cell r="A249" t="str">
            <v>10000467</v>
          </cell>
          <cell r="B249" t="str">
            <v>LOST RIVER SUBSTATION</v>
          </cell>
          <cell r="C249">
            <v>1851840.7500000002</v>
          </cell>
        </row>
        <row r="250">
          <cell r="A250" t="str">
            <v>10000470</v>
          </cell>
          <cell r="B250" t="str">
            <v>LYNCH CREEK SUBSTATION</v>
          </cell>
          <cell r="C250">
            <v>1271810.1199999999</v>
          </cell>
        </row>
        <row r="251">
          <cell r="A251" t="str">
            <v>10000472</v>
          </cell>
          <cell r="B251" t="str">
            <v>MACKAY SUBSTATION</v>
          </cell>
          <cell r="C251">
            <v>198885.63</v>
          </cell>
        </row>
        <row r="252">
          <cell r="A252" t="str">
            <v>10000473</v>
          </cell>
          <cell r="B252" t="str">
            <v>MADISON SUBSTATION</v>
          </cell>
          <cell r="C252">
            <v>1559261.7400000002</v>
          </cell>
        </row>
        <row r="253">
          <cell r="A253" t="str">
            <v>10000474</v>
          </cell>
          <cell r="B253" t="str">
            <v>MALIN SUBSTATION</v>
          </cell>
          <cell r="C253">
            <v>28988422.970999997</v>
          </cell>
        </row>
        <row r="254">
          <cell r="A254" t="str">
            <v>10000475</v>
          </cell>
          <cell r="B254" t="str">
            <v>MAYFIELD POWERHOUSE</v>
          </cell>
          <cell r="C254">
            <v>3167</v>
          </cell>
        </row>
        <row r="255">
          <cell r="A255" t="str">
            <v>10000476</v>
          </cell>
          <cell r="B255" t="str">
            <v>MAPLETON SUBSTATION</v>
          </cell>
          <cell r="C255">
            <v>978802.40999999992</v>
          </cell>
        </row>
        <row r="256">
          <cell r="A256" t="str">
            <v>10000477</v>
          </cell>
          <cell r="B256" t="str">
            <v>MARION SUBSTATION</v>
          </cell>
          <cell r="C256">
            <v>40751253.96800001</v>
          </cell>
        </row>
        <row r="257">
          <cell r="A257" t="str">
            <v>10000478</v>
          </cell>
          <cell r="B257" t="str">
            <v>MASON SUBSTATION(MASON CO PUD</v>
          </cell>
          <cell r="C257">
            <v>56492.37</v>
          </cell>
        </row>
        <row r="258">
          <cell r="A258" t="str">
            <v>10000483</v>
          </cell>
          <cell r="B258" t="str">
            <v>MABTON SUBSTATION</v>
          </cell>
          <cell r="C258">
            <v>1352794.88</v>
          </cell>
        </row>
        <row r="259">
          <cell r="A259" t="str">
            <v>10000487</v>
          </cell>
          <cell r="B259" t="str">
            <v>MCKENZIE SUBSTATION(EWEB)</v>
          </cell>
          <cell r="C259">
            <v>47720</v>
          </cell>
        </row>
        <row r="260">
          <cell r="A260" t="str">
            <v>10000489</v>
          </cell>
          <cell r="B260" t="str">
            <v>MCLOUGHLIN SUBSTATION</v>
          </cell>
          <cell r="C260">
            <v>316731.43</v>
          </cell>
        </row>
        <row r="261">
          <cell r="A261" t="str">
            <v>10000490</v>
          </cell>
          <cell r="B261" t="str">
            <v>MCMINNVILLE SUBSTATION</v>
          </cell>
          <cell r="C261">
            <v>1994147.4379999998</v>
          </cell>
        </row>
        <row r="262">
          <cell r="A262" t="str">
            <v>10000491</v>
          </cell>
          <cell r="B262" t="str">
            <v>MCNARY SUBSTATION</v>
          </cell>
          <cell r="C262">
            <v>87957229.470000044</v>
          </cell>
        </row>
        <row r="263">
          <cell r="A263" t="str">
            <v>10000492</v>
          </cell>
          <cell r="B263" t="str">
            <v>MCNARY POWERHOUSE</v>
          </cell>
          <cell r="C263">
            <v>1080164.52</v>
          </cell>
        </row>
        <row r="264">
          <cell r="A264" t="str">
            <v>10000498</v>
          </cell>
          <cell r="B264" t="str">
            <v>METALINE FALLS SUBSTATION(PEND</v>
          </cell>
          <cell r="C264">
            <v>14425</v>
          </cell>
        </row>
        <row r="265">
          <cell r="A265" t="str">
            <v>10000499</v>
          </cell>
          <cell r="B265" t="str">
            <v>MERIDIAN SUBSTATION(PACIFICORP</v>
          </cell>
          <cell r="C265">
            <v>9354973.4699999988</v>
          </cell>
        </row>
        <row r="266">
          <cell r="A266" t="str">
            <v>10000500</v>
          </cell>
          <cell r="B266" t="str">
            <v>MESA SUBSTATION(SOLD, SEE NOTE</v>
          </cell>
          <cell r="C266">
            <v>91656.459999999992</v>
          </cell>
        </row>
        <row r="267">
          <cell r="A267" t="str">
            <v>10000503</v>
          </cell>
          <cell r="B267" t="str">
            <v>MINICO SUBSTATION (UNITED ELEC</v>
          </cell>
          <cell r="C267">
            <v>12493</v>
          </cell>
        </row>
        <row r="268">
          <cell r="A268" t="str">
            <v>10000505</v>
          </cell>
          <cell r="B268" t="str">
            <v>MIDWAY SUBSTATION(BPA)</v>
          </cell>
          <cell r="C268">
            <v>17541279.717</v>
          </cell>
        </row>
        <row r="269">
          <cell r="A269" t="str">
            <v>10000507</v>
          </cell>
          <cell r="B269" t="str">
            <v>MILTON SUBSTATION(CITY OF MILT</v>
          </cell>
          <cell r="C269">
            <v>141908.06</v>
          </cell>
        </row>
        <row r="270">
          <cell r="A270" t="str">
            <v>10000508</v>
          </cell>
          <cell r="B270" t="str">
            <v>MINIDOKA SUBSTATION</v>
          </cell>
          <cell r="C270">
            <v>385788.81</v>
          </cell>
        </row>
        <row r="271">
          <cell r="A271" t="str">
            <v>10000509</v>
          </cell>
          <cell r="B271" t="str">
            <v>MILL PLAIN SUBSTATION</v>
          </cell>
          <cell r="C271">
            <v>3331</v>
          </cell>
        </row>
        <row r="272">
          <cell r="A272" t="str">
            <v>10000511</v>
          </cell>
          <cell r="B272" t="str">
            <v>MARTIN CREEK SUBSTATION</v>
          </cell>
          <cell r="C272">
            <v>7819490.6600000011</v>
          </cell>
        </row>
        <row r="273">
          <cell r="A273" t="str">
            <v>10000513</v>
          </cell>
          <cell r="B273" t="str">
            <v>MOUNTAIN HOME SUBSTATION(IDAHO</v>
          </cell>
          <cell r="C273">
            <v>67337.75</v>
          </cell>
        </row>
        <row r="274">
          <cell r="A274" t="str">
            <v>10000515</v>
          </cell>
          <cell r="B274" t="str">
            <v>MOHLER SUBSTATION(TILLAMOOK PU</v>
          </cell>
          <cell r="C274">
            <v>29278</v>
          </cell>
        </row>
        <row r="275">
          <cell r="A275" t="str">
            <v>10000516</v>
          </cell>
          <cell r="B275" t="str">
            <v>MONROE SUBSTATION</v>
          </cell>
          <cell r="C275">
            <v>61975309.719000019</v>
          </cell>
        </row>
        <row r="276">
          <cell r="A276" t="str">
            <v>10000517</v>
          </cell>
          <cell r="B276" t="str">
            <v>MONMOUTH SUBSTATION</v>
          </cell>
          <cell r="C276">
            <v>1297884.44</v>
          </cell>
        </row>
        <row r="277">
          <cell r="A277" t="str">
            <v>10000520</v>
          </cell>
          <cell r="B277" t="str">
            <v>MAUPIN SUBSTATION</v>
          </cell>
          <cell r="C277">
            <v>1872509.4169999999</v>
          </cell>
        </row>
        <row r="278">
          <cell r="A278" t="str">
            <v>10000521</v>
          </cell>
          <cell r="B278" t="str">
            <v>MORRISON SUBSTATION</v>
          </cell>
          <cell r="C278">
            <v>17455.86</v>
          </cell>
        </row>
        <row r="279">
          <cell r="A279" t="str">
            <v>10000524</v>
          </cell>
          <cell r="B279" t="str">
            <v>MOSSYROCK SWITCHYARD</v>
          </cell>
          <cell r="C279">
            <v>128212.31</v>
          </cell>
        </row>
        <row r="280">
          <cell r="A280" t="str">
            <v>10000525</v>
          </cell>
          <cell r="B280" t="str">
            <v>MOXEE SUBSTATION</v>
          </cell>
          <cell r="C280">
            <v>2711799.4599999995</v>
          </cell>
        </row>
        <row r="281">
          <cell r="A281" t="str">
            <v>10000526</v>
          </cell>
          <cell r="B281" t="str">
            <v>MOYIE SUBSTATION</v>
          </cell>
          <cell r="C281">
            <v>206549.28</v>
          </cell>
        </row>
        <row r="282">
          <cell r="A282" t="str">
            <v>10000528</v>
          </cell>
          <cell r="B282" t="str">
            <v>MAPLE VALLEY SUBSTATION</v>
          </cell>
          <cell r="C282">
            <v>71381351.993999973</v>
          </cell>
        </row>
        <row r="283">
          <cell r="A283" t="str">
            <v>10000532</v>
          </cell>
          <cell r="B283" t="str">
            <v>MOUNTAIN AVENUE SUBSTATION</v>
          </cell>
          <cell r="C283">
            <v>2108819.4300000002</v>
          </cell>
        </row>
        <row r="284">
          <cell r="A284" t="str">
            <v>10000533</v>
          </cell>
          <cell r="B284" t="str">
            <v>MOUNTAIN HOME SUBSTATION(BPA)</v>
          </cell>
          <cell r="C284">
            <v>174369</v>
          </cell>
        </row>
        <row r="285">
          <cell r="A285" t="str">
            <v>10000535</v>
          </cell>
          <cell r="B285" t="str">
            <v>MOUNTAIN VIEW SUBSTATION(MASON</v>
          </cell>
          <cell r="C285">
            <v>29452</v>
          </cell>
        </row>
        <row r="286">
          <cell r="A286" t="str">
            <v>10000536</v>
          </cell>
          <cell r="B286" t="str">
            <v>MURRAY SUBSTATION</v>
          </cell>
          <cell r="C286">
            <v>9700370.910000002</v>
          </cell>
        </row>
        <row r="287">
          <cell r="A287" t="str">
            <v>10000537</v>
          </cell>
          <cell r="B287" t="str">
            <v>MT. VERNON SUBSTATION(SPRINGFI</v>
          </cell>
          <cell r="C287">
            <v>7307</v>
          </cell>
        </row>
        <row r="288">
          <cell r="A288" t="str">
            <v>10000540</v>
          </cell>
          <cell r="B288" t="str">
            <v>NASELLE SUBSTATION</v>
          </cell>
          <cell r="C288">
            <v>4415277.5</v>
          </cell>
        </row>
        <row r="289">
          <cell r="A289" t="str">
            <v>10000541</v>
          </cell>
          <cell r="B289" t="str">
            <v>NORTH BENCH SUBSTATION</v>
          </cell>
          <cell r="C289">
            <v>527395.75</v>
          </cell>
        </row>
        <row r="290">
          <cell r="A290" t="str">
            <v>10000542</v>
          </cell>
          <cell r="B290" t="str">
            <v>NORTH BONNEVILLE SUBSTATION</v>
          </cell>
          <cell r="C290">
            <v>11504423.649999999</v>
          </cell>
        </row>
        <row r="291">
          <cell r="A291" t="str">
            <v>10000543</v>
          </cell>
          <cell r="B291" t="str">
            <v>NORTH BROOKINGS SUBSTATION</v>
          </cell>
          <cell r="C291">
            <v>439706</v>
          </cell>
        </row>
        <row r="292">
          <cell r="A292" t="str">
            <v>10000544</v>
          </cell>
          <cell r="B292" t="str">
            <v>NORTH BUTTE SUBSTATION</v>
          </cell>
          <cell r="C292">
            <v>186809.62</v>
          </cell>
        </row>
        <row r="293">
          <cell r="A293" t="str">
            <v>10000551</v>
          </cell>
          <cell r="B293" t="str">
            <v>NEWCOMB SUBSTATION(SOLD)</v>
          </cell>
          <cell r="C293">
            <v>28362</v>
          </cell>
        </row>
        <row r="294">
          <cell r="A294" t="str">
            <v>10000552</v>
          </cell>
          <cell r="B294" t="str">
            <v>NEWPORT SUBSTATION(INLAND POWE</v>
          </cell>
          <cell r="C294">
            <v>262565.46999999997</v>
          </cell>
        </row>
        <row r="295">
          <cell r="A295" t="str">
            <v>10000555</v>
          </cell>
          <cell r="B295" t="str">
            <v>NORTH LEWISTON SUBSTATION</v>
          </cell>
          <cell r="C295">
            <v>20899.580000000002</v>
          </cell>
        </row>
        <row r="296">
          <cell r="A296" t="str">
            <v>10000561</v>
          </cell>
          <cell r="B296" t="str">
            <v>NORWAY SUBSTATION</v>
          </cell>
          <cell r="C296">
            <v>13242.01</v>
          </cell>
        </row>
        <row r="297">
          <cell r="A297" t="str">
            <v>10000562</v>
          </cell>
          <cell r="B297" t="str">
            <v>NOXON DAM POWERHOUSE</v>
          </cell>
          <cell r="C297">
            <v>50959</v>
          </cell>
        </row>
        <row r="298">
          <cell r="A298" t="str">
            <v>10000563</v>
          </cell>
          <cell r="B298" t="str">
            <v>NOXON CONSTRUCTION SUBSTATION</v>
          </cell>
          <cell r="C298">
            <v>207354</v>
          </cell>
        </row>
        <row r="299">
          <cell r="A299" t="str">
            <v>10000564</v>
          </cell>
          <cell r="B299" t="str">
            <v>NARROWS SUBSTATION</v>
          </cell>
          <cell r="C299">
            <v>96415.71</v>
          </cell>
        </row>
        <row r="300">
          <cell r="A300" t="str">
            <v>10000567</v>
          </cell>
          <cell r="B300" t="str">
            <v>OAKRIDGE SUBSTATION (LANE ELEC</v>
          </cell>
          <cell r="C300">
            <v>156911</v>
          </cell>
        </row>
        <row r="301">
          <cell r="A301" t="str">
            <v>10000572</v>
          </cell>
          <cell r="B301" t="str">
            <v>ODESSA SUBSTATION</v>
          </cell>
          <cell r="C301">
            <v>818531.5199999999</v>
          </cell>
        </row>
        <row r="302">
          <cell r="A302" t="str">
            <v>10000573</v>
          </cell>
          <cell r="B302" t="str">
            <v>OLINDA SUBSTATION</v>
          </cell>
          <cell r="C302">
            <v>357021.07</v>
          </cell>
        </row>
        <row r="303">
          <cell r="A303" t="str">
            <v>10000575</v>
          </cell>
          <cell r="B303" t="str">
            <v>OLYMPIA SUBSTATION</v>
          </cell>
          <cell r="C303">
            <v>38891963.983000018</v>
          </cell>
        </row>
        <row r="304">
          <cell r="A304" t="str">
            <v>10000577</v>
          </cell>
          <cell r="B304" t="str">
            <v>OREGON CITY SUBSTATION</v>
          </cell>
          <cell r="C304">
            <v>7249063.9999999991</v>
          </cell>
        </row>
        <row r="305">
          <cell r="A305" t="str">
            <v>10000581</v>
          </cell>
          <cell r="B305" t="str">
            <v>OSTRANDER SUBSTATION</v>
          </cell>
          <cell r="C305">
            <v>55673979.480000027</v>
          </cell>
        </row>
        <row r="306">
          <cell r="A306" t="str">
            <v>10000584</v>
          </cell>
          <cell r="B306" t="str">
            <v>OVANDO SUBSTATION</v>
          </cell>
          <cell r="C306">
            <v>2079001.18</v>
          </cell>
        </row>
        <row r="307">
          <cell r="A307" t="str">
            <v>10000589</v>
          </cell>
          <cell r="B307" t="str">
            <v>PARKDALE SUBSTATION</v>
          </cell>
          <cell r="C307">
            <v>1233646.7</v>
          </cell>
        </row>
        <row r="308">
          <cell r="A308" t="str">
            <v>10000590</v>
          </cell>
          <cell r="B308" t="str">
            <v>PASCO SUBSTATION</v>
          </cell>
          <cell r="C308">
            <v>97900.19</v>
          </cell>
        </row>
        <row r="309">
          <cell r="A309" t="str">
            <v>10000591</v>
          </cell>
          <cell r="B309" t="str">
            <v>PATERSON SUBSTATION</v>
          </cell>
          <cell r="C309">
            <v>19704.62</v>
          </cell>
        </row>
        <row r="310">
          <cell r="A310" t="str">
            <v>10000592</v>
          </cell>
          <cell r="B310" t="str">
            <v>PAUL SUBSTATION</v>
          </cell>
          <cell r="C310">
            <v>17851117.639999997</v>
          </cell>
        </row>
        <row r="311">
          <cell r="A311" t="str">
            <v>10000595</v>
          </cell>
          <cell r="B311" t="str">
            <v>PE ELL SUBSTATIONLEWIS CO PUD)</v>
          </cell>
          <cell r="C311">
            <v>16913</v>
          </cell>
        </row>
        <row r="312">
          <cell r="A312" t="str">
            <v>10000597</v>
          </cell>
          <cell r="B312" t="str">
            <v>PENDLETON SUBSTATION</v>
          </cell>
          <cell r="C312">
            <v>43282.87</v>
          </cell>
        </row>
        <row r="313">
          <cell r="A313" t="str">
            <v>10000599</v>
          </cell>
          <cell r="B313" t="str">
            <v>PEARL SUBSTATION</v>
          </cell>
          <cell r="C313">
            <v>55431709.279000014</v>
          </cell>
        </row>
        <row r="314">
          <cell r="A314" t="str">
            <v>10000600</v>
          </cell>
          <cell r="B314" t="str">
            <v>PINE HOLLOW SUBSTATION</v>
          </cell>
          <cell r="C314">
            <v>9950</v>
          </cell>
        </row>
        <row r="315">
          <cell r="A315" t="str">
            <v>10000608</v>
          </cell>
          <cell r="B315" t="str">
            <v>PORT ANGELES SUBSTATION(BPA)</v>
          </cell>
          <cell r="C315">
            <v>18355689.808999997</v>
          </cell>
        </row>
        <row r="316">
          <cell r="A316" t="str">
            <v>10000611</v>
          </cell>
          <cell r="B316" t="str">
            <v>POMEROY SUBSTATION(BPA)</v>
          </cell>
          <cell r="C316">
            <v>85125.1</v>
          </cell>
        </row>
        <row r="317">
          <cell r="A317" t="str">
            <v>10000613</v>
          </cell>
          <cell r="B317" t="str">
            <v>PONDEROSA SUBSTATION(BPA)</v>
          </cell>
          <cell r="C317">
            <v>54602968.109999999</v>
          </cell>
        </row>
        <row r="318">
          <cell r="A318" t="str">
            <v>10000614</v>
          </cell>
          <cell r="B318" t="str">
            <v>PORT ORFORD SUBSTATION</v>
          </cell>
          <cell r="C318">
            <v>471062.63</v>
          </cell>
        </row>
        <row r="319">
          <cell r="A319" t="str">
            <v>10000615</v>
          </cell>
          <cell r="B319" t="str">
            <v>POTHOLES SUBSTATION</v>
          </cell>
          <cell r="C319">
            <v>2905272.5700000008</v>
          </cell>
        </row>
        <row r="320">
          <cell r="A320" t="str">
            <v>10000616</v>
          </cell>
          <cell r="B320" t="str">
            <v>POTLATCH SUBSTATION(BPA)</v>
          </cell>
          <cell r="C320">
            <v>1121451.1099999999</v>
          </cell>
        </row>
        <row r="321">
          <cell r="A321" t="str">
            <v>10000618</v>
          </cell>
          <cell r="B321" t="str">
            <v>PRAIRIE SUBSTATION(WWP &amp; KOOTE</v>
          </cell>
          <cell r="C321">
            <v>15691</v>
          </cell>
        </row>
        <row r="322">
          <cell r="A322" t="str">
            <v>10000620</v>
          </cell>
          <cell r="B322" t="str">
            <v>PROSSER SUBSTATION(BENTON CO P</v>
          </cell>
          <cell r="C322">
            <v>43065.490000000005</v>
          </cell>
        </row>
        <row r="323">
          <cell r="A323" t="str">
            <v>10000622</v>
          </cell>
          <cell r="B323" t="str">
            <v>PRIEST RIVER SUBSTATION(BPA)</v>
          </cell>
          <cell r="C323">
            <v>807132.23</v>
          </cell>
        </row>
        <row r="324">
          <cell r="A324" t="str">
            <v>10000627</v>
          </cell>
          <cell r="B324" t="str">
            <v>QUINCY SUBSTATION</v>
          </cell>
          <cell r="C324">
            <v>16866.57</v>
          </cell>
        </row>
        <row r="325">
          <cell r="A325" t="str">
            <v>10000628</v>
          </cell>
          <cell r="B325" t="str">
            <v>RAFT SUBSTATION</v>
          </cell>
          <cell r="C325">
            <v>2177</v>
          </cell>
        </row>
        <row r="326">
          <cell r="A326" t="str">
            <v>10000630</v>
          </cell>
          <cell r="B326" t="str">
            <v>RALSTON SUBSTATION(SOLD)</v>
          </cell>
          <cell r="C326">
            <v>5604</v>
          </cell>
        </row>
        <row r="327">
          <cell r="A327" t="str">
            <v>10000633</v>
          </cell>
          <cell r="B327" t="str">
            <v>RAVER SUBSTATION</v>
          </cell>
          <cell r="C327">
            <v>61283195.5</v>
          </cell>
        </row>
        <row r="328">
          <cell r="A328" t="str">
            <v>10000634</v>
          </cell>
          <cell r="B328" t="str">
            <v>RAYMOND SUBSTATION</v>
          </cell>
          <cell r="C328">
            <v>3110576.0099999993</v>
          </cell>
        </row>
        <row r="329">
          <cell r="A329" t="str">
            <v>10000636</v>
          </cell>
          <cell r="B329" t="str">
            <v>REDMOND SUBSTATION(BPA)</v>
          </cell>
          <cell r="C329">
            <v>40745311.136000015</v>
          </cell>
        </row>
        <row r="330">
          <cell r="A330" t="str">
            <v>10000638</v>
          </cell>
          <cell r="B330" t="str">
            <v>REATA SUBSTATION(BENTON CO PUD</v>
          </cell>
          <cell r="C330">
            <v>50929.17</v>
          </cell>
        </row>
        <row r="331">
          <cell r="A331" t="str">
            <v>10000640</v>
          </cell>
          <cell r="B331" t="str">
            <v>REEDSPORT SUBSTATION (BPA)</v>
          </cell>
          <cell r="C331">
            <v>3621073.3799999994</v>
          </cell>
        </row>
        <row r="332">
          <cell r="A332" t="str">
            <v>10000641</v>
          </cell>
          <cell r="B332" t="str">
            <v>REPUBLIC SUBSTATION</v>
          </cell>
          <cell r="C332">
            <v>537888.36</v>
          </cell>
        </row>
        <row r="333">
          <cell r="A333" t="str">
            <v>10000642</v>
          </cell>
          <cell r="B333" t="str">
            <v>RESTON SUBSTATION</v>
          </cell>
          <cell r="C333">
            <v>430699.20999999996</v>
          </cell>
        </row>
        <row r="334">
          <cell r="A334" t="str">
            <v>10000646</v>
          </cell>
          <cell r="B334" t="str">
            <v>RICHLAND SUBSTATION</v>
          </cell>
          <cell r="C334">
            <v>2508566.4300000002</v>
          </cell>
        </row>
        <row r="335">
          <cell r="A335" t="str">
            <v>10000648</v>
          </cell>
          <cell r="B335" t="str">
            <v>RINGOLD SUBSTATION</v>
          </cell>
          <cell r="C335">
            <v>530331.49</v>
          </cell>
        </row>
        <row r="336">
          <cell r="A336" t="str">
            <v>10000654</v>
          </cell>
          <cell r="B336" t="str">
            <v>ROCKY REACH SUBSTATION</v>
          </cell>
          <cell r="C336">
            <v>4230843.54</v>
          </cell>
        </row>
        <row r="337">
          <cell r="A337" t="str">
            <v>10000656</v>
          </cell>
          <cell r="B337" t="str">
            <v>ROUND MOUNTAIN SUBSTATION</v>
          </cell>
          <cell r="C337">
            <v>65046.36</v>
          </cell>
        </row>
        <row r="338">
          <cell r="A338" t="str">
            <v>10000657</v>
          </cell>
          <cell r="B338" t="str">
            <v>ROE'S CORNER SUBSTATION</v>
          </cell>
          <cell r="C338">
            <v>38235.69</v>
          </cell>
        </row>
        <row r="339">
          <cell r="A339" t="str">
            <v>10000658</v>
          </cell>
          <cell r="B339" t="str">
            <v>ROGUE SUBSTATION</v>
          </cell>
          <cell r="C339">
            <v>26114877.059999995</v>
          </cell>
        </row>
        <row r="340">
          <cell r="A340" t="str">
            <v>10000659</v>
          </cell>
          <cell r="B340" t="str">
            <v>ROZA POWERHOUSE</v>
          </cell>
          <cell r="C340">
            <v>23450</v>
          </cell>
        </row>
        <row r="341">
          <cell r="A341" t="str">
            <v>10000661</v>
          </cell>
          <cell r="B341" t="str">
            <v>ROUNDUP SUBSTATION</v>
          </cell>
          <cell r="C341">
            <v>5356635.55</v>
          </cell>
        </row>
        <row r="342">
          <cell r="A342" t="str">
            <v>10000663</v>
          </cell>
          <cell r="B342" t="str">
            <v>ROZA SUBSTATION</v>
          </cell>
          <cell r="C342">
            <v>3368.14</v>
          </cell>
        </row>
        <row r="343">
          <cell r="A343" t="str">
            <v>10000665</v>
          </cell>
          <cell r="B343" t="str">
            <v>ROSS SUBSTATION</v>
          </cell>
          <cell r="C343">
            <v>16360979.550000003</v>
          </cell>
        </row>
        <row r="344">
          <cell r="A344" t="str">
            <v>10000667</v>
          </cell>
          <cell r="B344" t="str">
            <v>RIVERTON SUBSTATION(CITY OF HE</v>
          </cell>
          <cell r="C344">
            <v>22576.59</v>
          </cell>
        </row>
        <row r="345">
          <cell r="A345" t="str">
            <v>10000669</v>
          </cell>
          <cell r="B345" t="str">
            <v>ROUND VALLEY SUBSTATION</v>
          </cell>
          <cell r="C345">
            <v>1580338.3700000003</v>
          </cell>
        </row>
        <row r="346">
          <cell r="A346" t="str">
            <v>10000702</v>
          </cell>
          <cell r="B346" t="str">
            <v>SALEM ALUMINA SUBSTATION(SALEM</v>
          </cell>
          <cell r="C346">
            <v>18224.099999999999</v>
          </cell>
        </row>
        <row r="347">
          <cell r="A347" t="str">
            <v>10000703</v>
          </cell>
          <cell r="B347" t="str">
            <v>SACAJAWEA SUBSTATION</v>
          </cell>
          <cell r="C347">
            <v>24678120.129999999</v>
          </cell>
        </row>
        <row r="348">
          <cell r="A348" t="str">
            <v>10000704</v>
          </cell>
          <cell r="B348" t="str">
            <v>SACHEEN SUBSTATION</v>
          </cell>
          <cell r="C348">
            <v>2175355.4699999997</v>
          </cell>
        </row>
        <row r="349">
          <cell r="A349" t="str">
            <v>10000705</v>
          </cell>
          <cell r="B349" t="str">
            <v>SAND DUNES SUBSTATION</v>
          </cell>
          <cell r="C349">
            <v>3510776</v>
          </cell>
        </row>
        <row r="350">
          <cell r="A350" t="str">
            <v>10000706</v>
          </cell>
          <cell r="B350" t="str">
            <v>SAGEHILL SUBSTATION</v>
          </cell>
          <cell r="C350">
            <v>1506</v>
          </cell>
        </row>
        <row r="351">
          <cell r="A351" t="str">
            <v>10000708</v>
          </cell>
          <cell r="B351" t="str">
            <v>SALEM SUBSTATION (SALEM ELEC)</v>
          </cell>
          <cell r="C351">
            <v>6363030.2800000003</v>
          </cell>
        </row>
        <row r="352">
          <cell r="A352" t="str">
            <v>10000709</v>
          </cell>
          <cell r="B352" t="str">
            <v>SAMUELS SUBSTATION</v>
          </cell>
          <cell r="C352">
            <v>42869</v>
          </cell>
        </row>
        <row r="353">
          <cell r="A353" t="str">
            <v>10000710</v>
          </cell>
          <cell r="B353" t="str">
            <v>SANDPOINT SUBSTATION(BPA)</v>
          </cell>
          <cell r="C353">
            <v>1304450.8000000003</v>
          </cell>
        </row>
        <row r="354">
          <cell r="A354" t="str">
            <v>10000711</v>
          </cell>
          <cell r="B354" t="str">
            <v>SANTIAM SUBSTATION</v>
          </cell>
          <cell r="C354">
            <v>24388814.18</v>
          </cell>
        </row>
        <row r="355">
          <cell r="A355" t="str">
            <v>10000712</v>
          </cell>
          <cell r="B355" t="str">
            <v>SAPPHO SUBSTATION</v>
          </cell>
          <cell r="C355">
            <v>2128649.67</v>
          </cell>
        </row>
        <row r="356">
          <cell r="A356" t="str">
            <v>10000713</v>
          </cell>
          <cell r="B356" t="str">
            <v>SAND SPRING COMPENSATION STATI</v>
          </cell>
          <cell r="C356">
            <v>18252013.180000003</v>
          </cell>
        </row>
        <row r="357">
          <cell r="A357" t="str">
            <v>10000714</v>
          </cell>
          <cell r="B357" t="str">
            <v>SATSOP SUBSTATION(BPA)</v>
          </cell>
          <cell r="C357">
            <v>25915165.230000004</v>
          </cell>
        </row>
        <row r="358">
          <cell r="A358" t="str">
            <v>10000716</v>
          </cell>
          <cell r="B358" t="str">
            <v>SCARCELLO SUBSTATION (KOOTENAI</v>
          </cell>
          <cell r="C358">
            <v>10025.1</v>
          </cell>
        </row>
        <row r="359">
          <cell r="A359" t="str">
            <v>10000717</v>
          </cell>
          <cell r="B359" t="str">
            <v>SICKLER SUBSTATION</v>
          </cell>
          <cell r="C359">
            <v>12744533.350000005</v>
          </cell>
        </row>
        <row r="360">
          <cell r="A360" t="str">
            <v>10000718</v>
          </cell>
          <cell r="B360" t="str">
            <v>SCOOTENEY SUBSTATION</v>
          </cell>
          <cell r="C360">
            <v>1483213.6600000001</v>
          </cell>
        </row>
        <row r="361">
          <cell r="A361" t="str">
            <v>10000721</v>
          </cell>
          <cell r="B361" t="str">
            <v>SAND CREEK SUBSTATION</v>
          </cell>
          <cell r="C361">
            <v>5934882.1299999999</v>
          </cell>
        </row>
        <row r="362">
          <cell r="A362" t="str">
            <v>10000725</v>
          </cell>
          <cell r="B362" t="str">
            <v>SELLE SUBSTATION</v>
          </cell>
          <cell r="C362">
            <v>565618.73</v>
          </cell>
        </row>
        <row r="363">
          <cell r="A363" t="str">
            <v>10000729</v>
          </cell>
          <cell r="B363" t="str">
            <v>SHELTON SUBSTATION</v>
          </cell>
          <cell r="C363">
            <v>29230163.962000001</v>
          </cell>
        </row>
        <row r="364">
          <cell r="A364" t="str">
            <v>10000730</v>
          </cell>
          <cell r="B364" t="str">
            <v>SCHULTZ SUBSTATION</v>
          </cell>
          <cell r="C364">
            <v>65266276.122000001</v>
          </cell>
        </row>
        <row r="365">
          <cell r="A365" t="str">
            <v>10000732</v>
          </cell>
          <cell r="B365" t="str">
            <v>SILVER BOW SUBSTATION</v>
          </cell>
          <cell r="C365">
            <v>1761611.5699999998</v>
          </cell>
        </row>
        <row r="366">
          <cell r="A366" t="str">
            <v>10000733</v>
          </cell>
          <cell r="B366" t="str">
            <v>SILVER CREEK SUBSTATION</v>
          </cell>
          <cell r="C366">
            <v>3477972.5770000005</v>
          </cell>
        </row>
        <row r="367">
          <cell r="A367" t="str">
            <v>10000734</v>
          </cell>
          <cell r="B367" t="str">
            <v>SIFTON SUBSTATION</v>
          </cell>
          <cell r="C367">
            <v>6042486.1600000001</v>
          </cell>
        </row>
        <row r="368">
          <cell r="A368" t="str">
            <v>10000737</v>
          </cell>
          <cell r="B368" t="str">
            <v>SLATT SUBSTATION</v>
          </cell>
          <cell r="C368">
            <v>72867365.280000016</v>
          </cell>
        </row>
        <row r="369">
          <cell r="A369" t="str">
            <v>10000738</v>
          </cell>
          <cell r="B369" t="str">
            <v>SULLIVAN SUBSTATION(VERA WATER</v>
          </cell>
          <cell r="C369">
            <v>5684</v>
          </cell>
        </row>
        <row r="370">
          <cell r="A370" t="str">
            <v>10000741</v>
          </cell>
          <cell r="B370" t="str">
            <v>SNIPES SUBSTATION</v>
          </cell>
          <cell r="C370">
            <v>90899</v>
          </cell>
        </row>
        <row r="371">
          <cell r="A371" t="str">
            <v>10000743</v>
          </cell>
          <cell r="B371" t="str">
            <v>SNOHOMISH SUBSTATION</v>
          </cell>
          <cell r="C371">
            <v>44854172.754000016</v>
          </cell>
        </row>
        <row r="372">
          <cell r="A372" t="str">
            <v>10000744</v>
          </cell>
          <cell r="B372" t="str">
            <v>SNO-KING SUBSTATION</v>
          </cell>
          <cell r="C372">
            <v>39313707.56400001</v>
          </cell>
        </row>
        <row r="373">
          <cell r="A373" t="str">
            <v>10000750</v>
          </cell>
          <cell r="B373" t="str">
            <v>TRASK RIVER SUBSTATION</v>
          </cell>
          <cell r="C373">
            <v>19987</v>
          </cell>
        </row>
        <row r="374">
          <cell r="A374" t="str">
            <v>10000751</v>
          </cell>
          <cell r="B374" t="str">
            <v>SOUTH SUBSTATION (SEATTLE CITY</v>
          </cell>
          <cell r="C374">
            <v>62772.19</v>
          </cell>
        </row>
        <row r="375">
          <cell r="A375" t="str">
            <v>10000752</v>
          </cell>
          <cell r="B375" t="str">
            <v>SPAR CANYON SUBSTATION</v>
          </cell>
          <cell r="C375">
            <v>703741.43999999994</v>
          </cell>
        </row>
        <row r="376">
          <cell r="A376" t="str">
            <v>10000753</v>
          </cell>
          <cell r="B376" t="str">
            <v>SPEARFISH SUBSTATION(KLICKITAT</v>
          </cell>
          <cell r="C376">
            <v>35741</v>
          </cell>
        </row>
        <row r="377">
          <cell r="A377" t="str">
            <v>10000755</v>
          </cell>
          <cell r="B377" t="str">
            <v>SPRINGFIELD SUBSTATION(SPRINGF</v>
          </cell>
          <cell r="C377">
            <v>23401</v>
          </cell>
        </row>
        <row r="378">
          <cell r="A378" t="str">
            <v>10000756</v>
          </cell>
          <cell r="B378" t="str">
            <v>SPRINGHILL SUBSTATIONIINLAND P</v>
          </cell>
          <cell r="C378">
            <v>23544.35</v>
          </cell>
        </row>
        <row r="379">
          <cell r="A379" t="str">
            <v>10000759</v>
          </cell>
          <cell r="B379" t="str">
            <v>SOUTH TACOMA SUBSTATION</v>
          </cell>
          <cell r="C379">
            <v>4887977.209999999</v>
          </cell>
        </row>
        <row r="380">
          <cell r="A380" t="str">
            <v>10000765</v>
          </cell>
          <cell r="B380" t="str">
            <v>STEVENS DRIVE SUBSTATION(CITY</v>
          </cell>
          <cell r="C380">
            <v>51835</v>
          </cell>
        </row>
        <row r="381">
          <cell r="A381" t="str">
            <v>10000766</v>
          </cell>
          <cell r="B381" t="str">
            <v>STEVENSON SUBSTATION</v>
          </cell>
          <cell r="C381">
            <v>25896</v>
          </cell>
        </row>
        <row r="382">
          <cell r="A382" t="str">
            <v>10000767</v>
          </cell>
          <cell r="B382" t="str">
            <v>STEVENSVILLE SUBSTATION</v>
          </cell>
          <cell r="C382">
            <v>2086</v>
          </cell>
        </row>
        <row r="383">
          <cell r="A383" t="str">
            <v>10000768</v>
          </cell>
          <cell r="B383" t="str">
            <v>STEILACOOM SUBSTATION</v>
          </cell>
          <cell r="C383">
            <v>1101094.94</v>
          </cell>
        </row>
        <row r="384">
          <cell r="A384" t="str">
            <v>10000770</v>
          </cell>
          <cell r="B384" t="str">
            <v>ST. JOHNS SUBSTATION</v>
          </cell>
          <cell r="C384">
            <v>9744066.4639999978</v>
          </cell>
        </row>
        <row r="385">
          <cell r="A385" t="str">
            <v>10000772</v>
          </cell>
          <cell r="B385" t="str">
            <v>STILLWATER SUBSTATION(LINCOLN</v>
          </cell>
          <cell r="C385">
            <v>37172.1</v>
          </cell>
        </row>
        <row r="386">
          <cell r="A386" t="str">
            <v>10000775</v>
          </cell>
          <cell r="B386" t="str">
            <v>SURPRISE LAKE SUBSTATION</v>
          </cell>
          <cell r="C386">
            <v>760077.01</v>
          </cell>
        </row>
        <row r="387">
          <cell r="A387" t="str">
            <v>10000776</v>
          </cell>
          <cell r="B387" t="str">
            <v>SUMMER LAKE SUBSTATION</v>
          </cell>
          <cell r="C387">
            <v>6239006.7799999984</v>
          </cell>
        </row>
        <row r="388">
          <cell r="A388" t="str">
            <v>10000783</v>
          </cell>
          <cell r="B388" t="str">
            <v>SWAN VALLEY SUBSTATION</v>
          </cell>
          <cell r="C388">
            <v>7069255.3799999999</v>
          </cell>
        </row>
        <row r="389">
          <cell r="A389" t="str">
            <v>10000784</v>
          </cell>
          <cell r="B389" t="str">
            <v>SYCAN COMPENSATION STATION</v>
          </cell>
          <cell r="C389">
            <v>16203749.290000001</v>
          </cell>
        </row>
        <row r="390">
          <cell r="A390" t="str">
            <v>10000787</v>
          </cell>
          <cell r="B390" t="str">
            <v>TACOMA SUBSTATION</v>
          </cell>
          <cell r="C390">
            <v>20547823.599999998</v>
          </cell>
        </row>
        <row r="391">
          <cell r="A391" t="str">
            <v>10000788</v>
          </cell>
          <cell r="B391" t="str">
            <v>TAYLOR FLATS SUBSTATION</v>
          </cell>
          <cell r="C391">
            <v>53709.95</v>
          </cell>
        </row>
        <row r="392">
          <cell r="A392" t="str">
            <v>10000789</v>
          </cell>
          <cell r="B392" t="str">
            <v>TAFT SUBSTATION</v>
          </cell>
          <cell r="C392">
            <v>39610002.953000002</v>
          </cell>
        </row>
        <row r="393">
          <cell r="A393" t="str">
            <v>10000790</v>
          </cell>
          <cell r="B393" t="str">
            <v>TAHKENITCH SUBSTATION</v>
          </cell>
          <cell r="C393">
            <v>7257444.740000003</v>
          </cell>
        </row>
        <row r="394">
          <cell r="A394" t="str">
            <v>10000794</v>
          </cell>
          <cell r="B394" t="str">
            <v>TARGHEE SUBSTATION</v>
          </cell>
          <cell r="C394">
            <v>1886679.2</v>
          </cell>
        </row>
        <row r="395">
          <cell r="A395" t="str">
            <v>10000795</v>
          </cell>
          <cell r="B395" t="str">
            <v>TARKIO SUBSTATION (SOLD)</v>
          </cell>
          <cell r="C395">
            <v>3886</v>
          </cell>
        </row>
        <row r="396">
          <cell r="A396" t="str">
            <v>10000796</v>
          </cell>
          <cell r="B396" t="str">
            <v>THE DALLES SUBSTATION</v>
          </cell>
          <cell r="C396">
            <v>2432493.4110000003</v>
          </cell>
        </row>
        <row r="397">
          <cell r="A397" t="str">
            <v>10000798</v>
          </cell>
          <cell r="B397" t="str">
            <v>TIDE FLATS SUBSTATION</v>
          </cell>
          <cell r="C397">
            <v>-1389</v>
          </cell>
        </row>
        <row r="398">
          <cell r="A398" t="str">
            <v>10000799</v>
          </cell>
          <cell r="B398" t="str">
            <v>THE DALLES POWERHOUSE</v>
          </cell>
          <cell r="C398">
            <v>667343.66999999993</v>
          </cell>
        </row>
        <row r="399">
          <cell r="A399" t="str">
            <v>10000801</v>
          </cell>
          <cell r="B399" t="str">
            <v>TETON SUBSTATION</v>
          </cell>
          <cell r="C399">
            <v>3243792.9289999995</v>
          </cell>
        </row>
        <row r="400">
          <cell r="A400" t="str">
            <v>10000805</v>
          </cell>
          <cell r="B400" t="str">
            <v>THAYER DRIVE SUBSTATION(CITY O</v>
          </cell>
          <cell r="C400">
            <v>85950.75</v>
          </cell>
        </row>
        <row r="401">
          <cell r="A401" t="str">
            <v>10000809</v>
          </cell>
          <cell r="B401" t="str">
            <v>TILLAMOOK SUBSTATION</v>
          </cell>
          <cell r="C401">
            <v>8840970.1600000001</v>
          </cell>
        </row>
        <row r="402">
          <cell r="A402" t="str">
            <v>10000810</v>
          </cell>
          <cell r="B402" t="str">
            <v>TIMBER SUBSTATION</v>
          </cell>
          <cell r="C402">
            <v>748497.94</v>
          </cell>
        </row>
        <row r="403">
          <cell r="A403" t="str">
            <v>10000811</v>
          </cell>
          <cell r="B403" t="str">
            <v>TWO MILE ROAD SUBSTATION</v>
          </cell>
          <cell r="C403">
            <v>1517677.84</v>
          </cell>
        </row>
        <row r="404">
          <cell r="A404" t="str">
            <v>10000812</v>
          </cell>
          <cell r="B404" t="str">
            <v>TINCUP SUBSTATION</v>
          </cell>
          <cell r="C404">
            <v>559127.24</v>
          </cell>
        </row>
        <row r="405">
          <cell r="A405" t="str">
            <v>10000813</v>
          </cell>
          <cell r="B405" t="str">
            <v>TOLEDO SUBSTATION</v>
          </cell>
          <cell r="C405">
            <v>14492340.51</v>
          </cell>
        </row>
        <row r="406">
          <cell r="A406" t="str">
            <v>10000815</v>
          </cell>
          <cell r="B406" t="str">
            <v>TRUMBULL CREEK SUBSTATION</v>
          </cell>
          <cell r="C406">
            <v>51518.03</v>
          </cell>
        </row>
        <row r="407">
          <cell r="A407" t="str">
            <v>10000817</v>
          </cell>
          <cell r="B407" t="str">
            <v>TREGO SUBSTATION(LINCOLN ELECT</v>
          </cell>
          <cell r="C407">
            <v>588787.06999999995</v>
          </cell>
        </row>
        <row r="408">
          <cell r="A408" t="str">
            <v>10000818</v>
          </cell>
          <cell r="B408" t="str">
            <v>TRENTWOOD SUBSTATION</v>
          </cell>
          <cell r="C408">
            <v>7004642.8199999994</v>
          </cell>
        </row>
        <row r="409">
          <cell r="A409" t="str">
            <v>10000819</v>
          </cell>
          <cell r="B409" t="str">
            <v>TROUTDALE SUBSTATION(BPA)</v>
          </cell>
          <cell r="C409">
            <v>31316891.030000001</v>
          </cell>
        </row>
        <row r="410">
          <cell r="A410" t="str">
            <v>10000820</v>
          </cell>
          <cell r="B410" t="str">
            <v>TROY SUBSTATION</v>
          </cell>
          <cell r="C410">
            <v>1085782.83</v>
          </cell>
        </row>
        <row r="411">
          <cell r="A411" t="str">
            <v>10000824</v>
          </cell>
          <cell r="B411" t="str">
            <v>TUMBLE CREEK SUBSTATION</v>
          </cell>
          <cell r="C411">
            <v>979278.54</v>
          </cell>
        </row>
        <row r="412">
          <cell r="A412" t="str">
            <v>10000828</v>
          </cell>
          <cell r="B412" t="str">
            <v>TYGH VALLEY SUBSTATION (WASCO</v>
          </cell>
          <cell r="C412">
            <v>27349</v>
          </cell>
        </row>
        <row r="413">
          <cell r="A413" t="str">
            <v>10000831</v>
          </cell>
          <cell r="B413" t="str">
            <v>UNDERWOOD SUBSTATION</v>
          </cell>
          <cell r="C413">
            <v>85372.36</v>
          </cell>
        </row>
        <row r="414">
          <cell r="A414" t="str">
            <v>10000834</v>
          </cell>
          <cell r="B414" t="str">
            <v>UNITY SUBSTATION(BPA)</v>
          </cell>
          <cell r="C414">
            <v>1563075.9799999997</v>
          </cell>
        </row>
        <row r="415">
          <cell r="A415" t="str">
            <v>10000836</v>
          </cell>
          <cell r="B415" t="str">
            <v>USK SUBSTATION(BPA)</v>
          </cell>
          <cell r="C415">
            <v>822612.39</v>
          </cell>
        </row>
        <row r="416">
          <cell r="A416" t="str">
            <v>10000838</v>
          </cell>
          <cell r="B416" t="str">
            <v>VALHALLA SUBSTATION</v>
          </cell>
          <cell r="C416">
            <v>4103663.7199999997</v>
          </cell>
        </row>
        <row r="417">
          <cell r="A417" t="str">
            <v>10000839</v>
          </cell>
          <cell r="B417" t="str">
            <v>VANTAGE SUBSTATION</v>
          </cell>
          <cell r="C417">
            <v>36896519.460000008</v>
          </cell>
        </row>
        <row r="418">
          <cell r="A418" t="str">
            <v>10000841</v>
          </cell>
          <cell r="B418" t="str">
            <v>VICTOR SUBSTATION (RAVALLI COU</v>
          </cell>
          <cell r="C418">
            <v>6943</v>
          </cell>
        </row>
        <row r="419">
          <cell r="A419" t="str">
            <v>10000842</v>
          </cell>
          <cell r="B419" t="str">
            <v>VERA SUBSTATION (VERA W&amp;P, INL</v>
          </cell>
          <cell r="C419">
            <v>10025.1</v>
          </cell>
        </row>
        <row r="420">
          <cell r="A420" t="str">
            <v>10000844</v>
          </cell>
          <cell r="B420" t="str">
            <v>VANCOUVER SHIPYARD SUBSTATION</v>
          </cell>
          <cell r="C420">
            <v>26421</v>
          </cell>
        </row>
        <row r="421">
          <cell r="A421" t="str">
            <v>10000845</v>
          </cell>
          <cell r="B421" t="str">
            <v>WALNUT CITY SUBSTATION(CITY OF</v>
          </cell>
          <cell r="C421">
            <v>28886.48</v>
          </cell>
        </row>
        <row r="422">
          <cell r="A422" t="str">
            <v>10000846</v>
          </cell>
          <cell r="B422" t="str">
            <v>WAGNER LAKE SUBSTATION</v>
          </cell>
          <cell r="C422">
            <v>543100.91</v>
          </cell>
        </row>
        <row r="423">
          <cell r="A423" t="str">
            <v>10000847</v>
          </cell>
          <cell r="B423" t="str">
            <v>WALLA WALLA SUBSTATION(PACIFIC</v>
          </cell>
          <cell r="C423">
            <v>224060.65</v>
          </cell>
        </row>
        <row r="424">
          <cell r="A424" t="str">
            <v>10000848</v>
          </cell>
          <cell r="B424" t="str">
            <v>WALTON SUBSTATION</v>
          </cell>
          <cell r="C424">
            <v>355341.23</v>
          </cell>
        </row>
        <row r="425">
          <cell r="A425" t="str">
            <v>10000853</v>
          </cell>
          <cell r="B425" t="str">
            <v>WARREN SUBSTATION</v>
          </cell>
          <cell r="C425">
            <v>592072.05000000005</v>
          </cell>
        </row>
        <row r="426">
          <cell r="A426" t="str">
            <v>10000856</v>
          </cell>
          <cell r="B426" t="str">
            <v>WALLA WALLA SUBSTATION(BPA)</v>
          </cell>
          <cell r="C426">
            <v>10779244.08</v>
          </cell>
        </row>
        <row r="427">
          <cell r="A427" t="str">
            <v>10000857</v>
          </cell>
          <cell r="B427" t="str">
            <v>WEST BURLEY SUBSTATION(UNITED</v>
          </cell>
          <cell r="C427">
            <v>156560.52000000002</v>
          </cell>
        </row>
        <row r="428">
          <cell r="A428" t="str">
            <v>10000858</v>
          </cell>
          <cell r="B428" t="str">
            <v>WOODLAND SWITCHING STATION</v>
          </cell>
          <cell r="C428">
            <v>250629.81</v>
          </cell>
        </row>
        <row r="429">
          <cell r="A429" t="str">
            <v>10000860</v>
          </cell>
          <cell r="B429" t="str">
            <v>WENDSON SUBSTATION</v>
          </cell>
          <cell r="C429">
            <v>6729938.4130000016</v>
          </cell>
        </row>
        <row r="430">
          <cell r="A430" t="str">
            <v>10000861</v>
          </cell>
          <cell r="B430" t="str">
            <v>WESTSIDE SUBSTATION(BPA)</v>
          </cell>
          <cell r="C430">
            <v>6749385.7199999997</v>
          </cell>
        </row>
        <row r="431">
          <cell r="A431" t="str">
            <v>10000864</v>
          </cell>
          <cell r="B431" t="str">
            <v>WHITE BLUFFS SUBSTATION</v>
          </cell>
          <cell r="C431">
            <v>11169288.02</v>
          </cell>
        </row>
        <row r="432">
          <cell r="A432" t="str">
            <v>10000872</v>
          </cell>
          <cell r="B432" t="str">
            <v>WINTHROP SUBSTATION</v>
          </cell>
          <cell r="C432">
            <v>1529039.4100000001</v>
          </cell>
        </row>
        <row r="433">
          <cell r="A433" t="str">
            <v>10000873</v>
          </cell>
          <cell r="B433" t="str">
            <v>WINDISHAR SUBSTATION</v>
          </cell>
          <cell r="C433">
            <v>32018</v>
          </cell>
        </row>
        <row r="434">
          <cell r="A434" t="str">
            <v>10000874</v>
          </cell>
          <cell r="B434" t="str">
            <v>WHITE SWAN SUBSTATION(BENTON R</v>
          </cell>
          <cell r="C434">
            <v>10025.07</v>
          </cell>
        </row>
        <row r="435">
          <cell r="A435" t="str">
            <v>10000878</v>
          </cell>
          <cell r="B435" t="str">
            <v>WINCHESTER SUBSTATION</v>
          </cell>
          <cell r="C435">
            <v>3851</v>
          </cell>
        </row>
        <row r="436">
          <cell r="A436" t="str">
            <v>10000880</v>
          </cell>
          <cell r="B436" t="str">
            <v>WPPSS NO. 2 POWERHOUSE</v>
          </cell>
          <cell r="C436">
            <v>463745.61</v>
          </cell>
        </row>
        <row r="437">
          <cell r="A437" t="str">
            <v>10000888</v>
          </cell>
          <cell r="B437" t="str">
            <v>WREN SUBSTATION</v>
          </cell>
          <cell r="C437">
            <v>1656489.4100000001</v>
          </cell>
        </row>
        <row r="438">
          <cell r="A438" t="str">
            <v>10000889</v>
          </cell>
          <cell r="B438" t="str">
            <v>WARNER SUBSTATION</v>
          </cell>
          <cell r="C438">
            <v>4132672.5900000012</v>
          </cell>
        </row>
        <row r="439">
          <cell r="A439" t="str">
            <v>10000892</v>
          </cell>
          <cell r="B439" t="str">
            <v>YAAK SUBSTATION</v>
          </cell>
          <cell r="C439">
            <v>2015909.41</v>
          </cell>
        </row>
        <row r="440">
          <cell r="A440" t="str">
            <v>10000907</v>
          </cell>
          <cell r="B440" t="str">
            <v>CALPINE SUBSTATION</v>
          </cell>
          <cell r="C440">
            <v>313432.40999999997</v>
          </cell>
        </row>
        <row r="441">
          <cell r="A441" t="str">
            <v>10000912</v>
          </cell>
          <cell r="B441" t="str">
            <v>COLUMBIA FALLS SUBSTATION - 23</v>
          </cell>
          <cell r="C441">
            <v>14837779.299999997</v>
          </cell>
        </row>
        <row r="442">
          <cell r="A442" t="str">
            <v>10000913</v>
          </cell>
          <cell r="B442" t="str">
            <v>BEAVER SUBSTATION (PGE)</v>
          </cell>
          <cell r="C442">
            <v>46143.19</v>
          </cell>
        </row>
        <row r="443">
          <cell r="A443" t="str">
            <v>10000915</v>
          </cell>
          <cell r="B443" t="str">
            <v>RED MOUNTAIN SUBSTATION</v>
          </cell>
          <cell r="C443">
            <v>4479748.49</v>
          </cell>
        </row>
        <row r="444">
          <cell r="A444" t="str">
            <v>10000916</v>
          </cell>
          <cell r="B444" t="str">
            <v>NAPAVINE SUBSTATION</v>
          </cell>
          <cell r="C444">
            <v>1544774.7300000002</v>
          </cell>
        </row>
        <row r="445">
          <cell r="A445" t="str">
            <v>10000924</v>
          </cell>
          <cell r="B445" t="str">
            <v>NINE MILE SUBSTATION (FPLE)</v>
          </cell>
          <cell r="C445">
            <v>42949.84</v>
          </cell>
        </row>
        <row r="446">
          <cell r="A446" t="str">
            <v>10000925</v>
          </cell>
          <cell r="B446" t="str">
            <v>WESTCOTT SUBSTATION (CANBY ELE</v>
          </cell>
          <cell r="C446">
            <v>6149.96</v>
          </cell>
        </row>
        <row r="447">
          <cell r="A447" t="str">
            <v>10000931</v>
          </cell>
          <cell r="B447" t="str">
            <v>COLUMBIA GENERATING STATION SU</v>
          </cell>
          <cell r="C447">
            <v>110859.95000000001</v>
          </cell>
        </row>
        <row r="448">
          <cell r="A448" t="str">
            <v>10000932</v>
          </cell>
          <cell r="B448" t="str">
            <v>WAUTOMA SUBSTATION</v>
          </cell>
          <cell r="C448">
            <v>35857706.330000021</v>
          </cell>
        </row>
        <row r="449">
          <cell r="A449" t="str">
            <v>10000934</v>
          </cell>
          <cell r="B449" t="str">
            <v>GRAYS HARBOR FACILITY NO 1 (GR</v>
          </cell>
          <cell r="C449">
            <v>11251.51</v>
          </cell>
        </row>
        <row r="450">
          <cell r="A450" t="str">
            <v>10000937</v>
          </cell>
          <cell r="B450" t="str">
            <v>RUBY STREET SUBSTATION (FRANKL</v>
          </cell>
          <cell r="C450">
            <v>61726.990000000005</v>
          </cell>
        </row>
        <row r="451">
          <cell r="A451" t="str">
            <v>10000938</v>
          </cell>
          <cell r="B451" t="str">
            <v>NINE CANYON SUBSTATION (BENTON</v>
          </cell>
          <cell r="C451">
            <v>87961.36</v>
          </cell>
        </row>
        <row r="452">
          <cell r="A452" t="str">
            <v>10000939</v>
          </cell>
          <cell r="B452" t="str">
            <v>SATSOP PARK SUBSTATION (GHPUD)</v>
          </cell>
          <cell r="C452">
            <v>176177.56999999998</v>
          </cell>
        </row>
        <row r="453">
          <cell r="A453" t="str">
            <v>10000941</v>
          </cell>
          <cell r="B453" t="str">
            <v>MINT FARM SWITCHING STATION</v>
          </cell>
          <cell r="C453">
            <v>12566.38</v>
          </cell>
        </row>
        <row r="454">
          <cell r="A454" t="str">
            <v>10000945</v>
          </cell>
          <cell r="B454" t="str">
            <v>LAKESIDE SUBSTATION (FEC)</v>
          </cell>
          <cell r="C454">
            <v>22743.91</v>
          </cell>
        </row>
        <row r="455">
          <cell r="A455" t="str">
            <v>10000952</v>
          </cell>
          <cell r="B455" t="str">
            <v>KENNEDY SUBSTATION</v>
          </cell>
          <cell r="C455">
            <v>34006.69</v>
          </cell>
        </row>
        <row r="456">
          <cell r="A456" t="str">
            <v>10000954</v>
          </cell>
          <cell r="B456" t="str">
            <v>EGYPT SUBSTATION</v>
          </cell>
          <cell r="C456">
            <v>29691.119999999999</v>
          </cell>
        </row>
        <row r="457">
          <cell r="A457" t="str">
            <v>10000955</v>
          </cell>
          <cell r="B457" t="str">
            <v>TARGHEE TAP SWITCHING STATION</v>
          </cell>
          <cell r="C457">
            <v>317709.59999999998</v>
          </cell>
        </row>
        <row r="458">
          <cell r="A458" t="str">
            <v>10000957</v>
          </cell>
          <cell r="B458" t="str">
            <v>TUCANNON RIVER SUBSTATION</v>
          </cell>
          <cell r="C458">
            <v>9275411.6799999997</v>
          </cell>
        </row>
        <row r="459">
          <cell r="A459" t="str">
            <v>10000958</v>
          </cell>
          <cell r="B459" t="str">
            <v>BIG FORK SUBSTATION (FEC) (UNK</v>
          </cell>
          <cell r="C459">
            <v>6086.63</v>
          </cell>
        </row>
        <row r="460">
          <cell r="A460" t="str">
            <v>10000960</v>
          </cell>
          <cell r="B460" t="str">
            <v>HOPKINS RIDGE SUBSTATION</v>
          </cell>
          <cell r="C460">
            <v>30812.639999999999</v>
          </cell>
        </row>
        <row r="461">
          <cell r="A461" t="str">
            <v>10000961</v>
          </cell>
          <cell r="B461" t="str">
            <v>JONES CANYON SUBSTATION</v>
          </cell>
          <cell r="C461">
            <v>17481357.200000003</v>
          </cell>
        </row>
        <row r="462">
          <cell r="A462" t="str">
            <v>10000962</v>
          </cell>
          <cell r="B462" t="str">
            <v>KLONDIKE SCHOOLHOUSE SUBSTATIO</v>
          </cell>
          <cell r="C462">
            <v>382744.86</v>
          </cell>
        </row>
        <row r="463">
          <cell r="A463" t="str">
            <v>10000963</v>
          </cell>
          <cell r="B463" t="str">
            <v>SPRING CREEK SUBSTATION</v>
          </cell>
          <cell r="C463">
            <v>9668125.1399999987</v>
          </cell>
        </row>
        <row r="464">
          <cell r="A464" t="str">
            <v>10000964</v>
          </cell>
          <cell r="B464" t="str">
            <v>BIG HORN SUBSTATION (IBERDOLA)</v>
          </cell>
          <cell r="C464">
            <v>19557.72</v>
          </cell>
        </row>
        <row r="465">
          <cell r="A465" t="str">
            <v>10000965</v>
          </cell>
          <cell r="B465" t="str">
            <v>DISCOVERY SUBSTATION (N. WASCO</v>
          </cell>
          <cell r="C465">
            <v>214086.769</v>
          </cell>
        </row>
        <row r="466">
          <cell r="A466" t="str">
            <v>10000966</v>
          </cell>
          <cell r="B466" t="str">
            <v>WILSON RIVER SUBSTATION</v>
          </cell>
          <cell r="C466">
            <v>46669</v>
          </cell>
        </row>
        <row r="467">
          <cell r="A467" t="str">
            <v>10000969</v>
          </cell>
          <cell r="B467" t="str">
            <v>ROCK CREEK SUBSTATION</v>
          </cell>
          <cell r="C467">
            <v>43322388.530000024</v>
          </cell>
        </row>
        <row r="468">
          <cell r="A468" t="str">
            <v>10000971</v>
          </cell>
          <cell r="B468" t="str">
            <v>HOOPER SPRINGS SUBSTATION</v>
          </cell>
          <cell r="C468">
            <v>5610633.7499999991</v>
          </cell>
        </row>
        <row r="469">
          <cell r="A469" t="str">
            <v>10000972</v>
          </cell>
          <cell r="B469" t="str">
            <v>SOUTH SLOPE SUBSTATION</v>
          </cell>
          <cell r="C469">
            <v>31282.51</v>
          </cell>
        </row>
        <row r="470">
          <cell r="A470" t="str">
            <v>10000973</v>
          </cell>
          <cell r="B470" t="str">
            <v>KLONDIKE SCHOOLHOUSE SUBSTATIO</v>
          </cell>
          <cell r="C470">
            <v>29336.59</v>
          </cell>
        </row>
        <row r="471">
          <cell r="A471" t="str">
            <v>10000974</v>
          </cell>
          <cell r="B471" t="str">
            <v>BIGLOW CANYON SUBSTATION</v>
          </cell>
          <cell r="C471">
            <v>61573.49</v>
          </cell>
        </row>
        <row r="472">
          <cell r="A472" t="str">
            <v>10000975</v>
          </cell>
          <cell r="B472" t="str">
            <v>RIVER ROAD GENERATION PLANT SU</v>
          </cell>
          <cell r="C472">
            <v>10243.64</v>
          </cell>
        </row>
        <row r="473">
          <cell r="A473" t="str">
            <v>10000977</v>
          </cell>
          <cell r="B473" t="str">
            <v>JOHNS PRAIRIE SUBSTATION</v>
          </cell>
          <cell r="C473">
            <v>36662.199999999997</v>
          </cell>
        </row>
        <row r="474">
          <cell r="A474" t="str">
            <v>10000978</v>
          </cell>
          <cell r="B474" t="str">
            <v>SETTERS SUBSTATION</v>
          </cell>
          <cell r="C474">
            <v>18961.05</v>
          </cell>
        </row>
        <row r="475">
          <cell r="A475" t="str">
            <v>10000979</v>
          </cell>
          <cell r="B475" t="str">
            <v>LOWER WOODCHUCK SUBSTATION</v>
          </cell>
          <cell r="C475">
            <v>34739.93</v>
          </cell>
        </row>
        <row r="476">
          <cell r="A476" t="str">
            <v>10000982</v>
          </cell>
          <cell r="B476" t="str">
            <v>BRASADA SUBSTATION (CENTRAL EL</v>
          </cell>
          <cell r="C476">
            <v>492476.06</v>
          </cell>
        </row>
        <row r="477">
          <cell r="A477" t="str">
            <v>10000983</v>
          </cell>
          <cell r="B477" t="str">
            <v>LINDEN SUBSTATION (KPUD)</v>
          </cell>
          <cell r="C477">
            <v>10273.42</v>
          </cell>
        </row>
        <row r="478">
          <cell r="A478" t="str">
            <v>10000984</v>
          </cell>
          <cell r="B478" t="str">
            <v>IMRIE SUBSTATION (PACW)</v>
          </cell>
          <cell r="C478">
            <v>141675.16999999998</v>
          </cell>
        </row>
        <row r="479">
          <cell r="A479" t="str">
            <v>10000985</v>
          </cell>
          <cell r="B479" t="str">
            <v>WILLIS SUBSTATION (KPUD)</v>
          </cell>
          <cell r="C479">
            <v>299521.81</v>
          </cell>
        </row>
        <row r="480">
          <cell r="A480" t="str">
            <v>10000986</v>
          </cell>
          <cell r="B480" t="str">
            <v>ENERGIZER SUBSTATION (KPUD)</v>
          </cell>
          <cell r="C480">
            <v>280014.05</v>
          </cell>
        </row>
        <row r="481">
          <cell r="A481" t="str">
            <v>10000987</v>
          </cell>
          <cell r="B481" t="str">
            <v>WHITE CREEK SUBSTATION (KPUD)</v>
          </cell>
          <cell r="C481">
            <v>321724.78000000003</v>
          </cell>
        </row>
        <row r="482">
          <cell r="A482" t="str">
            <v>10000989</v>
          </cell>
          <cell r="B482" t="str">
            <v>ZEPHYR HEIGHTS SUBSTATION</v>
          </cell>
          <cell r="C482">
            <v>46511.519999999997</v>
          </cell>
        </row>
        <row r="483">
          <cell r="A483" t="str">
            <v>10000994</v>
          </cell>
          <cell r="B483" t="str">
            <v>SPALDING SUBSTATION</v>
          </cell>
          <cell r="C483">
            <v>51421.4</v>
          </cell>
        </row>
        <row r="484">
          <cell r="A484" t="str">
            <v>10000998</v>
          </cell>
          <cell r="B484" t="str">
            <v>WINE COUNTRY SUBSTATION</v>
          </cell>
          <cell r="C484">
            <v>6342281.4099999974</v>
          </cell>
        </row>
        <row r="485">
          <cell r="A485" t="str">
            <v>10001002</v>
          </cell>
          <cell r="B485" t="str">
            <v>PATU SUBSTATION</v>
          </cell>
          <cell r="C485">
            <v>6177.35</v>
          </cell>
        </row>
        <row r="486">
          <cell r="A486" t="str">
            <v>10001005</v>
          </cell>
          <cell r="B486" t="str">
            <v>UNDERWOOD TAP AUTO-SECTIONALIZ</v>
          </cell>
          <cell r="C486">
            <v>698307.62999999989</v>
          </cell>
        </row>
        <row r="487">
          <cell r="A487" t="str">
            <v>10001010</v>
          </cell>
          <cell r="B487" t="str">
            <v>PACIFIC SUBSTATION</v>
          </cell>
          <cell r="C487">
            <v>39385.279999999999</v>
          </cell>
        </row>
        <row r="488">
          <cell r="A488" t="str">
            <v>10001011</v>
          </cell>
          <cell r="B488" t="str">
            <v>BLANTON ROAD SUBSTATION</v>
          </cell>
          <cell r="C488">
            <v>22796</v>
          </cell>
        </row>
        <row r="489">
          <cell r="A489" t="str">
            <v>10001015</v>
          </cell>
          <cell r="B489" t="str">
            <v>NORTH POWDER SUBSTATION (UNKNO</v>
          </cell>
          <cell r="C489">
            <v>4391.62</v>
          </cell>
        </row>
        <row r="490">
          <cell r="A490" t="str">
            <v>10001019</v>
          </cell>
          <cell r="B490" t="str">
            <v>RATTLESNAKE ROAD SUBSTATION (H</v>
          </cell>
          <cell r="C490">
            <v>16317.78</v>
          </cell>
        </row>
        <row r="491">
          <cell r="A491" t="str">
            <v>10001020</v>
          </cell>
          <cell r="B491" t="str">
            <v>HORN BUTTE SUBSTATION (INVENER</v>
          </cell>
          <cell r="C491">
            <v>208873.09999999998</v>
          </cell>
        </row>
        <row r="492">
          <cell r="A492" t="str">
            <v>10001021</v>
          </cell>
          <cell r="B492" t="str">
            <v>RIMROCK LAKE SUBSTATION (BENTO</v>
          </cell>
          <cell r="C492">
            <v>30789.14</v>
          </cell>
        </row>
        <row r="493">
          <cell r="A493" t="str">
            <v>10001022</v>
          </cell>
          <cell r="B493" t="str">
            <v>HAY CANYON SUBSTATION (IBERDOL</v>
          </cell>
          <cell r="C493">
            <v>130482.92</v>
          </cell>
        </row>
        <row r="494">
          <cell r="A494" t="str">
            <v>10001023</v>
          </cell>
          <cell r="B494" t="str">
            <v>JOHN DAY SUBSTATION - 230 YARD</v>
          </cell>
          <cell r="C494">
            <v>28938178.41</v>
          </cell>
        </row>
        <row r="495">
          <cell r="A495" t="str">
            <v>10001024</v>
          </cell>
          <cell r="B495" t="str">
            <v>PEBBLE SPRINGS SUBSTATION (IBE</v>
          </cell>
          <cell r="C495">
            <v>193916.06999999998</v>
          </cell>
        </row>
        <row r="496">
          <cell r="A496" t="str">
            <v>10001027</v>
          </cell>
          <cell r="B496" t="str">
            <v>SMITHSON SUBSTATION (KITTITAS</v>
          </cell>
          <cell r="C496">
            <v>29512.639999999999</v>
          </cell>
        </row>
        <row r="497">
          <cell r="A497" t="str">
            <v>10001028</v>
          </cell>
          <cell r="B497" t="str">
            <v>COMBINE HILLS II SUBSTATION (E</v>
          </cell>
          <cell r="C497">
            <v>47137.65</v>
          </cell>
        </row>
        <row r="498">
          <cell r="A498" t="str">
            <v>10001033</v>
          </cell>
          <cell r="B498" t="str">
            <v>CENTRAL FERRY SUBSTATION</v>
          </cell>
          <cell r="C498">
            <v>21193682.530000001</v>
          </cell>
        </row>
        <row r="499">
          <cell r="A499" t="str">
            <v>10001035</v>
          </cell>
          <cell r="B499" t="str">
            <v>BLAKESLEE JUNCTION SWITCHING S</v>
          </cell>
          <cell r="C499">
            <v>1082385.3</v>
          </cell>
        </row>
        <row r="500">
          <cell r="A500" t="str">
            <v>10001038</v>
          </cell>
          <cell r="B500" t="str">
            <v>SHEPHERDS CENTRAL SUBSTATION</v>
          </cell>
          <cell r="C500">
            <v>129763.59</v>
          </cell>
        </row>
        <row r="501">
          <cell r="A501" t="str">
            <v>10001039</v>
          </cell>
          <cell r="B501" t="str">
            <v>SHEPHERDS FLAT SUBSTATION (CAI</v>
          </cell>
          <cell r="C501">
            <v>63846.61</v>
          </cell>
        </row>
        <row r="502">
          <cell r="A502" t="str">
            <v>10001040</v>
          </cell>
          <cell r="B502" t="str">
            <v>BETTAS ROAD SUBSTATION</v>
          </cell>
          <cell r="C502">
            <v>5183108.3599999994</v>
          </cell>
        </row>
        <row r="503">
          <cell r="A503" t="str">
            <v>10001046</v>
          </cell>
          <cell r="B503" t="str">
            <v>CATTLE CREEK SWITCHING STATION</v>
          </cell>
          <cell r="C503">
            <v>6330977.2800000003</v>
          </cell>
        </row>
        <row r="504">
          <cell r="A504" t="str">
            <v>10001050</v>
          </cell>
          <cell r="B504" t="str">
            <v>DOOLEY SUBSTATION (WINDY POINT</v>
          </cell>
          <cell r="C504">
            <v>283313.78999999998</v>
          </cell>
        </row>
        <row r="505">
          <cell r="A505" t="str">
            <v>10001052</v>
          </cell>
          <cell r="B505" t="str">
            <v>NORTH PORT SUBSTATION (CCL)</v>
          </cell>
          <cell r="C505">
            <v>25067.4</v>
          </cell>
        </row>
        <row r="506">
          <cell r="A506" t="str">
            <v>10001053</v>
          </cell>
          <cell r="B506" t="str">
            <v>HARVEST WIND SUBSTATION (KPUD)</v>
          </cell>
          <cell r="C506">
            <v>259067.86</v>
          </cell>
        </row>
        <row r="507">
          <cell r="A507" t="str">
            <v>10001054</v>
          </cell>
          <cell r="B507" t="str">
            <v>WHEAT FIELD SUBSTATION (WFWPP)</v>
          </cell>
          <cell r="C507">
            <v>10273.42</v>
          </cell>
        </row>
        <row r="508">
          <cell r="A508" t="str">
            <v>10001058</v>
          </cell>
          <cell r="B508" t="str">
            <v>KNIGHT SUBSTATION</v>
          </cell>
          <cell r="C508">
            <v>56445439.279999994</v>
          </cell>
        </row>
        <row r="509">
          <cell r="A509" t="str">
            <v>10001066</v>
          </cell>
          <cell r="B509" t="str">
            <v>NORTH SUBSTATION</v>
          </cell>
          <cell r="C509">
            <v>95236.41</v>
          </cell>
        </row>
        <row r="510">
          <cell r="A510" t="str">
            <v>10001067</v>
          </cell>
          <cell r="B510" t="str">
            <v>SOUTH SUBSTATION</v>
          </cell>
          <cell r="C510">
            <v>101677.37</v>
          </cell>
        </row>
        <row r="511">
          <cell r="A511" t="str">
            <v>10001074</v>
          </cell>
          <cell r="B511" t="str">
            <v>JUNIPER CANYON I SUBSTATION (I</v>
          </cell>
          <cell r="C511">
            <v>126790.66</v>
          </cell>
        </row>
        <row r="512">
          <cell r="A512" t="str">
            <v>10001075</v>
          </cell>
          <cell r="B512" t="str">
            <v>MASHEL PRAIRIE SUBSTATION (OHO</v>
          </cell>
          <cell r="C512">
            <v>131931.10999999999</v>
          </cell>
        </row>
        <row r="513">
          <cell r="A513" t="str">
            <v>10001076</v>
          </cell>
          <cell r="B513" t="str">
            <v>GORMLEY SUBSTATION (MCMINNVILL</v>
          </cell>
          <cell r="C513">
            <v>47377.77</v>
          </cell>
        </row>
        <row r="514">
          <cell r="A514" t="str">
            <v>10001077</v>
          </cell>
          <cell r="B514" t="str">
            <v>RIVERBEND LANDFILL GENERATING</v>
          </cell>
          <cell r="C514">
            <v>10273.42</v>
          </cell>
        </row>
        <row r="515">
          <cell r="A515" t="str">
            <v>10001079</v>
          </cell>
          <cell r="B515" t="str">
            <v>DODGE JUNCTION SUBSTATION (PSE</v>
          </cell>
          <cell r="C515">
            <v>112456.93</v>
          </cell>
        </row>
        <row r="516">
          <cell r="A516" t="str">
            <v>10001083</v>
          </cell>
          <cell r="B516" t="str">
            <v>SILVERADO SUBSTATION (CLALLAM</v>
          </cell>
          <cell r="C516">
            <v>119823.2</v>
          </cell>
        </row>
        <row r="517">
          <cell r="A517" t="str">
            <v>10001084</v>
          </cell>
          <cell r="B517" t="str">
            <v>COASTAL ENERGY GENERATING PLAN</v>
          </cell>
          <cell r="C517">
            <v>10370.870000000001</v>
          </cell>
        </row>
        <row r="518">
          <cell r="A518" t="str">
            <v>10001090</v>
          </cell>
          <cell r="B518" t="str">
            <v>OUTBACK SOLAR GENERATING PLANT</v>
          </cell>
          <cell r="C518">
            <v>14510.01</v>
          </cell>
        </row>
        <row r="519">
          <cell r="A519" t="str">
            <v>10001092</v>
          </cell>
          <cell r="B519" t="str">
            <v>ACORD SUBSTATION (BENTON REA)</v>
          </cell>
          <cell r="C519">
            <v>22142.080000000002</v>
          </cell>
        </row>
        <row r="520">
          <cell r="A520" t="str">
            <v>10001097</v>
          </cell>
          <cell r="B520" t="str">
            <v>DAY MT. SPOKANE</v>
          </cell>
          <cell r="C520">
            <v>17107.919999999998</v>
          </cell>
        </row>
        <row r="521">
          <cell r="A521" t="str">
            <v>10001108</v>
          </cell>
          <cell r="B521" t="str">
            <v>WOODSIDE SUBSTATION (RAVALLI C</v>
          </cell>
          <cell r="C521">
            <v>17660.29</v>
          </cell>
        </row>
        <row r="522">
          <cell r="A522" t="str">
            <v>10001120</v>
          </cell>
          <cell r="B522" t="str">
            <v>JULIA STREET (KOOTENAI ELECTRI</v>
          </cell>
          <cell r="C522">
            <v>26665.95</v>
          </cell>
        </row>
        <row r="523">
          <cell r="A523" t="str">
            <v>10001121</v>
          </cell>
          <cell r="B523" t="str">
            <v>KNIGHTS BRIDGE (CANBY UTILITY</v>
          </cell>
          <cell r="C523">
            <v>32888.1</v>
          </cell>
        </row>
        <row r="524">
          <cell r="A524" t="str">
            <v>10001123</v>
          </cell>
          <cell r="B524" t="str">
            <v>BECK ROAD SUBSTATION</v>
          </cell>
          <cell r="C524">
            <v>20710.27</v>
          </cell>
        </row>
        <row r="525">
          <cell r="A525" t="str">
            <v>10001126</v>
          </cell>
          <cell r="B525" t="str">
            <v>T3BA'DAS SUBSTATION (MASON COU</v>
          </cell>
          <cell r="C525">
            <v>41693.440000000002</v>
          </cell>
        </row>
        <row r="526">
          <cell r="A526" t="str">
            <v>10001132</v>
          </cell>
          <cell r="B526" t="str">
            <v>WAHKIAKUM  SUBSTATION</v>
          </cell>
          <cell r="C526">
            <v>271249.15000000002</v>
          </cell>
        </row>
        <row r="527">
          <cell r="A527" t="str">
            <v>10001137</v>
          </cell>
          <cell r="B527" t="str">
            <v>TOPPENISH SUBSTATION (YAKIMA P</v>
          </cell>
          <cell r="C527">
            <v>42761.05</v>
          </cell>
        </row>
        <row r="528">
          <cell r="A528" t="str">
            <v>10001142</v>
          </cell>
          <cell r="B528" t="str">
            <v>MORROW FLAT</v>
          </cell>
          <cell r="C528">
            <v>33553692.309999991</v>
          </cell>
        </row>
        <row r="529">
          <cell r="A529" t="str">
            <v>10001152</v>
          </cell>
          <cell r="B529" t="str">
            <v>HELENA AVENUE SUBSTATION</v>
          </cell>
          <cell r="C529">
            <v>45245.06</v>
          </cell>
        </row>
        <row r="530">
          <cell r="A530" t="str">
            <v>10093486</v>
          </cell>
          <cell r="B530" t="str">
            <v>Twisp Substation</v>
          </cell>
          <cell r="C530">
            <v>66883.289999999994</v>
          </cell>
        </row>
        <row r="531">
          <cell r="A531" t="str">
            <v>30000003</v>
          </cell>
          <cell r="B531" t="str">
            <v>AFTON COGENERATION POWER PLANT</v>
          </cell>
          <cell r="C531">
            <v>8654</v>
          </cell>
        </row>
        <row r="532">
          <cell r="A532" t="str">
            <v>30000004</v>
          </cell>
          <cell r="B532" t="str">
            <v>AIRWAY HEIGHTS SUBSTATION</v>
          </cell>
          <cell r="C532">
            <v>27894</v>
          </cell>
        </row>
        <row r="533">
          <cell r="A533" t="str">
            <v>30000006</v>
          </cell>
          <cell r="B533" t="str">
            <v>ALDER METERING POINT</v>
          </cell>
          <cell r="C533">
            <v>27765</v>
          </cell>
        </row>
        <row r="534">
          <cell r="A534" t="str">
            <v>30000008</v>
          </cell>
          <cell r="B534" t="str">
            <v>ALTURAS SUBSTATION</v>
          </cell>
          <cell r="C534">
            <v>21364</v>
          </cell>
        </row>
        <row r="535">
          <cell r="A535" t="str">
            <v>30000009</v>
          </cell>
          <cell r="B535" t="str">
            <v>AMES LAKE SUBSTATION</v>
          </cell>
          <cell r="C535">
            <v>30075</v>
          </cell>
        </row>
        <row r="536">
          <cell r="A536" t="str">
            <v>30000015</v>
          </cell>
          <cell r="B536" t="str">
            <v>APPLEWAY SUBSTATION</v>
          </cell>
          <cell r="C536">
            <v>18816</v>
          </cell>
        </row>
        <row r="537">
          <cell r="A537" t="str">
            <v>30000016</v>
          </cell>
          <cell r="B537" t="str">
            <v>ARCO SUBSTATION(LOST RIVER ELE</v>
          </cell>
          <cell r="C537">
            <v>242475.88</v>
          </cell>
        </row>
        <row r="538">
          <cell r="A538" t="str">
            <v>30000017</v>
          </cell>
          <cell r="B538" t="str">
            <v>ARIEL SUBSTATION</v>
          </cell>
          <cell r="C538">
            <v>35332</v>
          </cell>
        </row>
        <row r="539">
          <cell r="A539" t="str">
            <v>30000018</v>
          </cell>
          <cell r="B539" t="str">
            <v>COCHRANE SUBSTATION</v>
          </cell>
          <cell r="C539">
            <v>72108.079999999987</v>
          </cell>
        </row>
        <row r="540">
          <cell r="A540" t="str">
            <v>30000020</v>
          </cell>
          <cell r="B540" t="str">
            <v>ARTONDALE SUBSTATION</v>
          </cell>
          <cell r="C540">
            <v>88106.09</v>
          </cell>
        </row>
        <row r="541">
          <cell r="A541" t="str">
            <v>30000021</v>
          </cell>
          <cell r="B541" t="str">
            <v>AHSAHKA SUBSTATION</v>
          </cell>
          <cell r="C541">
            <v>22139</v>
          </cell>
        </row>
        <row r="542">
          <cell r="A542" t="str">
            <v>30000022</v>
          </cell>
          <cell r="B542" t="str">
            <v>ASHLAND SUBSTATION</v>
          </cell>
          <cell r="C542">
            <v>85217</v>
          </cell>
        </row>
        <row r="543">
          <cell r="A543" t="str">
            <v>30000023</v>
          </cell>
          <cell r="B543" t="str">
            <v>AUSTIN SWITCHYARD</v>
          </cell>
          <cell r="C543">
            <v>13635</v>
          </cell>
        </row>
        <row r="544">
          <cell r="A544" t="str">
            <v>30000024</v>
          </cell>
          <cell r="B544" t="str">
            <v>BANNACK SUBSTATION</v>
          </cell>
          <cell r="C544">
            <v>109109.66</v>
          </cell>
        </row>
        <row r="545">
          <cell r="A545" t="str">
            <v>30000028</v>
          </cell>
          <cell r="B545" t="str">
            <v>BARRETTS SUBSTATION(VIGILANTE</v>
          </cell>
          <cell r="C545">
            <v>28520</v>
          </cell>
        </row>
        <row r="546">
          <cell r="A546" t="str">
            <v>30000029</v>
          </cell>
          <cell r="B546" t="str">
            <v>BURBANK #2 METERING POINT</v>
          </cell>
          <cell r="C546">
            <v>10339.5</v>
          </cell>
        </row>
        <row r="547">
          <cell r="A547" t="str">
            <v>30000030</v>
          </cell>
          <cell r="B547" t="str">
            <v>BOOTH BEND SUBSTATION</v>
          </cell>
          <cell r="C547">
            <v>11060</v>
          </cell>
        </row>
        <row r="548">
          <cell r="A548" t="str">
            <v>30000031</v>
          </cell>
          <cell r="B548" t="str">
            <v>BEACON SUBSTATION</v>
          </cell>
          <cell r="C548">
            <v>1931</v>
          </cell>
        </row>
        <row r="549">
          <cell r="A549" t="str">
            <v>30000032</v>
          </cell>
          <cell r="B549" t="str">
            <v>BERRIAN SUBSTATION</v>
          </cell>
          <cell r="C549">
            <v>25904.34</v>
          </cell>
        </row>
        <row r="550">
          <cell r="A550" t="str">
            <v>30000033</v>
          </cell>
          <cell r="B550" t="str">
            <v>BERTELSEN SUBSTATION</v>
          </cell>
          <cell r="C550">
            <v>59276.83</v>
          </cell>
        </row>
        <row r="551">
          <cell r="A551" t="str">
            <v>30000035</v>
          </cell>
          <cell r="B551" t="str">
            <v>BETHEL SUBSTATION</v>
          </cell>
          <cell r="C551">
            <v>12410</v>
          </cell>
        </row>
        <row r="552">
          <cell r="A552" t="str">
            <v>30000038</v>
          </cell>
          <cell r="B552" t="str">
            <v>BROOKDALE SUBSTATION(ELMHURST</v>
          </cell>
          <cell r="C552">
            <v>82391.8</v>
          </cell>
        </row>
        <row r="553">
          <cell r="A553" t="str">
            <v>30000041</v>
          </cell>
          <cell r="B553" t="str">
            <v>BLAINE SUBSTATION</v>
          </cell>
          <cell r="C553">
            <v>128593</v>
          </cell>
        </row>
        <row r="554">
          <cell r="A554" t="str">
            <v>30000043</v>
          </cell>
          <cell r="B554" t="str">
            <v>BONNER SUBSTATION</v>
          </cell>
          <cell r="C554">
            <v>49904.34</v>
          </cell>
        </row>
        <row r="555">
          <cell r="A555" t="str">
            <v>30000045</v>
          </cell>
          <cell r="B555" t="str">
            <v>BELLINGHAM SUBSTATION(PUGET SO</v>
          </cell>
          <cell r="C555">
            <v>2432</v>
          </cell>
        </row>
        <row r="556">
          <cell r="A556" t="str">
            <v>30000046</v>
          </cell>
          <cell r="B556" t="str">
            <v>BRIDGEPORT BAR (PUMP)</v>
          </cell>
          <cell r="C556">
            <v>8356</v>
          </cell>
        </row>
        <row r="557">
          <cell r="A557" t="str">
            <v>30000047</v>
          </cell>
          <cell r="B557" t="str">
            <v>BROADVIEW SUBSTATION</v>
          </cell>
          <cell r="C557">
            <v>123479</v>
          </cell>
        </row>
        <row r="558">
          <cell r="A558" t="str">
            <v>30000048</v>
          </cell>
          <cell r="B558" t="str">
            <v>BREWSTER SUBSTATION</v>
          </cell>
          <cell r="C558">
            <v>36031.449999999997</v>
          </cell>
        </row>
        <row r="559">
          <cell r="A559" t="str">
            <v>30000049</v>
          </cell>
          <cell r="B559" t="str">
            <v>BREMERTON SUBSTATION (PSE)</v>
          </cell>
          <cell r="C559">
            <v>57828</v>
          </cell>
        </row>
        <row r="560">
          <cell r="A560" t="str">
            <v>30000050</v>
          </cell>
          <cell r="B560" t="str">
            <v>BRIDGEPORT BAR (BOOST)</v>
          </cell>
          <cell r="C560">
            <v>7651</v>
          </cell>
        </row>
        <row r="561">
          <cell r="A561" t="str">
            <v>30000051</v>
          </cell>
          <cell r="B561" t="str">
            <v>BERRYDALE SUBSTATION (CLP)</v>
          </cell>
          <cell r="C561">
            <v>36800.629999999997</v>
          </cell>
        </row>
        <row r="562">
          <cell r="A562" t="str">
            <v>30000054</v>
          </cell>
          <cell r="B562" t="str">
            <v>BURBANK #3 METERING POINT</v>
          </cell>
          <cell r="C562">
            <v>9282.27</v>
          </cell>
        </row>
        <row r="563">
          <cell r="A563" t="str">
            <v>30000055</v>
          </cell>
          <cell r="B563" t="str">
            <v>BOX CANYON POWERHOUSE</v>
          </cell>
          <cell r="C563">
            <v>56157</v>
          </cell>
        </row>
        <row r="564">
          <cell r="A564" t="str">
            <v>30000056</v>
          </cell>
          <cell r="B564" t="str">
            <v>CABINET GORGE SUBSTATION</v>
          </cell>
          <cell r="C564">
            <v>51098</v>
          </cell>
        </row>
        <row r="565">
          <cell r="A565" t="str">
            <v>30000057</v>
          </cell>
          <cell r="B565" t="str">
            <v>COEUR D'ALENE 15TH STREET SUBS</v>
          </cell>
          <cell r="C565">
            <v>37103</v>
          </cell>
        </row>
        <row r="566">
          <cell r="A566" t="str">
            <v>30000058</v>
          </cell>
          <cell r="B566" t="str">
            <v>CANBY SUBSTATION(PGE)</v>
          </cell>
          <cell r="C566">
            <v>28591</v>
          </cell>
        </row>
        <row r="567">
          <cell r="A567" t="str">
            <v>30000059</v>
          </cell>
          <cell r="B567" t="str">
            <v>CARMEN POWERHOUSE</v>
          </cell>
          <cell r="C567">
            <v>31287</v>
          </cell>
        </row>
        <row r="568">
          <cell r="A568" t="str">
            <v>30000060</v>
          </cell>
          <cell r="B568" t="str">
            <v>CASCADE STEEL SUBSTATION</v>
          </cell>
          <cell r="C568">
            <v>87356.040000000008</v>
          </cell>
        </row>
        <row r="569">
          <cell r="A569" t="str">
            <v>30000062</v>
          </cell>
          <cell r="B569" t="str">
            <v>COLUMBIA CREST SUBSTATION</v>
          </cell>
          <cell r="C569">
            <v>68221.19</v>
          </cell>
        </row>
        <row r="570">
          <cell r="A570" t="str">
            <v>30000063</v>
          </cell>
          <cell r="B570" t="str">
            <v>CEDARVILLE CITY SUBSTATION</v>
          </cell>
          <cell r="C570">
            <v>22896.1</v>
          </cell>
        </row>
        <row r="571">
          <cell r="A571" t="str">
            <v>30000064</v>
          </cell>
          <cell r="B571" t="str">
            <v>GRAND COULEE #2 METERING POINT</v>
          </cell>
          <cell r="C571">
            <v>10704.89</v>
          </cell>
        </row>
        <row r="572">
          <cell r="A572" t="str">
            <v>30000065</v>
          </cell>
          <cell r="B572" t="str">
            <v>CHERRY CREEK SUBSTATION</v>
          </cell>
          <cell r="C572">
            <v>8426</v>
          </cell>
        </row>
        <row r="573">
          <cell r="A573" t="str">
            <v>30000066</v>
          </cell>
          <cell r="B573" t="str">
            <v>CHEVRON SUBSTATION</v>
          </cell>
          <cell r="C573">
            <v>34270.980000000003</v>
          </cell>
        </row>
        <row r="574">
          <cell r="A574" t="str">
            <v>30000069</v>
          </cell>
          <cell r="B574" t="str">
            <v>CHRISTMAS VALLEY SUBSTATION</v>
          </cell>
          <cell r="C574">
            <v>36342</v>
          </cell>
        </row>
        <row r="575">
          <cell r="A575" t="str">
            <v>30000070</v>
          </cell>
          <cell r="B575" t="str">
            <v>CLAYTON SUBSTATION</v>
          </cell>
          <cell r="C575">
            <v>28441.040000000001</v>
          </cell>
        </row>
        <row r="576">
          <cell r="A576" t="str">
            <v>30000072</v>
          </cell>
          <cell r="B576" t="str">
            <v>COLD CREEK SUBSTATION</v>
          </cell>
          <cell r="C576">
            <v>41821.129999999997</v>
          </cell>
        </row>
        <row r="577">
          <cell r="A577" t="str">
            <v>30000075</v>
          </cell>
          <cell r="B577" t="str">
            <v>CLINTON SUBSTATION (SOLD)</v>
          </cell>
          <cell r="C577">
            <v>5411</v>
          </cell>
        </row>
        <row r="578">
          <cell r="A578" t="str">
            <v>30000076</v>
          </cell>
          <cell r="B578" t="str">
            <v>CANBY SUBSTATION(SURPRISE VALL</v>
          </cell>
          <cell r="C578">
            <v>84531</v>
          </cell>
        </row>
        <row r="579">
          <cell r="A579" t="str">
            <v>30000078</v>
          </cell>
          <cell r="B579" t="str">
            <v>COFFIN BUTTE GENERATING PLANT</v>
          </cell>
          <cell r="C579">
            <v>10272.549999999999</v>
          </cell>
        </row>
        <row r="580">
          <cell r="A580" t="str">
            <v>30000079</v>
          </cell>
          <cell r="B580" t="str">
            <v>COLLINS LAKE SUBSTATION</v>
          </cell>
          <cell r="C580">
            <v>15858</v>
          </cell>
        </row>
        <row r="581">
          <cell r="A581" t="str">
            <v>30000082</v>
          </cell>
          <cell r="B581" t="str">
            <v>CONDON SUBSTATION</v>
          </cell>
          <cell r="C581">
            <v>41086</v>
          </cell>
        </row>
        <row r="582">
          <cell r="A582" t="str">
            <v>30000085</v>
          </cell>
          <cell r="B582" t="str">
            <v>CRAIGMONT SUBSTATION</v>
          </cell>
          <cell r="C582">
            <v>56389.94</v>
          </cell>
        </row>
        <row r="583">
          <cell r="A583" t="str">
            <v>30000086</v>
          </cell>
          <cell r="B583" t="str">
            <v>CARLIN SUBSTATION</v>
          </cell>
          <cell r="C583">
            <v>7918</v>
          </cell>
        </row>
        <row r="584">
          <cell r="A584" t="str">
            <v>30000087</v>
          </cell>
          <cell r="B584" t="str">
            <v>CARLSON SUBSTATION</v>
          </cell>
          <cell r="C584">
            <v>29249</v>
          </cell>
        </row>
        <row r="585">
          <cell r="A585" t="str">
            <v>30000088</v>
          </cell>
          <cell r="B585" t="str">
            <v>CRESWELL SUBSTATION</v>
          </cell>
          <cell r="C585">
            <v>31203.690000000002</v>
          </cell>
        </row>
        <row r="586">
          <cell r="A586" t="str">
            <v>30000089</v>
          </cell>
          <cell r="B586" t="str">
            <v>CENTRALIA THERMAL POWERHOUSE</v>
          </cell>
          <cell r="C586">
            <v>15230.1</v>
          </cell>
        </row>
        <row r="587">
          <cell r="A587" t="str">
            <v>30000092</v>
          </cell>
          <cell r="B587" t="str">
            <v>COWLITZ FALLS POWERHOUSE</v>
          </cell>
          <cell r="C587">
            <v>72665</v>
          </cell>
        </row>
        <row r="588">
          <cell r="A588" t="str">
            <v>30000093</v>
          </cell>
          <cell r="B588" t="str">
            <v>COTTONWOOD METERING POINT(BPA)</v>
          </cell>
          <cell r="C588">
            <v>54681</v>
          </cell>
        </row>
        <row r="589">
          <cell r="A589" t="str">
            <v>30000094</v>
          </cell>
          <cell r="B589" t="str">
            <v>DARBY SUBSTATION</v>
          </cell>
          <cell r="C589">
            <v>39058.68</v>
          </cell>
        </row>
        <row r="590">
          <cell r="A590" t="str">
            <v>30000096</v>
          </cell>
          <cell r="B590" t="str">
            <v>DAVIS CREEK SUBSTATION</v>
          </cell>
          <cell r="C590">
            <v>545220.84</v>
          </cell>
        </row>
        <row r="591">
          <cell r="A591" t="str">
            <v>30000097</v>
          </cell>
          <cell r="B591" t="str">
            <v>DISCOVERY BAY SUBSTATION</v>
          </cell>
          <cell r="C591">
            <v>54873.85</v>
          </cell>
        </row>
        <row r="592">
          <cell r="A592" t="str">
            <v>30000099</v>
          </cell>
          <cell r="B592" t="str">
            <v>DECLO METERING POINT</v>
          </cell>
          <cell r="C592">
            <v>43494</v>
          </cell>
        </row>
        <row r="593">
          <cell r="A593" t="str">
            <v>30000101</v>
          </cell>
          <cell r="B593" t="str">
            <v>DELL SUBSTATION</v>
          </cell>
          <cell r="C593">
            <v>30156</v>
          </cell>
        </row>
        <row r="594">
          <cell r="A594" t="str">
            <v>30000102</v>
          </cell>
          <cell r="B594" t="str">
            <v>DELIGHT SUBSTATION</v>
          </cell>
          <cell r="C594">
            <v>34597.040000000001</v>
          </cell>
        </row>
        <row r="595">
          <cell r="A595" t="str">
            <v>30000103</v>
          </cell>
          <cell r="B595" t="str">
            <v>DROP PLANT PUMPING PLANT</v>
          </cell>
          <cell r="C595">
            <v>8779</v>
          </cell>
        </row>
        <row r="596">
          <cell r="A596" t="str">
            <v>30000106</v>
          </cell>
          <cell r="B596" t="str">
            <v>DILLARD SUBSTATION</v>
          </cell>
          <cell r="C596">
            <v>17335</v>
          </cell>
        </row>
        <row r="597">
          <cell r="A597" t="str">
            <v>30000107</v>
          </cell>
          <cell r="B597" t="str">
            <v>DILLON  SUBSTATION</v>
          </cell>
          <cell r="C597">
            <v>28985</v>
          </cell>
        </row>
        <row r="598">
          <cell r="A598" t="str">
            <v>30000108</v>
          </cell>
          <cell r="B598" t="str">
            <v>DIVIDE SUBSTATION</v>
          </cell>
          <cell r="C598">
            <v>22748</v>
          </cell>
        </row>
        <row r="599">
          <cell r="A599" t="str">
            <v>30000109</v>
          </cell>
          <cell r="B599" t="str">
            <v>DELENA SUBSTATION</v>
          </cell>
          <cell r="C599">
            <v>60981</v>
          </cell>
        </row>
        <row r="600">
          <cell r="A600" t="str">
            <v>30000111</v>
          </cell>
          <cell r="B600" t="str">
            <v>DOE 251W SUBSTATION</v>
          </cell>
          <cell r="C600">
            <v>90374.9</v>
          </cell>
        </row>
        <row r="601">
          <cell r="A601" t="str">
            <v>30000112</v>
          </cell>
          <cell r="B601" t="str">
            <v>DOE 451B SUBSTATION</v>
          </cell>
          <cell r="C601">
            <v>21042</v>
          </cell>
        </row>
        <row r="602">
          <cell r="A602" t="str">
            <v>30000113</v>
          </cell>
          <cell r="B602" t="str">
            <v>DONALD NYS SUBSTATION</v>
          </cell>
          <cell r="C602">
            <v>9822.18</v>
          </cell>
        </row>
        <row r="603">
          <cell r="A603" t="str">
            <v>30000114</v>
          </cell>
          <cell r="B603" t="str">
            <v>DOWER SUBSTATION</v>
          </cell>
          <cell r="C603">
            <v>1569.96</v>
          </cell>
        </row>
        <row r="604">
          <cell r="A604" t="str">
            <v>30000115</v>
          </cell>
          <cell r="B604" t="str">
            <v>DAYTON SUBSTATION(MASON COUNTY</v>
          </cell>
          <cell r="C604">
            <v>42516</v>
          </cell>
        </row>
        <row r="605">
          <cell r="A605" t="str">
            <v>30000116</v>
          </cell>
          <cell r="B605" t="str">
            <v>EAST COLFAX SUBSTATION</v>
          </cell>
          <cell r="C605">
            <v>95155.58</v>
          </cell>
        </row>
        <row r="606">
          <cell r="A606" t="str">
            <v>30000118</v>
          </cell>
          <cell r="B606" t="str">
            <v>ELTOPIA BRANCH CANAL POWERHOUS</v>
          </cell>
          <cell r="C606">
            <v>14336</v>
          </cell>
        </row>
        <row r="607">
          <cell r="A607" t="str">
            <v>30000119</v>
          </cell>
          <cell r="B607" t="str">
            <v>EAST BENCH SUBSTATION</v>
          </cell>
          <cell r="C607">
            <v>29447</v>
          </cell>
        </row>
        <row r="608">
          <cell r="A608" t="str">
            <v>30000120</v>
          </cell>
          <cell r="B608" t="str">
            <v>EMERGENCY OPERATING FACILITY</v>
          </cell>
          <cell r="C608">
            <v>44194</v>
          </cell>
        </row>
        <row r="609">
          <cell r="A609" t="str">
            <v>30000121</v>
          </cell>
          <cell r="B609" t="str">
            <v>EAST FOSSIL SUBSTATION</v>
          </cell>
          <cell r="C609">
            <v>50617</v>
          </cell>
        </row>
        <row r="610">
          <cell r="A610" t="str">
            <v>30000122</v>
          </cell>
          <cell r="B610" t="str">
            <v>EAST GREENACRES #2 METERING PO</v>
          </cell>
          <cell r="C610">
            <v>7420.08</v>
          </cell>
        </row>
        <row r="611">
          <cell r="A611" t="str">
            <v>30000123</v>
          </cell>
          <cell r="B611" t="str">
            <v>EAST GREENACRES #3 METERING PO</v>
          </cell>
          <cell r="C611">
            <v>8778.3799999999992</v>
          </cell>
        </row>
        <row r="612">
          <cell r="A612" t="str">
            <v>30000124</v>
          </cell>
          <cell r="B612" t="str">
            <v>EAST GREENACRES #1 METERING PO</v>
          </cell>
          <cell r="C612">
            <v>9044.7800000000007</v>
          </cell>
        </row>
        <row r="613">
          <cell r="A613" t="str">
            <v>30000125</v>
          </cell>
          <cell r="B613" t="str">
            <v>ELBE SUBSTATION</v>
          </cell>
          <cell r="C613">
            <v>27620</v>
          </cell>
        </row>
        <row r="614">
          <cell r="A614" t="str">
            <v>30000126</v>
          </cell>
          <cell r="B614" t="str">
            <v>ELM STREET SUBSTATION</v>
          </cell>
          <cell r="C614">
            <v>14495.52</v>
          </cell>
        </row>
        <row r="615">
          <cell r="A615" t="str">
            <v>30000127</v>
          </cell>
          <cell r="B615" t="str">
            <v>ELY SUBSTATION</v>
          </cell>
          <cell r="C615">
            <v>35905</v>
          </cell>
        </row>
        <row r="616">
          <cell r="A616" t="str">
            <v>30000128</v>
          </cell>
          <cell r="B616" t="str">
            <v>EIGHT MILE CREEK METERING POIN</v>
          </cell>
          <cell r="C616">
            <v>229192</v>
          </cell>
        </row>
        <row r="617">
          <cell r="A617" t="str">
            <v>30000129</v>
          </cell>
          <cell r="B617" t="str">
            <v>ENDERSBY SUBSTATION</v>
          </cell>
          <cell r="C617">
            <v>9310.64</v>
          </cell>
        </row>
        <row r="618">
          <cell r="A618" t="str">
            <v>30000130</v>
          </cell>
          <cell r="B618" t="str">
            <v>ENTERPRISE SUBSTATION</v>
          </cell>
          <cell r="C618">
            <v>21193</v>
          </cell>
        </row>
        <row r="619">
          <cell r="A619" t="str">
            <v>30000131</v>
          </cell>
          <cell r="B619" t="str">
            <v>EAGLE POINT METERING POINT</v>
          </cell>
          <cell r="C619">
            <v>23907.279999999999</v>
          </cell>
        </row>
        <row r="620">
          <cell r="A620" t="str">
            <v>30000134</v>
          </cell>
          <cell r="B620" t="str">
            <v>EVERGREEN PUMP STATION</v>
          </cell>
          <cell r="C620">
            <v>24922.61</v>
          </cell>
        </row>
        <row r="621">
          <cell r="A621" t="str">
            <v>30000135</v>
          </cell>
          <cell r="B621" t="str">
            <v>EWAN SUBSTATION</v>
          </cell>
          <cell r="C621">
            <v>8238</v>
          </cell>
        </row>
        <row r="622">
          <cell r="A622" t="str">
            <v>30000136</v>
          </cell>
          <cell r="B622" t="str">
            <v>FAIRCHILD AIR FORCE BASE NORTH</v>
          </cell>
          <cell r="C622">
            <v>25054.5</v>
          </cell>
        </row>
        <row r="623">
          <cell r="A623" t="str">
            <v>30000137</v>
          </cell>
          <cell r="B623" t="str">
            <v>FAIRCHILD AIR FORCE BASE SOUTH</v>
          </cell>
          <cell r="C623">
            <v>34733.5</v>
          </cell>
        </row>
        <row r="624">
          <cell r="A624" t="str">
            <v>30000141</v>
          </cell>
          <cell r="B624" t="str">
            <v>FERNDALE SUBSTATION</v>
          </cell>
          <cell r="C624">
            <v>17315</v>
          </cell>
        </row>
        <row r="625">
          <cell r="A625" t="str">
            <v>30000142</v>
          </cell>
          <cell r="B625" t="str">
            <v>FAIRFIELD SUBSTATION</v>
          </cell>
          <cell r="C625">
            <v>22634</v>
          </cell>
        </row>
        <row r="626">
          <cell r="A626" t="str">
            <v>30000143</v>
          </cell>
          <cell r="B626" t="str">
            <v>DOE 451A SUBSTATION</v>
          </cell>
          <cell r="C626">
            <v>11839</v>
          </cell>
        </row>
        <row r="627">
          <cell r="A627" t="str">
            <v>30000146</v>
          </cell>
          <cell r="B627" t="str">
            <v>FORDS PRAIRIE SUBSTATION(LEWIS</v>
          </cell>
          <cell r="C627">
            <v>25993</v>
          </cell>
        </row>
        <row r="628">
          <cell r="A628" t="str">
            <v>30000147</v>
          </cell>
          <cell r="B628" t="str">
            <v>FORDS PRAIRIE SUBSTATION(CITY</v>
          </cell>
          <cell r="C628">
            <v>38554.6</v>
          </cell>
        </row>
        <row r="629">
          <cell r="A629" t="str">
            <v>30000148</v>
          </cell>
          <cell r="B629" t="str">
            <v>FOURTH AND HERALD SUBSTATION</v>
          </cell>
          <cell r="C629">
            <v>18003</v>
          </cell>
        </row>
        <row r="630">
          <cell r="A630" t="str">
            <v>30000149</v>
          </cell>
          <cell r="B630" t="str">
            <v>FOSTER WELLS SUBSTATION</v>
          </cell>
          <cell r="C630">
            <v>87711.37</v>
          </cell>
        </row>
        <row r="631">
          <cell r="A631" t="str">
            <v>30000150</v>
          </cell>
          <cell r="B631" t="str">
            <v>FRENCHMAN HILLS SUBSTATION</v>
          </cell>
          <cell r="C631">
            <v>14787.89</v>
          </cell>
        </row>
        <row r="632">
          <cell r="A632" t="str">
            <v>30000151</v>
          </cell>
          <cell r="B632" t="str">
            <v>FERN HILL SUBSTATION</v>
          </cell>
          <cell r="C632">
            <v>13666</v>
          </cell>
        </row>
        <row r="633">
          <cell r="A633" t="str">
            <v>30000152</v>
          </cell>
          <cell r="B633" t="str">
            <v>FRENCHMAN SPRINGS SUBSTATION</v>
          </cell>
          <cell r="C633">
            <v>19285.349999999999</v>
          </cell>
        </row>
        <row r="634">
          <cell r="A634" t="str">
            <v>30000153</v>
          </cell>
          <cell r="B634" t="str">
            <v>FIRST STREET SUBSTATION</v>
          </cell>
          <cell r="C634">
            <v>69550.070000000007</v>
          </cell>
        </row>
        <row r="635">
          <cell r="A635" t="str">
            <v>30000154</v>
          </cell>
          <cell r="B635" t="str">
            <v>FRANZ HOLMES SUBSTATION</v>
          </cell>
          <cell r="C635">
            <v>152953.74</v>
          </cell>
        </row>
        <row r="636">
          <cell r="A636" t="str">
            <v>30000156</v>
          </cell>
          <cell r="B636" t="str">
            <v>FOSTER CREEK SUBSTATIONDOUGLAS</v>
          </cell>
          <cell r="C636">
            <v>33214</v>
          </cell>
        </row>
        <row r="637">
          <cell r="A637" t="str">
            <v>30000159</v>
          </cell>
          <cell r="B637" t="str">
            <v>GATES OF THE MOUNTAINS METERIN</v>
          </cell>
          <cell r="C637">
            <v>7949</v>
          </cell>
        </row>
        <row r="638">
          <cell r="A638" t="str">
            <v>30000161</v>
          </cell>
          <cell r="B638" t="str">
            <v>GIG HARBOR SUBSTATION</v>
          </cell>
          <cell r="C638">
            <v>59166.7</v>
          </cell>
        </row>
        <row r="639">
          <cell r="A639" t="str">
            <v>30000162</v>
          </cell>
          <cell r="B639" t="str">
            <v>GLASGOW SUBSTATION</v>
          </cell>
          <cell r="C639">
            <v>30939</v>
          </cell>
        </row>
        <row r="640">
          <cell r="A640" t="str">
            <v>30000163</v>
          </cell>
          <cell r="B640" t="str">
            <v>GLENOMA SUBSTATION</v>
          </cell>
          <cell r="C640">
            <v>52158</v>
          </cell>
        </row>
        <row r="641">
          <cell r="A641" t="str">
            <v>30000164</v>
          </cell>
          <cell r="B641" t="str">
            <v>GLENWOOD SUBSTATION</v>
          </cell>
          <cell r="C641">
            <v>40100</v>
          </cell>
        </row>
        <row r="642">
          <cell r="A642" t="str">
            <v>30000165</v>
          </cell>
          <cell r="B642" t="str">
            <v>GEM STATE HYDRO PLANT</v>
          </cell>
          <cell r="C642">
            <v>10421</v>
          </cell>
        </row>
        <row r="643">
          <cell r="A643" t="str">
            <v>30000166</v>
          </cell>
          <cell r="B643" t="str">
            <v>GOBLE SUBSTATION</v>
          </cell>
          <cell r="C643">
            <v>29349</v>
          </cell>
        </row>
        <row r="644">
          <cell r="A644" t="str">
            <v>30000167</v>
          </cell>
          <cell r="B644" t="str">
            <v>GOLD BAR SUBSTATION</v>
          </cell>
          <cell r="C644">
            <v>20053</v>
          </cell>
        </row>
        <row r="645">
          <cell r="A645" t="str">
            <v>30000168</v>
          </cell>
          <cell r="B645" t="str">
            <v>GEORGIA PACIFIC SUBSTATION(PSE</v>
          </cell>
          <cell r="C645">
            <v>69838</v>
          </cell>
        </row>
        <row r="646">
          <cell r="A646" t="str">
            <v>30000171</v>
          </cell>
          <cell r="B646" t="str">
            <v>GROUSE CREEK METERING POINT</v>
          </cell>
          <cell r="C646">
            <v>13002</v>
          </cell>
        </row>
        <row r="647">
          <cell r="A647" t="str">
            <v>30000172</v>
          </cell>
          <cell r="B647" t="str">
            <v>GRAND RONDE SUBSTATION</v>
          </cell>
          <cell r="C647">
            <v>31005</v>
          </cell>
        </row>
        <row r="648">
          <cell r="A648" t="str">
            <v>30000173</v>
          </cell>
          <cell r="B648" t="str">
            <v>GREENTIMBER SUBSTATION</v>
          </cell>
          <cell r="C648">
            <v>37716</v>
          </cell>
        </row>
        <row r="649">
          <cell r="A649" t="str">
            <v>30000175</v>
          </cell>
          <cell r="B649" t="str">
            <v>GUM STREET SUBSTATION</v>
          </cell>
          <cell r="C649">
            <v>20554</v>
          </cell>
        </row>
        <row r="650">
          <cell r="A650" t="str">
            <v>30000176</v>
          </cell>
          <cell r="B650" t="str">
            <v>GREAT WESTERN MALTING COMPANY</v>
          </cell>
          <cell r="C650">
            <v>9499</v>
          </cell>
        </row>
        <row r="651">
          <cell r="A651" t="str">
            <v>30000177</v>
          </cell>
          <cell r="B651" t="str">
            <v>HAAKENSON SUBSTATION</v>
          </cell>
          <cell r="C651">
            <v>106056.32999999999</v>
          </cell>
        </row>
        <row r="652">
          <cell r="A652" t="str">
            <v>30000178</v>
          </cell>
          <cell r="B652" t="str">
            <v>HAGEN SUBSTATION</v>
          </cell>
          <cell r="C652">
            <v>48927</v>
          </cell>
        </row>
        <row r="653">
          <cell r="A653" t="str">
            <v>30000179</v>
          </cell>
          <cell r="B653" t="str">
            <v>HAWKINS SUBSTATION</v>
          </cell>
          <cell r="C653">
            <v>10130</v>
          </cell>
        </row>
        <row r="654">
          <cell r="A654" t="str">
            <v>30000180</v>
          </cell>
          <cell r="B654" t="str">
            <v>HANNA SUBSTATION(DOUGLAS CO PU</v>
          </cell>
          <cell r="C654">
            <v>5942</v>
          </cell>
        </row>
        <row r="655">
          <cell r="A655" t="str">
            <v>30000183</v>
          </cell>
          <cell r="B655" t="str">
            <v>HOODOO SUBSTATION</v>
          </cell>
          <cell r="C655">
            <v>9803</v>
          </cell>
        </row>
        <row r="656">
          <cell r="A656" t="str">
            <v>30000185</v>
          </cell>
          <cell r="B656" t="str">
            <v>HEGLAR SUBSTATION</v>
          </cell>
          <cell r="C656">
            <v>34766</v>
          </cell>
        </row>
        <row r="657">
          <cell r="A657" t="str">
            <v>30000186</v>
          </cell>
          <cell r="B657" t="str">
            <v>HEIMARK METERING POINT</v>
          </cell>
          <cell r="C657">
            <v>37535.340000000004</v>
          </cell>
        </row>
        <row r="658">
          <cell r="A658" t="str">
            <v>30000187</v>
          </cell>
          <cell r="B658" t="str">
            <v>HILTON LAKE SUBSTATION</v>
          </cell>
          <cell r="C658">
            <v>28002.86</v>
          </cell>
        </row>
        <row r="659">
          <cell r="A659" t="str">
            <v>30000188</v>
          </cell>
          <cell r="B659" t="str">
            <v>HINES SUBSTATION</v>
          </cell>
          <cell r="C659">
            <v>32532.53</v>
          </cell>
        </row>
        <row r="660">
          <cell r="A660" t="str">
            <v>30000191</v>
          </cell>
          <cell r="B660" t="str">
            <v>HOPE VALLEY METERING POINT</v>
          </cell>
          <cell r="C660">
            <v>13402.69</v>
          </cell>
        </row>
        <row r="661">
          <cell r="A661" t="str">
            <v>30000194</v>
          </cell>
          <cell r="B661" t="str">
            <v>HORN RAPIDS SUBSTATION</v>
          </cell>
          <cell r="C661">
            <v>30595</v>
          </cell>
        </row>
        <row r="662">
          <cell r="A662" t="str">
            <v>30000195</v>
          </cell>
          <cell r="B662" t="str">
            <v>HAUSER SUBSTATION(CENTRAL LINC</v>
          </cell>
          <cell r="C662">
            <v>27964</v>
          </cell>
        </row>
        <row r="663">
          <cell r="A663" t="str">
            <v>30000196</v>
          </cell>
          <cell r="B663" t="str">
            <v>HASKINS METERING POINT</v>
          </cell>
          <cell r="C663">
            <v>7710</v>
          </cell>
        </row>
        <row r="664">
          <cell r="A664" t="str">
            <v>30000198</v>
          </cell>
          <cell r="B664" t="str">
            <v>IDAHO FALLS SUBSTATION</v>
          </cell>
          <cell r="C664">
            <v>2983</v>
          </cell>
        </row>
        <row r="665">
          <cell r="A665" t="str">
            <v>30000203</v>
          </cell>
          <cell r="B665" t="str">
            <v>JOHN DAY CONSTRUCTION SUBSTATI</v>
          </cell>
          <cell r="C665">
            <v>38025</v>
          </cell>
        </row>
        <row r="666">
          <cell r="A666" t="str">
            <v>30000204</v>
          </cell>
          <cell r="B666" t="str">
            <v>JENKINS SUBSTATION</v>
          </cell>
          <cell r="C666">
            <v>183601</v>
          </cell>
        </row>
        <row r="667">
          <cell r="A667" t="str">
            <v>30000205</v>
          </cell>
          <cell r="B667" t="str">
            <v>JERICHO PUMPING PLANT</v>
          </cell>
          <cell r="C667">
            <v>36866.31</v>
          </cell>
        </row>
        <row r="668">
          <cell r="A668" t="str">
            <v>30000207</v>
          </cell>
          <cell r="B668" t="str">
            <v>JIM CREEK SUBSTATION</v>
          </cell>
          <cell r="C668">
            <v>20733</v>
          </cell>
        </row>
        <row r="669">
          <cell r="A669" t="str">
            <v>30000208</v>
          </cell>
          <cell r="B669" t="str">
            <v>JIGGS-LEE METERING POINT</v>
          </cell>
          <cell r="C669">
            <v>22773</v>
          </cell>
        </row>
        <row r="670">
          <cell r="A670" t="str">
            <v>30000209</v>
          </cell>
          <cell r="B670" t="str">
            <v>ROY L ZIMMERMAN SUBSTATION</v>
          </cell>
          <cell r="C670">
            <v>45535.29</v>
          </cell>
        </row>
        <row r="671">
          <cell r="A671" t="str">
            <v>30000210</v>
          </cell>
          <cell r="B671" t="str">
            <v>JOHN CURTIS SUBSTATION</v>
          </cell>
          <cell r="C671">
            <v>76329.91</v>
          </cell>
        </row>
        <row r="672">
          <cell r="A672" t="str">
            <v>30000211</v>
          </cell>
          <cell r="B672" t="str">
            <v>JONES SUBSTATION</v>
          </cell>
          <cell r="C672">
            <v>5407</v>
          </cell>
        </row>
        <row r="673">
          <cell r="A673" t="str">
            <v>30000213</v>
          </cell>
          <cell r="B673" t="str">
            <v>JULIAETTA SUBSTATION</v>
          </cell>
          <cell r="C673">
            <v>11004.85</v>
          </cell>
        </row>
        <row r="674">
          <cell r="A674" t="str">
            <v>30000214</v>
          </cell>
          <cell r="B674" t="str">
            <v>KAH-NEE-TA SUBSTATION</v>
          </cell>
          <cell r="C674">
            <v>53560.98</v>
          </cell>
        </row>
        <row r="675">
          <cell r="A675" t="str">
            <v>30000215</v>
          </cell>
          <cell r="B675" t="str">
            <v>KAMIAH SUBSTATION</v>
          </cell>
          <cell r="C675">
            <v>19894</v>
          </cell>
        </row>
        <row r="676">
          <cell r="A676" t="str">
            <v>30000216</v>
          </cell>
          <cell r="B676" t="str">
            <v>KELTON SUBSTATION</v>
          </cell>
          <cell r="C676">
            <v>21825</v>
          </cell>
        </row>
        <row r="677">
          <cell r="A677" t="str">
            <v>30000217</v>
          </cell>
          <cell r="B677" t="str">
            <v>HEPPNER GENERATING STATION</v>
          </cell>
          <cell r="C677">
            <v>27447.42</v>
          </cell>
        </row>
        <row r="678">
          <cell r="A678" t="str">
            <v>30000218</v>
          </cell>
          <cell r="B678" t="str">
            <v>KIONA HYDROMET STATION</v>
          </cell>
          <cell r="C678">
            <v>6709</v>
          </cell>
        </row>
        <row r="679">
          <cell r="A679" t="str">
            <v>30000219</v>
          </cell>
          <cell r="B679" t="str">
            <v>KLONDIKE SUBSTATION</v>
          </cell>
          <cell r="C679">
            <v>99531.86</v>
          </cell>
        </row>
        <row r="680">
          <cell r="A680" t="str">
            <v>30000220</v>
          </cell>
          <cell r="B680" t="str">
            <v>KNAPPA SVENSEN SUBSTATION</v>
          </cell>
          <cell r="C680">
            <v>2188</v>
          </cell>
        </row>
        <row r="681">
          <cell r="A681" t="str">
            <v>30000221</v>
          </cell>
          <cell r="B681" t="str">
            <v>KOOSKIA SUBSTATION</v>
          </cell>
          <cell r="C681">
            <v>21459</v>
          </cell>
        </row>
        <row r="682">
          <cell r="A682" t="str">
            <v>30000223</v>
          </cell>
          <cell r="B682" t="str">
            <v>LAGRANDE POWERHOUSE</v>
          </cell>
          <cell r="C682">
            <v>18997</v>
          </cell>
        </row>
        <row r="683">
          <cell r="A683" t="str">
            <v>30000224</v>
          </cell>
          <cell r="B683" t="str">
            <v>MILLER SUBSTATION(LAKEVIEW LIG</v>
          </cell>
          <cell r="C683">
            <v>123121.03</v>
          </cell>
        </row>
        <row r="684">
          <cell r="A684" t="str">
            <v>30000225</v>
          </cell>
          <cell r="B684" t="str">
            <v>LATHAM SUBSTATION</v>
          </cell>
          <cell r="C684">
            <v>89193.68</v>
          </cell>
        </row>
        <row r="685">
          <cell r="A685" t="str">
            <v>30000226</v>
          </cell>
          <cell r="B685" t="str">
            <v>LATERAL 4 METERING POINT</v>
          </cell>
          <cell r="C685">
            <v>42935</v>
          </cell>
        </row>
        <row r="686">
          <cell r="A686" t="str">
            <v>30000228</v>
          </cell>
          <cell r="B686" t="str">
            <v>LAKE BAY SUBSTATION</v>
          </cell>
          <cell r="C686">
            <v>7193</v>
          </cell>
        </row>
        <row r="687">
          <cell r="A687" t="str">
            <v>30000229</v>
          </cell>
          <cell r="B687" t="str">
            <v>LOWER BULB GENERATING PLANT</v>
          </cell>
          <cell r="C687">
            <v>16027</v>
          </cell>
        </row>
        <row r="688">
          <cell r="A688" t="str">
            <v>30000230</v>
          </cell>
          <cell r="B688" t="str">
            <v>LEWIS &amp; CLARK SUBSTATION</v>
          </cell>
          <cell r="C688">
            <v>7015</v>
          </cell>
        </row>
        <row r="689">
          <cell r="A689" t="str">
            <v>30000232</v>
          </cell>
          <cell r="B689" t="str">
            <v>LOW GAP METERING POINT</v>
          </cell>
          <cell r="C689">
            <v>11133.06</v>
          </cell>
        </row>
        <row r="690">
          <cell r="A690" t="str">
            <v>30000233</v>
          </cell>
          <cell r="B690" t="str">
            <v>LAKE GROVE SUBSTATION</v>
          </cell>
          <cell r="C690">
            <v>62953.88</v>
          </cell>
        </row>
        <row r="691">
          <cell r="A691" t="str">
            <v>30000236</v>
          </cell>
          <cell r="B691" t="str">
            <v>LAKESIDE SUBSTATION (CLP)</v>
          </cell>
          <cell r="C691">
            <v>21534</v>
          </cell>
        </row>
        <row r="692">
          <cell r="A692" t="str">
            <v>30000237</v>
          </cell>
          <cell r="B692" t="str">
            <v>LAKEVIEW SUBSTATION</v>
          </cell>
          <cell r="C692">
            <v>71363.740000000005</v>
          </cell>
        </row>
        <row r="693">
          <cell r="A693" t="str">
            <v>30000238</v>
          </cell>
          <cell r="B693" t="str">
            <v>LAKE LENORE #2 IRRIGATION PUMP</v>
          </cell>
          <cell r="C693">
            <v>12735.93</v>
          </cell>
        </row>
        <row r="694">
          <cell r="A694" t="str">
            <v>30000239</v>
          </cell>
          <cell r="B694" t="str">
            <v>LAKE LENORE #1 IRRIGATION PUMP</v>
          </cell>
          <cell r="C694">
            <v>12122.33</v>
          </cell>
        </row>
        <row r="695">
          <cell r="A695" t="str">
            <v>30000240</v>
          </cell>
          <cell r="B695" t="str">
            <v>LODHOLM SUBSTATION</v>
          </cell>
          <cell r="C695">
            <v>59434</v>
          </cell>
        </row>
        <row r="696">
          <cell r="A696" t="str">
            <v>30000245</v>
          </cell>
          <cell r="B696" t="str">
            <v>LOCUST SUBSTATION</v>
          </cell>
          <cell r="C696">
            <v>32812.089999999997</v>
          </cell>
        </row>
        <row r="697">
          <cell r="A697" t="str">
            <v>30000247</v>
          </cell>
          <cell r="B697" t="str">
            <v>LUMP GULCH SUBSTATION</v>
          </cell>
          <cell r="C697">
            <v>20311.760000000002</v>
          </cell>
        </row>
        <row r="698">
          <cell r="A698" t="str">
            <v>30000248</v>
          </cell>
          <cell r="B698" t="str">
            <v>LUHR BEACH SUBSTATION</v>
          </cell>
          <cell r="C698">
            <v>58732.7</v>
          </cell>
        </row>
        <row r="699">
          <cell r="A699" t="str">
            <v>30000250</v>
          </cell>
          <cell r="B699" t="str">
            <v>LYLE SUBSTATION</v>
          </cell>
          <cell r="C699">
            <v>48978</v>
          </cell>
        </row>
        <row r="700">
          <cell r="A700" t="str">
            <v>30000253</v>
          </cell>
          <cell r="B700" t="str">
            <v>MARENGO SUBSTATION</v>
          </cell>
          <cell r="C700">
            <v>28220</v>
          </cell>
        </row>
        <row r="701">
          <cell r="A701" t="str">
            <v>30000255</v>
          </cell>
          <cell r="B701" t="str">
            <v>MAYFIELD SWITCHYARD</v>
          </cell>
          <cell r="C701">
            <v>202128.14</v>
          </cell>
        </row>
        <row r="702">
          <cell r="A702" t="str">
            <v>30000256</v>
          </cell>
          <cell r="B702" t="str">
            <v>MCCULLOUGH SUBSTATION</v>
          </cell>
          <cell r="C702">
            <v>29138.83</v>
          </cell>
        </row>
        <row r="703">
          <cell r="A703" t="str">
            <v>30000266</v>
          </cell>
          <cell r="B703" t="str">
            <v>MILAN SUBSTATION</v>
          </cell>
          <cell r="C703">
            <v>27672</v>
          </cell>
        </row>
        <row r="704">
          <cell r="A704" t="str">
            <v>30000267</v>
          </cell>
          <cell r="B704" t="str">
            <v>MINIDOKA POWERHOUSE</v>
          </cell>
          <cell r="C704">
            <v>147898</v>
          </cell>
        </row>
        <row r="705">
          <cell r="A705" t="str">
            <v>30000268</v>
          </cell>
          <cell r="B705" t="str">
            <v>MIST SUBSTATION</v>
          </cell>
          <cell r="C705">
            <v>50488</v>
          </cell>
        </row>
        <row r="706">
          <cell r="A706" t="str">
            <v>30000269</v>
          </cell>
          <cell r="B706" t="str">
            <v>MACKS INN SUBSTATION</v>
          </cell>
          <cell r="C706">
            <v>429290.56</v>
          </cell>
        </row>
        <row r="707">
          <cell r="A707" t="str">
            <v>30000272</v>
          </cell>
          <cell r="B707" t="str">
            <v>VALLEY SUBSTATION(RAFT RIVER E</v>
          </cell>
          <cell r="C707">
            <v>23392</v>
          </cell>
        </row>
        <row r="708">
          <cell r="A708" t="str">
            <v>30000274</v>
          </cell>
          <cell r="B708" t="str">
            <v>MOAB SUBSTATION</v>
          </cell>
          <cell r="C708">
            <v>27824.33</v>
          </cell>
        </row>
        <row r="709">
          <cell r="A709" t="str">
            <v>30000277</v>
          </cell>
          <cell r="B709" t="str">
            <v>MOSSYROCK SUBSTATION</v>
          </cell>
          <cell r="C709">
            <v>17122</v>
          </cell>
        </row>
        <row r="710">
          <cell r="A710" t="str">
            <v>30000281</v>
          </cell>
          <cell r="B710" t="str">
            <v>MISSION SUBSTATION</v>
          </cell>
          <cell r="C710">
            <v>4255.04</v>
          </cell>
        </row>
        <row r="711">
          <cell r="A711" t="str">
            <v>30000283</v>
          </cell>
          <cell r="B711" t="str">
            <v>MT. HALL SUBSTATION</v>
          </cell>
          <cell r="C711">
            <v>15208</v>
          </cell>
        </row>
        <row r="712">
          <cell r="A712" t="str">
            <v>30000285</v>
          </cell>
          <cell r="B712" t="str">
            <v>NORTH BEND SUBSTATION</v>
          </cell>
          <cell r="C712">
            <v>39582</v>
          </cell>
        </row>
        <row r="713">
          <cell r="A713" t="str">
            <v>30000286</v>
          </cell>
          <cell r="B713" t="str">
            <v>NECANICUM SUBSTATION</v>
          </cell>
          <cell r="C713">
            <v>339097.96</v>
          </cell>
        </row>
        <row r="714">
          <cell r="A714" t="str">
            <v>30000289</v>
          </cell>
          <cell r="B714" t="str">
            <v>NOXON SWITCHYARD</v>
          </cell>
          <cell r="C714">
            <v>3248</v>
          </cell>
        </row>
        <row r="715">
          <cell r="A715" t="str">
            <v>30000290</v>
          </cell>
          <cell r="B715" t="str">
            <v>NORTH PASCO SUBSTATION</v>
          </cell>
          <cell r="C715">
            <v>59484.1</v>
          </cell>
        </row>
        <row r="716">
          <cell r="A716" t="str">
            <v>30000292</v>
          </cell>
          <cell r="B716" t="str">
            <v>NEFF ROAD METERING POINT</v>
          </cell>
          <cell r="C716">
            <v>46637.2</v>
          </cell>
        </row>
        <row r="717">
          <cell r="A717" t="str">
            <v>30000294</v>
          </cell>
          <cell r="B717" t="str">
            <v>NOTI CREEK SUBSTATION</v>
          </cell>
          <cell r="C717">
            <v>114195</v>
          </cell>
        </row>
        <row r="718">
          <cell r="A718" t="str">
            <v>30000295</v>
          </cell>
          <cell r="B718" t="str">
            <v>OAK KNOLL SUBSTATION</v>
          </cell>
          <cell r="C718">
            <v>70494.34</v>
          </cell>
        </row>
        <row r="719">
          <cell r="A719" t="str">
            <v>30000297</v>
          </cell>
          <cell r="B719" t="str">
            <v>O'GARA SUBSTATION</v>
          </cell>
          <cell r="C719">
            <v>1305</v>
          </cell>
        </row>
        <row r="720">
          <cell r="A720" t="str">
            <v>30000298</v>
          </cell>
          <cell r="B720" t="str">
            <v>OHOP SUBSTATION</v>
          </cell>
          <cell r="C720">
            <v>61174.759999999995</v>
          </cell>
        </row>
        <row r="721">
          <cell r="A721" t="str">
            <v>30000299</v>
          </cell>
          <cell r="B721" t="str">
            <v>OKANOGAN SUBSTATION</v>
          </cell>
          <cell r="C721">
            <v>10025.1</v>
          </cell>
        </row>
        <row r="722">
          <cell r="A722" t="str">
            <v>30000300</v>
          </cell>
          <cell r="B722" t="str">
            <v>OLD LOWER GENERATING PLANT</v>
          </cell>
          <cell r="C722">
            <v>7514</v>
          </cell>
        </row>
        <row r="723">
          <cell r="A723" t="str">
            <v>30000301</v>
          </cell>
          <cell r="B723" t="str">
            <v>OLNEY METERING POINT</v>
          </cell>
          <cell r="C723">
            <v>35014.270000000004</v>
          </cell>
        </row>
        <row r="724">
          <cell r="A724" t="str">
            <v>30000302</v>
          </cell>
          <cell r="B724" t="str">
            <v>OLYMPIC PIPELINE</v>
          </cell>
          <cell r="C724">
            <v>12580</v>
          </cell>
        </row>
        <row r="725">
          <cell r="A725" t="str">
            <v>30000303</v>
          </cell>
          <cell r="B725" t="str">
            <v>OMAK SUBSTATION</v>
          </cell>
          <cell r="C725">
            <v>13613.1</v>
          </cell>
        </row>
        <row r="726">
          <cell r="A726" t="str">
            <v>30000305</v>
          </cell>
          <cell r="B726" t="str">
            <v>OPHIR SUBSTATION</v>
          </cell>
          <cell r="C726">
            <v>11385</v>
          </cell>
        </row>
        <row r="727">
          <cell r="A727" t="str">
            <v>30000306</v>
          </cell>
          <cell r="B727" t="str">
            <v>OPPORTUNITY SUBSTATION</v>
          </cell>
          <cell r="C727">
            <v>15961</v>
          </cell>
        </row>
        <row r="728">
          <cell r="A728" t="str">
            <v>30000307</v>
          </cell>
          <cell r="B728" t="str">
            <v>OREMET SUBSTATION</v>
          </cell>
          <cell r="C728">
            <v>31352</v>
          </cell>
        </row>
        <row r="729">
          <cell r="A729" t="str">
            <v>30000309</v>
          </cell>
          <cell r="B729" t="str">
            <v>OTHELLO SUBSTATION</v>
          </cell>
          <cell r="C729">
            <v>69527</v>
          </cell>
        </row>
        <row r="730">
          <cell r="A730" t="str">
            <v>30000311</v>
          </cell>
          <cell r="B730" t="str">
            <v>PACKWOOD SUBSTATION</v>
          </cell>
          <cell r="C730">
            <v>59119</v>
          </cell>
        </row>
        <row r="731">
          <cell r="A731" t="str">
            <v>30000313</v>
          </cell>
          <cell r="B731" t="str">
            <v>PALISADES POWERHOUSE</v>
          </cell>
          <cell r="C731">
            <v>620267.15</v>
          </cell>
        </row>
        <row r="732">
          <cell r="A732" t="str">
            <v>30000314</v>
          </cell>
          <cell r="B732" t="str">
            <v>PACKWOOD POWERHOUSE</v>
          </cell>
          <cell r="C732">
            <v>21911</v>
          </cell>
        </row>
        <row r="733">
          <cell r="A733" t="str">
            <v>30000316</v>
          </cell>
          <cell r="B733" t="str">
            <v>POTHOLES EAST CANAL GENERATING</v>
          </cell>
          <cell r="C733">
            <v>14299</v>
          </cell>
        </row>
        <row r="734">
          <cell r="A734" t="str">
            <v>30000318</v>
          </cell>
          <cell r="B734" t="str">
            <v>PHILLIPS SUBSTATION</v>
          </cell>
          <cell r="C734">
            <v>51248</v>
          </cell>
        </row>
        <row r="735">
          <cell r="A735" t="str">
            <v>30000319</v>
          </cell>
          <cell r="B735" t="str">
            <v>PIHL ROAD METERING POINT</v>
          </cell>
          <cell r="C735">
            <v>12687.05</v>
          </cell>
        </row>
        <row r="736">
          <cell r="A736" t="str">
            <v>30000320</v>
          </cell>
          <cell r="B736" t="str">
            <v>POPCORN HILL METERING POINT</v>
          </cell>
          <cell r="C736">
            <v>22116</v>
          </cell>
        </row>
        <row r="737">
          <cell r="A737" t="str">
            <v>30000321</v>
          </cell>
          <cell r="B737" t="str">
            <v>PIKE METERING POINT</v>
          </cell>
          <cell r="C737">
            <v>46083.93</v>
          </cell>
        </row>
        <row r="738">
          <cell r="A738" t="str">
            <v>30000322</v>
          </cell>
          <cell r="B738" t="str">
            <v>PIONEER SUBSTATION</v>
          </cell>
          <cell r="C738">
            <v>26068</v>
          </cell>
        </row>
        <row r="739">
          <cell r="A739" t="str">
            <v>30000323</v>
          </cell>
          <cell r="B739" t="str">
            <v>PILOT ROCK SUBSTATION</v>
          </cell>
          <cell r="C739">
            <v>166942.88</v>
          </cell>
        </row>
        <row r="740">
          <cell r="A740" t="str">
            <v>30000325</v>
          </cell>
          <cell r="B740" t="str">
            <v>PLEASANT HILL SUBSTATION</v>
          </cell>
          <cell r="C740">
            <v>25937.5</v>
          </cell>
        </row>
        <row r="741">
          <cell r="A741" t="str">
            <v>30000326</v>
          </cell>
          <cell r="B741" t="str">
            <v>PLUMMER SUBSTATION</v>
          </cell>
          <cell r="C741">
            <v>55840</v>
          </cell>
        </row>
        <row r="742">
          <cell r="A742" t="str">
            <v>30000327</v>
          </cell>
          <cell r="B742" t="str">
            <v>PARKLAND SUBSTATION</v>
          </cell>
          <cell r="C742">
            <v>20439</v>
          </cell>
        </row>
        <row r="743">
          <cell r="A743" t="str">
            <v>30000329</v>
          </cell>
          <cell r="B743" t="str">
            <v>PLEASANT VIEW SUBSTATION</v>
          </cell>
          <cell r="C743">
            <v>6044</v>
          </cell>
        </row>
        <row r="744">
          <cell r="A744" t="str">
            <v>30000330</v>
          </cell>
          <cell r="B744" t="str">
            <v>PLYMOUTH SUBSTATION</v>
          </cell>
          <cell r="C744">
            <v>41633</v>
          </cell>
        </row>
        <row r="745">
          <cell r="A745" t="str">
            <v>30000331</v>
          </cell>
          <cell r="B745" t="str">
            <v>PENDERGAST SUBSTATION</v>
          </cell>
          <cell r="C745">
            <v>5409</v>
          </cell>
        </row>
        <row r="746">
          <cell r="A746" t="str">
            <v>30000333</v>
          </cell>
          <cell r="B746" t="str">
            <v>POINT OF ROCKS SUBSTATION</v>
          </cell>
          <cell r="C746">
            <v>47043.57</v>
          </cell>
        </row>
        <row r="747">
          <cell r="A747" t="str">
            <v>30000334</v>
          </cell>
          <cell r="B747" t="str">
            <v>POTLATCH SUBSTATION(AVISTA)</v>
          </cell>
          <cell r="C747">
            <v>34912</v>
          </cell>
        </row>
        <row r="748">
          <cell r="A748" t="str">
            <v>30000339</v>
          </cell>
          <cell r="B748" t="str">
            <v>PRIEST RIVER SUBSTATION(AVISTA</v>
          </cell>
          <cell r="C748">
            <v>30389.279999999999</v>
          </cell>
        </row>
        <row r="749">
          <cell r="A749" t="str">
            <v>30000340</v>
          </cell>
          <cell r="B749" t="str">
            <v>SUBSTATION FG</v>
          </cell>
          <cell r="C749">
            <v>15482</v>
          </cell>
        </row>
        <row r="750">
          <cell r="A750" t="str">
            <v>30000341</v>
          </cell>
          <cell r="B750" t="str">
            <v>PORT ANGELES SUBSTATION(ITT RA</v>
          </cell>
          <cell r="C750">
            <v>465014.23</v>
          </cell>
        </row>
        <row r="751">
          <cell r="A751" t="str">
            <v>30000343</v>
          </cell>
          <cell r="B751" t="str">
            <v>PATEROS SUBSTATION</v>
          </cell>
          <cell r="C751">
            <v>11455</v>
          </cell>
        </row>
        <row r="752">
          <cell r="A752" t="str">
            <v>30000344</v>
          </cell>
          <cell r="B752" t="str">
            <v>PORT TOWNSEND SUBSTATION</v>
          </cell>
          <cell r="C752">
            <v>106936.7</v>
          </cell>
        </row>
        <row r="753">
          <cell r="A753" t="str">
            <v>30000348</v>
          </cell>
          <cell r="B753" t="str">
            <v>EAST SUBSTATION</v>
          </cell>
          <cell r="C753">
            <v>4388</v>
          </cell>
        </row>
        <row r="754">
          <cell r="A754" t="str">
            <v>30000349</v>
          </cell>
          <cell r="B754" t="str">
            <v>PURDY SUBSTATION</v>
          </cell>
          <cell r="C754">
            <v>59163.24</v>
          </cell>
        </row>
        <row r="755">
          <cell r="A755" t="str">
            <v>30000350</v>
          </cell>
          <cell r="B755" t="str">
            <v>PATTON VALLEY METERING POINT</v>
          </cell>
          <cell r="C755">
            <v>17235</v>
          </cell>
        </row>
        <row r="756">
          <cell r="A756" t="str">
            <v>30000351</v>
          </cell>
          <cell r="B756" t="str">
            <v>POWERLINE SUBSTATION</v>
          </cell>
          <cell r="C756">
            <v>22086</v>
          </cell>
        </row>
        <row r="757">
          <cell r="A757" t="str">
            <v>30000352</v>
          </cell>
          <cell r="B757" t="str">
            <v>PYRAMID SUBSTATION</v>
          </cell>
          <cell r="C757">
            <v>26867.52</v>
          </cell>
        </row>
        <row r="758">
          <cell r="A758" t="str">
            <v>30000353</v>
          </cell>
          <cell r="B758" t="str">
            <v>QUILCENE SUBSTATION</v>
          </cell>
          <cell r="C758">
            <v>25405.9</v>
          </cell>
        </row>
        <row r="759">
          <cell r="A759" t="str">
            <v>30000354</v>
          </cell>
          <cell r="B759" t="str">
            <v>RADAR PUMPING PLANT</v>
          </cell>
          <cell r="C759">
            <v>13762.71</v>
          </cell>
        </row>
        <row r="760">
          <cell r="A760" t="str">
            <v>30000355</v>
          </cell>
          <cell r="B760" t="str">
            <v>RAINIER SUBSTATION</v>
          </cell>
          <cell r="C760">
            <v>146712.54999999999</v>
          </cell>
        </row>
        <row r="761">
          <cell r="A761" t="str">
            <v>30000356</v>
          </cell>
          <cell r="B761" t="str">
            <v>RANDLE SUBSTATION</v>
          </cell>
          <cell r="C761">
            <v>32099</v>
          </cell>
        </row>
        <row r="762">
          <cell r="A762" t="str">
            <v>30000357</v>
          </cell>
          <cell r="B762" t="str">
            <v>RATHDRUM SUBSTATION</v>
          </cell>
          <cell r="C762">
            <v>28219</v>
          </cell>
        </row>
        <row r="763">
          <cell r="A763" t="str">
            <v>30000358</v>
          </cell>
          <cell r="B763" t="str">
            <v>RATTLESNAKE SUBSTATION(BENTON</v>
          </cell>
          <cell r="C763">
            <v>43829</v>
          </cell>
        </row>
        <row r="764">
          <cell r="A764" t="str">
            <v>30000361</v>
          </cell>
          <cell r="B764" t="str">
            <v>RIVERFRONT SUBSTATION</v>
          </cell>
          <cell r="C764">
            <v>21522</v>
          </cell>
        </row>
        <row r="765">
          <cell r="A765" t="str">
            <v>30000362</v>
          </cell>
          <cell r="B765" t="str">
            <v>RILEY SUBSTATION</v>
          </cell>
          <cell r="C765">
            <v>50777</v>
          </cell>
        </row>
        <row r="766">
          <cell r="A766" t="str">
            <v>30000363</v>
          </cell>
          <cell r="B766" t="str">
            <v>RIVERGATE SUBSTATION</v>
          </cell>
          <cell r="C766">
            <v>4468</v>
          </cell>
        </row>
        <row r="767">
          <cell r="A767" t="str">
            <v>30000366</v>
          </cell>
          <cell r="B767" t="str">
            <v>ROCKY BROOK POWERHOUSE</v>
          </cell>
          <cell r="C767">
            <v>2016</v>
          </cell>
        </row>
        <row r="768">
          <cell r="A768" t="str">
            <v>30000367</v>
          </cell>
          <cell r="B768" t="str">
            <v>ROSALIA SUBSTATION</v>
          </cell>
          <cell r="C768">
            <v>28425</v>
          </cell>
        </row>
        <row r="769">
          <cell r="A769" t="str">
            <v>30000368</v>
          </cell>
          <cell r="B769" t="str">
            <v>ROXBORO SUBSTATION</v>
          </cell>
          <cell r="C769">
            <v>21585</v>
          </cell>
        </row>
        <row r="770">
          <cell r="A770" t="str">
            <v>30000369</v>
          </cell>
          <cell r="B770" t="str">
            <v>RUSSELL SMITH POWERHOUSE</v>
          </cell>
          <cell r="C770">
            <v>11906</v>
          </cell>
        </row>
        <row r="771">
          <cell r="A771" t="str">
            <v>30000382</v>
          </cell>
          <cell r="B771" t="str">
            <v>CENTRALIA MINES SUBSTATION</v>
          </cell>
          <cell r="C771">
            <v>5778</v>
          </cell>
        </row>
        <row r="772">
          <cell r="A772" t="str">
            <v>30000394</v>
          </cell>
          <cell r="B772" t="str">
            <v>FOSTER (INACTIVE. SEE NODTES)</v>
          </cell>
          <cell r="C772">
            <v>4456</v>
          </cell>
        </row>
        <row r="773">
          <cell r="A773" t="str">
            <v>30000400</v>
          </cell>
          <cell r="B773" t="str">
            <v>APPLEWAY (INACTIVE. SEE NOTES)</v>
          </cell>
          <cell r="C773">
            <v>24252</v>
          </cell>
        </row>
        <row r="774">
          <cell r="A774" t="str">
            <v>30000407</v>
          </cell>
          <cell r="B774" t="str">
            <v>ARGENT(INACTIVE. SEE NOTES)</v>
          </cell>
          <cell r="C774">
            <v>55722</v>
          </cell>
        </row>
        <row r="775">
          <cell r="A775" t="str">
            <v>30000419</v>
          </cell>
          <cell r="B775" t="str">
            <v>CENTRALIA START UP(INACTIVE. S</v>
          </cell>
          <cell r="C775">
            <v>13477</v>
          </cell>
        </row>
        <row r="776">
          <cell r="A776" t="str">
            <v>30000425</v>
          </cell>
          <cell r="B776" t="str">
            <v>CAPE HORN(INACTIVE. SEE NOTES)</v>
          </cell>
          <cell r="C776">
            <v>14135</v>
          </cell>
        </row>
        <row r="777">
          <cell r="A777" t="str">
            <v>30000432</v>
          </cell>
          <cell r="B777" t="str">
            <v>SAMMAMISH SUBSTATION</v>
          </cell>
          <cell r="C777">
            <v>1911</v>
          </cell>
        </row>
        <row r="778">
          <cell r="A778" t="str">
            <v>30000435</v>
          </cell>
          <cell r="B778" t="str">
            <v>SCAPPOOSE SUBSTATION</v>
          </cell>
          <cell r="C778">
            <v>39481.56</v>
          </cell>
        </row>
        <row r="779">
          <cell r="A779" t="str">
            <v>30000436</v>
          </cell>
          <cell r="B779" t="str">
            <v>SOUTH CUT BANK SUBSTATION</v>
          </cell>
          <cell r="C779">
            <v>11955</v>
          </cell>
        </row>
        <row r="780">
          <cell r="A780" t="str">
            <v>30000438</v>
          </cell>
          <cell r="B780" t="str">
            <v>SCOGGINS VALLEY METERING POINT</v>
          </cell>
          <cell r="C780">
            <v>27685</v>
          </cell>
        </row>
        <row r="781">
          <cell r="A781" t="str">
            <v>30000439</v>
          </cell>
          <cell r="B781" t="str">
            <v>SAND HILL CRANE SUBSTATION</v>
          </cell>
          <cell r="C781">
            <v>70897.489999999991</v>
          </cell>
        </row>
        <row r="782">
          <cell r="A782" t="str">
            <v>30000441</v>
          </cell>
          <cell r="B782" t="str">
            <v>SODA SPRINGS SUBSTATION</v>
          </cell>
          <cell r="C782">
            <v>6336</v>
          </cell>
        </row>
        <row r="783">
          <cell r="A783" t="str">
            <v>30000444</v>
          </cell>
          <cell r="B783" t="str">
            <v>SOUTH ELMA SUBSTATION</v>
          </cell>
          <cell r="C783">
            <v>342095.82</v>
          </cell>
        </row>
        <row r="784">
          <cell r="A784" t="str">
            <v>30000446</v>
          </cell>
          <cell r="B784" t="str">
            <v>SEDRO WOOLLEY SUBSTATION</v>
          </cell>
          <cell r="C784">
            <v>41393</v>
          </cell>
        </row>
        <row r="785">
          <cell r="A785" t="str">
            <v>30000447</v>
          </cell>
          <cell r="B785" t="str">
            <v>SUGAR MILL SUBSTATION</v>
          </cell>
          <cell r="C785">
            <v>241150.11999999997</v>
          </cell>
        </row>
        <row r="786">
          <cell r="A786" t="str">
            <v>30000448</v>
          </cell>
          <cell r="B786" t="str">
            <v>SHORT MOUNTAIN GENERATING PLAN</v>
          </cell>
          <cell r="C786">
            <v>17681</v>
          </cell>
        </row>
        <row r="787">
          <cell r="A787" t="str">
            <v>30000449</v>
          </cell>
          <cell r="B787" t="str">
            <v>SUN HEAVEN NO. 2 SUBSTATION</v>
          </cell>
          <cell r="C787">
            <v>31152</v>
          </cell>
        </row>
        <row r="788">
          <cell r="A788" t="str">
            <v>30000451</v>
          </cell>
          <cell r="B788" t="str">
            <v>SKOOKUM SUBSTATION</v>
          </cell>
          <cell r="C788">
            <v>68054</v>
          </cell>
        </row>
        <row r="789">
          <cell r="A789" t="str">
            <v>30000453</v>
          </cell>
          <cell r="B789" t="str">
            <v>SUMAS SUBSTATION</v>
          </cell>
          <cell r="C789">
            <v>13840</v>
          </cell>
        </row>
        <row r="790">
          <cell r="A790" t="str">
            <v>30000454</v>
          </cell>
          <cell r="B790" t="str">
            <v>SMITH CREEK POWERHOUSE</v>
          </cell>
          <cell r="C790">
            <v>4962.4799999999996</v>
          </cell>
        </row>
        <row r="791">
          <cell r="A791" t="str">
            <v>30000455</v>
          </cell>
          <cell r="B791" t="str">
            <v>SNYDER SUBSTATION</v>
          </cell>
          <cell r="C791">
            <v>24522</v>
          </cell>
        </row>
        <row r="792">
          <cell r="A792" t="str">
            <v>30000456</v>
          </cell>
          <cell r="B792" t="str">
            <v>SNIPTION SUBSTATION</v>
          </cell>
          <cell r="C792">
            <v>47195</v>
          </cell>
        </row>
        <row r="793">
          <cell r="A793" t="str">
            <v>30000457</v>
          </cell>
          <cell r="B793" t="str">
            <v>SOUTH BUTTE SUBSTATION</v>
          </cell>
          <cell r="C793">
            <v>12037</v>
          </cell>
        </row>
        <row r="794">
          <cell r="A794" t="str">
            <v>30000458</v>
          </cell>
          <cell r="B794" t="str">
            <v>SPAW SUBSTATION</v>
          </cell>
          <cell r="C794">
            <v>11078</v>
          </cell>
        </row>
        <row r="795">
          <cell r="A795" t="str">
            <v>30000459</v>
          </cell>
          <cell r="B795" t="str">
            <v>SPANGLE SUBSTATION</v>
          </cell>
          <cell r="C795">
            <v>18957</v>
          </cell>
        </row>
        <row r="796">
          <cell r="A796" t="str">
            <v>30000465</v>
          </cell>
          <cell r="B796" t="str">
            <v>SUNNYSIDE PORT SUBSTATION</v>
          </cell>
          <cell r="C796">
            <v>35470.53</v>
          </cell>
        </row>
        <row r="797">
          <cell r="A797" t="str">
            <v>30000467</v>
          </cell>
          <cell r="B797" t="str">
            <v>STATELINE SUBSTATION</v>
          </cell>
          <cell r="C797">
            <v>141727</v>
          </cell>
        </row>
        <row r="798">
          <cell r="A798" t="str">
            <v>30000468</v>
          </cell>
          <cell r="B798" t="str">
            <v>ST. HELENS SUBSTATION</v>
          </cell>
          <cell r="C798">
            <v>18501.560000000001</v>
          </cell>
        </row>
        <row r="799">
          <cell r="A799" t="str">
            <v>30000469</v>
          </cell>
          <cell r="B799" t="str">
            <v>SATUS 2 SUBSTATION</v>
          </cell>
          <cell r="C799">
            <v>9693</v>
          </cell>
        </row>
        <row r="800">
          <cell r="A800" t="str">
            <v>30000470</v>
          </cell>
          <cell r="B800" t="str">
            <v>SATUS 3 SUBSTATION</v>
          </cell>
          <cell r="C800">
            <v>28953</v>
          </cell>
        </row>
        <row r="801">
          <cell r="A801" t="str">
            <v>30000473</v>
          </cell>
          <cell r="B801" t="str">
            <v>SUMNER SUBSTATION</v>
          </cell>
          <cell r="C801">
            <v>22970</v>
          </cell>
        </row>
        <row r="802">
          <cell r="A802" t="str">
            <v>30000475</v>
          </cell>
          <cell r="B802" t="str">
            <v>SOUTH FORK SUBSTATION</v>
          </cell>
          <cell r="C802">
            <v>49334.3</v>
          </cell>
        </row>
        <row r="803">
          <cell r="A803" t="str">
            <v>30000477</v>
          </cell>
          <cell r="B803" t="str">
            <v>SILVER STAR SUBSTATION</v>
          </cell>
          <cell r="C803">
            <v>44432.619999999995</v>
          </cell>
        </row>
        <row r="804">
          <cell r="A804" t="str">
            <v>30000478</v>
          </cell>
          <cell r="B804" t="str">
            <v>SWEETWATER SUBSTATION</v>
          </cell>
          <cell r="C804">
            <v>22846</v>
          </cell>
        </row>
        <row r="805">
          <cell r="A805" t="str">
            <v>30000480</v>
          </cell>
          <cell r="B805" t="str">
            <v>SYLMAR DC CONVERTER STATION</v>
          </cell>
          <cell r="C805">
            <v>2784</v>
          </cell>
        </row>
        <row r="806">
          <cell r="A806" t="str">
            <v>30000481</v>
          </cell>
          <cell r="B806" t="str">
            <v>TAPTEAL SUBSTATION</v>
          </cell>
          <cell r="C806">
            <v>92685</v>
          </cell>
        </row>
        <row r="807">
          <cell r="A807" t="str">
            <v>30000483</v>
          </cell>
          <cell r="B807" t="str">
            <v>TROUT CREEK SUBSTATION</v>
          </cell>
          <cell r="C807">
            <v>45108</v>
          </cell>
        </row>
        <row r="808">
          <cell r="A808" t="str">
            <v>30000484</v>
          </cell>
          <cell r="B808" t="str">
            <v>TECOMA METERING POINT</v>
          </cell>
          <cell r="C808">
            <v>15357</v>
          </cell>
        </row>
        <row r="809">
          <cell r="A809" t="str">
            <v>30000486</v>
          </cell>
          <cell r="B809" t="str">
            <v>TEANAWAY SUBSTATION</v>
          </cell>
          <cell r="C809">
            <v>398</v>
          </cell>
        </row>
        <row r="810">
          <cell r="A810" t="str">
            <v>30000488</v>
          </cell>
          <cell r="B810" t="str">
            <v>THOMPSON FALLS SUBSTATION</v>
          </cell>
          <cell r="C810">
            <v>41428</v>
          </cell>
        </row>
        <row r="811">
          <cell r="A811" t="str">
            <v>30000489</v>
          </cell>
          <cell r="B811" t="str">
            <v>THURSTON SUBSTATION</v>
          </cell>
          <cell r="C811">
            <v>27476</v>
          </cell>
        </row>
        <row r="812">
          <cell r="A812" t="str">
            <v>30000491</v>
          </cell>
          <cell r="B812" t="str">
            <v>TWILIGHT SUBSTATION</v>
          </cell>
          <cell r="C812">
            <v>20840</v>
          </cell>
        </row>
        <row r="813">
          <cell r="A813" t="str">
            <v>30000495</v>
          </cell>
          <cell r="B813" t="str">
            <v>TOSTON SUBSTATION</v>
          </cell>
          <cell r="C813">
            <v>24600</v>
          </cell>
        </row>
        <row r="814">
          <cell r="A814" t="str">
            <v>30000496</v>
          </cell>
          <cell r="B814" t="str">
            <v>TARBELL SUBSTATION</v>
          </cell>
          <cell r="C814">
            <v>18665</v>
          </cell>
        </row>
        <row r="815">
          <cell r="A815" t="str">
            <v>30000500</v>
          </cell>
          <cell r="B815" t="str">
            <v>TUM TUM SUBSTATION</v>
          </cell>
          <cell r="C815">
            <v>26909.37</v>
          </cell>
        </row>
        <row r="816">
          <cell r="A816" t="str">
            <v>30000501</v>
          </cell>
          <cell r="B816" t="str">
            <v>TOWNSEND METERING POINT</v>
          </cell>
          <cell r="C816">
            <v>35194</v>
          </cell>
        </row>
        <row r="817">
          <cell r="A817" t="str">
            <v>30000502</v>
          </cell>
          <cell r="B817" t="str">
            <v>TYEE SUBSTATION</v>
          </cell>
          <cell r="C817">
            <v>86912.25</v>
          </cell>
        </row>
        <row r="818">
          <cell r="A818" t="str">
            <v>30000504</v>
          </cell>
          <cell r="B818" t="str">
            <v>UKIAH SUBSTATION</v>
          </cell>
          <cell r="C818">
            <v>81846.11</v>
          </cell>
        </row>
        <row r="819">
          <cell r="A819" t="str">
            <v>30000508</v>
          </cell>
          <cell r="B819" t="str">
            <v>UPPER GENERATING PLANT</v>
          </cell>
          <cell r="C819">
            <v>17829</v>
          </cell>
        </row>
        <row r="820">
          <cell r="A820" t="str">
            <v>30000510</v>
          </cell>
          <cell r="B820" t="str">
            <v>U. S. PLYWOOD SUBSTATION</v>
          </cell>
          <cell r="C820">
            <v>15723</v>
          </cell>
        </row>
        <row r="821">
          <cell r="A821" t="str">
            <v>30000511</v>
          </cell>
          <cell r="B821" t="str">
            <v>OXBOW SUBSTATION(PACIFIC CO PU</v>
          </cell>
          <cell r="C821">
            <v>14180</v>
          </cell>
        </row>
        <row r="822">
          <cell r="A822" t="str">
            <v>30000512</v>
          </cell>
          <cell r="B822" t="str">
            <v>VAUGHN SUBSTATION</v>
          </cell>
          <cell r="C822">
            <v>29287</v>
          </cell>
        </row>
        <row r="823">
          <cell r="A823" t="str">
            <v>30000513</v>
          </cell>
          <cell r="B823" t="str">
            <v>VICTOR SUBSTATION(FALL RIVER R</v>
          </cell>
          <cell r="C823">
            <v>81617.53</v>
          </cell>
        </row>
        <row r="824">
          <cell r="A824" t="str">
            <v>30000514</v>
          </cell>
          <cell r="B824" t="str">
            <v>VIEW SUBSTATION</v>
          </cell>
          <cell r="C824">
            <v>13906</v>
          </cell>
        </row>
        <row r="825">
          <cell r="A825" t="str">
            <v>30000515</v>
          </cell>
          <cell r="B825" t="str">
            <v>VINSON METERING POINT</v>
          </cell>
          <cell r="C825">
            <v>27323</v>
          </cell>
        </row>
        <row r="826">
          <cell r="A826" t="str">
            <v>30000516</v>
          </cell>
          <cell r="B826" t="str">
            <v>VISTA SUBSTATION</v>
          </cell>
          <cell r="C826">
            <v>25231</v>
          </cell>
        </row>
        <row r="827">
          <cell r="A827" t="str">
            <v>30000518</v>
          </cell>
          <cell r="B827" t="str">
            <v>VANTAGE STATE PARK METERING PO</v>
          </cell>
          <cell r="C827">
            <v>20238</v>
          </cell>
        </row>
        <row r="828">
          <cell r="A828" t="str">
            <v>30000521</v>
          </cell>
          <cell r="B828" t="str">
            <v>WAHLUKE SUBSTATION</v>
          </cell>
          <cell r="C828">
            <v>10343</v>
          </cell>
        </row>
        <row r="829">
          <cell r="A829" t="str">
            <v>30000525</v>
          </cell>
          <cell r="B829" t="str">
            <v>WEIPPE SUBSTATION</v>
          </cell>
          <cell r="C829">
            <v>18934</v>
          </cell>
        </row>
        <row r="830">
          <cell r="A830" t="str">
            <v>30000527</v>
          </cell>
          <cell r="B830" t="str">
            <v>WEYERHAEUSER INDUSTRIAL WAY WE</v>
          </cell>
          <cell r="C830">
            <v>20731</v>
          </cell>
        </row>
        <row r="831">
          <cell r="A831" t="str">
            <v>30000528</v>
          </cell>
          <cell r="B831" t="str">
            <v>WHITCOMB SUBSTATION</v>
          </cell>
          <cell r="C831">
            <v>95863.92</v>
          </cell>
        </row>
        <row r="832">
          <cell r="A832" t="str">
            <v>30000529</v>
          </cell>
          <cell r="B832" t="str">
            <v>WHEELER SUBSTATION</v>
          </cell>
          <cell r="C832">
            <v>10359</v>
          </cell>
        </row>
        <row r="833">
          <cell r="A833" t="str">
            <v>30000530</v>
          </cell>
          <cell r="B833" t="str">
            <v>WHITEHALL SUBSTATION</v>
          </cell>
          <cell r="C833">
            <v>64230.28</v>
          </cell>
        </row>
        <row r="834">
          <cell r="A834" t="str">
            <v>30000531</v>
          </cell>
          <cell r="B834" t="str">
            <v>WHITE RIVER SUBSTATION</v>
          </cell>
          <cell r="C834">
            <v>10703</v>
          </cell>
        </row>
        <row r="835">
          <cell r="A835" t="str">
            <v>30000532</v>
          </cell>
          <cell r="B835" t="str">
            <v>WILLAKENZIE SUBSTATION</v>
          </cell>
          <cell r="C835">
            <v>32420</v>
          </cell>
        </row>
        <row r="836">
          <cell r="A836" t="str">
            <v>30000534</v>
          </cell>
          <cell r="B836" t="str">
            <v>WINNEMUCCA SUBSTATION</v>
          </cell>
          <cell r="C836">
            <v>134453.91999999998</v>
          </cell>
        </row>
        <row r="837">
          <cell r="A837" t="str">
            <v>30000535</v>
          </cell>
          <cell r="B837" t="str">
            <v>WEST JOHN DAY SUBSTATION</v>
          </cell>
          <cell r="C837">
            <v>51941.47</v>
          </cell>
        </row>
        <row r="838">
          <cell r="A838" t="str">
            <v>30000537</v>
          </cell>
          <cell r="B838" t="str">
            <v>WELLS SUBSTATION(IDAHO POWER)</v>
          </cell>
          <cell r="C838">
            <v>53245.52</v>
          </cell>
        </row>
        <row r="839">
          <cell r="A839" t="str">
            <v>30000538</v>
          </cell>
          <cell r="B839" t="str">
            <v>WESTMORELAND SUBSTATION</v>
          </cell>
          <cell r="C839">
            <v>5482</v>
          </cell>
        </row>
        <row r="840">
          <cell r="A840" t="str">
            <v>30000539</v>
          </cell>
          <cell r="B840" t="str">
            <v>WARDEN POLE METERING POINT</v>
          </cell>
          <cell r="C840">
            <v>14751.55</v>
          </cell>
        </row>
        <row r="841">
          <cell r="A841" t="str">
            <v>30000541</v>
          </cell>
          <cell r="B841" t="str">
            <v>WEST REXBURG METERING POINT</v>
          </cell>
          <cell r="C841">
            <v>21513.29</v>
          </cell>
        </row>
        <row r="842">
          <cell r="A842" t="str">
            <v>30000544</v>
          </cell>
          <cell r="B842" t="str">
            <v>WEST WELLS SUBSTATION</v>
          </cell>
          <cell r="C842">
            <v>18036.419999999998</v>
          </cell>
        </row>
        <row r="843">
          <cell r="A843" t="str">
            <v>30000545</v>
          </cell>
          <cell r="B843" t="str">
            <v>WEST WENDOVER METERING POINT</v>
          </cell>
          <cell r="C843">
            <v>59199.95</v>
          </cell>
        </row>
        <row r="844">
          <cell r="A844" t="str">
            <v>30000546</v>
          </cell>
          <cell r="B844" t="str">
            <v>WYNOOCHEE HYDRO PLANT</v>
          </cell>
          <cell r="C844">
            <v>73354.929999999993</v>
          </cell>
        </row>
        <row r="845">
          <cell r="A845" t="str">
            <v>30000553</v>
          </cell>
          <cell r="B845" t="str">
            <v>ARM RELIFT SUBSTATION</v>
          </cell>
          <cell r="C845">
            <v>8899.9000000000015</v>
          </cell>
        </row>
        <row r="846">
          <cell r="A846" t="str">
            <v>30000556</v>
          </cell>
          <cell r="B846" t="str">
            <v>LITTLE FALLS GENERATING PLANT</v>
          </cell>
          <cell r="C846">
            <v>3546.71</v>
          </cell>
        </row>
        <row r="847">
          <cell r="A847" t="str">
            <v>30000558</v>
          </cell>
          <cell r="B847" t="str">
            <v>LYN PUMPS PUMPING PLANT (UNKNO</v>
          </cell>
          <cell r="C847">
            <v>28149.08</v>
          </cell>
        </row>
        <row r="848">
          <cell r="A848" t="str">
            <v>30000560</v>
          </cell>
          <cell r="B848" t="str">
            <v>SUNSET ROAD SUBSTATION (BENTON</v>
          </cell>
          <cell r="C848">
            <v>26466.670000000002</v>
          </cell>
        </row>
        <row r="849">
          <cell r="A849" t="str">
            <v>30000561</v>
          </cell>
          <cell r="B849" t="str">
            <v>CONDON WIND SUBSTATION(SEAWEST</v>
          </cell>
          <cell r="C849">
            <v>72793.3</v>
          </cell>
        </row>
        <row r="850">
          <cell r="A850" t="str">
            <v>30000565</v>
          </cell>
          <cell r="B850" t="str">
            <v>FINLEY SUBSTATION (BENTON COUN</v>
          </cell>
          <cell r="C850">
            <v>11011.39</v>
          </cell>
        </row>
        <row r="851">
          <cell r="A851" t="str">
            <v>30000569</v>
          </cell>
          <cell r="B851" t="str">
            <v>WEST PLAINS SUBSTATION (IP&amp;L)</v>
          </cell>
          <cell r="C851">
            <v>20161.5</v>
          </cell>
        </row>
        <row r="852">
          <cell r="A852" t="str">
            <v>30000570</v>
          </cell>
          <cell r="B852" t="str">
            <v>COW CREEK SUBSTATION (UIUC)</v>
          </cell>
          <cell r="C852">
            <v>14830.48</v>
          </cell>
        </row>
        <row r="853">
          <cell r="A853" t="str">
            <v>30000571</v>
          </cell>
          <cell r="B853" t="str">
            <v>SEVEN FEATHERS SUBSTATION (UIU</v>
          </cell>
          <cell r="C853">
            <v>10386.61</v>
          </cell>
        </row>
        <row r="854">
          <cell r="A854" t="str">
            <v>30000572</v>
          </cell>
          <cell r="B854" t="str">
            <v>FEEDVILLE SUBSTATION (UEC)</v>
          </cell>
          <cell r="C854">
            <v>6547.62</v>
          </cell>
        </row>
        <row r="855">
          <cell r="A855" t="str">
            <v>30000573</v>
          </cell>
          <cell r="B855" t="str">
            <v>HERMISTON BUTTE (UEC)</v>
          </cell>
          <cell r="C855">
            <v>20110.830000000002</v>
          </cell>
        </row>
        <row r="856">
          <cell r="A856" t="str">
            <v>30000574</v>
          </cell>
          <cell r="B856" t="str">
            <v>WARDEN POLE NO 2 METERING POIN</v>
          </cell>
          <cell r="C856">
            <v>13120.65</v>
          </cell>
        </row>
        <row r="857">
          <cell r="A857" t="str">
            <v>30000579</v>
          </cell>
          <cell r="B857" t="str">
            <v>QUARTZ SUBSTATION (IDAHO POWER</v>
          </cell>
          <cell r="C857">
            <v>9766.42</v>
          </cell>
        </row>
        <row r="858">
          <cell r="A858" t="str">
            <v>30000582</v>
          </cell>
          <cell r="B858" t="str">
            <v>MOYIE DAM</v>
          </cell>
          <cell r="C858">
            <v>32178.670000000002</v>
          </cell>
        </row>
        <row r="859">
          <cell r="A859" t="str">
            <v>30000583</v>
          </cell>
          <cell r="B859" t="str">
            <v>DREWSEY METERING POINT (IPCO)</v>
          </cell>
          <cell r="C859">
            <v>6038.86</v>
          </cell>
        </row>
        <row r="860">
          <cell r="A860" t="str">
            <v>30000585</v>
          </cell>
          <cell r="B860" t="str">
            <v>DOVER SWITCHING STATION</v>
          </cell>
          <cell r="C860">
            <v>18324.310000000001</v>
          </cell>
        </row>
        <row r="861">
          <cell r="A861" t="str">
            <v>30000586</v>
          </cell>
          <cell r="B861" t="str">
            <v>SHANO SUBSTATION</v>
          </cell>
          <cell r="C861">
            <v>32044.81</v>
          </cell>
        </row>
        <row r="862">
          <cell r="A862" t="str">
            <v>30000587</v>
          </cell>
          <cell r="B862" t="str">
            <v>UNITY SUBSTATION (IDAHO POWER</v>
          </cell>
          <cell r="C862">
            <v>6894.11</v>
          </cell>
        </row>
        <row r="863">
          <cell r="A863" t="str">
            <v>30000588</v>
          </cell>
          <cell r="B863" t="str">
            <v>BROADMOOR SUBSTATION</v>
          </cell>
          <cell r="C863">
            <v>57307.65</v>
          </cell>
        </row>
        <row r="864">
          <cell r="A864" t="str">
            <v>30000589</v>
          </cell>
          <cell r="B864" t="str">
            <v>CITY VIEW SUBSTATION</v>
          </cell>
          <cell r="C864">
            <v>29453.4</v>
          </cell>
        </row>
        <row r="865">
          <cell r="A865" t="str">
            <v>30000593</v>
          </cell>
          <cell r="B865" t="str">
            <v>MILL PRIMARY SUBSTATION</v>
          </cell>
          <cell r="C865">
            <v>44408.83</v>
          </cell>
        </row>
        <row r="866">
          <cell r="A866" t="str">
            <v>30000594</v>
          </cell>
          <cell r="B866" t="str">
            <v>HAYDEN SUBSTATION</v>
          </cell>
          <cell r="C866">
            <v>35419.856</v>
          </cell>
        </row>
        <row r="867">
          <cell r="A867" t="str">
            <v>30000599</v>
          </cell>
          <cell r="B867" t="str">
            <v>FORT ROAD METERING POINT</v>
          </cell>
          <cell r="C867">
            <v>23768.07</v>
          </cell>
        </row>
        <row r="868">
          <cell r="A868" t="str">
            <v>30000600</v>
          </cell>
          <cell r="B868" t="str">
            <v>ROBBINS ROAD METERING POINT</v>
          </cell>
          <cell r="C868">
            <v>20393.87</v>
          </cell>
        </row>
        <row r="869">
          <cell r="A869" t="str">
            <v>30000601</v>
          </cell>
          <cell r="B869" t="str">
            <v>HAWK ROAD METERING POINT</v>
          </cell>
          <cell r="C869">
            <v>17340.36</v>
          </cell>
        </row>
        <row r="870">
          <cell r="A870" t="str">
            <v>30000612</v>
          </cell>
          <cell r="B870" t="str">
            <v>COLUMBIA RIVER RANCH METERING</v>
          </cell>
          <cell r="C870">
            <v>22761</v>
          </cell>
        </row>
        <row r="871">
          <cell r="A871" t="str">
            <v>30000618</v>
          </cell>
          <cell r="B871" t="str">
            <v>BEAVER BAY SUBSTATION (COWLITZ</v>
          </cell>
          <cell r="C871">
            <v>24843.03</v>
          </cell>
        </row>
        <row r="872">
          <cell r="A872" t="str">
            <v>30000637</v>
          </cell>
          <cell r="B872" t="str">
            <v>PAISLEY GEOTHERMAL PLANT METER</v>
          </cell>
          <cell r="C872">
            <v>36046.26</v>
          </cell>
        </row>
        <row r="874">
          <cell r="B874" t="str">
            <v>Check</v>
          </cell>
          <cell r="C874">
            <v>3904300871.7740021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Summary"/>
      <sheetName val="TI - Chart"/>
      <sheetName val="T2 - Investment"/>
      <sheetName val="T3.1 - Future Plant"/>
      <sheetName val="T3.2 - Future PIS "/>
      <sheetName val="T4.1 - OperMaint"/>
      <sheetName val="T4.2 - O&amp;M by Category"/>
      <sheetName val="T4.3 - O&amp;M Detail"/>
      <sheetName val="T5 - COE_BOR"/>
      <sheetName val="Appendix A - Detail"/>
      <sheetName val="Appendix B - Multi"/>
      <sheetName val="Sheet1"/>
    </sheetNames>
    <sheetDataSet>
      <sheetData sheetId="0">
        <row r="6">
          <cell r="J6">
            <v>7622863.0662719617</v>
          </cell>
        </row>
      </sheetData>
      <sheetData sheetId="1" refreshError="1"/>
      <sheetData sheetId="2"/>
      <sheetData sheetId="3"/>
      <sheetData sheetId="4"/>
      <sheetData sheetId="5">
        <row r="17">
          <cell r="J17">
            <v>122295669.23543313</v>
          </cell>
        </row>
        <row r="24">
          <cell r="J24">
            <v>51119867.894852594</v>
          </cell>
        </row>
        <row r="27">
          <cell r="J27">
            <v>173415537.13028574</v>
          </cell>
        </row>
        <row r="31">
          <cell r="D31">
            <v>50993218.317142852</v>
          </cell>
          <cell r="E31">
            <v>55759324.958571434</v>
          </cell>
        </row>
      </sheetData>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9">
          <cell r="K9">
            <v>122596379.63199998</v>
          </cell>
        </row>
        <row r="10">
          <cell r="K10">
            <v>12897192.32</v>
          </cell>
        </row>
        <row r="40">
          <cell r="J40">
            <v>9558538.9199999999</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93"/>
  <sheetViews>
    <sheetView workbookViewId="0">
      <pane xSplit="2" ySplit="1" topLeftCell="C877" activePane="bottomRight" state="frozenSplit"/>
      <selection pane="topRight" activeCell="B1" sqref="B1"/>
      <selection pane="bottomLeft" activeCell="A2" sqref="A2"/>
      <selection pane="bottomRight" activeCell="C899" sqref="C899"/>
    </sheetView>
  </sheetViews>
  <sheetFormatPr defaultRowHeight="15.75" x14ac:dyDescent="0.3"/>
  <cols>
    <col min="1" max="1" width="13.42578125" style="15" bestFit="1" customWidth="1"/>
    <col min="2" max="2" width="44.28515625" style="29" customWidth="1"/>
    <col min="3" max="3" width="18.28515625" style="15" bestFit="1" customWidth="1"/>
    <col min="4" max="4" width="15.85546875" style="15" customWidth="1"/>
    <col min="5" max="5" width="10.28515625" style="15" bestFit="1" customWidth="1"/>
    <col min="6" max="6" width="3.140625" style="12" customWidth="1"/>
    <col min="7" max="7" width="11.85546875" style="15" customWidth="1"/>
    <col min="8" max="8" width="3.140625" style="12" customWidth="1"/>
    <col min="9" max="14" width="9.140625" style="34"/>
    <col min="15" max="15" width="13" style="34" customWidth="1"/>
    <col min="16" max="16" width="9.140625" style="34"/>
    <col min="17" max="17" width="3.140625" style="12" customWidth="1"/>
    <col min="18" max="18" width="13.140625" style="10" bestFit="1" customWidth="1"/>
    <col min="19" max="19" width="16.140625" style="10" bestFit="1" customWidth="1"/>
    <col min="20" max="20" width="14.28515625" style="10" bestFit="1" customWidth="1"/>
    <col min="21" max="22" width="13.140625" style="10" bestFit="1" customWidth="1"/>
    <col min="23" max="23" width="13.42578125" style="10" bestFit="1" customWidth="1"/>
    <col min="24" max="24" width="13.140625" style="10" bestFit="1" customWidth="1"/>
    <col min="25" max="25" width="12.28515625" style="15" bestFit="1" customWidth="1"/>
    <col min="26" max="26" width="4.5703125" style="15" customWidth="1"/>
    <col min="27" max="27" width="12.7109375" style="15" bestFit="1" customWidth="1"/>
    <col min="28" max="28" width="14.140625" style="15" bestFit="1" customWidth="1"/>
    <col min="29" max="29" width="12.5703125" style="15" bestFit="1" customWidth="1"/>
    <col min="30" max="30" width="12.42578125" style="15" bestFit="1" customWidth="1"/>
    <col min="31" max="31" width="13.28515625" style="15" bestFit="1" customWidth="1"/>
    <col min="32" max="32" width="13.85546875" style="15" bestFit="1" customWidth="1"/>
    <col min="33" max="33" width="14.42578125" style="15" bestFit="1" customWidth="1"/>
    <col min="34" max="34" width="14.5703125" style="15" bestFit="1" customWidth="1"/>
    <col min="35" max="35" width="3.140625" style="15" customWidth="1"/>
    <col min="36" max="36" width="9.140625" style="34"/>
    <col min="37" max="256" width="9.140625" style="15"/>
    <col min="257" max="257" width="13.42578125" style="15" bestFit="1" customWidth="1"/>
    <col min="258" max="258" width="44.28515625" style="15" customWidth="1"/>
    <col min="259" max="259" width="18.28515625" style="15" bestFit="1" customWidth="1"/>
    <col min="260" max="260" width="15.85546875" style="15" customWidth="1"/>
    <col min="261" max="261" width="10.28515625" style="15" bestFit="1" customWidth="1"/>
    <col min="262" max="262" width="3.140625" style="15" customWidth="1"/>
    <col min="263" max="263" width="11.85546875" style="15" customWidth="1"/>
    <col min="264" max="264" width="3.140625" style="15" customWidth="1"/>
    <col min="265" max="270" width="9.140625" style="15"/>
    <col min="271" max="271" width="13" style="15" customWidth="1"/>
    <col min="272" max="272" width="9.140625" style="15"/>
    <col min="273" max="273" width="3.140625" style="15" customWidth="1"/>
    <col min="274" max="274" width="13.140625" style="15" bestFit="1" customWidth="1"/>
    <col min="275" max="275" width="16.140625" style="15" bestFit="1" customWidth="1"/>
    <col min="276" max="276" width="14.28515625" style="15" bestFit="1" customWidth="1"/>
    <col min="277" max="278" width="13.140625" style="15" bestFit="1" customWidth="1"/>
    <col min="279" max="279" width="13.42578125" style="15" bestFit="1" customWidth="1"/>
    <col min="280" max="280" width="13.140625" style="15" bestFit="1" customWidth="1"/>
    <col min="281" max="281" width="12.28515625" style="15" bestFit="1" customWidth="1"/>
    <col min="282" max="282" width="4.5703125" style="15" customWidth="1"/>
    <col min="283" max="283" width="12.7109375" style="15" bestFit="1" customWidth="1"/>
    <col min="284" max="284" width="14.140625" style="15" bestFit="1" customWidth="1"/>
    <col min="285" max="285" width="12.5703125" style="15" bestFit="1" customWidth="1"/>
    <col min="286" max="286" width="12.42578125" style="15" bestFit="1" customWidth="1"/>
    <col min="287" max="287" width="13.28515625" style="15" bestFit="1" customWidth="1"/>
    <col min="288" max="288" width="13.85546875" style="15" bestFit="1" customWidth="1"/>
    <col min="289" max="289" width="14.42578125" style="15" bestFit="1" customWidth="1"/>
    <col min="290" max="290" width="14.5703125" style="15" bestFit="1" customWidth="1"/>
    <col min="291" max="291" width="3.140625" style="15" customWidth="1"/>
    <col min="292" max="512" width="9.140625" style="15"/>
    <col min="513" max="513" width="13.42578125" style="15" bestFit="1" customWidth="1"/>
    <col min="514" max="514" width="44.28515625" style="15" customWidth="1"/>
    <col min="515" max="515" width="18.28515625" style="15" bestFit="1" customWidth="1"/>
    <col min="516" max="516" width="15.85546875" style="15" customWidth="1"/>
    <col min="517" max="517" width="10.28515625" style="15" bestFit="1" customWidth="1"/>
    <col min="518" max="518" width="3.140625" style="15" customWidth="1"/>
    <col min="519" max="519" width="11.85546875" style="15" customWidth="1"/>
    <col min="520" max="520" width="3.140625" style="15" customWidth="1"/>
    <col min="521" max="526" width="9.140625" style="15"/>
    <col min="527" max="527" width="13" style="15" customWidth="1"/>
    <col min="528" max="528" width="9.140625" style="15"/>
    <col min="529" max="529" width="3.140625" style="15" customWidth="1"/>
    <col min="530" max="530" width="13.140625" style="15" bestFit="1" customWidth="1"/>
    <col min="531" max="531" width="16.140625" style="15" bestFit="1" customWidth="1"/>
    <col min="532" max="532" width="14.28515625" style="15" bestFit="1" customWidth="1"/>
    <col min="533" max="534" width="13.140625" style="15" bestFit="1" customWidth="1"/>
    <col min="535" max="535" width="13.42578125" style="15" bestFit="1" customWidth="1"/>
    <col min="536" max="536" width="13.140625" style="15" bestFit="1" customWidth="1"/>
    <col min="537" max="537" width="12.28515625" style="15" bestFit="1" customWidth="1"/>
    <col min="538" max="538" width="4.5703125" style="15" customWidth="1"/>
    <col min="539" max="539" width="12.7109375" style="15" bestFit="1" customWidth="1"/>
    <col min="540" max="540" width="14.140625" style="15" bestFit="1" customWidth="1"/>
    <col min="541" max="541" width="12.5703125" style="15" bestFit="1" customWidth="1"/>
    <col min="542" max="542" width="12.42578125" style="15" bestFit="1" customWidth="1"/>
    <col min="543" max="543" width="13.28515625" style="15" bestFit="1" customWidth="1"/>
    <col min="544" max="544" width="13.85546875" style="15" bestFit="1" customWidth="1"/>
    <col min="545" max="545" width="14.42578125" style="15" bestFit="1" customWidth="1"/>
    <col min="546" max="546" width="14.5703125" style="15" bestFit="1" customWidth="1"/>
    <col min="547" max="547" width="3.140625" style="15" customWidth="1"/>
    <col min="548" max="768" width="9.140625" style="15"/>
    <col min="769" max="769" width="13.42578125" style="15" bestFit="1" customWidth="1"/>
    <col min="770" max="770" width="44.28515625" style="15" customWidth="1"/>
    <col min="771" max="771" width="18.28515625" style="15" bestFit="1" customWidth="1"/>
    <col min="772" max="772" width="15.85546875" style="15" customWidth="1"/>
    <col min="773" max="773" width="10.28515625" style="15" bestFit="1" customWidth="1"/>
    <col min="774" max="774" width="3.140625" style="15" customWidth="1"/>
    <col min="775" max="775" width="11.85546875" style="15" customWidth="1"/>
    <col min="776" max="776" width="3.140625" style="15" customWidth="1"/>
    <col min="777" max="782" width="9.140625" style="15"/>
    <col min="783" max="783" width="13" style="15" customWidth="1"/>
    <col min="784" max="784" width="9.140625" style="15"/>
    <col min="785" max="785" width="3.140625" style="15" customWidth="1"/>
    <col min="786" max="786" width="13.140625" style="15" bestFit="1" customWidth="1"/>
    <col min="787" max="787" width="16.140625" style="15" bestFit="1" customWidth="1"/>
    <col min="788" max="788" width="14.28515625" style="15" bestFit="1" customWidth="1"/>
    <col min="789" max="790" width="13.140625" style="15" bestFit="1" customWidth="1"/>
    <col min="791" max="791" width="13.42578125" style="15" bestFit="1" customWidth="1"/>
    <col min="792" max="792" width="13.140625" style="15" bestFit="1" customWidth="1"/>
    <col min="793" max="793" width="12.28515625" style="15" bestFit="1" customWidth="1"/>
    <col min="794" max="794" width="4.5703125" style="15" customWidth="1"/>
    <col min="795" max="795" width="12.7109375" style="15" bestFit="1" customWidth="1"/>
    <col min="796" max="796" width="14.140625" style="15" bestFit="1" customWidth="1"/>
    <col min="797" max="797" width="12.5703125" style="15" bestFit="1" customWidth="1"/>
    <col min="798" max="798" width="12.42578125" style="15" bestFit="1" customWidth="1"/>
    <col min="799" max="799" width="13.28515625" style="15" bestFit="1" customWidth="1"/>
    <col min="800" max="800" width="13.85546875" style="15" bestFit="1" customWidth="1"/>
    <col min="801" max="801" width="14.42578125" style="15" bestFit="1" customWidth="1"/>
    <col min="802" max="802" width="14.5703125" style="15" bestFit="1" customWidth="1"/>
    <col min="803" max="803" width="3.140625" style="15" customWidth="1"/>
    <col min="804" max="1024" width="9.140625" style="15"/>
    <col min="1025" max="1025" width="13.42578125" style="15" bestFit="1" customWidth="1"/>
    <col min="1026" max="1026" width="44.28515625" style="15" customWidth="1"/>
    <col min="1027" max="1027" width="18.28515625" style="15" bestFit="1" customWidth="1"/>
    <col min="1028" max="1028" width="15.85546875" style="15" customWidth="1"/>
    <col min="1029" max="1029" width="10.28515625" style="15" bestFit="1" customWidth="1"/>
    <col min="1030" max="1030" width="3.140625" style="15" customWidth="1"/>
    <col min="1031" max="1031" width="11.85546875" style="15" customWidth="1"/>
    <col min="1032" max="1032" width="3.140625" style="15" customWidth="1"/>
    <col min="1033" max="1038" width="9.140625" style="15"/>
    <col min="1039" max="1039" width="13" style="15" customWidth="1"/>
    <col min="1040" max="1040" width="9.140625" style="15"/>
    <col min="1041" max="1041" width="3.140625" style="15" customWidth="1"/>
    <col min="1042" max="1042" width="13.140625" style="15" bestFit="1" customWidth="1"/>
    <col min="1043" max="1043" width="16.140625" style="15" bestFit="1" customWidth="1"/>
    <col min="1044" max="1044" width="14.28515625" style="15" bestFit="1" customWidth="1"/>
    <col min="1045" max="1046" width="13.140625" style="15" bestFit="1" customWidth="1"/>
    <col min="1047" max="1047" width="13.42578125" style="15" bestFit="1" customWidth="1"/>
    <col min="1048" max="1048" width="13.140625" style="15" bestFit="1" customWidth="1"/>
    <col min="1049" max="1049" width="12.28515625" style="15" bestFit="1" customWidth="1"/>
    <col min="1050" max="1050" width="4.5703125" style="15" customWidth="1"/>
    <col min="1051" max="1051" width="12.7109375" style="15" bestFit="1" customWidth="1"/>
    <col min="1052" max="1052" width="14.140625" style="15" bestFit="1" customWidth="1"/>
    <col min="1053" max="1053" width="12.5703125" style="15" bestFit="1" customWidth="1"/>
    <col min="1054" max="1054" width="12.42578125" style="15" bestFit="1" customWidth="1"/>
    <col min="1055" max="1055" width="13.28515625" style="15" bestFit="1" customWidth="1"/>
    <col min="1056" max="1056" width="13.85546875" style="15" bestFit="1" customWidth="1"/>
    <col min="1057" max="1057" width="14.42578125" style="15" bestFit="1" customWidth="1"/>
    <col min="1058" max="1058" width="14.5703125" style="15" bestFit="1" customWidth="1"/>
    <col min="1059" max="1059" width="3.140625" style="15" customWidth="1"/>
    <col min="1060" max="1280" width="9.140625" style="15"/>
    <col min="1281" max="1281" width="13.42578125" style="15" bestFit="1" customWidth="1"/>
    <col min="1282" max="1282" width="44.28515625" style="15" customWidth="1"/>
    <col min="1283" max="1283" width="18.28515625" style="15" bestFit="1" customWidth="1"/>
    <col min="1284" max="1284" width="15.85546875" style="15" customWidth="1"/>
    <col min="1285" max="1285" width="10.28515625" style="15" bestFit="1" customWidth="1"/>
    <col min="1286" max="1286" width="3.140625" style="15" customWidth="1"/>
    <col min="1287" max="1287" width="11.85546875" style="15" customWidth="1"/>
    <col min="1288" max="1288" width="3.140625" style="15" customWidth="1"/>
    <col min="1289" max="1294" width="9.140625" style="15"/>
    <col min="1295" max="1295" width="13" style="15" customWidth="1"/>
    <col min="1296" max="1296" width="9.140625" style="15"/>
    <col min="1297" max="1297" width="3.140625" style="15" customWidth="1"/>
    <col min="1298" max="1298" width="13.140625" style="15" bestFit="1" customWidth="1"/>
    <col min="1299" max="1299" width="16.140625" style="15" bestFit="1" customWidth="1"/>
    <col min="1300" max="1300" width="14.28515625" style="15" bestFit="1" customWidth="1"/>
    <col min="1301" max="1302" width="13.140625" style="15" bestFit="1" customWidth="1"/>
    <col min="1303" max="1303" width="13.42578125" style="15" bestFit="1" customWidth="1"/>
    <col min="1304" max="1304" width="13.140625" style="15" bestFit="1" customWidth="1"/>
    <col min="1305" max="1305" width="12.28515625" style="15" bestFit="1" customWidth="1"/>
    <col min="1306" max="1306" width="4.5703125" style="15" customWidth="1"/>
    <col min="1307" max="1307" width="12.7109375" style="15" bestFit="1" customWidth="1"/>
    <col min="1308" max="1308" width="14.140625" style="15" bestFit="1" customWidth="1"/>
    <col min="1309" max="1309" width="12.5703125" style="15" bestFit="1" customWidth="1"/>
    <col min="1310" max="1310" width="12.42578125" style="15" bestFit="1" customWidth="1"/>
    <col min="1311" max="1311" width="13.28515625" style="15" bestFit="1" customWidth="1"/>
    <col min="1312" max="1312" width="13.85546875" style="15" bestFit="1" customWidth="1"/>
    <col min="1313" max="1313" width="14.42578125" style="15" bestFit="1" customWidth="1"/>
    <col min="1314" max="1314" width="14.5703125" style="15" bestFit="1" customWidth="1"/>
    <col min="1315" max="1315" width="3.140625" style="15" customWidth="1"/>
    <col min="1316" max="1536" width="9.140625" style="15"/>
    <col min="1537" max="1537" width="13.42578125" style="15" bestFit="1" customWidth="1"/>
    <col min="1538" max="1538" width="44.28515625" style="15" customWidth="1"/>
    <col min="1539" max="1539" width="18.28515625" style="15" bestFit="1" customWidth="1"/>
    <col min="1540" max="1540" width="15.85546875" style="15" customWidth="1"/>
    <col min="1541" max="1541" width="10.28515625" style="15" bestFit="1" customWidth="1"/>
    <col min="1542" max="1542" width="3.140625" style="15" customWidth="1"/>
    <col min="1543" max="1543" width="11.85546875" style="15" customWidth="1"/>
    <col min="1544" max="1544" width="3.140625" style="15" customWidth="1"/>
    <col min="1545" max="1550" width="9.140625" style="15"/>
    <col min="1551" max="1551" width="13" style="15" customWidth="1"/>
    <col min="1552" max="1552" width="9.140625" style="15"/>
    <col min="1553" max="1553" width="3.140625" style="15" customWidth="1"/>
    <col min="1554" max="1554" width="13.140625" style="15" bestFit="1" customWidth="1"/>
    <col min="1555" max="1555" width="16.140625" style="15" bestFit="1" customWidth="1"/>
    <col min="1556" max="1556" width="14.28515625" style="15" bestFit="1" customWidth="1"/>
    <col min="1557" max="1558" width="13.140625" style="15" bestFit="1" customWidth="1"/>
    <col min="1559" max="1559" width="13.42578125" style="15" bestFit="1" customWidth="1"/>
    <col min="1560" max="1560" width="13.140625" style="15" bestFit="1" customWidth="1"/>
    <col min="1561" max="1561" width="12.28515625" style="15" bestFit="1" customWidth="1"/>
    <col min="1562" max="1562" width="4.5703125" style="15" customWidth="1"/>
    <col min="1563" max="1563" width="12.7109375" style="15" bestFit="1" customWidth="1"/>
    <col min="1564" max="1564" width="14.140625" style="15" bestFit="1" customWidth="1"/>
    <col min="1565" max="1565" width="12.5703125" style="15" bestFit="1" customWidth="1"/>
    <col min="1566" max="1566" width="12.42578125" style="15" bestFit="1" customWidth="1"/>
    <col min="1567" max="1567" width="13.28515625" style="15" bestFit="1" customWidth="1"/>
    <col min="1568" max="1568" width="13.85546875" style="15" bestFit="1" customWidth="1"/>
    <col min="1569" max="1569" width="14.42578125" style="15" bestFit="1" customWidth="1"/>
    <col min="1570" max="1570" width="14.5703125" style="15" bestFit="1" customWidth="1"/>
    <col min="1571" max="1571" width="3.140625" style="15" customWidth="1"/>
    <col min="1572" max="1792" width="9.140625" style="15"/>
    <col min="1793" max="1793" width="13.42578125" style="15" bestFit="1" customWidth="1"/>
    <col min="1794" max="1794" width="44.28515625" style="15" customWidth="1"/>
    <col min="1795" max="1795" width="18.28515625" style="15" bestFit="1" customWidth="1"/>
    <col min="1796" max="1796" width="15.85546875" style="15" customWidth="1"/>
    <col min="1797" max="1797" width="10.28515625" style="15" bestFit="1" customWidth="1"/>
    <col min="1798" max="1798" width="3.140625" style="15" customWidth="1"/>
    <col min="1799" max="1799" width="11.85546875" style="15" customWidth="1"/>
    <col min="1800" max="1800" width="3.140625" style="15" customWidth="1"/>
    <col min="1801" max="1806" width="9.140625" style="15"/>
    <col min="1807" max="1807" width="13" style="15" customWidth="1"/>
    <col min="1808" max="1808" width="9.140625" style="15"/>
    <col min="1809" max="1809" width="3.140625" style="15" customWidth="1"/>
    <col min="1810" max="1810" width="13.140625" style="15" bestFit="1" customWidth="1"/>
    <col min="1811" max="1811" width="16.140625" style="15" bestFit="1" customWidth="1"/>
    <col min="1812" max="1812" width="14.28515625" style="15" bestFit="1" customWidth="1"/>
    <col min="1813" max="1814" width="13.140625" style="15" bestFit="1" customWidth="1"/>
    <col min="1815" max="1815" width="13.42578125" style="15" bestFit="1" customWidth="1"/>
    <col min="1816" max="1816" width="13.140625" style="15" bestFit="1" customWidth="1"/>
    <col min="1817" max="1817" width="12.28515625" style="15" bestFit="1" customWidth="1"/>
    <col min="1818" max="1818" width="4.5703125" style="15" customWidth="1"/>
    <col min="1819" max="1819" width="12.7109375" style="15" bestFit="1" customWidth="1"/>
    <col min="1820" max="1820" width="14.140625" style="15" bestFit="1" customWidth="1"/>
    <col min="1821" max="1821" width="12.5703125" style="15" bestFit="1" customWidth="1"/>
    <col min="1822" max="1822" width="12.42578125" style="15" bestFit="1" customWidth="1"/>
    <col min="1823" max="1823" width="13.28515625" style="15" bestFit="1" customWidth="1"/>
    <col min="1824" max="1824" width="13.85546875" style="15" bestFit="1" customWidth="1"/>
    <col min="1825" max="1825" width="14.42578125" style="15" bestFit="1" customWidth="1"/>
    <col min="1826" max="1826" width="14.5703125" style="15" bestFit="1" customWidth="1"/>
    <col min="1827" max="1827" width="3.140625" style="15" customWidth="1"/>
    <col min="1828" max="2048" width="9.140625" style="15"/>
    <col min="2049" max="2049" width="13.42578125" style="15" bestFit="1" customWidth="1"/>
    <col min="2050" max="2050" width="44.28515625" style="15" customWidth="1"/>
    <col min="2051" max="2051" width="18.28515625" style="15" bestFit="1" customWidth="1"/>
    <col min="2052" max="2052" width="15.85546875" style="15" customWidth="1"/>
    <col min="2053" max="2053" width="10.28515625" style="15" bestFit="1" customWidth="1"/>
    <col min="2054" max="2054" width="3.140625" style="15" customWidth="1"/>
    <col min="2055" max="2055" width="11.85546875" style="15" customWidth="1"/>
    <col min="2056" max="2056" width="3.140625" style="15" customWidth="1"/>
    <col min="2057" max="2062" width="9.140625" style="15"/>
    <col min="2063" max="2063" width="13" style="15" customWidth="1"/>
    <col min="2064" max="2064" width="9.140625" style="15"/>
    <col min="2065" max="2065" width="3.140625" style="15" customWidth="1"/>
    <col min="2066" max="2066" width="13.140625" style="15" bestFit="1" customWidth="1"/>
    <col min="2067" max="2067" width="16.140625" style="15" bestFit="1" customWidth="1"/>
    <col min="2068" max="2068" width="14.28515625" style="15" bestFit="1" customWidth="1"/>
    <col min="2069" max="2070" width="13.140625" style="15" bestFit="1" customWidth="1"/>
    <col min="2071" max="2071" width="13.42578125" style="15" bestFit="1" customWidth="1"/>
    <col min="2072" max="2072" width="13.140625" style="15" bestFit="1" customWidth="1"/>
    <col min="2073" max="2073" width="12.28515625" style="15" bestFit="1" customWidth="1"/>
    <col min="2074" max="2074" width="4.5703125" style="15" customWidth="1"/>
    <col min="2075" max="2075" width="12.7109375" style="15" bestFit="1" customWidth="1"/>
    <col min="2076" max="2076" width="14.140625" style="15" bestFit="1" customWidth="1"/>
    <col min="2077" max="2077" width="12.5703125" style="15" bestFit="1" customWidth="1"/>
    <col min="2078" max="2078" width="12.42578125" style="15" bestFit="1" customWidth="1"/>
    <col min="2079" max="2079" width="13.28515625" style="15" bestFit="1" customWidth="1"/>
    <col min="2080" max="2080" width="13.85546875" style="15" bestFit="1" customWidth="1"/>
    <col min="2081" max="2081" width="14.42578125" style="15" bestFit="1" customWidth="1"/>
    <col min="2082" max="2082" width="14.5703125" style="15" bestFit="1" customWidth="1"/>
    <col min="2083" max="2083" width="3.140625" style="15" customWidth="1"/>
    <col min="2084" max="2304" width="9.140625" style="15"/>
    <col min="2305" max="2305" width="13.42578125" style="15" bestFit="1" customWidth="1"/>
    <col min="2306" max="2306" width="44.28515625" style="15" customWidth="1"/>
    <col min="2307" max="2307" width="18.28515625" style="15" bestFit="1" customWidth="1"/>
    <col min="2308" max="2308" width="15.85546875" style="15" customWidth="1"/>
    <col min="2309" max="2309" width="10.28515625" style="15" bestFit="1" customWidth="1"/>
    <col min="2310" max="2310" width="3.140625" style="15" customWidth="1"/>
    <col min="2311" max="2311" width="11.85546875" style="15" customWidth="1"/>
    <col min="2312" max="2312" width="3.140625" style="15" customWidth="1"/>
    <col min="2313" max="2318" width="9.140625" style="15"/>
    <col min="2319" max="2319" width="13" style="15" customWidth="1"/>
    <col min="2320" max="2320" width="9.140625" style="15"/>
    <col min="2321" max="2321" width="3.140625" style="15" customWidth="1"/>
    <col min="2322" max="2322" width="13.140625" style="15" bestFit="1" customWidth="1"/>
    <col min="2323" max="2323" width="16.140625" style="15" bestFit="1" customWidth="1"/>
    <col min="2324" max="2324" width="14.28515625" style="15" bestFit="1" customWidth="1"/>
    <col min="2325" max="2326" width="13.140625" style="15" bestFit="1" customWidth="1"/>
    <col min="2327" max="2327" width="13.42578125" style="15" bestFit="1" customWidth="1"/>
    <col min="2328" max="2328" width="13.140625" style="15" bestFit="1" customWidth="1"/>
    <col min="2329" max="2329" width="12.28515625" style="15" bestFit="1" customWidth="1"/>
    <col min="2330" max="2330" width="4.5703125" style="15" customWidth="1"/>
    <col min="2331" max="2331" width="12.7109375" style="15" bestFit="1" customWidth="1"/>
    <col min="2332" max="2332" width="14.140625" style="15" bestFit="1" customWidth="1"/>
    <col min="2333" max="2333" width="12.5703125" style="15" bestFit="1" customWidth="1"/>
    <col min="2334" max="2334" width="12.42578125" style="15" bestFit="1" customWidth="1"/>
    <col min="2335" max="2335" width="13.28515625" style="15" bestFit="1" customWidth="1"/>
    <col min="2336" max="2336" width="13.85546875" style="15" bestFit="1" customWidth="1"/>
    <col min="2337" max="2337" width="14.42578125" style="15" bestFit="1" customWidth="1"/>
    <col min="2338" max="2338" width="14.5703125" style="15" bestFit="1" customWidth="1"/>
    <col min="2339" max="2339" width="3.140625" style="15" customWidth="1"/>
    <col min="2340" max="2560" width="9.140625" style="15"/>
    <col min="2561" max="2561" width="13.42578125" style="15" bestFit="1" customWidth="1"/>
    <col min="2562" max="2562" width="44.28515625" style="15" customWidth="1"/>
    <col min="2563" max="2563" width="18.28515625" style="15" bestFit="1" customWidth="1"/>
    <col min="2564" max="2564" width="15.85546875" style="15" customWidth="1"/>
    <col min="2565" max="2565" width="10.28515625" style="15" bestFit="1" customWidth="1"/>
    <col min="2566" max="2566" width="3.140625" style="15" customWidth="1"/>
    <col min="2567" max="2567" width="11.85546875" style="15" customWidth="1"/>
    <col min="2568" max="2568" width="3.140625" style="15" customWidth="1"/>
    <col min="2569" max="2574" width="9.140625" style="15"/>
    <col min="2575" max="2575" width="13" style="15" customWidth="1"/>
    <col min="2576" max="2576" width="9.140625" style="15"/>
    <col min="2577" max="2577" width="3.140625" style="15" customWidth="1"/>
    <col min="2578" max="2578" width="13.140625" style="15" bestFit="1" customWidth="1"/>
    <col min="2579" max="2579" width="16.140625" style="15" bestFit="1" customWidth="1"/>
    <col min="2580" max="2580" width="14.28515625" style="15" bestFit="1" customWidth="1"/>
    <col min="2581" max="2582" width="13.140625" style="15" bestFit="1" customWidth="1"/>
    <col min="2583" max="2583" width="13.42578125" style="15" bestFit="1" customWidth="1"/>
    <col min="2584" max="2584" width="13.140625" style="15" bestFit="1" customWidth="1"/>
    <col min="2585" max="2585" width="12.28515625" style="15" bestFit="1" customWidth="1"/>
    <col min="2586" max="2586" width="4.5703125" style="15" customWidth="1"/>
    <col min="2587" max="2587" width="12.7109375" style="15" bestFit="1" customWidth="1"/>
    <col min="2588" max="2588" width="14.140625" style="15" bestFit="1" customWidth="1"/>
    <col min="2589" max="2589" width="12.5703125" style="15" bestFit="1" customWidth="1"/>
    <col min="2590" max="2590" width="12.42578125" style="15" bestFit="1" customWidth="1"/>
    <col min="2591" max="2591" width="13.28515625" style="15" bestFit="1" customWidth="1"/>
    <col min="2592" max="2592" width="13.85546875" style="15" bestFit="1" customWidth="1"/>
    <col min="2593" max="2593" width="14.42578125" style="15" bestFit="1" customWidth="1"/>
    <col min="2594" max="2594" width="14.5703125" style="15" bestFit="1" customWidth="1"/>
    <col min="2595" max="2595" width="3.140625" style="15" customWidth="1"/>
    <col min="2596" max="2816" width="9.140625" style="15"/>
    <col min="2817" max="2817" width="13.42578125" style="15" bestFit="1" customWidth="1"/>
    <col min="2818" max="2818" width="44.28515625" style="15" customWidth="1"/>
    <col min="2819" max="2819" width="18.28515625" style="15" bestFit="1" customWidth="1"/>
    <col min="2820" max="2820" width="15.85546875" style="15" customWidth="1"/>
    <col min="2821" max="2821" width="10.28515625" style="15" bestFit="1" customWidth="1"/>
    <col min="2822" max="2822" width="3.140625" style="15" customWidth="1"/>
    <col min="2823" max="2823" width="11.85546875" style="15" customWidth="1"/>
    <col min="2824" max="2824" width="3.140625" style="15" customWidth="1"/>
    <col min="2825" max="2830" width="9.140625" style="15"/>
    <col min="2831" max="2831" width="13" style="15" customWidth="1"/>
    <col min="2832" max="2832" width="9.140625" style="15"/>
    <col min="2833" max="2833" width="3.140625" style="15" customWidth="1"/>
    <col min="2834" max="2834" width="13.140625" style="15" bestFit="1" customWidth="1"/>
    <col min="2835" max="2835" width="16.140625" style="15" bestFit="1" customWidth="1"/>
    <col min="2836" max="2836" width="14.28515625" style="15" bestFit="1" customWidth="1"/>
    <col min="2837" max="2838" width="13.140625" style="15" bestFit="1" customWidth="1"/>
    <col min="2839" max="2839" width="13.42578125" style="15" bestFit="1" customWidth="1"/>
    <col min="2840" max="2840" width="13.140625" style="15" bestFit="1" customWidth="1"/>
    <col min="2841" max="2841" width="12.28515625" style="15" bestFit="1" customWidth="1"/>
    <col min="2842" max="2842" width="4.5703125" style="15" customWidth="1"/>
    <col min="2843" max="2843" width="12.7109375" style="15" bestFit="1" customWidth="1"/>
    <col min="2844" max="2844" width="14.140625" style="15" bestFit="1" customWidth="1"/>
    <col min="2845" max="2845" width="12.5703125" style="15" bestFit="1" customWidth="1"/>
    <col min="2846" max="2846" width="12.42578125" style="15" bestFit="1" customWidth="1"/>
    <col min="2847" max="2847" width="13.28515625" style="15" bestFit="1" customWidth="1"/>
    <col min="2848" max="2848" width="13.85546875" style="15" bestFit="1" customWidth="1"/>
    <col min="2849" max="2849" width="14.42578125" style="15" bestFit="1" customWidth="1"/>
    <col min="2850" max="2850" width="14.5703125" style="15" bestFit="1" customWidth="1"/>
    <col min="2851" max="2851" width="3.140625" style="15" customWidth="1"/>
    <col min="2852" max="3072" width="9.140625" style="15"/>
    <col min="3073" max="3073" width="13.42578125" style="15" bestFit="1" customWidth="1"/>
    <col min="3074" max="3074" width="44.28515625" style="15" customWidth="1"/>
    <col min="3075" max="3075" width="18.28515625" style="15" bestFit="1" customWidth="1"/>
    <col min="3076" max="3076" width="15.85546875" style="15" customWidth="1"/>
    <col min="3077" max="3077" width="10.28515625" style="15" bestFit="1" customWidth="1"/>
    <col min="3078" max="3078" width="3.140625" style="15" customWidth="1"/>
    <col min="3079" max="3079" width="11.85546875" style="15" customWidth="1"/>
    <col min="3080" max="3080" width="3.140625" style="15" customWidth="1"/>
    <col min="3081" max="3086" width="9.140625" style="15"/>
    <col min="3087" max="3087" width="13" style="15" customWidth="1"/>
    <col min="3088" max="3088" width="9.140625" style="15"/>
    <col min="3089" max="3089" width="3.140625" style="15" customWidth="1"/>
    <col min="3090" max="3090" width="13.140625" style="15" bestFit="1" customWidth="1"/>
    <col min="3091" max="3091" width="16.140625" style="15" bestFit="1" customWidth="1"/>
    <col min="3092" max="3092" width="14.28515625" style="15" bestFit="1" customWidth="1"/>
    <col min="3093" max="3094" width="13.140625" style="15" bestFit="1" customWidth="1"/>
    <col min="3095" max="3095" width="13.42578125" style="15" bestFit="1" customWidth="1"/>
    <col min="3096" max="3096" width="13.140625" style="15" bestFit="1" customWidth="1"/>
    <col min="3097" max="3097" width="12.28515625" style="15" bestFit="1" customWidth="1"/>
    <col min="3098" max="3098" width="4.5703125" style="15" customWidth="1"/>
    <col min="3099" max="3099" width="12.7109375" style="15" bestFit="1" customWidth="1"/>
    <col min="3100" max="3100" width="14.140625" style="15" bestFit="1" customWidth="1"/>
    <col min="3101" max="3101" width="12.5703125" style="15" bestFit="1" customWidth="1"/>
    <col min="3102" max="3102" width="12.42578125" style="15" bestFit="1" customWidth="1"/>
    <col min="3103" max="3103" width="13.28515625" style="15" bestFit="1" customWidth="1"/>
    <col min="3104" max="3104" width="13.85546875" style="15" bestFit="1" customWidth="1"/>
    <col min="3105" max="3105" width="14.42578125" style="15" bestFit="1" customWidth="1"/>
    <col min="3106" max="3106" width="14.5703125" style="15" bestFit="1" customWidth="1"/>
    <col min="3107" max="3107" width="3.140625" style="15" customWidth="1"/>
    <col min="3108" max="3328" width="9.140625" style="15"/>
    <col min="3329" max="3329" width="13.42578125" style="15" bestFit="1" customWidth="1"/>
    <col min="3330" max="3330" width="44.28515625" style="15" customWidth="1"/>
    <col min="3331" max="3331" width="18.28515625" style="15" bestFit="1" customWidth="1"/>
    <col min="3332" max="3332" width="15.85546875" style="15" customWidth="1"/>
    <col min="3333" max="3333" width="10.28515625" style="15" bestFit="1" customWidth="1"/>
    <col min="3334" max="3334" width="3.140625" style="15" customWidth="1"/>
    <col min="3335" max="3335" width="11.85546875" style="15" customWidth="1"/>
    <col min="3336" max="3336" width="3.140625" style="15" customWidth="1"/>
    <col min="3337" max="3342" width="9.140625" style="15"/>
    <col min="3343" max="3343" width="13" style="15" customWidth="1"/>
    <col min="3344" max="3344" width="9.140625" style="15"/>
    <col min="3345" max="3345" width="3.140625" style="15" customWidth="1"/>
    <col min="3346" max="3346" width="13.140625" style="15" bestFit="1" customWidth="1"/>
    <col min="3347" max="3347" width="16.140625" style="15" bestFit="1" customWidth="1"/>
    <col min="3348" max="3348" width="14.28515625" style="15" bestFit="1" customWidth="1"/>
    <col min="3349" max="3350" width="13.140625" style="15" bestFit="1" customWidth="1"/>
    <col min="3351" max="3351" width="13.42578125" style="15" bestFit="1" customWidth="1"/>
    <col min="3352" max="3352" width="13.140625" style="15" bestFit="1" customWidth="1"/>
    <col min="3353" max="3353" width="12.28515625" style="15" bestFit="1" customWidth="1"/>
    <col min="3354" max="3354" width="4.5703125" style="15" customWidth="1"/>
    <col min="3355" max="3355" width="12.7109375" style="15" bestFit="1" customWidth="1"/>
    <col min="3356" max="3356" width="14.140625" style="15" bestFit="1" customWidth="1"/>
    <col min="3357" max="3357" width="12.5703125" style="15" bestFit="1" customWidth="1"/>
    <col min="3358" max="3358" width="12.42578125" style="15" bestFit="1" customWidth="1"/>
    <col min="3359" max="3359" width="13.28515625" style="15" bestFit="1" customWidth="1"/>
    <col min="3360" max="3360" width="13.85546875" style="15" bestFit="1" customWidth="1"/>
    <col min="3361" max="3361" width="14.42578125" style="15" bestFit="1" customWidth="1"/>
    <col min="3362" max="3362" width="14.5703125" style="15" bestFit="1" customWidth="1"/>
    <col min="3363" max="3363" width="3.140625" style="15" customWidth="1"/>
    <col min="3364" max="3584" width="9.140625" style="15"/>
    <col min="3585" max="3585" width="13.42578125" style="15" bestFit="1" customWidth="1"/>
    <col min="3586" max="3586" width="44.28515625" style="15" customWidth="1"/>
    <col min="3587" max="3587" width="18.28515625" style="15" bestFit="1" customWidth="1"/>
    <col min="3588" max="3588" width="15.85546875" style="15" customWidth="1"/>
    <col min="3589" max="3589" width="10.28515625" style="15" bestFit="1" customWidth="1"/>
    <col min="3590" max="3590" width="3.140625" style="15" customWidth="1"/>
    <col min="3591" max="3591" width="11.85546875" style="15" customWidth="1"/>
    <col min="3592" max="3592" width="3.140625" style="15" customWidth="1"/>
    <col min="3593" max="3598" width="9.140625" style="15"/>
    <col min="3599" max="3599" width="13" style="15" customWidth="1"/>
    <col min="3600" max="3600" width="9.140625" style="15"/>
    <col min="3601" max="3601" width="3.140625" style="15" customWidth="1"/>
    <col min="3602" max="3602" width="13.140625" style="15" bestFit="1" customWidth="1"/>
    <col min="3603" max="3603" width="16.140625" style="15" bestFit="1" customWidth="1"/>
    <col min="3604" max="3604" width="14.28515625" style="15" bestFit="1" customWidth="1"/>
    <col min="3605" max="3606" width="13.140625" style="15" bestFit="1" customWidth="1"/>
    <col min="3607" max="3607" width="13.42578125" style="15" bestFit="1" customWidth="1"/>
    <col min="3608" max="3608" width="13.140625" style="15" bestFit="1" customWidth="1"/>
    <col min="3609" max="3609" width="12.28515625" style="15" bestFit="1" customWidth="1"/>
    <col min="3610" max="3610" width="4.5703125" style="15" customWidth="1"/>
    <col min="3611" max="3611" width="12.7109375" style="15" bestFit="1" customWidth="1"/>
    <col min="3612" max="3612" width="14.140625" style="15" bestFit="1" customWidth="1"/>
    <col min="3613" max="3613" width="12.5703125" style="15" bestFit="1" customWidth="1"/>
    <col min="3614" max="3614" width="12.42578125" style="15" bestFit="1" customWidth="1"/>
    <col min="3615" max="3615" width="13.28515625" style="15" bestFit="1" customWidth="1"/>
    <col min="3616" max="3616" width="13.85546875" style="15" bestFit="1" customWidth="1"/>
    <col min="3617" max="3617" width="14.42578125" style="15" bestFit="1" customWidth="1"/>
    <col min="3618" max="3618" width="14.5703125" style="15" bestFit="1" customWidth="1"/>
    <col min="3619" max="3619" width="3.140625" style="15" customWidth="1"/>
    <col min="3620" max="3840" width="9.140625" style="15"/>
    <col min="3841" max="3841" width="13.42578125" style="15" bestFit="1" customWidth="1"/>
    <col min="3842" max="3842" width="44.28515625" style="15" customWidth="1"/>
    <col min="3843" max="3843" width="18.28515625" style="15" bestFit="1" customWidth="1"/>
    <col min="3844" max="3844" width="15.85546875" style="15" customWidth="1"/>
    <col min="3845" max="3845" width="10.28515625" style="15" bestFit="1" customWidth="1"/>
    <col min="3846" max="3846" width="3.140625" style="15" customWidth="1"/>
    <col min="3847" max="3847" width="11.85546875" style="15" customWidth="1"/>
    <col min="3848" max="3848" width="3.140625" style="15" customWidth="1"/>
    <col min="3849" max="3854" width="9.140625" style="15"/>
    <col min="3855" max="3855" width="13" style="15" customWidth="1"/>
    <col min="3856" max="3856" width="9.140625" style="15"/>
    <col min="3857" max="3857" width="3.140625" style="15" customWidth="1"/>
    <col min="3858" max="3858" width="13.140625" style="15" bestFit="1" customWidth="1"/>
    <col min="3859" max="3859" width="16.140625" style="15" bestFit="1" customWidth="1"/>
    <col min="3860" max="3860" width="14.28515625" style="15" bestFit="1" customWidth="1"/>
    <col min="3861" max="3862" width="13.140625" style="15" bestFit="1" customWidth="1"/>
    <col min="3863" max="3863" width="13.42578125" style="15" bestFit="1" customWidth="1"/>
    <col min="3864" max="3864" width="13.140625" style="15" bestFit="1" customWidth="1"/>
    <col min="3865" max="3865" width="12.28515625" style="15" bestFit="1" customWidth="1"/>
    <col min="3866" max="3866" width="4.5703125" style="15" customWidth="1"/>
    <col min="3867" max="3867" width="12.7109375" style="15" bestFit="1" customWidth="1"/>
    <col min="3868" max="3868" width="14.140625" style="15" bestFit="1" customWidth="1"/>
    <col min="3869" max="3869" width="12.5703125" style="15" bestFit="1" customWidth="1"/>
    <col min="3870" max="3870" width="12.42578125" style="15" bestFit="1" customWidth="1"/>
    <col min="3871" max="3871" width="13.28515625" style="15" bestFit="1" customWidth="1"/>
    <col min="3872" max="3872" width="13.85546875" style="15" bestFit="1" customWidth="1"/>
    <col min="3873" max="3873" width="14.42578125" style="15" bestFit="1" customWidth="1"/>
    <col min="3874" max="3874" width="14.5703125" style="15" bestFit="1" customWidth="1"/>
    <col min="3875" max="3875" width="3.140625" style="15" customWidth="1"/>
    <col min="3876" max="4096" width="9.140625" style="15"/>
    <col min="4097" max="4097" width="13.42578125" style="15" bestFit="1" customWidth="1"/>
    <col min="4098" max="4098" width="44.28515625" style="15" customWidth="1"/>
    <col min="4099" max="4099" width="18.28515625" style="15" bestFit="1" customWidth="1"/>
    <col min="4100" max="4100" width="15.85546875" style="15" customWidth="1"/>
    <col min="4101" max="4101" width="10.28515625" style="15" bestFit="1" customWidth="1"/>
    <col min="4102" max="4102" width="3.140625" style="15" customWidth="1"/>
    <col min="4103" max="4103" width="11.85546875" style="15" customWidth="1"/>
    <col min="4104" max="4104" width="3.140625" style="15" customWidth="1"/>
    <col min="4105" max="4110" width="9.140625" style="15"/>
    <col min="4111" max="4111" width="13" style="15" customWidth="1"/>
    <col min="4112" max="4112" width="9.140625" style="15"/>
    <col min="4113" max="4113" width="3.140625" style="15" customWidth="1"/>
    <col min="4114" max="4114" width="13.140625" style="15" bestFit="1" customWidth="1"/>
    <col min="4115" max="4115" width="16.140625" style="15" bestFit="1" customWidth="1"/>
    <col min="4116" max="4116" width="14.28515625" style="15" bestFit="1" customWidth="1"/>
    <col min="4117" max="4118" width="13.140625" style="15" bestFit="1" customWidth="1"/>
    <col min="4119" max="4119" width="13.42578125" style="15" bestFit="1" customWidth="1"/>
    <col min="4120" max="4120" width="13.140625" style="15" bestFit="1" customWidth="1"/>
    <col min="4121" max="4121" width="12.28515625" style="15" bestFit="1" customWidth="1"/>
    <col min="4122" max="4122" width="4.5703125" style="15" customWidth="1"/>
    <col min="4123" max="4123" width="12.7109375" style="15" bestFit="1" customWidth="1"/>
    <col min="4124" max="4124" width="14.140625" style="15" bestFit="1" customWidth="1"/>
    <col min="4125" max="4125" width="12.5703125" style="15" bestFit="1" customWidth="1"/>
    <col min="4126" max="4126" width="12.42578125" style="15" bestFit="1" customWidth="1"/>
    <col min="4127" max="4127" width="13.28515625" style="15" bestFit="1" customWidth="1"/>
    <col min="4128" max="4128" width="13.85546875" style="15" bestFit="1" customWidth="1"/>
    <col min="4129" max="4129" width="14.42578125" style="15" bestFit="1" customWidth="1"/>
    <col min="4130" max="4130" width="14.5703125" style="15" bestFit="1" customWidth="1"/>
    <col min="4131" max="4131" width="3.140625" style="15" customWidth="1"/>
    <col min="4132" max="4352" width="9.140625" style="15"/>
    <col min="4353" max="4353" width="13.42578125" style="15" bestFit="1" customWidth="1"/>
    <col min="4354" max="4354" width="44.28515625" style="15" customWidth="1"/>
    <col min="4355" max="4355" width="18.28515625" style="15" bestFit="1" customWidth="1"/>
    <col min="4356" max="4356" width="15.85546875" style="15" customWidth="1"/>
    <col min="4357" max="4357" width="10.28515625" style="15" bestFit="1" customWidth="1"/>
    <col min="4358" max="4358" width="3.140625" style="15" customWidth="1"/>
    <col min="4359" max="4359" width="11.85546875" style="15" customWidth="1"/>
    <col min="4360" max="4360" width="3.140625" style="15" customWidth="1"/>
    <col min="4361" max="4366" width="9.140625" style="15"/>
    <col min="4367" max="4367" width="13" style="15" customWidth="1"/>
    <col min="4368" max="4368" width="9.140625" style="15"/>
    <col min="4369" max="4369" width="3.140625" style="15" customWidth="1"/>
    <col min="4370" max="4370" width="13.140625" style="15" bestFit="1" customWidth="1"/>
    <col min="4371" max="4371" width="16.140625" style="15" bestFit="1" customWidth="1"/>
    <col min="4372" max="4372" width="14.28515625" style="15" bestFit="1" customWidth="1"/>
    <col min="4373" max="4374" width="13.140625" style="15" bestFit="1" customWidth="1"/>
    <col min="4375" max="4375" width="13.42578125" style="15" bestFit="1" customWidth="1"/>
    <col min="4376" max="4376" width="13.140625" style="15" bestFit="1" customWidth="1"/>
    <col min="4377" max="4377" width="12.28515625" style="15" bestFit="1" customWidth="1"/>
    <col min="4378" max="4378" width="4.5703125" style="15" customWidth="1"/>
    <col min="4379" max="4379" width="12.7109375" style="15" bestFit="1" customWidth="1"/>
    <col min="4380" max="4380" width="14.140625" style="15" bestFit="1" customWidth="1"/>
    <col min="4381" max="4381" width="12.5703125" style="15" bestFit="1" customWidth="1"/>
    <col min="4382" max="4382" width="12.42578125" style="15" bestFit="1" customWidth="1"/>
    <col min="4383" max="4383" width="13.28515625" style="15" bestFit="1" customWidth="1"/>
    <col min="4384" max="4384" width="13.85546875" style="15" bestFit="1" customWidth="1"/>
    <col min="4385" max="4385" width="14.42578125" style="15" bestFit="1" customWidth="1"/>
    <col min="4386" max="4386" width="14.5703125" style="15" bestFit="1" customWidth="1"/>
    <col min="4387" max="4387" width="3.140625" style="15" customWidth="1"/>
    <col min="4388" max="4608" width="9.140625" style="15"/>
    <col min="4609" max="4609" width="13.42578125" style="15" bestFit="1" customWidth="1"/>
    <col min="4610" max="4610" width="44.28515625" style="15" customWidth="1"/>
    <col min="4611" max="4611" width="18.28515625" style="15" bestFit="1" customWidth="1"/>
    <col min="4612" max="4612" width="15.85546875" style="15" customWidth="1"/>
    <col min="4613" max="4613" width="10.28515625" style="15" bestFit="1" customWidth="1"/>
    <col min="4614" max="4614" width="3.140625" style="15" customWidth="1"/>
    <col min="4615" max="4615" width="11.85546875" style="15" customWidth="1"/>
    <col min="4616" max="4616" width="3.140625" style="15" customWidth="1"/>
    <col min="4617" max="4622" width="9.140625" style="15"/>
    <col min="4623" max="4623" width="13" style="15" customWidth="1"/>
    <col min="4624" max="4624" width="9.140625" style="15"/>
    <col min="4625" max="4625" width="3.140625" style="15" customWidth="1"/>
    <col min="4626" max="4626" width="13.140625" style="15" bestFit="1" customWidth="1"/>
    <col min="4627" max="4627" width="16.140625" style="15" bestFit="1" customWidth="1"/>
    <col min="4628" max="4628" width="14.28515625" style="15" bestFit="1" customWidth="1"/>
    <col min="4629" max="4630" width="13.140625" style="15" bestFit="1" customWidth="1"/>
    <col min="4631" max="4631" width="13.42578125" style="15" bestFit="1" customWidth="1"/>
    <col min="4632" max="4632" width="13.140625" style="15" bestFit="1" customWidth="1"/>
    <col min="4633" max="4633" width="12.28515625" style="15" bestFit="1" customWidth="1"/>
    <col min="4634" max="4634" width="4.5703125" style="15" customWidth="1"/>
    <col min="4635" max="4635" width="12.7109375" style="15" bestFit="1" customWidth="1"/>
    <col min="4636" max="4636" width="14.140625" style="15" bestFit="1" customWidth="1"/>
    <col min="4637" max="4637" width="12.5703125" style="15" bestFit="1" customWidth="1"/>
    <col min="4638" max="4638" width="12.42578125" style="15" bestFit="1" customWidth="1"/>
    <col min="4639" max="4639" width="13.28515625" style="15" bestFit="1" customWidth="1"/>
    <col min="4640" max="4640" width="13.85546875" style="15" bestFit="1" customWidth="1"/>
    <col min="4641" max="4641" width="14.42578125" style="15" bestFit="1" customWidth="1"/>
    <col min="4642" max="4642" width="14.5703125" style="15" bestFit="1" customWidth="1"/>
    <col min="4643" max="4643" width="3.140625" style="15" customWidth="1"/>
    <col min="4644" max="4864" width="9.140625" style="15"/>
    <col min="4865" max="4865" width="13.42578125" style="15" bestFit="1" customWidth="1"/>
    <col min="4866" max="4866" width="44.28515625" style="15" customWidth="1"/>
    <col min="4867" max="4867" width="18.28515625" style="15" bestFit="1" customWidth="1"/>
    <col min="4868" max="4868" width="15.85546875" style="15" customWidth="1"/>
    <col min="4869" max="4869" width="10.28515625" style="15" bestFit="1" customWidth="1"/>
    <col min="4870" max="4870" width="3.140625" style="15" customWidth="1"/>
    <col min="4871" max="4871" width="11.85546875" style="15" customWidth="1"/>
    <col min="4872" max="4872" width="3.140625" style="15" customWidth="1"/>
    <col min="4873" max="4878" width="9.140625" style="15"/>
    <col min="4879" max="4879" width="13" style="15" customWidth="1"/>
    <col min="4880" max="4880" width="9.140625" style="15"/>
    <col min="4881" max="4881" width="3.140625" style="15" customWidth="1"/>
    <col min="4882" max="4882" width="13.140625" style="15" bestFit="1" customWidth="1"/>
    <col min="4883" max="4883" width="16.140625" style="15" bestFit="1" customWidth="1"/>
    <col min="4884" max="4884" width="14.28515625" style="15" bestFit="1" customWidth="1"/>
    <col min="4885" max="4886" width="13.140625" style="15" bestFit="1" customWidth="1"/>
    <col min="4887" max="4887" width="13.42578125" style="15" bestFit="1" customWidth="1"/>
    <col min="4888" max="4888" width="13.140625" style="15" bestFit="1" customWidth="1"/>
    <col min="4889" max="4889" width="12.28515625" style="15" bestFit="1" customWidth="1"/>
    <col min="4890" max="4890" width="4.5703125" style="15" customWidth="1"/>
    <col min="4891" max="4891" width="12.7109375" style="15" bestFit="1" customWidth="1"/>
    <col min="4892" max="4892" width="14.140625" style="15" bestFit="1" customWidth="1"/>
    <col min="4893" max="4893" width="12.5703125" style="15" bestFit="1" customWidth="1"/>
    <col min="4894" max="4894" width="12.42578125" style="15" bestFit="1" customWidth="1"/>
    <col min="4895" max="4895" width="13.28515625" style="15" bestFit="1" customWidth="1"/>
    <col min="4896" max="4896" width="13.85546875" style="15" bestFit="1" customWidth="1"/>
    <col min="4897" max="4897" width="14.42578125" style="15" bestFit="1" customWidth="1"/>
    <col min="4898" max="4898" width="14.5703125" style="15" bestFit="1" customWidth="1"/>
    <col min="4899" max="4899" width="3.140625" style="15" customWidth="1"/>
    <col min="4900" max="5120" width="9.140625" style="15"/>
    <col min="5121" max="5121" width="13.42578125" style="15" bestFit="1" customWidth="1"/>
    <col min="5122" max="5122" width="44.28515625" style="15" customWidth="1"/>
    <col min="5123" max="5123" width="18.28515625" style="15" bestFit="1" customWidth="1"/>
    <col min="5124" max="5124" width="15.85546875" style="15" customWidth="1"/>
    <col min="5125" max="5125" width="10.28515625" style="15" bestFit="1" customWidth="1"/>
    <col min="5126" max="5126" width="3.140625" style="15" customWidth="1"/>
    <col min="5127" max="5127" width="11.85546875" style="15" customWidth="1"/>
    <col min="5128" max="5128" width="3.140625" style="15" customWidth="1"/>
    <col min="5129" max="5134" width="9.140625" style="15"/>
    <col min="5135" max="5135" width="13" style="15" customWidth="1"/>
    <col min="5136" max="5136" width="9.140625" style="15"/>
    <col min="5137" max="5137" width="3.140625" style="15" customWidth="1"/>
    <col min="5138" max="5138" width="13.140625" style="15" bestFit="1" customWidth="1"/>
    <col min="5139" max="5139" width="16.140625" style="15" bestFit="1" customWidth="1"/>
    <col min="5140" max="5140" width="14.28515625" style="15" bestFit="1" customWidth="1"/>
    <col min="5141" max="5142" width="13.140625" style="15" bestFit="1" customWidth="1"/>
    <col min="5143" max="5143" width="13.42578125" style="15" bestFit="1" customWidth="1"/>
    <col min="5144" max="5144" width="13.140625" style="15" bestFit="1" customWidth="1"/>
    <col min="5145" max="5145" width="12.28515625" style="15" bestFit="1" customWidth="1"/>
    <col min="5146" max="5146" width="4.5703125" style="15" customWidth="1"/>
    <col min="5147" max="5147" width="12.7109375" style="15" bestFit="1" customWidth="1"/>
    <col min="5148" max="5148" width="14.140625" style="15" bestFit="1" customWidth="1"/>
    <col min="5149" max="5149" width="12.5703125" style="15" bestFit="1" customWidth="1"/>
    <col min="5150" max="5150" width="12.42578125" style="15" bestFit="1" customWidth="1"/>
    <col min="5151" max="5151" width="13.28515625" style="15" bestFit="1" customWidth="1"/>
    <col min="5152" max="5152" width="13.85546875" style="15" bestFit="1" customWidth="1"/>
    <col min="5153" max="5153" width="14.42578125" style="15" bestFit="1" customWidth="1"/>
    <col min="5154" max="5154" width="14.5703125" style="15" bestFit="1" customWidth="1"/>
    <col min="5155" max="5155" width="3.140625" style="15" customWidth="1"/>
    <col min="5156" max="5376" width="9.140625" style="15"/>
    <col min="5377" max="5377" width="13.42578125" style="15" bestFit="1" customWidth="1"/>
    <col min="5378" max="5378" width="44.28515625" style="15" customWidth="1"/>
    <col min="5379" max="5379" width="18.28515625" style="15" bestFit="1" customWidth="1"/>
    <col min="5380" max="5380" width="15.85546875" style="15" customWidth="1"/>
    <col min="5381" max="5381" width="10.28515625" style="15" bestFit="1" customWidth="1"/>
    <col min="5382" max="5382" width="3.140625" style="15" customWidth="1"/>
    <col min="5383" max="5383" width="11.85546875" style="15" customWidth="1"/>
    <col min="5384" max="5384" width="3.140625" style="15" customWidth="1"/>
    <col min="5385" max="5390" width="9.140625" style="15"/>
    <col min="5391" max="5391" width="13" style="15" customWidth="1"/>
    <col min="5392" max="5392" width="9.140625" style="15"/>
    <col min="5393" max="5393" width="3.140625" style="15" customWidth="1"/>
    <col min="5394" max="5394" width="13.140625" style="15" bestFit="1" customWidth="1"/>
    <col min="5395" max="5395" width="16.140625" style="15" bestFit="1" customWidth="1"/>
    <col min="5396" max="5396" width="14.28515625" style="15" bestFit="1" customWidth="1"/>
    <col min="5397" max="5398" width="13.140625" style="15" bestFit="1" customWidth="1"/>
    <col min="5399" max="5399" width="13.42578125" style="15" bestFit="1" customWidth="1"/>
    <col min="5400" max="5400" width="13.140625" style="15" bestFit="1" customWidth="1"/>
    <col min="5401" max="5401" width="12.28515625" style="15" bestFit="1" customWidth="1"/>
    <col min="5402" max="5402" width="4.5703125" style="15" customWidth="1"/>
    <col min="5403" max="5403" width="12.7109375" style="15" bestFit="1" customWidth="1"/>
    <col min="5404" max="5404" width="14.140625" style="15" bestFit="1" customWidth="1"/>
    <col min="5405" max="5405" width="12.5703125" style="15" bestFit="1" customWidth="1"/>
    <col min="5406" max="5406" width="12.42578125" style="15" bestFit="1" customWidth="1"/>
    <col min="5407" max="5407" width="13.28515625" style="15" bestFit="1" customWidth="1"/>
    <col min="5408" max="5408" width="13.85546875" style="15" bestFit="1" customWidth="1"/>
    <col min="5409" max="5409" width="14.42578125" style="15" bestFit="1" customWidth="1"/>
    <col min="5410" max="5410" width="14.5703125" style="15" bestFit="1" customWidth="1"/>
    <col min="5411" max="5411" width="3.140625" style="15" customWidth="1"/>
    <col min="5412" max="5632" width="9.140625" style="15"/>
    <col min="5633" max="5633" width="13.42578125" style="15" bestFit="1" customWidth="1"/>
    <col min="5634" max="5634" width="44.28515625" style="15" customWidth="1"/>
    <col min="5635" max="5635" width="18.28515625" style="15" bestFit="1" customWidth="1"/>
    <col min="5636" max="5636" width="15.85546875" style="15" customWidth="1"/>
    <col min="5637" max="5637" width="10.28515625" style="15" bestFit="1" customWidth="1"/>
    <col min="5638" max="5638" width="3.140625" style="15" customWidth="1"/>
    <col min="5639" max="5639" width="11.85546875" style="15" customWidth="1"/>
    <col min="5640" max="5640" width="3.140625" style="15" customWidth="1"/>
    <col min="5641" max="5646" width="9.140625" style="15"/>
    <col min="5647" max="5647" width="13" style="15" customWidth="1"/>
    <col min="5648" max="5648" width="9.140625" style="15"/>
    <col min="5649" max="5649" width="3.140625" style="15" customWidth="1"/>
    <col min="5650" max="5650" width="13.140625" style="15" bestFit="1" customWidth="1"/>
    <col min="5651" max="5651" width="16.140625" style="15" bestFit="1" customWidth="1"/>
    <col min="5652" max="5652" width="14.28515625" style="15" bestFit="1" customWidth="1"/>
    <col min="5653" max="5654" width="13.140625" style="15" bestFit="1" customWidth="1"/>
    <col min="5655" max="5655" width="13.42578125" style="15" bestFit="1" customWidth="1"/>
    <col min="5656" max="5656" width="13.140625" style="15" bestFit="1" customWidth="1"/>
    <col min="5657" max="5657" width="12.28515625" style="15" bestFit="1" customWidth="1"/>
    <col min="5658" max="5658" width="4.5703125" style="15" customWidth="1"/>
    <col min="5659" max="5659" width="12.7109375" style="15" bestFit="1" customWidth="1"/>
    <col min="5660" max="5660" width="14.140625" style="15" bestFit="1" customWidth="1"/>
    <col min="5661" max="5661" width="12.5703125" style="15" bestFit="1" customWidth="1"/>
    <col min="5662" max="5662" width="12.42578125" style="15" bestFit="1" customWidth="1"/>
    <col min="5663" max="5663" width="13.28515625" style="15" bestFit="1" customWidth="1"/>
    <col min="5664" max="5664" width="13.85546875" style="15" bestFit="1" customWidth="1"/>
    <col min="5665" max="5665" width="14.42578125" style="15" bestFit="1" customWidth="1"/>
    <col min="5666" max="5666" width="14.5703125" style="15" bestFit="1" customWidth="1"/>
    <col min="5667" max="5667" width="3.140625" style="15" customWidth="1"/>
    <col min="5668" max="5888" width="9.140625" style="15"/>
    <col min="5889" max="5889" width="13.42578125" style="15" bestFit="1" customWidth="1"/>
    <col min="5890" max="5890" width="44.28515625" style="15" customWidth="1"/>
    <col min="5891" max="5891" width="18.28515625" style="15" bestFit="1" customWidth="1"/>
    <col min="5892" max="5892" width="15.85546875" style="15" customWidth="1"/>
    <col min="5893" max="5893" width="10.28515625" style="15" bestFit="1" customWidth="1"/>
    <col min="5894" max="5894" width="3.140625" style="15" customWidth="1"/>
    <col min="5895" max="5895" width="11.85546875" style="15" customWidth="1"/>
    <col min="5896" max="5896" width="3.140625" style="15" customWidth="1"/>
    <col min="5897" max="5902" width="9.140625" style="15"/>
    <col min="5903" max="5903" width="13" style="15" customWidth="1"/>
    <col min="5904" max="5904" width="9.140625" style="15"/>
    <col min="5905" max="5905" width="3.140625" style="15" customWidth="1"/>
    <col min="5906" max="5906" width="13.140625" style="15" bestFit="1" customWidth="1"/>
    <col min="5907" max="5907" width="16.140625" style="15" bestFit="1" customWidth="1"/>
    <col min="5908" max="5908" width="14.28515625" style="15" bestFit="1" customWidth="1"/>
    <col min="5909" max="5910" width="13.140625" style="15" bestFit="1" customWidth="1"/>
    <col min="5911" max="5911" width="13.42578125" style="15" bestFit="1" customWidth="1"/>
    <col min="5912" max="5912" width="13.140625" style="15" bestFit="1" customWidth="1"/>
    <col min="5913" max="5913" width="12.28515625" style="15" bestFit="1" customWidth="1"/>
    <col min="5914" max="5914" width="4.5703125" style="15" customWidth="1"/>
    <col min="5915" max="5915" width="12.7109375" style="15" bestFit="1" customWidth="1"/>
    <col min="5916" max="5916" width="14.140625" style="15" bestFit="1" customWidth="1"/>
    <col min="5917" max="5917" width="12.5703125" style="15" bestFit="1" customWidth="1"/>
    <col min="5918" max="5918" width="12.42578125" style="15" bestFit="1" customWidth="1"/>
    <col min="5919" max="5919" width="13.28515625" style="15" bestFit="1" customWidth="1"/>
    <col min="5920" max="5920" width="13.85546875" style="15" bestFit="1" customWidth="1"/>
    <col min="5921" max="5921" width="14.42578125" style="15" bestFit="1" customWidth="1"/>
    <col min="5922" max="5922" width="14.5703125" style="15" bestFit="1" customWidth="1"/>
    <col min="5923" max="5923" width="3.140625" style="15" customWidth="1"/>
    <col min="5924" max="6144" width="9.140625" style="15"/>
    <col min="6145" max="6145" width="13.42578125" style="15" bestFit="1" customWidth="1"/>
    <col min="6146" max="6146" width="44.28515625" style="15" customWidth="1"/>
    <col min="6147" max="6147" width="18.28515625" style="15" bestFit="1" customWidth="1"/>
    <col min="6148" max="6148" width="15.85546875" style="15" customWidth="1"/>
    <col min="6149" max="6149" width="10.28515625" style="15" bestFit="1" customWidth="1"/>
    <col min="6150" max="6150" width="3.140625" style="15" customWidth="1"/>
    <col min="6151" max="6151" width="11.85546875" style="15" customWidth="1"/>
    <col min="6152" max="6152" width="3.140625" style="15" customWidth="1"/>
    <col min="6153" max="6158" width="9.140625" style="15"/>
    <col min="6159" max="6159" width="13" style="15" customWidth="1"/>
    <col min="6160" max="6160" width="9.140625" style="15"/>
    <col min="6161" max="6161" width="3.140625" style="15" customWidth="1"/>
    <col min="6162" max="6162" width="13.140625" style="15" bestFit="1" customWidth="1"/>
    <col min="6163" max="6163" width="16.140625" style="15" bestFit="1" customWidth="1"/>
    <col min="6164" max="6164" width="14.28515625" style="15" bestFit="1" customWidth="1"/>
    <col min="6165" max="6166" width="13.140625" style="15" bestFit="1" customWidth="1"/>
    <col min="6167" max="6167" width="13.42578125" style="15" bestFit="1" customWidth="1"/>
    <col min="6168" max="6168" width="13.140625" style="15" bestFit="1" customWidth="1"/>
    <col min="6169" max="6169" width="12.28515625" style="15" bestFit="1" customWidth="1"/>
    <col min="6170" max="6170" width="4.5703125" style="15" customWidth="1"/>
    <col min="6171" max="6171" width="12.7109375" style="15" bestFit="1" customWidth="1"/>
    <col min="6172" max="6172" width="14.140625" style="15" bestFit="1" customWidth="1"/>
    <col min="6173" max="6173" width="12.5703125" style="15" bestFit="1" customWidth="1"/>
    <col min="6174" max="6174" width="12.42578125" style="15" bestFit="1" customWidth="1"/>
    <col min="6175" max="6175" width="13.28515625" style="15" bestFit="1" customWidth="1"/>
    <col min="6176" max="6176" width="13.85546875" style="15" bestFit="1" customWidth="1"/>
    <col min="6177" max="6177" width="14.42578125" style="15" bestFit="1" customWidth="1"/>
    <col min="6178" max="6178" width="14.5703125" style="15" bestFit="1" customWidth="1"/>
    <col min="6179" max="6179" width="3.140625" style="15" customWidth="1"/>
    <col min="6180" max="6400" width="9.140625" style="15"/>
    <col min="6401" max="6401" width="13.42578125" style="15" bestFit="1" customWidth="1"/>
    <col min="6402" max="6402" width="44.28515625" style="15" customWidth="1"/>
    <col min="6403" max="6403" width="18.28515625" style="15" bestFit="1" customWidth="1"/>
    <col min="6404" max="6404" width="15.85546875" style="15" customWidth="1"/>
    <col min="6405" max="6405" width="10.28515625" style="15" bestFit="1" customWidth="1"/>
    <col min="6406" max="6406" width="3.140625" style="15" customWidth="1"/>
    <col min="6407" max="6407" width="11.85546875" style="15" customWidth="1"/>
    <col min="6408" max="6408" width="3.140625" style="15" customWidth="1"/>
    <col min="6409" max="6414" width="9.140625" style="15"/>
    <col min="6415" max="6415" width="13" style="15" customWidth="1"/>
    <col min="6416" max="6416" width="9.140625" style="15"/>
    <col min="6417" max="6417" width="3.140625" style="15" customWidth="1"/>
    <col min="6418" max="6418" width="13.140625" style="15" bestFit="1" customWidth="1"/>
    <col min="6419" max="6419" width="16.140625" style="15" bestFit="1" customWidth="1"/>
    <col min="6420" max="6420" width="14.28515625" style="15" bestFit="1" customWidth="1"/>
    <col min="6421" max="6422" width="13.140625" style="15" bestFit="1" customWidth="1"/>
    <col min="6423" max="6423" width="13.42578125" style="15" bestFit="1" customWidth="1"/>
    <col min="6424" max="6424" width="13.140625" style="15" bestFit="1" customWidth="1"/>
    <col min="6425" max="6425" width="12.28515625" style="15" bestFit="1" customWidth="1"/>
    <col min="6426" max="6426" width="4.5703125" style="15" customWidth="1"/>
    <col min="6427" max="6427" width="12.7109375" style="15" bestFit="1" customWidth="1"/>
    <col min="6428" max="6428" width="14.140625" style="15" bestFit="1" customWidth="1"/>
    <col min="6429" max="6429" width="12.5703125" style="15" bestFit="1" customWidth="1"/>
    <col min="6430" max="6430" width="12.42578125" style="15" bestFit="1" customWidth="1"/>
    <col min="6431" max="6431" width="13.28515625" style="15" bestFit="1" customWidth="1"/>
    <col min="6432" max="6432" width="13.85546875" style="15" bestFit="1" customWidth="1"/>
    <col min="6433" max="6433" width="14.42578125" style="15" bestFit="1" customWidth="1"/>
    <col min="6434" max="6434" width="14.5703125" style="15" bestFit="1" customWidth="1"/>
    <col min="6435" max="6435" width="3.140625" style="15" customWidth="1"/>
    <col min="6436" max="6656" width="9.140625" style="15"/>
    <col min="6657" max="6657" width="13.42578125" style="15" bestFit="1" customWidth="1"/>
    <col min="6658" max="6658" width="44.28515625" style="15" customWidth="1"/>
    <col min="6659" max="6659" width="18.28515625" style="15" bestFit="1" customWidth="1"/>
    <col min="6660" max="6660" width="15.85546875" style="15" customWidth="1"/>
    <col min="6661" max="6661" width="10.28515625" style="15" bestFit="1" customWidth="1"/>
    <col min="6662" max="6662" width="3.140625" style="15" customWidth="1"/>
    <col min="6663" max="6663" width="11.85546875" style="15" customWidth="1"/>
    <col min="6664" max="6664" width="3.140625" style="15" customWidth="1"/>
    <col min="6665" max="6670" width="9.140625" style="15"/>
    <col min="6671" max="6671" width="13" style="15" customWidth="1"/>
    <col min="6672" max="6672" width="9.140625" style="15"/>
    <col min="6673" max="6673" width="3.140625" style="15" customWidth="1"/>
    <col min="6674" max="6674" width="13.140625" style="15" bestFit="1" customWidth="1"/>
    <col min="6675" max="6675" width="16.140625" style="15" bestFit="1" customWidth="1"/>
    <col min="6676" max="6676" width="14.28515625" style="15" bestFit="1" customWidth="1"/>
    <col min="6677" max="6678" width="13.140625" style="15" bestFit="1" customWidth="1"/>
    <col min="6679" max="6679" width="13.42578125" style="15" bestFit="1" customWidth="1"/>
    <col min="6680" max="6680" width="13.140625" style="15" bestFit="1" customWidth="1"/>
    <col min="6681" max="6681" width="12.28515625" style="15" bestFit="1" customWidth="1"/>
    <col min="6682" max="6682" width="4.5703125" style="15" customWidth="1"/>
    <col min="6683" max="6683" width="12.7109375" style="15" bestFit="1" customWidth="1"/>
    <col min="6684" max="6684" width="14.140625" style="15" bestFit="1" customWidth="1"/>
    <col min="6685" max="6685" width="12.5703125" style="15" bestFit="1" customWidth="1"/>
    <col min="6686" max="6686" width="12.42578125" style="15" bestFit="1" customWidth="1"/>
    <col min="6687" max="6687" width="13.28515625" style="15" bestFit="1" customWidth="1"/>
    <col min="6688" max="6688" width="13.85546875" style="15" bestFit="1" customWidth="1"/>
    <col min="6689" max="6689" width="14.42578125" style="15" bestFit="1" customWidth="1"/>
    <col min="6690" max="6690" width="14.5703125" style="15" bestFit="1" customWidth="1"/>
    <col min="6691" max="6691" width="3.140625" style="15" customWidth="1"/>
    <col min="6692" max="6912" width="9.140625" style="15"/>
    <col min="6913" max="6913" width="13.42578125" style="15" bestFit="1" customWidth="1"/>
    <col min="6914" max="6914" width="44.28515625" style="15" customWidth="1"/>
    <col min="6915" max="6915" width="18.28515625" style="15" bestFit="1" customWidth="1"/>
    <col min="6916" max="6916" width="15.85546875" style="15" customWidth="1"/>
    <col min="6917" max="6917" width="10.28515625" style="15" bestFit="1" customWidth="1"/>
    <col min="6918" max="6918" width="3.140625" style="15" customWidth="1"/>
    <col min="6919" max="6919" width="11.85546875" style="15" customWidth="1"/>
    <col min="6920" max="6920" width="3.140625" style="15" customWidth="1"/>
    <col min="6921" max="6926" width="9.140625" style="15"/>
    <col min="6927" max="6927" width="13" style="15" customWidth="1"/>
    <col min="6928" max="6928" width="9.140625" style="15"/>
    <col min="6929" max="6929" width="3.140625" style="15" customWidth="1"/>
    <col min="6930" max="6930" width="13.140625" style="15" bestFit="1" customWidth="1"/>
    <col min="6931" max="6931" width="16.140625" style="15" bestFit="1" customWidth="1"/>
    <col min="6932" max="6932" width="14.28515625" style="15" bestFit="1" customWidth="1"/>
    <col min="6933" max="6934" width="13.140625" style="15" bestFit="1" customWidth="1"/>
    <col min="6935" max="6935" width="13.42578125" style="15" bestFit="1" customWidth="1"/>
    <col min="6936" max="6936" width="13.140625" style="15" bestFit="1" customWidth="1"/>
    <col min="6937" max="6937" width="12.28515625" style="15" bestFit="1" customWidth="1"/>
    <col min="6938" max="6938" width="4.5703125" style="15" customWidth="1"/>
    <col min="6939" max="6939" width="12.7109375" style="15" bestFit="1" customWidth="1"/>
    <col min="6940" max="6940" width="14.140625" style="15" bestFit="1" customWidth="1"/>
    <col min="6941" max="6941" width="12.5703125" style="15" bestFit="1" customWidth="1"/>
    <col min="6942" max="6942" width="12.42578125" style="15" bestFit="1" customWidth="1"/>
    <col min="6943" max="6943" width="13.28515625" style="15" bestFit="1" customWidth="1"/>
    <col min="6944" max="6944" width="13.85546875" style="15" bestFit="1" customWidth="1"/>
    <col min="6945" max="6945" width="14.42578125" style="15" bestFit="1" customWidth="1"/>
    <col min="6946" max="6946" width="14.5703125" style="15" bestFit="1" customWidth="1"/>
    <col min="6947" max="6947" width="3.140625" style="15" customWidth="1"/>
    <col min="6948" max="7168" width="9.140625" style="15"/>
    <col min="7169" max="7169" width="13.42578125" style="15" bestFit="1" customWidth="1"/>
    <col min="7170" max="7170" width="44.28515625" style="15" customWidth="1"/>
    <col min="7171" max="7171" width="18.28515625" style="15" bestFit="1" customWidth="1"/>
    <col min="7172" max="7172" width="15.85546875" style="15" customWidth="1"/>
    <col min="7173" max="7173" width="10.28515625" style="15" bestFit="1" customWidth="1"/>
    <col min="7174" max="7174" width="3.140625" style="15" customWidth="1"/>
    <col min="7175" max="7175" width="11.85546875" style="15" customWidth="1"/>
    <col min="7176" max="7176" width="3.140625" style="15" customWidth="1"/>
    <col min="7177" max="7182" width="9.140625" style="15"/>
    <col min="7183" max="7183" width="13" style="15" customWidth="1"/>
    <col min="7184" max="7184" width="9.140625" style="15"/>
    <col min="7185" max="7185" width="3.140625" style="15" customWidth="1"/>
    <col min="7186" max="7186" width="13.140625" style="15" bestFit="1" customWidth="1"/>
    <col min="7187" max="7187" width="16.140625" style="15" bestFit="1" customWidth="1"/>
    <col min="7188" max="7188" width="14.28515625" style="15" bestFit="1" customWidth="1"/>
    <col min="7189" max="7190" width="13.140625" style="15" bestFit="1" customWidth="1"/>
    <col min="7191" max="7191" width="13.42578125" style="15" bestFit="1" customWidth="1"/>
    <col min="7192" max="7192" width="13.140625" style="15" bestFit="1" customWidth="1"/>
    <col min="7193" max="7193" width="12.28515625" style="15" bestFit="1" customWidth="1"/>
    <col min="7194" max="7194" width="4.5703125" style="15" customWidth="1"/>
    <col min="7195" max="7195" width="12.7109375" style="15" bestFit="1" customWidth="1"/>
    <col min="7196" max="7196" width="14.140625" style="15" bestFit="1" customWidth="1"/>
    <col min="7197" max="7197" width="12.5703125" style="15" bestFit="1" customWidth="1"/>
    <col min="7198" max="7198" width="12.42578125" style="15" bestFit="1" customWidth="1"/>
    <col min="7199" max="7199" width="13.28515625" style="15" bestFit="1" customWidth="1"/>
    <col min="7200" max="7200" width="13.85546875" style="15" bestFit="1" customWidth="1"/>
    <col min="7201" max="7201" width="14.42578125" style="15" bestFit="1" customWidth="1"/>
    <col min="7202" max="7202" width="14.5703125" style="15" bestFit="1" customWidth="1"/>
    <col min="7203" max="7203" width="3.140625" style="15" customWidth="1"/>
    <col min="7204" max="7424" width="9.140625" style="15"/>
    <col min="7425" max="7425" width="13.42578125" style="15" bestFit="1" customWidth="1"/>
    <col min="7426" max="7426" width="44.28515625" style="15" customWidth="1"/>
    <col min="7427" max="7427" width="18.28515625" style="15" bestFit="1" customWidth="1"/>
    <col min="7428" max="7428" width="15.85546875" style="15" customWidth="1"/>
    <col min="7429" max="7429" width="10.28515625" style="15" bestFit="1" customWidth="1"/>
    <col min="7430" max="7430" width="3.140625" style="15" customWidth="1"/>
    <col min="7431" max="7431" width="11.85546875" style="15" customWidth="1"/>
    <col min="7432" max="7432" width="3.140625" style="15" customWidth="1"/>
    <col min="7433" max="7438" width="9.140625" style="15"/>
    <col min="7439" max="7439" width="13" style="15" customWidth="1"/>
    <col min="7440" max="7440" width="9.140625" style="15"/>
    <col min="7441" max="7441" width="3.140625" style="15" customWidth="1"/>
    <col min="7442" max="7442" width="13.140625" style="15" bestFit="1" customWidth="1"/>
    <col min="7443" max="7443" width="16.140625" style="15" bestFit="1" customWidth="1"/>
    <col min="7444" max="7444" width="14.28515625" style="15" bestFit="1" customWidth="1"/>
    <col min="7445" max="7446" width="13.140625" style="15" bestFit="1" customWidth="1"/>
    <col min="7447" max="7447" width="13.42578125" style="15" bestFit="1" customWidth="1"/>
    <col min="7448" max="7448" width="13.140625" style="15" bestFit="1" customWidth="1"/>
    <col min="7449" max="7449" width="12.28515625" style="15" bestFit="1" customWidth="1"/>
    <col min="7450" max="7450" width="4.5703125" style="15" customWidth="1"/>
    <col min="7451" max="7451" width="12.7109375" style="15" bestFit="1" customWidth="1"/>
    <col min="7452" max="7452" width="14.140625" style="15" bestFit="1" customWidth="1"/>
    <col min="7453" max="7453" width="12.5703125" style="15" bestFit="1" customWidth="1"/>
    <col min="7454" max="7454" width="12.42578125" style="15" bestFit="1" customWidth="1"/>
    <col min="7455" max="7455" width="13.28515625" style="15" bestFit="1" customWidth="1"/>
    <col min="7456" max="7456" width="13.85546875" style="15" bestFit="1" customWidth="1"/>
    <col min="7457" max="7457" width="14.42578125" style="15" bestFit="1" customWidth="1"/>
    <col min="7458" max="7458" width="14.5703125" style="15" bestFit="1" customWidth="1"/>
    <col min="7459" max="7459" width="3.140625" style="15" customWidth="1"/>
    <col min="7460" max="7680" width="9.140625" style="15"/>
    <col min="7681" max="7681" width="13.42578125" style="15" bestFit="1" customWidth="1"/>
    <col min="7682" max="7682" width="44.28515625" style="15" customWidth="1"/>
    <col min="7683" max="7683" width="18.28515625" style="15" bestFit="1" customWidth="1"/>
    <col min="7684" max="7684" width="15.85546875" style="15" customWidth="1"/>
    <col min="7685" max="7685" width="10.28515625" style="15" bestFit="1" customWidth="1"/>
    <col min="7686" max="7686" width="3.140625" style="15" customWidth="1"/>
    <col min="7687" max="7687" width="11.85546875" style="15" customWidth="1"/>
    <col min="7688" max="7688" width="3.140625" style="15" customWidth="1"/>
    <col min="7689" max="7694" width="9.140625" style="15"/>
    <col min="7695" max="7695" width="13" style="15" customWidth="1"/>
    <col min="7696" max="7696" width="9.140625" style="15"/>
    <col min="7697" max="7697" width="3.140625" style="15" customWidth="1"/>
    <col min="7698" max="7698" width="13.140625" style="15" bestFit="1" customWidth="1"/>
    <col min="7699" max="7699" width="16.140625" style="15" bestFit="1" customWidth="1"/>
    <col min="7700" max="7700" width="14.28515625" style="15" bestFit="1" customWidth="1"/>
    <col min="7701" max="7702" width="13.140625" style="15" bestFit="1" customWidth="1"/>
    <col min="7703" max="7703" width="13.42578125" style="15" bestFit="1" customWidth="1"/>
    <col min="7704" max="7704" width="13.140625" style="15" bestFit="1" customWidth="1"/>
    <col min="7705" max="7705" width="12.28515625" style="15" bestFit="1" customWidth="1"/>
    <col min="7706" max="7706" width="4.5703125" style="15" customWidth="1"/>
    <col min="7707" max="7707" width="12.7109375" style="15" bestFit="1" customWidth="1"/>
    <col min="7708" max="7708" width="14.140625" style="15" bestFit="1" customWidth="1"/>
    <col min="7709" max="7709" width="12.5703125" style="15" bestFit="1" customWidth="1"/>
    <col min="7710" max="7710" width="12.42578125" style="15" bestFit="1" customWidth="1"/>
    <col min="7711" max="7711" width="13.28515625" style="15" bestFit="1" customWidth="1"/>
    <col min="7712" max="7712" width="13.85546875" style="15" bestFit="1" customWidth="1"/>
    <col min="7713" max="7713" width="14.42578125" style="15" bestFit="1" customWidth="1"/>
    <col min="7714" max="7714" width="14.5703125" style="15" bestFit="1" customWidth="1"/>
    <col min="7715" max="7715" width="3.140625" style="15" customWidth="1"/>
    <col min="7716" max="7936" width="9.140625" style="15"/>
    <col min="7937" max="7937" width="13.42578125" style="15" bestFit="1" customWidth="1"/>
    <col min="7938" max="7938" width="44.28515625" style="15" customWidth="1"/>
    <col min="7939" max="7939" width="18.28515625" style="15" bestFit="1" customWidth="1"/>
    <col min="7940" max="7940" width="15.85546875" style="15" customWidth="1"/>
    <col min="7941" max="7941" width="10.28515625" style="15" bestFit="1" customWidth="1"/>
    <col min="7942" max="7942" width="3.140625" style="15" customWidth="1"/>
    <col min="7943" max="7943" width="11.85546875" style="15" customWidth="1"/>
    <col min="7944" max="7944" width="3.140625" style="15" customWidth="1"/>
    <col min="7945" max="7950" width="9.140625" style="15"/>
    <col min="7951" max="7951" width="13" style="15" customWidth="1"/>
    <col min="7952" max="7952" width="9.140625" style="15"/>
    <col min="7953" max="7953" width="3.140625" style="15" customWidth="1"/>
    <col min="7954" max="7954" width="13.140625" style="15" bestFit="1" customWidth="1"/>
    <col min="7955" max="7955" width="16.140625" style="15" bestFit="1" customWidth="1"/>
    <col min="7956" max="7956" width="14.28515625" style="15" bestFit="1" customWidth="1"/>
    <col min="7957" max="7958" width="13.140625" style="15" bestFit="1" customWidth="1"/>
    <col min="7959" max="7959" width="13.42578125" style="15" bestFit="1" customWidth="1"/>
    <col min="7960" max="7960" width="13.140625" style="15" bestFit="1" customWidth="1"/>
    <col min="7961" max="7961" width="12.28515625" style="15" bestFit="1" customWidth="1"/>
    <col min="7962" max="7962" width="4.5703125" style="15" customWidth="1"/>
    <col min="7963" max="7963" width="12.7109375" style="15" bestFit="1" customWidth="1"/>
    <col min="7964" max="7964" width="14.140625" style="15" bestFit="1" customWidth="1"/>
    <col min="7965" max="7965" width="12.5703125" style="15" bestFit="1" customWidth="1"/>
    <col min="7966" max="7966" width="12.42578125" style="15" bestFit="1" customWidth="1"/>
    <col min="7967" max="7967" width="13.28515625" style="15" bestFit="1" customWidth="1"/>
    <col min="7968" max="7968" width="13.85546875" style="15" bestFit="1" customWidth="1"/>
    <col min="7969" max="7969" width="14.42578125" style="15" bestFit="1" customWidth="1"/>
    <col min="7970" max="7970" width="14.5703125" style="15" bestFit="1" customWidth="1"/>
    <col min="7971" max="7971" width="3.140625" style="15" customWidth="1"/>
    <col min="7972" max="8192" width="9.140625" style="15"/>
    <col min="8193" max="8193" width="13.42578125" style="15" bestFit="1" customWidth="1"/>
    <col min="8194" max="8194" width="44.28515625" style="15" customWidth="1"/>
    <col min="8195" max="8195" width="18.28515625" style="15" bestFit="1" customWidth="1"/>
    <col min="8196" max="8196" width="15.85546875" style="15" customWidth="1"/>
    <col min="8197" max="8197" width="10.28515625" style="15" bestFit="1" customWidth="1"/>
    <col min="8198" max="8198" width="3.140625" style="15" customWidth="1"/>
    <col min="8199" max="8199" width="11.85546875" style="15" customWidth="1"/>
    <col min="8200" max="8200" width="3.140625" style="15" customWidth="1"/>
    <col min="8201" max="8206" width="9.140625" style="15"/>
    <col min="8207" max="8207" width="13" style="15" customWidth="1"/>
    <col min="8208" max="8208" width="9.140625" style="15"/>
    <col min="8209" max="8209" width="3.140625" style="15" customWidth="1"/>
    <col min="8210" max="8210" width="13.140625" style="15" bestFit="1" customWidth="1"/>
    <col min="8211" max="8211" width="16.140625" style="15" bestFit="1" customWidth="1"/>
    <col min="8212" max="8212" width="14.28515625" style="15" bestFit="1" customWidth="1"/>
    <col min="8213" max="8214" width="13.140625" style="15" bestFit="1" customWidth="1"/>
    <col min="8215" max="8215" width="13.42578125" style="15" bestFit="1" customWidth="1"/>
    <col min="8216" max="8216" width="13.140625" style="15" bestFit="1" customWidth="1"/>
    <col min="8217" max="8217" width="12.28515625" style="15" bestFit="1" customWidth="1"/>
    <col min="8218" max="8218" width="4.5703125" style="15" customWidth="1"/>
    <col min="8219" max="8219" width="12.7109375" style="15" bestFit="1" customWidth="1"/>
    <col min="8220" max="8220" width="14.140625" style="15" bestFit="1" customWidth="1"/>
    <col min="8221" max="8221" width="12.5703125" style="15" bestFit="1" customWidth="1"/>
    <col min="8222" max="8222" width="12.42578125" style="15" bestFit="1" customWidth="1"/>
    <col min="8223" max="8223" width="13.28515625" style="15" bestFit="1" customWidth="1"/>
    <col min="8224" max="8224" width="13.85546875" style="15" bestFit="1" customWidth="1"/>
    <col min="8225" max="8225" width="14.42578125" style="15" bestFit="1" customWidth="1"/>
    <col min="8226" max="8226" width="14.5703125" style="15" bestFit="1" customWidth="1"/>
    <col min="8227" max="8227" width="3.140625" style="15" customWidth="1"/>
    <col min="8228" max="8448" width="9.140625" style="15"/>
    <col min="8449" max="8449" width="13.42578125" style="15" bestFit="1" customWidth="1"/>
    <col min="8450" max="8450" width="44.28515625" style="15" customWidth="1"/>
    <col min="8451" max="8451" width="18.28515625" style="15" bestFit="1" customWidth="1"/>
    <col min="8452" max="8452" width="15.85546875" style="15" customWidth="1"/>
    <col min="8453" max="8453" width="10.28515625" style="15" bestFit="1" customWidth="1"/>
    <col min="8454" max="8454" width="3.140625" style="15" customWidth="1"/>
    <col min="8455" max="8455" width="11.85546875" style="15" customWidth="1"/>
    <col min="8456" max="8456" width="3.140625" style="15" customWidth="1"/>
    <col min="8457" max="8462" width="9.140625" style="15"/>
    <col min="8463" max="8463" width="13" style="15" customWidth="1"/>
    <col min="8464" max="8464" width="9.140625" style="15"/>
    <col min="8465" max="8465" width="3.140625" style="15" customWidth="1"/>
    <col min="8466" max="8466" width="13.140625" style="15" bestFit="1" customWidth="1"/>
    <col min="8467" max="8467" width="16.140625" style="15" bestFit="1" customWidth="1"/>
    <col min="8468" max="8468" width="14.28515625" style="15" bestFit="1" customWidth="1"/>
    <col min="8469" max="8470" width="13.140625" style="15" bestFit="1" customWidth="1"/>
    <col min="8471" max="8471" width="13.42578125" style="15" bestFit="1" customWidth="1"/>
    <col min="8472" max="8472" width="13.140625" style="15" bestFit="1" customWidth="1"/>
    <col min="8473" max="8473" width="12.28515625" style="15" bestFit="1" customWidth="1"/>
    <col min="8474" max="8474" width="4.5703125" style="15" customWidth="1"/>
    <col min="8475" max="8475" width="12.7109375" style="15" bestFit="1" customWidth="1"/>
    <col min="8476" max="8476" width="14.140625" style="15" bestFit="1" customWidth="1"/>
    <col min="8477" max="8477" width="12.5703125" style="15" bestFit="1" customWidth="1"/>
    <col min="8478" max="8478" width="12.42578125" style="15" bestFit="1" customWidth="1"/>
    <col min="8479" max="8479" width="13.28515625" style="15" bestFit="1" customWidth="1"/>
    <col min="8480" max="8480" width="13.85546875" style="15" bestFit="1" customWidth="1"/>
    <col min="8481" max="8481" width="14.42578125" style="15" bestFit="1" customWidth="1"/>
    <col min="8482" max="8482" width="14.5703125" style="15" bestFit="1" customWidth="1"/>
    <col min="8483" max="8483" width="3.140625" style="15" customWidth="1"/>
    <col min="8484" max="8704" width="9.140625" style="15"/>
    <col min="8705" max="8705" width="13.42578125" style="15" bestFit="1" customWidth="1"/>
    <col min="8706" max="8706" width="44.28515625" style="15" customWidth="1"/>
    <col min="8707" max="8707" width="18.28515625" style="15" bestFit="1" customWidth="1"/>
    <col min="8708" max="8708" width="15.85546875" style="15" customWidth="1"/>
    <col min="8709" max="8709" width="10.28515625" style="15" bestFit="1" customWidth="1"/>
    <col min="8710" max="8710" width="3.140625" style="15" customWidth="1"/>
    <col min="8711" max="8711" width="11.85546875" style="15" customWidth="1"/>
    <col min="8712" max="8712" width="3.140625" style="15" customWidth="1"/>
    <col min="8713" max="8718" width="9.140625" style="15"/>
    <col min="8719" max="8719" width="13" style="15" customWidth="1"/>
    <col min="8720" max="8720" width="9.140625" style="15"/>
    <col min="8721" max="8721" width="3.140625" style="15" customWidth="1"/>
    <col min="8722" max="8722" width="13.140625" style="15" bestFit="1" customWidth="1"/>
    <col min="8723" max="8723" width="16.140625" style="15" bestFit="1" customWidth="1"/>
    <col min="8724" max="8724" width="14.28515625" style="15" bestFit="1" customWidth="1"/>
    <col min="8725" max="8726" width="13.140625" style="15" bestFit="1" customWidth="1"/>
    <col min="8727" max="8727" width="13.42578125" style="15" bestFit="1" customWidth="1"/>
    <col min="8728" max="8728" width="13.140625" style="15" bestFit="1" customWidth="1"/>
    <col min="8729" max="8729" width="12.28515625" style="15" bestFit="1" customWidth="1"/>
    <col min="8730" max="8730" width="4.5703125" style="15" customWidth="1"/>
    <col min="8731" max="8731" width="12.7109375" style="15" bestFit="1" customWidth="1"/>
    <col min="8732" max="8732" width="14.140625" style="15" bestFit="1" customWidth="1"/>
    <col min="8733" max="8733" width="12.5703125" style="15" bestFit="1" customWidth="1"/>
    <col min="8734" max="8734" width="12.42578125" style="15" bestFit="1" customWidth="1"/>
    <col min="8735" max="8735" width="13.28515625" style="15" bestFit="1" customWidth="1"/>
    <col min="8736" max="8736" width="13.85546875" style="15" bestFit="1" customWidth="1"/>
    <col min="8737" max="8737" width="14.42578125" style="15" bestFit="1" customWidth="1"/>
    <col min="8738" max="8738" width="14.5703125" style="15" bestFit="1" customWidth="1"/>
    <col min="8739" max="8739" width="3.140625" style="15" customWidth="1"/>
    <col min="8740" max="8960" width="9.140625" style="15"/>
    <col min="8961" max="8961" width="13.42578125" style="15" bestFit="1" customWidth="1"/>
    <col min="8962" max="8962" width="44.28515625" style="15" customWidth="1"/>
    <col min="8963" max="8963" width="18.28515625" style="15" bestFit="1" customWidth="1"/>
    <col min="8964" max="8964" width="15.85546875" style="15" customWidth="1"/>
    <col min="8965" max="8965" width="10.28515625" style="15" bestFit="1" customWidth="1"/>
    <col min="8966" max="8966" width="3.140625" style="15" customWidth="1"/>
    <col min="8967" max="8967" width="11.85546875" style="15" customWidth="1"/>
    <col min="8968" max="8968" width="3.140625" style="15" customWidth="1"/>
    <col min="8969" max="8974" width="9.140625" style="15"/>
    <col min="8975" max="8975" width="13" style="15" customWidth="1"/>
    <col min="8976" max="8976" width="9.140625" style="15"/>
    <col min="8977" max="8977" width="3.140625" style="15" customWidth="1"/>
    <col min="8978" max="8978" width="13.140625" style="15" bestFit="1" customWidth="1"/>
    <col min="8979" max="8979" width="16.140625" style="15" bestFit="1" customWidth="1"/>
    <col min="8980" max="8980" width="14.28515625" style="15" bestFit="1" customWidth="1"/>
    <col min="8981" max="8982" width="13.140625" style="15" bestFit="1" customWidth="1"/>
    <col min="8983" max="8983" width="13.42578125" style="15" bestFit="1" customWidth="1"/>
    <col min="8984" max="8984" width="13.140625" style="15" bestFit="1" customWidth="1"/>
    <col min="8985" max="8985" width="12.28515625" style="15" bestFit="1" customWidth="1"/>
    <col min="8986" max="8986" width="4.5703125" style="15" customWidth="1"/>
    <col min="8987" max="8987" width="12.7109375" style="15" bestFit="1" customWidth="1"/>
    <col min="8988" max="8988" width="14.140625" style="15" bestFit="1" customWidth="1"/>
    <col min="8989" max="8989" width="12.5703125" style="15" bestFit="1" customWidth="1"/>
    <col min="8990" max="8990" width="12.42578125" style="15" bestFit="1" customWidth="1"/>
    <col min="8991" max="8991" width="13.28515625" style="15" bestFit="1" customWidth="1"/>
    <col min="8992" max="8992" width="13.85546875" style="15" bestFit="1" customWidth="1"/>
    <col min="8993" max="8993" width="14.42578125" style="15" bestFit="1" customWidth="1"/>
    <col min="8994" max="8994" width="14.5703125" style="15" bestFit="1" customWidth="1"/>
    <col min="8995" max="8995" width="3.140625" style="15" customWidth="1"/>
    <col min="8996" max="9216" width="9.140625" style="15"/>
    <col min="9217" max="9217" width="13.42578125" style="15" bestFit="1" customWidth="1"/>
    <col min="9218" max="9218" width="44.28515625" style="15" customWidth="1"/>
    <col min="9219" max="9219" width="18.28515625" style="15" bestFit="1" customWidth="1"/>
    <col min="9220" max="9220" width="15.85546875" style="15" customWidth="1"/>
    <col min="9221" max="9221" width="10.28515625" style="15" bestFit="1" customWidth="1"/>
    <col min="9222" max="9222" width="3.140625" style="15" customWidth="1"/>
    <col min="9223" max="9223" width="11.85546875" style="15" customWidth="1"/>
    <col min="9224" max="9224" width="3.140625" style="15" customWidth="1"/>
    <col min="9225" max="9230" width="9.140625" style="15"/>
    <col min="9231" max="9231" width="13" style="15" customWidth="1"/>
    <col min="9232" max="9232" width="9.140625" style="15"/>
    <col min="9233" max="9233" width="3.140625" style="15" customWidth="1"/>
    <col min="9234" max="9234" width="13.140625" style="15" bestFit="1" customWidth="1"/>
    <col min="9235" max="9235" width="16.140625" style="15" bestFit="1" customWidth="1"/>
    <col min="9236" max="9236" width="14.28515625" style="15" bestFit="1" customWidth="1"/>
    <col min="9237" max="9238" width="13.140625" style="15" bestFit="1" customWidth="1"/>
    <col min="9239" max="9239" width="13.42578125" style="15" bestFit="1" customWidth="1"/>
    <col min="9240" max="9240" width="13.140625" style="15" bestFit="1" customWidth="1"/>
    <col min="9241" max="9241" width="12.28515625" style="15" bestFit="1" customWidth="1"/>
    <col min="9242" max="9242" width="4.5703125" style="15" customWidth="1"/>
    <col min="9243" max="9243" width="12.7109375" style="15" bestFit="1" customWidth="1"/>
    <col min="9244" max="9244" width="14.140625" style="15" bestFit="1" customWidth="1"/>
    <col min="9245" max="9245" width="12.5703125" style="15" bestFit="1" customWidth="1"/>
    <col min="9246" max="9246" width="12.42578125" style="15" bestFit="1" customWidth="1"/>
    <col min="9247" max="9247" width="13.28515625" style="15" bestFit="1" customWidth="1"/>
    <col min="9248" max="9248" width="13.85546875" style="15" bestFit="1" customWidth="1"/>
    <col min="9249" max="9249" width="14.42578125" style="15" bestFit="1" customWidth="1"/>
    <col min="9250" max="9250" width="14.5703125" style="15" bestFit="1" customWidth="1"/>
    <col min="9251" max="9251" width="3.140625" style="15" customWidth="1"/>
    <col min="9252" max="9472" width="9.140625" style="15"/>
    <col min="9473" max="9473" width="13.42578125" style="15" bestFit="1" customWidth="1"/>
    <col min="9474" max="9474" width="44.28515625" style="15" customWidth="1"/>
    <col min="9475" max="9475" width="18.28515625" style="15" bestFit="1" customWidth="1"/>
    <col min="9476" max="9476" width="15.85546875" style="15" customWidth="1"/>
    <col min="9477" max="9477" width="10.28515625" style="15" bestFit="1" customWidth="1"/>
    <col min="9478" max="9478" width="3.140625" style="15" customWidth="1"/>
    <col min="9479" max="9479" width="11.85546875" style="15" customWidth="1"/>
    <col min="9480" max="9480" width="3.140625" style="15" customWidth="1"/>
    <col min="9481" max="9486" width="9.140625" style="15"/>
    <col min="9487" max="9487" width="13" style="15" customWidth="1"/>
    <col min="9488" max="9488" width="9.140625" style="15"/>
    <col min="9489" max="9489" width="3.140625" style="15" customWidth="1"/>
    <col min="9490" max="9490" width="13.140625" style="15" bestFit="1" customWidth="1"/>
    <col min="9491" max="9491" width="16.140625" style="15" bestFit="1" customWidth="1"/>
    <col min="9492" max="9492" width="14.28515625" style="15" bestFit="1" customWidth="1"/>
    <col min="9493" max="9494" width="13.140625" style="15" bestFit="1" customWidth="1"/>
    <col min="9495" max="9495" width="13.42578125" style="15" bestFit="1" customWidth="1"/>
    <col min="9496" max="9496" width="13.140625" style="15" bestFit="1" customWidth="1"/>
    <col min="9497" max="9497" width="12.28515625" style="15" bestFit="1" customWidth="1"/>
    <col min="9498" max="9498" width="4.5703125" style="15" customWidth="1"/>
    <col min="9499" max="9499" width="12.7109375" style="15" bestFit="1" customWidth="1"/>
    <col min="9500" max="9500" width="14.140625" style="15" bestFit="1" customWidth="1"/>
    <col min="9501" max="9501" width="12.5703125" style="15" bestFit="1" customWidth="1"/>
    <col min="9502" max="9502" width="12.42578125" style="15" bestFit="1" customWidth="1"/>
    <col min="9503" max="9503" width="13.28515625" style="15" bestFit="1" customWidth="1"/>
    <col min="9504" max="9504" width="13.85546875" style="15" bestFit="1" customWidth="1"/>
    <col min="9505" max="9505" width="14.42578125" style="15" bestFit="1" customWidth="1"/>
    <col min="9506" max="9506" width="14.5703125" style="15" bestFit="1" customWidth="1"/>
    <col min="9507" max="9507" width="3.140625" style="15" customWidth="1"/>
    <col min="9508" max="9728" width="9.140625" style="15"/>
    <col min="9729" max="9729" width="13.42578125" style="15" bestFit="1" customWidth="1"/>
    <col min="9730" max="9730" width="44.28515625" style="15" customWidth="1"/>
    <col min="9731" max="9731" width="18.28515625" style="15" bestFit="1" customWidth="1"/>
    <col min="9732" max="9732" width="15.85546875" style="15" customWidth="1"/>
    <col min="9733" max="9733" width="10.28515625" style="15" bestFit="1" customWidth="1"/>
    <col min="9734" max="9734" width="3.140625" style="15" customWidth="1"/>
    <col min="9735" max="9735" width="11.85546875" style="15" customWidth="1"/>
    <col min="9736" max="9736" width="3.140625" style="15" customWidth="1"/>
    <col min="9737" max="9742" width="9.140625" style="15"/>
    <col min="9743" max="9743" width="13" style="15" customWidth="1"/>
    <col min="9744" max="9744" width="9.140625" style="15"/>
    <col min="9745" max="9745" width="3.140625" style="15" customWidth="1"/>
    <col min="9746" max="9746" width="13.140625" style="15" bestFit="1" customWidth="1"/>
    <col min="9747" max="9747" width="16.140625" style="15" bestFit="1" customWidth="1"/>
    <col min="9748" max="9748" width="14.28515625" style="15" bestFit="1" customWidth="1"/>
    <col min="9749" max="9750" width="13.140625" style="15" bestFit="1" customWidth="1"/>
    <col min="9751" max="9751" width="13.42578125" style="15" bestFit="1" customWidth="1"/>
    <col min="9752" max="9752" width="13.140625" style="15" bestFit="1" customWidth="1"/>
    <col min="9753" max="9753" width="12.28515625" style="15" bestFit="1" customWidth="1"/>
    <col min="9754" max="9754" width="4.5703125" style="15" customWidth="1"/>
    <col min="9755" max="9755" width="12.7109375" style="15" bestFit="1" customWidth="1"/>
    <col min="9756" max="9756" width="14.140625" style="15" bestFit="1" customWidth="1"/>
    <col min="9757" max="9757" width="12.5703125" style="15" bestFit="1" customWidth="1"/>
    <col min="9758" max="9758" width="12.42578125" style="15" bestFit="1" customWidth="1"/>
    <col min="9759" max="9759" width="13.28515625" style="15" bestFit="1" customWidth="1"/>
    <col min="9760" max="9760" width="13.85546875" style="15" bestFit="1" customWidth="1"/>
    <col min="9761" max="9761" width="14.42578125" style="15" bestFit="1" customWidth="1"/>
    <col min="9762" max="9762" width="14.5703125" style="15" bestFit="1" customWidth="1"/>
    <col min="9763" max="9763" width="3.140625" style="15" customWidth="1"/>
    <col min="9764" max="9984" width="9.140625" style="15"/>
    <col min="9985" max="9985" width="13.42578125" style="15" bestFit="1" customWidth="1"/>
    <col min="9986" max="9986" width="44.28515625" style="15" customWidth="1"/>
    <col min="9987" max="9987" width="18.28515625" style="15" bestFit="1" customWidth="1"/>
    <col min="9988" max="9988" width="15.85546875" style="15" customWidth="1"/>
    <col min="9989" max="9989" width="10.28515625" style="15" bestFit="1" customWidth="1"/>
    <col min="9990" max="9990" width="3.140625" style="15" customWidth="1"/>
    <col min="9991" max="9991" width="11.85546875" style="15" customWidth="1"/>
    <col min="9992" max="9992" width="3.140625" style="15" customWidth="1"/>
    <col min="9993" max="9998" width="9.140625" style="15"/>
    <col min="9999" max="9999" width="13" style="15" customWidth="1"/>
    <col min="10000" max="10000" width="9.140625" style="15"/>
    <col min="10001" max="10001" width="3.140625" style="15" customWidth="1"/>
    <col min="10002" max="10002" width="13.140625" style="15" bestFit="1" customWidth="1"/>
    <col min="10003" max="10003" width="16.140625" style="15" bestFit="1" customWidth="1"/>
    <col min="10004" max="10004" width="14.28515625" style="15" bestFit="1" customWidth="1"/>
    <col min="10005" max="10006" width="13.140625" style="15" bestFit="1" customWidth="1"/>
    <col min="10007" max="10007" width="13.42578125" style="15" bestFit="1" customWidth="1"/>
    <col min="10008" max="10008" width="13.140625" style="15" bestFit="1" customWidth="1"/>
    <col min="10009" max="10009" width="12.28515625" style="15" bestFit="1" customWidth="1"/>
    <col min="10010" max="10010" width="4.5703125" style="15" customWidth="1"/>
    <col min="10011" max="10011" width="12.7109375" style="15" bestFit="1" customWidth="1"/>
    <col min="10012" max="10012" width="14.140625" style="15" bestFit="1" customWidth="1"/>
    <col min="10013" max="10013" width="12.5703125" style="15" bestFit="1" customWidth="1"/>
    <col min="10014" max="10014" width="12.42578125" style="15" bestFit="1" customWidth="1"/>
    <col min="10015" max="10015" width="13.28515625" style="15" bestFit="1" customWidth="1"/>
    <col min="10016" max="10016" width="13.85546875" style="15" bestFit="1" customWidth="1"/>
    <col min="10017" max="10017" width="14.42578125" style="15" bestFit="1" customWidth="1"/>
    <col min="10018" max="10018" width="14.5703125" style="15" bestFit="1" customWidth="1"/>
    <col min="10019" max="10019" width="3.140625" style="15" customWidth="1"/>
    <col min="10020" max="10240" width="9.140625" style="15"/>
    <col min="10241" max="10241" width="13.42578125" style="15" bestFit="1" customWidth="1"/>
    <col min="10242" max="10242" width="44.28515625" style="15" customWidth="1"/>
    <col min="10243" max="10243" width="18.28515625" style="15" bestFit="1" customWidth="1"/>
    <col min="10244" max="10244" width="15.85546875" style="15" customWidth="1"/>
    <col min="10245" max="10245" width="10.28515625" style="15" bestFit="1" customWidth="1"/>
    <col min="10246" max="10246" width="3.140625" style="15" customWidth="1"/>
    <col min="10247" max="10247" width="11.85546875" style="15" customWidth="1"/>
    <col min="10248" max="10248" width="3.140625" style="15" customWidth="1"/>
    <col min="10249" max="10254" width="9.140625" style="15"/>
    <col min="10255" max="10255" width="13" style="15" customWidth="1"/>
    <col min="10256" max="10256" width="9.140625" style="15"/>
    <col min="10257" max="10257" width="3.140625" style="15" customWidth="1"/>
    <col min="10258" max="10258" width="13.140625" style="15" bestFit="1" customWidth="1"/>
    <col min="10259" max="10259" width="16.140625" style="15" bestFit="1" customWidth="1"/>
    <col min="10260" max="10260" width="14.28515625" style="15" bestFit="1" customWidth="1"/>
    <col min="10261" max="10262" width="13.140625" style="15" bestFit="1" customWidth="1"/>
    <col min="10263" max="10263" width="13.42578125" style="15" bestFit="1" customWidth="1"/>
    <col min="10264" max="10264" width="13.140625" style="15" bestFit="1" customWidth="1"/>
    <col min="10265" max="10265" width="12.28515625" style="15" bestFit="1" customWidth="1"/>
    <col min="10266" max="10266" width="4.5703125" style="15" customWidth="1"/>
    <col min="10267" max="10267" width="12.7109375" style="15" bestFit="1" customWidth="1"/>
    <col min="10268" max="10268" width="14.140625" style="15" bestFit="1" customWidth="1"/>
    <col min="10269" max="10269" width="12.5703125" style="15" bestFit="1" customWidth="1"/>
    <col min="10270" max="10270" width="12.42578125" style="15" bestFit="1" customWidth="1"/>
    <col min="10271" max="10271" width="13.28515625" style="15" bestFit="1" customWidth="1"/>
    <col min="10272" max="10272" width="13.85546875" style="15" bestFit="1" customWidth="1"/>
    <col min="10273" max="10273" width="14.42578125" style="15" bestFit="1" customWidth="1"/>
    <col min="10274" max="10274" width="14.5703125" style="15" bestFit="1" customWidth="1"/>
    <col min="10275" max="10275" width="3.140625" style="15" customWidth="1"/>
    <col min="10276" max="10496" width="9.140625" style="15"/>
    <col min="10497" max="10497" width="13.42578125" style="15" bestFit="1" customWidth="1"/>
    <col min="10498" max="10498" width="44.28515625" style="15" customWidth="1"/>
    <col min="10499" max="10499" width="18.28515625" style="15" bestFit="1" customWidth="1"/>
    <col min="10500" max="10500" width="15.85546875" style="15" customWidth="1"/>
    <col min="10501" max="10501" width="10.28515625" style="15" bestFit="1" customWidth="1"/>
    <col min="10502" max="10502" width="3.140625" style="15" customWidth="1"/>
    <col min="10503" max="10503" width="11.85546875" style="15" customWidth="1"/>
    <col min="10504" max="10504" width="3.140625" style="15" customWidth="1"/>
    <col min="10505" max="10510" width="9.140625" style="15"/>
    <col min="10511" max="10511" width="13" style="15" customWidth="1"/>
    <col min="10512" max="10512" width="9.140625" style="15"/>
    <col min="10513" max="10513" width="3.140625" style="15" customWidth="1"/>
    <col min="10514" max="10514" width="13.140625" style="15" bestFit="1" customWidth="1"/>
    <col min="10515" max="10515" width="16.140625" style="15" bestFit="1" customWidth="1"/>
    <col min="10516" max="10516" width="14.28515625" style="15" bestFit="1" customWidth="1"/>
    <col min="10517" max="10518" width="13.140625" style="15" bestFit="1" customWidth="1"/>
    <col min="10519" max="10519" width="13.42578125" style="15" bestFit="1" customWidth="1"/>
    <col min="10520" max="10520" width="13.140625" style="15" bestFit="1" customWidth="1"/>
    <col min="10521" max="10521" width="12.28515625" style="15" bestFit="1" customWidth="1"/>
    <col min="10522" max="10522" width="4.5703125" style="15" customWidth="1"/>
    <col min="10523" max="10523" width="12.7109375" style="15" bestFit="1" customWidth="1"/>
    <col min="10524" max="10524" width="14.140625" style="15" bestFit="1" customWidth="1"/>
    <col min="10525" max="10525" width="12.5703125" style="15" bestFit="1" customWidth="1"/>
    <col min="10526" max="10526" width="12.42578125" style="15" bestFit="1" customWidth="1"/>
    <col min="10527" max="10527" width="13.28515625" style="15" bestFit="1" customWidth="1"/>
    <col min="10528" max="10528" width="13.85546875" style="15" bestFit="1" customWidth="1"/>
    <col min="10529" max="10529" width="14.42578125" style="15" bestFit="1" customWidth="1"/>
    <col min="10530" max="10530" width="14.5703125" style="15" bestFit="1" customWidth="1"/>
    <col min="10531" max="10531" width="3.140625" style="15" customWidth="1"/>
    <col min="10532" max="10752" width="9.140625" style="15"/>
    <col min="10753" max="10753" width="13.42578125" style="15" bestFit="1" customWidth="1"/>
    <col min="10754" max="10754" width="44.28515625" style="15" customWidth="1"/>
    <col min="10755" max="10755" width="18.28515625" style="15" bestFit="1" customWidth="1"/>
    <col min="10756" max="10756" width="15.85546875" style="15" customWidth="1"/>
    <col min="10757" max="10757" width="10.28515625" style="15" bestFit="1" customWidth="1"/>
    <col min="10758" max="10758" width="3.140625" style="15" customWidth="1"/>
    <col min="10759" max="10759" width="11.85546875" style="15" customWidth="1"/>
    <col min="10760" max="10760" width="3.140625" style="15" customWidth="1"/>
    <col min="10761" max="10766" width="9.140625" style="15"/>
    <col min="10767" max="10767" width="13" style="15" customWidth="1"/>
    <col min="10768" max="10768" width="9.140625" style="15"/>
    <col min="10769" max="10769" width="3.140625" style="15" customWidth="1"/>
    <col min="10770" max="10770" width="13.140625" style="15" bestFit="1" customWidth="1"/>
    <col min="10771" max="10771" width="16.140625" style="15" bestFit="1" customWidth="1"/>
    <col min="10772" max="10772" width="14.28515625" style="15" bestFit="1" customWidth="1"/>
    <col min="10773" max="10774" width="13.140625" style="15" bestFit="1" customWidth="1"/>
    <col min="10775" max="10775" width="13.42578125" style="15" bestFit="1" customWidth="1"/>
    <col min="10776" max="10776" width="13.140625" style="15" bestFit="1" customWidth="1"/>
    <col min="10777" max="10777" width="12.28515625" style="15" bestFit="1" customWidth="1"/>
    <col min="10778" max="10778" width="4.5703125" style="15" customWidth="1"/>
    <col min="10779" max="10779" width="12.7109375" style="15" bestFit="1" customWidth="1"/>
    <col min="10780" max="10780" width="14.140625" style="15" bestFit="1" customWidth="1"/>
    <col min="10781" max="10781" width="12.5703125" style="15" bestFit="1" customWidth="1"/>
    <col min="10782" max="10782" width="12.42578125" style="15" bestFit="1" customWidth="1"/>
    <col min="10783" max="10783" width="13.28515625" style="15" bestFit="1" customWidth="1"/>
    <col min="10784" max="10784" width="13.85546875" style="15" bestFit="1" customWidth="1"/>
    <col min="10785" max="10785" width="14.42578125" style="15" bestFit="1" customWidth="1"/>
    <col min="10786" max="10786" width="14.5703125" style="15" bestFit="1" customWidth="1"/>
    <col min="10787" max="10787" width="3.140625" style="15" customWidth="1"/>
    <col min="10788" max="11008" width="9.140625" style="15"/>
    <col min="11009" max="11009" width="13.42578125" style="15" bestFit="1" customWidth="1"/>
    <col min="11010" max="11010" width="44.28515625" style="15" customWidth="1"/>
    <col min="11011" max="11011" width="18.28515625" style="15" bestFit="1" customWidth="1"/>
    <col min="11012" max="11012" width="15.85546875" style="15" customWidth="1"/>
    <col min="11013" max="11013" width="10.28515625" style="15" bestFit="1" customWidth="1"/>
    <col min="11014" max="11014" width="3.140625" style="15" customWidth="1"/>
    <col min="11015" max="11015" width="11.85546875" style="15" customWidth="1"/>
    <col min="11016" max="11016" width="3.140625" style="15" customWidth="1"/>
    <col min="11017" max="11022" width="9.140625" style="15"/>
    <col min="11023" max="11023" width="13" style="15" customWidth="1"/>
    <col min="11024" max="11024" width="9.140625" style="15"/>
    <col min="11025" max="11025" width="3.140625" style="15" customWidth="1"/>
    <col min="11026" max="11026" width="13.140625" style="15" bestFit="1" customWidth="1"/>
    <col min="11027" max="11027" width="16.140625" style="15" bestFit="1" customWidth="1"/>
    <col min="11028" max="11028" width="14.28515625" style="15" bestFit="1" customWidth="1"/>
    <col min="11029" max="11030" width="13.140625" style="15" bestFit="1" customWidth="1"/>
    <col min="11031" max="11031" width="13.42578125" style="15" bestFit="1" customWidth="1"/>
    <col min="11032" max="11032" width="13.140625" style="15" bestFit="1" customWidth="1"/>
    <col min="11033" max="11033" width="12.28515625" style="15" bestFit="1" customWidth="1"/>
    <col min="11034" max="11034" width="4.5703125" style="15" customWidth="1"/>
    <col min="11035" max="11035" width="12.7109375" style="15" bestFit="1" customWidth="1"/>
    <col min="11036" max="11036" width="14.140625" style="15" bestFit="1" customWidth="1"/>
    <col min="11037" max="11037" width="12.5703125" style="15" bestFit="1" customWidth="1"/>
    <col min="11038" max="11038" width="12.42578125" style="15" bestFit="1" customWidth="1"/>
    <col min="11039" max="11039" width="13.28515625" style="15" bestFit="1" customWidth="1"/>
    <col min="11040" max="11040" width="13.85546875" style="15" bestFit="1" customWidth="1"/>
    <col min="11041" max="11041" width="14.42578125" style="15" bestFit="1" customWidth="1"/>
    <col min="11042" max="11042" width="14.5703125" style="15" bestFit="1" customWidth="1"/>
    <col min="11043" max="11043" width="3.140625" style="15" customWidth="1"/>
    <col min="11044" max="11264" width="9.140625" style="15"/>
    <col min="11265" max="11265" width="13.42578125" style="15" bestFit="1" customWidth="1"/>
    <col min="11266" max="11266" width="44.28515625" style="15" customWidth="1"/>
    <col min="11267" max="11267" width="18.28515625" style="15" bestFit="1" customWidth="1"/>
    <col min="11268" max="11268" width="15.85546875" style="15" customWidth="1"/>
    <col min="11269" max="11269" width="10.28515625" style="15" bestFit="1" customWidth="1"/>
    <col min="11270" max="11270" width="3.140625" style="15" customWidth="1"/>
    <col min="11271" max="11271" width="11.85546875" style="15" customWidth="1"/>
    <col min="11272" max="11272" width="3.140625" style="15" customWidth="1"/>
    <col min="11273" max="11278" width="9.140625" style="15"/>
    <col min="11279" max="11279" width="13" style="15" customWidth="1"/>
    <col min="11280" max="11280" width="9.140625" style="15"/>
    <col min="11281" max="11281" width="3.140625" style="15" customWidth="1"/>
    <col min="11282" max="11282" width="13.140625" style="15" bestFit="1" customWidth="1"/>
    <col min="11283" max="11283" width="16.140625" style="15" bestFit="1" customWidth="1"/>
    <col min="11284" max="11284" width="14.28515625" style="15" bestFit="1" customWidth="1"/>
    <col min="11285" max="11286" width="13.140625" style="15" bestFit="1" customWidth="1"/>
    <col min="11287" max="11287" width="13.42578125" style="15" bestFit="1" customWidth="1"/>
    <col min="11288" max="11288" width="13.140625" style="15" bestFit="1" customWidth="1"/>
    <col min="11289" max="11289" width="12.28515625" style="15" bestFit="1" customWidth="1"/>
    <col min="11290" max="11290" width="4.5703125" style="15" customWidth="1"/>
    <col min="11291" max="11291" width="12.7109375" style="15" bestFit="1" customWidth="1"/>
    <col min="11292" max="11292" width="14.140625" style="15" bestFit="1" customWidth="1"/>
    <col min="11293" max="11293" width="12.5703125" style="15" bestFit="1" customWidth="1"/>
    <col min="11294" max="11294" width="12.42578125" style="15" bestFit="1" customWidth="1"/>
    <col min="11295" max="11295" width="13.28515625" style="15" bestFit="1" customWidth="1"/>
    <col min="11296" max="11296" width="13.85546875" style="15" bestFit="1" customWidth="1"/>
    <col min="11297" max="11297" width="14.42578125" style="15" bestFit="1" customWidth="1"/>
    <col min="11298" max="11298" width="14.5703125" style="15" bestFit="1" customWidth="1"/>
    <col min="11299" max="11299" width="3.140625" style="15" customWidth="1"/>
    <col min="11300" max="11520" width="9.140625" style="15"/>
    <col min="11521" max="11521" width="13.42578125" style="15" bestFit="1" customWidth="1"/>
    <col min="11522" max="11522" width="44.28515625" style="15" customWidth="1"/>
    <col min="11523" max="11523" width="18.28515625" style="15" bestFit="1" customWidth="1"/>
    <col min="11524" max="11524" width="15.85546875" style="15" customWidth="1"/>
    <col min="11525" max="11525" width="10.28515625" style="15" bestFit="1" customWidth="1"/>
    <col min="11526" max="11526" width="3.140625" style="15" customWidth="1"/>
    <col min="11527" max="11527" width="11.85546875" style="15" customWidth="1"/>
    <col min="11528" max="11528" width="3.140625" style="15" customWidth="1"/>
    <col min="11529" max="11534" width="9.140625" style="15"/>
    <col min="11535" max="11535" width="13" style="15" customWidth="1"/>
    <col min="11536" max="11536" width="9.140625" style="15"/>
    <col min="11537" max="11537" width="3.140625" style="15" customWidth="1"/>
    <col min="11538" max="11538" width="13.140625" style="15" bestFit="1" customWidth="1"/>
    <col min="11539" max="11539" width="16.140625" style="15" bestFit="1" customWidth="1"/>
    <col min="11540" max="11540" width="14.28515625" style="15" bestFit="1" customWidth="1"/>
    <col min="11541" max="11542" width="13.140625" style="15" bestFit="1" customWidth="1"/>
    <col min="11543" max="11543" width="13.42578125" style="15" bestFit="1" customWidth="1"/>
    <col min="11544" max="11544" width="13.140625" style="15" bestFit="1" customWidth="1"/>
    <col min="11545" max="11545" width="12.28515625" style="15" bestFit="1" customWidth="1"/>
    <col min="11546" max="11546" width="4.5703125" style="15" customWidth="1"/>
    <col min="11547" max="11547" width="12.7109375" style="15" bestFit="1" customWidth="1"/>
    <col min="11548" max="11548" width="14.140625" style="15" bestFit="1" customWidth="1"/>
    <col min="11549" max="11549" width="12.5703125" style="15" bestFit="1" customWidth="1"/>
    <col min="11550" max="11550" width="12.42578125" style="15" bestFit="1" customWidth="1"/>
    <col min="11551" max="11551" width="13.28515625" style="15" bestFit="1" customWidth="1"/>
    <col min="11552" max="11552" width="13.85546875" style="15" bestFit="1" customWidth="1"/>
    <col min="11553" max="11553" width="14.42578125" style="15" bestFit="1" customWidth="1"/>
    <col min="11554" max="11554" width="14.5703125" style="15" bestFit="1" customWidth="1"/>
    <col min="11555" max="11555" width="3.140625" style="15" customWidth="1"/>
    <col min="11556" max="11776" width="9.140625" style="15"/>
    <col min="11777" max="11777" width="13.42578125" style="15" bestFit="1" customWidth="1"/>
    <col min="11778" max="11778" width="44.28515625" style="15" customWidth="1"/>
    <col min="11779" max="11779" width="18.28515625" style="15" bestFit="1" customWidth="1"/>
    <col min="11780" max="11780" width="15.85546875" style="15" customWidth="1"/>
    <col min="11781" max="11781" width="10.28515625" style="15" bestFit="1" customWidth="1"/>
    <col min="11782" max="11782" width="3.140625" style="15" customWidth="1"/>
    <col min="11783" max="11783" width="11.85546875" style="15" customWidth="1"/>
    <col min="11784" max="11784" width="3.140625" style="15" customWidth="1"/>
    <col min="11785" max="11790" width="9.140625" style="15"/>
    <col min="11791" max="11791" width="13" style="15" customWidth="1"/>
    <col min="11792" max="11792" width="9.140625" style="15"/>
    <col min="11793" max="11793" width="3.140625" style="15" customWidth="1"/>
    <col min="11794" max="11794" width="13.140625" style="15" bestFit="1" customWidth="1"/>
    <col min="11795" max="11795" width="16.140625" style="15" bestFit="1" customWidth="1"/>
    <col min="11796" max="11796" width="14.28515625" style="15" bestFit="1" customWidth="1"/>
    <col min="11797" max="11798" width="13.140625" style="15" bestFit="1" customWidth="1"/>
    <col min="11799" max="11799" width="13.42578125" style="15" bestFit="1" customWidth="1"/>
    <col min="11800" max="11800" width="13.140625" style="15" bestFit="1" customWidth="1"/>
    <col min="11801" max="11801" width="12.28515625" style="15" bestFit="1" customWidth="1"/>
    <col min="11802" max="11802" width="4.5703125" style="15" customWidth="1"/>
    <col min="11803" max="11803" width="12.7109375" style="15" bestFit="1" customWidth="1"/>
    <col min="11804" max="11804" width="14.140625" style="15" bestFit="1" customWidth="1"/>
    <col min="11805" max="11805" width="12.5703125" style="15" bestFit="1" customWidth="1"/>
    <col min="11806" max="11806" width="12.42578125" style="15" bestFit="1" customWidth="1"/>
    <col min="11807" max="11807" width="13.28515625" style="15" bestFit="1" customWidth="1"/>
    <col min="11808" max="11808" width="13.85546875" style="15" bestFit="1" customWidth="1"/>
    <col min="11809" max="11809" width="14.42578125" style="15" bestFit="1" customWidth="1"/>
    <col min="11810" max="11810" width="14.5703125" style="15" bestFit="1" customWidth="1"/>
    <col min="11811" max="11811" width="3.140625" style="15" customWidth="1"/>
    <col min="11812" max="12032" width="9.140625" style="15"/>
    <col min="12033" max="12033" width="13.42578125" style="15" bestFit="1" customWidth="1"/>
    <col min="12034" max="12034" width="44.28515625" style="15" customWidth="1"/>
    <col min="12035" max="12035" width="18.28515625" style="15" bestFit="1" customWidth="1"/>
    <col min="12036" max="12036" width="15.85546875" style="15" customWidth="1"/>
    <col min="12037" max="12037" width="10.28515625" style="15" bestFit="1" customWidth="1"/>
    <col min="12038" max="12038" width="3.140625" style="15" customWidth="1"/>
    <col min="12039" max="12039" width="11.85546875" style="15" customWidth="1"/>
    <col min="12040" max="12040" width="3.140625" style="15" customWidth="1"/>
    <col min="12041" max="12046" width="9.140625" style="15"/>
    <col min="12047" max="12047" width="13" style="15" customWidth="1"/>
    <col min="12048" max="12048" width="9.140625" style="15"/>
    <col min="12049" max="12049" width="3.140625" style="15" customWidth="1"/>
    <col min="12050" max="12050" width="13.140625" style="15" bestFit="1" customWidth="1"/>
    <col min="12051" max="12051" width="16.140625" style="15" bestFit="1" customWidth="1"/>
    <col min="12052" max="12052" width="14.28515625" style="15" bestFit="1" customWidth="1"/>
    <col min="12053" max="12054" width="13.140625" style="15" bestFit="1" customWidth="1"/>
    <col min="12055" max="12055" width="13.42578125" style="15" bestFit="1" customWidth="1"/>
    <col min="12056" max="12056" width="13.140625" style="15" bestFit="1" customWidth="1"/>
    <col min="12057" max="12057" width="12.28515625" style="15" bestFit="1" customWidth="1"/>
    <col min="12058" max="12058" width="4.5703125" style="15" customWidth="1"/>
    <col min="12059" max="12059" width="12.7109375" style="15" bestFit="1" customWidth="1"/>
    <col min="12060" max="12060" width="14.140625" style="15" bestFit="1" customWidth="1"/>
    <col min="12061" max="12061" width="12.5703125" style="15" bestFit="1" customWidth="1"/>
    <col min="12062" max="12062" width="12.42578125" style="15" bestFit="1" customWidth="1"/>
    <col min="12063" max="12063" width="13.28515625" style="15" bestFit="1" customWidth="1"/>
    <col min="12064" max="12064" width="13.85546875" style="15" bestFit="1" customWidth="1"/>
    <col min="12065" max="12065" width="14.42578125" style="15" bestFit="1" customWidth="1"/>
    <col min="12066" max="12066" width="14.5703125" style="15" bestFit="1" customWidth="1"/>
    <col min="12067" max="12067" width="3.140625" style="15" customWidth="1"/>
    <col min="12068" max="12288" width="9.140625" style="15"/>
    <col min="12289" max="12289" width="13.42578125" style="15" bestFit="1" customWidth="1"/>
    <col min="12290" max="12290" width="44.28515625" style="15" customWidth="1"/>
    <col min="12291" max="12291" width="18.28515625" style="15" bestFit="1" customWidth="1"/>
    <col min="12292" max="12292" width="15.85546875" style="15" customWidth="1"/>
    <col min="12293" max="12293" width="10.28515625" style="15" bestFit="1" customWidth="1"/>
    <col min="12294" max="12294" width="3.140625" style="15" customWidth="1"/>
    <col min="12295" max="12295" width="11.85546875" style="15" customWidth="1"/>
    <col min="12296" max="12296" width="3.140625" style="15" customWidth="1"/>
    <col min="12297" max="12302" width="9.140625" style="15"/>
    <col min="12303" max="12303" width="13" style="15" customWidth="1"/>
    <col min="12304" max="12304" width="9.140625" style="15"/>
    <col min="12305" max="12305" width="3.140625" style="15" customWidth="1"/>
    <col min="12306" max="12306" width="13.140625" style="15" bestFit="1" customWidth="1"/>
    <col min="12307" max="12307" width="16.140625" style="15" bestFit="1" customWidth="1"/>
    <col min="12308" max="12308" width="14.28515625" style="15" bestFit="1" customWidth="1"/>
    <col min="12309" max="12310" width="13.140625" style="15" bestFit="1" customWidth="1"/>
    <col min="12311" max="12311" width="13.42578125" style="15" bestFit="1" customWidth="1"/>
    <col min="12312" max="12312" width="13.140625" style="15" bestFit="1" customWidth="1"/>
    <col min="12313" max="12313" width="12.28515625" style="15" bestFit="1" customWidth="1"/>
    <col min="12314" max="12314" width="4.5703125" style="15" customWidth="1"/>
    <col min="12315" max="12315" width="12.7109375" style="15" bestFit="1" customWidth="1"/>
    <col min="12316" max="12316" width="14.140625" style="15" bestFit="1" customWidth="1"/>
    <col min="12317" max="12317" width="12.5703125" style="15" bestFit="1" customWidth="1"/>
    <col min="12318" max="12318" width="12.42578125" style="15" bestFit="1" customWidth="1"/>
    <col min="12319" max="12319" width="13.28515625" style="15" bestFit="1" customWidth="1"/>
    <col min="12320" max="12320" width="13.85546875" style="15" bestFit="1" customWidth="1"/>
    <col min="12321" max="12321" width="14.42578125" style="15" bestFit="1" customWidth="1"/>
    <col min="12322" max="12322" width="14.5703125" style="15" bestFit="1" customWidth="1"/>
    <col min="12323" max="12323" width="3.140625" style="15" customWidth="1"/>
    <col min="12324" max="12544" width="9.140625" style="15"/>
    <col min="12545" max="12545" width="13.42578125" style="15" bestFit="1" customWidth="1"/>
    <col min="12546" max="12546" width="44.28515625" style="15" customWidth="1"/>
    <col min="12547" max="12547" width="18.28515625" style="15" bestFit="1" customWidth="1"/>
    <col min="12548" max="12548" width="15.85546875" style="15" customWidth="1"/>
    <col min="12549" max="12549" width="10.28515625" style="15" bestFit="1" customWidth="1"/>
    <col min="12550" max="12550" width="3.140625" style="15" customWidth="1"/>
    <col min="12551" max="12551" width="11.85546875" style="15" customWidth="1"/>
    <col min="12552" max="12552" width="3.140625" style="15" customWidth="1"/>
    <col min="12553" max="12558" width="9.140625" style="15"/>
    <col min="12559" max="12559" width="13" style="15" customWidth="1"/>
    <col min="12560" max="12560" width="9.140625" style="15"/>
    <col min="12561" max="12561" width="3.140625" style="15" customWidth="1"/>
    <col min="12562" max="12562" width="13.140625" style="15" bestFit="1" customWidth="1"/>
    <col min="12563" max="12563" width="16.140625" style="15" bestFit="1" customWidth="1"/>
    <col min="12564" max="12564" width="14.28515625" style="15" bestFit="1" customWidth="1"/>
    <col min="12565" max="12566" width="13.140625" style="15" bestFit="1" customWidth="1"/>
    <col min="12567" max="12567" width="13.42578125" style="15" bestFit="1" customWidth="1"/>
    <col min="12568" max="12568" width="13.140625" style="15" bestFit="1" customWidth="1"/>
    <col min="12569" max="12569" width="12.28515625" style="15" bestFit="1" customWidth="1"/>
    <col min="12570" max="12570" width="4.5703125" style="15" customWidth="1"/>
    <col min="12571" max="12571" width="12.7109375" style="15" bestFit="1" customWidth="1"/>
    <col min="12572" max="12572" width="14.140625" style="15" bestFit="1" customWidth="1"/>
    <col min="12573" max="12573" width="12.5703125" style="15" bestFit="1" customWidth="1"/>
    <col min="12574" max="12574" width="12.42578125" style="15" bestFit="1" customWidth="1"/>
    <col min="12575" max="12575" width="13.28515625" style="15" bestFit="1" customWidth="1"/>
    <col min="12576" max="12576" width="13.85546875" style="15" bestFit="1" customWidth="1"/>
    <col min="12577" max="12577" width="14.42578125" style="15" bestFit="1" customWidth="1"/>
    <col min="12578" max="12578" width="14.5703125" style="15" bestFit="1" customWidth="1"/>
    <col min="12579" max="12579" width="3.140625" style="15" customWidth="1"/>
    <col min="12580" max="12800" width="9.140625" style="15"/>
    <col min="12801" max="12801" width="13.42578125" style="15" bestFit="1" customWidth="1"/>
    <col min="12802" max="12802" width="44.28515625" style="15" customWidth="1"/>
    <col min="12803" max="12803" width="18.28515625" style="15" bestFit="1" customWidth="1"/>
    <col min="12804" max="12804" width="15.85546875" style="15" customWidth="1"/>
    <col min="12805" max="12805" width="10.28515625" style="15" bestFit="1" customWidth="1"/>
    <col min="12806" max="12806" width="3.140625" style="15" customWidth="1"/>
    <col min="12807" max="12807" width="11.85546875" style="15" customWidth="1"/>
    <col min="12808" max="12808" width="3.140625" style="15" customWidth="1"/>
    <col min="12809" max="12814" width="9.140625" style="15"/>
    <col min="12815" max="12815" width="13" style="15" customWidth="1"/>
    <col min="12816" max="12816" width="9.140625" style="15"/>
    <col min="12817" max="12817" width="3.140625" style="15" customWidth="1"/>
    <col min="12818" max="12818" width="13.140625" style="15" bestFit="1" customWidth="1"/>
    <col min="12819" max="12819" width="16.140625" style="15" bestFit="1" customWidth="1"/>
    <col min="12820" max="12820" width="14.28515625" style="15" bestFit="1" customWidth="1"/>
    <col min="12821" max="12822" width="13.140625" style="15" bestFit="1" customWidth="1"/>
    <col min="12823" max="12823" width="13.42578125" style="15" bestFit="1" customWidth="1"/>
    <col min="12824" max="12824" width="13.140625" style="15" bestFit="1" customWidth="1"/>
    <col min="12825" max="12825" width="12.28515625" style="15" bestFit="1" customWidth="1"/>
    <col min="12826" max="12826" width="4.5703125" style="15" customWidth="1"/>
    <col min="12827" max="12827" width="12.7109375" style="15" bestFit="1" customWidth="1"/>
    <col min="12828" max="12828" width="14.140625" style="15" bestFit="1" customWidth="1"/>
    <col min="12829" max="12829" width="12.5703125" style="15" bestFit="1" customWidth="1"/>
    <col min="12830" max="12830" width="12.42578125" style="15" bestFit="1" customWidth="1"/>
    <col min="12831" max="12831" width="13.28515625" style="15" bestFit="1" customWidth="1"/>
    <col min="12832" max="12832" width="13.85546875" style="15" bestFit="1" customWidth="1"/>
    <col min="12833" max="12833" width="14.42578125" style="15" bestFit="1" customWidth="1"/>
    <col min="12834" max="12834" width="14.5703125" style="15" bestFit="1" customWidth="1"/>
    <col min="12835" max="12835" width="3.140625" style="15" customWidth="1"/>
    <col min="12836" max="13056" width="9.140625" style="15"/>
    <col min="13057" max="13057" width="13.42578125" style="15" bestFit="1" customWidth="1"/>
    <col min="13058" max="13058" width="44.28515625" style="15" customWidth="1"/>
    <col min="13059" max="13059" width="18.28515625" style="15" bestFit="1" customWidth="1"/>
    <col min="13060" max="13060" width="15.85546875" style="15" customWidth="1"/>
    <col min="13061" max="13061" width="10.28515625" style="15" bestFit="1" customWidth="1"/>
    <col min="13062" max="13062" width="3.140625" style="15" customWidth="1"/>
    <col min="13063" max="13063" width="11.85546875" style="15" customWidth="1"/>
    <col min="13064" max="13064" width="3.140625" style="15" customWidth="1"/>
    <col min="13065" max="13070" width="9.140625" style="15"/>
    <col min="13071" max="13071" width="13" style="15" customWidth="1"/>
    <col min="13072" max="13072" width="9.140625" style="15"/>
    <col min="13073" max="13073" width="3.140625" style="15" customWidth="1"/>
    <col min="13074" max="13074" width="13.140625" style="15" bestFit="1" customWidth="1"/>
    <col min="13075" max="13075" width="16.140625" style="15" bestFit="1" customWidth="1"/>
    <col min="13076" max="13076" width="14.28515625" style="15" bestFit="1" customWidth="1"/>
    <col min="13077" max="13078" width="13.140625" style="15" bestFit="1" customWidth="1"/>
    <col min="13079" max="13079" width="13.42578125" style="15" bestFit="1" customWidth="1"/>
    <col min="13080" max="13080" width="13.140625" style="15" bestFit="1" customWidth="1"/>
    <col min="13081" max="13081" width="12.28515625" style="15" bestFit="1" customWidth="1"/>
    <col min="13082" max="13082" width="4.5703125" style="15" customWidth="1"/>
    <col min="13083" max="13083" width="12.7109375" style="15" bestFit="1" customWidth="1"/>
    <col min="13084" max="13084" width="14.140625" style="15" bestFit="1" customWidth="1"/>
    <col min="13085" max="13085" width="12.5703125" style="15" bestFit="1" customWidth="1"/>
    <col min="13086" max="13086" width="12.42578125" style="15" bestFit="1" customWidth="1"/>
    <col min="13087" max="13087" width="13.28515625" style="15" bestFit="1" customWidth="1"/>
    <col min="13088" max="13088" width="13.85546875" style="15" bestFit="1" customWidth="1"/>
    <col min="13089" max="13089" width="14.42578125" style="15" bestFit="1" customWidth="1"/>
    <col min="13090" max="13090" width="14.5703125" style="15" bestFit="1" customWidth="1"/>
    <col min="13091" max="13091" width="3.140625" style="15" customWidth="1"/>
    <col min="13092" max="13312" width="9.140625" style="15"/>
    <col min="13313" max="13313" width="13.42578125" style="15" bestFit="1" customWidth="1"/>
    <col min="13314" max="13314" width="44.28515625" style="15" customWidth="1"/>
    <col min="13315" max="13315" width="18.28515625" style="15" bestFit="1" customWidth="1"/>
    <col min="13316" max="13316" width="15.85546875" style="15" customWidth="1"/>
    <col min="13317" max="13317" width="10.28515625" style="15" bestFit="1" customWidth="1"/>
    <col min="13318" max="13318" width="3.140625" style="15" customWidth="1"/>
    <col min="13319" max="13319" width="11.85546875" style="15" customWidth="1"/>
    <col min="13320" max="13320" width="3.140625" style="15" customWidth="1"/>
    <col min="13321" max="13326" width="9.140625" style="15"/>
    <col min="13327" max="13327" width="13" style="15" customWidth="1"/>
    <col min="13328" max="13328" width="9.140625" style="15"/>
    <col min="13329" max="13329" width="3.140625" style="15" customWidth="1"/>
    <col min="13330" max="13330" width="13.140625" style="15" bestFit="1" customWidth="1"/>
    <col min="13331" max="13331" width="16.140625" style="15" bestFit="1" customWidth="1"/>
    <col min="13332" max="13332" width="14.28515625" style="15" bestFit="1" customWidth="1"/>
    <col min="13333" max="13334" width="13.140625" style="15" bestFit="1" customWidth="1"/>
    <col min="13335" max="13335" width="13.42578125" style="15" bestFit="1" customWidth="1"/>
    <col min="13336" max="13336" width="13.140625" style="15" bestFit="1" customWidth="1"/>
    <col min="13337" max="13337" width="12.28515625" style="15" bestFit="1" customWidth="1"/>
    <col min="13338" max="13338" width="4.5703125" style="15" customWidth="1"/>
    <col min="13339" max="13339" width="12.7109375" style="15" bestFit="1" customWidth="1"/>
    <col min="13340" max="13340" width="14.140625" style="15" bestFit="1" customWidth="1"/>
    <col min="13341" max="13341" width="12.5703125" style="15" bestFit="1" customWidth="1"/>
    <col min="13342" max="13342" width="12.42578125" style="15" bestFit="1" customWidth="1"/>
    <col min="13343" max="13343" width="13.28515625" style="15" bestFit="1" customWidth="1"/>
    <col min="13344" max="13344" width="13.85546875" style="15" bestFit="1" customWidth="1"/>
    <col min="13345" max="13345" width="14.42578125" style="15" bestFit="1" customWidth="1"/>
    <col min="13346" max="13346" width="14.5703125" style="15" bestFit="1" customWidth="1"/>
    <col min="13347" max="13347" width="3.140625" style="15" customWidth="1"/>
    <col min="13348" max="13568" width="9.140625" style="15"/>
    <col min="13569" max="13569" width="13.42578125" style="15" bestFit="1" customWidth="1"/>
    <col min="13570" max="13570" width="44.28515625" style="15" customWidth="1"/>
    <col min="13571" max="13571" width="18.28515625" style="15" bestFit="1" customWidth="1"/>
    <col min="13572" max="13572" width="15.85546875" style="15" customWidth="1"/>
    <col min="13573" max="13573" width="10.28515625" style="15" bestFit="1" customWidth="1"/>
    <col min="13574" max="13574" width="3.140625" style="15" customWidth="1"/>
    <col min="13575" max="13575" width="11.85546875" style="15" customWidth="1"/>
    <col min="13576" max="13576" width="3.140625" style="15" customWidth="1"/>
    <col min="13577" max="13582" width="9.140625" style="15"/>
    <col min="13583" max="13583" width="13" style="15" customWidth="1"/>
    <col min="13584" max="13584" width="9.140625" style="15"/>
    <col min="13585" max="13585" width="3.140625" style="15" customWidth="1"/>
    <col min="13586" max="13586" width="13.140625" style="15" bestFit="1" customWidth="1"/>
    <col min="13587" max="13587" width="16.140625" style="15" bestFit="1" customWidth="1"/>
    <col min="13588" max="13588" width="14.28515625" style="15" bestFit="1" customWidth="1"/>
    <col min="13589" max="13590" width="13.140625" style="15" bestFit="1" customWidth="1"/>
    <col min="13591" max="13591" width="13.42578125" style="15" bestFit="1" customWidth="1"/>
    <col min="13592" max="13592" width="13.140625" style="15" bestFit="1" customWidth="1"/>
    <col min="13593" max="13593" width="12.28515625" style="15" bestFit="1" customWidth="1"/>
    <col min="13594" max="13594" width="4.5703125" style="15" customWidth="1"/>
    <col min="13595" max="13595" width="12.7109375" style="15" bestFit="1" customWidth="1"/>
    <col min="13596" max="13596" width="14.140625" style="15" bestFit="1" customWidth="1"/>
    <col min="13597" max="13597" width="12.5703125" style="15" bestFit="1" customWidth="1"/>
    <col min="13598" max="13598" width="12.42578125" style="15" bestFit="1" customWidth="1"/>
    <col min="13599" max="13599" width="13.28515625" style="15" bestFit="1" customWidth="1"/>
    <col min="13600" max="13600" width="13.85546875" style="15" bestFit="1" customWidth="1"/>
    <col min="13601" max="13601" width="14.42578125" style="15" bestFit="1" customWidth="1"/>
    <col min="13602" max="13602" width="14.5703125" style="15" bestFit="1" customWidth="1"/>
    <col min="13603" max="13603" width="3.140625" style="15" customWidth="1"/>
    <col min="13604" max="13824" width="9.140625" style="15"/>
    <col min="13825" max="13825" width="13.42578125" style="15" bestFit="1" customWidth="1"/>
    <col min="13826" max="13826" width="44.28515625" style="15" customWidth="1"/>
    <col min="13827" max="13827" width="18.28515625" style="15" bestFit="1" customWidth="1"/>
    <col min="13828" max="13828" width="15.85546875" style="15" customWidth="1"/>
    <col min="13829" max="13829" width="10.28515625" style="15" bestFit="1" customWidth="1"/>
    <col min="13830" max="13830" width="3.140625" style="15" customWidth="1"/>
    <col min="13831" max="13831" width="11.85546875" style="15" customWidth="1"/>
    <col min="13832" max="13832" width="3.140625" style="15" customWidth="1"/>
    <col min="13833" max="13838" width="9.140625" style="15"/>
    <col min="13839" max="13839" width="13" style="15" customWidth="1"/>
    <col min="13840" max="13840" width="9.140625" style="15"/>
    <col min="13841" max="13841" width="3.140625" style="15" customWidth="1"/>
    <col min="13842" max="13842" width="13.140625" style="15" bestFit="1" customWidth="1"/>
    <col min="13843" max="13843" width="16.140625" style="15" bestFit="1" customWidth="1"/>
    <col min="13844" max="13844" width="14.28515625" style="15" bestFit="1" customWidth="1"/>
    <col min="13845" max="13846" width="13.140625" style="15" bestFit="1" customWidth="1"/>
    <col min="13847" max="13847" width="13.42578125" style="15" bestFit="1" customWidth="1"/>
    <col min="13848" max="13848" width="13.140625" style="15" bestFit="1" customWidth="1"/>
    <col min="13849" max="13849" width="12.28515625" style="15" bestFit="1" customWidth="1"/>
    <col min="13850" max="13850" width="4.5703125" style="15" customWidth="1"/>
    <col min="13851" max="13851" width="12.7109375" style="15" bestFit="1" customWidth="1"/>
    <col min="13852" max="13852" width="14.140625" style="15" bestFit="1" customWidth="1"/>
    <col min="13853" max="13853" width="12.5703125" style="15" bestFit="1" customWidth="1"/>
    <col min="13854" max="13854" width="12.42578125" style="15" bestFit="1" customWidth="1"/>
    <col min="13855" max="13855" width="13.28515625" style="15" bestFit="1" customWidth="1"/>
    <col min="13856" max="13856" width="13.85546875" style="15" bestFit="1" customWidth="1"/>
    <col min="13857" max="13857" width="14.42578125" style="15" bestFit="1" customWidth="1"/>
    <col min="13858" max="13858" width="14.5703125" style="15" bestFit="1" customWidth="1"/>
    <col min="13859" max="13859" width="3.140625" style="15" customWidth="1"/>
    <col min="13860" max="14080" width="9.140625" style="15"/>
    <col min="14081" max="14081" width="13.42578125" style="15" bestFit="1" customWidth="1"/>
    <col min="14082" max="14082" width="44.28515625" style="15" customWidth="1"/>
    <col min="14083" max="14083" width="18.28515625" style="15" bestFit="1" customWidth="1"/>
    <col min="14084" max="14084" width="15.85546875" style="15" customWidth="1"/>
    <col min="14085" max="14085" width="10.28515625" style="15" bestFit="1" customWidth="1"/>
    <col min="14086" max="14086" width="3.140625" style="15" customWidth="1"/>
    <col min="14087" max="14087" width="11.85546875" style="15" customWidth="1"/>
    <col min="14088" max="14088" width="3.140625" style="15" customWidth="1"/>
    <col min="14089" max="14094" width="9.140625" style="15"/>
    <col min="14095" max="14095" width="13" style="15" customWidth="1"/>
    <col min="14096" max="14096" width="9.140625" style="15"/>
    <col min="14097" max="14097" width="3.140625" style="15" customWidth="1"/>
    <col min="14098" max="14098" width="13.140625" style="15" bestFit="1" customWidth="1"/>
    <col min="14099" max="14099" width="16.140625" style="15" bestFit="1" customWidth="1"/>
    <col min="14100" max="14100" width="14.28515625" style="15" bestFit="1" customWidth="1"/>
    <col min="14101" max="14102" width="13.140625" style="15" bestFit="1" customWidth="1"/>
    <col min="14103" max="14103" width="13.42578125" style="15" bestFit="1" customWidth="1"/>
    <col min="14104" max="14104" width="13.140625" style="15" bestFit="1" customWidth="1"/>
    <col min="14105" max="14105" width="12.28515625" style="15" bestFit="1" customWidth="1"/>
    <col min="14106" max="14106" width="4.5703125" style="15" customWidth="1"/>
    <col min="14107" max="14107" width="12.7109375" style="15" bestFit="1" customWidth="1"/>
    <col min="14108" max="14108" width="14.140625" style="15" bestFit="1" customWidth="1"/>
    <col min="14109" max="14109" width="12.5703125" style="15" bestFit="1" customWidth="1"/>
    <col min="14110" max="14110" width="12.42578125" style="15" bestFit="1" customWidth="1"/>
    <col min="14111" max="14111" width="13.28515625" style="15" bestFit="1" customWidth="1"/>
    <col min="14112" max="14112" width="13.85546875" style="15" bestFit="1" customWidth="1"/>
    <col min="14113" max="14113" width="14.42578125" style="15" bestFit="1" customWidth="1"/>
    <col min="14114" max="14114" width="14.5703125" style="15" bestFit="1" customWidth="1"/>
    <col min="14115" max="14115" width="3.140625" style="15" customWidth="1"/>
    <col min="14116" max="14336" width="9.140625" style="15"/>
    <col min="14337" max="14337" width="13.42578125" style="15" bestFit="1" customWidth="1"/>
    <col min="14338" max="14338" width="44.28515625" style="15" customWidth="1"/>
    <col min="14339" max="14339" width="18.28515625" style="15" bestFit="1" customWidth="1"/>
    <col min="14340" max="14340" width="15.85546875" style="15" customWidth="1"/>
    <col min="14341" max="14341" width="10.28515625" style="15" bestFit="1" customWidth="1"/>
    <col min="14342" max="14342" width="3.140625" style="15" customWidth="1"/>
    <col min="14343" max="14343" width="11.85546875" style="15" customWidth="1"/>
    <col min="14344" max="14344" width="3.140625" style="15" customWidth="1"/>
    <col min="14345" max="14350" width="9.140625" style="15"/>
    <col min="14351" max="14351" width="13" style="15" customWidth="1"/>
    <col min="14352" max="14352" width="9.140625" style="15"/>
    <col min="14353" max="14353" width="3.140625" style="15" customWidth="1"/>
    <col min="14354" max="14354" width="13.140625" style="15" bestFit="1" customWidth="1"/>
    <col min="14355" max="14355" width="16.140625" style="15" bestFit="1" customWidth="1"/>
    <col min="14356" max="14356" width="14.28515625" style="15" bestFit="1" customWidth="1"/>
    <col min="14357" max="14358" width="13.140625" style="15" bestFit="1" customWidth="1"/>
    <col min="14359" max="14359" width="13.42578125" style="15" bestFit="1" customWidth="1"/>
    <col min="14360" max="14360" width="13.140625" style="15" bestFit="1" customWidth="1"/>
    <col min="14361" max="14361" width="12.28515625" style="15" bestFit="1" customWidth="1"/>
    <col min="14362" max="14362" width="4.5703125" style="15" customWidth="1"/>
    <col min="14363" max="14363" width="12.7109375" style="15" bestFit="1" customWidth="1"/>
    <col min="14364" max="14364" width="14.140625" style="15" bestFit="1" customWidth="1"/>
    <col min="14365" max="14365" width="12.5703125" style="15" bestFit="1" customWidth="1"/>
    <col min="14366" max="14366" width="12.42578125" style="15" bestFit="1" customWidth="1"/>
    <col min="14367" max="14367" width="13.28515625" style="15" bestFit="1" customWidth="1"/>
    <col min="14368" max="14368" width="13.85546875" style="15" bestFit="1" customWidth="1"/>
    <col min="14369" max="14369" width="14.42578125" style="15" bestFit="1" customWidth="1"/>
    <col min="14370" max="14370" width="14.5703125" style="15" bestFit="1" customWidth="1"/>
    <col min="14371" max="14371" width="3.140625" style="15" customWidth="1"/>
    <col min="14372" max="14592" width="9.140625" style="15"/>
    <col min="14593" max="14593" width="13.42578125" style="15" bestFit="1" customWidth="1"/>
    <col min="14594" max="14594" width="44.28515625" style="15" customWidth="1"/>
    <col min="14595" max="14595" width="18.28515625" style="15" bestFit="1" customWidth="1"/>
    <col min="14596" max="14596" width="15.85546875" style="15" customWidth="1"/>
    <col min="14597" max="14597" width="10.28515625" style="15" bestFit="1" customWidth="1"/>
    <col min="14598" max="14598" width="3.140625" style="15" customWidth="1"/>
    <col min="14599" max="14599" width="11.85546875" style="15" customWidth="1"/>
    <col min="14600" max="14600" width="3.140625" style="15" customWidth="1"/>
    <col min="14601" max="14606" width="9.140625" style="15"/>
    <col min="14607" max="14607" width="13" style="15" customWidth="1"/>
    <col min="14608" max="14608" width="9.140625" style="15"/>
    <col min="14609" max="14609" width="3.140625" style="15" customWidth="1"/>
    <col min="14610" max="14610" width="13.140625" style="15" bestFit="1" customWidth="1"/>
    <col min="14611" max="14611" width="16.140625" style="15" bestFit="1" customWidth="1"/>
    <col min="14612" max="14612" width="14.28515625" style="15" bestFit="1" customWidth="1"/>
    <col min="14613" max="14614" width="13.140625" style="15" bestFit="1" customWidth="1"/>
    <col min="14615" max="14615" width="13.42578125" style="15" bestFit="1" customWidth="1"/>
    <col min="14616" max="14616" width="13.140625" style="15" bestFit="1" customWidth="1"/>
    <col min="14617" max="14617" width="12.28515625" style="15" bestFit="1" customWidth="1"/>
    <col min="14618" max="14618" width="4.5703125" style="15" customWidth="1"/>
    <col min="14619" max="14619" width="12.7109375" style="15" bestFit="1" customWidth="1"/>
    <col min="14620" max="14620" width="14.140625" style="15" bestFit="1" customWidth="1"/>
    <col min="14621" max="14621" width="12.5703125" style="15" bestFit="1" customWidth="1"/>
    <col min="14622" max="14622" width="12.42578125" style="15" bestFit="1" customWidth="1"/>
    <col min="14623" max="14623" width="13.28515625" style="15" bestFit="1" customWidth="1"/>
    <col min="14624" max="14624" width="13.85546875" style="15" bestFit="1" customWidth="1"/>
    <col min="14625" max="14625" width="14.42578125" style="15" bestFit="1" customWidth="1"/>
    <col min="14626" max="14626" width="14.5703125" style="15" bestFit="1" customWidth="1"/>
    <col min="14627" max="14627" width="3.140625" style="15" customWidth="1"/>
    <col min="14628" max="14848" width="9.140625" style="15"/>
    <col min="14849" max="14849" width="13.42578125" style="15" bestFit="1" customWidth="1"/>
    <col min="14850" max="14850" width="44.28515625" style="15" customWidth="1"/>
    <col min="14851" max="14851" width="18.28515625" style="15" bestFit="1" customWidth="1"/>
    <col min="14852" max="14852" width="15.85546875" style="15" customWidth="1"/>
    <col min="14853" max="14853" width="10.28515625" style="15" bestFit="1" customWidth="1"/>
    <col min="14854" max="14854" width="3.140625" style="15" customWidth="1"/>
    <col min="14855" max="14855" width="11.85546875" style="15" customWidth="1"/>
    <col min="14856" max="14856" width="3.140625" style="15" customWidth="1"/>
    <col min="14857" max="14862" width="9.140625" style="15"/>
    <col min="14863" max="14863" width="13" style="15" customWidth="1"/>
    <col min="14864" max="14864" width="9.140625" style="15"/>
    <col min="14865" max="14865" width="3.140625" style="15" customWidth="1"/>
    <col min="14866" max="14866" width="13.140625" style="15" bestFit="1" customWidth="1"/>
    <col min="14867" max="14867" width="16.140625" style="15" bestFit="1" customWidth="1"/>
    <col min="14868" max="14868" width="14.28515625" style="15" bestFit="1" customWidth="1"/>
    <col min="14869" max="14870" width="13.140625" style="15" bestFit="1" customWidth="1"/>
    <col min="14871" max="14871" width="13.42578125" style="15" bestFit="1" customWidth="1"/>
    <col min="14872" max="14872" width="13.140625" style="15" bestFit="1" customWidth="1"/>
    <col min="14873" max="14873" width="12.28515625" style="15" bestFit="1" customWidth="1"/>
    <col min="14874" max="14874" width="4.5703125" style="15" customWidth="1"/>
    <col min="14875" max="14875" width="12.7109375" style="15" bestFit="1" customWidth="1"/>
    <col min="14876" max="14876" width="14.140625" style="15" bestFit="1" customWidth="1"/>
    <col min="14877" max="14877" width="12.5703125" style="15" bestFit="1" customWidth="1"/>
    <col min="14878" max="14878" width="12.42578125" style="15" bestFit="1" customWidth="1"/>
    <col min="14879" max="14879" width="13.28515625" style="15" bestFit="1" customWidth="1"/>
    <col min="14880" max="14880" width="13.85546875" style="15" bestFit="1" customWidth="1"/>
    <col min="14881" max="14881" width="14.42578125" style="15" bestFit="1" customWidth="1"/>
    <col min="14882" max="14882" width="14.5703125" style="15" bestFit="1" customWidth="1"/>
    <col min="14883" max="14883" width="3.140625" style="15" customWidth="1"/>
    <col min="14884" max="15104" width="9.140625" style="15"/>
    <col min="15105" max="15105" width="13.42578125" style="15" bestFit="1" customWidth="1"/>
    <col min="15106" max="15106" width="44.28515625" style="15" customWidth="1"/>
    <col min="15107" max="15107" width="18.28515625" style="15" bestFit="1" customWidth="1"/>
    <col min="15108" max="15108" width="15.85546875" style="15" customWidth="1"/>
    <col min="15109" max="15109" width="10.28515625" style="15" bestFit="1" customWidth="1"/>
    <col min="15110" max="15110" width="3.140625" style="15" customWidth="1"/>
    <col min="15111" max="15111" width="11.85546875" style="15" customWidth="1"/>
    <col min="15112" max="15112" width="3.140625" style="15" customWidth="1"/>
    <col min="15113" max="15118" width="9.140625" style="15"/>
    <col min="15119" max="15119" width="13" style="15" customWidth="1"/>
    <col min="15120" max="15120" width="9.140625" style="15"/>
    <col min="15121" max="15121" width="3.140625" style="15" customWidth="1"/>
    <col min="15122" max="15122" width="13.140625" style="15" bestFit="1" customWidth="1"/>
    <col min="15123" max="15123" width="16.140625" style="15" bestFit="1" customWidth="1"/>
    <col min="15124" max="15124" width="14.28515625" style="15" bestFit="1" customWidth="1"/>
    <col min="15125" max="15126" width="13.140625" style="15" bestFit="1" customWidth="1"/>
    <col min="15127" max="15127" width="13.42578125" style="15" bestFit="1" customWidth="1"/>
    <col min="15128" max="15128" width="13.140625" style="15" bestFit="1" customWidth="1"/>
    <col min="15129" max="15129" width="12.28515625" style="15" bestFit="1" customWidth="1"/>
    <col min="15130" max="15130" width="4.5703125" style="15" customWidth="1"/>
    <col min="15131" max="15131" width="12.7109375" style="15" bestFit="1" customWidth="1"/>
    <col min="15132" max="15132" width="14.140625" style="15" bestFit="1" customWidth="1"/>
    <col min="15133" max="15133" width="12.5703125" style="15" bestFit="1" customWidth="1"/>
    <col min="15134" max="15134" width="12.42578125" style="15" bestFit="1" customWidth="1"/>
    <col min="15135" max="15135" width="13.28515625" style="15" bestFit="1" customWidth="1"/>
    <col min="15136" max="15136" width="13.85546875" style="15" bestFit="1" customWidth="1"/>
    <col min="15137" max="15137" width="14.42578125" style="15" bestFit="1" customWidth="1"/>
    <col min="15138" max="15138" width="14.5703125" style="15" bestFit="1" customWidth="1"/>
    <col min="15139" max="15139" width="3.140625" style="15" customWidth="1"/>
    <col min="15140" max="15360" width="9.140625" style="15"/>
    <col min="15361" max="15361" width="13.42578125" style="15" bestFit="1" customWidth="1"/>
    <col min="15362" max="15362" width="44.28515625" style="15" customWidth="1"/>
    <col min="15363" max="15363" width="18.28515625" style="15" bestFit="1" customWidth="1"/>
    <col min="15364" max="15364" width="15.85546875" style="15" customWidth="1"/>
    <col min="15365" max="15365" width="10.28515625" style="15" bestFit="1" customWidth="1"/>
    <col min="15366" max="15366" width="3.140625" style="15" customWidth="1"/>
    <col min="15367" max="15367" width="11.85546875" style="15" customWidth="1"/>
    <col min="15368" max="15368" width="3.140625" style="15" customWidth="1"/>
    <col min="15369" max="15374" width="9.140625" style="15"/>
    <col min="15375" max="15375" width="13" style="15" customWidth="1"/>
    <col min="15376" max="15376" width="9.140625" style="15"/>
    <col min="15377" max="15377" width="3.140625" style="15" customWidth="1"/>
    <col min="15378" max="15378" width="13.140625" style="15" bestFit="1" customWidth="1"/>
    <col min="15379" max="15379" width="16.140625" style="15" bestFit="1" customWidth="1"/>
    <col min="15380" max="15380" width="14.28515625" style="15" bestFit="1" customWidth="1"/>
    <col min="15381" max="15382" width="13.140625" style="15" bestFit="1" customWidth="1"/>
    <col min="15383" max="15383" width="13.42578125" style="15" bestFit="1" customWidth="1"/>
    <col min="15384" max="15384" width="13.140625" style="15" bestFit="1" customWidth="1"/>
    <col min="15385" max="15385" width="12.28515625" style="15" bestFit="1" customWidth="1"/>
    <col min="15386" max="15386" width="4.5703125" style="15" customWidth="1"/>
    <col min="15387" max="15387" width="12.7109375" style="15" bestFit="1" customWidth="1"/>
    <col min="15388" max="15388" width="14.140625" style="15" bestFit="1" customWidth="1"/>
    <col min="15389" max="15389" width="12.5703125" style="15" bestFit="1" customWidth="1"/>
    <col min="15390" max="15390" width="12.42578125" style="15" bestFit="1" customWidth="1"/>
    <col min="15391" max="15391" width="13.28515625" style="15" bestFit="1" customWidth="1"/>
    <col min="15392" max="15392" width="13.85546875" style="15" bestFit="1" customWidth="1"/>
    <col min="15393" max="15393" width="14.42578125" style="15" bestFit="1" customWidth="1"/>
    <col min="15394" max="15394" width="14.5703125" style="15" bestFit="1" customWidth="1"/>
    <col min="15395" max="15395" width="3.140625" style="15" customWidth="1"/>
    <col min="15396" max="15616" width="9.140625" style="15"/>
    <col min="15617" max="15617" width="13.42578125" style="15" bestFit="1" customWidth="1"/>
    <col min="15618" max="15618" width="44.28515625" style="15" customWidth="1"/>
    <col min="15619" max="15619" width="18.28515625" style="15" bestFit="1" customWidth="1"/>
    <col min="15620" max="15620" width="15.85546875" style="15" customWidth="1"/>
    <col min="15621" max="15621" width="10.28515625" style="15" bestFit="1" customWidth="1"/>
    <col min="15622" max="15622" width="3.140625" style="15" customWidth="1"/>
    <col min="15623" max="15623" width="11.85546875" style="15" customWidth="1"/>
    <col min="15624" max="15624" width="3.140625" style="15" customWidth="1"/>
    <col min="15625" max="15630" width="9.140625" style="15"/>
    <col min="15631" max="15631" width="13" style="15" customWidth="1"/>
    <col min="15632" max="15632" width="9.140625" style="15"/>
    <col min="15633" max="15633" width="3.140625" style="15" customWidth="1"/>
    <col min="15634" max="15634" width="13.140625" style="15" bestFit="1" customWidth="1"/>
    <col min="15635" max="15635" width="16.140625" style="15" bestFit="1" customWidth="1"/>
    <col min="15636" max="15636" width="14.28515625" style="15" bestFit="1" customWidth="1"/>
    <col min="15637" max="15638" width="13.140625" style="15" bestFit="1" customWidth="1"/>
    <col min="15639" max="15639" width="13.42578125" style="15" bestFit="1" customWidth="1"/>
    <col min="15640" max="15640" width="13.140625" style="15" bestFit="1" customWidth="1"/>
    <col min="15641" max="15641" width="12.28515625" style="15" bestFit="1" customWidth="1"/>
    <col min="15642" max="15642" width="4.5703125" style="15" customWidth="1"/>
    <col min="15643" max="15643" width="12.7109375" style="15" bestFit="1" customWidth="1"/>
    <col min="15644" max="15644" width="14.140625" style="15" bestFit="1" customWidth="1"/>
    <col min="15645" max="15645" width="12.5703125" style="15" bestFit="1" customWidth="1"/>
    <col min="15646" max="15646" width="12.42578125" style="15" bestFit="1" customWidth="1"/>
    <col min="15647" max="15647" width="13.28515625" style="15" bestFit="1" customWidth="1"/>
    <col min="15648" max="15648" width="13.85546875" style="15" bestFit="1" customWidth="1"/>
    <col min="15649" max="15649" width="14.42578125" style="15" bestFit="1" customWidth="1"/>
    <col min="15650" max="15650" width="14.5703125" style="15" bestFit="1" customWidth="1"/>
    <col min="15651" max="15651" width="3.140625" style="15" customWidth="1"/>
    <col min="15652" max="15872" width="9.140625" style="15"/>
    <col min="15873" max="15873" width="13.42578125" style="15" bestFit="1" customWidth="1"/>
    <col min="15874" max="15874" width="44.28515625" style="15" customWidth="1"/>
    <col min="15875" max="15875" width="18.28515625" style="15" bestFit="1" customWidth="1"/>
    <col min="15876" max="15876" width="15.85546875" style="15" customWidth="1"/>
    <col min="15877" max="15877" width="10.28515625" style="15" bestFit="1" customWidth="1"/>
    <col min="15878" max="15878" width="3.140625" style="15" customWidth="1"/>
    <col min="15879" max="15879" width="11.85546875" style="15" customWidth="1"/>
    <col min="15880" max="15880" width="3.140625" style="15" customWidth="1"/>
    <col min="15881" max="15886" width="9.140625" style="15"/>
    <col min="15887" max="15887" width="13" style="15" customWidth="1"/>
    <col min="15888" max="15888" width="9.140625" style="15"/>
    <col min="15889" max="15889" width="3.140625" style="15" customWidth="1"/>
    <col min="15890" max="15890" width="13.140625" style="15" bestFit="1" customWidth="1"/>
    <col min="15891" max="15891" width="16.140625" style="15" bestFit="1" customWidth="1"/>
    <col min="15892" max="15892" width="14.28515625" style="15" bestFit="1" customWidth="1"/>
    <col min="15893" max="15894" width="13.140625" style="15" bestFit="1" customWidth="1"/>
    <col min="15895" max="15895" width="13.42578125" style="15" bestFit="1" customWidth="1"/>
    <col min="15896" max="15896" width="13.140625" style="15" bestFit="1" customWidth="1"/>
    <col min="15897" max="15897" width="12.28515625" style="15" bestFit="1" customWidth="1"/>
    <col min="15898" max="15898" width="4.5703125" style="15" customWidth="1"/>
    <col min="15899" max="15899" width="12.7109375" style="15" bestFit="1" customWidth="1"/>
    <col min="15900" max="15900" width="14.140625" style="15" bestFit="1" customWidth="1"/>
    <col min="15901" max="15901" width="12.5703125" style="15" bestFit="1" customWidth="1"/>
    <col min="15902" max="15902" width="12.42578125" style="15" bestFit="1" customWidth="1"/>
    <col min="15903" max="15903" width="13.28515625" style="15" bestFit="1" customWidth="1"/>
    <col min="15904" max="15904" width="13.85546875" style="15" bestFit="1" customWidth="1"/>
    <col min="15905" max="15905" width="14.42578125" style="15" bestFit="1" customWidth="1"/>
    <col min="15906" max="15906" width="14.5703125" style="15" bestFit="1" customWidth="1"/>
    <col min="15907" max="15907" width="3.140625" style="15" customWidth="1"/>
    <col min="15908" max="16128" width="9.140625" style="15"/>
    <col min="16129" max="16129" width="13.42578125" style="15" bestFit="1" customWidth="1"/>
    <col min="16130" max="16130" width="44.28515625" style="15" customWidth="1"/>
    <col min="16131" max="16131" width="18.28515625" style="15" bestFit="1" customWidth="1"/>
    <col min="16132" max="16132" width="15.85546875" style="15" customWidth="1"/>
    <col min="16133" max="16133" width="10.28515625" style="15" bestFit="1" customWidth="1"/>
    <col min="16134" max="16134" width="3.140625" style="15" customWidth="1"/>
    <col min="16135" max="16135" width="11.85546875" style="15" customWidth="1"/>
    <col min="16136" max="16136" width="3.140625" style="15" customWidth="1"/>
    <col min="16137" max="16142" width="9.140625" style="15"/>
    <col min="16143" max="16143" width="13" style="15" customWidth="1"/>
    <col min="16144" max="16144" width="9.140625" style="15"/>
    <col min="16145" max="16145" width="3.140625" style="15" customWidth="1"/>
    <col min="16146" max="16146" width="13.140625" style="15" bestFit="1" customWidth="1"/>
    <col min="16147" max="16147" width="16.140625" style="15" bestFit="1" customWidth="1"/>
    <col min="16148" max="16148" width="14.28515625" style="15" bestFit="1" customWidth="1"/>
    <col min="16149" max="16150" width="13.140625" style="15" bestFit="1" customWidth="1"/>
    <col min="16151" max="16151" width="13.42578125" style="15" bestFit="1" customWidth="1"/>
    <col min="16152" max="16152" width="13.140625" style="15" bestFit="1" customWidth="1"/>
    <col min="16153" max="16153" width="12.28515625" style="15" bestFit="1" customWidth="1"/>
    <col min="16154" max="16154" width="4.5703125" style="15" customWidth="1"/>
    <col min="16155" max="16155" width="12.7109375" style="15" bestFit="1" customWidth="1"/>
    <col min="16156" max="16156" width="14.140625" style="15" bestFit="1" customWidth="1"/>
    <col min="16157" max="16157" width="12.5703125" style="15" bestFit="1" customWidth="1"/>
    <col min="16158" max="16158" width="12.42578125" style="15" bestFit="1" customWidth="1"/>
    <col min="16159" max="16159" width="13.28515625" style="15" bestFit="1" customWidth="1"/>
    <col min="16160" max="16160" width="13.85546875" style="15" bestFit="1" customWidth="1"/>
    <col min="16161" max="16161" width="14.42578125" style="15" bestFit="1" customWidth="1"/>
    <col min="16162" max="16162" width="14.5703125" style="15" bestFit="1" customWidth="1"/>
    <col min="16163" max="16163" width="3.140625" style="15" customWidth="1"/>
    <col min="16164" max="16384" width="9.140625" style="15"/>
  </cols>
  <sheetData>
    <row r="1" spans="1:36" s="3" customFormat="1" ht="26.25" x14ac:dyDescent="0.25">
      <c r="A1" s="1" t="s">
        <v>0</v>
      </c>
      <c r="B1" s="2" t="s">
        <v>1</v>
      </c>
      <c r="C1" s="3" t="s">
        <v>2</v>
      </c>
      <c r="D1" s="3" t="s">
        <v>3</v>
      </c>
      <c r="E1" s="3" t="s">
        <v>4</v>
      </c>
      <c r="F1" s="4"/>
      <c r="G1" s="5" t="s">
        <v>5</v>
      </c>
      <c r="H1" s="4"/>
      <c r="I1" s="6" t="s">
        <v>6</v>
      </c>
      <c r="J1" s="6" t="s">
        <v>7</v>
      </c>
      <c r="K1" s="6" t="s">
        <v>8</v>
      </c>
      <c r="L1" s="6" t="s">
        <v>9</v>
      </c>
      <c r="M1" s="6" t="s">
        <v>10</v>
      </c>
      <c r="N1" s="6" t="s">
        <v>11</v>
      </c>
      <c r="O1" s="6" t="s">
        <v>12</v>
      </c>
      <c r="P1" s="6" t="s">
        <v>13</v>
      </c>
      <c r="Q1" s="4"/>
      <c r="R1" s="7" t="s">
        <v>14</v>
      </c>
      <c r="S1" s="7" t="s">
        <v>15</v>
      </c>
      <c r="T1" s="7" t="s">
        <v>16</v>
      </c>
      <c r="U1" s="7" t="s">
        <v>17</v>
      </c>
      <c r="V1" s="7" t="s">
        <v>18</v>
      </c>
      <c r="W1" s="7" t="s">
        <v>19</v>
      </c>
      <c r="X1" s="7" t="s">
        <v>20</v>
      </c>
      <c r="Y1" s="3" t="s">
        <v>21</v>
      </c>
      <c r="Z1" s="4"/>
      <c r="AA1" s="3" t="s">
        <v>22</v>
      </c>
      <c r="AB1" s="3" t="s">
        <v>23</v>
      </c>
      <c r="AC1" s="3" t="s">
        <v>24</v>
      </c>
      <c r="AD1" s="3" t="s">
        <v>25</v>
      </c>
      <c r="AE1" s="3" t="s">
        <v>26</v>
      </c>
      <c r="AF1" s="3" t="s">
        <v>27</v>
      </c>
      <c r="AG1" s="3" t="s">
        <v>28</v>
      </c>
      <c r="AH1" s="3" t="s">
        <v>21</v>
      </c>
      <c r="AI1" s="4"/>
      <c r="AJ1" s="6" t="s">
        <v>29</v>
      </c>
    </row>
    <row r="2" spans="1:36" x14ac:dyDescent="0.3">
      <c r="A2" s="8" t="s">
        <v>30</v>
      </c>
      <c r="B2" s="9" t="str">
        <f>VLOOKUP(A2,'[1]Sub Pivot'!A$1:C$65536,2,FALSE)</f>
        <v>ABERDEEN SUBSTATION</v>
      </c>
      <c r="C2" s="10">
        <f>VLOOKUP(A2,'[1]Sub Pivot'!A$1:C$65536,3,FALSE)</f>
        <v>6778301.3700000001</v>
      </c>
      <c r="D2" s="10">
        <f>IFERROR(VLOOKUP(A2,'[1]BP-18 Substation Detail'!A$1:C$65536,3,FALSE),"")</f>
        <v>6645463.2400000012</v>
      </c>
      <c r="E2" s="11">
        <f>(C2-D2)/D2</f>
        <v>1.998929573493494E-2</v>
      </c>
      <c r="G2" s="10">
        <f>IFERROR(VLOOKUP('BP-20 Substation Detail'!A2,'[1]O&amp;M Pivot'!M$1:V$65536,10,FALSE),0)</f>
        <v>144679.00142857144</v>
      </c>
      <c r="I2" s="13" t="s">
        <v>31</v>
      </c>
      <c r="J2" s="13">
        <v>1</v>
      </c>
      <c r="K2" s="13" t="s">
        <v>31</v>
      </c>
      <c r="L2" s="13" t="s">
        <v>31</v>
      </c>
      <c r="M2" s="13" t="s">
        <v>31</v>
      </c>
      <c r="N2" s="13" t="s">
        <v>31</v>
      </c>
      <c r="O2" s="13" t="s">
        <v>31</v>
      </c>
      <c r="P2" s="13">
        <f>SUM(I2:O2)</f>
        <v>1</v>
      </c>
      <c r="R2" s="10" t="str">
        <f>IFERROR(I2*$C2,"")</f>
        <v/>
      </c>
      <c r="S2" s="10">
        <f t="shared" ref="S2:X44" si="0">IFERROR(J2*$C2,"")</f>
        <v>6778301.3700000001</v>
      </c>
      <c r="T2" s="10" t="str">
        <f t="shared" si="0"/>
        <v/>
      </c>
      <c r="U2" s="10" t="str">
        <f t="shared" si="0"/>
        <v/>
      </c>
      <c r="V2" s="10" t="str">
        <f t="shared" si="0"/>
        <v/>
      </c>
      <c r="W2" s="10" t="str">
        <f t="shared" si="0"/>
        <v/>
      </c>
      <c r="X2" s="10" t="str">
        <f>IFERROR(O2*$C2,"")</f>
        <v/>
      </c>
      <c r="Y2" s="14">
        <f>SUM(R2:X2)-C2</f>
        <v>0</v>
      </c>
      <c r="Z2" s="4"/>
      <c r="AA2" s="10" t="str">
        <f>IFERROR(I2*$G2,"")</f>
        <v/>
      </c>
      <c r="AB2" s="10">
        <f t="shared" ref="AB2:AG44" si="1">IFERROR(J2*$G2,"")</f>
        <v>144679.00142857144</v>
      </c>
      <c r="AC2" s="10" t="str">
        <f t="shared" si="1"/>
        <v/>
      </c>
      <c r="AD2" s="10" t="str">
        <f t="shared" si="1"/>
        <v/>
      </c>
      <c r="AE2" s="10" t="str">
        <f t="shared" si="1"/>
        <v/>
      </c>
      <c r="AF2" s="10" t="str">
        <f t="shared" si="1"/>
        <v/>
      </c>
      <c r="AG2" s="10" t="str">
        <f t="shared" si="1"/>
        <v/>
      </c>
      <c r="AH2" s="14">
        <f>SUM(AA2:AG2)-G2</f>
        <v>0</v>
      </c>
      <c r="AI2" s="12"/>
      <c r="AJ2" s="13" t="s">
        <v>32</v>
      </c>
    </row>
    <row r="3" spans="1:36" x14ac:dyDescent="0.3">
      <c r="A3" s="8" t="s">
        <v>33</v>
      </c>
      <c r="B3" s="9" t="str">
        <f>VLOOKUP(A3,'[1]Sub Pivot'!A$1:C$65536,2,FALSE)</f>
        <v>ACTON SUBSTATION</v>
      </c>
      <c r="C3" s="10">
        <f>VLOOKUP(A3,'[1]Sub Pivot'!A$1:C$65536,3,FALSE)</f>
        <v>240943.03999999998</v>
      </c>
      <c r="D3" s="10">
        <f>IFERROR(VLOOKUP(A3,'[1]BP-18 Substation Detail'!A$1:C$65536,3,FALSE),"")</f>
        <v>240943.04</v>
      </c>
      <c r="E3" s="11">
        <f t="shared" ref="E3:E66" si="2">(C3-D3)/D3</f>
        <v>-1.2079133083376762E-16</v>
      </c>
      <c r="G3" s="10">
        <f>IFERROR(VLOOKUP('BP-20 Substation Detail'!A3,'[1]O&amp;M Pivot'!M$1:V$65536,10,FALSE),0)</f>
        <v>12915.061428571427</v>
      </c>
      <c r="I3" s="13" t="s">
        <v>31</v>
      </c>
      <c r="J3" s="13">
        <v>0.81796942547084983</v>
      </c>
      <c r="K3" s="13" t="s">
        <v>31</v>
      </c>
      <c r="L3" s="13" t="s">
        <v>31</v>
      </c>
      <c r="M3" s="13">
        <v>0.18203057452915011</v>
      </c>
      <c r="N3" s="13" t="s">
        <v>31</v>
      </c>
      <c r="O3" s="13" t="s">
        <v>31</v>
      </c>
      <c r="P3" s="13">
        <f t="shared" ref="P3:P66" si="3">SUM(I3:O3)</f>
        <v>1</v>
      </c>
      <c r="R3" s="10" t="str">
        <f t="shared" ref="R3:V66" si="4">IFERROR(I3*$C3,"")</f>
        <v/>
      </c>
      <c r="S3" s="10">
        <f t="shared" si="0"/>
        <v>197084.03999999998</v>
      </c>
      <c r="T3" s="10" t="str">
        <f t="shared" si="0"/>
        <v/>
      </c>
      <c r="U3" s="10" t="str">
        <f t="shared" si="0"/>
        <v/>
      </c>
      <c r="V3" s="10">
        <f t="shared" si="0"/>
        <v>43858.999999999993</v>
      </c>
      <c r="W3" s="10" t="str">
        <f t="shared" si="0"/>
        <v/>
      </c>
      <c r="X3" s="10" t="str">
        <f t="shared" si="0"/>
        <v/>
      </c>
      <c r="Y3" s="14">
        <f t="shared" ref="Y3:Y66" si="5">SUM(R3:X3)-C3</f>
        <v>0</v>
      </c>
      <c r="Z3" s="4"/>
      <c r="AA3" s="10" t="str">
        <f t="shared" ref="AA3:AD66" si="6">IFERROR(I3*$G3,"")</f>
        <v/>
      </c>
      <c r="AB3" s="10">
        <f t="shared" si="1"/>
        <v>10564.125376649303</v>
      </c>
      <c r="AC3" s="10" t="str">
        <f t="shared" si="1"/>
        <v/>
      </c>
      <c r="AD3" s="10" t="str">
        <f t="shared" si="1"/>
        <v/>
      </c>
      <c r="AE3" s="10">
        <f t="shared" si="1"/>
        <v>2350.9360519221232</v>
      </c>
      <c r="AF3" s="10" t="str">
        <f t="shared" si="1"/>
        <v/>
      </c>
      <c r="AG3" s="10" t="str">
        <f t="shared" si="1"/>
        <v/>
      </c>
      <c r="AH3" s="14">
        <f t="shared" ref="AH3:AH66" si="7">SUM(AA3:AG3)-G3</f>
        <v>0</v>
      </c>
      <c r="AI3" s="12"/>
      <c r="AJ3" s="13" t="s">
        <v>34</v>
      </c>
    </row>
    <row r="4" spans="1:36" x14ac:dyDescent="0.3">
      <c r="A4" s="8" t="s">
        <v>35</v>
      </c>
      <c r="B4" s="9" t="str">
        <f>VLOOKUP(A4,'[1]Sub Pivot'!A$1:C$65536,2,FALSE)</f>
        <v>ADAIR SUBSTATION(BPA)</v>
      </c>
      <c r="C4" s="10">
        <f>VLOOKUP(A4,'[1]Sub Pivot'!A$1:C$65536,3,FALSE)</f>
        <v>814402.18000000017</v>
      </c>
      <c r="D4" s="10">
        <f>IFERROR(VLOOKUP(A4,'[1]BP-18 Substation Detail'!A$1:C$65536,3,FALSE),"")</f>
        <v>814402.18000000017</v>
      </c>
      <c r="E4" s="11">
        <f t="shared" si="2"/>
        <v>0</v>
      </c>
      <c r="G4" s="10">
        <f>IFERROR(VLOOKUP('BP-20 Substation Detail'!A4,'[1]O&amp;M Pivot'!M$1:V$65536,10,FALSE),0)</f>
        <v>25816.03</v>
      </c>
      <c r="I4" s="13" t="s">
        <v>31</v>
      </c>
      <c r="J4" s="13">
        <v>1</v>
      </c>
      <c r="K4" s="13" t="s">
        <v>31</v>
      </c>
      <c r="L4" s="13" t="s">
        <v>31</v>
      </c>
      <c r="M4" s="13" t="s">
        <v>31</v>
      </c>
      <c r="N4" s="13" t="s">
        <v>31</v>
      </c>
      <c r="O4" s="13" t="s">
        <v>31</v>
      </c>
      <c r="P4" s="13">
        <f t="shared" si="3"/>
        <v>1</v>
      </c>
      <c r="R4" s="10" t="str">
        <f t="shared" si="4"/>
        <v/>
      </c>
      <c r="S4" s="10">
        <f t="shared" si="0"/>
        <v>814402.18000000017</v>
      </c>
      <c r="T4" s="10" t="str">
        <f t="shared" si="0"/>
        <v/>
      </c>
      <c r="U4" s="10" t="str">
        <f t="shared" si="0"/>
        <v/>
      </c>
      <c r="V4" s="10" t="str">
        <f t="shared" si="0"/>
        <v/>
      </c>
      <c r="W4" s="10" t="str">
        <f t="shared" si="0"/>
        <v/>
      </c>
      <c r="X4" s="10" t="str">
        <f t="shared" si="0"/>
        <v/>
      </c>
      <c r="Y4" s="14">
        <f t="shared" si="5"/>
        <v>0</v>
      </c>
      <c r="Z4" s="4"/>
      <c r="AA4" s="10" t="str">
        <f t="shared" si="6"/>
        <v/>
      </c>
      <c r="AB4" s="10">
        <f t="shared" si="1"/>
        <v>25816.03</v>
      </c>
      <c r="AC4" s="10" t="str">
        <f t="shared" si="1"/>
        <v/>
      </c>
      <c r="AD4" s="10" t="str">
        <f t="shared" si="1"/>
        <v/>
      </c>
      <c r="AE4" s="10" t="str">
        <f t="shared" si="1"/>
        <v/>
      </c>
      <c r="AF4" s="10" t="str">
        <f t="shared" si="1"/>
        <v/>
      </c>
      <c r="AG4" s="10" t="str">
        <f t="shared" si="1"/>
        <v/>
      </c>
      <c r="AH4" s="14">
        <f t="shared" si="7"/>
        <v>0</v>
      </c>
      <c r="AI4" s="12"/>
      <c r="AJ4" s="13" t="s">
        <v>32</v>
      </c>
    </row>
    <row r="5" spans="1:36" x14ac:dyDescent="0.3">
      <c r="A5" s="8" t="s">
        <v>36</v>
      </c>
      <c r="B5" s="9" t="str">
        <f>VLOOKUP(A5,'[1]Sub Pivot'!A$1:C$65536,2,FALSE)</f>
        <v>ADDY SUBSTATION</v>
      </c>
      <c r="C5" s="10">
        <f>VLOOKUP(A5,'[1]Sub Pivot'!A$1:C$65536,3,FALSE)</f>
        <v>11728301.961999997</v>
      </c>
      <c r="D5" s="10">
        <f>IFERROR(VLOOKUP(A5,'[1]BP-18 Substation Detail'!A$1:C$65536,3,FALSE),"")</f>
        <v>11689631.602</v>
      </c>
      <c r="E5" s="11">
        <f t="shared" si="2"/>
        <v>3.3080905640671654E-3</v>
      </c>
      <c r="G5" s="10">
        <f>IFERROR(VLOOKUP('BP-20 Substation Detail'!A5,'[1]O&amp;M Pivot'!M$1:V$65536,10,FALSE),0)</f>
        <v>105143.88857142857</v>
      </c>
      <c r="I5" s="13" t="s">
        <v>31</v>
      </c>
      <c r="J5" s="13">
        <v>0.89561778189487495</v>
      </c>
      <c r="K5" s="13" t="s">
        <v>31</v>
      </c>
      <c r="L5" s="13" t="s">
        <v>31</v>
      </c>
      <c r="M5" s="13" t="s">
        <v>31</v>
      </c>
      <c r="N5" s="13" t="s">
        <v>31</v>
      </c>
      <c r="O5" s="13">
        <v>0.10438221810512503</v>
      </c>
      <c r="P5" s="13">
        <f t="shared" si="3"/>
        <v>1</v>
      </c>
      <c r="R5" s="10" t="str">
        <f t="shared" si="4"/>
        <v/>
      </c>
      <c r="S5" s="10">
        <f t="shared" si="0"/>
        <v>10504075.788599748</v>
      </c>
      <c r="T5" s="10" t="str">
        <f t="shared" si="0"/>
        <v/>
      </c>
      <c r="U5" s="10" t="str">
        <f t="shared" si="0"/>
        <v/>
      </c>
      <c r="V5" s="10" t="str">
        <f t="shared" si="0"/>
        <v/>
      </c>
      <c r="W5" s="10" t="str">
        <f t="shared" si="0"/>
        <v/>
      </c>
      <c r="X5" s="10">
        <f t="shared" si="0"/>
        <v>1224226.1734002496</v>
      </c>
      <c r="Y5" s="14">
        <f t="shared" si="5"/>
        <v>0</v>
      </c>
      <c r="Z5" s="4"/>
      <c r="AA5" s="10" t="str">
        <f t="shared" si="6"/>
        <v/>
      </c>
      <c r="AB5" s="10">
        <f t="shared" si="1"/>
        <v>94168.736262144754</v>
      </c>
      <c r="AC5" s="10" t="str">
        <f t="shared" si="1"/>
        <v/>
      </c>
      <c r="AD5" s="10" t="str">
        <f t="shared" si="1"/>
        <v/>
      </c>
      <c r="AE5" s="10" t="str">
        <f t="shared" si="1"/>
        <v/>
      </c>
      <c r="AF5" s="10" t="str">
        <f t="shared" si="1"/>
        <v/>
      </c>
      <c r="AG5" s="10">
        <f t="shared" si="1"/>
        <v>10975.15230928382</v>
      </c>
      <c r="AH5" s="14">
        <f t="shared" si="7"/>
        <v>0</v>
      </c>
      <c r="AI5" s="12"/>
      <c r="AJ5" s="13" t="s">
        <v>37</v>
      </c>
    </row>
    <row r="6" spans="1:36" x14ac:dyDescent="0.3">
      <c r="A6" s="8" t="s">
        <v>38</v>
      </c>
      <c r="B6" s="16" t="str">
        <f>VLOOKUP(A6,'[1]Sub Pivot'!A$1:C$65536,2,FALSE)</f>
        <v>ALBANY SUBSTATION</v>
      </c>
      <c r="C6" s="10">
        <f>VLOOKUP(A6,'[1]Sub Pivot'!A$1:C$65536,3,FALSE)</f>
        <v>15661429.15</v>
      </c>
      <c r="D6" s="10">
        <f>IFERROR(VLOOKUP(A6,'[1]BP-18 Substation Detail'!A$1:C$65536,3,FALSE),"")</f>
        <v>13186797.9</v>
      </c>
      <c r="E6" s="11">
        <f t="shared" si="2"/>
        <v>0.18765975400290316</v>
      </c>
      <c r="G6" s="10">
        <f>IFERROR(VLOOKUP('BP-20 Substation Detail'!A6,'[1]O&amp;M Pivot'!M$1:V$65536,10,FALSE),0)</f>
        <v>145059.89142857143</v>
      </c>
      <c r="I6" s="13" t="s">
        <v>31</v>
      </c>
      <c r="J6" s="17">
        <f>1-M6</f>
        <v>0.88048272210202472</v>
      </c>
      <c r="K6" s="17" t="s">
        <v>31</v>
      </c>
      <c r="L6" s="17" t="s">
        <v>31</v>
      </c>
      <c r="M6" s="17">
        <v>0.11951727789797531</v>
      </c>
      <c r="N6" s="13" t="s">
        <v>31</v>
      </c>
      <c r="O6" s="13" t="s">
        <v>31</v>
      </c>
      <c r="P6" s="13">
        <f t="shared" si="3"/>
        <v>1</v>
      </c>
      <c r="R6" s="10" t="str">
        <f t="shared" si="4"/>
        <v/>
      </c>
      <c r="S6" s="10">
        <f t="shared" si="0"/>
        <v>13789617.77</v>
      </c>
      <c r="T6" s="10" t="str">
        <f t="shared" si="0"/>
        <v/>
      </c>
      <c r="U6" s="10" t="str">
        <f t="shared" si="0"/>
        <v/>
      </c>
      <c r="V6" s="10">
        <f t="shared" si="0"/>
        <v>1871811.3800000013</v>
      </c>
      <c r="W6" s="10" t="str">
        <f t="shared" si="0"/>
        <v/>
      </c>
      <c r="X6" s="10" t="str">
        <f t="shared" si="0"/>
        <v/>
      </c>
      <c r="Y6" s="14">
        <f t="shared" si="5"/>
        <v>0</v>
      </c>
      <c r="Z6" s="4"/>
      <c r="AA6" s="10" t="str">
        <f t="shared" si="6"/>
        <v/>
      </c>
      <c r="AB6" s="10">
        <f t="shared" si="1"/>
        <v>127722.72807285274</v>
      </c>
      <c r="AC6" s="10" t="str">
        <f t="shared" si="1"/>
        <v/>
      </c>
      <c r="AD6" s="10" t="str">
        <f t="shared" si="1"/>
        <v/>
      </c>
      <c r="AE6" s="10">
        <f t="shared" si="1"/>
        <v>17337.163355718698</v>
      </c>
      <c r="AF6" s="10" t="str">
        <f t="shared" si="1"/>
        <v/>
      </c>
      <c r="AG6" s="10" t="str">
        <f t="shared" si="1"/>
        <v/>
      </c>
      <c r="AH6" s="14">
        <f t="shared" si="7"/>
        <v>0</v>
      </c>
      <c r="AI6" s="12"/>
      <c r="AJ6" s="17" t="s">
        <v>39</v>
      </c>
    </row>
    <row r="7" spans="1:36" x14ac:dyDescent="0.3">
      <c r="A7" s="8" t="s">
        <v>40</v>
      </c>
      <c r="B7" s="9" t="str">
        <f>VLOOKUP(A7,'[1]Sub Pivot'!A$1:C$65536,2,FALSE)</f>
        <v>ALCOA SUBSTATION</v>
      </c>
      <c r="C7" s="10">
        <f>VLOOKUP(A7,'[1]Sub Pivot'!A$1:C$65536,3,FALSE)</f>
        <v>9839861.2699999996</v>
      </c>
      <c r="D7" s="10">
        <f>IFERROR(VLOOKUP(A7,'[1]BP-18 Substation Detail'!A$1:C$65536,3,FALSE),"")</f>
        <v>9839861.2699999977</v>
      </c>
      <c r="E7" s="11">
        <f t="shared" si="2"/>
        <v>1.8929587502517274E-16</v>
      </c>
      <c r="G7" s="10">
        <f>IFERROR(VLOOKUP('BP-20 Substation Detail'!A7,'[1]O&amp;M Pivot'!M$1:V$65536,10,FALSE),0)</f>
        <v>280869.88571428572</v>
      </c>
      <c r="I7" s="13" t="s">
        <v>31</v>
      </c>
      <c r="J7" s="13">
        <v>0.95130222960238486</v>
      </c>
      <c r="K7" s="13" t="s">
        <v>31</v>
      </c>
      <c r="L7" s="13" t="s">
        <v>31</v>
      </c>
      <c r="M7" s="13" t="s">
        <v>31</v>
      </c>
      <c r="N7" s="13" t="s">
        <v>31</v>
      </c>
      <c r="O7" s="13">
        <v>4.8697770397615116E-2</v>
      </c>
      <c r="P7" s="13">
        <f t="shared" si="3"/>
        <v>1</v>
      </c>
      <c r="R7" s="10" t="str">
        <f t="shared" si="4"/>
        <v/>
      </c>
      <c r="S7" s="10">
        <f t="shared" si="0"/>
        <v>9360681.9651291538</v>
      </c>
      <c r="T7" s="10" t="str">
        <f t="shared" si="0"/>
        <v/>
      </c>
      <c r="U7" s="10" t="str">
        <f t="shared" si="0"/>
        <v/>
      </c>
      <c r="V7" s="10" t="str">
        <f t="shared" si="0"/>
        <v/>
      </c>
      <c r="W7" s="10" t="str">
        <f t="shared" si="0"/>
        <v/>
      </c>
      <c r="X7" s="10">
        <f t="shared" si="0"/>
        <v>479179.30487084546</v>
      </c>
      <c r="Y7" s="14">
        <f t="shared" si="5"/>
        <v>0</v>
      </c>
      <c r="Z7" s="4"/>
      <c r="AA7" s="10" t="str">
        <f t="shared" si="6"/>
        <v/>
      </c>
      <c r="AB7" s="10">
        <f t="shared" si="1"/>
        <v>267192.14850816701</v>
      </c>
      <c r="AC7" s="10" t="str">
        <f t="shared" si="1"/>
        <v/>
      </c>
      <c r="AD7" s="10" t="str">
        <f t="shared" si="1"/>
        <v/>
      </c>
      <c r="AE7" s="10" t="str">
        <f t="shared" si="1"/>
        <v/>
      </c>
      <c r="AF7" s="10" t="str">
        <f t="shared" si="1"/>
        <v/>
      </c>
      <c r="AG7" s="10">
        <f t="shared" si="1"/>
        <v>13677.737206118683</v>
      </c>
      <c r="AH7" s="14">
        <f t="shared" si="7"/>
        <v>0</v>
      </c>
      <c r="AI7" s="12"/>
      <c r="AJ7" s="13" t="s">
        <v>41</v>
      </c>
    </row>
    <row r="8" spans="1:36" x14ac:dyDescent="0.3">
      <c r="A8" s="8" t="s">
        <v>42</v>
      </c>
      <c r="B8" s="18" t="str">
        <f>VLOOKUP(A8,'[1]Sub Pivot'!A$1:C$65536,2,FALSE)</f>
        <v>ALDERWOOD SUBSTATION</v>
      </c>
      <c r="C8" s="10">
        <f>VLOOKUP(A8,'[1]Sub Pivot'!A$1:C$65536,3,FALSE)</f>
        <v>93976.840000000011</v>
      </c>
      <c r="D8" s="10">
        <f>IFERROR(VLOOKUP(A8,'[1]BP-18 Substation Detail'!A$1:C$65536,3,FALSE),"")</f>
        <v>123110.84</v>
      </c>
      <c r="E8" s="11">
        <f t="shared" si="2"/>
        <v>-0.23664853557980747</v>
      </c>
      <c r="G8" s="10">
        <f>IFERROR(VLOOKUP('BP-20 Substation Detail'!A8,'[1]O&amp;M Pivot'!M$1:V$65536,10,FALSE),0)</f>
        <v>242898.03857142857</v>
      </c>
      <c r="I8" s="13" t="s">
        <v>31</v>
      </c>
      <c r="J8" s="13">
        <v>1</v>
      </c>
      <c r="K8" s="13" t="s">
        <v>31</v>
      </c>
      <c r="L8" s="13" t="s">
        <v>31</v>
      </c>
      <c r="M8" s="13">
        <v>0</v>
      </c>
      <c r="N8" s="13" t="s">
        <v>31</v>
      </c>
      <c r="O8" s="13" t="s">
        <v>31</v>
      </c>
      <c r="P8" s="13">
        <f t="shared" si="3"/>
        <v>1</v>
      </c>
      <c r="R8" s="10" t="str">
        <f t="shared" si="4"/>
        <v/>
      </c>
      <c r="S8" s="10">
        <f t="shared" si="0"/>
        <v>93976.840000000011</v>
      </c>
      <c r="T8" s="10" t="str">
        <f t="shared" si="0"/>
        <v/>
      </c>
      <c r="U8" s="10" t="str">
        <f t="shared" si="0"/>
        <v/>
      </c>
      <c r="V8" s="10">
        <f t="shared" si="0"/>
        <v>0</v>
      </c>
      <c r="W8" s="10" t="str">
        <f t="shared" si="0"/>
        <v/>
      </c>
      <c r="X8" s="10" t="str">
        <f t="shared" si="0"/>
        <v/>
      </c>
      <c r="Y8" s="14">
        <f t="shared" si="5"/>
        <v>0</v>
      </c>
      <c r="Z8" s="4"/>
      <c r="AA8" s="10" t="str">
        <f t="shared" si="6"/>
        <v/>
      </c>
      <c r="AB8" s="10">
        <f t="shared" si="1"/>
        <v>242898.03857142857</v>
      </c>
      <c r="AC8" s="10" t="str">
        <f t="shared" si="1"/>
        <v/>
      </c>
      <c r="AD8" s="10" t="str">
        <f t="shared" si="1"/>
        <v/>
      </c>
      <c r="AE8" s="10">
        <f t="shared" si="1"/>
        <v>0</v>
      </c>
      <c r="AF8" s="10" t="str">
        <f t="shared" si="1"/>
        <v/>
      </c>
      <c r="AG8" s="10" t="str">
        <f t="shared" si="1"/>
        <v/>
      </c>
      <c r="AH8" s="14">
        <f t="shared" si="7"/>
        <v>0</v>
      </c>
      <c r="AI8" s="12"/>
      <c r="AJ8" s="13" t="s">
        <v>43</v>
      </c>
    </row>
    <row r="9" spans="1:36" x14ac:dyDescent="0.3">
      <c r="A9" s="8" t="s">
        <v>44</v>
      </c>
      <c r="B9" s="9" t="str">
        <f>VLOOKUP(A9,'[1]Sub Pivot'!A$1:C$65536,2,FALSE)</f>
        <v>ALFALFA SUBSTATION</v>
      </c>
      <c r="C9" s="10">
        <f>VLOOKUP(A9,'[1]Sub Pivot'!A$1:C$65536,3,FALSE)</f>
        <v>4717051.4800000014</v>
      </c>
      <c r="D9" s="10">
        <f>IFERROR(VLOOKUP(A9,'[1]BP-18 Substation Detail'!A$1:C$65536,3,FALSE),"")</f>
        <v>4509176.0199999996</v>
      </c>
      <c r="E9" s="11">
        <f t="shared" si="2"/>
        <v>4.6100542333674936E-2</v>
      </c>
      <c r="G9" s="10">
        <f>IFERROR(VLOOKUP('BP-20 Substation Detail'!A9,'[1]O&amp;M Pivot'!M$1:V$65536,10,FALSE),0)</f>
        <v>23988.095714285711</v>
      </c>
      <c r="I9" s="13" t="s">
        <v>31</v>
      </c>
      <c r="J9" s="13">
        <v>1</v>
      </c>
      <c r="K9" s="13" t="s">
        <v>31</v>
      </c>
      <c r="L9" s="13" t="s">
        <v>31</v>
      </c>
      <c r="M9" s="13" t="s">
        <v>31</v>
      </c>
      <c r="N9" s="13" t="s">
        <v>31</v>
      </c>
      <c r="O9" s="13" t="s">
        <v>31</v>
      </c>
      <c r="P9" s="13">
        <f t="shared" si="3"/>
        <v>1</v>
      </c>
      <c r="R9" s="10" t="str">
        <f t="shared" si="4"/>
        <v/>
      </c>
      <c r="S9" s="10">
        <f t="shared" si="0"/>
        <v>4717051.4800000014</v>
      </c>
      <c r="T9" s="10" t="str">
        <f t="shared" si="0"/>
        <v/>
      </c>
      <c r="U9" s="10" t="str">
        <f t="shared" si="0"/>
        <v/>
      </c>
      <c r="V9" s="10" t="str">
        <f t="shared" si="0"/>
        <v/>
      </c>
      <c r="W9" s="10" t="str">
        <f t="shared" si="0"/>
        <v/>
      </c>
      <c r="X9" s="10" t="str">
        <f t="shared" si="0"/>
        <v/>
      </c>
      <c r="Y9" s="14">
        <f t="shared" si="5"/>
        <v>0</v>
      </c>
      <c r="Z9" s="4"/>
      <c r="AA9" s="10" t="str">
        <f t="shared" si="6"/>
        <v/>
      </c>
      <c r="AB9" s="10">
        <f t="shared" si="1"/>
        <v>23988.095714285711</v>
      </c>
      <c r="AC9" s="10" t="str">
        <f t="shared" si="1"/>
        <v/>
      </c>
      <c r="AD9" s="10" t="str">
        <f t="shared" si="1"/>
        <v/>
      </c>
      <c r="AE9" s="10" t="str">
        <f t="shared" si="1"/>
        <v/>
      </c>
      <c r="AF9" s="10" t="str">
        <f t="shared" si="1"/>
        <v/>
      </c>
      <c r="AG9" s="10" t="str">
        <f t="shared" si="1"/>
        <v/>
      </c>
      <c r="AH9" s="14">
        <f t="shared" si="7"/>
        <v>0</v>
      </c>
      <c r="AI9" s="12"/>
      <c r="AJ9" s="13" t="s">
        <v>32</v>
      </c>
    </row>
    <row r="10" spans="1:36" x14ac:dyDescent="0.3">
      <c r="A10" s="8" t="s">
        <v>45</v>
      </c>
      <c r="B10" s="9" t="str">
        <f>VLOOKUP(A10,'[1]Sub Pivot'!A$1:C$65536,2,FALSE)</f>
        <v>ALBENI FALLS SUBSTATION</v>
      </c>
      <c r="C10" s="10">
        <f>VLOOKUP(A10,'[1]Sub Pivot'!A$1:C$65536,3,FALSE)</f>
        <v>1462575.49</v>
      </c>
      <c r="D10" s="10">
        <f>IFERROR(VLOOKUP(A10,'[1]BP-18 Substation Detail'!A$1:C$65536,3,FALSE),"")</f>
        <v>1462575.49</v>
      </c>
      <c r="E10" s="11">
        <f t="shared" si="2"/>
        <v>0</v>
      </c>
      <c r="G10" s="10">
        <f>IFERROR(VLOOKUP('BP-20 Substation Detail'!A10,'[1]O&amp;M Pivot'!M$1:V$65536,10,FALSE),0)</f>
        <v>29118.891428571427</v>
      </c>
      <c r="I10" s="13">
        <v>0.25</v>
      </c>
      <c r="J10" s="13">
        <v>0.75</v>
      </c>
      <c r="K10" s="13" t="s">
        <v>31</v>
      </c>
      <c r="L10" s="13" t="s">
        <v>31</v>
      </c>
      <c r="M10" s="13" t="s">
        <v>31</v>
      </c>
      <c r="N10" s="13" t="s">
        <v>31</v>
      </c>
      <c r="O10" s="13" t="s">
        <v>31</v>
      </c>
      <c r="P10" s="13">
        <f t="shared" si="3"/>
        <v>1</v>
      </c>
      <c r="R10" s="10">
        <f t="shared" si="4"/>
        <v>365643.8725</v>
      </c>
      <c r="S10" s="10">
        <f t="shared" si="0"/>
        <v>1096931.6174999999</v>
      </c>
      <c r="T10" s="10" t="str">
        <f t="shared" si="0"/>
        <v/>
      </c>
      <c r="U10" s="10" t="str">
        <f t="shared" si="0"/>
        <v/>
      </c>
      <c r="V10" s="10" t="str">
        <f t="shared" si="0"/>
        <v/>
      </c>
      <c r="W10" s="10" t="str">
        <f t="shared" si="0"/>
        <v/>
      </c>
      <c r="X10" s="10" t="str">
        <f t="shared" si="0"/>
        <v/>
      </c>
      <c r="Y10" s="14">
        <f t="shared" si="5"/>
        <v>0</v>
      </c>
      <c r="Z10" s="4"/>
      <c r="AA10" s="10">
        <f t="shared" si="6"/>
        <v>7279.7228571428568</v>
      </c>
      <c r="AB10" s="10">
        <f t="shared" si="1"/>
        <v>21839.16857142857</v>
      </c>
      <c r="AC10" s="10" t="str">
        <f t="shared" si="1"/>
        <v/>
      </c>
      <c r="AD10" s="10" t="str">
        <f t="shared" si="1"/>
        <v/>
      </c>
      <c r="AE10" s="10" t="str">
        <f t="shared" si="1"/>
        <v/>
      </c>
      <c r="AF10" s="10" t="str">
        <f t="shared" si="1"/>
        <v/>
      </c>
      <c r="AG10" s="10" t="str">
        <f t="shared" si="1"/>
        <v/>
      </c>
      <c r="AH10" s="14">
        <f t="shared" si="7"/>
        <v>0</v>
      </c>
      <c r="AI10" s="12"/>
      <c r="AJ10" s="13" t="s">
        <v>46</v>
      </c>
    </row>
    <row r="11" spans="1:36" x14ac:dyDescent="0.3">
      <c r="A11" s="8" t="s">
        <v>47</v>
      </c>
      <c r="B11" s="9" t="str">
        <f>VLOOKUP(A11,'[1]Sub Pivot'!A$1:C$65536,2,FALSE)</f>
        <v>ALKALI SUBSTATION</v>
      </c>
      <c r="C11" s="10">
        <f>VLOOKUP(A11,'[1]Sub Pivot'!A$1:C$65536,3,FALSE)</f>
        <v>61691.74</v>
      </c>
      <c r="D11" s="10">
        <f>IFERROR(VLOOKUP(A11,'[1]BP-18 Substation Detail'!A$1:C$65536,3,FALSE),"")</f>
        <v>61691.74</v>
      </c>
      <c r="E11" s="11">
        <f t="shared" si="2"/>
        <v>0</v>
      </c>
      <c r="G11" s="10">
        <f>IFERROR(VLOOKUP('BP-20 Substation Detail'!A11,'[1]O&amp;M Pivot'!M$1:V$65536,10,FALSE),0)</f>
        <v>305.68571428571431</v>
      </c>
      <c r="I11" s="13" t="s">
        <v>31</v>
      </c>
      <c r="J11" s="13">
        <v>1</v>
      </c>
      <c r="K11" s="13" t="s">
        <v>31</v>
      </c>
      <c r="L11" s="13" t="s">
        <v>31</v>
      </c>
      <c r="M11" s="13" t="s">
        <v>31</v>
      </c>
      <c r="N11" s="13" t="s">
        <v>31</v>
      </c>
      <c r="O11" s="13" t="s">
        <v>31</v>
      </c>
      <c r="P11" s="13">
        <f t="shared" si="3"/>
        <v>1</v>
      </c>
      <c r="R11" s="10" t="str">
        <f t="shared" si="4"/>
        <v/>
      </c>
      <c r="S11" s="10">
        <f t="shared" si="0"/>
        <v>61691.74</v>
      </c>
      <c r="T11" s="10" t="str">
        <f t="shared" si="0"/>
        <v/>
      </c>
      <c r="U11" s="10" t="str">
        <f t="shared" si="0"/>
        <v/>
      </c>
      <c r="V11" s="10" t="str">
        <f t="shared" si="0"/>
        <v/>
      </c>
      <c r="W11" s="10" t="str">
        <f t="shared" si="0"/>
        <v/>
      </c>
      <c r="X11" s="10" t="str">
        <f t="shared" si="0"/>
        <v/>
      </c>
      <c r="Y11" s="14">
        <f t="shared" si="5"/>
        <v>0</v>
      </c>
      <c r="Z11" s="4"/>
      <c r="AA11" s="10" t="str">
        <f t="shared" si="6"/>
        <v/>
      </c>
      <c r="AB11" s="10">
        <f t="shared" si="1"/>
        <v>305.68571428571431</v>
      </c>
      <c r="AC11" s="10" t="str">
        <f t="shared" si="1"/>
        <v/>
      </c>
      <c r="AD11" s="10" t="str">
        <f t="shared" si="1"/>
        <v/>
      </c>
      <c r="AE11" s="10" t="str">
        <f t="shared" si="1"/>
        <v/>
      </c>
      <c r="AF11" s="10" t="str">
        <f t="shared" si="1"/>
        <v/>
      </c>
      <c r="AG11" s="10" t="str">
        <f t="shared" si="1"/>
        <v/>
      </c>
      <c r="AH11" s="14">
        <f t="shared" si="7"/>
        <v>0</v>
      </c>
      <c r="AI11" s="12"/>
      <c r="AJ11" s="13" t="s">
        <v>48</v>
      </c>
    </row>
    <row r="12" spans="1:36" x14ac:dyDescent="0.3">
      <c r="A12" s="8" t="s">
        <v>49</v>
      </c>
      <c r="B12" s="9" t="str">
        <f>VLOOKUP(A12,'[1]Sub Pivot'!A$1:C$65536,2,FALSE)</f>
        <v>ALLSTON SUBSTATION</v>
      </c>
      <c r="C12" s="10">
        <f>VLOOKUP(A12,'[1]Sub Pivot'!A$1:C$65536,3,FALSE)</f>
        <v>52756682.470000006</v>
      </c>
      <c r="D12" s="10">
        <f>IFERROR(VLOOKUP(A12,'[1]BP-18 Substation Detail'!A$1:C$65536,3,FALSE),"")</f>
        <v>52756528.170000024</v>
      </c>
      <c r="E12" s="11">
        <f t="shared" si="2"/>
        <v>2.9247565246316043E-6</v>
      </c>
      <c r="G12" s="10">
        <f>IFERROR(VLOOKUP('BP-20 Substation Detail'!A12,'[1]O&amp;M Pivot'!M$1:V$65536,10,FALSE),0)</f>
        <v>530420.64142857131</v>
      </c>
      <c r="I12" s="13" t="s">
        <v>31</v>
      </c>
      <c r="J12" s="13">
        <v>1</v>
      </c>
      <c r="K12" s="13" t="s">
        <v>31</v>
      </c>
      <c r="L12" s="13" t="s">
        <v>31</v>
      </c>
      <c r="M12" s="13" t="s">
        <v>31</v>
      </c>
      <c r="N12" s="13" t="s">
        <v>31</v>
      </c>
      <c r="O12" s="13" t="s">
        <v>31</v>
      </c>
      <c r="P12" s="13">
        <f t="shared" si="3"/>
        <v>1</v>
      </c>
      <c r="R12" s="10" t="str">
        <f t="shared" si="4"/>
        <v/>
      </c>
      <c r="S12" s="10">
        <f t="shared" si="0"/>
        <v>52756682.470000006</v>
      </c>
      <c r="T12" s="10" t="str">
        <f t="shared" si="0"/>
        <v/>
      </c>
      <c r="U12" s="10" t="str">
        <f t="shared" si="0"/>
        <v/>
      </c>
      <c r="V12" s="10" t="str">
        <f t="shared" si="0"/>
        <v/>
      </c>
      <c r="W12" s="10" t="str">
        <f t="shared" si="0"/>
        <v/>
      </c>
      <c r="X12" s="10" t="str">
        <f t="shared" si="0"/>
        <v/>
      </c>
      <c r="Y12" s="14">
        <f t="shared" si="5"/>
        <v>0</v>
      </c>
      <c r="Z12" s="4"/>
      <c r="AA12" s="10" t="str">
        <f t="shared" si="6"/>
        <v/>
      </c>
      <c r="AB12" s="10">
        <f t="shared" si="1"/>
        <v>530420.64142857131</v>
      </c>
      <c r="AC12" s="10" t="str">
        <f t="shared" si="1"/>
        <v/>
      </c>
      <c r="AD12" s="10" t="str">
        <f t="shared" si="1"/>
        <v/>
      </c>
      <c r="AE12" s="10" t="str">
        <f t="shared" si="1"/>
        <v/>
      </c>
      <c r="AF12" s="10" t="str">
        <f t="shared" si="1"/>
        <v/>
      </c>
      <c r="AG12" s="10" t="str">
        <f t="shared" si="1"/>
        <v/>
      </c>
      <c r="AH12" s="14">
        <f t="shared" si="7"/>
        <v>0</v>
      </c>
      <c r="AI12" s="12"/>
      <c r="AJ12" s="13" t="s">
        <v>32</v>
      </c>
    </row>
    <row r="13" spans="1:36" x14ac:dyDescent="0.3">
      <c r="A13" s="8" t="s">
        <v>50</v>
      </c>
      <c r="B13" s="16" t="str">
        <f>VLOOKUP(A13,'[1]Sub Pivot'!A$1:C$65536,2,FALSE)</f>
        <v>ALVEY SUBSTATION</v>
      </c>
      <c r="C13" s="10">
        <f>VLOOKUP(A13,'[1]Sub Pivot'!A$1:C$65536,3,FALSE)</f>
        <v>69903517.227999985</v>
      </c>
      <c r="D13" s="10">
        <f>IFERROR(VLOOKUP(A13,'[1]BP-18 Substation Detail'!A$1:C$65536,3,FALSE),"")</f>
        <v>54224661.697999991</v>
      </c>
      <c r="E13" s="11">
        <f t="shared" si="2"/>
        <v>0.28914621205609642</v>
      </c>
      <c r="G13" s="10">
        <f>IFERROR(VLOOKUP('BP-20 Substation Detail'!A13,'[1]O&amp;M Pivot'!M$1:V$65536,10,FALSE),0)</f>
        <v>299407.04571428575</v>
      </c>
      <c r="I13" s="13" t="s">
        <v>31</v>
      </c>
      <c r="J13" s="19">
        <f>1-K13</f>
        <v>0.87740497417249663</v>
      </c>
      <c r="K13" s="19">
        <v>0.12259502582750335</v>
      </c>
      <c r="L13" s="13" t="s">
        <v>31</v>
      </c>
      <c r="M13" s="13" t="s">
        <v>31</v>
      </c>
      <c r="N13" s="13" t="s">
        <v>31</v>
      </c>
      <c r="O13" s="13" t="s">
        <v>31</v>
      </c>
      <c r="P13" s="13">
        <f t="shared" si="3"/>
        <v>1</v>
      </c>
      <c r="R13" s="10" t="str">
        <f t="shared" si="4"/>
        <v/>
      </c>
      <c r="S13" s="10">
        <f t="shared" si="0"/>
        <v>61333693.728</v>
      </c>
      <c r="T13" s="10">
        <f t="shared" si="0"/>
        <v>8569823.4999999832</v>
      </c>
      <c r="U13" s="10" t="str">
        <f t="shared" si="0"/>
        <v/>
      </c>
      <c r="V13" s="10" t="str">
        <f t="shared" si="0"/>
        <v/>
      </c>
      <c r="W13" s="10" t="str">
        <f t="shared" si="0"/>
        <v/>
      </c>
      <c r="X13" s="10" t="str">
        <f t="shared" si="0"/>
        <v/>
      </c>
      <c r="Y13" s="14">
        <f t="shared" si="5"/>
        <v>0</v>
      </c>
      <c r="Z13" s="4"/>
      <c r="AA13" s="10" t="str">
        <f t="shared" si="6"/>
        <v/>
      </c>
      <c r="AB13" s="10">
        <f t="shared" si="1"/>
        <v>262701.23121200642</v>
      </c>
      <c r="AC13" s="10">
        <f t="shared" si="1"/>
        <v>36705.81450227934</v>
      </c>
      <c r="AD13" s="10" t="str">
        <f t="shared" si="1"/>
        <v/>
      </c>
      <c r="AE13" s="10" t="str">
        <f t="shared" si="1"/>
        <v/>
      </c>
      <c r="AF13" s="10" t="str">
        <f t="shared" si="1"/>
        <v/>
      </c>
      <c r="AG13" s="10" t="str">
        <f t="shared" si="1"/>
        <v/>
      </c>
      <c r="AH13" s="14">
        <f t="shared" si="7"/>
        <v>0</v>
      </c>
      <c r="AI13" s="12"/>
      <c r="AJ13" s="17" t="s">
        <v>51</v>
      </c>
    </row>
    <row r="14" spans="1:36" x14ac:dyDescent="0.3">
      <c r="A14" s="8" t="s">
        <v>52</v>
      </c>
      <c r="B14" s="9" t="str">
        <f>VLOOKUP(A14,'[1]Sub Pivot'!A$1:C$65536,2,FALSE)</f>
        <v>ANACONDA SUBSTATION</v>
      </c>
      <c r="C14" s="10">
        <f>VLOOKUP(A14,'[1]Sub Pivot'!A$1:C$65536,3,FALSE)</f>
        <v>4998328.7700000005</v>
      </c>
      <c r="D14" s="10">
        <f>IFERROR(VLOOKUP(A14,'[1]BP-18 Substation Detail'!A$1:C$65536,3,FALSE),"")</f>
        <v>4954554.4400000004</v>
      </c>
      <c r="E14" s="11">
        <f t="shared" si="2"/>
        <v>8.8351698482901468E-3</v>
      </c>
      <c r="G14" s="10">
        <f>IFERROR(VLOOKUP('BP-20 Substation Detail'!A14,'[1]O&amp;M Pivot'!M$1:V$65536,10,FALSE),0)</f>
        <v>85531.102857142847</v>
      </c>
      <c r="I14" s="13" t="s">
        <v>31</v>
      </c>
      <c r="J14" s="13">
        <v>1</v>
      </c>
      <c r="K14" s="13" t="s">
        <v>31</v>
      </c>
      <c r="L14" s="13" t="s">
        <v>31</v>
      </c>
      <c r="M14" s="13" t="s">
        <v>31</v>
      </c>
      <c r="N14" s="13" t="s">
        <v>31</v>
      </c>
      <c r="O14" s="13" t="s">
        <v>31</v>
      </c>
      <c r="P14" s="13">
        <f t="shared" si="3"/>
        <v>1</v>
      </c>
      <c r="R14" s="10" t="str">
        <f t="shared" si="4"/>
        <v/>
      </c>
      <c r="S14" s="10">
        <f t="shared" si="0"/>
        <v>4998328.7700000005</v>
      </c>
      <c r="T14" s="10" t="str">
        <f t="shared" si="0"/>
        <v/>
      </c>
      <c r="U14" s="10" t="str">
        <f t="shared" si="0"/>
        <v/>
      </c>
      <c r="V14" s="10" t="str">
        <f t="shared" si="0"/>
        <v/>
      </c>
      <c r="W14" s="10" t="str">
        <f t="shared" si="0"/>
        <v/>
      </c>
      <c r="X14" s="10" t="str">
        <f t="shared" si="0"/>
        <v/>
      </c>
      <c r="Y14" s="14">
        <f t="shared" si="5"/>
        <v>0</v>
      </c>
      <c r="Z14" s="4"/>
      <c r="AA14" s="10" t="str">
        <f t="shared" si="6"/>
        <v/>
      </c>
      <c r="AB14" s="10">
        <f t="shared" si="1"/>
        <v>85531.102857142847</v>
      </c>
      <c r="AC14" s="10" t="str">
        <f t="shared" si="1"/>
        <v/>
      </c>
      <c r="AD14" s="10" t="str">
        <f t="shared" si="1"/>
        <v/>
      </c>
      <c r="AE14" s="10" t="str">
        <f t="shared" si="1"/>
        <v/>
      </c>
      <c r="AF14" s="10" t="str">
        <f t="shared" si="1"/>
        <v/>
      </c>
      <c r="AG14" s="10" t="str">
        <f t="shared" si="1"/>
        <v/>
      </c>
      <c r="AH14" s="14">
        <f t="shared" si="7"/>
        <v>0</v>
      </c>
      <c r="AI14" s="12"/>
      <c r="AJ14" s="13" t="s">
        <v>32</v>
      </c>
    </row>
    <row r="15" spans="1:36" x14ac:dyDescent="0.3">
      <c r="A15" s="8" t="s">
        <v>53</v>
      </c>
      <c r="B15" s="9" t="str">
        <f>VLOOKUP(A15,'[1]Sub Pivot'!A$1:C$65536,2,FALSE)</f>
        <v>ANGUS SUBSTATION (BENTON CO PUD)</v>
      </c>
      <c r="C15" s="10">
        <f>VLOOKUP(A15,'[1]Sub Pivot'!A$1:C$65536,3,FALSE)</f>
        <v>124041.43</v>
      </c>
      <c r="D15" s="10">
        <f>IFERROR(VLOOKUP(A15,'[1]BP-18 Substation Detail'!A$1:C$65536,3,FALSE),"")</f>
        <v>124041.43</v>
      </c>
      <c r="E15" s="11">
        <f t="shared" si="2"/>
        <v>0</v>
      </c>
      <c r="G15" s="10">
        <f>IFERROR(VLOOKUP('BP-20 Substation Detail'!A15,'[1]O&amp;M Pivot'!M$1:V$65536,10,FALSE),0)</f>
        <v>415.63571428571424</v>
      </c>
      <c r="I15" s="13" t="s">
        <v>31</v>
      </c>
      <c r="J15" s="13">
        <v>1</v>
      </c>
      <c r="K15" s="13" t="s">
        <v>31</v>
      </c>
      <c r="L15" s="13" t="s">
        <v>31</v>
      </c>
      <c r="M15" s="13" t="s">
        <v>31</v>
      </c>
      <c r="N15" s="13" t="s">
        <v>31</v>
      </c>
      <c r="O15" s="13" t="s">
        <v>31</v>
      </c>
      <c r="P15" s="13">
        <f t="shared" si="3"/>
        <v>1</v>
      </c>
      <c r="R15" s="10" t="str">
        <f t="shared" si="4"/>
        <v/>
      </c>
      <c r="S15" s="10">
        <f t="shared" si="0"/>
        <v>124041.43</v>
      </c>
      <c r="T15" s="10" t="str">
        <f t="shared" si="0"/>
        <v/>
      </c>
      <c r="U15" s="10" t="str">
        <f t="shared" si="0"/>
        <v/>
      </c>
      <c r="V15" s="10" t="str">
        <f t="shared" si="0"/>
        <v/>
      </c>
      <c r="W15" s="10" t="str">
        <f t="shared" si="0"/>
        <v/>
      </c>
      <c r="X15" s="10" t="str">
        <f t="shared" si="0"/>
        <v/>
      </c>
      <c r="Y15" s="14">
        <f t="shared" si="5"/>
        <v>0</v>
      </c>
      <c r="Z15" s="4"/>
      <c r="AA15" s="10" t="str">
        <f t="shared" si="6"/>
        <v/>
      </c>
      <c r="AB15" s="10">
        <f t="shared" si="1"/>
        <v>415.63571428571424</v>
      </c>
      <c r="AC15" s="10" t="str">
        <f t="shared" si="1"/>
        <v/>
      </c>
      <c r="AD15" s="10" t="str">
        <f t="shared" si="1"/>
        <v/>
      </c>
      <c r="AE15" s="10" t="str">
        <f t="shared" si="1"/>
        <v/>
      </c>
      <c r="AF15" s="10" t="str">
        <f t="shared" si="1"/>
        <v/>
      </c>
      <c r="AG15" s="10" t="str">
        <f t="shared" si="1"/>
        <v/>
      </c>
      <c r="AH15" s="14">
        <f t="shared" si="7"/>
        <v>0</v>
      </c>
      <c r="AI15" s="12"/>
      <c r="AJ15" s="13" t="s">
        <v>48</v>
      </c>
    </row>
    <row r="16" spans="1:36" x14ac:dyDescent="0.3">
      <c r="A16" s="8" t="s">
        <v>54</v>
      </c>
      <c r="B16" s="9" t="str">
        <f>VLOOKUP(A16,'[1]Sub Pivot'!A$1:C$65536,2,FALSE)</f>
        <v>ARCO SUBSTATION(UTAH POWER &amp; LIGHT)</v>
      </c>
      <c r="C16" s="10">
        <f>VLOOKUP(A16,'[1]Sub Pivot'!A$1:C$65536,3,FALSE)</f>
        <v>32413</v>
      </c>
      <c r="D16" s="10">
        <f>IFERROR(VLOOKUP(A16,'[1]BP-18 Substation Detail'!A$1:C$65536,3,FALSE),"")</f>
        <v>32413</v>
      </c>
      <c r="E16" s="11">
        <f t="shared" si="2"/>
        <v>0</v>
      </c>
      <c r="G16" s="10">
        <f>IFERROR(VLOOKUP('BP-20 Substation Detail'!A16,'[1]O&amp;M Pivot'!M$1:V$65536,10,FALSE),0)</f>
        <v>816.35000000000014</v>
      </c>
      <c r="I16" s="13" t="s">
        <v>31</v>
      </c>
      <c r="J16" s="13">
        <v>1</v>
      </c>
      <c r="K16" s="13" t="s">
        <v>31</v>
      </c>
      <c r="L16" s="13" t="s">
        <v>31</v>
      </c>
      <c r="M16" s="13" t="s">
        <v>31</v>
      </c>
      <c r="N16" s="13" t="s">
        <v>31</v>
      </c>
      <c r="O16" s="13" t="s">
        <v>31</v>
      </c>
      <c r="P16" s="13">
        <f t="shared" si="3"/>
        <v>1</v>
      </c>
      <c r="R16" s="10" t="str">
        <f t="shared" si="4"/>
        <v/>
      </c>
      <c r="S16" s="10">
        <f t="shared" si="0"/>
        <v>32413</v>
      </c>
      <c r="T16" s="10" t="str">
        <f t="shared" si="0"/>
        <v/>
      </c>
      <c r="U16" s="10" t="str">
        <f t="shared" si="0"/>
        <v/>
      </c>
      <c r="V16" s="10" t="str">
        <f t="shared" si="0"/>
        <v/>
      </c>
      <c r="W16" s="10" t="str">
        <f t="shared" si="0"/>
        <v/>
      </c>
      <c r="X16" s="10" t="str">
        <f t="shared" si="0"/>
        <v/>
      </c>
      <c r="Y16" s="14">
        <f t="shared" si="5"/>
        <v>0</v>
      </c>
      <c r="Z16" s="4"/>
      <c r="AA16" s="10" t="str">
        <f t="shared" si="6"/>
        <v/>
      </c>
      <c r="AB16" s="10">
        <f t="shared" si="1"/>
        <v>816.35000000000014</v>
      </c>
      <c r="AC16" s="10" t="str">
        <f t="shared" si="1"/>
        <v/>
      </c>
      <c r="AD16" s="10" t="str">
        <f t="shared" si="1"/>
        <v/>
      </c>
      <c r="AE16" s="10" t="str">
        <f t="shared" si="1"/>
        <v/>
      </c>
      <c r="AF16" s="10" t="str">
        <f t="shared" si="1"/>
        <v/>
      </c>
      <c r="AG16" s="10" t="str">
        <f t="shared" si="1"/>
        <v/>
      </c>
      <c r="AH16" s="14">
        <f t="shared" si="7"/>
        <v>0</v>
      </c>
      <c r="AI16" s="12"/>
      <c r="AJ16" s="13" t="s">
        <v>48</v>
      </c>
    </row>
    <row r="17" spans="1:36" x14ac:dyDescent="0.3">
      <c r="A17" s="8" t="s">
        <v>55</v>
      </c>
      <c r="B17" s="9" t="str">
        <f>VLOOKUP(A17,'[1]Sub Pivot'!A$1:C$65536,2,FALSE)</f>
        <v>ARMSTRONG SUBSTATION(INLAND POWER &amp; LIGHT)</v>
      </c>
      <c r="C17" s="10">
        <f>VLOOKUP(A17,'[1]Sub Pivot'!A$1:C$65536,3,FALSE)</f>
        <v>8286</v>
      </c>
      <c r="D17" s="10">
        <f>IFERROR(VLOOKUP(A17,'[1]BP-18 Substation Detail'!A$1:C$65536,3,FALSE),"")</f>
        <v>8286</v>
      </c>
      <c r="E17" s="11">
        <f t="shared" si="2"/>
        <v>0</v>
      </c>
      <c r="G17" s="10">
        <f>IFERROR(VLOOKUP('BP-20 Substation Detail'!A17,'[1]O&amp;M Pivot'!M$1:V$65536,10,FALSE),0)</f>
        <v>459.07428571428574</v>
      </c>
      <c r="I17" s="13" t="s">
        <v>31</v>
      </c>
      <c r="J17" s="13">
        <v>1</v>
      </c>
      <c r="K17" s="13" t="s">
        <v>31</v>
      </c>
      <c r="L17" s="13" t="s">
        <v>31</v>
      </c>
      <c r="M17" s="13" t="s">
        <v>31</v>
      </c>
      <c r="N17" s="13" t="s">
        <v>31</v>
      </c>
      <c r="O17" s="13" t="s">
        <v>31</v>
      </c>
      <c r="P17" s="13">
        <f t="shared" si="3"/>
        <v>1</v>
      </c>
      <c r="R17" s="10" t="str">
        <f t="shared" si="4"/>
        <v/>
      </c>
      <c r="S17" s="10">
        <f t="shared" si="0"/>
        <v>8286</v>
      </c>
      <c r="T17" s="10" t="str">
        <f t="shared" si="0"/>
        <v/>
      </c>
      <c r="U17" s="10" t="str">
        <f t="shared" si="0"/>
        <v/>
      </c>
      <c r="V17" s="10" t="str">
        <f t="shared" si="0"/>
        <v/>
      </c>
      <c r="W17" s="10" t="str">
        <f t="shared" si="0"/>
        <v/>
      </c>
      <c r="X17" s="10" t="str">
        <f t="shared" si="0"/>
        <v/>
      </c>
      <c r="Y17" s="14">
        <f t="shared" si="5"/>
        <v>0</v>
      </c>
      <c r="Z17" s="4"/>
      <c r="AA17" s="10" t="str">
        <f t="shared" si="6"/>
        <v/>
      </c>
      <c r="AB17" s="10">
        <f t="shared" si="1"/>
        <v>459.07428571428574</v>
      </c>
      <c r="AC17" s="10" t="str">
        <f t="shared" si="1"/>
        <v/>
      </c>
      <c r="AD17" s="10" t="str">
        <f t="shared" si="1"/>
        <v/>
      </c>
      <c r="AE17" s="10" t="str">
        <f t="shared" si="1"/>
        <v/>
      </c>
      <c r="AF17" s="10" t="str">
        <f t="shared" si="1"/>
        <v/>
      </c>
      <c r="AG17" s="10" t="str">
        <f t="shared" si="1"/>
        <v/>
      </c>
      <c r="AH17" s="14">
        <f t="shared" si="7"/>
        <v>0</v>
      </c>
      <c r="AI17" s="12"/>
      <c r="AJ17" s="13" t="s">
        <v>48</v>
      </c>
    </row>
    <row r="18" spans="1:36" x14ac:dyDescent="0.3">
      <c r="A18" s="8" t="s">
        <v>56</v>
      </c>
      <c r="B18" s="9" t="str">
        <f>VLOOKUP(A18,'[1]Sub Pivot'!A$1:C$65536,2,FALSE)</f>
        <v>ASHE SUBSTATION</v>
      </c>
      <c r="C18" s="10">
        <f>VLOOKUP(A18,'[1]Sub Pivot'!A$1:C$65536,3,FALSE)</f>
        <v>45668670.530000016</v>
      </c>
      <c r="D18" s="10">
        <f>IFERROR(VLOOKUP(A18,'[1]BP-18 Substation Detail'!A$1:C$65536,3,FALSE),"")</f>
        <v>45385085.059999973</v>
      </c>
      <c r="E18" s="11">
        <f t="shared" si="2"/>
        <v>6.2484287431683327E-3</v>
      </c>
      <c r="G18" s="10">
        <f>IFERROR(VLOOKUP('BP-20 Substation Detail'!A18,'[1]O&amp;M Pivot'!M$1:V$65536,10,FALSE),0)</f>
        <v>552460.44285714289</v>
      </c>
      <c r="I18" s="13">
        <v>8.3744743722164075E-2</v>
      </c>
      <c r="J18" s="13">
        <v>0.91625525627783588</v>
      </c>
      <c r="K18" s="13" t="s">
        <v>31</v>
      </c>
      <c r="L18" s="13" t="s">
        <v>31</v>
      </c>
      <c r="M18" s="13" t="s">
        <v>31</v>
      </c>
      <c r="N18" s="13" t="s">
        <v>31</v>
      </c>
      <c r="O18" s="13" t="s">
        <v>31</v>
      </c>
      <c r="P18" s="13">
        <f t="shared" si="3"/>
        <v>1</v>
      </c>
      <c r="R18" s="10">
        <f t="shared" si="4"/>
        <v>3824511.1096667983</v>
      </c>
      <c r="S18" s="10">
        <f t="shared" si="0"/>
        <v>41844159.420333214</v>
      </c>
      <c r="T18" s="10" t="str">
        <f t="shared" si="0"/>
        <v/>
      </c>
      <c r="U18" s="10" t="str">
        <f t="shared" si="0"/>
        <v/>
      </c>
      <c r="V18" s="10" t="str">
        <f t="shared" si="0"/>
        <v/>
      </c>
      <c r="W18" s="10" t="str">
        <f t="shared" si="0"/>
        <v/>
      </c>
      <c r="X18" s="10" t="str">
        <f t="shared" si="0"/>
        <v/>
      </c>
      <c r="Y18" s="14">
        <f t="shared" si="5"/>
        <v>0</v>
      </c>
      <c r="Z18" s="4"/>
      <c r="AA18" s="10">
        <f t="shared" si="6"/>
        <v>46265.658203704705</v>
      </c>
      <c r="AB18" s="10">
        <f t="shared" si="1"/>
        <v>506194.78465343814</v>
      </c>
      <c r="AC18" s="10" t="str">
        <f t="shared" si="1"/>
        <v/>
      </c>
      <c r="AD18" s="10" t="str">
        <f t="shared" si="1"/>
        <v/>
      </c>
      <c r="AE18" s="10" t="str">
        <f t="shared" si="1"/>
        <v/>
      </c>
      <c r="AF18" s="10" t="str">
        <f t="shared" si="1"/>
        <v/>
      </c>
      <c r="AG18" s="10" t="str">
        <f t="shared" si="1"/>
        <v/>
      </c>
      <c r="AH18" s="14">
        <f t="shared" si="7"/>
        <v>0</v>
      </c>
      <c r="AI18" s="12"/>
      <c r="AJ18" s="13" t="s">
        <v>57</v>
      </c>
    </row>
    <row r="19" spans="1:36" x14ac:dyDescent="0.3">
      <c r="A19" s="8" t="s">
        <v>58</v>
      </c>
      <c r="B19" s="9" t="str">
        <f>VLOOKUP(A19,'[1]Sub Pivot'!A$1:C$65536,2,FALSE)</f>
        <v>ATHOL SUBSTATION(KOOTENAI ELEC COOP)</v>
      </c>
      <c r="C19" s="10">
        <f>VLOOKUP(A19,'[1]Sub Pivot'!A$1:C$65536,3,FALSE)</f>
        <v>51771.68</v>
      </c>
      <c r="D19" s="10">
        <f>IFERROR(VLOOKUP(A19,'[1]BP-18 Substation Detail'!A$1:C$65536,3,FALSE),"")</f>
        <v>51771.68</v>
      </c>
      <c r="E19" s="11">
        <f t="shared" si="2"/>
        <v>0</v>
      </c>
      <c r="G19" s="10">
        <f>IFERROR(VLOOKUP('BP-20 Substation Detail'!A19,'[1]O&amp;M Pivot'!M$1:V$65536,10,FALSE),0)</f>
        <v>1025.4314285714286</v>
      </c>
      <c r="I19" s="13" t="s">
        <v>31</v>
      </c>
      <c r="J19" s="13">
        <v>1</v>
      </c>
      <c r="K19" s="13" t="s">
        <v>31</v>
      </c>
      <c r="L19" s="13" t="s">
        <v>31</v>
      </c>
      <c r="M19" s="13" t="s">
        <v>31</v>
      </c>
      <c r="N19" s="13" t="s">
        <v>31</v>
      </c>
      <c r="O19" s="13" t="s">
        <v>31</v>
      </c>
      <c r="P19" s="13">
        <f t="shared" si="3"/>
        <v>1</v>
      </c>
      <c r="R19" s="10" t="str">
        <f t="shared" si="4"/>
        <v/>
      </c>
      <c r="S19" s="10">
        <f t="shared" si="0"/>
        <v>51771.68</v>
      </c>
      <c r="T19" s="10" t="str">
        <f t="shared" si="0"/>
        <v/>
      </c>
      <c r="U19" s="10" t="str">
        <f t="shared" si="0"/>
        <v/>
      </c>
      <c r="V19" s="10" t="str">
        <f t="shared" si="0"/>
        <v/>
      </c>
      <c r="W19" s="10" t="str">
        <f t="shared" si="0"/>
        <v/>
      </c>
      <c r="X19" s="10" t="str">
        <f t="shared" si="0"/>
        <v/>
      </c>
      <c r="Y19" s="14">
        <f t="shared" si="5"/>
        <v>0</v>
      </c>
      <c r="Z19" s="4"/>
      <c r="AA19" s="10" t="str">
        <f t="shared" si="6"/>
        <v/>
      </c>
      <c r="AB19" s="10">
        <f t="shared" si="1"/>
        <v>1025.4314285714286</v>
      </c>
      <c r="AC19" s="10" t="str">
        <f t="shared" si="1"/>
        <v/>
      </c>
      <c r="AD19" s="10" t="str">
        <f t="shared" si="1"/>
        <v/>
      </c>
      <c r="AE19" s="10" t="str">
        <f t="shared" si="1"/>
        <v/>
      </c>
      <c r="AF19" s="10" t="str">
        <f t="shared" si="1"/>
        <v/>
      </c>
      <c r="AG19" s="10" t="str">
        <f t="shared" si="1"/>
        <v/>
      </c>
      <c r="AH19" s="14">
        <f t="shared" si="7"/>
        <v>0</v>
      </c>
      <c r="AI19" s="12"/>
      <c r="AJ19" s="13" t="s">
        <v>48</v>
      </c>
    </row>
    <row r="20" spans="1:36" x14ac:dyDescent="0.3">
      <c r="A20" s="8" t="s">
        <v>59</v>
      </c>
      <c r="B20" s="9" t="str">
        <f>VLOOKUP(A20,'[1]Sub Pivot'!A$1:C$65536,2,FALSE)</f>
        <v>BADGER CANYON SUBSTATION</v>
      </c>
      <c r="C20" s="10">
        <f>VLOOKUP(A20,'[1]Sub Pivot'!A$1:C$65536,3,FALSE)</f>
        <v>6163450.5799999982</v>
      </c>
      <c r="D20" s="10">
        <f>IFERROR(VLOOKUP(A20,'[1]BP-18 Substation Detail'!A$1:C$65536,3,FALSE),"")</f>
        <v>5811379.5299999984</v>
      </c>
      <c r="E20" s="11">
        <f t="shared" si="2"/>
        <v>6.0583041975233017E-2</v>
      </c>
      <c r="G20" s="10">
        <f>IFERROR(VLOOKUP('BP-20 Substation Detail'!A20,'[1]O&amp;M Pivot'!M$1:V$65536,10,FALSE),0)</f>
        <v>39674.428571428572</v>
      </c>
      <c r="I20" s="13" t="s">
        <v>31</v>
      </c>
      <c r="J20" s="13">
        <v>1</v>
      </c>
      <c r="K20" s="13" t="s">
        <v>31</v>
      </c>
      <c r="L20" s="13" t="s">
        <v>31</v>
      </c>
      <c r="M20" s="13" t="s">
        <v>31</v>
      </c>
      <c r="N20" s="13" t="s">
        <v>31</v>
      </c>
      <c r="O20" s="13" t="s">
        <v>31</v>
      </c>
      <c r="P20" s="13">
        <f t="shared" si="3"/>
        <v>1</v>
      </c>
      <c r="R20" s="10" t="str">
        <f t="shared" si="4"/>
        <v/>
      </c>
      <c r="S20" s="10">
        <f t="shared" si="0"/>
        <v>6163450.5799999982</v>
      </c>
      <c r="T20" s="10" t="str">
        <f t="shared" si="0"/>
        <v/>
      </c>
      <c r="U20" s="10" t="str">
        <f t="shared" si="0"/>
        <v/>
      </c>
      <c r="V20" s="10" t="str">
        <f t="shared" si="0"/>
        <v/>
      </c>
      <c r="W20" s="10" t="str">
        <f t="shared" si="0"/>
        <v/>
      </c>
      <c r="X20" s="10" t="str">
        <f t="shared" si="0"/>
        <v/>
      </c>
      <c r="Y20" s="14">
        <f t="shared" si="5"/>
        <v>0</v>
      </c>
      <c r="Z20" s="4"/>
      <c r="AA20" s="10" t="str">
        <f t="shared" si="6"/>
        <v/>
      </c>
      <c r="AB20" s="10">
        <f t="shared" si="1"/>
        <v>39674.428571428572</v>
      </c>
      <c r="AC20" s="10" t="str">
        <f t="shared" si="1"/>
        <v/>
      </c>
      <c r="AD20" s="10" t="str">
        <f t="shared" si="1"/>
        <v/>
      </c>
      <c r="AE20" s="10" t="str">
        <f t="shared" si="1"/>
        <v/>
      </c>
      <c r="AF20" s="10" t="str">
        <f t="shared" si="1"/>
        <v/>
      </c>
      <c r="AG20" s="10" t="str">
        <f t="shared" si="1"/>
        <v/>
      </c>
      <c r="AH20" s="14">
        <f t="shared" si="7"/>
        <v>0</v>
      </c>
      <c r="AI20" s="12"/>
      <c r="AJ20" s="13" t="s">
        <v>32</v>
      </c>
    </row>
    <row r="21" spans="1:36" x14ac:dyDescent="0.3">
      <c r="A21" s="8" t="s">
        <v>60</v>
      </c>
      <c r="B21" s="9" t="str">
        <f>VLOOKUP(A21,'[1]Sub Pivot'!A$1:C$65536,2,FALSE)</f>
        <v>BAKEOVEN COMPENSATION STATION</v>
      </c>
      <c r="C21" s="10">
        <f>VLOOKUP(A21,'[1]Sub Pivot'!A$1:C$65536,3,FALSE)</f>
        <v>22847074.559999995</v>
      </c>
      <c r="D21" s="10">
        <f>IFERROR(VLOOKUP(A21,'[1]BP-18 Substation Detail'!A$1:C$65536,3,FALSE),"")</f>
        <v>22847074.559999999</v>
      </c>
      <c r="E21" s="11">
        <f t="shared" si="2"/>
        <v>-1.6305327356807621E-16</v>
      </c>
      <c r="G21" s="10">
        <f>IFERROR(VLOOKUP('BP-20 Substation Detail'!A21,'[1]O&amp;M Pivot'!M$1:V$65536,10,FALSE),0)</f>
        <v>61809.714285714283</v>
      </c>
      <c r="I21" s="13" t="s">
        <v>31</v>
      </c>
      <c r="J21" s="13" t="s">
        <v>31</v>
      </c>
      <c r="K21" s="13">
        <v>1</v>
      </c>
      <c r="L21" s="13" t="s">
        <v>31</v>
      </c>
      <c r="M21" s="13" t="s">
        <v>31</v>
      </c>
      <c r="N21" s="13" t="s">
        <v>31</v>
      </c>
      <c r="O21" s="13" t="s">
        <v>31</v>
      </c>
      <c r="P21" s="13">
        <f t="shared" si="3"/>
        <v>1</v>
      </c>
      <c r="R21" s="10" t="str">
        <f t="shared" si="4"/>
        <v/>
      </c>
      <c r="S21" s="10" t="str">
        <f t="shared" si="0"/>
        <v/>
      </c>
      <c r="T21" s="10">
        <f t="shared" si="0"/>
        <v>22847074.559999995</v>
      </c>
      <c r="U21" s="10" t="str">
        <f t="shared" si="0"/>
        <v/>
      </c>
      <c r="V21" s="10" t="str">
        <f t="shared" si="0"/>
        <v/>
      </c>
      <c r="W21" s="10" t="str">
        <f t="shared" si="0"/>
        <v/>
      </c>
      <c r="X21" s="10" t="str">
        <f t="shared" si="0"/>
        <v/>
      </c>
      <c r="Y21" s="14">
        <f t="shared" si="5"/>
        <v>0</v>
      </c>
      <c r="Z21" s="4"/>
      <c r="AA21" s="10" t="str">
        <f t="shared" si="6"/>
        <v/>
      </c>
      <c r="AB21" s="10" t="str">
        <f t="shared" si="1"/>
        <v/>
      </c>
      <c r="AC21" s="10">
        <f t="shared" si="1"/>
        <v>61809.714285714283</v>
      </c>
      <c r="AD21" s="10" t="str">
        <f t="shared" si="1"/>
        <v/>
      </c>
      <c r="AE21" s="10" t="str">
        <f t="shared" si="1"/>
        <v/>
      </c>
      <c r="AF21" s="10" t="str">
        <f t="shared" si="1"/>
        <v/>
      </c>
      <c r="AG21" s="10" t="str">
        <f t="shared" si="1"/>
        <v/>
      </c>
      <c r="AH21" s="14">
        <f t="shared" si="7"/>
        <v>0</v>
      </c>
      <c r="AI21" s="12"/>
      <c r="AJ21" s="13" t="s">
        <v>61</v>
      </c>
    </row>
    <row r="22" spans="1:36" x14ac:dyDescent="0.3">
      <c r="A22" s="8" t="s">
        <v>62</v>
      </c>
      <c r="B22" s="9" t="str">
        <f>VLOOKUP(A22,'[1]Sub Pivot'!A$1:C$65536,2,FALSE)</f>
        <v>BANDON SUBSTATION</v>
      </c>
      <c r="C22" s="10">
        <f>VLOOKUP(A22,'[1]Sub Pivot'!A$1:C$65536,3,FALSE)</f>
        <v>4998596.8500000006</v>
      </c>
      <c r="D22" s="10">
        <f>IFERROR(VLOOKUP(A22,'[1]BP-18 Substation Detail'!A$1:C$65536,3,FALSE),"")</f>
        <v>4956736.5899999989</v>
      </c>
      <c r="E22" s="11">
        <f t="shared" si="2"/>
        <v>8.4451249809104033E-3</v>
      </c>
      <c r="G22" s="10">
        <f>IFERROR(VLOOKUP('BP-20 Substation Detail'!A22,'[1]O&amp;M Pivot'!M$1:V$65536,10,FALSE),0)</f>
        <v>73490.402857142864</v>
      </c>
      <c r="I22" s="13" t="s">
        <v>31</v>
      </c>
      <c r="J22" s="20">
        <v>0.85939652484135742</v>
      </c>
      <c r="K22" s="13" t="s">
        <v>31</v>
      </c>
      <c r="L22" s="13" t="s">
        <v>31</v>
      </c>
      <c r="M22" s="20">
        <v>0.1406034751586426</v>
      </c>
      <c r="N22" s="13" t="s">
        <v>31</v>
      </c>
      <c r="O22" s="13" t="s">
        <v>31</v>
      </c>
      <c r="P22" s="13">
        <f t="shared" si="3"/>
        <v>1</v>
      </c>
      <c r="R22" s="10" t="str">
        <f t="shared" si="4"/>
        <v/>
      </c>
      <c r="S22" s="10">
        <f t="shared" si="0"/>
        <v>4295776.7619729564</v>
      </c>
      <c r="T22" s="10" t="str">
        <f t="shared" si="0"/>
        <v/>
      </c>
      <c r="U22" s="10" t="str">
        <f t="shared" si="0"/>
        <v/>
      </c>
      <c r="V22" s="10">
        <f t="shared" si="0"/>
        <v>702820.0880270442</v>
      </c>
      <c r="W22" s="10" t="str">
        <f t="shared" si="0"/>
        <v/>
      </c>
      <c r="X22" s="10" t="str">
        <f t="shared" si="0"/>
        <v/>
      </c>
      <c r="Y22" s="14">
        <f t="shared" si="5"/>
        <v>0</v>
      </c>
      <c r="Z22" s="4"/>
      <c r="AA22" s="10" t="str">
        <f t="shared" si="6"/>
        <v/>
      </c>
      <c r="AB22" s="10">
        <f t="shared" si="1"/>
        <v>63157.396824619944</v>
      </c>
      <c r="AC22" s="10" t="str">
        <f t="shared" si="1"/>
        <v/>
      </c>
      <c r="AD22" s="10" t="str">
        <f t="shared" si="1"/>
        <v/>
      </c>
      <c r="AE22" s="10">
        <f t="shared" si="1"/>
        <v>10333.006032522924</v>
      </c>
      <c r="AF22" s="10" t="str">
        <f t="shared" si="1"/>
        <v/>
      </c>
      <c r="AG22" s="10" t="str">
        <f t="shared" si="1"/>
        <v/>
      </c>
      <c r="AH22" s="14">
        <f t="shared" si="7"/>
        <v>0</v>
      </c>
      <c r="AI22" s="12"/>
      <c r="AJ22" s="13" t="s">
        <v>34</v>
      </c>
    </row>
    <row r="23" spans="1:36" x14ac:dyDescent="0.3">
      <c r="A23" s="8" t="s">
        <v>63</v>
      </c>
      <c r="B23" s="9" t="str">
        <f>VLOOKUP(A23,'[1]Sub Pivot'!A$1:C$65536,2,FALSE)</f>
        <v>BAXTER SUBSTATION(SOLD, SEE NOTES))</v>
      </c>
      <c r="C23" s="10">
        <f>VLOOKUP(A23,'[1]Sub Pivot'!A$1:C$65536,3,FALSE)</f>
        <v>15519</v>
      </c>
      <c r="D23" s="10">
        <f>IFERROR(VLOOKUP(A23,'[1]BP-18 Substation Detail'!A$1:C$65536,3,FALSE),"")</f>
        <v>15519</v>
      </c>
      <c r="E23" s="11">
        <f t="shared" si="2"/>
        <v>0</v>
      </c>
      <c r="G23" s="10">
        <f>IFERROR(VLOOKUP('BP-20 Substation Detail'!A23,'[1]O&amp;M Pivot'!M$1:V$65536,10,FALSE),0)</f>
        <v>855.20428571428567</v>
      </c>
      <c r="I23" s="13" t="s">
        <v>31</v>
      </c>
      <c r="J23" s="13">
        <v>1</v>
      </c>
      <c r="K23" s="13" t="s">
        <v>31</v>
      </c>
      <c r="L23" s="13" t="s">
        <v>31</v>
      </c>
      <c r="M23" s="13" t="s">
        <v>31</v>
      </c>
      <c r="N23" s="13" t="s">
        <v>31</v>
      </c>
      <c r="O23" s="13" t="s">
        <v>31</v>
      </c>
      <c r="P23" s="13">
        <f t="shared" si="3"/>
        <v>1</v>
      </c>
      <c r="R23" s="10" t="str">
        <f t="shared" si="4"/>
        <v/>
      </c>
      <c r="S23" s="10">
        <f t="shared" si="0"/>
        <v>15519</v>
      </c>
      <c r="T23" s="10" t="str">
        <f t="shared" si="0"/>
        <v/>
      </c>
      <c r="U23" s="10" t="str">
        <f t="shared" si="0"/>
        <v/>
      </c>
      <c r="V23" s="10" t="str">
        <f t="shared" si="0"/>
        <v/>
      </c>
      <c r="W23" s="10" t="str">
        <f t="shared" si="0"/>
        <v/>
      </c>
      <c r="X23" s="10" t="str">
        <f t="shared" si="0"/>
        <v/>
      </c>
      <c r="Y23" s="14">
        <f t="shared" si="5"/>
        <v>0</v>
      </c>
      <c r="Z23" s="4"/>
      <c r="AA23" s="10" t="str">
        <f t="shared" si="6"/>
        <v/>
      </c>
      <c r="AB23" s="10">
        <f t="shared" si="1"/>
        <v>855.20428571428567</v>
      </c>
      <c r="AC23" s="10" t="str">
        <f t="shared" si="1"/>
        <v/>
      </c>
      <c r="AD23" s="10" t="str">
        <f t="shared" si="1"/>
        <v/>
      </c>
      <c r="AE23" s="10" t="str">
        <f t="shared" si="1"/>
        <v/>
      </c>
      <c r="AF23" s="10" t="str">
        <f t="shared" si="1"/>
        <v/>
      </c>
      <c r="AG23" s="10" t="str">
        <f t="shared" si="1"/>
        <v/>
      </c>
      <c r="AH23" s="14">
        <f t="shared" si="7"/>
        <v>0</v>
      </c>
      <c r="AI23" s="12"/>
      <c r="AJ23" s="13" t="s">
        <v>64</v>
      </c>
    </row>
    <row r="24" spans="1:36" x14ac:dyDescent="0.3">
      <c r="A24" s="8" t="s">
        <v>65</v>
      </c>
      <c r="B24" s="9" t="str">
        <f>VLOOKUP(A24,'[1]Sub Pivot'!A$1:C$65536,2,FALSE)</f>
        <v>BAYSHORE SUBSTATION(OBS-RETIRED)</v>
      </c>
      <c r="C24" s="10">
        <f>VLOOKUP(A24,'[1]Sub Pivot'!A$1:C$65536,3,FALSE)</f>
        <v>19501</v>
      </c>
      <c r="D24" s="10">
        <f>IFERROR(VLOOKUP(A24,'[1]BP-18 Substation Detail'!A$1:C$65536,3,FALSE),"")</f>
        <v>19501</v>
      </c>
      <c r="E24" s="11">
        <f t="shared" si="2"/>
        <v>0</v>
      </c>
      <c r="G24" s="10">
        <f>IFERROR(VLOOKUP('BP-20 Substation Detail'!A24,'[1]O&amp;M Pivot'!M$1:V$65536,10,FALSE),0)</f>
        <v>0</v>
      </c>
      <c r="I24" s="13" t="s">
        <v>31</v>
      </c>
      <c r="J24" s="13" t="s">
        <v>31</v>
      </c>
      <c r="K24" s="13" t="s">
        <v>31</v>
      </c>
      <c r="L24" s="13" t="s">
        <v>31</v>
      </c>
      <c r="M24" s="13" t="s">
        <v>31</v>
      </c>
      <c r="N24" s="13" t="s">
        <v>31</v>
      </c>
      <c r="O24" s="13">
        <v>1</v>
      </c>
      <c r="P24" s="13">
        <f t="shared" si="3"/>
        <v>1</v>
      </c>
      <c r="R24" s="10" t="str">
        <f t="shared" si="4"/>
        <v/>
      </c>
      <c r="S24" s="10" t="str">
        <f t="shared" si="0"/>
        <v/>
      </c>
      <c r="T24" s="10" t="str">
        <f t="shared" si="0"/>
        <v/>
      </c>
      <c r="U24" s="10" t="str">
        <f t="shared" si="0"/>
        <v/>
      </c>
      <c r="V24" s="10" t="str">
        <f t="shared" si="0"/>
        <v/>
      </c>
      <c r="W24" s="10" t="str">
        <f t="shared" si="0"/>
        <v/>
      </c>
      <c r="X24" s="10">
        <f t="shared" si="0"/>
        <v>19501</v>
      </c>
      <c r="Y24" s="14">
        <f t="shared" si="5"/>
        <v>0</v>
      </c>
      <c r="Z24" s="4"/>
      <c r="AA24" s="10" t="str">
        <f t="shared" si="6"/>
        <v/>
      </c>
      <c r="AB24" s="10" t="str">
        <f t="shared" si="1"/>
        <v/>
      </c>
      <c r="AC24" s="10" t="str">
        <f t="shared" si="1"/>
        <v/>
      </c>
      <c r="AD24" s="10" t="str">
        <f t="shared" si="1"/>
        <v/>
      </c>
      <c r="AE24" s="10" t="str">
        <f t="shared" si="1"/>
        <v/>
      </c>
      <c r="AF24" s="10" t="str">
        <f t="shared" si="1"/>
        <v/>
      </c>
      <c r="AG24" s="10">
        <f t="shared" si="1"/>
        <v>0</v>
      </c>
      <c r="AH24" s="14">
        <f t="shared" si="7"/>
        <v>0</v>
      </c>
      <c r="AI24" s="12"/>
      <c r="AJ24" s="13" t="s">
        <v>66</v>
      </c>
    </row>
    <row r="25" spans="1:36" x14ac:dyDescent="0.3">
      <c r="A25" s="8" t="s">
        <v>67</v>
      </c>
      <c r="B25" s="9" t="str">
        <f>VLOOKUP(A25,'[1]Sub Pivot'!A$1:C$65536,2,FALSE)</f>
        <v>BEAVER SUBSTATION(TILLAMOOK PUD)</v>
      </c>
      <c r="C25" s="10">
        <f>VLOOKUP(A25,'[1]Sub Pivot'!A$1:C$65536,3,FALSE)</f>
        <v>61093.47</v>
      </c>
      <c r="D25" s="10">
        <f>IFERROR(VLOOKUP(A25,'[1]BP-18 Substation Detail'!A$1:C$65536,3,FALSE),"")</f>
        <v>61093.47</v>
      </c>
      <c r="E25" s="11">
        <f t="shared" si="2"/>
        <v>0</v>
      </c>
      <c r="G25" s="10">
        <f>IFERROR(VLOOKUP('BP-20 Substation Detail'!A25,'[1]O&amp;M Pivot'!M$1:V$65536,10,FALSE),0)</f>
        <v>1130.2</v>
      </c>
      <c r="I25" s="13" t="s">
        <v>31</v>
      </c>
      <c r="J25" s="13">
        <v>1</v>
      </c>
      <c r="K25" s="13" t="s">
        <v>31</v>
      </c>
      <c r="L25" s="13" t="s">
        <v>31</v>
      </c>
      <c r="M25" s="13" t="s">
        <v>31</v>
      </c>
      <c r="N25" s="13" t="s">
        <v>31</v>
      </c>
      <c r="O25" s="13" t="s">
        <v>31</v>
      </c>
      <c r="P25" s="13">
        <f t="shared" si="3"/>
        <v>1</v>
      </c>
      <c r="R25" s="10" t="str">
        <f t="shared" si="4"/>
        <v/>
      </c>
      <c r="S25" s="10">
        <f t="shared" si="0"/>
        <v>61093.47</v>
      </c>
      <c r="T25" s="10" t="str">
        <f t="shared" si="0"/>
        <v/>
      </c>
      <c r="U25" s="10" t="str">
        <f t="shared" si="0"/>
        <v/>
      </c>
      <c r="V25" s="10" t="str">
        <f t="shared" si="0"/>
        <v/>
      </c>
      <c r="W25" s="10" t="str">
        <f t="shared" si="0"/>
        <v/>
      </c>
      <c r="X25" s="10" t="str">
        <f t="shared" si="0"/>
        <v/>
      </c>
      <c r="Y25" s="14">
        <f t="shared" si="5"/>
        <v>0</v>
      </c>
      <c r="Z25" s="4"/>
      <c r="AA25" s="10" t="str">
        <f t="shared" si="6"/>
        <v/>
      </c>
      <c r="AB25" s="10">
        <f t="shared" si="1"/>
        <v>1130.2</v>
      </c>
      <c r="AC25" s="10" t="str">
        <f t="shared" si="1"/>
        <v/>
      </c>
      <c r="AD25" s="10" t="str">
        <f t="shared" si="1"/>
        <v/>
      </c>
      <c r="AE25" s="10" t="str">
        <f t="shared" si="1"/>
        <v/>
      </c>
      <c r="AF25" s="10" t="str">
        <f t="shared" si="1"/>
        <v/>
      </c>
      <c r="AG25" s="10" t="str">
        <f t="shared" si="1"/>
        <v/>
      </c>
      <c r="AH25" s="14">
        <f t="shared" si="7"/>
        <v>0</v>
      </c>
      <c r="AI25" s="12"/>
      <c r="AJ25" s="13" t="s">
        <v>48</v>
      </c>
    </row>
    <row r="26" spans="1:36" x14ac:dyDescent="0.3">
      <c r="A26" s="8" t="s">
        <v>68</v>
      </c>
      <c r="B26" s="9" t="str">
        <f>VLOOKUP(A26,'[1]Sub Pivot'!A$1:C$65536,2,FALSE)</f>
        <v>BENTON CITY SUBSTATION(BENTON CO PUD)</v>
      </c>
      <c r="C26" s="10">
        <f>VLOOKUP(A26,'[1]Sub Pivot'!A$1:C$65536,3,FALSE)</f>
        <v>15267</v>
      </c>
      <c r="D26" s="10">
        <f>IFERROR(VLOOKUP(A26,'[1]BP-18 Substation Detail'!A$1:C$65536,3,FALSE),"")</f>
        <v>15267</v>
      </c>
      <c r="E26" s="11">
        <f t="shared" si="2"/>
        <v>0</v>
      </c>
      <c r="G26" s="10">
        <f>IFERROR(VLOOKUP('BP-20 Substation Detail'!A26,'[1]O&amp;M Pivot'!M$1:V$65536,10,FALSE),0)</f>
        <v>268.37571428571431</v>
      </c>
      <c r="I26" s="13" t="s">
        <v>31</v>
      </c>
      <c r="J26" s="13">
        <v>1</v>
      </c>
      <c r="K26" s="13" t="s">
        <v>31</v>
      </c>
      <c r="L26" s="13" t="s">
        <v>31</v>
      </c>
      <c r="M26" s="13" t="s">
        <v>31</v>
      </c>
      <c r="N26" s="13" t="s">
        <v>31</v>
      </c>
      <c r="O26" s="13" t="s">
        <v>31</v>
      </c>
      <c r="P26" s="13">
        <f t="shared" si="3"/>
        <v>1</v>
      </c>
      <c r="R26" s="10" t="str">
        <f t="shared" si="4"/>
        <v/>
      </c>
      <c r="S26" s="10">
        <f t="shared" si="0"/>
        <v>15267</v>
      </c>
      <c r="T26" s="10" t="str">
        <f t="shared" si="0"/>
        <v/>
      </c>
      <c r="U26" s="10" t="str">
        <f t="shared" si="0"/>
        <v/>
      </c>
      <c r="V26" s="10" t="str">
        <f t="shared" si="0"/>
        <v/>
      </c>
      <c r="W26" s="10" t="str">
        <f t="shared" si="0"/>
        <v/>
      </c>
      <c r="X26" s="10" t="str">
        <f t="shared" si="0"/>
        <v/>
      </c>
      <c r="Y26" s="14">
        <f t="shared" si="5"/>
        <v>0</v>
      </c>
      <c r="Z26" s="4"/>
      <c r="AA26" s="10" t="str">
        <f t="shared" si="6"/>
        <v/>
      </c>
      <c r="AB26" s="10">
        <f t="shared" si="1"/>
        <v>268.37571428571431</v>
      </c>
      <c r="AC26" s="10" t="str">
        <f t="shared" si="1"/>
        <v/>
      </c>
      <c r="AD26" s="10" t="str">
        <f t="shared" si="1"/>
        <v/>
      </c>
      <c r="AE26" s="10" t="str">
        <f t="shared" si="1"/>
        <v/>
      </c>
      <c r="AF26" s="10" t="str">
        <f t="shared" si="1"/>
        <v/>
      </c>
      <c r="AG26" s="10" t="str">
        <f t="shared" si="1"/>
        <v/>
      </c>
      <c r="AH26" s="14">
        <f t="shared" si="7"/>
        <v>0</v>
      </c>
      <c r="AI26" s="12"/>
      <c r="AJ26" s="13" t="s">
        <v>48</v>
      </c>
    </row>
    <row r="27" spans="1:36" x14ac:dyDescent="0.3">
      <c r="A27" s="8" t="s">
        <v>69</v>
      </c>
      <c r="B27" s="9" t="str">
        <f>VLOOKUP(A27,'[1]Sub Pivot'!A$1:C$65536,2,FALSE)</f>
        <v>BELFAIR SUBSTATION(MASON CO PUD NO 3)</v>
      </c>
      <c r="C27" s="10">
        <f>VLOOKUP(A27,'[1]Sub Pivot'!A$1:C$65536,3,FALSE)</f>
        <v>80393.56</v>
      </c>
      <c r="D27" s="10">
        <f>IFERROR(VLOOKUP(A27,'[1]BP-18 Substation Detail'!A$1:C$65536,3,FALSE),"")</f>
        <v>80393.56</v>
      </c>
      <c r="E27" s="11">
        <f t="shared" si="2"/>
        <v>0</v>
      </c>
      <c r="G27" s="10">
        <f>IFERROR(VLOOKUP('BP-20 Substation Detail'!A27,'[1]O&amp;M Pivot'!M$1:V$65536,10,FALSE),0)</f>
        <v>853.53714285714284</v>
      </c>
      <c r="I27" s="13" t="s">
        <v>31</v>
      </c>
      <c r="J27" s="13">
        <v>1</v>
      </c>
      <c r="K27" s="13" t="s">
        <v>31</v>
      </c>
      <c r="L27" s="13" t="s">
        <v>31</v>
      </c>
      <c r="M27" s="13" t="s">
        <v>31</v>
      </c>
      <c r="N27" s="13" t="s">
        <v>31</v>
      </c>
      <c r="O27" s="13" t="s">
        <v>31</v>
      </c>
      <c r="P27" s="13">
        <f t="shared" si="3"/>
        <v>1</v>
      </c>
      <c r="R27" s="10" t="str">
        <f t="shared" si="4"/>
        <v/>
      </c>
      <c r="S27" s="10">
        <f t="shared" si="0"/>
        <v>80393.56</v>
      </c>
      <c r="T27" s="10" t="str">
        <f t="shared" si="0"/>
        <v/>
      </c>
      <c r="U27" s="10" t="str">
        <f t="shared" si="0"/>
        <v/>
      </c>
      <c r="V27" s="10" t="str">
        <f t="shared" si="0"/>
        <v/>
      </c>
      <c r="W27" s="10" t="str">
        <f t="shared" si="0"/>
        <v/>
      </c>
      <c r="X27" s="10" t="str">
        <f t="shared" si="0"/>
        <v/>
      </c>
      <c r="Y27" s="14">
        <f t="shared" si="5"/>
        <v>0</v>
      </c>
      <c r="Z27" s="4"/>
      <c r="AA27" s="10" t="str">
        <f t="shared" si="6"/>
        <v/>
      </c>
      <c r="AB27" s="10">
        <f t="shared" si="1"/>
        <v>853.53714285714284</v>
      </c>
      <c r="AC27" s="10" t="str">
        <f t="shared" si="1"/>
        <v/>
      </c>
      <c r="AD27" s="10" t="str">
        <f t="shared" si="1"/>
        <v/>
      </c>
      <c r="AE27" s="10" t="str">
        <f t="shared" si="1"/>
        <v/>
      </c>
      <c r="AF27" s="10" t="str">
        <f t="shared" si="1"/>
        <v/>
      </c>
      <c r="AG27" s="10" t="str">
        <f t="shared" si="1"/>
        <v/>
      </c>
      <c r="AH27" s="14">
        <f t="shared" si="7"/>
        <v>0</v>
      </c>
      <c r="AI27" s="12"/>
      <c r="AJ27" s="13" t="s">
        <v>70</v>
      </c>
    </row>
    <row r="28" spans="1:36" x14ac:dyDescent="0.3">
      <c r="A28" s="8" t="s">
        <v>71</v>
      </c>
      <c r="B28" s="9" t="str">
        <f>VLOOKUP(A28,'[1]Sub Pivot'!A$1:C$65536,2,FALSE)</f>
        <v>BELLINGHAM SUBSTATION(BPA)</v>
      </c>
      <c r="C28" s="10">
        <f>VLOOKUP(A28,'[1]Sub Pivot'!A$1:C$65536,3,FALSE)</f>
        <v>12568944.060000001</v>
      </c>
      <c r="D28" s="10">
        <f>IFERROR(VLOOKUP(A28,'[1]BP-18 Substation Detail'!A$1:C$65536,3,FALSE),"")</f>
        <v>12568944.059999997</v>
      </c>
      <c r="E28" s="11">
        <f t="shared" si="2"/>
        <v>2.9638848583290735E-16</v>
      </c>
      <c r="G28" s="10">
        <f>IFERROR(VLOOKUP('BP-20 Substation Detail'!A28,'[1]O&amp;M Pivot'!M$1:V$65536,10,FALSE),0)</f>
        <v>472094.78857142851</v>
      </c>
      <c r="I28" s="13" t="s">
        <v>31</v>
      </c>
      <c r="J28" s="13">
        <v>1</v>
      </c>
      <c r="K28" s="13" t="s">
        <v>31</v>
      </c>
      <c r="L28" s="13" t="s">
        <v>31</v>
      </c>
      <c r="M28" s="13" t="s">
        <v>31</v>
      </c>
      <c r="N28" s="13" t="s">
        <v>31</v>
      </c>
      <c r="O28" s="13" t="s">
        <v>31</v>
      </c>
      <c r="P28" s="13">
        <f t="shared" si="3"/>
        <v>1</v>
      </c>
      <c r="R28" s="10" t="str">
        <f t="shared" si="4"/>
        <v/>
      </c>
      <c r="S28" s="10">
        <f t="shared" si="0"/>
        <v>12568944.060000001</v>
      </c>
      <c r="T28" s="10" t="str">
        <f t="shared" si="0"/>
        <v/>
      </c>
      <c r="U28" s="10" t="str">
        <f t="shared" si="0"/>
        <v/>
      </c>
      <c r="V28" s="10" t="str">
        <f t="shared" si="0"/>
        <v/>
      </c>
      <c r="W28" s="10" t="str">
        <f t="shared" si="0"/>
        <v/>
      </c>
      <c r="X28" s="10" t="str">
        <f t="shared" si="0"/>
        <v/>
      </c>
      <c r="Y28" s="14">
        <f t="shared" si="5"/>
        <v>0</v>
      </c>
      <c r="Z28" s="4"/>
      <c r="AA28" s="10" t="str">
        <f t="shared" si="6"/>
        <v/>
      </c>
      <c r="AB28" s="10">
        <f t="shared" si="1"/>
        <v>472094.78857142851</v>
      </c>
      <c r="AC28" s="10" t="str">
        <f t="shared" si="1"/>
        <v/>
      </c>
      <c r="AD28" s="10" t="str">
        <f t="shared" si="1"/>
        <v/>
      </c>
      <c r="AE28" s="10" t="str">
        <f t="shared" si="1"/>
        <v/>
      </c>
      <c r="AF28" s="10" t="str">
        <f t="shared" si="1"/>
        <v/>
      </c>
      <c r="AG28" s="10" t="str">
        <f t="shared" si="1"/>
        <v/>
      </c>
      <c r="AH28" s="14">
        <f t="shared" si="7"/>
        <v>0</v>
      </c>
      <c r="AI28" s="12"/>
      <c r="AJ28" s="13" t="s">
        <v>32</v>
      </c>
    </row>
    <row r="29" spans="1:36" x14ac:dyDescent="0.3">
      <c r="A29" s="8" t="s">
        <v>72</v>
      </c>
      <c r="B29" s="9" t="str">
        <f>VLOOKUP(A29,'[1]Sub Pivot'!A$1:C$65536,2,FALSE)</f>
        <v>BELL SUBSTATION</v>
      </c>
      <c r="C29" s="10">
        <f>VLOOKUP(A29,'[1]Sub Pivot'!A$1:C$65536,3,FALSE)</f>
        <v>87882121.327999994</v>
      </c>
      <c r="D29" s="10">
        <f>IFERROR(VLOOKUP(A29,'[1]BP-18 Substation Detail'!A$1:C$65536,3,FALSE),"")</f>
        <v>82760419.577999979</v>
      </c>
      <c r="E29" s="11">
        <f t="shared" si="2"/>
        <v>6.1885884292465644E-2</v>
      </c>
      <c r="G29" s="10">
        <f>IFERROR(VLOOKUP('BP-20 Substation Detail'!A29,'[1]O&amp;M Pivot'!M$1:V$65536,10,FALSE),0)</f>
        <v>1442052.297142857</v>
      </c>
      <c r="I29" s="13" t="s">
        <v>31</v>
      </c>
      <c r="J29" s="13">
        <v>1</v>
      </c>
      <c r="K29" s="13" t="s">
        <v>31</v>
      </c>
      <c r="L29" s="13" t="s">
        <v>31</v>
      </c>
      <c r="M29" s="13" t="s">
        <v>31</v>
      </c>
      <c r="N29" s="13" t="s">
        <v>31</v>
      </c>
      <c r="O29" s="13" t="s">
        <v>31</v>
      </c>
      <c r="P29" s="13">
        <f t="shared" si="3"/>
        <v>1</v>
      </c>
      <c r="R29" s="10" t="str">
        <f t="shared" si="4"/>
        <v/>
      </c>
      <c r="S29" s="10">
        <f t="shared" si="0"/>
        <v>87882121.327999994</v>
      </c>
      <c r="T29" s="10" t="str">
        <f t="shared" si="0"/>
        <v/>
      </c>
      <c r="U29" s="10" t="str">
        <f t="shared" si="0"/>
        <v/>
      </c>
      <c r="V29" s="10" t="str">
        <f t="shared" si="0"/>
        <v/>
      </c>
      <c r="W29" s="10" t="str">
        <f t="shared" si="0"/>
        <v/>
      </c>
      <c r="X29" s="10" t="str">
        <f t="shared" si="0"/>
        <v/>
      </c>
      <c r="Y29" s="14">
        <f t="shared" si="5"/>
        <v>0</v>
      </c>
      <c r="Z29" s="4"/>
      <c r="AA29" s="10" t="str">
        <f t="shared" si="6"/>
        <v/>
      </c>
      <c r="AB29" s="10">
        <f t="shared" si="1"/>
        <v>1442052.297142857</v>
      </c>
      <c r="AC29" s="10" t="str">
        <f t="shared" si="1"/>
        <v/>
      </c>
      <c r="AD29" s="10" t="str">
        <f t="shared" si="1"/>
        <v/>
      </c>
      <c r="AE29" s="10" t="str">
        <f t="shared" si="1"/>
        <v/>
      </c>
      <c r="AF29" s="10" t="str">
        <f t="shared" si="1"/>
        <v/>
      </c>
      <c r="AG29" s="10" t="str">
        <f t="shared" si="1"/>
        <v/>
      </c>
      <c r="AH29" s="14">
        <f t="shared" si="7"/>
        <v>0</v>
      </c>
      <c r="AI29" s="12"/>
      <c r="AJ29" s="13" t="s">
        <v>32</v>
      </c>
    </row>
    <row r="30" spans="1:36" x14ac:dyDescent="0.3">
      <c r="A30" s="8" t="s">
        <v>73</v>
      </c>
      <c r="B30" s="9" t="str">
        <f>VLOOKUP(A30,'[1]Sub Pivot'!A$1:C$65536,2,FALSE)</f>
        <v>BENTON SUBSTATION</v>
      </c>
      <c r="C30" s="10">
        <f>VLOOKUP(A30,'[1]Sub Pivot'!A$1:C$65536,3,FALSE)</f>
        <v>10469779.410000002</v>
      </c>
      <c r="D30" s="10">
        <f>IFERROR(VLOOKUP(A30,'[1]BP-18 Substation Detail'!A$1:C$65536,3,FALSE),"")</f>
        <v>7772464.7799999993</v>
      </c>
      <c r="E30" s="11">
        <f t="shared" si="2"/>
        <v>0.34703465455909122</v>
      </c>
      <c r="G30" s="10">
        <f>IFERROR(VLOOKUP('BP-20 Substation Detail'!A30,'[1]O&amp;M Pivot'!M$1:V$65536,10,FALSE),0)</f>
        <v>116185.34285714284</v>
      </c>
      <c r="I30" s="13" t="s">
        <v>31</v>
      </c>
      <c r="J30" s="13">
        <v>1</v>
      </c>
      <c r="K30" s="13" t="s">
        <v>31</v>
      </c>
      <c r="L30" s="13" t="s">
        <v>31</v>
      </c>
      <c r="M30" s="13" t="s">
        <v>31</v>
      </c>
      <c r="N30" s="13" t="s">
        <v>31</v>
      </c>
      <c r="O30" s="13" t="s">
        <v>31</v>
      </c>
      <c r="P30" s="13">
        <f t="shared" si="3"/>
        <v>1</v>
      </c>
      <c r="R30" s="10" t="str">
        <f t="shared" si="4"/>
        <v/>
      </c>
      <c r="S30" s="10">
        <f t="shared" si="0"/>
        <v>10469779.410000002</v>
      </c>
      <c r="T30" s="10" t="str">
        <f t="shared" si="0"/>
        <v/>
      </c>
      <c r="U30" s="10" t="str">
        <f t="shared" si="0"/>
        <v/>
      </c>
      <c r="V30" s="10" t="str">
        <f t="shared" si="0"/>
        <v/>
      </c>
      <c r="W30" s="10" t="str">
        <f t="shared" si="0"/>
        <v/>
      </c>
      <c r="X30" s="10" t="str">
        <f t="shared" si="0"/>
        <v/>
      </c>
      <c r="Y30" s="14">
        <f t="shared" si="5"/>
        <v>0</v>
      </c>
      <c r="Z30" s="4"/>
      <c r="AA30" s="10" t="str">
        <f t="shared" si="6"/>
        <v/>
      </c>
      <c r="AB30" s="10">
        <f t="shared" si="1"/>
        <v>116185.34285714284</v>
      </c>
      <c r="AC30" s="10" t="str">
        <f t="shared" si="1"/>
        <v/>
      </c>
      <c r="AD30" s="10" t="str">
        <f t="shared" si="1"/>
        <v/>
      </c>
      <c r="AE30" s="10" t="str">
        <f t="shared" si="1"/>
        <v/>
      </c>
      <c r="AF30" s="10" t="str">
        <f t="shared" si="1"/>
        <v/>
      </c>
      <c r="AG30" s="10" t="str">
        <f t="shared" si="1"/>
        <v/>
      </c>
      <c r="AH30" s="14">
        <f t="shared" si="7"/>
        <v>0</v>
      </c>
      <c r="AI30" s="12"/>
      <c r="AJ30" s="13" t="s">
        <v>32</v>
      </c>
    </row>
    <row r="31" spans="1:36" x14ac:dyDescent="0.3">
      <c r="A31" s="8" t="s">
        <v>74</v>
      </c>
      <c r="B31" s="9" t="str">
        <f>VLOOKUP(A31,'[1]Sub Pivot'!A$1:C$65536,2,FALSE)</f>
        <v>BENSON SUBSTATION</v>
      </c>
      <c r="C31" s="10">
        <f>VLOOKUP(A31,'[1]Sub Pivot'!A$1:C$65536,3,FALSE)</f>
        <v>79649.899999999994</v>
      </c>
      <c r="D31" s="10">
        <f>IFERROR(VLOOKUP(A31,'[1]BP-18 Substation Detail'!A$1:C$65536,3,FALSE),"")</f>
        <v>79649.899999999994</v>
      </c>
      <c r="E31" s="11">
        <f t="shared" si="2"/>
        <v>0</v>
      </c>
      <c r="G31" s="10">
        <f>IFERROR(VLOOKUP('BP-20 Substation Detail'!A31,'[1]O&amp;M Pivot'!M$1:V$65536,10,FALSE),0)</f>
        <v>912.73142857142864</v>
      </c>
      <c r="I31" s="13" t="s">
        <v>31</v>
      </c>
      <c r="J31" s="13">
        <v>1</v>
      </c>
      <c r="K31" s="13" t="s">
        <v>31</v>
      </c>
      <c r="L31" s="13" t="s">
        <v>31</v>
      </c>
      <c r="M31" s="13" t="s">
        <v>31</v>
      </c>
      <c r="N31" s="13" t="s">
        <v>31</v>
      </c>
      <c r="O31" s="13" t="s">
        <v>31</v>
      </c>
      <c r="P31" s="13">
        <f t="shared" si="3"/>
        <v>1</v>
      </c>
      <c r="R31" s="10" t="str">
        <f t="shared" si="4"/>
        <v/>
      </c>
      <c r="S31" s="10">
        <f t="shared" si="0"/>
        <v>79649.899999999994</v>
      </c>
      <c r="T31" s="10" t="str">
        <f t="shared" si="0"/>
        <v/>
      </c>
      <c r="U31" s="10" t="str">
        <f t="shared" si="0"/>
        <v/>
      </c>
      <c r="V31" s="10" t="str">
        <f t="shared" si="0"/>
        <v/>
      </c>
      <c r="W31" s="10" t="str">
        <f t="shared" si="0"/>
        <v/>
      </c>
      <c r="X31" s="10" t="str">
        <f t="shared" si="0"/>
        <v/>
      </c>
      <c r="Y31" s="14">
        <f t="shared" si="5"/>
        <v>0</v>
      </c>
      <c r="Z31" s="4"/>
      <c r="AA31" s="10" t="str">
        <f t="shared" si="6"/>
        <v/>
      </c>
      <c r="AB31" s="10">
        <f t="shared" si="1"/>
        <v>912.73142857142864</v>
      </c>
      <c r="AC31" s="10" t="str">
        <f t="shared" si="1"/>
        <v/>
      </c>
      <c r="AD31" s="10" t="str">
        <f t="shared" si="1"/>
        <v/>
      </c>
      <c r="AE31" s="10" t="str">
        <f t="shared" si="1"/>
        <v/>
      </c>
      <c r="AF31" s="10" t="str">
        <f t="shared" si="1"/>
        <v/>
      </c>
      <c r="AG31" s="10" t="str">
        <f t="shared" si="1"/>
        <v/>
      </c>
      <c r="AH31" s="14">
        <f t="shared" si="7"/>
        <v>0</v>
      </c>
      <c r="AI31" s="12"/>
      <c r="AJ31" s="13" t="s">
        <v>75</v>
      </c>
    </row>
    <row r="32" spans="1:36" x14ac:dyDescent="0.3">
      <c r="A32" s="8" t="s">
        <v>76</v>
      </c>
      <c r="B32" s="9" t="str">
        <f>VLOOKUP(A32,'[1]Sub Pivot'!A$1:C$65536,2,FALSE)</f>
        <v>BEVERLY PARK SUBSTATION</v>
      </c>
      <c r="C32" s="10">
        <f>VLOOKUP(A32,'[1]Sub Pivot'!A$1:C$65536,3,FALSE)</f>
        <v>86701.86</v>
      </c>
      <c r="D32" s="10">
        <f>IFERROR(VLOOKUP(A32,'[1]BP-18 Substation Detail'!A$1:C$65536,3,FALSE),"")</f>
        <v>86701.86</v>
      </c>
      <c r="E32" s="11">
        <f t="shared" si="2"/>
        <v>0</v>
      </c>
      <c r="G32" s="10">
        <f>IFERROR(VLOOKUP('BP-20 Substation Detail'!A32,'[1]O&amp;M Pivot'!M$1:V$65536,10,FALSE),0)</f>
        <v>1449.6514285714286</v>
      </c>
      <c r="I32" s="13" t="s">
        <v>31</v>
      </c>
      <c r="J32" s="13">
        <v>1</v>
      </c>
      <c r="K32" s="13" t="s">
        <v>31</v>
      </c>
      <c r="L32" s="13" t="s">
        <v>31</v>
      </c>
      <c r="M32" s="13" t="s">
        <v>31</v>
      </c>
      <c r="N32" s="13" t="s">
        <v>31</v>
      </c>
      <c r="O32" s="13" t="s">
        <v>31</v>
      </c>
      <c r="P32" s="13">
        <f t="shared" si="3"/>
        <v>1</v>
      </c>
      <c r="R32" s="10" t="str">
        <f t="shared" si="4"/>
        <v/>
      </c>
      <c r="S32" s="10">
        <f t="shared" si="0"/>
        <v>86701.86</v>
      </c>
      <c r="T32" s="10" t="str">
        <f t="shared" si="0"/>
        <v/>
      </c>
      <c r="U32" s="10" t="str">
        <f t="shared" si="0"/>
        <v/>
      </c>
      <c r="V32" s="10" t="str">
        <f t="shared" si="0"/>
        <v/>
      </c>
      <c r="W32" s="10" t="str">
        <f t="shared" si="0"/>
        <v/>
      </c>
      <c r="X32" s="10" t="str">
        <f t="shared" si="0"/>
        <v/>
      </c>
      <c r="Y32" s="14">
        <f t="shared" si="5"/>
        <v>0</v>
      </c>
      <c r="Z32" s="4"/>
      <c r="AA32" s="10" t="str">
        <f t="shared" si="6"/>
        <v/>
      </c>
      <c r="AB32" s="10">
        <f t="shared" si="1"/>
        <v>1449.6514285714286</v>
      </c>
      <c r="AC32" s="10" t="str">
        <f t="shared" si="1"/>
        <v/>
      </c>
      <c r="AD32" s="10" t="str">
        <f t="shared" si="1"/>
        <v/>
      </c>
      <c r="AE32" s="10" t="str">
        <f t="shared" si="1"/>
        <v/>
      </c>
      <c r="AF32" s="10" t="str">
        <f t="shared" si="1"/>
        <v/>
      </c>
      <c r="AG32" s="10" t="str">
        <f t="shared" si="1"/>
        <v/>
      </c>
      <c r="AH32" s="14">
        <f t="shared" si="7"/>
        <v>0</v>
      </c>
      <c r="AI32" s="12"/>
      <c r="AJ32" s="13" t="s">
        <v>48</v>
      </c>
    </row>
    <row r="33" spans="1:36" x14ac:dyDescent="0.3">
      <c r="A33" s="8" t="s">
        <v>77</v>
      </c>
      <c r="B33" s="9" t="str">
        <f>VLOOKUP(A33,'[1]Sub Pivot'!A$1:C$65536,2,FALSE)</f>
        <v>BIG EDDY 500 KV SWITCHYARD</v>
      </c>
      <c r="C33" s="10">
        <f>VLOOKUP(A33,'[1]Sub Pivot'!A$1:C$65536,3,FALSE)</f>
        <v>22401339.139999997</v>
      </c>
      <c r="D33" s="10">
        <f>IFERROR(VLOOKUP(A33,'[1]BP-18 Substation Detail'!A$1:C$65536,3,FALSE),"")</f>
        <v>22550653.349999994</v>
      </c>
      <c r="E33" s="11">
        <f t="shared" si="2"/>
        <v>-6.6212808863028889E-3</v>
      </c>
      <c r="G33" s="10">
        <f>IFERROR(VLOOKUP('BP-20 Substation Detail'!A33,'[1]O&amp;M Pivot'!M$1:V$65536,10,FALSE),0)</f>
        <v>66217.144285714283</v>
      </c>
      <c r="I33" s="13" t="s">
        <v>31</v>
      </c>
      <c r="J33" s="13" t="s">
        <v>31</v>
      </c>
      <c r="K33" s="13">
        <v>1</v>
      </c>
      <c r="L33" s="13" t="s">
        <v>31</v>
      </c>
      <c r="M33" s="13" t="s">
        <v>31</v>
      </c>
      <c r="N33" s="13" t="s">
        <v>31</v>
      </c>
      <c r="O33" s="13" t="s">
        <v>31</v>
      </c>
      <c r="P33" s="13">
        <f t="shared" si="3"/>
        <v>1</v>
      </c>
      <c r="R33" s="10" t="str">
        <f t="shared" si="4"/>
        <v/>
      </c>
      <c r="S33" s="10" t="str">
        <f t="shared" si="0"/>
        <v/>
      </c>
      <c r="T33" s="10">
        <f t="shared" si="0"/>
        <v>22401339.139999997</v>
      </c>
      <c r="U33" s="10" t="str">
        <f t="shared" si="0"/>
        <v/>
      </c>
      <c r="V33" s="10" t="str">
        <f t="shared" si="0"/>
        <v/>
      </c>
      <c r="W33" s="10" t="str">
        <f t="shared" si="0"/>
        <v/>
      </c>
      <c r="X33" s="10" t="str">
        <f t="shared" si="0"/>
        <v/>
      </c>
      <c r="Y33" s="14">
        <f t="shared" si="5"/>
        <v>0</v>
      </c>
      <c r="Z33" s="4"/>
      <c r="AA33" s="10" t="str">
        <f t="shared" si="6"/>
        <v/>
      </c>
      <c r="AB33" s="10" t="str">
        <f t="shared" si="1"/>
        <v/>
      </c>
      <c r="AC33" s="10">
        <f t="shared" si="1"/>
        <v>66217.144285714283</v>
      </c>
      <c r="AD33" s="10" t="str">
        <f t="shared" si="1"/>
        <v/>
      </c>
      <c r="AE33" s="10" t="str">
        <f t="shared" si="1"/>
        <v/>
      </c>
      <c r="AF33" s="10" t="str">
        <f t="shared" si="1"/>
        <v/>
      </c>
      <c r="AG33" s="10" t="str">
        <f t="shared" si="1"/>
        <v/>
      </c>
      <c r="AH33" s="14">
        <f t="shared" si="7"/>
        <v>0</v>
      </c>
      <c r="AI33" s="12"/>
      <c r="AJ33" s="13" t="s">
        <v>78</v>
      </c>
    </row>
    <row r="34" spans="1:36" x14ac:dyDescent="0.3">
      <c r="A34" s="21" t="s">
        <v>79</v>
      </c>
      <c r="B34" s="18" t="str">
        <f>VLOOKUP(A34,'[1]Sub Pivot'!A$1:C$65536,2,FALSE)</f>
        <v>BIGELOW SUBSTATION (INLAND)</v>
      </c>
      <c r="C34" s="10">
        <f>VLOOKUP(A34,'[1]Sub Pivot'!A$1:C$65536,3,FALSE)</f>
        <v>44928.99</v>
      </c>
      <c r="D34" s="10" t="str">
        <f>IFERROR(VLOOKUP(A34,'[1]BP-18 Substation Detail'!A$1:C$65536,3,FALSE),"")</f>
        <v/>
      </c>
      <c r="E34" s="11" t="e">
        <f t="shared" si="2"/>
        <v>#VALUE!</v>
      </c>
      <c r="G34" s="10">
        <f>IFERROR(VLOOKUP('BP-20 Substation Detail'!A34,'[1]O&amp;M Pivot'!M$1:V$65536,10,FALSE),0)</f>
        <v>558.60714285714289</v>
      </c>
      <c r="I34" s="13"/>
      <c r="J34" s="17">
        <v>1</v>
      </c>
      <c r="K34" s="13"/>
      <c r="L34" s="13"/>
      <c r="M34" s="13"/>
      <c r="N34" s="13"/>
      <c r="O34" s="13"/>
      <c r="P34" s="13">
        <f t="shared" si="3"/>
        <v>1</v>
      </c>
      <c r="R34" s="10">
        <f t="shared" si="4"/>
        <v>0</v>
      </c>
      <c r="S34" s="10">
        <f t="shared" si="0"/>
        <v>44928.99</v>
      </c>
      <c r="T34" s="10">
        <f t="shared" si="0"/>
        <v>0</v>
      </c>
      <c r="U34" s="10">
        <f t="shared" si="0"/>
        <v>0</v>
      </c>
      <c r="V34" s="10">
        <f t="shared" si="0"/>
        <v>0</v>
      </c>
      <c r="W34" s="10">
        <f t="shared" si="0"/>
        <v>0</v>
      </c>
      <c r="X34" s="10">
        <f t="shared" si="0"/>
        <v>0</v>
      </c>
      <c r="Y34" s="14">
        <f t="shared" si="5"/>
        <v>0</v>
      </c>
      <c r="Z34" s="4"/>
      <c r="AA34" s="10">
        <f t="shared" si="6"/>
        <v>0</v>
      </c>
      <c r="AB34" s="10">
        <f t="shared" si="1"/>
        <v>558.60714285714289</v>
      </c>
      <c r="AC34" s="10">
        <f t="shared" si="1"/>
        <v>0</v>
      </c>
      <c r="AD34" s="10">
        <f t="shared" si="1"/>
        <v>0</v>
      </c>
      <c r="AE34" s="10">
        <f t="shared" si="1"/>
        <v>0</v>
      </c>
      <c r="AF34" s="10">
        <f t="shared" si="1"/>
        <v>0</v>
      </c>
      <c r="AG34" s="10">
        <f t="shared" si="1"/>
        <v>0</v>
      </c>
      <c r="AH34" s="14">
        <f t="shared" si="7"/>
        <v>0</v>
      </c>
      <c r="AI34" s="12"/>
      <c r="AJ34" s="17" t="s">
        <v>80</v>
      </c>
    </row>
    <row r="35" spans="1:36" x14ac:dyDescent="0.3">
      <c r="A35" s="21" t="s">
        <v>81</v>
      </c>
      <c r="B35" s="16" t="str">
        <f>VLOOKUP(A35,'[1]Sub Pivot'!A$1:C$65536,2,FALSE)</f>
        <v>BIG EDDY SUBSTATION</v>
      </c>
      <c r="C35" s="10">
        <f>VLOOKUP(A35,'[1]Sub Pivot'!A$1:C$65536,3,FALSE)</f>
        <v>83680041.619999975</v>
      </c>
      <c r="D35" s="10">
        <f>IFERROR(VLOOKUP(A35,'[1]BP-18 Substation Detail'!A$1:C$65536,3,FALSE),"")</f>
        <v>79055412.069999993</v>
      </c>
      <c r="E35" s="11">
        <f t="shared" si="2"/>
        <v>5.8498582562634446E-2</v>
      </c>
      <c r="G35" s="10">
        <f>IFERROR(VLOOKUP('BP-20 Substation Detail'!A35,'[1]O&amp;M Pivot'!M$1:V$65536,10,FALSE),0)</f>
        <v>672378.81285714277</v>
      </c>
      <c r="I35" s="19">
        <v>3.1966484036080406E-2</v>
      </c>
      <c r="J35" s="19">
        <f>1-I35-K35</f>
        <v>0.16951967137249135</v>
      </c>
      <c r="K35" s="19">
        <v>0.79851384459142827</v>
      </c>
      <c r="L35" s="13" t="s">
        <v>31</v>
      </c>
      <c r="M35" s="13" t="s">
        <v>31</v>
      </c>
      <c r="N35" s="13" t="s">
        <v>31</v>
      </c>
      <c r="O35" s="13" t="s">
        <v>31</v>
      </c>
      <c r="P35" s="13">
        <f t="shared" si="3"/>
        <v>1</v>
      </c>
      <c r="R35" s="10">
        <f t="shared" si="4"/>
        <v>2674956.7145842733</v>
      </c>
      <c r="S35" s="10">
        <f t="shared" si="0"/>
        <v>14185413.155858794</v>
      </c>
      <c r="T35" s="10">
        <f t="shared" si="0"/>
        <v>66819671.749556907</v>
      </c>
      <c r="U35" s="10" t="str">
        <f t="shared" si="0"/>
        <v/>
      </c>
      <c r="V35" s="10" t="str">
        <f t="shared" si="0"/>
        <v/>
      </c>
      <c r="W35" s="10" t="str">
        <f t="shared" si="0"/>
        <v/>
      </c>
      <c r="X35" s="10" t="str">
        <f t="shared" si="0"/>
        <v/>
      </c>
      <c r="Y35" s="14">
        <f t="shared" si="5"/>
        <v>0</v>
      </c>
      <c r="Z35" s="4"/>
      <c r="AA35" s="10">
        <f t="shared" si="6"/>
        <v>21493.586587396549</v>
      </c>
      <c r="AB35" s="10">
        <f t="shared" si="1"/>
        <v>113981.43539336871</v>
      </c>
      <c r="AC35" s="10">
        <f t="shared" si="1"/>
        <v>536903.79087637749</v>
      </c>
      <c r="AD35" s="10" t="str">
        <f t="shared" si="1"/>
        <v/>
      </c>
      <c r="AE35" s="10" t="str">
        <f t="shared" si="1"/>
        <v/>
      </c>
      <c r="AF35" s="10" t="str">
        <f t="shared" si="1"/>
        <v/>
      </c>
      <c r="AG35" s="10" t="str">
        <f t="shared" si="1"/>
        <v/>
      </c>
      <c r="AH35" s="14">
        <f t="shared" si="7"/>
        <v>0</v>
      </c>
      <c r="AI35" s="12"/>
      <c r="AJ35" s="22" t="s">
        <v>82</v>
      </c>
    </row>
    <row r="36" spans="1:36" x14ac:dyDescent="0.3">
      <c r="A36" s="8" t="s">
        <v>83</v>
      </c>
      <c r="B36" s="9" t="str">
        <f>VLOOKUP(A36,'[1]Sub Pivot'!A$1:C$65536,2,FALSE)</f>
        <v>BIG PASCO</v>
      </c>
      <c r="C36" s="10">
        <f>VLOOKUP(A36,'[1]Sub Pivot'!A$1:C$65536,3,FALSE)</f>
        <v>13215</v>
      </c>
      <c r="D36" s="10">
        <f>IFERROR(VLOOKUP(A36,'[1]BP-18 Substation Detail'!A$1:C$65536,3,FALSE),"")</f>
        <v>13215</v>
      </c>
      <c r="E36" s="11">
        <f t="shared" si="2"/>
        <v>0</v>
      </c>
      <c r="G36" s="10">
        <f>IFERROR(VLOOKUP('BP-20 Substation Detail'!A36,'[1]O&amp;M Pivot'!M$1:V$65536,10,FALSE),0)</f>
        <v>259.62285714285713</v>
      </c>
      <c r="I36" s="13" t="s">
        <v>31</v>
      </c>
      <c r="J36" s="13">
        <v>1</v>
      </c>
      <c r="K36" s="13" t="s">
        <v>31</v>
      </c>
      <c r="L36" s="13" t="s">
        <v>31</v>
      </c>
      <c r="M36" s="13" t="s">
        <v>31</v>
      </c>
      <c r="N36" s="13" t="s">
        <v>31</v>
      </c>
      <c r="O36" s="13" t="s">
        <v>31</v>
      </c>
      <c r="P36" s="13">
        <f t="shared" si="3"/>
        <v>1</v>
      </c>
      <c r="R36" s="10" t="str">
        <f t="shared" si="4"/>
        <v/>
      </c>
      <c r="S36" s="10">
        <f t="shared" si="0"/>
        <v>13215</v>
      </c>
      <c r="T36" s="10" t="str">
        <f t="shared" si="0"/>
        <v/>
      </c>
      <c r="U36" s="10" t="str">
        <f t="shared" si="0"/>
        <v/>
      </c>
      <c r="V36" s="10" t="str">
        <f t="shared" si="0"/>
        <v/>
      </c>
      <c r="W36" s="10" t="str">
        <f t="shared" si="0"/>
        <v/>
      </c>
      <c r="X36" s="10" t="str">
        <f t="shared" si="0"/>
        <v/>
      </c>
      <c r="Y36" s="14">
        <f t="shared" si="5"/>
        <v>0</v>
      </c>
      <c r="Z36" s="4"/>
      <c r="AA36" s="10" t="str">
        <f t="shared" si="6"/>
        <v/>
      </c>
      <c r="AB36" s="10">
        <f t="shared" si="1"/>
        <v>259.62285714285713</v>
      </c>
      <c r="AC36" s="10" t="str">
        <f t="shared" si="1"/>
        <v/>
      </c>
      <c r="AD36" s="10" t="str">
        <f t="shared" si="1"/>
        <v/>
      </c>
      <c r="AE36" s="10" t="str">
        <f t="shared" si="1"/>
        <v/>
      </c>
      <c r="AF36" s="10" t="str">
        <f t="shared" si="1"/>
        <v/>
      </c>
      <c r="AG36" s="10" t="str">
        <f t="shared" si="1"/>
        <v/>
      </c>
      <c r="AH36" s="14">
        <f t="shared" si="7"/>
        <v>0</v>
      </c>
      <c r="AI36" s="12"/>
      <c r="AJ36" s="13" t="s">
        <v>48</v>
      </c>
    </row>
    <row r="37" spans="1:36" x14ac:dyDescent="0.3">
      <c r="A37" s="8" t="s">
        <v>84</v>
      </c>
      <c r="B37" s="18" t="str">
        <f>VLOOKUP(A37,'[1]Sub Pivot'!A$1:C$65536,2,FALSE)</f>
        <v>BINGEN SUBSTATION(KLICKITAT CO PUD)</v>
      </c>
      <c r="C37" s="10">
        <f>VLOOKUP(A37,'[1]Sub Pivot'!A$1:C$65536,3,FALSE)</f>
        <v>80237.47</v>
      </c>
      <c r="D37" s="10">
        <f>IFERROR(VLOOKUP(A37,'[1]BP-18 Substation Detail'!A$1:C$65536,3,FALSE),"")</f>
        <v>32116.04</v>
      </c>
      <c r="E37" s="11">
        <f t="shared" si="2"/>
        <v>1.4983612549990597</v>
      </c>
      <c r="G37" s="10">
        <f>IFERROR(VLOOKUP('BP-20 Substation Detail'!A37,'[1]O&amp;M Pivot'!M$1:V$65536,10,FALSE),0)</f>
        <v>1662.1114285714284</v>
      </c>
      <c r="I37" s="13" t="s">
        <v>31</v>
      </c>
      <c r="J37" s="13">
        <v>1</v>
      </c>
      <c r="K37" s="13" t="s">
        <v>31</v>
      </c>
      <c r="L37" s="13" t="s">
        <v>31</v>
      </c>
      <c r="M37" s="13" t="s">
        <v>31</v>
      </c>
      <c r="N37" s="13" t="s">
        <v>31</v>
      </c>
      <c r="O37" s="13" t="s">
        <v>31</v>
      </c>
      <c r="P37" s="13">
        <f t="shared" si="3"/>
        <v>1</v>
      </c>
      <c r="R37" s="10" t="str">
        <f t="shared" si="4"/>
        <v/>
      </c>
      <c r="S37" s="10">
        <f t="shared" si="0"/>
        <v>80237.47</v>
      </c>
      <c r="T37" s="10" t="str">
        <f t="shared" si="0"/>
        <v/>
      </c>
      <c r="U37" s="10" t="str">
        <f t="shared" si="0"/>
        <v/>
      </c>
      <c r="V37" s="10" t="str">
        <f t="shared" si="0"/>
        <v/>
      </c>
      <c r="W37" s="10" t="str">
        <f t="shared" si="0"/>
        <v/>
      </c>
      <c r="X37" s="10" t="str">
        <f t="shared" si="0"/>
        <v/>
      </c>
      <c r="Y37" s="14">
        <f t="shared" si="5"/>
        <v>0</v>
      </c>
      <c r="Z37" s="4"/>
      <c r="AA37" s="10" t="str">
        <f t="shared" si="6"/>
        <v/>
      </c>
      <c r="AB37" s="10">
        <f t="shared" si="1"/>
        <v>1662.1114285714284</v>
      </c>
      <c r="AC37" s="10" t="str">
        <f t="shared" si="1"/>
        <v/>
      </c>
      <c r="AD37" s="10" t="str">
        <f t="shared" si="1"/>
        <v/>
      </c>
      <c r="AE37" s="10" t="str">
        <f t="shared" si="1"/>
        <v/>
      </c>
      <c r="AF37" s="10" t="str">
        <f t="shared" si="1"/>
        <v/>
      </c>
      <c r="AG37" s="10" t="str">
        <f t="shared" si="1"/>
        <v/>
      </c>
      <c r="AH37" s="14">
        <f t="shared" si="7"/>
        <v>0</v>
      </c>
      <c r="AI37" s="12"/>
      <c r="AJ37" s="17" t="s">
        <v>80</v>
      </c>
    </row>
    <row r="38" spans="1:36" x14ac:dyDescent="0.3">
      <c r="A38" s="8" t="s">
        <v>85</v>
      </c>
      <c r="B38" s="9" t="str">
        <f>VLOOKUP(A38,'[1]Sub Pivot'!A$1:C$65536,2,FALSE)</f>
        <v>BUCKLEY SUBSTATION</v>
      </c>
      <c r="C38" s="10">
        <f>VLOOKUP(A38,'[1]Sub Pivot'!A$1:C$65536,3,FALSE)</f>
        <v>10149688.1</v>
      </c>
      <c r="D38" s="10">
        <f>IFERROR(VLOOKUP(A38,'[1]BP-18 Substation Detail'!A$1:C$65536,3,FALSE),"")</f>
        <v>10149688.1</v>
      </c>
      <c r="E38" s="11">
        <f t="shared" si="2"/>
        <v>0</v>
      </c>
      <c r="G38" s="10">
        <f>IFERROR(VLOOKUP('BP-20 Substation Detail'!A38,'[1]O&amp;M Pivot'!M$1:V$65536,10,FALSE),0)</f>
        <v>116312.65571428572</v>
      </c>
      <c r="I38" s="13" t="s">
        <v>31</v>
      </c>
      <c r="J38" s="13">
        <v>0.35833333333333339</v>
      </c>
      <c r="K38" s="13">
        <v>0.64166666666666661</v>
      </c>
      <c r="L38" s="13" t="s">
        <v>31</v>
      </c>
      <c r="M38" s="13" t="s">
        <v>31</v>
      </c>
      <c r="N38" s="13" t="s">
        <v>31</v>
      </c>
      <c r="O38" s="13" t="s">
        <v>31</v>
      </c>
      <c r="P38" s="13">
        <f t="shared" si="3"/>
        <v>1</v>
      </c>
      <c r="R38" s="10" t="str">
        <f t="shared" si="4"/>
        <v/>
      </c>
      <c r="S38" s="10">
        <f t="shared" si="0"/>
        <v>3636971.5691666673</v>
      </c>
      <c r="T38" s="10">
        <f t="shared" si="0"/>
        <v>6512716.5308333328</v>
      </c>
      <c r="U38" s="10" t="str">
        <f t="shared" si="0"/>
        <v/>
      </c>
      <c r="V38" s="10" t="str">
        <f t="shared" si="0"/>
        <v/>
      </c>
      <c r="W38" s="10" t="str">
        <f t="shared" si="0"/>
        <v/>
      </c>
      <c r="X38" s="10" t="str">
        <f t="shared" si="0"/>
        <v/>
      </c>
      <c r="Y38" s="14">
        <f t="shared" si="5"/>
        <v>0</v>
      </c>
      <c r="Z38" s="4"/>
      <c r="AA38" s="10" t="str">
        <f t="shared" si="6"/>
        <v/>
      </c>
      <c r="AB38" s="10">
        <f t="shared" si="1"/>
        <v>41678.70163095239</v>
      </c>
      <c r="AC38" s="10">
        <f t="shared" si="1"/>
        <v>74633.95408333333</v>
      </c>
      <c r="AD38" s="10" t="str">
        <f t="shared" si="1"/>
        <v/>
      </c>
      <c r="AE38" s="10" t="str">
        <f t="shared" si="1"/>
        <v/>
      </c>
      <c r="AF38" s="10" t="str">
        <f t="shared" si="1"/>
        <v/>
      </c>
      <c r="AG38" s="10" t="str">
        <f t="shared" si="1"/>
        <v/>
      </c>
      <c r="AH38" s="14">
        <f t="shared" si="7"/>
        <v>0</v>
      </c>
      <c r="AI38" s="12"/>
      <c r="AJ38" s="13" t="s">
        <v>86</v>
      </c>
    </row>
    <row r="39" spans="1:36" x14ac:dyDescent="0.3">
      <c r="A39" s="8" t="s">
        <v>87</v>
      </c>
      <c r="B39" s="9" t="str">
        <f>VLOOKUP(A39,'[1]Sub Pivot'!A$1:C$65536,2,FALSE)</f>
        <v>BLACKROCK SUBSTATION</v>
      </c>
      <c r="C39" s="10">
        <f>VLOOKUP(A39,'[1]Sub Pivot'!A$1:C$65536,3,FALSE)</f>
        <v>10803</v>
      </c>
      <c r="D39" s="10">
        <f>IFERROR(VLOOKUP(A39,'[1]BP-18 Substation Detail'!A$1:C$65536,3,FALSE),"")</f>
        <v>10803</v>
      </c>
      <c r="E39" s="11">
        <f t="shared" si="2"/>
        <v>0</v>
      </c>
      <c r="G39" s="10">
        <f>IFERROR(VLOOKUP('BP-20 Substation Detail'!A39,'[1]O&amp;M Pivot'!M$1:V$65536,10,FALSE),0)</f>
        <v>702.89857142857147</v>
      </c>
      <c r="I39" s="13" t="s">
        <v>31</v>
      </c>
      <c r="J39" s="13">
        <v>1</v>
      </c>
      <c r="K39" s="13" t="s">
        <v>31</v>
      </c>
      <c r="L39" s="13" t="s">
        <v>31</v>
      </c>
      <c r="M39" s="13" t="s">
        <v>31</v>
      </c>
      <c r="N39" s="13" t="s">
        <v>31</v>
      </c>
      <c r="O39" s="13" t="s">
        <v>31</v>
      </c>
      <c r="P39" s="13">
        <f t="shared" si="3"/>
        <v>1</v>
      </c>
      <c r="R39" s="10" t="str">
        <f t="shared" si="4"/>
        <v/>
      </c>
      <c r="S39" s="10">
        <f t="shared" si="0"/>
        <v>10803</v>
      </c>
      <c r="T39" s="10" t="str">
        <f t="shared" si="0"/>
        <v/>
      </c>
      <c r="U39" s="10" t="str">
        <f t="shared" si="0"/>
        <v/>
      </c>
      <c r="V39" s="10" t="str">
        <f t="shared" si="0"/>
        <v/>
      </c>
      <c r="W39" s="10" t="str">
        <f t="shared" si="0"/>
        <v/>
      </c>
      <c r="X39" s="10" t="str">
        <f t="shared" si="0"/>
        <v/>
      </c>
      <c r="Y39" s="14">
        <f t="shared" si="5"/>
        <v>0</v>
      </c>
      <c r="Z39" s="4"/>
      <c r="AA39" s="10" t="str">
        <f t="shared" si="6"/>
        <v/>
      </c>
      <c r="AB39" s="10">
        <f t="shared" si="1"/>
        <v>702.89857142857147</v>
      </c>
      <c r="AC39" s="10" t="str">
        <f t="shared" si="1"/>
        <v/>
      </c>
      <c r="AD39" s="10" t="str">
        <f t="shared" si="1"/>
        <v/>
      </c>
      <c r="AE39" s="10" t="str">
        <f t="shared" si="1"/>
        <v/>
      </c>
      <c r="AF39" s="10" t="str">
        <f t="shared" si="1"/>
        <v/>
      </c>
      <c r="AG39" s="10" t="str">
        <f t="shared" si="1"/>
        <v/>
      </c>
      <c r="AH39" s="14">
        <f t="shared" si="7"/>
        <v>0</v>
      </c>
      <c r="AI39" s="12"/>
      <c r="AJ39" s="13" t="s">
        <v>88</v>
      </c>
    </row>
    <row r="40" spans="1:36" x14ac:dyDescent="0.3">
      <c r="A40" s="21" t="s">
        <v>89</v>
      </c>
      <c r="B40" s="18" t="str">
        <f>VLOOKUP(A40,'[1]Sub Pivot'!A$1:C$65536,2,FALSE)</f>
        <v>BLUE RIVER SUBSTATION (LANE ELECTRIC)</v>
      </c>
      <c r="C40" s="10">
        <f>VLOOKUP(A40,'[1]Sub Pivot'!A$1:C$65536,3,FALSE)</f>
        <v>52879.18</v>
      </c>
      <c r="D40" s="10" t="str">
        <f>IFERROR(VLOOKUP(A40,'[1]BP-18 Substation Detail'!A$1:C$65536,3,FALSE),"")</f>
        <v/>
      </c>
      <c r="E40" s="11" t="e">
        <f t="shared" si="2"/>
        <v>#VALUE!</v>
      </c>
      <c r="G40" s="10">
        <f>IFERROR(VLOOKUP('BP-20 Substation Detail'!A40,'[1]O&amp;M Pivot'!M$1:V$65536,10,FALSE),0)</f>
        <v>136.37142857142857</v>
      </c>
      <c r="I40" s="13"/>
      <c r="J40" s="17">
        <v>1</v>
      </c>
      <c r="K40" s="13"/>
      <c r="L40" s="13"/>
      <c r="M40" s="13"/>
      <c r="N40" s="13"/>
      <c r="O40" s="13"/>
      <c r="P40" s="13">
        <f t="shared" si="3"/>
        <v>1</v>
      </c>
      <c r="R40" s="10">
        <f t="shared" si="4"/>
        <v>0</v>
      </c>
      <c r="S40" s="10">
        <f t="shared" si="0"/>
        <v>52879.18</v>
      </c>
      <c r="T40" s="10">
        <f t="shared" si="0"/>
        <v>0</v>
      </c>
      <c r="U40" s="10">
        <f t="shared" si="0"/>
        <v>0</v>
      </c>
      <c r="V40" s="10">
        <f t="shared" si="0"/>
        <v>0</v>
      </c>
      <c r="W40" s="10">
        <f t="shared" si="0"/>
        <v>0</v>
      </c>
      <c r="X40" s="10">
        <f t="shared" si="0"/>
        <v>0</v>
      </c>
      <c r="Y40" s="14">
        <f t="shared" si="5"/>
        <v>0</v>
      </c>
      <c r="Z40" s="4"/>
      <c r="AA40" s="10">
        <f t="shared" si="6"/>
        <v>0</v>
      </c>
      <c r="AB40" s="10">
        <f t="shared" si="1"/>
        <v>136.37142857142857</v>
      </c>
      <c r="AC40" s="10">
        <f t="shared" si="1"/>
        <v>0</v>
      </c>
      <c r="AD40" s="10">
        <f t="shared" si="1"/>
        <v>0</v>
      </c>
      <c r="AE40" s="10">
        <f t="shared" si="1"/>
        <v>0</v>
      </c>
      <c r="AF40" s="10">
        <f t="shared" si="1"/>
        <v>0</v>
      </c>
      <c r="AG40" s="10">
        <f t="shared" si="1"/>
        <v>0</v>
      </c>
      <c r="AH40" s="14">
        <f t="shared" si="7"/>
        <v>0</v>
      </c>
      <c r="AI40" s="12"/>
      <c r="AJ40" s="17" t="s">
        <v>80</v>
      </c>
    </row>
    <row r="41" spans="1:36" x14ac:dyDescent="0.3">
      <c r="A41" s="8" t="s">
        <v>90</v>
      </c>
      <c r="B41" s="9" t="str">
        <f>VLOOKUP(A41,'[1]Sub Pivot'!A$1:C$65536,2,FALSE)</f>
        <v>BALD MOUNTAIN SUBSTATION</v>
      </c>
      <c r="C41" s="10">
        <f>VLOOKUP(A41,'[1]Sub Pivot'!A$1:C$65536,3,FALSE)</f>
        <v>4080029.4899999998</v>
      </c>
      <c r="D41" s="10">
        <f>IFERROR(VLOOKUP(A41,'[1]BP-18 Substation Detail'!A$1:C$65536,3,FALSE),"")</f>
        <v>4080029.49</v>
      </c>
      <c r="E41" s="11">
        <f t="shared" si="2"/>
        <v>-1.1413184351952791E-16</v>
      </c>
      <c r="G41" s="10">
        <f>IFERROR(VLOOKUP('BP-20 Substation Detail'!A41,'[1]O&amp;M Pivot'!M$1:V$65536,10,FALSE),0)</f>
        <v>38157.978571428568</v>
      </c>
      <c r="I41" s="13" t="s">
        <v>31</v>
      </c>
      <c r="J41" s="13">
        <v>1</v>
      </c>
      <c r="K41" s="13" t="s">
        <v>31</v>
      </c>
      <c r="L41" s="13" t="s">
        <v>31</v>
      </c>
      <c r="M41" s="13" t="s">
        <v>31</v>
      </c>
      <c r="N41" s="13" t="s">
        <v>31</v>
      </c>
      <c r="O41" s="13" t="s">
        <v>31</v>
      </c>
      <c r="P41" s="13">
        <f t="shared" si="3"/>
        <v>1</v>
      </c>
      <c r="R41" s="10" t="str">
        <f t="shared" si="4"/>
        <v/>
      </c>
      <c r="S41" s="10">
        <f t="shared" si="0"/>
        <v>4080029.4899999998</v>
      </c>
      <c r="T41" s="10" t="str">
        <f t="shared" si="0"/>
        <v/>
      </c>
      <c r="U41" s="10" t="str">
        <f t="shared" si="0"/>
        <v/>
      </c>
      <c r="V41" s="10" t="str">
        <f t="shared" si="0"/>
        <v/>
      </c>
      <c r="W41" s="10" t="str">
        <f t="shared" si="0"/>
        <v/>
      </c>
      <c r="X41" s="10" t="str">
        <f t="shared" si="0"/>
        <v/>
      </c>
      <c r="Y41" s="14">
        <f t="shared" si="5"/>
        <v>0</v>
      </c>
      <c r="Z41" s="4"/>
      <c r="AA41" s="10" t="str">
        <f t="shared" si="6"/>
        <v/>
      </c>
      <c r="AB41" s="10">
        <f t="shared" si="1"/>
        <v>38157.978571428568</v>
      </c>
      <c r="AC41" s="10" t="str">
        <f t="shared" si="1"/>
        <v/>
      </c>
      <c r="AD41" s="10" t="str">
        <f t="shared" si="1"/>
        <v/>
      </c>
      <c r="AE41" s="10" t="str">
        <f t="shared" si="1"/>
        <v/>
      </c>
      <c r="AF41" s="10" t="str">
        <f t="shared" si="1"/>
        <v/>
      </c>
      <c r="AG41" s="10" t="str">
        <f t="shared" si="1"/>
        <v/>
      </c>
      <c r="AH41" s="14">
        <f t="shared" si="7"/>
        <v>0</v>
      </c>
      <c r="AI41" s="12"/>
      <c r="AJ41" s="13" t="s">
        <v>32</v>
      </c>
    </row>
    <row r="42" spans="1:36" x14ac:dyDescent="0.3">
      <c r="A42" s="8" t="s">
        <v>91</v>
      </c>
      <c r="B42" s="9" t="str">
        <f>VLOOKUP(A42,'[1]Sub Pivot'!A$1:C$65536,2,FALSE)</f>
        <v>BANGOR SUBSTATION</v>
      </c>
      <c r="C42" s="10">
        <f>VLOOKUP(A42,'[1]Sub Pivot'!A$1:C$65536,3,FALSE)</f>
        <v>67320.78</v>
      </c>
      <c r="D42" s="10">
        <f>IFERROR(VLOOKUP(A42,'[1]BP-18 Substation Detail'!A$1:C$65536,3,FALSE),"")</f>
        <v>67320.78</v>
      </c>
      <c r="E42" s="11">
        <f t="shared" si="2"/>
        <v>0</v>
      </c>
      <c r="G42" s="10">
        <f>IFERROR(VLOOKUP('BP-20 Substation Detail'!A42,'[1]O&amp;M Pivot'!M$1:V$65536,10,FALSE),0)</f>
        <v>1098.0871428571429</v>
      </c>
      <c r="I42" s="13" t="s">
        <v>31</v>
      </c>
      <c r="J42" s="13">
        <v>1</v>
      </c>
      <c r="K42" s="13" t="s">
        <v>31</v>
      </c>
      <c r="L42" s="13" t="s">
        <v>31</v>
      </c>
      <c r="M42" s="13" t="s">
        <v>31</v>
      </c>
      <c r="N42" s="13" t="s">
        <v>31</v>
      </c>
      <c r="O42" s="13" t="s">
        <v>31</v>
      </c>
      <c r="P42" s="13">
        <f t="shared" si="3"/>
        <v>1</v>
      </c>
      <c r="R42" s="10" t="str">
        <f t="shared" si="4"/>
        <v/>
      </c>
      <c r="S42" s="10">
        <f t="shared" si="0"/>
        <v>67320.78</v>
      </c>
      <c r="T42" s="10" t="str">
        <f t="shared" si="0"/>
        <v/>
      </c>
      <c r="U42" s="10" t="str">
        <f t="shared" si="0"/>
        <v/>
      </c>
      <c r="V42" s="10" t="str">
        <f t="shared" si="0"/>
        <v/>
      </c>
      <c r="W42" s="10" t="str">
        <f t="shared" si="0"/>
        <v/>
      </c>
      <c r="X42" s="10" t="str">
        <f t="shared" si="0"/>
        <v/>
      </c>
      <c r="Y42" s="14">
        <f t="shared" si="5"/>
        <v>0</v>
      </c>
      <c r="Z42" s="4"/>
      <c r="AA42" s="10" t="str">
        <f t="shared" si="6"/>
        <v/>
      </c>
      <c r="AB42" s="10">
        <f t="shared" si="1"/>
        <v>1098.0871428571429</v>
      </c>
      <c r="AC42" s="10" t="str">
        <f t="shared" si="1"/>
        <v/>
      </c>
      <c r="AD42" s="10" t="str">
        <f t="shared" si="1"/>
        <v/>
      </c>
      <c r="AE42" s="10" t="str">
        <f t="shared" si="1"/>
        <v/>
      </c>
      <c r="AF42" s="10" t="str">
        <f t="shared" si="1"/>
        <v/>
      </c>
      <c r="AG42" s="10" t="str">
        <f t="shared" si="1"/>
        <v/>
      </c>
      <c r="AH42" s="14">
        <f t="shared" si="7"/>
        <v>0</v>
      </c>
      <c r="AI42" s="12"/>
      <c r="AJ42" s="13" t="s">
        <v>48</v>
      </c>
    </row>
    <row r="43" spans="1:36" x14ac:dyDescent="0.3">
      <c r="A43" s="8" t="s">
        <v>92</v>
      </c>
      <c r="B43" s="9" t="str">
        <f>VLOOKUP(A43,'[1]Sub Pivot'!A$1:C$65536,2,FALSE)</f>
        <v>BOARDMAN SUBSTATION</v>
      </c>
      <c r="C43" s="10">
        <f>VLOOKUP(A43,'[1]Sub Pivot'!A$1:C$65536,3,FALSE)</f>
        <v>8004328.1129999999</v>
      </c>
      <c r="D43" s="10">
        <f>IFERROR(VLOOKUP(A43,'[1]BP-18 Substation Detail'!A$1:C$65536,3,FALSE),"")</f>
        <v>7391701.4130000006</v>
      </c>
      <c r="E43" s="11">
        <f t="shared" si="2"/>
        <v>8.2880336443589941E-2</v>
      </c>
      <c r="G43" s="10">
        <f>IFERROR(VLOOKUP('BP-20 Substation Detail'!A43,'[1]O&amp;M Pivot'!M$1:V$65536,10,FALSE),0)</f>
        <v>82874.257142857154</v>
      </c>
      <c r="I43" s="13" t="s">
        <v>31</v>
      </c>
      <c r="J43" s="13">
        <v>1</v>
      </c>
      <c r="K43" s="13" t="s">
        <v>31</v>
      </c>
      <c r="L43" s="13" t="s">
        <v>31</v>
      </c>
      <c r="M43" s="13" t="s">
        <v>31</v>
      </c>
      <c r="N43" s="13" t="s">
        <v>31</v>
      </c>
      <c r="O43" s="13" t="s">
        <v>31</v>
      </c>
      <c r="P43" s="13">
        <f t="shared" si="3"/>
        <v>1</v>
      </c>
      <c r="R43" s="10" t="str">
        <f t="shared" si="4"/>
        <v/>
      </c>
      <c r="S43" s="10">
        <f t="shared" si="0"/>
        <v>8004328.1129999999</v>
      </c>
      <c r="T43" s="10" t="str">
        <f t="shared" si="0"/>
        <v/>
      </c>
      <c r="U43" s="10" t="str">
        <f t="shared" si="0"/>
        <v/>
      </c>
      <c r="V43" s="10" t="str">
        <f t="shared" si="0"/>
        <v/>
      </c>
      <c r="W43" s="10" t="str">
        <f t="shared" si="0"/>
        <v/>
      </c>
      <c r="X43" s="10" t="str">
        <f t="shared" si="0"/>
        <v/>
      </c>
      <c r="Y43" s="14">
        <f t="shared" si="5"/>
        <v>0</v>
      </c>
      <c r="Z43" s="4"/>
      <c r="AA43" s="10" t="str">
        <f t="shared" si="6"/>
        <v/>
      </c>
      <c r="AB43" s="10">
        <f t="shared" si="1"/>
        <v>82874.257142857154</v>
      </c>
      <c r="AC43" s="10" t="str">
        <f t="shared" si="1"/>
        <v/>
      </c>
      <c r="AD43" s="10" t="str">
        <f t="shared" si="1"/>
        <v/>
      </c>
      <c r="AE43" s="10" t="str">
        <f t="shared" si="1"/>
        <v/>
      </c>
      <c r="AF43" s="10" t="str">
        <f t="shared" si="1"/>
        <v/>
      </c>
      <c r="AG43" s="10" t="str">
        <f t="shared" si="1"/>
        <v/>
      </c>
      <c r="AH43" s="14">
        <f t="shared" si="7"/>
        <v>0</v>
      </c>
      <c r="AI43" s="12"/>
      <c r="AJ43" s="13" t="s">
        <v>32</v>
      </c>
    </row>
    <row r="44" spans="1:36" x14ac:dyDescent="0.3">
      <c r="A44" s="8" t="s">
        <v>93</v>
      </c>
      <c r="B44" s="16" t="str">
        <f>VLOOKUP(A44,'[1]Sub Pivot'!A$1:C$65536,2,FALSE)</f>
        <v>BONNERS FERRY SUBSTATION</v>
      </c>
      <c r="C44" s="10">
        <f>VLOOKUP(A44,'[1]Sub Pivot'!A$1:C$65536,3,FALSE)</f>
        <v>2517525.8580000005</v>
      </c>
      <c r="D44" s="10">
        <f>IFERROR(VLOOKUP(A44,'[1]BP-18 Substation Detail'!A$1:C$65536,3,FALSE),"")</f>
        <v>2306835.378</v>
      </c>
      <c r="E44" s="11">
        <f t="shared" si="2"/>
        <v>9.1333123294938673E-2</v>
      </c>
      <c r="G44" s="10">
        <f>IFERROR(VLOOKUP('BP-20 Substation Detail'!A44,'[1]O&amp;M Pivot'!M$1:V$65536,10,FALSE),0)</f>
        <v>55250.070000000007</v>
      </c>
      <c r="I44" s="13" t="s">
        <v>31</v>
      </c>
      <c r="J44" s="17">
        <f>1-M44</f>
        <v>0.89500000000000002</v>
      </c>
      <c r="K44" s="17" t="s">
        <v>31</v>
      </c>
      <c r="L44" s="17" t="s">
        <v>31</v>
      </c>
      <c r="M44" s="17">
        <v>0.105</v>
      </c>
      <c r="N44" s="13" t="s">
        <v>31</v>
      </c>
      <c r="O44" s="13" t="s">
        <v>31</v>
      </c>
      <c r="P44" s="13">
        <f t="shared" si="3"/>
        <v>1</v>
      </c>
      <c r="R44" s="10" t="str">
        <f t="shared" si="4"/>
        <v/>
      </c>
      <c r="S44" s="10">
        <f t="shared" si="0"/>
        <v>2253185.6429100004</v>
      </c>
      <c r="T44" s="10" t="str">
        <f t="shared" si="0"/>
        <v/>
      </c>
      <c r="U44" s="10" t="str">
        <f t="shared" si="0"/>
        <v/>
      </c>
      <c r="V44" s="10">
        <f t="shared" si="0"/>
        <v>264340.21509000001</v>
      </c>
      <c r="W44" s="10" t="str">
        <f t="shared" ref="W44:X107" si="8">IFERROR(N44*$C44,"")</f>
        <v/>
      </c>
      <c r="X44" s="10" t="str">
        <f t="shared" si="8"/>
        <v/>
      </c>
      <c r="Y44" s="14">
        <f t="shared" si="5"/>
        <v>0</v>
      </c>
      <c r="Z44" s="4"/>
      <c r="AA44" s="10" t="str">
        <f t="shared" si="6"/>
        <v/>
      </c>
      <c r="AB44" s="10">
        <f t="shared" si="1"/>
        <v>49448.812650000007</v>
      </c>
      <c r="AC44" s="10" t="str">
        <f t="shared" si="1"/>
        <v/>
      </c>
      <c r="AD44" s="10" t="str">
        <f t="shared" si="1"/>
        <v/>
      </c>
      <c r="AE44" s="10">
        <f t="shared" ref="AE44:AG107" si="9">IFERROR(M44*$G44,"")</f>
        <v>5801.2573500000008</v>
      </c>
      <c r="AF44" s="10" t="str">
        <f t="shared" si="9"/>
        <v/>
      </c>
      <c r="AG44" s="10" t="str">
        <f t="shared" si="9"/>
        <v/>
      </c>
      <c r="AH44" s="14">
        <f t="shared" si="7"/>
        <v>0</v>
      </c>
      <c r="AI44" s="12"/>
      <c r="AJ44" s="17" t="s">
        <v>94</v>
      </c>
    </row>
    <row r="45" spans="1:36" x14ac:dyDescent="0.3">
      <c r="A45" s="8" t="s">
        <v>95</v>
      </c>
      <c r="B45" s="9" t="str">
        <f>VLOOKUP(A45,'[1]Sub Pivot'!A$1:C$65536,2,FALSE)</f>
        <v>BONNEVILLE POWERHOUSE #1</v>
      </c>
      <c r="C45" s="10">
        <f>VLOOKUP(A45,'[1]Sub Pivot'!A$1:C$65536,3,FALSE)</f>
        <v>843744.64999999991</v>
      </c>
      <c r="D45" s="10">
        <f>IFERROR(VLOOKUP(A45,'[1]BP-18 Substation Detail'!A$1:C$65536,3,FALSE),"")</f>
        <v>840968.81999999983</v>
      </c>
      <c r="E45" s="11">
        <f t="shared" si="2"/>
        <v>3.3007525772478404E-3</v>
      </c>
      <c r="G45" s="10">
        <f>IFERROR(VLOOKUP('BP-20 Substation Detail'!A45,'[1]O&amp;M Pivot'!M$1:V$65536,10,FALSE),0)</f>
        <v>10934.208571428573</v>
      </c>
      <c r="I45" s="13">
        <v>1</v>
      </c>
      <c r="J45" s="13" t="s">
        <v>31</v>
      </c>
      <c r="K45" s="13" t="s">
        <v>31</v>
      </c>
      <c r="L45" s="13" t="s">
        <v>31</v>
      </c>
      <c r="M45" s="13" t="s">
        <v>31</v>
      </c>
      <c r="N45" s="13" t="s">
        <v>31</v>
      </c>
      <c r="O45" s="13" t="s">
        <v>31</v>
      </c>
      <c r="P45" s="13">
        <f t="shared" si="3"/>
        <v>1</v>
      </c>
      <c r="R45" s="10">
        <f t="shared" si="4"/>
        <v>843744.64999999991</v>
      </c>
      <c r="S45" s="10" t="str">
        <f t="shared" si="4"/>
        <v/>
      </c>
      <c r="T45" s="10" t="str">
        <f t="shared" si="4"/>
        <v/>
      </c>
      <c r="U45" s="10" t="str">
        <f t="shared" si="4"/>
        <v/>
      </c>
      <c r="V45" s="10" t="str">
        <f t="shared" si="4"/>
        <v/>
      </c>
      <c r="W45" s="10" t="str">
        <f t="shared" si="8"/>
        <v/>
      </c>
      <c r="X45" s="10" t="str">
        <f t="shared" si="8"/>
        <v/>
      </c>
      <c r="Y45" s="14">
        <f t="shared" si="5"/>
        <v>0</v>
      </c>
      <c r="Z45" s="4"/>
      <c r="AA45" s="10">
        <f t="shared" si="6"/>
        <v>10934.208571428573</v>
      </c>
      <c r="AB45" s="10" t="str">
        <f t="shared" si="6"/>
        <v/>
      </c>
      <c r="AC45" s="10" t="str">
        <f t="shared" si="6"/>
        <v/>
      </c>
      <c r="AD45" s="10" t="str">
        <f t="shared" si="6"/>
        <v/>
      </c>
      <c r="AE45" s="10" t="str">
        <f t="shared" si="9"/>
        <v/>
      </c>
      <c r="AF45" s="10" t="str">
        <f t="shared" si="9"/>
        <v/>
      </c>
      <c r="AG45" s="10" t="str">
        <f t="shared" si="9"/>
        <v/>
      </c>
      <c r="AH45" s="14">
        <f t="shared" si="7"/>
        <v>0</v>
      </c>
      <c r="AI45" s="12"/>
      <c r="AJ45" s="13" t="s">
        <v>96</v>
      </c>
    </row>
    <row r="46" spans="1:36" x14ac:dyDescent="0.3">
      <c r="A46" s="8" t="s">
        <v>97</v>
      </c>
      <c r="B46" s="9" t="str">
        <f>VLOOKUP(A46,'[1]Sub Pivot'!A$1:C$65536,2,FALSE)</f>
        <v>BOUNDARY SUBSTATION</v>
      </c>
      <c r="C46" s="10">
        <f>VLOOKUP(A46,'[1]Sub Pivot'!A$1:C$65536,3,FALSE)</f>
        <v>6573378.4100000001</v>
      </c>
      <c r="D46" s="10">
        <f>IFERROR(VLOOKUP(A46,'[1]BP-18 Substation Detail'!A$1:C$65536,3,FALSE),"")</f>
        <v>4766887.5600000005</v>
      </c>
      <c r="E46" s="11">
        <f t="shared" si="2"/>
        <v>0.3789665326194519</v>
      </c>
      <c r="G46" s="10">
        <f>IFERROR(VLOOKUP('BP-20 Substation Detail'!A46,'[1]O&amp;M Pivot'!M$1:V$65536,10,FALSE),0)</f>
        <v>100254.12</v>
      </c>
      <c r="I46" s="13" t="s">
        <v>31</v>
      </c>
      <c r="J46" s="13">
        <v>1</v>
      </c>
      <c r="K46" s="13" t="s">
        <v>31</v>
      </c>
      <c r="L46" s="13" t="s">
        <v>31</v>
      </c>
      <c r="M46" s="13" t="s">
        <v>31</v>
      </c>
      <c r="N46" s="13" t="s">
        <v>31</v>
      </c>
      <c r="O46" s="13" t="s">
        <v>31</v>
      </c>
      <c r="P46" s="13">
        <f t="shared" si="3"/>
        <v>1</v>
      </c>
      <c r="R46" s="10" t="str">
        <f t="shared" si="4"/>
        <v/>
      </c>
      <c r="S46" s="10">
        <f t="shared" si="4"/>
        <v>6573378.4100000001</v>
      </c>
      <c r="T46" s="10" t="str">
        <f t="shared" si="4"/>
        <v/>
      </c>
      <c r="U46" s="10" t="str">
        <f t="shared" si="4"/>
        <v/>
      </c>
      <c r="V46" s="10" t="str">
        <f t="shared" si="4"/>
        <v/>
      </c>
      <c r="W46" s="10" t="str">
        <f t="shared" si="8"/>
        <v/>
      </c>
      <c r="X46" s="10" t="str">
        <f t="shared" si="8"/>
        <v/>
      </c>
      <c r="Y46" s="14">
        <f t="shared" si="5"/>
        <v>0</v>
      </c>
      <c r="Z46" s="4"/>
      <c r="AA46" s="10" t="str">
        <f t="shared" si="6"/>
        <v/>
      </c>
      <c r="AB46" s="10">
        <f t="shared" si="6"/>
        <v>100254.12</v>
      </c>
      <c r="AC46" s="10" t="str">
        <f t="shared" si="6"/>
        <v/>
      </c>
      <c r="AD46" s="10" t="str">
        <f t="shared" si="6"/>
        <v/>
      </c>
      <c r="AE46" s="10" t="str">
        <f t="shared" si="9"/>
        <v/>
      </c>
      <c r="AF46" s="10" t="str">
        <f t="shared" si="9"/>
        <v/>
      </c>
      <c r="AG46" s="10" t="str">
        <f t="shared" si="9"/>
        <v/>
      </c>
      <c r="AH46" s="14">
        <f t="shared" si="7"/>
        <v>0</v>
      </c>
      <c r="AI46" s="12"/>
      <c r="AJ46" s="13" t="s">
        <v>32</v>
      </c>
    </row>
    <row r="47" spans="1:36" x14ac:dyDescent="0.3">
      <c r="A47" s="8" t="s">
        <v>98</v>
      </c>
      <c r="B47" s="9" t="str">
        <f>VLOOKUP(A47,'[1]Sub Pivot'!A$1:C$65536,2,FALSE)</f>
        <v>BOYER SWITCHING STATION</v>
      </c>
      <c r="C47" s="10">
        <f>VLOOKUP(A47,'[1]Sub Pivot'!A$1:C$65536,3,FALSE)</f>
        <v>21947.46</v>
      </c>
      <c r="D47" s="10">
        <f>IFERROR(VLOOKUP(A47,'[1]BP-18 Substation Detail'!A$1:C$65536,3,FALSE),"")</f>
        <v>21947.46</v>
      </c>
      <c r="E47" s="11">
        <f t="shared" si="2"/>
        <v>0</v>
      </c>
      <c r="G47" s="10">
        <f>IFERROR(VLOOKUP('BP-20 Substation Detail'!A47,'[1]O&amp;M Pivot'!M$1:V$65536,10,FALSE),0)</f>
        <v>4393.8557142857144</v>
      </c>
      <c r="I47" s="13" t="s">
        <v>31</v>
      </c>
      <c r="J47" s="13">
        <v>1</v>
      </c>
      <c r="K47" s="13" t="s">
        <v>31</v>
      </c>
      <c r="L47" s="13" t="s">
        <v>31</v>
      </c>
      <c r="M47" s="13" t="s">
        <v>31</v>
      </c>
      <c r="N47" s="13" t="s">
        <v>31</v>
      </c>
      <c r="O47" s="13" t="s">
        <v>31</v>
      </c>
      <c r="P47" s="13">
        <f t="shared" si="3"/>
        <v>1</v>
      </c>
      <c r="R47" s="10" t="str">
        <f t="shared" si="4"/>
        <v/>
      </c>
      <c r="S47" s="10">
        <f t="shared" si="4"/>
        <v>21947.46</v>
      </c>
      <c r="T47" s="10" t="str">
        <f t="shared" si="4"/>
        <v/>
      </c>
      <c r="U47" s="10" t="str">
        <f t="shared" si="4"/>
        <v/>
      </c>
      <c r="V47" s="10" t="str">
        <f t="shared" si="4"/>
        <v/>
      </c>
      <c r="W47" s="10" t="str">
        <f t="shared" si="8"/>
        <v/>
      </c>
      <c r="X47" s="10" t="str">
        <f t="shared" si="8"/>
        <v/>
      </c>
      <c r="Y47" s="14">
        <f t="shared" si="5"/>
        <v>0</v>
      </c>
      <c r="Z47" s="4"/>
      <c r="AA47" s="10" t="str">
        <f t="shared" si="6"/>
        <v/>
      </c>
      <c r="AB47" s="10">
        <f t="shared" si="6"/>
        <v>4393.8557142857144</v>
      </c>
      <c r="AC47" s="10" t="str">
        <f t="shared" si="6"/>
        <v/>
      </c>
      <c r="AD47" s="10" t="str">
        <f t="shared" si="6"/>
        <v/>
      </c>
      <c r="AE47" s="10" t="str">
        <f t="shared" si="9"/>
        <v/>
      </c>
      <c r="AF47" s="10" t="str">
        <f t="shared" si="9"/>
        <v/>
      </c>
      <c r="AG47" s="10" t="str">
        <f t="shared" si="9"/>
        <v/>
      </c>
      <c r="AH47" s="14">
        <f t="shared" si="7"/>
        <v>0</v>
      </c>
      <c r="AI47" s="12"/>
      <c r="AJ47" s="13" t="s">
        <v>48</v>
      </c>
    </row>
    <row r="48" spans="1:36" x14ac:dyDescent="0.3">
      <c r="A48" s="8" t="s">
        <v>99</v>
      </c>
      <c r="B48" s="9" t="str">
        <f>VLOOKUP(A48,'[1]Sub Pivot'!A$1:C$65536,2,FALSE)</f>
        <v>SYSTEM WIDE (UNKNOWN)</v>
      </c>
      <c r="C48" s="10">
        <f>VLOOKUP(A48,'[1]Sub Pivot'!A$1:C$65536,3,FALSE)</f>
        <v>3961528.1</v>
      </c>
      <c r="D48" s="10">
        <f>IFERROR(VLOOKUP(A48,'[1]BP-18 Substation Detail'!A$1:C$65536,3,FALSE),"")</f>
        <v>3973625.1</v>
      </c>
      <c r="E48" s="11">
        <f t="shared" si="2"/>
        <v>-3.0443234315184892E-3</v>
      </c>
      <c r="G48" s="10">
        <f>IFERROR(VLOOKUP('BP-20 Substation Detail'!A48,'[1]O&amp;M Pivot'!M$1:V$65536,10,FALSE),0)</f>
        <v>7879077.4428571435</v>
      </c>
      <c r="I48" s="13" t="s">
        <v>31</v>
      </c>
      <c r="J48" s="13" t="s">
        <v>31</v>
      </c>
      <c r="K48" s="13" t="s">
        <v>31</v>
      </c>
      <c r="L48" s="13" t="s">
        <v>31</v>
      </c>
      <c r="M48" s="13" t="s">
        <v>31</v>
      </c>
      <c r="N48" s="13" t="s">
        <v>31</v>
      </c>
      <c r="O48" s="13">
        <v>1</v>
      </c>
      <c r="P48" s="13">
        <f t="shared" si="3"/>
        <v>1</v>
      </c>
      <c r="R48" s="10" t="str">
        <f t="shared" si="4"/>
        <v/>
      </c>
      <c r="S48" s="10" t="str">
        <f t="shared" si="4"/>
        <v/>
      </c>
      <c r="T48" s="10" t="str">
        <f t="shared" si="4"/>
        <v/>
      </c>
      <c r="U48" s="10" t="str">
        <f t="shared" si="4"/>
        <v/>
      </c>
      <c r="V48" s="10" t="str">
        <f t="shared" si="4"/>
        <v/>
      </c>
      <c r="W48" s="10" t="str">
        <f t="shared" si="8"/>
        <v/>
      </c>
      <c r="X48" s="10">
        <f t="shared" si="8"/>
        <v>3961528.1</v>
      </c>
      <c r="Y48" s="14">
        <f t="shared" si="5"/>
        <v>0</v>
      </c>
      <c r="Z48" s="4"/>
      <c r="AA48" s="10" t="str">
        <f t="shared" si="6"/>
        <v/>
      </c>
      <c r="AB48" s="10" t="str">
        <f t="shared" si="6"/>
        <v/>
      </c>
      <c r="AC48" s="10" t="str">
        <f t="shared" si="6"/>
        <v/>
      </c>
      <c r="AD48" s="10" t="str">
        <f t="shared" si="6"/>
        <v/>
      </c>
      <c r="AE48" s="10" t="str">
        <f t="shared" si="9"/>
        <v/>
      </c>
      <c r="AF48" s="10" t="str">
        <f t="shared" si="9"/>
        <v/>
      </c>
      <c r="AG48" s="10">
        <f t="shared" si="9"/>
        <v>7879077.4428571435</v>
      </c>
      <c r="AH48" s="14">
        <f t="shared" si="7"/>
        <v>0</v>
      </c>
      <c r="AI48" s="12"/>
      <c r="AJ48" s="13" t="s">
        <v>100</v>
      </c>
    </row>
    <row r="49" spans="1:36" x14ac:dyDescent="0.3">
      <c r="A49" s="23" t="s">
        <v>101</v>
      </c>
      <c r="B49" s="18" t="str">
        <f>VLOOKUP(A49,'[1]Sub Pivot'!A$1:C$65536,2,FALSE)</f>
        <v>HUGHS SUBSTATION(SALEM ELEC COOP)</v>
      </c>
      <c r="C49" s="10">
        <f>VLOOKUP(A49,'[1]Sub Pivot'!A$1:C$65536,3,FALSE)</f>
        <v>85090.67</v>
      </c>
      <c r="D49" s="10">
        <f>IFERROR(VLOOKUP(A49,'[1]BP-18 Substation Detail'!A$1:C$65536,3,FALSE),"")</f>
        <v>40198</v>
      </c>
      <c r="E49" s="11">
        <f t="shared" si="2"/>
        <v>1.1167886462013035</v>
      </c>
      <c r="G49" s="10">
        <f>IFERROR(VLOOKUP('BP-20 Substation Detail'!A49,'[1]O&amp;M Pivot'!M$1:V$65536,10,FALSE),0)</f>
        <v>1189.0171428571427</v>
      </c>
      <c r="I49" s="13" t="s">
        <v>31</v>
      </c>
      <c r="J49" s="13">
        <v>1</v>
      </c>
      <c r="K49" s="13" t="s">
        <v>31</v>
      </c>
      <c r="L49" s="13" t="s">
        <v>31</v>
      </c>
      <c r="M49" s="13" t="s">
        <v>31</v>
      </c>
      <c r="N49" s="13" t="s">
        <v>31</v>
      </c>
      <c r="O49" s="13" t="s">
        <v>31</v>
      </c>
      <c r="P49" s="13">
        <f t="shared" si="3"/>
        <v>1</v>
      </c>
      <c r="R49" s="10" t="str">
        <f t="shared" si="4"/>
        <v/>
      </c>
      <c r="S49" s="10">
        <f t="shared" si="4"/>
        <v>85090.67</v>
      </c>
      <c r="T49" s="10" t="str">
        <f t="shared" si="4"/>
        <v/>
      </c>
      <c r="U49" s="10" t="str">
        <f t="shared" si="4"/>
        <v/>
      </c>
      <c r="V49" s="10" t="str">
        <f t="shared" si="4"/>
        <v/>
      </c>
      <c r="W49" s="10" t="str">
        <f t="shared" si="8"/>
        <v/>
      </c>
      <c r="X49" s="10" t="str">
        <f t="shared" si="8"/>
        <v/>
      </c>
      <c r="Y49" s="14">
        <f t="shared" si="5"/>
        <v>0</v>
      </c>
      <c r="Z49" s="4"/>
      <c r="AA49" s="10" t="str">
        <f t="shared" si="6"/>
        <v/>
      </c>
      <c r="AB49" s="10">
        <f t="shared" si="6"/>
        <v>1189.0171428571427</v>
      </c>
      <c r="AC49" s="10" t="str">
        <f t="shared" si="6"/>
        <v/>
      </c>
      <c r="AD49" s="10" t="str">
        <f t="shared" si="6"/>
        <v/>
      </c>
      <c r="AE49" s="10" t="str">
        <f t="shared" si="9"/>
        <v/>
      </c>
      <c r="AF49" s="10" t="str">
        <f t="shared" si="9"/>
        <v/>
      </c>
      <c r="AG49" s="10" t="str">
        <f t="shared" si="9"/>
        <v/>
      </c>
      <c r="AH49" s="14">
        <f t="shared" si="7"/>
        <v>0</v>
      </c>
      <c r="AI49" s="12"/>
      <c r="AJ49" s="17" t="s">
        <v>102</v>
      </c>
    </row>
    <row r="50" spans="1:36" x14ac:dyDescent="0.3">
      <c r="A50" s="8" t="s">
        <v>103</v>
      </c>
      <c r="B50" s="9" t="str">
        <f>VLOOKUP(A50,'[1]Sub Pivot'!A$1:C$65536,2,FALSE)</f>
        <v>BRINCKEN'S CORNER SUBSTATION</v>
      </c>
      <c r="C50" s="10">
        <f>VLOOKUP(A50,'[1]Sub Pivot'!A$1:C$65536,3,FALSE)</f>
        <v>995467.07</v>
      </c>
      <c r="D50" s="10">
        <f>IFERROR(VLOOKUP(A50,'[1]BP-18 Substation Detail'!A$1:C$65536,3,FALSE),"")</f>
        <v>951234.19</v>
      </c>
      <c r="E50" s="11">
        <f t="shared" si="2"/>
        <v>4.6500515293715426E-2</v>
      </c>
      <c r="G50" s="10">
        <f>IFERROR(VLOOKUP('BP-20 Substation Detail'!A50,'[1]O&amp;M Pivot'!M$1:V$65536,10,FALSE),0)</f>
        <v>16133.574285714287</v>
      </c>
      <c r="I50" s="13" t="s">
        <v>31</v>
      </c>
      <c r="J50" s="13">
        <v>1</v>
      </c>
      <c r="K50" s="13" t="s">
        <v>31</v>
      </c>
      <c r="L50" s="13" t="s">
        <v>31</v>
      </c>
      <c r="M50" s="13" t="s">
        <v>31</v>
      </c>
      <c r="N50" s="13" t="s">
        <v>31</v>
      </c>
      <c r="O50" s="13" t="s">
        <v>31</v>
      </c>
      <c r="P50" s="13">
        <f t="shared" si="3"/>
        <v>1</v>
      </c>
      <c r="R50" s="10" t="str">
        <f t="shared" si="4"/>
        <v/>
      </c>
      <c r="S50" s="10">
        <f t="shared" si="4"/>
        <v>995467.07</v>
      </c>
      <c r="T50" s="10" t="str">
        <f t="shared" si="4"/>
        <v/>
      </c>
      <c r="U50" s="10" t="str">
        <f t="shared" si="4"/>
        <v/>
      </c>
      <c r="V50" s="10" t="str">
        <f t="shared" si="4"/>
        <v/>
      </c>
      <c r="W50" s="10" t="str">
        <f t="shared" si="8"/>
        <v/>
      </c>
      <c r="X50" s="10" t="str">
        <f t="shared" si="8"/>
        <v/>
      </c>
      <c r="Y50" s="14">
        <f t="shared" si="5"/>
        <v>0</v>
      </c>
      <c r="Z50" s="4"/>
      <c r="AA50" s="10" t="str">
        <f t="shared" si="6"/>
        <v/>
      </c>
      <c r="AB50" s="10">
        <f t="shared" si="6"/>
        <v>16133.574285714287</v>
      </c>
      <c r="AC50" s="10" t="str">
        <f t="shared" si="6"/>
        <v/>
      </c>
      <c r="AD50" s="10" t="str">
        <f t="shared" si="6"/>
        <v/>
      </c>
      <c r="AE50" s="10" t="str">
        <f t="shared" si="9"/>
        <v/>
      </c>
      <c r="AF50" s="10" t="str">
        <f t="shared" si="9"/>
        <v/>
      </c>
      <c r="AG50" s="10" t="str">
        <f t="shared" si="9"/>
        <v/>
      </c>
      <c r="AH50" s="14">
        <f t="shared" si="7"/>
        <v>0</v>
      </c>
      <c r="AI50" s="12"/>
      <c r="AJ50" s="13" t="s">
        <v>32</v>
      </c>
    </row>
    <row r="51" spans="1:36" x14ac:dyDescent="0.3">
      <c r="A51" s="8" t="s">
        <v>104</v>
      </c>
      <c r="B51" s="9" t="str">
        <f>VLOOKUP(A51,'[1]Sub Pivot'!A$1:C$65536,2,FALSE)</f>
        <v>BRIDGE SUBSTATION</v>
      </c>
      <c r="C51" s="10">
        <f>VLOOKUP(A51,'[1]Sub Pivot'!A$1:C$65536,3,FALSE)</f>
        <v>5027573.2100000009</v>
      </c>
      <c r="D51" s="10">
        <f>IFERROR(VLOOKUP(A51,'[1]BP-18 Substation Detail'!A$1:C$65536,3,FALSE),"")</f>
        <v>4925792.2300000004</v>
      </c>
      <c r="E51" s="11">
        <f t="shared" si="2"/>
        <v>2.0662865027094419E-2</v>
      </c>
      <c r="G51" s="10">
        <f>IFERROR(VLOOKUP('BP-20 Substation Detail'!A51,'[1]O&amp;M Pivot'!M$1:V$65536,10,FALSE),0)</f>
        <v>53894.915714285722</v>
      </c>
      <c r="I51" s="13" t="s">
        <v>31</v>
      </c>
      <c r="J51" s="13">
        <v>1</v>
      </c>
      <c r="K51" s="13" t="s">
        <v>31</v>
      </c>
      <c r="L51" s="13" t="s">
        <v>31</v>
      </c>
      <c r="M51" s="13" t="s">
        <v>31</v>
      </c>
      <c r="N51" s="13" t="s">
        <v>31</v>
      </c>
      <c r="O51" s="13" t="s">
        <v>31</v>
      </c>
      <c r="P51" s="13">
        <f t="shared" si="3"/>
        <v>1</v>
      </c>
      <c r="R51" s="10" t="str">
        <f t="shared" si="4"/>
        <v/>
      </c>
      <c r="S51" s="10">
        <f t="shared" si="4"/>
        <v>5027573.2100000009</v>
      </c>
      <c r="T51" s="10" t="str">
        <f t="shared" si="4"/>
        <v/>
      </c>
      <c r="U51" s="10" t="str">
        <f t="shared" si="4"/>
        <v/>
      </c>
      <c r="V51" s="10" t="str">
        <f t="shared" si="4"/>
        <v/>
      </c>
      <c r="W51" s="10" t="str">
        <f t="shared" si="8"/>
        <v/>
      </c>
      <c r="X51" s="10" t="str">
        <f t="shared" si="8"/>
        <v/>
      </c>
      <c r="Y51" s="14">
        <f t="shared" si="5"/>
        <v>0</v>
      </c>
      <c r="Z51" s="4"/>
      <c r="AA51" s="10" t="str">
        <f t="shared" si="6"/>
        <v/>
      </c>
      <c r="AB51" s="10">
        <f t="shared" si="6"/>
        <v>53894.915714285722</v>
      </c>
      <c r="AC51" s="10" t="str">
        <f t="shared" si="6"/>
        <v/>
      </c>
      <c r="AD51" s="10" t="str">
        <f t="shared" si="6"/>
        <v/>
      </c>
      <c r="AE51" s="10" t="str">
        <f t="shared" si="9"/>
        <v/>
      </c>
      <c r="AF51" s="10" t="str">
        <f t="shared" si="9"/>
        <v/>
      </c>
      <c r="AG51" s="10" t="str">
        <f t="shared" si="9"/>
        <v/>
      </c>
      <c r="AH51" s="14">
        <f t="shared" si="7"/>
        <v>0</v>
      </c>
      <c r="AI51" s="12"/>
      <c r="AJ51" s="13" t="s">
        <v>32</v>
      </c>
    </row>
    <row r="52" spans="1:36" x14ac:dyDescent="0.3">
      <c r="A52" s="8" t="s">
        <v>105</v>
      </c>
      <c r="B52" s="9" t="str">
        <f>VLOOKUP(A52,'[1]Sub Pivot'!A$1:C$65536,2,FALSE)</f>
        <v>BROOKDALE SUBSTATION(TACOMA PUBLIC UTILITIES)</v>
      </c>
      <c r="C52" s="10">
        <f>VLOOKUP(A52,'[1]Sub Pivot'!A$1:C$65536,3,FALSE)</f>
        <v>43391</v>
      </c>
      <c r="D52" s="10">
        <f>IFERROR(VLOOKUP(A52,'[1]BP-18 Substation Detail'!A$1:C$65536,3,FALSE),"")</f>
        <v>43391</v>
      </c>
      <c r="E52" s="11">
        <f t="shared" si="2"/>
        <v>0</v>
      </c>
      <c r="G52" s="10">
        <f>IFERROR(VLOOKUP('BP-20 Substation Detail'!A52,'[1]O&amp;M Pivot'!M$1:V$65536,10,FALSE),0)</f>
        <v>0</v>
      </c>
      <c r="I52" s="13" t="s">
        <v>31</v>
      </c>
      <c r="J52" s="13">
        <v>1</v>
      </c>
      <c r="K52" s="13" t="s">
        <v>31</v>
      </c>
      <c r="L52" s="13" t="s">
        <v>31</v>
      </c>
      <c r="M52" s="13" t="s">
        <v>31</v>
      </c>
      <c r="N52" s="13" t="s">
        <v>31</v>
      </c>
      <c r="O52" s="13" t="s">
        <v>31</v>
      </c>
      <c r="P52" s="13">
        <f t="shared" si="3"/>
        <v>1</v>
      </c>
      <c r="R52" s="10" t="str">
        <f t="shared" si="4"/>
        <v/>
      </c>
      <c r="S52" s="10">
        <f t="shared" si="4"/>
        <v>43391</v>
      </c>
      <c r="T52" s="10" t="str">
        <f t="shared" si="4"/>
        <v/>
      </c>
      <c r="U52" s="10" t="str">
        <f t="shared" si="4"/>
        <v/>
      </c>
      <c r="V52" s="10" t="str">
        <f t="shared" si="4"/>
        <v/>
      </c>
      <c r="W52" s="10" t="str">
        <f t="shared" si="8"/>
        <v/>
      </c>
      <c r="X52" s="10" t="str">
        <f t="shared" si="8"/>
        <v/>
      </c>
      <c r="Y52" s="14">
        <f t="shared" si="5"/>
        <v>0</v>
      </c>
      <c r="Z52" s="4"/>
      <c r="AA52" s="10" t="str">
        <f t="shared" si="6"/>
        <v/>
      </c>
      <c r="AB52" s="10">
        <f t="shared" si="6"/>
        <v>0</v>
      </c>
      <c r="AC52" s="10" t="str">
        <f t="shared" si="6"/>
        <v/>
      </c>
      <c r="AD52" s="10" t="str">
        <f t="shared" si="6"/>
        <v/>
      </c>
      <c r="AE52" s="10" t="str">
        <f t="shared" si="9"/>
        <v/>
      </c>
      <c r="AF52" s="10" t="str">
        <f t="shared" si="9"/>
        <v/>
      </c>
      <c r="AG52" s="10" t="str">
        <f t="shared" si="9"/>
        <v/>
      </c>
      <c r="AH52" s="14">
        <f t="shared" si="7"/>
        <v>0</v>
      </c>
      <c r="AI52" s="12"/>
      <c r="AJ52" s="13" t="s">
        <v>48</v>
      </c>
    </row>
    <row r="53" spans="1:36" x14ac:dyDescent="0.3">
      <c r="A53" s="8" t="s">
        <v>106</v>
      </c>
      <c r="B53" s="9" t="str">
        <f>VLOOKUP(A53,'[1]Sub Pivot'!A$1:C$65536,2,FALSE)</f>
        <v>BURBANK SUBSTATION</v>
      </c>
      <c r="C53" s="10">
        <f>VLOOKUP(A53,'[1]Sub Pivot'!A$1:C$65536,3,FALSE)</f>
        <v>619504.04</v>
      </c>
      <c r="D53" s="10">
        <f>IFERROR(VLOOKUP(A53,'[1]BP-18 Substation Detail'!A$1:C$65536,3,FALSE),"")</f>
        <v>619504.04</v>
      </c>
      <c r="E53" s="11">
        <f t="shared" si="2"/>
        <v>0</v>
      </c>
      <c r="G53" s="10">
        <f>IFERROR(VLOOKUP('BP-20 Substation Detail'!A53,'[1]O&amp;M Pivot'!M$1:V$65536,10,FALSE),0)</f>
        <v>12170.667142857141</v>
      </c>
      <c r="I53" s="13" t="s">
        <v>31</v>
      </c>
      <c r="J53" s="13">
        <v>0.68841012220613063</v>
      </c>
      <c r="K53" s="13" t="s">
        <v>31</v>
      </c>
      <c r="L53" s="13" t="s">
        <v>31</v>
      </c>
      <c r="M53" s="13">
        <v>0.18490859242824895</v>
      </c>
      <c r="N53" s="13" t="s">
        <v>31</v>
      </c>
      <c r="O53" s="13">
        <v>0.12668128536562037</v>
      </c>
      <c r="P53" s="13">
        <f t="shared" si="3"/>
        <v>1</v>
      </c>
      <c r="R53" s="10" t="str">
        <f t="shared" si="4"/>
        <v/>
      </c>
      <c r="S53" s="10">
        <f t="shared" si="4"/>
        <v>426472.85188359168</v>
      </c>
      <c r="T53" s="10" t="str">
        <f t="shared" si="4"/>
        <v/>
      </c>
      <c r="U53" s="10" t="str">
        <f t="shared" si="4"/>
        <v/>
      </c>
      <c r="V53" s="10">
        <f t="shared" si="4"/>
        <v>114551.62004001364</v>
      </c>
      <c r="W53" s="10" t="str">
        <f t="shared" si="8"/>
        <v/>
      </c>
      <c r="X53" s="10">
        <f t="shared" si="8"/>
        <v>78479.568076394702</v>
      </c>
      <c r="Y53" s="14">
        <f t="shared" si="5"/>
        <v>0</v>
      </c>
      <c r="Z53" s="4"/>
      <c r="AA53" s="10" t="str">
        <f t="shared" si="6"/>
        <v/>
      </c>
      <c r="AB53" s="10">
        <f t="shared" si="6"/>
        <v>8378.4104551444234</v>
      </c>
      <c r="AC53" s="10" t="str">
        <f t="shared" si="6"/>
        <v/>
      </c>
      <c r="AD53" s="10" t="str">
        <f t="shared" si="6"/>
        <v/>
      </c>
      <c r="AE53" s="10">
        <f t="shared" si="9"/>
        <v>2250.4609302984522</v>
      </c>
      <c r="AF53" s="10" t="str">
        <f t="shared" si="9"/>
        <v/>
      </c>
      <c r="AG53" s="10">
        <f t="shared" si="9"/>
        <v>1541.7957574142649</v>
      </c>
      <c r="AH53" s="14">
        <f t="shared" si="7"/>
        <v>0</v>
      </c>
      <c r="AI53" s="12"/>
      <c r="AJ53" s="13" t="s">
        <v>107</v>
      </c>
    </row>
    <row r="54" spans="1:36" x14ac:dyDescent="0.3">
      <c r="A54" s="8" t="s">
        <v>108</v>
      </c>
      <c r="B54" s="18" t="str">
        <f>VLOOKUP(A54,'[1]Sub Pivot'!A$1:C$65536,2,FALSE)</f>
        <v>BURLEY SUBSTATION(CITY OF BURLEY)</v>
      </c>
      <c r="C54" s="10">
        <f>VLOOKUP(A54,'[1]Sub Pivot'!A$1:C$65536,3,FALSE)</f>
        <v>59262.04</v>
      </c>
      <c r="D54" s="10">
        <f>IFERROR(VLOOKUP(A54,'[1]BP-18 Substation Detail'!A$1:C$65536,3,FALSE),"")</f>
        <v>8862</v>
      </c>
      <c r="E54" s="11">
        <f t="shared" si="2"/>
        <v>5.6872083051229971</v>
      </c>
      <c r="G54" s="10">
        <f>IFERROR(VLOOKUP('BP-20 Substation Detail'!A54,'[1]O&amp;M Pivot'!M$1:V$65536,10,FALSE),0)</f>
        <v>439.66571428571433</v>
      </c>
      <c r="I54" s="13" t="s">
        <v>31</v>
      </c>
      <c r="J54" s="13">
        <v>1</v>
      </c>
      <c r="K54" s="13" t="s">
        <v>31</v>
      </c>
      <c r="L54" s="13" t="s">
        <v>31</v>
      </c>
      <c r="M54" s="13" t="s">
        <v>31</v>
      </c>
      <c r="N54" s="13" t="s">
        <v>31</v>
      </c>
      <c r="O54" s="13" t="s">
        <v>31</v>
      </c>
      <c r="P54" s="13">
        <f t="shared" si="3"/>
        <v>1</v>
      </c>
      <c r="R54" s="10" t="str">
        <f t="shared" si="4"/>
        <v/>
      </c>
      <c r="S54" s="10">
        <f t="shared" si="4"/>
        <v>59262.04</v>
      </c>
      <c r="T54" s="10" t="str">
        <f t="shared" si="4"/>
        <v/>
      </c>
      <c r="U54" s="10" t="str">
        <f t="shared" si="4"/>
        <v/>
      </c>
      <c r="V54" s="10" t="str">
        <f t="shared" si="4"/>
        <v/>
      </c>
      <c r="W54" s="10" t="str">
        <f t="shared" si="8"/>
        <v/>
      </c>
      <c r="X54" s="10" t="str">
        <f t="shared" si="8"/>
        <v/>
      </c>
      <c r="Y54" s="14">
        <f t="shared" si="5"/>
        <v>0</v>
      </c>
      <c r="Z54" s="4"/>
      <c r="AA54" s="10" t="str">
        <f t="shared" si="6"/>
        <v/>
      </c>
      <c r="AB54" s="10">
        <f t="shared" si="6"/>
        <v>439.66571428571433</v>
      </c>
      <c r="AC54" s="10" t="str">
        <f t="shared" si="6"/>
        <v/>
      </c>
      <c r="AD54" s="10" t="str">
        <f t="shared" si="6"/>
        <v/>
      </c>
      <c r="AE54" s="10" t="str">
        <f t="shared" si="9"/>
        <v/>
      </c>
      <c r="AF54" s="10" t="str">
        <f t="shared" si="9"/>
        <v/>
      </c>
      <c r="AG54" s="10" t="str">
        <f t="shared" si="9"/>
        <v/>
      </c>
      <c r="AH54" s="14">
        <f t="shared" si="7"/>
        <v>0</v>
      </c>
      <c r="AI54" s="12"/>
      <c r="AJ54" s="17" t="s">
        <v>102</v>
      </c>
    </row>
    <row r="55" spans="1:36" x14ac:dyDescent="0.3">
      <c r="A55" s="8" t="s">
        <v>109</v>
      </c>
      <c r="B55" s="16" t="str">
        <f>VLOOKUP(A55,'[1]Sub Pivot'!A$1:C$65536,2,FALSE)</f>
        <v>BURNT WOODS SUBSTATION</v>
      </c>
      <c r="C55" s="10">
        <f>VLOOKUP(A55,'[1]Sub Pivot'!A$1:C$65536,3,FALSE)</f>
        <v>572252.21000000008</v>
      </c>
      <c r="D55" s="10">
        <f>IFERROR(VLOOKUP(A55,'[1]BP-18 Substation Detail'!A$1:C$65536,3,FALSE),"")</f>
        <v>503899.84</v>
      </c>
      <c r="E55" s="11">
        <f t="shared" si="2"/>
        <v>0.13564673884397355</v>
      </c>
      <c r="G55" s="10">
        <f>IFERROR(VLOOKUP('BP-20 Substation Detail'!A55,'[1]O&amp;M Pivot'!M$1:V$65536,10,FALSE),0)</f>
        <v>15392.627142857145</v>
      </c>
      <c r="I55" s="13" t="s">
        <v>31</v>
      </c>
      <c r="J55" s="19">
        <f>1-M55</f>
        <v>0.41157186618816188</v>
      </c>
      <c r="K55" s="19" t="s">
        <v>31</v>
      </c>
      <c r="L55" s="19" t="s">
        <v>31</v>
      </c>
      <c r="M55" s="19">
        <v>0.58842813381183812</v>
      </c>
      <c r="N55" s="13" t="s">
        <v>31</v>
      </c>
      <c r="O55" s="13" t="s">
        <v>31</v>
      </c>
      <c r="P55" s="13">
        <f t="shared" si="3"/>
        <v>1</v>
      </c>
      <c r="R55" s="10" t="str">
        <f t="shared" si="4"/>
        <v/>
      </c>
      <c r="S55" s="10">
        <f t="shared" si="4"/>
        <v>235522.90999999995</v>
      </c>
      <c r="T55" s="10" t="str">
        <f t="shared" si="4"/>
        <v/>
      </c>
      <c r="U55" s="10" t="str">
        <f t="shared" si="4"/>
        <v/>
      </c>
      <c r="V55" s="10">
        <f t="shared" si="4"/>
        <v>336729.3000000001</v>
      </c>
      <c r="W55" s="10" t="str">
        <f t="shared" si="8"/>
        <v/>
      </c>
      <c r="X55" s="10" t="str">
        <f t="shared" si="8"/>
        <v/>
      </c>
      <c r="Y55" s="14">
        <f t="shared" si="5"/>
        <v>0</v>
      </c>
      <c r="Z55" s="4"/>
      <c r="AA55" s="10" t="str">
        <f t="shared" si="6"/>
        <v/>
      </c>
      <c r="AB55" s="10">
        <f t="shared" si="6"/>
        <v>6335.1722787242697</v>
      </c>
      <c r="AC55" s="10" t="str">
        <f t="shared" si="6"/>
        <v/>
      </c>
      <c r="AD55" s="10" t="str">
        <f t="shared" si="6"/>
        <v/>
      </c>
      <c r="AE55" s="10">
        <f t="shared" si="9"/>
        <v>9057.4548641328765</v>
      </c>
      <c r="AF55" s="10" t="str">
        <f t="shared" si="9"/>
        <v/>
      </c>
      <c r="AG55" s="10" t="str">
        <f t="shared" si="9"/>
        <v/>
      </c>
      <c r="AH55" s="14">
        <f t="shared" si="7"/>
        <v>0</v>
      </c>
      <c r="AI55" s="12"/>
      <c r="AJ55" s="17" t="s">
        <v>110</v>
      </c>
    </row>
    <row r="56" spans="1:36" x14ac:dyDescent="0.3">
      <c r="A56" s="8" t="s">
        <v>111</v>
      </c>
      <c r="B56" s="9" t="str">
        <f>VLOOKUP(A56,'[1]Sub Pivot'!A$1:C$65536,2,FALSE)</f>
        <v>CANBY SUBSTATION(BPA)</v>
      </c>
      <c r="C56" s="10">
        <f>VLOOKUP(A56,'[1]Sub Pivot'!A$1:C$65536,3,FALSE)</f>
        <v>1634998.6099999999</v>
      </c>
      <c r="D56" s="10">
        <f>IFERROR(VLOOKUP(A56,'[1]BP-18 Substation Detail'!A$1:C$65536,3,FALSE),"")</f>
        <v>1634998.6099999999</v>
      </c>
      <c r="E56" s="11">
        <f t="shared" si="2"/>
        <v>0</v>
      </c>
      <c r="G56" s="10">
        <f>IFERROR(VLOOKUP('BP-20 Substation Detail'!A56,'[1]O&amp;M Pivot'!M$1:V$65536,10,FALSE),0)</f>
        <v>26496.575714285715</v>
      </c>
      <c r="I56" s="13" t="s">
        <v>31</v>
      </c>
      <c r="J56" s="13">
        <v>1</v>
      </c>
      <c r="K56" s="13" t="s">
        <v>31</v>
      </c>
      <c r="L56" s="13" t="s">
        <v>31</v>
      </c>
      <c r="M56" s="13" t="s">
        <v>31</v>
      </c>
      <c r="N56" s="13" t="s">
        <v>31</v>
      </c>
      <c r="O56" s="13" t="s">
        <v>31</v>
      </c>
      <c r="P56" s="13">
        <f t="shared" si="3"/>
        <v>1</v>
      </c>
      <c r="R56" s="10" t="str">
        <f t="shared" si="4"/>
        <v/>
      </c>
      <c r="S56" s="10">
        <f t="shared" si="4"/>
        <v>1634998.6099999999</v>
      </c>
      <c r="T56" s="10" t="str">
        <f t="shared" si="4"/>
        <v/>
      </c>
      <c r="U56" s="10" t="str">
        <f t="shared" si="4"/>
        <v/>
      </c>
      <c r="V56" s="10" t="str">
        <f t="shared" si="4"/>
        <v/>
      </c>
      <c r="W56" s="10" t="str">
        <f t="shared" si="8"/>
        <v/>
      </c>
      <c r="X56" s="10" t="str">
        <f t="shared" si="8"/>
        <v/>
      </c>
      <c r="Y56" s="14">
        <f t="shared" si="5"/>
        <v>0</v>
      </c>
      <c r="Z56" s="4"/>
      <c r="AA56" s="10" t="str">
        <f t="shared" si="6"/>
        <v/>
      </c>
      <c r="AB56" s="10">
        <f t="shared" si="6"/>
        <v>26496.575714285715</v>
      </c>
      <c r="AC56" s="10" t="str">
        <f t="shared" si="6"/>
        <v/>
      </c>
      <c r="AD56" s="10" t="str">
        <f t="shared" si="6"/>
        <v/>
      </c>
      <c r="AE56" s="10" t="str">
        <f t="shared" si="9"/>
        <v/>
      </c>
      <c r="AF56" s="10" t="str">
        <f t="shared" si="9"/>
        <v/>
      </c>
      <c r="AG56" s="10" t="str">
        <f t="shared" si="9"/>
        <v/>
      </c>
      <c r="AH56" s="14">
        <f t="shared" si="7"/>
        <v>0</v>
      </c>
      <c r="AI56" s="12"/>
      <c r="AJ56" s="13" t="s">
        <v>32</v>
      </c>
    </row>
    <row r="57" spans="1:36" x14ac:dyDescent="0.3">
      <c r="A57" s="8" t="s">
        <v>112</v>
      </c>
      <c r="B57" s="9" t="str">
        <f>VLOOKUP(A57,'[1]Sub Pivot'!A$1:C$65536,2,FALSE)</f>
        <v>CASCADE LOCKS SUBSTATION</v>
      </c>
      <c r="C57" s="10">
        <f>VLOOKUP(A57,'[1]Sub Pivot'!A$1:C$65536,3,FALSE)</f>
        <v>627884.25000000012</v>
      </c>
      <c r="D57" s="10">
        <f>IFERROR(VLOOKUP(A57,'[1]BP-18 Substation Detail'!A$1:C$65536,3,FALSE),"")</f>
        <v>627350.93000000005</v>
      </c>
      <c r="E57" s="11">
        <f t="shared" si="2"/>
        <v>8.5011430524230692E-4</v>
      </c>
      <c r="G57" s="10">
        <f>IFERROR(VLOOKUP('BP-20 Substation Detail'!A57,'[1]O&amp;M Pivot'!M$1:V$65536,10,FALSE),0)</f>
        <v>31415.614285714284</v>
      </c>
      <c r="I57" s="13" t="s">
        <v>31</v>
      </c>
      <c r="J57" s="13">
        <v>0.6116979241373024</v>
      </c>
      <c r="K57" s="13" t="s">
        <v>31</v>
      </c>
      <c r="L57" s="13" t="s">
        <v>31</v>
      </c>
      <c r="M57" s="13">
        <v>0.3883020758626976</v>
      </c>
      <c r="N57" s="13" t="s">
        <v>31</v>
      </c>
      <c r="O57" s="13" t="s">
        <v>31</v>
      </c>
      <c r="P57" s="13">
        <f t="shared" si="3"/>
        <v>1</v>
      </c>
      <c r="R57" s="10" t="str">
        <f t="shared" si="4"/>
        <v/>
      </c>
      <c r="S57" s="10">
        <f t="shared" si="4"/>
        <v>384075.49232350709</v>
      </c>
      <c r="T57" s="10" t="str">
        <f t="shared" si="4"/>
        <v/>
      </c>
      <c r="U57" s="10" t="str">
        <f t="shared" si="4"/>
        <v/>
      </c>
      <c r="V57" s="10">
        <f t="shared" si="4"/>
        <v>243808.75767649303</v>
      </c>
      <c r="W57" s="10" t="str">
        <f t="shared" si="8"/>
        <v/>
      </c>
      <c r="X57" s="10" t="str">
        <f t="shared" si="8"/>
        <v/>
      </c>
      <c r="Y57" s="14">
        <f t="shared" si="5"/>
        <v>0</v>
      </c>
      <c r="Z57" s="4"/>
      <c r="AA57" s="10" t="str">
        <f t="shared" si="6"/>
        <v/>
      </c>
      <c r="AB57" s="10">
        <f t="shared" si="6"/>
        <v>19216.866044069611</v>
      </c>
      <c r="AC57" s="10" t="str">
        <f t="shared" si="6"/>
        <v/>
      </c>
      <c r="AD57" s="10" t="str">
        <f t="shared" si="6"/>
        <v/>
      </c>
      <c r="AE57" s="10">
        <f t="shared" si="9"/>
        <v>12198.748241644675</v>
      </c>
      <c r="AF57" s="10" t="str">
        <f t="shared" si="9"/>
        <v/>
      </c>
      <c r="AG57" s="10" t="str">
        <f t="shared" si="9"/>
        <v/>
      </c>
      <c r="AH57" s="14">
        <f t="shared" si="7"/>
        <v>0</v>
      </c>
      <c r="AI57" s="12"/>
      <c r="AJ57" s="13" t="s">
        <v>113</v>
      </c>
    </row>
    <row r="58" spans="1:36" x14ac:dyDescent="0.3">
      <c r="A58" s="8" t="s">
        <v>114</v>
      </c>
      <c r="B58" s="9" t="str">
        <f>VLOOKUP(A58,'[1]Sub Pivot'!A$1:C$65536,2,FALSE)</f>
        <v>CARDWELL SUBSTATION</v>
      </c>
      <c r="C58" s="10">
        <f>VLOOKUP(A58,'[1]Sub Pivot'!A$1:C$65536,3,FALSE)</f>
        <v>3070642.5900000003</v>
      </c>
      <c r="D58" s="10">
        <f>IFERROR(VLOOKUP(A58,'[1]BP-18 Substation Detail'!A$1:C$65536,3,FALSE),"")</f>
        <v>3067081.0999999996</v>
      </c>
      <c r="E58" s="11">
        <f t="shared" si="2"/>
        <v>1.1611985089017339E-3</v>
      </c>
      <c r="G58" s="10">
        <f>IFERROR(VLOOKUP('BP-20 Substation Detail'!A58,'[1]O&amp;M Pivot'!M$1:V$65536,10,FALSE),0)</f>
        <v>68001.494285714289</v>
      </c>
      <c r="I58" s="13" t="s">
        <v>31</v>
      </c>
      <c r="J58" s="13">
        <v>1</v>
      </c>
      <c r="K58" s="13" t="s">
        <v>31</v>
      </c>
      <c r="L58" s="13" t="s">
        <v>31</v>
      </c>
      <c r="M58" s="13" t="s">
        <v>31</v>
      </c>
      <c r="N58" s="13" t="s">
        <v>31</v>
      </c>
      <c r="O58" s="13" t="s">
        <v>31</v>
      </c>
      <c r="P58" s="13">
        <f t="shared" si="3"/>
        <v>1</v>
      </c>
      <c r="R58" s="10" t="str">
        <f t="shared" si="4"/>
        <v/>
      </c>
      <c r="S58" s="10">
        <f t="shared" si="4"/>
        <v>3070642.5900000003</v>
      </c>
      <c r="T58" s="10" t="str">
        <f t="shared" si="4"/>
        <v/>
      </c>
      <c r="U58" s="10" t="str">
        <f t="shared" si="4"/>
        <v/>
      </c>
      <c r="V58" s="10" t="str">
        <f t="shared" si="4"/>
        <v/>
      </c>
      <c r="W58" s="10" t="str">
        <f t="shared" si="8"/>
        <v/>
      </c>
      <c r="X58" s="10" t="str">
        <f t="shared" si="8"/>
        <v/>
      </c>
      <c r="Y58" s="14">
        <f t="shared" si="5"/>
        <v>0</v>
      </c>
      <c r="Z58" s="4"/>
      <c r="AA58" s="10" t="str">
        <f t="shared" si="6"/>
        <v/>
      </c>
      <c r="AB58" s="10">
        <f t="shared" si="6"/>
        <v>68001.494285714289</v>
      </c>
      <c r="AC58" s="10" t="str">
        <f t="shared" si="6"/>
        <v/>
      </c>
      <c r="AD58" s="10" t="str">
        <f t="shared" si="6"/>
        <v/>
      </c>
      <c r="AE58" s="10" t="str">
        <f t="shared" si="9"/>
        <v/>
      </c>
      <c r="AF58" s="10" t="str">
        <f t="shared" si="9"/>
        <v/>
      </c>
      <c r="AG58" s="10" t="str">
        <f t="shared" si="9"/>
        <v/>
      </c>
      <c r="AH58" s="14">
        <f t="shared" si="7"/>
        <v>0</v>
      </c>
      <c r="AI58" s="12"/>
      <c r="AJ58" s="13" t="s">
        <v>32</v>
      </c>
    </row>
    <row r="59" spans="1:36" x14ac:dyDescent="0.3">
      <c r="A59" s="8" t="s">
        <v>115</v>
      </c>
      <c r="B59" s="9" t="str">
        <f>VLOOKUP(A59,'[1]Sub Pivot'!A$1:C$65536,2,FALSE)</f>
        <v>CARLTON SUBSTATION</v>
      </c>
      <c r="C59" s="10">
        <f>VLOOKUP(A59,'[1]Sub Pivot'!A$1:C$65536,3,FALSE)</f>
        <v>6294326.0699999994</v>
      </c>
      <c r="D59" s="10">
        <f>IFERROR(VLOOKUP(A59,'[1]BP-18 Substation Detail'!A$1:C$65536,3,FALSE),"")</f>
        <v>6294326.0700000003</v>
      </c>
      <c r="E59" s="11">
        <f t="shared" si="2"/>
        <v>-1.4796223841251974E-16</v>
      </c>
      <c r="G59" s="10">
        <f>IFERROR(VLOOKUP('BP-20 Substation Detail'!A59,'[1]O&amp;M Pivot'!M$1:V$65536,10,FALSE),0)</f>
        <v>96499.095714285722</v>
      </c>
      <c r="I59" s="13" t="s">
        <v>31</v>
      </c>
      <c r="J59" s="13">
        <v>1</v>
      </c>
      <c r="K59" s="13" t="s">
        <v>31</v>
      </c>
      <c r="L59" s="13" t="s">
        <v>31</v>
      </c>
      <c r="M59" s="13" t="s">
        <v>31</v>
      </c>
      <c r="N59" s="13" t="s">
        <v>31</v>
      </c>
      <c r="O59" s="13" t="s">
        <v>31</v>
      </c>
      <c r="P59" s="13">
        <f t="shared" si="3"/>
        <v>1</v>
      </c>
      <c r="R59" s="10" t="str">
        <f t="shared" si="4"/>
        <v/>
      </c>
      <c r="S59" s="10">
        <f t="shared" si="4"/>
        <v>6294326.0699999994</v>
      </c>
      <c r="T59" s="10" t="str">
        <f t="shared" si="4"/>
        <v/>
      </c>
      <c r="U59" s="10" t="str">
        <f t="shared" si="4"/>
        <v/>
      </c>
      <c r="V59" s="10" t="str">
        <f t="shared" si="4"/>
        <v/>
      </c>
      <c r="W59" s="10" t="str">
        <f t="shared" si="8"/>
        <v/>
      </c>
      <c r="X59" s="10" t="str">
        <f t="shared" si="8"/>
        <v/>
      </c>
      <c r="Y59" s="14">
        <f t="shared" si="5"/>
        <v>0</v>
      </c>
      <c r="Z59" s="4"/>
      <c r="AA59" s="10" t="str">
        <f t="shared" si="6"/>
        <v/>
      </c>
      <c r="AB59" s="10">
        <f t="shared" si="6"/>
        <v>96499.095714285722</v>
      </c>
      <c r="AC59" s="10" t="str">
        <f t="shared" si="6"/>
        <v/>
      </c>
      <c r="AD59" s="10" t="str">
        <f t="shared" si="6"/>
        <v/>
      </c>
      <c r="AE59" s="10" t="str">
        <f t="shared" si="9"/>
        <v/>
      </c>
      <c r="AF59" s="10" t="str">
        <f t="shared" si="9"/>
        <v/>
      </c>
      <c r="AG59" s="10" t="str">
        <f t="shared" si="9"/>
        <v/>
      </c>
      <c r="AH59" s="14">
        <f t="shared" si="7"/>
        <v>0</v>
      </c>
      <c r="AI59" s="12"/>
      <c r="AJ59" s="13" t="s">
        <v>32</v>
      </c>
    </row>
    <row r="60" spans="1:36" x14ac:dyDescent="0.3">
      <c r="A60" s="8" t="s">
        <v>116</v>
      </c>
      <c r="B60" s="9" t="str">
        <f>VLOOKUP(A60,'[1]Sub Pivot'!A$1:C$65536,2,FALSE)</f>
        <v>CARSON SUBSTATION</v>
      </c>
      <c r="C60" s="10">
        <f>VLOOKUP(A60,'[1]Sub Pivot'!A$1:C$65536,3,FALSE)</f>
        <v>2593</v>
      </c>
      <c r="D60" s="10">
        <f>IFERROR(VLOOKUP(A60,'[1]BP-18 Substation Detail'!A$1:C$65536,3,FALSE),"")</f>
        <v>2593</v>
      </c>
      <c r="E60" s="11">
        <f t="shared" si="2"/>
        <v>0</v>
      </c>
      <c r="G60" s="10">
        <f>IFERROR(VLOOKUP('BP-20 Substation Detail'!A60,'[1]O&amp;M Pivot'!M$1:V$65536,10,FALSE),0)</f>
        <v>1456.7299999999998</v>
      </c>
      <c r="I60" s="13" t="s">
        <v>31</v>
      </c>
      <c r="J60" s="13">
        <v>1</v>
      </c>
      <c r="K60" s="13" t="s">
        <v>31</v>
      </c>
      <c r="L60" s="13" t="s">
        <v>31</v>
      </c>
      <c r="M60" s="13" t="s">
        <v>31</v>
      </c>
      <c r="N60" s="13" t="s">
        <v>31</v>
      </c>
      <c r="O60" s="13" t="s">
        <v>31</v>
      </c>
      <c r="P60" s="13">
        <f t="shared" si="3"/>
        <v>1</v>
      </c>
      <c r="R60" s="10" t="str">
        <f t="shared" si="4"/>
        <v/>
      </c>
      <c r="S60" s="10">
        <f t="shared" si="4"/>
        <v>2593</v>
      </c>
      <c r="T60" s="10" t="str">
        <f t="shared" si="4"/>
        <v/>
      </c>
      <c r="U60" s="10" t="str">
        <f t="shared" si="4"/>
        <v/>
      </c>
      <c r="V60" s="10" t="str">
        <f t="shared" si="4"/>
        <v/>
      </c>
      <c r="W60" s="10" t="str">
        <f t="shared" si="8"/>
        <v/>
      </c>
      <c r="X60" s="10" t="str">
        <f t="shared" si="8"/>
        <v/>
      </c>
      <c r="Y60" s="14">
        <f t="shared" si="5"/>
        <v>0</v>
      </c>
      <c r="Z60" s="4"/>
      <c r="AA60" s="10" t="str">
        <f t="shared" si="6"/>
        <v/>
      </c>
      <c r="AB60" s="10">
        <f t="shared" si="6"/>
        <v>1456.7299999999998</v>
      </c>
      <c r="AC60" s="10" t="str">
        <f t="shared" si="6"/>
        <v/>
      </c>
      <c r="AD60" s="10" t="str">
        <f t="shared" si="6"/>
        <v/>
      </c>
      <c r="AE60" s="10" t="str">
        <f t="shared" si="9"/>
        <v/>
      </c>
      <c r="AF60" s="10" t="str">
        <f t="shared" si="9"/>
        <v/>
      </c>
      <c r="AG60" s="10" t="str">
        <f t="shared" si="9"/>
        <v/>
      </c>
      <c r="AH60" s="14">
        <f t="shared" si="7"/>
        <v>0</v>
      </c>
      <c r="AI60" s="12"/>
      <c r="AJ60" s="13" t="s">
        <v>48</v>
      </c>
    </row>
    <row r="61" spans="1:36" x14ac:dyDescent="0.3">
      <c r="A61" s="8" t="s">
        <v>117</v>
      </c>
      <c r="B61" s="9" t="str">
        <f>VLOOKUP(A61,'[1]Sub Pivot'!A$1:C$65536,2,FALSE)</f>
        <v>CATHLAMET SUBSTATION</v>
      </c>
      <c r="C61" s="10">
        <f>VLOOKUP(A61,'[1]Sub Pivot'!A$1:C$65536,3,FALSE)</f>
        <v>101017.88</v>
      </c>
      <c r="D61" s="10">
        <f>IFERROR(VLOOKUP(A61,'[1]BP-18 Substation Detail'!A$1:C$65536,3,FALSE),"")</f>
        <v>101017.88</v>
      </c>
      <c r="E61" s="11">
        <f t="shared" si="2"/>
        <v>0</v>
      </c>
      <c r="G61" s="10">
        <f>IFERROR(VLOOKUP('BP-20 Substation Detail'!A61,'[1]O&amp;M Pivot'!M$1:V$65536,10,FALSE),0)</f>
        <v>1346.8714285714286</v>
      </c>
      <c r="I61" s="13" t="s">
        <v>31</v>
      </c>
      <c r="J61" s="13">
        <v>1</v>
      </c>
      <c r="K61" s="13" t="s">
        <v>31</v>
      </c>
      <c r="L61" s="13" t="s">
        <v>31</v>
      </c>
      <c r="M61" s="13" t="s">
        <v>31</v>
      </c>
      <c r="N61" s="13" t="s">
        <v>31</v>
      </c>
      <c r="O61" s="13" t="s">
        <v>31</v>
      </c>
      <c r="P61" s="13">
        <f t="shared" si="3"/>
        <v>1</v>
      </c>
      <c r="R61" s="10" t="str">
        <f t="shared" si="4"/>
        <v/>
      </c>
      <c r="S61" s="10">
        <f t="shared" si="4"/>
        <v>101017.88</v>
      </c>
      <c r="T61" s="10" t="str">
        <f t="shared" si="4"/>
        <v/>
      </c>
      <c r="U61" s="10" t="str">
        <f t="shared" si="4"/>
        <v/>
      </c>
      <c r="V61" s="10" t="str">
        <f t="shared" si="4"/>
        <v/>
      </c>
      <c r="W61" s="10" t="str">
        <f t="shared" si="8"/>
        <v/>
      </c>
      <c r="X61" s="10" t="str">
        <f t="shared" si="8"/>
        <v/>
      </c>
      <c r="Y61" s="14">
        <f t="shared" si="5"/>
        <v>0</v>
      </c>
      <c r="Z61" s="4"/>
      <c r="AA61" s="10" t="str">
        <f t="shared" si="6"/>
        <v/>
      </c>
      <c r="AB61" s="10">
        <f t="shared" si="6"/>
        <v>1346.8714285714286</v>
      </c>
      <c r="AC61" s="10" t="str">
        <f t="shared" si="6"/>
        <v/>
      </c>
      <c r="AD61" s="10" t="str">
        <f t="shared" si="6"/>
        <v/>
      </c>
      <c r="AE61" s="10" t="str">
        <f t="shared" si="9"/>
        <v/>
      </c>
      <c r="AF61" s="10" t="str">
        <f t="shared" si="9"/>
        <v/>
      </c>
      <c r="AG61" s="10" t="str">
        <f t="shared" si="9"/>
        <v/>
      </c>
      <c r="AH61" s="14">
        <f t="shared" si="7"/>
        <v>0</v>
      </c>
      <c r="AI61" s="12"/>
      <c r="AJ61" s="13" t="s">
        <v>48</v>
      </c>
    </row>
    <row r="62" spans="1:36" x14ac:dyDescent="0.3">
      <c r="A62" s="8" t="s">
        <v>118</v>
      </c>
      <c r="B62" s="9" t="str">
        <f>VLOOKUP(A62,'[1]Sub Pivot'!A$1:C$65536,2,FALSE)</f>
        <v>CELILO DC CONVERTER STATION</v>
      </c>
      <c r="C62" s="10">
        <f>VLOOKUP(A62,'[1]Sub Pivot'!A$1:C$65536,3,FALSE)</f>
        <v>445518547.0850001</v>
      </c>
      <c r="D62" s="10">
        <f>IFERROR(VLOOKUP(A62,'[1]BP-18 Substation Detail'!A$1:C$65536,3,FALSE),"")</f>
        <v>431578992.10500032</v>
      </c>
      <c r="E62" s="11">
        <f t="shared" si="2"/>
        <v>3.2298965508053223E-2</v>
      </c>
      <c r="G62" s="10">
        <f>IFERROR(VLOOKUP('BP-20 Substation Detail'!A62,'[1]O&amp;M Pivot'!M$1:V$65536,10,FALSE),0)</f>
        <v>3585665.748571428</v>
      </c>
      <c r="I62" s="13" t="s">
        <v>31</v>
      </c>
      <c r="J62" s="13" t="s">
        <v>31</v>
      </c>
      <c r="K62" s="13">
        <v>1</v>
      </c>
      <c r="L62" s="13" t="s">
        <v>31</v>
      </c>
      <c r="M62" s="13" t="s">
        <v>31</v>
      </c>
      <c r="N62" s="13" t="s">
        <v>31</v>
      </c>
      <c r="O62" s="13" t="s">
        <v>31</v>
      </c>
      <c r="P62" s="13">
        <f t="shared" si="3"/>
        <v>1</v>
      </c>
      <c r="R62" s="10" t="str">
        <f t="shared" si="4"/>
        <v/>
      </c>
      <c r="S62" s="10" t="str">
        <f t="shared" si="4"/>
        <v/>
      </c>
      <c r="T62" s="10">
        <f t="shared" si="4"/>
        <v>445518547.0850001</v>
      </c>
      <c r="U62" s="10" t="str">
        <f t="shared" si="4"/>
        <v/>
      </c>
      <c r="V62" s="10" t="str">
        <f t="shared" si="4"/>
        <v/>
      </c>
      <c r="W62" s="10" t="str">
        <f t="shared" si="8"/>
        <v/>
      </c>
      <c r="X62" s="10" t="str">
        <f t="shared" si="8"/>
        <v/>
      </c>
      <c r="Y62" s="14">
        <f t="shared" si="5"/>
        <v>0</v>
      </c>
      <c r="Z62" s="4"/>
      <c r="AA62" s="10" t="str">
        <f t="shared" si="6"/>
        <v/>
      </c>
      <c r="AB62" s="10" t="str">
        <f t="shared" si="6"/>
        <v/>
      </c>
      <c r="AC62" s="10">
        <f t="shared" si="6"/>
        <v>3585665.748571428</v>
      </c>
      <c r="AD62" s="10" t="str">
        <f t="shared" si="6"/>
        <v/>
      </c>
      <c r="AE62" s="10" t="str">
        <f t="shared" si="9"/>
        <v/>
      </c>
      <c r="AF62" s="10" t="str">
        <f t="shared" si="9"/>
        <v/>
      </c>
      <c r="AG62" s="10" t="str">
        <f t="shared" si="9"/>
        <v/>
      </c>
      <c r="AH62" s="14">
        <f t="shared" si="7"/>
        <v>0</v>
      </c>
      <c r="AI62" s="12"/>
      <c r="AJ62" s="13" t="s">
        <v>78</v>
      </c>
    </row>
    <row r="63" spans="1:36" x14ac:dyDescent="0.3">
      <c r="A63" s="8" t="s">
        <v>119</v>
      </c>
      <c r="B63" s="9" t="str">
        <f>VLOOKUP(A63,'[1]Sub Pivot'!A$1:C$65536,2,FALSE)</f>
        <v>CENTRALIA SUBSTATION</v>
      </c>
      <c r="C63" s="10">
        <f>VLOOKUP(A63,'[1]Sub Pivot'!A$1:C$65536,3,FALSE)</f>
        <v>1680623.79</v>
      </c>
      <c r="D63" s="10">
        <f>IFERROR(VLOOKUP(A63,'[1]BP-18 Substation Detail'!A$1:C$65536,3,FALSE),"")</f>
        <v>1680623.79</v>
      </c>
      <c r="E63" s="11">
        <f t="shared" si="2"/>
        <v>0</v>
      </c>
      <c r="G63" s="10">
        <f>IFERROR(VLOOKUP('BP-20 Substation Detail'!A63,'[1]O&amp;M Pivot'!M$1:V$65536,10,FALSE),0)</f>
        <v>27969.791428571425</v>
      </c>
      <c r="I63" s="13" t="s">
        <v>31</v>
      </c>
      <c r="J63" s="13">
        <v>1</v>
      </c>
      <c r="K63" s="13" t="s">
        <v>31</v>
      </c>
      <c r="L63" s="13" t="s">
        <v>31</v>
      </c>
      <c r="M63" s="13" t="s">
        <v>31</v>
      </c>
      <c r="N63" s="13" t="s">
        <v>31</v>
      </c>
      <c r="O63" s="13" t="s">
        <v>31</v>
      </c>
      <c r="P63" s="13">
        <f t="shared" si="3"/>
        <v>1</v>
      </c>
      <c r="R63" s="10" t="str">
        <f t="shared" si="4"/>
        <v/>
      </c>
      <c r="S63" s="10">
        <f t="shared" si="4"/>
        <v>1680623.79</v>
      </c>
      <c r="T63" s="10" t="str">
        <f t="shared" si="4"/>
        <v/>
      </c>
      <c r="U63" s="10" t="str">
        <f t="shared" si="4"/>
        <v/>
      </c>
      <c r="V63" s="10" t="str">
        <f t="shared" si="4"/>
        <v/>
      </c>
      <c r="W63" s="10" t="str">
        <f t="shared" si="8"/>
        <v/>
      </c>
      <c r="X63" s="10" t="str">
        <f t="shared" si="8"/>
        <v/>
      </c>
      <c r="Y63" s="14">
        <f t="shared" si="5"/>
        <v>0</v>
      </c>
      <c r="Z63" s="4"/>
      <c r="AA63" s="10" t="str">
        <f t="shared" si="6"/>
        <v/>
      </c>
      <c r="AB63" s="10">
        <f t="shared" si="6"/>
        <v>27969.791428571425</v>
      </c>
      <c r="AC63" s="10" t="str">
        <f t="shared" si="6"/>
        <v/>
      </c>
      <c r="AD63" s="10" t="str">
        <f t="shared" si="6"/>
        <v/>
      </c>
      <c r="AE63" s="10" t="str">
        <f t="shared" si="9"/>
        <v/>
      </c>
      <c r="AF63" s="10" t="str">
        <f t="shared" si="9"/>
        <v/>
      </c>
      <c r="AG63" s="10" t="str">
        <f t="shared" si="9"/>
        <v/>
      </c>
      <c r="AH63" s="14">
        <f t="shared" si="7"/>
        <v>0</v>
      </c>
      <c r="AI63" s="12"/>
      <c r="AJ63" s="13" t="s">
        <v>32</v>
      </c>
    </row>
    <row r="64" spans="1:36" x14ac:dyDescent="0.3">
      <c r="A64" s="8" t="s">
        <v>120</v>
      </c>
      <c r="B64" s="9" t="str">
        <f>VLOOKUP(A64,'[1]Sub Pivot'!A$1:C$65536,2,FALSE)</f>
        <v>CHEMICAL SUBSTATION</v>
      </c>
      <c r="C64" s="10">
        <f>VLOOKUP(A64,'[1]Sub Pivot'!A$1:C$65536,3,FALSE)</f>
        <v>127756.22</v>
      </c>
      <c r="D64" s="10">
        <f>IFERROR(VLOOKUP(A64,'[1]BP-18 Substation Detail'!A$1:C$65536,3,FALSE),"")</f>
        <v>127756.22</v>
      </c>
      <c r="E64" s="11">
        <f t="shared" si="2"/>
        <v>0</v>
      </c>
      <c r="G64" s="10">
        <f>IFERROR(VLOOKUP('BP-20 Substation Detail'!A64,'[1]O&amp;M Pivot'!M$1:V$65536,10,FALSE),0)</f>
        <v>0</v>
      </c>
      <c r="I64" s="13" t="s">
        <v>31</v>
      </c>
      <c r="J64" s="13">
        <v>1</v>
      </c>
      <c r="K64" s="13" t="s">
        <v>31</v>
      </c>
      <c r="L64" s="13" t="s">
        <v>31</v>
      </c>
      <c r="M64" s="13" t="s">
        <v>31</v>
      </c>
      <c r="N64" s="13" t="s">
        <v>31</v>
      </c>
      <c r="O64" s="13" t="s">
        <v>31</v>
      </c>
      <c r="P64" s="13">
        <f t="shared" si="3"/>
        <v>1</v>
      </c>
      <c r="R64" s="10" t="str">
        <f t="shared" si="4"/>
        <v/>
      </c>
      <c r="S64" s="10">
        <f t="shared" si="4"/>
        <v>127756.22</v>
      </c>
      <c r="T64" s="10" t="str">
        <f t="shared" si="4"/>
        <v/>
      </c>
      <c r="U64" s="10" t="str">
        <f t="shared" si="4"/>
        <v/>
      </c>
      <c r="V64" s="10" t="str">
        <f t="shared" si="4"/>
        <v/>
      </c>
      <c r="W64" s="10" t="str">
        <f t="shared" si="8"/>
        <v/>
      </c>
      <c r="X64" s="10" t="str">
        <f t="shared" si="8"/>
        <v/>
      </c>
      <c r="Y64" s="14">
        <f t="shared" si="5"/>
        <v>0</v>
      </c>
      <c r="Z64" s="4"/>
      <c r="AA64" s="10" t="str">
        <f t="shared" si="6"/>
        <v/>
      </c>
      <c r="AB64" s="10">
        <f t="shared" si="6"/>
        <v>0</v>
      </c>
      <c r="AC64" s="10" t="str">
        <f t="shared" si="6"/>
        <v/>
      </c>
      <c r="AD64" s="10" t="str">
        <f t="shared" si="6"/>
        <v/>
      </c>
      <c r="AE64" s="10" t="str">
        <f t="shared" si="9"/>
        <v/>
      </c>
      <c r="AF64" s="10" t="str">
        <f t="shared" si="9"/>
        <v/>
      </c>
      <c r="AG64" s="10" t="str">
        <f t="shared" si="9"/>
        <v/>
      </c>
      <c r="AH64" s="14">
        <f t="shared" si="7"/>
        <v>0</v>
      </c>
      <c r="AI64" s="12"/>
      <c r="AJ64" s="13" t="s">
        <v>48</v>
      </c>
    </row>
    <row r="65" spans="1:36" x14ac:dyDescent="0.3">
      <c r="A65" s="8" t="s">
        <v>121</v>
      </c>
      <c r="B65" s="9" t="str">
        <f>VLOOKUP(A65,'[1]Sub Pivot'!A$1:C$65536,2,FALSE)</f>
        <v>CHEHALIS SUBSTATION</v>
      </c>
      <c r="C65" s="10">
        <f>VLOOKUP(A65,'[1]Sub Pivot'!A$1:C$65536,3,FALSE)</f>
        <v>17250426.656000003</v>
      </c>
      <c r="D65" s="10">
        <f>IFERROR(VLOOKUP(A65,'[1]BP-18 Substation Detail'!A$1:C$65536,3,FALSE),"")</f>
        <v>16941927.645999998</v>
      </c>
      <c r="E65" s="11">
        <f t="shared" si="2"/>
        <v>1.8209203606936796E-2</v>
      </c>
      <c r="G65" s="10">
        <f>IFERROR(VLOOKUP('BP-20 Substation Detail'!A65,'[1]O&amp;M Pivot'!M$1:V$65536,10,FALSE),0)</f>
        <v>309879.12714285718</v>
      </c>
      <c r="I65" s="13" t="s">
        <v>31</v>
      </c>
      <c r="J65" s="13">
        <v>1</v>
      </c>
      <c r="K65" s="13" t="s">
        <v>31</v>
      </c>
      <c r="L65" s="13" t="s">
        <v>31</v>
      </c>
      <c r="M65" s="13" t="s">
        <v>31</v>
      </c>
      <c r="N65" s="13" t="s">
        <v>31</v>
      </c>
      <c r="O65" s="13" t="s">
        <v>31</v>
      </c>
      <c r="P65" s="13">
        <f t="shared" si="3"/>
        <v>1</v>
      </c>
      <c r="R65" s="10" t="str">
        <f t="shared" si="4"/>
        <v/>
      </c>
      <c r="S65" s="10">
        <f t="shared" si="4"/>
        <v>17250426.656000003</v>
      </c>
      <c r="T65" s="10" t="str">
        <f t="shared" si="4"/>
        <v/>
      </c>
      <c r="U65" s="10" t="str">
        <f t="shared" si="4"/>
        <v/>
      </c>
      <c r="V65" s="10" t="str">
        <f t="shared" si="4"/>
        <v/>
      </c>
      <c r="W65" s="10" t="str">
        <f t="shared" si="8"/>
        <v/>
      </c>
      <c r="X65" s="10" t="str">
        <f t="shared" si="8"/>
        <v/>
      </c>
      <c r="Y65" s="14">
        <f t="shared" si="5"/>
        <v>0</v>
      </c>
      <c r="Z65" s="4"/>
      <c r="AA65" s="10" t="str">
        <f t="shared" si="6"/>
        <v/>
      </c>
      <c r="AB65" s="10">
        <f t="shared" si="6"/>
        <v>309879.12714285718</v>
      </c>
      <c r="AC65" s="10" t="str">
        <f t="shared" si="6"/>
        <v/>
      </c>
      <c r="AD65" s="10" t="str">
        <f t="shared" si="6"/>
        <v/>
      </c>
      <c r="AE65" s="10" t="str">
        <f t="shared" si="9"/>
        <v/>
      </c>
      <c r="AF65" s="10" t="str">
        <f t="shared" si="9"/>
        <v/>
      </c>
      <c r="AG65" s="10" t="str">
        <f t="shared" si="9"/>
        <v/>
      </c>
      <c r="AH65" s="14">
        <f t="shared" si="7"/>
        <v>0</v>
      </c>
      <c r="AI65" s="12"/>
      <c r="AJ65" s="13" t="s">
        <v>32</v>
      </c>
    </row>
    <row r="66" spans="1:36" x14ac:dyDescent="0.3">
      <c r="A66" s="8" t="s">
        <v>122</v>
      </c>
      <c r="B66" s="9" t="str">
        <f>VLOOKUP(A66,'[1]Sub Pivot'!A$1:C$65536,2,FALSE)</f>
        <v>CHELATCHIE SUBSTATION</v>
      </c>
      <c r="C66" s="10">
        <f>VLOOKUP(A66,'[1]Sub Pivot'!A$1:C$65536,3,FALSE)</f>
        <v>17442</v>
      </c>
      <c r="D66" s="10">
        <f>IFERROR(VLOOKUP(A66,'[1]BP-18 Substation Detail'!A$1:C$65536,3,FALSE),"")</f>
        <v>17442</v>
      </c>
      <c r="E66" s="11">
        <f t="shared" si="2"/>
        <v>0</v>
      </c>
      <c r="G66" s="10">
        <f>IFERROR(VLOOKUP('BP-20 Substation Detail'!A66,'[1]O&amp;M Pivot'!M$1:V$65536,10,FALSE),0)</f>
        <v>406.97857142857146</v>
      </c>
      <c r="I66" s="13" t="s">
        <v>31</v>
      </c>
      <c r="J66" s="13">
        <v>1</v>
      </c>
      <c r="K66" s="13" t="s">
        <v>31</v>
      </c>
      <c r="L66" s="13" t="s">
        <v>31</v>
      </c>
      <c r="M66" s="13" t="s">
        <v>31</v>
      </c>
      <c r="N66" s="13" t="s">
        <v>31</v>
      </c>
      <c r="O66" s="13" t="s">
        <v>31</v>
      </c>
      <c r="P66" s="13">
        <f t="shared" si="3"/>
        <v>1</v>
      </c>
      <c r="R66" s="10" t="str">
        <f t="shared" si="4"/>
        <v/>
      </c>
      <c r="S66" s="10">
        <f t="shared" si="4"/>
        <v>17442</v>
      </c>
      <c r="T66" s="10" t="str">
        <f t="shared" si="4"/>
        <v/>
      </c>
      <c r="U66" s="10" t="str">
        <f t="shared" si="4"/>
        <v/>
      </c>
      <c r="V66" s="10" t="str">
        <f t="shared" si="4"/>
        <v/>
      </c>
      <c r="W66" s="10" t="str">
        <f t="shared" si="8"/>
        <v/>
      </c>
      <c r="X66" s="10" t="str">
        <f t="shared" si="8"/>
        <v/>
      </c>
      <c r="Y66" s="14">
        <f t="shared" si="5"/>
        <v>0</v>
      </c>
      <c r="Z66" s="4"/>
      <c r="AA66" s="10" t="str">
        <f t="shared" si="6"/>
        <v/>
      </c>
      <c r="AB66" s="10">
        <f t="shared" si="6"/>
        <v>406.97857142857146</v>
      </c>
      <c r="AC66" s="10" t="str">
        <f t="shared" si="6"/>
        <v/>
      </c>
      <c r="AD66" s="10" t="str">
        <f t="shared" si="6"/>
        <v/>
      </c>
      <c r="AE66" s="10" t="str">
        <f t="shared" si="9"/>
        <v/>
      </c>
      <c r="AF66" s="10" t="str">
        <f t="shared" si="9"/>
        <v/>
      </c>
      <c r="AG66" s="10" t="str">
        <f t="shared" si="9"/>
        <v/>
      </c>
      <c r="AH66" s="14">
        <f t="shared" si="7"/>
        <v>0</v>
      </c>
      <c r="AI66" s="12"/>
      <c r="AJ66" s="13" t="s">
        <v>48</v>
      </c>
    </row>
    <row r="67" spans="1:36" x14ac:dyDescent="0.3">
      <c r="A67" s="8" t="s">
        <v>123</v>
      </c>
      <c r="B67" s="9" t="str">
        <f>VLOOKUP(A67,'[1]Sub Pivot'!A$1:C$65536,2,FALSE)</f>
        <v>CHEMAWA SUBSTATION</v>
      </c>
      <c r="C67" s="10">
        <f>VLOOKUP(A67,'[1]Sub Pivot'!A$1:C$65536,3,FALSE)</f>
        <v>17568669.809999995</v>
      </c>
      <c r="D67" s="10">
        <f>IFERROR(VLOOKUP(A67,'[1]BP-18 Substation Detail'!A$1:C$65536,3,FALSE),"")</f>
        <v>17010332.309999995</v>
      </c>
      <c r="E67" s="11">
        <f t="shared" ref="E67:E130" si="10">(C67-D67)/D67</f>
        <v>3.2823432830396022E-2</v>
      </c>
      <c r="G67" s="10">
        <f>IFERROR(VLOOKUP('BP-20 Substation Detail'!A67,'[1]O&amp;M Pivot'!M$1:V$65536,10,FALSE),0)</f>
        <v>389862.73142857145</v>
      </c>
      <c r="I67" s="13" t="s">
        <v>31</v>
      </c>
      <c r="J67" s="13">
        <v>1</v>
      </c>
      <c r="K67" s="13" t="s">
        <v>31</v>
      </c>
      <c r="L67" s="13" t="s">
        <v>31</v>
      </c>
      <c r="M67" s="13" t="s">
        <v>31</v>
      </c>
      <c r="N67" s="13" t="s">
        <v>31</v>
      </c>
      <c r="O67" s="13" t="s">
        <v>31</v>
      </c>
      <c r="P67" s="13">
        <f t="shared" ref="P67:P130" si="11">SUM(I67:O67)</f>
        <v>1</v>
      </c>
      <c r="R67" s="10" t="str">
        <f t="shared" ref="R67:X115" si="12">IFERROR(I67*$C67,"")</f>
        <v/>
      </c>
      <c r="S67" s="10">
        <f t="shared" si="12"/>
        <v>17568669.809999995</v>
      </c>
      <c r="T67" s="10" t="str">
        <f t="shared" si="12"/>
        <v/>
      </c>
      <c r="U67" s="10" t="str">
        <f t="shared" si="12"/>
        <v/>
      </c>
      <c r="V67" s="10" t="str">
        <f t="shared" si="12"/>
        <v/>
      </c>
      <c r="W67" s="10" t="str">
        <f t="shared" si="8"/>
        <v/>
      </c>
      <c r="X67" s="10" t="str">
        <f t="shared" si="8"/>
        <v/>
      </c>
      <c r="Y67" s="14">
        <f t="shared" ref="Y67:Y130" si="13">SUM(R67:X67)-C67</f>
        <v>0</v>
      </c>
      <c r="Z67" s="4"/>
      <c r="AA67" s="10" t="str">
        <f t="shared" ref="AA67:AG120" si="14">IFERROR(I67*$G67,"")</f>
        <v/>
      </c>
      <c r="AB67" s="10">
        <f t="shared" si="14"/>
        <v>389862.73142857145</v>
      </c>
      <c r="AC67" s="10" t="str">
        <f t="shared" si="14"/>
        <v/>
      </c>
      <c r="AD67" s="10" t="str">
        <f t="shared" si="14"/>
        <v/>
      </c>
      <c r="AE67" s="10" t="str">
        <f t="shared" si="9"/>
        <v/>
      </c>
      <c r="AF67" s="10" t="str">
        <f t="shared" si="9"/>
        <v/>
      </c>
      <c r="AG67" s="10" t="str">
        <f t="shared" si="9"/>
        <v/>
      </c>
      <c r="AH67" s="14">
        <f t="shared" ref="AH67:AH130" si="15">SUM(AA67:AG67)-G67</f>
        <v>0</v>
      </c>
      <c r="AI67" s="12"/>
      <c r="AJ67" s="13" t="s">
        <v>32</v>
      </c>
    </row>
    <row r="68" spans="1:36" x14ac:dyDescent="0.3">
      <c r="A68" s="8" t="s">
        <v>124</v>
      </c>
      <c r="B68" s="9" t="str">
        <f>VLOOKUP(A68,'[1]Sub Pivot'!A$1:C$65536,2,FALSE)</f>
        <v>CHENOWETH SUBSTATION</v>
      </c>
      <c r="C68" s="10">
        <f>VLOOKUP(A68,'[1]Sub Pivot'!A$1:C$65536,3,FALSE)</f>
        <v>8354898.432</v>
      </c>
      <c r="D68" s="10">
        <f>IFERROR(VLOOKUP(A68,'[1]BP-18 Substation Detail'!A$1:C$65536,3,FALSE),"")</f>
        <v>7916319.1120000025</v>
      </c>
      <c r="E68" s="11">
        <f t="shared" si="10"/>
        <v>5.5401925288127186E-2</v>
      </c>
      <c r="G68" s="10">
        <f>IFERROR(VLOOKUP('BP-20 Substation Detail'!A68,'[1]O&amp;M Pivot'!M$1:V$65536,10,FALSE),0)</f>
        <v>61300.545714285727</v>
      </c>
      <c r="I68" s="13" t="s">
        <v>31</v>
      </c>
      <c r="J68" s="13">
        <v>1</v>
      </c>
      <c r="K68" s="13" t="s">
        <v>31</v>
      </c>
      <c r="L68" s="13" t="s">
        <v>31</v>
      </c>
      <c r="M68" s="13" t="s">
        <v>31</v>
      </c>
      <c r="N68" s="13" t="s">
        <v>31</v>
      </c>
      <c r="O68" s="13" t="s">
        <v>31</v>
      </c>
      <c r="P68" s="13">
        <f t="shared" si="11"/>
        <v>1</v>
      </c>
      <c r="R68" s="10" t="str">
        <f t="shared" si="12"/>
        <v/>
      </c>
      <c r="S68" s="10">
        <f t="shared" si="12"/>
        <v>8354898.432</v>
      </c>
      <c r="T68" s="10" t="str">
        <f t="shared" si="12"/>
        <v/>
      </c>
      <c r="U68" s="10" t="str">
        <f t="shared" si="12"/>
        <v/>
      </c>
      <c r="V68" s="10" t="str">
        <f t="shared" si="12"/>
        <v/>
      </c>
      <c r="W68" s="10" t="str">
        <f t="shared" si="8"/>
        <v/>
      </c>
      <c r="X68" s="10" t="str">
        <f t="shared" si="8"/>
        <v/>
      </c>
      <c r="Y68" s="14">
        <f t="shared" si="13"/>
        <v>0</v>
      </c>
      <c r="Z68" s="4"/>
      <c r="AA68" s="10" t="str">
        <f t="shared" si="14"/>
        <v/>
      </c>
      <c r="AB68" s="10">
        <f t="shared" si="14"/>
        <v>61300.545714285727</v>
      </c>
      <c r="AC68" s="10" t="str">
        <f t="shared" si="14"/>
        <v/>
      </c>
      <c r="AD68" s="10" t="str">
        <f t="shared" si="14"/>
        <v/>
      </c>
      <c r="AE68" s="10" t="str">
        <f t="shared" si="9"/>
        <v/>
      </c>
      <c r="AF68" s="10" t="str">
        <f t="shared" si="9"/>
        <v/>
      </c>
      <c r="AG68" s="10" t="str">
        <f t="shared" si="9"/>
        <v/>
      </c>
      <c r="AH68" s="14">
        <f t="shared" si="15"/>
        <v>0</v>
      </c>
      <c r="AI68" s="12"/>
      <c r="AJ68" s="13" t="s">
        <v>32</v>
      </c>
    </row>
    <row r="69" spans="1:36" x14ac:dyDescent="0.3">
      <c r="A69" s="8" t="s">
        <v>125</v>
      </c>
      <c r="B69" s="9" t="str">
        <f>VLOOKUP(A69,'[1]Sub Pivot'!A$1:C$65536,2,FALSE)</f>
        <v>CHESHIRE SUBSTATION (EPUD)</v>
      </c>
      <c r="C69" s="10">
        <f>VLOOKUP(A69,'[1]Sub Pivot'!A$1:C$65536,3,FALSE)</f>
        <v>152044.49</v>
      </c>
      <c r="D69" s="10">
        <f>IFERROR(VLOOKUP(A69,'[1]BP-18 Substation Detail'!A$1:C$65536,3,FALSE),"")</f>
        <v>152044.49</v>
      </c>
      <c r="E69" s="11">
        <f t="shared" si="10"/>
        <v>0</v>
      </c>
      <c r="G69" s="10">
        <f>IFERROR(VLOOKUP('BP-20 Substation Detail'!A69,'[1]O&amp;M Pivot'!M$1:V$65536,10,FALSE),0)</f>
        <v>656.20857142857142</v>
      </c>
      <c r="I69" s="13" t="s">
        <v>31</v>
      </c>
      <c r="J69" s="13">
        <v>1</v>
      </c>
      <c r="K69" s="13" t="s">
        <v>31</v>
      </c>
      <c r="L69" s="13" t="s">
        <v>31</v>
      </c>
      <c r="M69" s="13" t="s">
        <v>31</v>
      </c>
      <c r="N69" s="13" t="s">
        <v>31</v>
      </c>
      <c r="O69" s="13" t="s">
        <v>31</v>
      </c>
      <c r="P69" s="13">
        <f t="shared" si="11"/>
        <v>1</v>
      </c>
      <c r="R69" s="10" t="str">
        <f t="shared" si="12"/>
        <v/>
      </c>
      <c r="S69" s="10">
        <f t="shared" si="12"/>
        <v>152044.49</v>
      </c>
      <c r="T69" s="10" t="str">
        <f t="shared" si="12"/>
        <v/>
      </c>
      <c r="U69" s="10" t="str">
        <f t="shared" si="12"/>
        <v/>
      </c>
      <c r="V69" s="10" t="str">
        <f t="shared" si="12"/>
        <v/>
      </c>
      <c r="W69" s="10" t="str">
        <f t="shared" si="8"/>
        <v/>
      </c>
      <c r="X69" s="10" t="str">
        <f t="shared" si="8"/>
        <v/>
      </c>
      <c r="Y69" s="14">
        <f t="shared" si="13"/>
        <v>0</v>
      </c>
      <c r="Z69" s="4"/>
      <c r="AA69" s="10" t="str">
        <f t="shared" si="14"/>
        <v/>
      </c>
      <c r="AB69" s="10">
        <f t="shared" si="14"/>
        <v>656.20857142857142</v>
      </c>
      <c r="AC69" s="10" t="str">
        <f t="shared" si="14"/>
        <v/>
      </c>
      <c r="AD69" s="10" t="str">
        <f t="shared" si="14"/>
        <v/>
      </c>
      <c r="AE69" s="10" t="str">
        <f t="shared" si="9"/>
        <v/>
      </c>
      <c r="AF69" s="10" t="str">
        <f t="shared" si="9"/>
        <v/>
      </c>
      <c r="AG69" s="10" t="str">
        <f t="shared" si="9"/>
        <v/>
      </c>
      <c r="AH69" s="14">
        <f t="shared" si="15"/>
        <v>0</v>
      </c>
      <c r="AI69" s="12"/>
      <c r="AJ69" s="13" t="s">
        <v>48</v>
      </c>
    </row>
    <row r="70" spans="1:36" x14ac:dyDescent="0.3">
      <c r="A70" s="8" t="s">
        <v>126</v>
      </c>
      <c r="B70" s="9" t="str">
        <f>VLOOKUP(A70,'[1]Sub Pivot'!A$1:C$65536,2,FALSE)</f>
        <v>CHENEY SUBSTATION</v>
      </c>
      <c r="C70" s="10">
        <f>VLOOKUP(A70,'[1]Sub Pivot'!A$1:C$65536,3,FALSE)</f>
        <v>2410</v>
      </c>
      <c r="D70" s="10">
        <f>IFERROR(VLOOKUP(A70,'[1]BP-18 Substation Detail'!A$1:C$65536,3,FALSE),"")</f>
        <v>2410</v>
      </c>
      <c r="E70" s="11">
        <f t="shared" si="10"/>
        <v>0</v>
      </c>
      <c r="G70" s="10">
        <f>IFERROR(VLOOKUP('BP-20 Substation Detail'!A70,'[1]O&amp;M Pivot'!M$1:V$65536,10,FALSE),0)</f>
        <v>331.45428571428573</v>
      </c>
      <c r="I70" s="13" t="s">
        <v>31</v>
      </c>
      <c r="J70" s="13">
        <v>1</v>
      </c>
      <c r="K70" s="13" t="s">
        <v>31</v>
      </c>
      <c r="L70" s="13" t="s">
        <v>31</v>
      </c>
      <c r="M70" s="13" t="s">
        <v>31</v>
      </c>
      <c r="N70" s="13" t="s">
        <v>31</v>
      </c>
      <c r="O70" s="13" t="s">
        <v>31</v>
      </c>
      <c r="P70" s="13">
        <f t="shared" si="11"/>
        <v>1</v>
      </c>
      <c r="R70" s="10" t="str">
        <f t="shared" si="12"/>
        <v/>
      </c>
      <c r="S70" s="10">
        <f t="shared" si="12"/>
        <v>2410</v>
      </c>
      <c r="T70" s="10" t="str">
        <f t="shared" si="12"/>
        <v/>
      </c>
      <c r="U70" s="10" t="str">
        <f t="shared" si="12"/>
        <v/>
      </c>
      <c r="V70" s="10" t="str">
        <f t="shared" si="12"/>
        <v/>
      </c>
      <c r="W70" s="10" t="str">
        <f t="shared" si="8"/>
        <v/>
      </c>
      <c r="X70" s="10" t="str">
        <f t="shared" si="8"/>
        <v/>
      </c>
      <c r="Y70" s="14">
        <f t="shared" si="13"/>
        <v>0</v>
      </c>
      <c r="Z70" s="4"/>
      <c r="AA70" s="10" t="str">
        <f t="shared" si="14"/>
        <v/>
      </c>
      <c r="AB70" s="10">
        <f t="shared" si="14"/>
        <v>331.45428571428573</v>
      </c>
      <c r="AC70" s="10" t="str">
        <f t="shared" si="14"/>
        <v/>
      </c>
      <c r="AD70" s="10" t="str">
        <f t="shared" si="14"/>
        <v/>
      </c>
      <c r="AE70" s="10" t="str">
        <f t="shared" si="9"/>
        <v/>
      </c>
      <c r="AF70" s="10" t="str">
        <f t="shared" si="9"/>
        <v/>
      </c>
      <c r="AG70" s="10" t="str">
        <f t="shared" si="9"/>
        <v/>
      </c>
      <c r="AH70" s="14">
        <f t="shared" si="15"/>
        <v>0</v>
      </c>
      <c r="AI70" s="12"/>
      <c r="AJ70" s="13" t="s">
        <v>48</v>
      </c>
    </row>
    <row r="71" spans="1:36" x14ac:dyDescent="0.3">
      <c r="A71" s="8" t="s">
        <v>127</v>
      </c>
      <c r="B71" s="16" t="str">
        <f>VLOOKUP(A71,'[1]Sub Pivot'!A$1:C$65536,2,FALSE)</f>
        <v>CHIEF JOSEPH SUBSTATION</v>
      </c>
      <c r="C71" s="10">
        <f>VLOOKUP(A71,'[1]Sub Pivot'!A$1:C$65536,3,FALSE)</f>
        <v>40146218.252000004</v>
      </c>
      <c r="D71" s="10">
        <f>IFERROR(VLOOKUP(A71,'[1]BP-18 Substation Detail'!A$1:C$65536,3,FALSE),"")</f>
        <v>36721098.962000012</v>
      </c>
      <c r="E71" s="11">
        <f t="shared" si="10"/>
        <v>9.3273877602203514E-2</v>
      </c>
      <c r="G71" s="10">
        <f>IFERROR(VLOOKUP('BP-20 Substation Detail'!A71,'[1]O&amp;M Pivot'!M$1:V$65536,10,FALSE),0)</f>
        <v>766231.85571428575</v>
      </c>
      <c r="I71" s="17">
        <v>0.22929493733400011</v>
      </c>
      <c r="J71" s="17">
        <f>1-K71-I71</f>
        <v>0.73873988067768748</v>
      </c>
      <c r="K71" s="17">
        <v>3.196518198831242E-2</v>
      </c>
      <c r="L71" s="13" t="s">
        <v>31</v>
      </c>
      <c r="M71" s="13" t="s">
        <v>31</v>
      </c>
      <c r="N71" s="13" t="s">
        <v>31</v>
      </c>
      <c r="O71" s="13" t="s">
        <v>31</v>
      </c>
      <c r="P71" s="13">
        <f t="shared" si="11"/>
        <v>1</v>
      </c>
      <c r="R71" s="10">
        <f t="shared" si="12"/>
        <v>9205324.598289432</v>
      </c>
      <c r="S71" s="10">
        <f t="shared" si="12"/>
        <v>29657612.481142882</v>
      </c>
      <c r="T71" s="10">
        <f t="shared" si="12"/>
        <v>1283281.1725676898</v>
      </c>
      <c r="U71" s="10" t="str">
        <f t="shared" si="12"/>
        <v/>
      </c>
      <c r="V71" s="10" t="str">
        <f t="shared" si="12"/>
        <v/>
      </c>
      <c r="W71" s="10" t="str">
        <f t="shared" si="8"/>
        <v/>
      </c>
      <c r="X71" s="10" t="str">
        <f t="shared" si="8"/>
        <v/>
      </c>
      <c r="Y71" s="14">
        <f t="shared" si="13"/>
        <v>0</v>
      </c>
      <c r="Z71" s="4"/>
      <c r="AA71" s="10">
        <f t="shared" si="14"/>
        <v>175693.08533932175</v>
      </c>
      <c r="AB71" s="10">
        <f t="shared" si="14"/>
        <v>566046.02966181445</v>
      </c>
      <c r="AC71" s="10">
        <f t="shared" si="14"/>
        <v>24492.740713149487</v>
      </c>
      <c r="AD71" s="10" t="str">
        <f t="shared" si="14"/>
        <v/>
      </c>
      <c r="AE71" s="10" t="str">
        <f t="shared" si="9"/>
        <v/>
      </c>
      <c r="AF71" s="10" t="str">
        <f t="shared" si="9"/>
        <v/>
      </c>
      <c r="AG71" s="10" t="str">
        <f t="shared" si="9"/>
        <v/>
      </c>
      <c r="AH71" s="14">
        <f t="shared" si="15"/>
        <v>0</v>
      </c>
      <c r="AI71" s="12"/>
      <c r="AJ71" s="17" t="s">
        <v>128</v>
      </c>
    </row>
    <row r="72" spans="1:36" x14ac:dyDescent="0.3">
      <c r="A72" s="8" t="s">
        <v>129</v>
      </c>
      <c r="B72" s="9" t="str">
        <f>VLOOKUP(A72,'[1]Sub Pivot'!A$1:C$65536,2,FALSE)</f>
        <v>CHALLIS SUBSTATION</v>
      </c>
      <c r="C72" s="10">
        <f>VLOOKUP(A72,'[1]Sub Pivot'!A$1:C$65536,3,FALSE)</f>
        <v>65342.92</v>
      </c>
      <c r="D72" s="10">
        <f>IFERROR(VLOOKUP(A72,'[1]BP-18 Substation Detail'!A$1:C$65536,3,FALSE),"")</f>
        <v>65342.92</v>
      </c>
      <c r="E72" s="11">
        <f t="shared" si="10"/>
        <v>0</v>
      </c>
      <c r="G72" s="10">
        <f>IFERROR(VLOOKUP('BP-20 Substation Detail'!A72,'[1]O&amp;M Pivot'!M$1:V$65536,10,FALSE),0)</f>
        <v>0</v>
      </c>
      <c r="I72" s="13" t="s">
        <v>31</v>
      </c>
      <c r="J72" s="13">
        <v>1</v>
      </c>
      <c r="K72" s="13" t="s">
        <v>31</v>
      </c>
      <c r="L72" s="13" t="s">
        <v>31</v>
      </c>
      <c r="M72" s="13" t="s">
        <v>31</v>
      </c>
      <c r="N72" s="13" t="s">
        <v>31</v>
      </c>
      <c r="O72" s="13" t="s">
        <v>31</v>
      </c>
      <c r="P72" s="13">
        <f t="shared" si="11"/>
        <v>1</v>
      </c>
      <c r="R72" s="10" t="str">
        <f t="shared" si="12"/>
        <v/>
      </c>
      <c r="S72" s="10">
        <f t="shared" si="12"/>
        <v>65342.92</v>
      </c>
      <c r="T72" s="10" t="str">
        <f t="shared" si="12"/>
        <v/>
      </c>
      <c r="U72" s="10" t="str">
        <f t="shared" si="12"/>
        <v/>
      </c>
      <c r="V72" s="10" t="str">
        <f t="shared" si="12"/>
        <v/>
      </c>
      <c r="W72" s="10" t="str">
        <f t="shared" si="8"/>
        <v/>
      </c>
      <c r="X72" s="10" t="str">
        <f t="shared" si="8"/>
        <v/>
      </c>
      <c r="Y72" s="14">
        <f t="shared" si="13"/>
        <v>0</v>
      </c>
      <c r="Z72" s="4"/>
      <c r="AA72" s="10" t="str">
        <f t="shared" si="14"/>
        <v/>
      </c>
      <c r="AB72" s="10">
        <f t="shared" si="14"/>
        <v>0</v>
      </c>
      <c r="AC72" s="10" t="str">
        <f t="shared" si="14"/>
        <v/>
      </c>
      <c r="AD72" s="10" t="str">
        <f t="shared" si="14"/>
        <v/>
      </c>
      <c r="AE72" s="10" t="str">
        <f t="shared" si="9"/>
        <v/>
      </c>
      <c r="AF72" s="10" t="str">
        <f t="shared" si="9"/>
        <v/>
      </c>
      <c r="AG72" s="10" t="str">
        <f t="shared" si="9"/>
        <v/>
      </c>
      <c r="AH72" s="14">
        <f t="shared" si="15"/>
        <v>0</v>
      </c>
      <c r="AI72" s="12"/>
      <c r="AJ72" s="13" t="s">
        <v>48</v>
      </c>
    </row>
    <row r="73" spans="1:36" x14ac:dyDescent="0.3">
      <c r="A73" s="8" t="s">
        <v>130</v>
      </c>
      <c r="B73" s="9" t="str">
        <f>VLOOKUP(A73,'[1]Sub Pivot'!A$1:C$65536,2,FALSE)</f>
        <v>CHEWELAH SUBSTATION</v>
      </c>
      <c r="C73" s="10">
        <f>VLOOKUP(A73,'[1]Sub Pivot'!A$1:C$65536,3,FALSE)</f>
        <v>26994</v>
      </c>
      <c r="D73" s="10">
        <f>IFERROR(VLOOKUP(A73,'[1]BP-18 Substation Detail'!A$1:C$65536,3,FALSE),"")</f>
        <v>26994</v>
      </c>
      <c r="E73" s="11">
        <f t="shared" si="10"/>
        <v>0</v>
      </c>
      <c r="G73" s="10">
        <f>IFERROR(VLOOKUP('BP-20 Substation Detail'!A73,'[1]O&amp;M Pivot'!M$1:V$65536,10,FALSE),0)</f>
        <v>629.9242857142857</v>
      </c>
      <c r="I73" s="13" t="s">
        <v>31</v>
      </c>
      <c r="J73" s="13">
        <v>1</v>
      </c>
      <c r="K73" s="13" t="s">
        <v>31</v>
      </c>
      <c r="L73" s="13" t="s">
        <v>31</v>
      </c>
      <c r="M73" s="13" t="s">
        <v>31</v>
      </c>
      <c r="N73" s="13" t="s">
        <v>31</v>
      </c>
      <c r="O73" s="13" t="s">
        <v>31</v>
      </c>
      <c r="P73" s="13">
        <f t="shared" si="11"/>
        <v>1</v>
      </c>
      <c r="R73" s="10" t="str">
        <f t="shared" si="12"/>
        <v/>
      </c>
      <c r="S73" s="10">
        <f t="shared" si="12"/>
        <v>26994</v>
      </c>
      <c r="T73" s="10" t="str">
        <f t="shared" si="12"/>
        <v/>
      </c>
      <c r="U73" s="10" t="str">
        <f t="shared" si="12"/>
        <v/>
      </c>
      <c r="V73" s="10" t="str">
        <f t="shared" si="12"/>
        <v/>
      </c>
      <c r="W73" s="10" t="str">
        <f t="shared" si="8"/>
        <v/>
      </c>
      <c r="X73" s="10" t="str">
        <f t="shared" si="8"/>
        <v/>
      </c>
      <c r="Y73" s="14">
        <f t="shared" si="13"/>
        <v>0</v>
      </c>
      <c r="Z73" s="4"/>
      <c r="AA73" s="10" t="str">
        <f t="shared" si="14"/>
        <v/>
      </c>
      <c r="AB73" s="10">
        <f t="shared" si="14"/>
        <v>629.9242857142857</v>
      </c>
      <c r="AC73" s="10" t="str">
        <f t="shared" si="14"/>
        <v/>
      </c>
      <c r="AD73" s="10" t="str">
        <f t="shared" si="14"/>
        <v/>
      </c>
      <c r="AE73" s="10" t="str">
        <f t="shared" si="9"/>
        <v/>
      </c>
      <c r="AF73" s="10" t="str">
        <f t="shared" si="9"/>
        <v/>
      </c>
      <c r="AG73" s="10" t="str">
        <f t="shared" si="9"/>
        <v/>
      </c>
      <c r="AH73" s="14">
        <f t="shared" si="15"/>
        <v>0</v>
      </c>
      <c r="AI73" s="12"/>
      <c r="AJ73" s="13" t="s">
        <v>48</v>
      </c>
    </row>
    <row r="74" spans="1:36" x14ac:dyDescent="0.3">
      <c r="A74" s="8" t="s">
        <v>131</v>
      </c>
      <c r="B74" s="9" t="str">
        <f>VLOOKUP(A74,'[1]Sub Pivot'!A$1:C$65536,2,FALSE)</f>
        <v>CEDARVILLE JUNCTION SUBSTATION</v>
      </c>
      <c r="C74" s="10">
        <f>VLOOKUP(A74,'[1]Sub Pivot'!A$1:C$65536,3,FALSE)</f>
        <v>765877.22</v>
      </c>
      <c r="D74" s="10">
        <f>IFERROR(VLOOKUP(A74,'[1]BP-18 Substation Detail'!A$1:C$65536,3,FALSE),"")</f>
        <v>765877.22</v>
      </c>
      <c r="E74" s="11">
        <f t="shared" si="10"/>
        <v>0</v>
      </c>
      <c r="G74" s="10">
        <f>IFERROR(VLOOKUP('BP-20 Substation Detail'!A74,'[1]O&amp;M Pivot'!M$1:V$65536,10,FALSE),0)</f>
        <v>36035.807142857142</v>
      </c>
      <c r="I74" s="13" t="s">
        <v>31</v>
      </c>
      <c r="J74" s="13">
        <v>1</v>
      </c>
      <c r="K74" s="13" t="s">
        <v>31</v>
      </c>
      <c r="L74" s="13" t="s">
        <v>31</v>
      </c>
      <c r="M74" s="13" t="s">
        <v>31</v>
      </c>
      <c r="N74" s="13" t="s">
        <v>31</v>
      </c>
      <c r="O74" s="13" t="s">
        <v>31</v>
      </c>
      <c r="P74" s="13">
        <f t="shared" si="11"/>
        <v>1</v>
      </c>
      <c r="R74" s="10" t="str">
        <f t="shared" si="12"/>
        <v/>
      </c>
      <c r="S74" s="10">
        <f t="shared" si="12"/>
        <v>765877.22</v>
      </c>
      <c r="T74" s="10" t="str">
        <f t="shared" si="12"/>
        <v/>
      </c>
      <c r="U74" s="10" t="str">
        <f t="shared" si="12"/>
        <v/>
      </c>
      <c r="V74" s="10" t="str">
        <f t="shared" si="12"/>
        <v/>
      </c>
      <c r="W74" s="10" t="str">
        <f t="shared" si="8"/>
        <v/>
      </c>
      <c r="X74" s="10" t="str">
        <f t="shared" si="8"/>
        <v/>
      </c>
      <c r="Y74" s="14">
        <f t="shared" si="13"/>
        <v>0</v>
      </c>
      <c r="Z74" s="4"/>
      <c r="AA74" s="10" t="str">
        <f t="shared" si="14"/>
        <v/>
      </c>
      <c r="AB74" s="10">
        <f t="shared" si="14"/>
        <v>36035.807142857142</v>
      </c>
      <c r="AC74" s="10" t="str">
        <f t="shared" si="14"/>
        <v/>
      </c>
      <c r="AD74" s="10" t="str">
        <f t="shared" si="14"/>
        <v/>
      </c>
      <c r="AE74" s="10" t="str">
        <f t="shared" si="9"/>
        <v/>
      </c>
      <c r="AF74" s="10" t="str">
        <f t="shared" si="9"/>
        <v/>
      </c>
      <c r="AG74" s="10" t="str">
        <f t="shared" si="9"/>
        <v/>
      </c>
      <c r="AH74" s="14">
        <f t="shared" si="15"/>
        <v>0</v>
      </c>
      <c r="AI74" s="12"/>
      <c r="AJ74" s="13" t="s">
        <v>32</v>
      </c>
    </row>
    <row r="75" spans="1:36" x14ac:dyDescent="0.3">
      <c r="A75" s="8" t="s">
        <v>132</v>
      </c>
      <c r="B75" s="9" t="str">
        <f>VLOOKUP(A75,'[1]Sub Pivot'!A$1:C$65536,2,FALSE)</f>
        <v>CHIEF JOSEPH POWERHOUSE</v>
      </c>
      <c r="C75" s="10">
        <f>VLOOKUP(A75,'[1]Sub Pivot'!A$1:C$65536,3,FALSE)</f>
        <v>102351</v>
      </c>
      <c r="D75" s="10">
        <f>IFERROR(VLOOKUP(A75,'[1]BP-18 Substation Detail'!A$1:C$65536,3,FALSE),"")</f>
        <v>102351</v>
      </c>
      <c r="E75" s="11">
        <f t="shared" si="10"/>
        <v>0</v>
      </c>
      <c r="G75" s="10">
        <f>IFERROR(VLOOKUP('BP-20 Substation Detail'!A75,'[1]O&amp;M Pivot'!M$1:V$65536,10,FALSE),0)</f>
        <v>7518.4457142857145</v>
      </c>
      <c r="I75" s="13">
        <v>1</v>
      </c>
      <c r="J75" s="13" t="s">
        <v>31</v>
      </c>
      <c r="K75" s="13" t="s">
        <v>31</v>
      </c>
      <c r="L75" s="13" t="s">
        <v>31</v>
      </c>
      <c r="M75" s="13" t="s">
        <v>31</v>
      </c>
      <c r="N75" s="13" t="s">
        <v>31</v>
      </c>
      <c r="O75" s="13" t="s">
        <v>31</v>
      </c>
      <c r="P75" s="13">
        <f t="shared" si="11"/>
        <v>1</v>
      </c>
      <c r="R75" s="10">
        <f t="shared" si="12"/>
        <v>102351</v>
      </c>
      <c r="S75" s="10" t="str">
        <f t="shared" si="12"/>
        <v/>
      </c>
      <c r="T75" s="10" t="str">
        <f t="shared" si="12"/>
        <v/>
      </c>
      <c r="U75" s="10" t="str">
        <f t="shared" si="12"/>
        <v/>
      </c>
      <c r="V75" s="10" t="str">
        <f t="shared" si="12"/>
        <v/>
      </c>
      <c r="W75" s="10" t="str">
        <f t="shared" si="8"/>
        <v/>
      </c>
      <c r="X75" s="10" t="str">
        <f t="shared" si="8"/>
        <v/>
      </c>
      <c r="Y75" s="14">
        <f t="shared" si="13"/>
        <v>0</v>
      </c>
      <c r="Z75" s="4"/>
      <c r="AA75" s="10">
        <f t="shared" si="14"/>
        <v>7518.4457142857145</v>
      </c>
      <c r="AB75" s="10" t="str">
        <f t="shared" si="14"/>
        <v/>
      </c>
      <c r="AC75" s="10" t="str">
        <f t="shared" si="14"/>
        <v/>
      </c>
      <c r="AD75" s="10" t="str">
        <f t="shared" si="14"/>
        <v/>
      </c>
      <c r="AE75" s="10" t="str">
        <f t="shared" si="9"/>
        <v/>
      </c>
      <c r="AF75" s="10" t="str">
        <f t="shared" si="9"/>
        <v/>
      </c>
      <c r="AG75" s="10" t="str">
        <f t="shared" si="9"/>
        <v/>
      </c>
      <c r="AH75" s="14">
        <f t="shared" si="15"/>
        <v>0</v>
      </c>
      <c r="AI75" s="12"/>
      <c r="AJ75" s="13" t="s">
        <v>96</v>
      </c>
    </row>
    <row r="76" spans="1:36" x14ac:dyDescent="0.3">
      <c r="A76" s="8" t="s">
        <v>133</v>
      </c>
      <c r="B76" s="9" t="str">
        <f>VLOOKUP(A76,'[1]Sub Pivot'!A$1:C$65536,2,FALSE)</f>
        <v>CLARKSTON SUBSTATION</v>
      </c>
      <c r="C76" s="10">
        <f>VLOOKUP(A76,'[1]Sub Pivot'!A$1:C$65536,3,FALSE)</f>
        <v>532251.69999999995</v>
      </c>
      <c r="D76" s="10">
        <f>IFERROR(VLOOKUP(A76,'[1]BP-18 Substation Detail'!A$1:C$65536,3,FALSE),"")</f>
        <v>532251.70000000007</v>
      </c>
      <c r="E76" s="11">
        <f t="shared" si="10"/>
        <v>-2.1872231094223803E-16</v>
      </c>
      <c r="G76" s="10">
        <f>IFERROR(VLOOKUP('BP-20 Substation Detail'!A76,'[1]O&amp;M Pivot'!M$1:V$65536,10,FALSE),0)</f>
        <v>20593.888571428568</v>
      </c>
      <c r="I76" s="13" t="s">
        <v>31</v>
      </c>
      <c r="J76" s="13">
        <v>1</v>
      </c>
      <c r="K76" s="13" t="s">
        <v>31</v>
      </c>
      <c r="L76" s="13" t="s">
        <v>31</v>
      </c>
      <c r="M76" s="13" t="s">
        <v>31</v>
      </c>
      <c r="N76" s="13" t="s">
        <v>31</v>
      </c>
      <c r="O76" s="13" t="s">
        <v>31</v>
      </c>
      <c r="P76" s="13">
        <f t="shared" si="11"/>
        <v>1</v>
      </c>
      <c r="R76" s="10" t="str">
        <f t="shared" si="12"/>
        <v/>
      </c>
      <c r="S76" s="10">
        <f t="shared" si="12"/>
        <v>532251.69999999995</v>
      </c>
      <c r="T76" s="10" t="str">
        <f t="shared" si="12"/>
        <v/>
      </c>
      <c r="U76" s="10" t="str">
        <f t="shared" si="12"/>
        <v/>
      </c>
      <c r="V76" s="10" t="str">
        <f t="shared" si="12"/>
        <v/>
      </c>
      <c r="W76" s="10" t="str">
        <f t="shared" si="8"/>
        <v/>
      </c>
      <c r="X76" s="10" t="str">
        <f t="shared" si="8"/>
        <v/>
      </c>
      <c r="Y76" s="14">
        <f t="shared" si="13"/>
        <v>0</v>
      </c>
      <c r="Z76" s="4"/>
      <c r="AA76" s="10" t="str">
        <f t="shared" si="14"/>
        <v/>
      </c>
      <c r="AB76" s="10">
        <f t="shared" si="14"/>
        <v>20593.888571428568</v>
      </c>
      <c r="AC76" s="10" t="str">
        <f t="shared" si="14"/>
        <v/>
      </c>
      <c r="AD76" s="10" t="str">
        <f t="shared" si="14"/>
        <v/>
      </c>
      <c r="AE76" s="10" t="str">
        <f t="shared" si="9"/>
        <v/>
      </c>
      <c r="AF76" s="10" t="str">
        <f t="shared" si="9"/>
        <v/>
      </c>
      <c r="AG76" s="10" t="str">
        <f t="shared" si="9"/>
        <v/>
      </c>
      <c r="AH76" s="14">
        <f t="shared" si="15"/>
        <v>0</v>
      </c>
      <c r="AI76" s="12"/>
      <c r="AJ76" s="13" t="s">
        <v>32</v>
      </c>
    </row>
    <row r="77" spans="1:36" x14ac:dyDescent="0.3">
      <c r="A77" s="8" t="s">
        <v>134</v>
      </c>
      <c r="B77" s="9" t="str">
        <f>VLOOKUP(A77,'[1]Sub Pivot'!A$1:C$65536,2,FALSE)</f>
        <v>CLARK SUB (UNKNOWN)</v>
      </c>
      <c r="C77" s="10">
        <f>VLOOKUP(A77,'[1]Sub Pivot'!A$1:C$65536,3,FALSE)</f>
        <v>21851</v>
      </c>
      <c r="D77" s="10">
        <f>IFERROR(VLOOKUP(A77,'[1]BP-18 Substation Detail'!A$1:C$65536,3,FALSE),"")</f>
        <v>21851</v>
      </c>
      <c r="E77" s="11">
        <f t="shared" si="10"/>
        <v>0</v>
      </c>
      <c r="G77" s="10">
        <f>IFERROR(VLOOKUP('BP-20 Substation Detail'!A77,'[1]O&amp;M Pivot'!M$1:V$65536,10,FALSE),0)</f>
        <v>0</v>
      </c>
      <c r="I77" s="13" t="s">
        <v>31</v>
      </c>
      <c r="J77" s="13">
        <v>1</v>
      </c>
      <c r="K77" s="13" t="s">
        <v>31</v>
      </c>
      <c r="L77" s="13" t="s">
        <v>31</v>
      </c>
      <c r="M77" s="13" t="s">
        <v>31</v>
      </c>
      <c r="N77" s="13" t="s">
        <v>31</v>
      </c>
      <c r="O77" s="13" t="s">
        <v>31</v>
      </c>
      <c r="P77" s="13">
        <f t="shared" si="11"/>
        <v>1</v>
      </c>
      <c r="R77" s="10" t="str">
        <f t="shared" si="12"/>
        <v/>
      </c>
      <c r="S77" s="10">
        <f t="shared" si="12"/>
        <v>21851</v>
      </c>
      <c r="T77" s="10" t="str">
        <f t="shared" si="12"/>
        <v/>
      </c>
      <c r="U77" s="10" t="str">
        <f t="shared" si="12"/>
        <v/>
      </c>
      <c r="V77" s="10" t="str">
        <f t="shared" si="12"/>
        <v/>
      </c>
      <c r="W77" s="10" t="str">
        <f t="shared" si="8"/>
        <v/>
      </c>
      <c r="X77" s="10" t="str">
        <f t="shared" si="8"/>
        <v/>
      </c>
      <c r="Y77" s="14">
        <f t="shared" si="13"/>
        <v>0</v>
      </c>
      <c r="Z77" s="4"/>
      <c r="AA77" s="10" t="str">
        <f t="shared" si="14"/>
        <v/>
      </c>
      <c r="AB77" s="10">
        <f t="shared" si="14"/>
        <v>0</v>
      </c>
      <c r="AC77" s="10" t="str">
        <f t="shared" si="14"/>
        <v/>
      </c>
      <c r="AD77" s="10" t="str">
        <f t="shared" si="14"/>
        <v/>
      </c>
      <c r="AE77" s="10" t="str">
        <f t="shared" si="9"/>
        <v/>
      </c>
      <c r="AF77" s="10" t="str">
        <f t="shared" si="9"/>
        <v/>
      </c>
      <c r="AG77" s="10" t="str">
        <f t="shared" si="9"/>
        <v/>
      </c>
      <c r="AH77" s="14">
        <f t="shared" si="15"/>
        <v>0</v>
      </c>
      <c r="AI77" s="12"/>
      <c r="AJ77" s="13" t="s">
        <v>48</v>
      </c>
    </row>
    <row r="78" spans="1:36" x14ac:dyDescent="0.3">
      <c r="A78" s="8" t="s">
        <v>135</v>
      </c>
      <c r="B78" s="9" t="str">
        <f>VLOOKUP(A78,'[1]Sub Pivot'!A$1:C$65536,2,FALSE)</f>
        <v>CLATSKANIE SWITCHING STATION (CLATSKANIE PUD)</v>
      </c>
      <c r="C78" s="10">
        <f>VLOOKUP(A78,'[1]Sub Pivot'!A$1:C$65536,3,FALSE)</f>
        <v>12340</v>
      </c>
      <c r="D78" s="10">
        <f>IFERROR(VLOOKUP(A78,'[1]BP-18 Substation Detail'!A$1:C$65536,3,FALSE),"")</f>
        <v>12340</v>
      </c>
      <c r="E78" s="11">
        <f t="shared" si="10"/>
        <v>0</v>
      </c>
      <c r="G78" s="10">
        <f>IFERROR(VLOOKUP('BP-20 Substation Detail'!A78,'[1]O&amp;M Pivot'!M$1:V$65536,10,FALSE),0)</f>
        <v>1377.4271428571428</v>
      </c>
      <c r="I78" s="13" t="s">
        <v>31</v>
      </c>
      <c r="J78" s="13">
        <v>1</v>
      </c>
      <c r="K78" s="13" t="s">
        <v>31</v>
      </c>
      <c r="L78" s="13" t="s">
        <v>31</v>
      </c>
      <c r="M78" s="13" t="s">
        <v>31</v>
      </c>
      <c r="N78" s="13" t="s">
        <v>31</v>
      </c>
      <c r="O78" s="13" t="s">
        <v>31</v>
      </c>
      <c r="P78" s="13">
        <f t="shared" si="11"/>
        <v>1</v>
      </c>
      <c r="R78" s="10" t="str">
        <f t="shared" si="12"/>
        <v/>
      </c>
      <c r="S78" s="10">
        <f t="shared" si="12"/>
        <v>12340</v>
      </c>
      <c r="T78" s="10" t="str">
        <f t="shared" si="12"/>
        <v/>
      </c>
      <c r="U78" s="10" t="str">
        <f t="shared" si="12"/>
        <v/>
      </c>
      <c r="V78" s="10" t="str">
        <f t="shared" si="12"/>
        <v/>
      </c>
      <c r="W78" s="10" t="str">
        <f t="shared" si="8"/>
        <v/>
      </c>
      <c r="X78" s="10" t="str">
        <f t="shared" si="8"/>
        <v/>
      </c>
      <c r="Y78" s="14">
        <f t="shared" si="13"/>
        <v>0</v>
      </c>
      <c r="Z78" s="4"/>
      <c r="AA78" s="10" t="str">
        <f t="shared" si="14"/>
        <v/>
      </c>
      <c r="AB78" s="10">
        <f t="shared" si="14"/>
        <v>1377.4271428571428</v>
      </c>
      <c r="AC78" s="10" t="str">
        <f t="shared" si="14"/>
        <v/>
      </c>
      <c r="AD78" s="10" t="str">
        <f t="shared" si="14"/>
        <v/>
      </c>
      <c r="AE78" s="10" t="str">
        <f t="shared" si="9"/>
        <v/>
      </c>
      <c r="AF78" s="10" t="str">
        <f t="shared" si="9"/>
        <v/>
      </c>
      <c r="AG78" s="10" t="str">
        <f t="shared" si="9"/>
        <v/>
      </c>
      <c r="AH78" s="14">
        <f t="shared" si="15"/>
        <v>0</v>
      </c>
      <c r="AI78" s="12"/>
      <c r="AJ78" s="13" t="s">
        <v>48</v>
      </c>
    </row>
    <row r="79" spans="1:36" x14ac:dyDescent="0.3">
      <c r="A79" s="8" t="s">
        <v>136</v>
      </c>
      <c r="B79" s="9" t="str">
        <f>VLOOKUP(A79,'[1]Sub Pivot'!A$1:C$65536,2,FALSE)</f>
        <v>CLATSOP SUBSTATION</v>
      </c>
      <c r="C79" s="10">
        <f>VLOOKUP(A79,'[1]Sub Pivot'!A$1:C$65536,3,FALSE)</f>
        <v>4322016.53</v>
      </c>
      <c r="D79" s="10">
        <f>IFERROR(VLOOKUP(A79,'[1]BP-18 Substation Detail'!A$1:C$65536,3,FALSE),"")</f>
        <v>4153324.8100000005</v>
      </c>
      <c r="E79" s="11">
        <f t="shared" si="10"/>
        <v>4.0616067299585876E-2</v>
      </c>
      <c r="G79" s="10">
        <f>IFERROR(VLOOKUP('BP-20 Substation Detail'!A79,'[1]O&amp;M Pivot'!M$1:V$65536,10,FALSE),0)</f>
        <v>129619.42714285714</v>
      </c>
      <c r="I79" s="13" t="s">
        <v>31</v>
      </c>
      <c r="J79" s="13">
        <v>1</v>
      </c>
      <c r="K79" s="13" t="s">
        <v>31</v>
      </c>
      <c r="L79" s="13" t="s">
        <v>31</v>
      </c>
      <c r="M79" s="13" t="s">
        <v>31</v>
      </c>
      <c r="N79" s="13" t="s">
        <v>31</v>
      </c>
      <c r="O79" s="13" t="s">
        <v>31</v>
      </c>
      <c r="P79" s="13">
        <f t="shared" si="11"/>
        <v>1</v>
      </c>
      <c r="R79" s="10" t="str">
        <f t="shared" si="12"/>
        <v/>
      </c>
      <c r="S79" s="10">
        <f t="shared" si="12"/>
        <v>4322016.53</v>
      </c>
      <c r="T79" s="10" t="str">
        <f t="shared" si="12"/>
        <v/>
      </c>
      <c r="U79" s="10" t="str">
        <f t="shared" si="12"/>
        <v/>
      </c>
      <c r="V79" s="10" t="str">
        <f t="shared" si="12"/>
        <v/>
      </c>
      <c r="W79" s="10" t="str">
        <f t="shared" si="8"/>
        <v/>
      </c>
      <c r="X79" s="10" t="str">
        <f t="shared" si="8"/>
        <v/>
      </c>
      <c r="Y79" s="14">
        <f t="shared" si="13"/>
        <v>0</v>
      </c>
      <c r="Z79" s="4"/>
      <c r="AA79" s="10" t="str">
        <f t="shared" si="14"/>
        <v/>
      </c>
      <c r="AB79" s="10">
        <f t="shared" si="14"/>
        <v>129619.42714285714</v>
      </c>
      <c r="AC79" s="10" t="str">
        <f t="shared" si="14"/>
        <v/>
      </c>
      <c r="AD79" s="10" t="str">
        <f t="shared" si="14"/>
        <v/>
      </c>
      <c r="AE79" s="10" t="str">
        <f t="shared" si="9"/>
        <v/>
      </c>
      <c r="AF79" s="10" t="str">
        <f t="shared" si="9"/>
        <v/>
      </c>
      <c r="AG79" s="10" t="str">
        <f t="shared" si="9"/>
        <v/>
      </c>
      <c r="AH79" s="14">
        <f t="shared" si="15"/>
        <v>0</v>
      </c>
      <c r="AI79" s="12"/>
      <c r="AJ79" s="13" t="s">
        <v>32</v>
      </c>
    </row>
    <row r="80" spans="1:36" x14ac:dyDescent="0.3">
      <c r="A80" s="8" t="s">
        <v>137</v>
      </c>
      <c r="B80" s="9" t="str">
        <f>VLOOKUP(A80,'[1]Sub Pivot'!A$1:C$65536,2,FALSE)</f>
        <v>CANAL SUBSTATION</v>
      </c>
      <c r="C80" s="10">
        <f>VLOOKUP(A80,'[1]Sub Pivot'!A$1:C$65536,3,FALSE)</f>
        <v>1819346.17</v>
      </c>
      <c r="D80" s="10">
        <f>IFERROR(VLOOKUP(A80,'[1]BP-18 Substation Detail'!A$1:C$65536,3,FALSE),"")</f>
        <v>1819346.1700000002</v>
      </c>
      <c r="E80" s="11">
        <f t="shared" si="10"/>
        <v>-1.279748997156872E-16</v>
      </c>
      <c r="G80" s="10">
        <f>IFERROR(VLOOKUP('BP-20 Substation Detail'!A80,'[1]O&amp;M Pivot'!M$1:V$65536,10,FALSE),0)</f>
        <v>25102.461428571434</v>
      </c>
      <c r="I80" s="13" t="s">
        <v>31</v>
      </c>
      <c r="J80" s="13">
        <v>1</v>
      </c>
      <c r="K80" s="13" t="s">
        <v>31</v>
      </c>
      <c r="L80" s="13" t="s">
        <v>31</v>
      </c>
      <c r="M80" s="13" t="s">
        <v>31</v>
      </c>
      <c r="N80" s="13" t="s">
        <v>31</v>
      </c>
      <c r="O80" s="13" t="s">
        <v>31</v>
      </c>
      <c r="P80" s="13">
        <f t="shared" si="11"/>
        <v>1</v>
      </c>
      <c r="R80" s="10" t="str">
        <f t="shared" si="12"/>
        <v/>
      </c>
      <c r="S80" s="10">
        <f t="shared" si="12"/>
        <v>1819346.17</v>
      </c>
      <c r="T80" s="10" t="str">
        <f t="shared" si="12"/>
        <v/>
      </c>
      <c r="U80" s="10" t="str">
        <f t="shared" si="12"/>
        <v/>
      </c>
      <c r="V80" s="10" t="str">
        <f t="shared" si="12"/>
        <v/>
      </c>
      <c r="W80" s="10" t="str">
        <f t="shared" si="8"/>
        <v/>
      </c>
      <c r="X80" s="10" t="str">
        <f t="shared" si="8"/>
        <v/>
      </c>
      <c r="Y80" s="14">
        <f t="shared" si="13"/>
        <v>0</v>
      </c>
      <c r="Z80" s="4"/>
      <c r="AA80" s="10" t="str">
        <f t="shared" si="14"/>
        <v/>
      </c>
      <c r="AB80" s="10">
        <f t="shared" si="14"/>
        <v>25102.461428571434</v>
      </c>
      <c r="AC80" s="10" t="str">
        <f t="shared" si="14"/>
        <v/>
      </c>
      <c r="AD80" s="10" t="str">
        <f t="shared" si="14"/>
        <v/>
      </c>
      <c r="AE80" s="10" t="str">
        <f t="shared" si="9"/>
        <v/>
      </c>
      <c r="AF80" s="10" t="str">
        <f t="shared" si="9"/>
        <v/>
      </c>
      <c r="AG80" s="10" t="str">
        <f t="shared" si="9"/>
        <v/>
      </c>
      <c r="AH80" s="14">
        <f t="shared" si="15"/>
        <v>0</v>
      </c>
      <c r="AI80" s="12"/>
      <c r="AJ80" s="13" t="s">
        <v>32</v>
      </c>
    </row>
    <row r="81" spans="1:36" x14ac:dyDescent="0.3">
      <c r="A81" s="8" t="s">
        <v>138</v>
      </c>
      <c r="B81" s="9" t="str">
        <f>VLOOKUP(A81,'[1]Sub Pivot'!A$1:C$65536,2,FALSE)</f>
        <v>CENTRALIA SWITCHING STATION</v>
      </c>
      <c r="C81" s="10">
        <f>VLOOKUP(A81,'[1]Sub Pivot'!A$1:C$65536,3,FALSE)</f>
        <v>176971.86</v>
      </c>
      <c r="D81" s="10">
        <f>IFERROR(VLOOKUP(A81,'[1]BP-18 Substation Detail'!A$1:C$65536,3,FALSE),"")</f>
        <v>176971.86</v>
      </c>
      <c r="E81" s="11">
        <f t="shared" si="10"/>
        <v>0</v>
      </c>
      <c r="G81" s="10">
        <f>IFERROR(VLOOKUP('BP-20 Substation Detail'!A81,'[1]O&amp;M Pivot'!M$1:V$65536,10,FALSE),0)</f>
        <v>9702.0514285714289</v>
      </c>
      <c r="I81" s="13" t="s">
        <v>31</v>
      </c>
      <c r="J81" s="13">
        <v>1</v>
      </c>
      <c r="K81" s="13" t="s">
        <v>31</v>
      </c>
      <c r="L81" s="13" t="s">
        <v>31</v>
      </c>
      <c r="M81" s="13" t="s">
        <v>31</v>
      </c>
      <c r="N81" s="13" t="s">
        <v>31</v>
      </c>
      <c r="O81" s="13" t="s">
        <v>31</v>
      </c>
      <c r="P81" s="13">
        <f t="shared" si="11"/>
        <v>1</v>
      </c>
      <c r="R81" s="10" t="str">
        <f t="shared" si="12"/>
        <v/>
      </c>
      <c r="S81" s="10">
        <f t="shared" si="12"/>
        <v>176971.86</v>
      </c>
      <c r="T81" s="10" t="str">
        <f t="shared" si="12"/>
        <v/>
      </c>
      <c r="U81" s="10" t="str">
        <f t="shared" si="12"/>
        <v/>
      </c>
      <c r="V81" s="10" t="str">
        <f t="shared" si="12"/>
        <v/>
      </c>
      <c r="W81" s="10" t="str">
        <f t="shared" si="8"/>
        <v/>
      </c>
      <c r="X81" s="10" t="str">
        <f t="shared" si="8"/>
        <v/>
      </c>
      <c r="Y81" s="14">
        <f t="shared" si="13"/>
        <v>0</v>
      </c>
      <c r="Z81" s="4"/>
      <c r="AA81" s="10" t="str">
        <f t="shared" si="14"/>
        <v/>
      </c>
      <c r="AB81" s="10">
        <f t="shared" si="14"/>
        <v>9702.0514285714289</v>
      </c>
      <c r="AC81" s="10" t="str">
        <f t="shared" si="14"/>
        <v/>
      </c>
      <c r="AD81" s="10" t="str">
        <f t="shared" si="14"/>
        <v/>
      </c>
      <c r="AE81" s="10" t="str">
        <f t="shared" si="9"/>
        <v/>
      </c>
      <c r="AF81" s="10" t="str">
        <f t="shared" si="9"/>
        <v/>
      </c>
      <c r="AG81" s="10" t="str">
        <f t="shared" si="9"/>
        <v/>
      </c>
      <c r="AH81" s="14">
        <f t="shared" si="15"/>
        <v>0</v>
      </c>
      <c r="AI81" s="12"/>
      <c r="AJ81" s="13" t="s">
        <v>32</v>
      </c>
    </row>
    <row r="82" spans="1:36" x14ac:dyDescent="0.3">
      <c r="A82" s="8" t="s">
        <v>139</v>
      </c>
      <c r="B82" s="9" t="str">
        <f>VLOOKUP(A82,'[1]Sub Pivot'!A$1:C$65536,2,FALSE)</f>
        <v>COLUMBIA FALLS SUBSTATION -- 115 YARD</v>
      </c>
      <c r="C82" s="10">
        <f>VLOOKUP(A82,'[1]Sub Pivot'!A$1:C$65536,3,FALSE)</f>
        <v>3481433.2219999996</v>
      </c>
      <c r="D82" s="10">
        <f>IFERROR(VLOOKUP(A82,'[1]BP-18 Substation Detail'!A$1:C$65536,3,FALSE),"")</f>
        <v>3481433.2220000005</v>
      </c>
      <c r="E82" s="11">
        <f t="shared" si="10"/>
        <v>-2.6751125620627468E-16</v>
      </c>
      <c r="G82" s="10">
        <f>IFERROR(VLOOKUP('BP-20 Substation Detail'!A82,'[1]O&amp;M Pivot'!M$1:V$65536,10,FALSE),0)</f>
        <v>117592.24571428572</v>
      </c>
      <c r="I82" s="13" t="s">
        <v>31</v>
      </c>
      <c r="J82" s="13">
        <v>1</v>
      </c>
      <c r="K82" s="13" t="s">
        <v>31</v>
      </c>
      <c r="L82" s="13" t="s">
        <v>31</v>
      </c>
      <c r="M82" s="13" t="s">
        <v>31</v>
      </c>
      <c r="N82" s="13" t="s">
        <v>31</v>
      </c>
      <c r="O82" s="13" t="s">
        <v>31</v>
      </c>
      <c r="P82" s="13">
        <f t="shared" si="11"/>
        <v>1</v>
      </c>
      <c r="R82" s="10" t="str">
        <f t="shared" si="12"/>
        <v/>
      </c>
      <c r="S82" s="10">
        <f t="shared" si="12"/>
        <v>3481433.2219999996</v>
      </c>
      <c r="T82" s="10" t="str">
        <f t="shared" si="12"/>
        <v/>
      </c>
      <c r="U82" s="10" t="str">
        <f t="shared" si="12"/>
        <v/>
      </c>
      <c r="V82" s="10" t="str">
        <f t="shared" si="12"/>
        <v/>
      </c>
      <c r="W82" s="10" t="str">
        <f t="shared" si="8"/>
        <v/>
      </c>
      <c r="X82" s="10" t="str">
        <f t="shared" si="8"/>
        <v/>
      </c>
      <c r="Y82" s="14">
        <f t="shared" si="13"/>
        <v>0</v>
      </c>
      <c r="Z82" s="4"/>
      <c r="AA82" s="10" t="str">
        <f t="shared" si="14"/>
        <v/>
      </c>
      <c r="AB82" s="10">
        <f t="shared" si="14"/>
        <v>117592.24571428572</v>
      </c>
      <c r="AC82" s="10" t="str">
        <f t="shared" si="14"/>
        <v/>
      </c>
      <c r="AD82" s="10" t="str">
        <f t="shared" si="14"/>
        <v/>
      </c>
      <c r="AE82" s="10" t="str">
        <f t="shared" si="9"/>
        <v/>
      </c>
      <c r="AF82" s="10" t="str">
        <f t="shared" si="9"/>
        <v/>
      </c>
      <c r="AG82" s="10" t="str">
        <f t="shared" si="9"/>
        <v/>
      </c>
      <c r="AH82" s="14">
        <f t="shared" si="15"/>
        <v>0</v>
      </c>
      <c r="AI82" s="12"/>
      <c r="AJ82" s="13" t="s">
        <v>32</v>
      </c>
    </row>
    <row r="83" spans="1:36" x14ac:dyDescent="0.3">
      <c r="A83" s="8" t="s">
        <v>140</v>
      </c>
      <c r="B83" s="9" t="str">
        <f>VLOOKUP(A83,'[1]Sub Pivot'!A$1:C$65536,2,FALSE)</f>
        <v>CONKELLEY SUBSTATION</v>
      </c>
      <c r="C83" s="10">
        <f>VLOOKUP(A83,'[1]Sub Pivot'!A$1:C$65536,3,FALSE)</f>
        <v>11612747.879999997</v>
      </c>
      <c r="D83" s="10">
        <f>IFERROR(VLOOKUP(A83,'[1]BP-18 Substation Detail'!A$1:C$65536,3,FALSE),"")</f>
        <v>11421904.219999997</v>
      </c>
      <c r="E83" s="11">
        <f t="shared" si="10"/>
        <v>1.6708567706760213E-2</v>
      </c>
      <c r="G83" s="10">
        <f>IFERROR(VLOOKUP('BP-20 Substation Detail'!A83,'[1]O&amp;M Pivot'!M$1:V$65536,10,FALSE),0)</f>
        <v>144990.28857142859</v>
      </c>
      <c r="I83" s="13" t="s">
        <v>31</v>
      </c>
      <c r="J83" s="13">
        <v>0</v>
      </c>
      <c r="K83" s="13" t="s">
        <v>31</v>
      </c>
      <c r="L83" s="13" t="s">
        <v>31</v>
      </c>
      <c r="M83" s="13" t="s">
        <v>31</v>
      </c>
      <c r="N83" s="13"/>
      <c r="O83" s="13">
        <v>1</v>
      </c>
      <c r="P83" s="13">
        <f t="shared" si="11"/>
        <v>1</v>
      </c>
      <c r="R83" s="10" t="str">
        <f t="shared" si="12"/>
        <v/>
      </c>
      <c r="S83" s="10">
        <f t="shared" si="12"/>
        <v>0</v>
      </c>
      <c r="T83" s="10" t="str">
        <f t="shared" si="12"/>
        <v/>
      </c>
      <c r="U83" s="10" t="str">
        <f t="shared" si="12"/>
        <v/>
      </c>
      <c r="V83" s="10" t="str">
        <f t="shared" si="12"/>
        <v/>
      </c>
      <c r="W83" s="10">
        <f t="shared" si="8"/>
        <v>0</v>
      </c>
      <c r="X83" s="10">
        <f t="shared" si="8"/>
        <v>11612747.879999997</v>
      </c>
      <c r="Y83" s="14">
        <f t="shared" si="13"/>
        <v>0</v>
      </c>
      <c r="Z83" s="4"/>
      <c r="AA83" s="10" t="str">
        <f t="shared" si="14"/>
        <v/>
      </c>
      <c r="AB83" s="10">
        <f t="shared" si="14"/>
        <v>0</v>
      </c>
      <c r="AC83" s="10" t="str">
        <f t="shared" si="14"/>
        <v/>
      </c>
      <c r="AD83" s="10" t="str">
        <f t="shared" si="14"/>
        <v/>
      </c>
      <c r="AE83" s="10" t="str">
        <f t="shared" si="9"/>
        <v/>
      </c>
      <c r="AF83" s="10">
        <f t="shared" si="9"/>
        <v>0</v>
      </c>
      <c r="AG83" s="10">
        <f t="shared" si="9"/>
        <v>144990.28857142859</v>
      </c>
      <c r="AH83" s="14">
        <f t="shared" si="15"/>
        <v>0</v>
      </c>
      <c r="AI83" s="12"/>
      <c r="AJ83" s="13" t="s">
        <v>141</v>
      </c>
    </row>
    <row r="84" spans="1:36" x14ac:dyDescent="0.3">
      <c r="A84" s="8" t="s">
        <v>142</v>
      </c>
      <c r="B84" s="9" t="str">
        <f>VLOOKUP(A84,'[1]Sub Pivot'!A$1:C$65536,2,FALSE)</f>
        <v>COLLINS SUBSTATION</v>
      </c>
      <c r="C84" s="10">
        <f>VLOOKUP(A84,'[1]Sub Pivot'!A$1:C$65536,3,FALSE)</f>
        <v>18227.84</v>
      </c>
      <c r="D84" s="10">
        <f>IFERROR(VLOOKUP(A84,'[1]BP-18 Substation Detail'!A$1:C$65536,3,FALSE),"")</f>
        <v>18227.84</v>
      </c>
      <c r="E84" s="11">
        <f t="shared" si="10"/>
        <v>0</v>
      </c>
      <c r="G84" s="10">
        <f>IFERROR(VLOOKUP('BP-20 Substation Detail'!A84,'[1]O&amp;M Pivot'!M$1:V$65536,10,FALSE),0)</f>
        <v>388.48142857142858</v>
      </c>
      <c r="I84" s="13" t="s">
        <v>31</v>
      </c>
      <c r="J84" s="13">
        <v>1</v>
      </c>
      <c r="K84" s="13" t="s">
        <v>31</v>
      </c>
      <c r="L84" s="13" t="s">
        <v>31</v>
      </c>
      <c r="M84" s="13" t="s">
        <v>31</v>
      </c>
      <c r="N84" s="13" t="s">
        <v>31</v>
      </c>
      <c r="O84" s="13" t="s">
        <v>31</v>
      </c>
      <c r="P84" s="13">
        <f t="shared" si="11"/>
        <v>1</v>
      </c>
      <c r="R84" s="10" t="str">
        <f t="shared" si="12"/>
        <v/>
      </c>
      <c r="S84" s="10">
        <f t="shared" si="12"/>
        <v>18227.84</v>
      </c>
      <c r="T84" s="10" t="str">
        <f t="shared" si="12"/>
        <v/>
      </c>
      <c r="U84" s="10" t="str">
        <f t="shared" si="12"/>
        <v/>
      </c>
      <c r="V84" s="10" t="str">
        <f t="shared" si="12"/>
        <v/>
      </c>
      <c r="W84" s="10" t="str">
        <f t="shared" si="8"/>
        <v/>
      </c>
      <c r="X84" s="10" t="str">
        <f t="shared" si="8"/>
        <v/>
      </c>
      <c r="Y84" s="14">
        <f t="shared" si="13"/>
        <v>0</v>
      </c>
      <c r="Z84" s="4"/>
      <c r="AA84" s="10" t="str">
        <f t="shared" si="14"/>
        <v/>
      </c>
      <c r="AB84" s="10">
        <f t="shared" si="14"/>
        <v>388.48142857142858</v>
      </c>
      <c r="AC84" s="10" t="str">
        <f t="shared" si="14"/>
        <v/>
      </c>
      <c r="AD84" s="10" t="str">
        <f t="shared" si="14"/>
        <v/>
      </c>
      <c r="AE84" s="10" t="str">
        <f t="shared" si="9"/>
        <v/>
      </c>
      <c r="AF84" s="10" t="str">
        <f t="shared" si="9"/>
        <v/>
      </c>
      <c r="AG84" s="10" t="str">
        <f t="shared" si="9"/>
        <v/>
      </c>
      <c r="AH84" s="14">
        <f t="shared" si="15"/>
        <v>0</v>
      </c>
      <c r="AI84" s="12"/>
      <c r="AJ84" s="13" t="s">
        <v>48</v>
      </c>
    </row>
    <row r="85" spans="1:36" x14ac:dyDescent="0.3">
      <c r="A85" s="8" t="s">
        <v>143</v>
      </c>
      <c r="B85" s="9" t="str">
        <f>VLOOKUP(A85,'[1]Sub Pivot'!A$1:C$65536,2,FALSE)</f>
        <v>COLSTRIP SUBSTATION</v>
      </c>
      <c r="C85" s="10">
        <f>VLOOKUP(A85,'[1]Sub Pivot'!A$1:C$65536,3,FALSE)</f>
        <v>43099</v>
      </c>
      <c r="D85" s="10">
        <f>IFERROR(VLOOKUP(A85,'[1]BP-18 Substation Detail'!A$1:C$65536,3,FALSE),"")</f>
        <v>43099</v>
      </c>
      <c r="E85" s="11">
        <f t="shared" si="10"/>
        <v>0</v>
      </c>
      <c r="G85" s="10">
        <f>IFERROR(VLOOKUP('BP-20 Substation Detail'!A85,'[1]O&amp;M Pivot'!M$1:V$65536,10,FALSE),0)</f>
        <v>1067.7757142857142</v>
      </c>
      <c r="I85" s="13" t="s">
        <v>31</v>
      </c>
      <c r="J85" s="13" t="s">
        <v>31</v>
      </c>
      <c r="K85" s="13" t="s">
        <v>31</v>
      </c>
      <c r="L85" s="13">
        <v>1</v>
      </c>
      <c r="M85" s="13" t="s">
        <v>31</v>
      </c>
      <c r="N85" s="13" t="s">
        <v>31</v>
      </c>
      <c r="O85" s="13" t="s">
        <v>31</v>
      </c>
      <c r="P85" s="13">
        <f t="shared" si="11"/>
        <v>1</v>
      </c>
      <c r="R85" s="10" t="str">
        <f t="shared" si="12"/>
        <v/>
      </c>
      <c r="S85" s="10" t="str">
        <f t="shared" si="12"/>
        <v/>
      </c>
      <c r="T85" s="10" t="str">
        <f t="shared" si="12"/>
        <v/>
      </c>
      <c r="U85" s="10">
        <f t="shared" si="12"/>
        <v>43099</v>
      </c>
      <c r="V85" s="10" t="str">
        <f t="shared" si="12"/>
        <v/>
      </c>
      <c r="W85" s="10" t="str">
        <f t="shared" si="8"/>
        <v/>
      </c>
      <c r="X85" s="10" t="str">
        <f t="shared" si="8"/>
        <v/>
      </c>
      <c r="Y85" s="14">
        <f t="shared" si="13"/>
        <v>0</v>
      </c>
      <c r="Z85" s="4"/>
      <c r="AA85" s="10" t="str">
        <f t="shared" si="14"/>
        <v/>
      </c>
      <c r="AB85" s="10" t="str">
        <f t="shared" si="14"/>
        <v/>
      </c>
      <c r="AC85" s="10" t="str">
        <f t="shared" si="14"/>
        <v/>
      </c>
      <c r="AD85" s="10">
        <f t="shared" si="14"/>
        <v>1067.7757142857142</v>
      </c>
      <c r="AE85" s="10" t="str">
        <f t="shared" si="9"/>
        <v/>
      </c>
      <c r="AF85" s="10" t="str">
        <f t="shared" si="9"/>
        <v/>
      </c>
      <c r="AG85" s="10" t="str">
        <f t="shared" si="9"/>
        <v/>
      </c>
      <c r="AH85" s="14">
        <f t="shared" si="15"/>
        <v>0</v>
      </c>
      <c r="AI85" s="12"/>
      <c r="AJ85" s="13" t="s">
        <v>144</v>
      </c>
    </row>
    <row r="86" spans="1:36" x14ac:dyDescent="0.3">
      <c r="A86" s="8" t="s">
        <v>145</v>
      </c>
      <c r="B86" s="9" t="str">
        <f>VLOOKUP(A86,'[1]Sub Pivot'!A$1:C$65536,2,FALSE)</f>
        <v>COLUMBIA SUBSTATION</v>
      </c>
      <c r="C86" s="10">
        <f>VLOOKUP(A86,'[1]Sub Pivot'!A$1:C$65536,3,FALSE)</f>
        <v>28591939.108000003</v>
      </c>
      <c r="D86" s="10">
        <f>IFERROR(VLOOKUP(A86,'[1]BP-18 Substation Detail'!A$1:C$65536,3,FALSE),"")</f>
        <v>25941925.158</v>
      </c>
      <c r="E86" s="11">
        <f t="shared" si="10"/>
        <v>0.10215178456726018</v>
      </c>
      <c r="G86" s="10">
        <f>IFERROR(VLOOKUP('BP-20 Substation Detail'!A86,'[1]O&amp;M Pivot'!M$1:V$65536,10,FALSE),0)</f>
        <v>282925.49714285712</v>
      </c>
      <c r="I86" s="13" t="s">
        <v>31</v>
      </c>
      <c r="J86" s="13">
        <v>1</v>
      </c>
      <c r="K86" s="13" t="s">
        <v>31</v>
      </c>
      <c r="L86" s="13" t="s">
        <v>31</v>
      </c>
      <c r="M86" s="13" t="s">
        <v>31</v>
      </c>
      <c r="N86" s="13" t="s">
        <v>31</v>
      </c>
      <c r="O86" s="13" t="s">
        <v>31</v>
      </c>
      <c r="P86" s="13">
        <f t="shared" si="11"/>
        <v>1</v>
      </c>
      <c r="R86" s="10" t="str">
        <f t="shared" si="12"/>
        <v/>
      </c>
      <c r="S86" s="10">
        <f t="shared" si="12"/>
        <v>28591939.108000003</v>
      </c>
      <c r="T86" s="10" t="str">
        <f t="shared" si="12"/>
        <v/>
      </c>
      <c r="U86" s="10" t="str">
        <f t="shared" si="12"/>
        <v/>
      </c>
      <c r="V86" s="10" t="str">
        <f t="shared" si="12"/>
        <v/>
      </c>
      <c r="W86" s="10" t="str">
        <f t="shared" si="8"/>
        <v/>
      </c>
      <c r="X86" s="10" t="str">
        <f t="shared" si="8"/>
        <v/>
      </c>
      <c r="Y86" s="14">
        <f t="shared" si="13"/>
        <v>0</v>
      </c>
      <c r="Z86" s="4"/>
      <c r="AA86" s="10" t="str">
        <f t="shared" si="14"/>
        <v/>
      </c>
      <c r="AB86" s="10">
        <f t="shared" si="14"/>
        <v>282925.49714285712</v>
      </c>
      <c r="AC86" s="10" t="str">
        <f t="shared" si="14"/>
        <v/>
      </c>
      <c r="AD86" s="10" t="str">
        <f t="shared" si="14"/>
        <v/>
      </c>
      <c r="AE86" s="10" t="str">
        <f t="shared" si="9"/>
        <v/>
      </c>
      <c r="AF86" s="10" t="str">
        <f t="shared" si="9"/>
        <v/>
      </c>
      <c r="AG86" s="10" t="str">
        <f t="shared" si="9"/>
        <v/>
      </c>
      <c r="AH86" s="14">
        <f t="shared" si="15"/>
        <v>0</v>
      </c>
      <c r="AI86" s="12"/>
      <c r="AJ86" s="13" t="s">
        <v>32</v>
      </c>
    </row>
    <row r="87" spans="1:36" x14ac:dyDescent="0.3">
      <c r="A87" s="8" t="s">
        <v>146</v>
      </c>
      <c r="B87" s="9" t="str">
        <f>VLOOKUP(A87,'[1]Sub Pivot'!A$1:C$65536,2,FALSE)</f>
        <v>COLVILLE SUBSTATION</v>
      </c>
      <c r="C87" s="10">
        <f>VLOOKUP(A87,'[1]Sub Pivot'!A$1:C$65536,3,FALSE)</f>
        <v>4151056.16</v>
      </c>
      <c r="D87" s="10">
        <f>IFERROR(VLOOKUP(A87,'[1]BP-18 Substation Detail'!A$1:C$65536,3,FALSE),"")</f>
        <v>4151056.1600000006</v>
      </c>
      <c r="E87" s="11">
        <f t="shared" si="10"/>
        <v>-1.121789899628193E-16</v>
      </c>
      <c r="G87" s="10">
        <f>IFERROR(VLOOKUP('BP-20 Substation Detail'!A87,'[1]O&amp;M Pivot'!M$1:V$65536,10,FALSE),0)</f>
        <v>65548.515714285706</v>
      </c>
      <c r="I87" s="13" t="s">
        <v>31</v>
      </c>
      <c r="J87" s="13">
        <v>1</v>
      </c>
      <c r="K87" s="13" t="s">
        <v>31</v>
      </c>
      <c r="L87" s="13" t="s">
        <v>31</v>
      </c>
      <c r="M87" s="13" t="s">
        <v>31</v>
      </c>
      <c r="N87" s="13" t="s">
        <v>31</v>
      </c>
      <c r="O87" s="13" t="s">
        <v>31</v>
      </c>
      <c r="P87" s="13">
        <f t="shared" si="11"/>
        <v>1</v>
      </c>
      <c r="R87" s="10" t="str">
        <f t="shared" si="12"/>
        <v/>
      </c>
      <c r="S87" s="10">
        <f t="shared" si="12"/>
        <v>4151056.16</v>
      </c>
      <c r="T87" s="10" t="str">
        <f t="shared" si="12"/>
        <v/>
      </c>
      <c r="U87" s="10" t="str">
        <f t="shared" si="12"/>
        <v/>
      </c>
      <c r="V87" s="10" t="str">
        <f t="shared" si="12"/>
        <v/>
      </c>
      <c r="W87" s="10" t="str">
        <f t="shared" si="8"/>
        <v/>
      </c>
      <c r="X87" s="10" t="str">
        <f t="shared" si="8"/>
        <v/>
      </c>
      <c r="Y87" s="14">
        <f t="shared" si="13"/>
        <v>0</v>
      </c>
      <c r="Z87" s="4"/>
      <c r="AA87" s="10" t="str">
        <f t="shared" si="14"/>
        <v/>
      </c>
      <c r="AB87" s="10">
        <f t="shared" si="14"/>
        <v>65548.515714285706</v>
      </c>
      <c r="AC87" s="10" t="str">
        <f t="shared" si="14"/>
        <v/>
      </c>
      <c r="AD87" s="10" t="str">
        <f t="shared" si="14"/>
        <v/>
      </c>
      <c r="AE87" s="10" t="str">
        <f t="shared" si="9"/>
        <v/>
      </c>
      <c r="AF87" s="10" t="str">
        <f t="shared" si="9"/>
        <v/>
      </c>
      <c r="AG87" s="10" t="str">
        <f t="shared" si="9"/>
        <v/>
      </c>
      <c r="AH87" s="14">
        <f t="shared" si="15"/>
        <v>0</v>
      </c>
      <c r="AI87" s="12"/>
      <c r="AJ87" s="13" t="s">
        <v>32</v>
      </c>
    </row>
    <row r="88" spans="1:36" x14ac:dyDescent="0.3">
      <c r="A88" s="8" t="s">
        <v>147</v>
      </c>
      <c r="B88" s="9" t="str">
        <f>VLOOKUP(A88,'[1]Sub Pivot'!A$1:C$65536,2,FALSE)</f>
        <v>CONNELL SUBSTATION</v>
      </c>
      <c r="C88" s="10">
        <f>VLOOKUP(A88,'[1]Sub Pivot'!A$1:C$65536,3,FALSE)</f>
        <v>746800.57</v>
      </c>
      <c r="D88" s="10">
        <f>IFERROR(VLOOKUP(A88,'[1]BP-18 Substation Detail'!A$1:C$65536,3,FALSE),"")</f>
        <v>746800.57</v>
      </c>
      <c r="E88" s="11">
        <f t="shared" si="10"/>
        <v>0</v>
      </c>
      <c r="G88" s="10">
        <f>IFERROR(VLOOKUP('BP-20 Substation Detail'!A88,'[1]O&amp;M Pivot'!M$1:V$65536,10,FALSE),0)</f>
        <v>7189.72</v>
      </c>
      <c r="I88" s="13" t="s">
        <v>31</v>
      </c>
      <c r="J88" s="13">
        <v>1</v>
      </c>
      <c r="K88" s="13" t="s">
        <v>31</v>
      </c>
      <c r="L88" s="13" t="s">
        <v>31</v>
      </c>
      <c r="M88" s="13" t="s">
        <v>31</v>
      </c>
      <c r="N88" s="13" t="s">
        <v>31</v>
      </c>
      <c r="O88" s="13" t="s">
        <v>31</v>
      </c>
      <c r="P88" s="13">
        <f t="shared" si="11"/>
        <v>1</v>
      </c>
      <c r="R88" s="10" t="str">
        <f t="shared" si="12"/>
        <v/>
      </c>
      <c r="S88" s="10">
        <f t="shared" si="12"/>
        <v>746800.57</v>
      </c>
      <c r="T88" s="10" t="str">
        <f t="shared" si="12"/>
        <v/>
      </c>
      <c r="U88" s="10" t="str">
        <f t="shared" si="12"/>
        <v/>
      </c>
      <c r="V88" s="10" t="str">
        <f t="shared" si="12"/>
        <v/>
      </c>
      <c r="W88" s="10" t="str">
        <f t="shared" si="8"/>
        <v/>
      </c>
      <c r="X88" s="10" t="str">
        <f t="shared" si="8"/>
        <v/>
      </c>
      <c r="Y88" s="14">
        <f t="shared" si="13"/>
        <v>0</v>
      </c>
      <c r="Z88" s="4"/>
      <c r="AA88" s="10" t="str">
        <f t="shared" si="14"/>
        <v/>
      </c>
      <c r="AB88" s="10">
        <f t="shared" si="14"/>
        <v>7189.72</v>
      </c>
      <c r="AC88" s="10" t="str">
        <f t="shared" si="14"/>
        <v/>
      </c>
      <c r="AD88" s="10" t="str">
        <f t="shared" si="14"/>
        <v/>
      </c>
      <c r="AE88" s="10" t="str">
        <f t="shared" si="9"/>
        <v/>
      </c>
      <c r="AF88" s="10" t="str">
        <f t="shared" si="9"/>
        <v/>
      </c>
      <c r="AG88" s="10" t="str">
        <f t="shared" si="9"/>
        <v/>
      </c>
      <c r="AH88" s="14">
        <f t="shared" si="15"/>
        <v>0</v>
      </c>
      <c r="AI88" s="12"/>
      <c r="AJ88" s="13" t="s">
        <v>32</v>
      </c>
    </row>
    <row r="89" spans="1:36" x14ac:dyDescent="0.3">
      <c r="A89" s="8" t="s">
        <v>148</v>
      </c>
      <c r="B89" s="9" t="str">
        <f>VLOOKUP(A89,'[1]Sub Pivot'!A$1:C$65536,2,FALSE)</f>
        <v>CORVALLIS SUBSTATION</v>
      </c>
      <c r="C89" s="10">
        <f>VLOOKUP(A89,'[1]Sub Pivot'!A$1:C$65536,3,FALSE)</f>
        <v>14452</v>
      </c>
      <c r="D89" s="10">
        <f>IFERROR(VLOOKUP(A89,'[1]BP-18 Substation Detail'!A$1:C$65536,3,FALSE),"")</f>
        <v>14452</v>
      </c>
      <c r="E89" s="11">
        <f t="shared" si="10"/>
        <v>0</v>
      </c>
      <c r="G89" s="10">
        <f>IFERROR(VLOOKUP('BP-20 Substation Detail'!A89,'[1]O&amp;M Pivot'!M$1:V$65536,10,FALSE),0)</f>
        <v>185.41000000000003</v>
      </c>
      <c r="I89" s="13" t="s">
        <v>31</v>
      </c>
      <c r="J89" s="13">
        <v>1</v>
      </c>
      <c r="K89" s="13" t="s">
        <v>31</v>
      </c>
      <c r="L89" s="13" t="s">
        <v>31</v>
      </c>
      <c r="M89" s="13" t="s">
        <v>31</v>
      </c>
      <c r="N89" s="13" t="s">
        <v>31</v>
      </c>
      <c r="O89" s="13" t="s">
        <v>31</v>
      </c>
      <c r="P89" s="13">
        <f t="shared" si="11"/>
        <v>1</v>
      </c>
      <c r="R89" s="10" t="str">
        <f t="shared" si="12"/>
        <v/>
      </c>
      <c r="S89" s="10">
        <f t="shared" si="12"/>
        <v>14452</v>
      </c>
      <c r="T89" s="10" t="str">
        <f t="shared" si="12"/>
        <v/>
      </c>
      <c r="U89" s="10" t="str">
        <f t="shared" si="12"/>
        <v/>
      </c>
      <c r="V89" s="10" t="str">
        <f t="shared" si="12"/>
        <v/>
      </c>
      <c r="W89" s="10" t="str">
        <f t="shared" si="8"/>
        <v/>
      </c>
      <c r="X89" s="10" t="str">
        <f t="shared" si="8"/>
        <v/>
      </c>
      <c r="Y89" s="14">
        <f t="shared" si="13"/>
        <v>0</v>
      </c>
      <c r="Z89" s="4"/>
      <c r="AA89" s="10" t="str">
        <f t="shared" si="14"/>
        <v/>
      </c>
      <c r="AB89" s="10">
        <f t="shared" si="14"/>
        <v>185.41000000000003</v>
      </c>
      <c r="AC89" s="10" t="str">
        <f t="shared" si="14"/>
        <v/>
      </c>
      <c r="AD89" s="10" t="str">
        <f t="shared" si="14"/>
        <v/>
      </c>
      <c r="AE89" s="10" t="str">
        <f t="shared" si="9"/>
        <v/>
      </c>
      <c r="AF89" s="10" t="str">
        <f t="shared" si="9"/>
        <v/>
      </c>
      <c r="AG89" s="10" t="str">
        <f t="shared" si="9"/>
        <v/>
      </c>
      <c r="AH89" s="14">
        <f t="shared" si="15"/>
        <v>0</v>
      </c>
      <c r="AI89" s="12"/>
      <c r="AJ89" s="13" t="s">
        <v>48</v>
      </c>
    </row>
    <row r="90" spans="1:36" x14ac:dyDescent="0.3">
      <c r="A90" s="8" t="s">
        <v>149</v>
      </c>
      <c r="B90" s="9" t="str">
        <f>VLOOKUP(A90,'[1]Sub Pivot'!A$1:C$65536,2,FALSE)</f>
        <v>COSMOPOLIS SUBSTATION</v>
      </c>
      <c r="C90" s="10">
        <f>VLOOKUP(A90,'[1]Sub Pivot'!A$1:C$65536,3,FALSE)</f>
        <v>1453124.1500000001</v>
      </c>
      <c r="D90" s="10">
        <f>IFERROR(VLOOKUP(A90,'[1]BP-18 Substation Detail'!A$1:C$65536,3,FALSE),"")</f>
        <v>1453124.15</v>
      </c>
      <c r="E90" s="11">
        <f t="shared" si="10"/>
        <v>1.6022763344334319E-16</v>
      </c>
      <c r="G90" s="10">
        <f>IFERROR(VLOOKUP('BP-20 Substation Detail'!A90,'[1]O&amp;M Pivot'!M$1:V$65536,10,FALSE),0)</f>
        <v>66980.765714285706</v>
      </c>
      <c r="I90" s="13" t="s">
        <v>31</v>
      </c>
      <c r="J90" s="13">
        <v>1</v>
      </c>
      <c r="K90" s="13" t="s">
        <v>31</v>
      </c>
      <c r="L90" s="13" t="s">
        <v>31</v>
      </c>
      <c r="M90" s="13" t="s">
        <v>31</v>
      </c>
      <c r="N90" s="13" t="s">
        <v>31</v>
      </c>
      <c r="O90" s="13" t="s">
        <v>31</v>
      </c>
      <c r="P90" s="13">
        <f t="shared" si="11"/>
        <v>1</v>
      </c>
      <c r="R90" s="10" t="str">
        <f t="shared" si="12"/>
        <v/>
      </c>
      <c r="S90" s="10">
        <f t="shared" si="12"/>
        <v>1453124.1500000001</v>
      </c>
      <c r="T90" s="10" t="str">
        <f t="shared" si="12"/>
        <v/>
      </c>
      <c r="U90" s="10" t="str">
        <f t="shared" si="12"/>
        <v/>
      </c>
      <c r="V90" s="10" t="str">
        <f t="shared" si="12"/>
        <v/>
      </c>
      <c r="W90" s="10" t="str">
        <f t="shared" si="8"/>
        <v/>
      </c>
      <c r="X90" s="10" t="str">
        <f t="shared" si="8"/>
        <v/>
      </c>
      <c r="Y90" s="14">
        <f t="shared" si="13"/>
        <v>0</v>
      </c>
      <c r="Z90" s="4"/>
      <c r="AA90" s="10" t="str">
        <f t="shared" si="14"/>
        <v/>
      </c>
      <c r="AB90" s="10">
        <f t="shared" si="14"/>
        <v>66980.765714285706</v>
      </c>
      <c r="AC90" s="10" t="str">
        <f t="shared" si="14"/>
        <v/>
      </c>
      <c r="AD90" s="10" t="str">
        <f t="shared" si="14"/>
        <v/>
      </c>
      <c r="AE90" s="10" t="str">
        <f t="shared" si="9"/>
        <v/>
      </c>
      <c r="AF90" s="10" t="str">
        <f t="shared" si="9"/>
        <v/>
      </c>
      <c r="AG90" s="10" t="str">
        <f t="shared" si="9"/>
        <v/>
      </c>
      <c r="AH90" s="14">
        <f t="shared" si="15"/>
        <v>0</v>
      </c>
      <c r="AI90" s="12"/>
      <c r="AJ90" s="13" t="s">
        <v>32</v>
      </c>
    </row>
    <row r="91" spans="1:36" x14ac:dyDescent="0.3">
      <c r="A91" s="8" t="s">
        <v>150</v>
      </c>
      <c r="B91" s="9" t="str">
        <f>VLOOKUP(A91,'[1]Sub Pivot'!A$1:C$65536,2,FALSE)</f>
        <v>COVINGTON SUBSTATION</v>
      </c>
      <c r="C91" s="10">
        <f>VLOOKUP(A91,'[1]Sub Pivot'!A$1:C$65536,3,FALSE)</f>
        <v>51087573.502999999</v>
      </c>
      <c r="D91" s="10">
        <f>IFERROR(VLOOKUP(A91,'[1]BP-18 Substation Detail'!A$1:C$65536,3,FALSE),"")</f>
        <v>38476326.842999995</v>
      </c>
      <c r="E91" s="11">
        <f t="shared" si="10"/>
        <v>0.32776638766635208</v>
      </c>
      <c r="G91" s="10">
        <f>IFERROR(VLOOKUP('BP-20 Substation Detail'!A91,'[1]O&amp;M Pivot'!M$1:V$65536,10,FALSE),0)</f>
        <v>830445.50285714283</v>
      </c>
      <c r="I91" s="13" t="s">
        <v>31</v>
      </c>
      <c r="J91" s="13">
        <v>1</v>
      </c>
      <c r="K91" s="13" t="s">
        <v>31</v>
      </c>
      <c r="L91" s="13" t="s">
        <v>31</v>
      </c>
      <c r="M91" s="13" t="s">
        <v>31</v>
      </c>
      <c r="N91" s="13" t="s">
        <v>31</v>
      </c>
      <c r="O91" s="13" t="s">
        <v>31</v>
      </c>
      <c r="P91" s="13">
        <f t="shared" si="11"/>
        <v>1</v>
      </c>
      <c r="R91" s="10" t="str">
        <f t="shared" si="12"/>
        <v/>
      </c>
      <c r="S91" s="10">
        <f t="shared" si="12"/>
        <v>51087573.502999999</v>
      </c>
      <c r="T91" s="10" t="str">
        <f t="shared" si="12"/>
        <v/>
      </c>
      <c r="U91" s="10" t="str">
        <f t="shared" si="12"/>
        <v/>
      </c>
      <c r="V91" s="10" t="str">
        <f t="shared" si="12"/>
        <v/>
      </c>
      <c r="W91" s="10" t="str">
        <f t="shared" si="8"/>
        <v/>
      </c>
      <c r="X91" s="10" t="str">
        <f t="shared" si="8"/>
        <v/>
      </c>
      <c r="Y91" s="14">
        <f t="shared" si="13"/>
        <v>0</v>
      </c>
      <c r="Z91" s="4"/>
      <c r="AA91" s="10" t="str">
        <f t="shared" si="14"/>
        <v/>
      </c>
      <c r="AB91" s="10">
        <f t="shared" si="14"/>
        <v>830445.50285714283</v>
      </c>
      <c r="AC91" s="10" t="str">
        <f t="shared" si="14"/>
        <v/>
      </c>
      <c r="AD91" s="10" t="str">
        <f t="shared" si="14"/>
        <v/>
      </c>
      <c r="AE91" s="10" t="str">
        <f t="shared" si="9"/>
        <v/>
      </c>
      <c r="AF91" s="10" t="str">
        <f t="shared" si="9"/>
        <v/>
      </c>
      <c r="AG91" s="10" t="str">
        <f t="shared" si="9"/>
        <v/>
      </c>
      <c r="AH91" s="14">
        <f t="shared" si="15"/>
        <v>0</v>
      </c>
      <c r="AI91" s="12"/>
      <c r="AJ91" s="13" t="s">
        <v>32</v>
      </c>
    </row>
    <row r="92" spans="1:36" x14ac:dyDescent="0.3">
      <c r="A92" s="8" t="s">
        <v>151</v>
      </c>
      <c r="B92" s="9" t="str">
        <f>VLOOKUP(A92,'[1]Sub Pivot'!A$1:C$65536,2,FALSE)</f>
        <v>COWLITZ SUBSTATION</v>
      </c>
      <c r="C92" s="10">
        <f>VLOOKUP(A92,'[1]Sub Pivot'!A$1:C$65536,3,FALSE)</f>
        <v>3142447.82</v>
      </c>
      <c r="D92" s="10">
        <f>IFERROR(VLOOKUP(A92,'[1]BP-18 Substation Detail'!A$1:C$65536,3,FALSE),"")</f>
        <v>3142447.82</v>
      </c>
      <c r="E92" s="11">
        <f t="shared" si="10"/>
        <v>0</v>
      </c>
      <c r="G92" s="10">
        <f>IFERROR(VLOOKUP('BP-20 Substation Detail'!A92,'[1]O&amp;M Pivot'!M$1:V$65536,10,FALSE),0)</f>
        <v>42507.247142857137</v>
      </c>
      <c r="I92" s="13" t="s">
        <v>31</v>
      </c>
      <c r="J92" s="13">
        <v>1</v>
      </c>
      <c r="K92" s="13" t="s">
        <v>31</v>
      </c>
      <c r="L92" s="13" t="s">
        <v>31</v>
      </c>
      <c r="M92" s="13" t="s">
        <v>31</v>
      </c>
      <c r="N92" s="13" t="s">
        <v>31</v>
      </c>
      <c r="O92" s="13" t="s">
        <v>31</v>
      </c>
      <c r="P92" s="13">
        <f t="shared" si="11"/>
        <v>1</v>
      </c>
      <c r="R92" s="10" t="str">
        <f t="shared" si="12"/>
        <v/>
      </c>
      <c r="S92" s="10">
        <f t="shared" si="12"/>
        <v>3142447.82</v>
      </c>
      <c r="T92" s="10" t="str">
        <f t="shared" si="12"/>
        <v/>
      </c>
      <c r="U92" s="10" t="str">
        <f t="shared" si="12"/>
        <v/>
      </c>
      <c r="V92" s="10" t="str">
        <f t="shared" si="12"/>
        <v/>
      </c>
      <c r="W92" s="10" t="str">
        <f t="shared" si="8"/>
        <v/>
      </c>
      <c r="X92" s="10" t="str">
        <f t="shared" si="8"/>
        <v/>
      </c>
      <c r="Y92" s="14">
        <f t="shared" si="13"/>
        <v>0</v>
      </c>
      <c r="Z92" s="4"/>
      <c r="AA92" s="10" t="str">
        <f t="shared" si="14"/>
        <v/>
      </c>
      <c r="AB92" s="10">
        <f t="shared" si="14"/>
        <v>42507.247142857137</v>
      </c>
      <c r="AC92" s="10" t="str">
        <f t="shared" si="14"/>
        <v/>
      </c>
      <c r="AD92" s="10" t="str">
        <f t="shared" si="14"/>
        <v/>
      </c>
      <c r="AE92" s="10" t="str">
        <f t="shared" si="9"/>
        <v/>
      </c>
      <c r="AF92" s="10" t="str">
        <f t="shared" si="9"/>
        <v/>
      </c>
      <c r="AG92" s="10" t="str">
        <f t="shared" si="9"/>
        <v/>
      </c>
      <c r="AH92" s="14">
        <f t="shared" si="15"/>
        <v>0</v>
      </c>
      <c r="AI92" s="12"/>
      <c r="AJ92" s="13" t="s">
        <v>32</v>
      </c>
    </row>
    <row r="93" spans="1:36" x14ac:dyDescent="0.3">
      <c r="A93" s="8" t="s">
        <v>152</v>
      </c>
      <c r="B93" s="9" t="str">
        <f>VLOOKUP(A93,'[1]Sub Pivot'!A$1:C$65536,2,FALSE)</f>
        <v>COWLITZ SUBSTATION(TACOMA PUBLIC UTILITIES)</v>
      </c>
      <c r="C93" s="10">
        <f>VLOOKUP(A93,'[1]Sub Pivot'!A$1:C$65536,3,FALSE)</f>
        <v>368188.04</v>
      </c>
      <c r="D93" s="10">
        <f>IFERROR(VLOOKUP(A93,'[1]BP-18 Substation Detail'!A$1:C$65536,3,FALSE),"")</f>
        <v>368188.04</v>
      </c>
      <c r="E93" s="11">
        <f t="shared" si="10"/>
        <v>0</v>
      </c>
      <c r="G93" s="10">
        <f>IFERROR(VLOOKUP('BP-20 Substation Detail'!A93,'[1]O&amp;M Pivot'!M$1:V$65536,10,FALSE),0)</f>
        <v>1237.6100000000001</v>
      </c>
      <c r="I93" s="13" t="s">
        <v>31</v>
      </c>
      <c r="J93" s="13">
        <v>1</v>
      </c>
      <c r="K93" s="13" t="s">
        <v>31</v>
      </c>
      <c r="L93" s="13" t="s">
        <v>31</v>
      </c>
      <c r="M93" s="13" t="s">
        <v>31</v>
      </c>
      <c r="N93" s="13" t="s">
        <v>31</v>
      </c>
      <c r="O93" s="13" t="s">
        <v>31</v>
      </c>
      <c r="P93" s="13">
        <f t="shared" si="11"/>
        <v>1</v>
      </c>
      <c r="R93" s="10" t="str">
        <f t="shared" si="12"/>
        <v/>
      </c>
      <c r="S93" s="10">
        <f t="shared" si="12"/>
        <v>368188.04</v>
      </c>
      <c r="T93" s="10" t="str">
        <f t="shared" si="12"/>
        <v/>
      </c>
      <c r="U93" s="10" t="str">
        <f t="shared" si="12"/>
        <v/>
      </c>
      <c r="V93" s="10" t="str">
        <f t="shared" si="12"/>
        <v/>
      </c>
      <c r="W93" s="10" t="str">
        <f t="shared" si="8"/>
        <v/>
      </c>
      <c r="X93" s="10" t="str">
        <f t="shared" si="8"/>
        <v/>
      </c>
      <c r="Y93" s="14">
        <f t="shared" si="13"/>
        <v>0</v>
      </c>
      <c r="Z93" s="4"/>
      <c r="AA93" s="10" t="str">
        <f t="shared" si="14"/>
        <v/>
      </c>
      <c r="AB93" s="10">
        <f t="shared" si="14"/>
        <v>1237.6100000000001</v>
      </c>
      <c r="AC93" s="10" t="str">
        <f t="shared" si="14"/>
        <v/>
      </c>
      <c r="AD93" s="10" t="str">
        <f t="shared" si="14"/>
        <v/>
      </c>
      <c r="AE93" s="10" t="str">
        <f t="shared" si="9"/>
        <v/>
      </c>
      <c r="AF93" s="10" t="str">
        <f t="shared" si="9"/>
        <v/>
      </c>
      <c r="AG93" s="10" t="str">
        <f t="shared" si="9"/>
        <v/>
      </c>
      <c r="AH93" s="14">
        <f t="shared" si="15"/>
        <v>0</v>
      </c>
      <c r="AI93" s="12"/>
      <c r="AJ93" s="13" t="s">
        <v>32</v>
      </c>
    </row>
    <row r="94" spans="1:36" x14ac:dyDescent="0.3">
      <c r="A94" s="8" t="s">
        <v>153</v>
      </c>
      <c r="B94" s="9" t="str">
        <f>VLOOKUP(A94,'[1]Sub Pivot'!A$1:C$65536,2,FALSE)</f>
        <v>CAPE HORN SUBSTATION</v>
      </c>
      <c r="C94" s="10">
        <f>VLOOKUP(A94,'[1]Sub Pivot'!A$1:C$65536,3,FALSE)</f>
        <v>28175</v>
      </c>
      <c r="D94" s="10">
        <f>IFERROR(VLOOKUP(A94,'[1]BP-18 Substation Detail'!A$1:C$65536,3,FALSE),"")</f>
        <v>28175</v>
      </c>
      <c r="E94" s="11">
        <f t="shared" si="10"/>
        <v>0</v>
      </c>
      <c r="G94" s="10">
        <f>IFERROR(VLOOKUP('BP-20 Substation Detail'!A94,'[1]O&amp;M Pivot'!M$1:V$65536,10,FALSE),0)</f>
        <v>1561.9414285714286</v>
      </c>
      <c r="I94" s="13" t="s">
        <v>31</v>
      </c>
      <c r="J94" s="13">
        <v>1</v>
      </c>
      <c r="K94" s="13" t="s">
        <v>31</v>
      </c>
      <c r="L94" s="13" t="s">
        <v>31</v>
      </c>
      <c r="M94" s="13" t="s">
        <v>31</v>
      </c>
      <c r="N94" s="13" t="s">
        <v>31</v>
      </c>
      <c r="O94" s="13" t="s">
        <v>31</v>
      </c>
      <c r="P94" s="13">
        <f t="shared" si="11"/>
        <v>1</v>
      </c>
      <c r="R94" s="10" t="str">
        <f t="shared" si="12"/>
        <v/>
      </c>
      <c r="S94" s="10">
        <f t="shared" si="12"/>
        <v>28175</v>
      </c>
      <c r="T94" s="10" t="str">
        <f t="shared" si="12"/>
        <v/>
      </c>
      <c r="U94" s="10" t="str">
        <f t="shared" si="12"/>
        <v/>
      </c>
      <c r="V94" s="10" t="str">
        <f t="shared" si="12"/>
        <v/>
      </c>
      <c r="W94" s="10" t="str">
        <f t="shared" si="8"/>
        <v/>
      </c>
      <c r="X94" s="10" t="str">
        <f t="shared" si="8"/>
        <v/>
      </c>
      <c r="Y94" s="14">
        <f t="shared" si="13"/>
        <v>0</v>
      </c>
      <c r="Z94" s="4"/>
      <c r="AA94" s="10" t="str">
        <f t="shared" si="14"/>
        <v/>
      </c>
      <c r="AB94" s="10">
        <f t="shared" si="14"/>
        <v>1561.9414285714286</v>
      </c>
      <c r="AC94" s="10" t="str">
        <f t="shared" si="14"/>
        <v/>
      </c>
      <c r="AD94" s="10" t="str">
        <f t="shared" si="14"/>
        <v/>
      </c>
      <c r="AE94" s="10" t="str">
        <f t="shared" si="9"/>
        <v/>
      </c>
      <c r="AF94" s="10" t="str">
        <f t="shared" si="9"/>
        <v/>
      </c>
      <c r="AG94" s="10" t="str">
        <f t="shared" si="9"/>
        <v/>
      </c>
      <c r="AH94" s="14">
        <f t="shared" si="15"/>
        <v>0</v>
      </c>
      <c r="AI94" s="12"/>
      <c r="AJ94" s="13" t="s">
        <v>48</v>
      </c>
    </row>
    <row r="95" spans="1:36" x14ac:dyDescent="0.3">
      <c r="A95" s="8" t="s">
        <v>154</v>
      </c>
      <c r="B95" s="9" t="str">
        <f>VLOOKUP(A95,'[1]Sub Pivot'!A$1:C$65536,2,FALSE)</f>
        <v>CAPTAIN JACK SUBSTATION</v>
      </c>
      <c r="C95" s="10">
        <f>VLOOKUP(A95,'[1]Sub Pivot'!A$1:C$65536,3,FALSE)</f>
        <v>42644101.987999983</v>
      </c>
      <c r="D95" s="10">
        <f>IFERROR(VLOOKUP(A95,'[1]BP-18 Substation Detail'!A$1:C$65536,3,FALSE),"")</f>
        <v>42644042.03799998</v>
      </c>
      <c r="E95" s="11">
        <f t="shared" si="10"/>
        <v>1.4058235837390594E-6</v>
      </c>
      <c r="G95" s="10">
        <f>IFERROR(VLOOKUP('BP-20 Substation Detail'!A95,'[1]O&amp;M Pivot'!M$1:V$65536,10,FALSE),0)</f>
        <v>248114.77285714285</v>
      </c>
      <c r="I95" s="13" t="s">
        <v>31</v>
      </c>
      <c r="J95" s="13" t="s">
        <v>31</v>
      </c>
      <c r="K95" s="13">
        <v>1</v>
      </c>
      <c r="L95" s="13" t="s">
        <v>31</v>
      </c>
      <c r="M95" s="13" t="s">
        <v>31</v>
      </c>
      <c r="N95" s="13" t="s">
        <v>31</v>
      </c>
      <c r="O95" s="13" t="s">
        <v>31</v>
      </c>
      <c r="P95" s="13">
        <f t="shared" si="11"/>
        <v>1</v>
      </c>
      <c r="R95" s="10" t="str">
        <f t="shared" si="12"/>
        <v/>
      </c>
      <c r="S95" s="10" t="str">
        <f t="shared" si="12"/>
        <v/>
      </c>
      <c r="T95" s="10">
        <f t="shared" si="12"/>
        <v>42644101.987999983</v>
      </c>
      <c r="U95" s="10" t="str">
        <f t="shared" si="12"/>
        <v/>
      </c>
      <c r="V95" s="10" t="str">
        <f t="shared" si="12"/>
        <v/>
      </c>
      <c r="W95" s="10" t="str">
        <f t="shared" si="8"/>
        <v/>
      </c>
      <c r="X95" s="10" t="str">
        <f t="shared" si="8"/>
        <v/>
      </c>
      <c r="Y95" s="14">
        <f t="shared" si="13"/>
        <v>0</v>
      </c>
      <c r="Z95" s="4"/>
      <c r="AA95" s="10" t="str">
        <f t="shared" si="14"/>
        <v/>
      </c>
      <c r="AB95" s="10" t="str">
        <f t="shared" si="14"/>
        <v/>
      </c>
      <c r="AC95" s="10">
        <f t="shared" si="14"/>
        <v>248114.77285714285</v>
      </c>
      <c r="AD95" s="10" t="str">
        <f t="shared" si="14"/>
        <v/>
      </c>
      <c r="AE95" s="10" t="str">
        <f t="shared" si="9"/>
        <v/>
      </c>
      <c r="AF95" s="10" t="str">
        <f t="shared" si="9"/>
        <v/>
      </c>
      <c r="AG95" s="10" t="str">
        <f t="shared" si="9"/>
        <v/>
      </c>
      <c r="AH95" s="14">
        <f t="shared" si="15"/>
        <v>0</v>
      </c>
      <c r="AI95" s="12"/>
      <c r="AJ95" s="13" t="s">
        <v>78</v>
      </c>
    </row>
    <row r="96" spans="1:36" x14ac:dyDescent="0.3">
      <c r="A96" s="8" t="s">
        <v>155</v>
      </c>
      <c r="B96" s="9" t="str">
        <f>VLOOKUP(A96,'[1]Sub Pivot'!A$1:C$65536,2,FALSE)</f>
        <v>CRESTON SUBSTATION(BPA)</v>
      </c>
      <c r="C96" s="10">
        <f>VLOOKUP(A96,'[1]Sub Pivot'!A$1:C$65536,3,FALSE)</f>
        <v>1579537.31</v>
      </c>
      <c r="D96" s="10">
        <f>IFERROR(VLOOKUP(A96,'[1]BP-18 Substation Detail'!A$1:C$65536,3,FALSE),"")</f>
        <v>1579537.31</v>
      </c>
      <c r="E96" s="11">
        <f t="shared" si="10"/>
        <v>0</v>
      </c>
      <c r="G96" s="10">
        <f>IFERROR(VLOOKUP('BP-20 Substation Detail'!A96,'[1]O&amp;M Pivot'!M$1:V$65536,10,FALSE),0)</f>
        <v>30803.941428571434</v>
      </c>
      <c r="I96" s="13" t="s">
        <v>31</v>
      </c>
      <c r="J96" s="13">
        <v>1</v>
      </c>
      <c r="K96" s="13" t="s">
        <v>31</v>
      </c>
      <c r="L96" s="13" t="s">
        <v>31</v>
      </c>
      <c r="M96" s="13" t="s">
        <v>31</v>
      </c>
      <c r="N96" s="13" t="s">
        <v>31</v>
      </c>
      <c r="O96" s="13" t="s">
        <v>31</v>
      </c>
      <c r="P96" s="13">
        <f t="shared" si="11"/>
        <v>1</v>
      </c>
      <c r="R96" s="10" t="str">
        <f t="shared" si="12"/>
        <v/>
      </c>
      <c r="S96" s="10">
        <f t="shared" si="12"/>
        <v>1579537.31</v>
      </c>
      <c r="T96" s="10" t="str">
        <f t="shared" si="12"/>
        <v/>
      </c>
      <c r="U96" s="10" t="str">
        <f t="shared" si="12"/>
        <v/>
      </c>
      <c r="V96" s="10" t="str">
        <f t="shared" si="12"/>
        <v/>
      </c>
      <c r="W96" s="10" t="str">
        <f t="shared" si="8"/>
        <v/>
      </c>
      <c r="X96" s="10" t="str">
        <f t="shared" si="8"/>
        <v/>
      </c>
      <c r="Y96" s="14">
        <f t="shared" si="13"/>
        <v>0</v>
      </c>
      <c r="Z96" s="4"/>
      <c r="AA96" s="10" t="str">
        <f t="shared" si="14"/>
        <v/>
      </c>
      <c r="AB96" s="10">
        <f t="shared" si="14"/>
        <v>30803.941428571434</v>
      </c>
      <c r="AC96" s="10" t="str">
        <f t="shared" si="14"/>
        <v/>
      </c>
      <c r="AD96" s="10" t="str">
        <f t="shared" si="14"/>
        <v/>
      </c>
      <c r="AE96" s="10" t="str">
        <f t="shared" si="9"/>
        <v/>
      </c>
      <c r="AF96" s="10" t="str">
        <f t="shared" si="9"/>
        <v/>
      </c>
      <c r="AG96" s="10" t="str">
        <f t="shared" si="9"/>
        <v/>
      </c>
      <c r="AH96" s="14">
        <f t="shared" si="15"/>
        <v>0</v>
      </c>
      <c r="AI96" s="12"/>
      <c r="AJ96" s="13" t="s">
        <v>32</v>
      </c>
    </row>
    <row r="97" spans="1:36" x14ac:dyDescent="0.3">
      <c r="A97" s="8" t="s">
        <v>156</v>
      </c>
      <c r="B97" s="9" t="str">
        <f>VLOOKUP(A97,'[1]Sub Pivot'!A$1:C$65536,2,FALSE)</f>
        <v>COYOTE SPRINGS SUBSTATION</v>
      </c>
      <c r="C97" s="10">
        <f>VLOOKUP(A97,'[1]Sub Pivot'!A$1:C$65536,3,FALSE)</f>
        <v>4532740.8800000008</v>
      </c>
      <c r="D97" s="10">
        <f>IFERROR(VLOOKUP(A97,'[1]BP-18 Substation Detail'!A$1:C$65536,3,FALSE),"")</f>
        <v>4532740.88</v>
      </c>
      <c r="E97" s="11">
        <f t="shared" si="10"/>
        <v>2.0546565516789007E-16</v>
      </c>
      <c r="G97" s="10">
        <f>IFERROR(VLOOKUP('BP-20 Substation Detail'!A97,'[1]O&amp;M Pivot'!M$1:V$65536,10,FALSE),0)</f>
        <v>32554.782857142854</v>
      </c>
      <c r="I97" s="13" t="s">
        <v>31</v>
      </c>
      <c r="J97" s="13">
        <v>1</v>
      </c>
      <c r="K97" s="13" t="s">
        <v>31</v>
      </c>
      <c r="L97" s="13" t="s">
        <v>31</v>
      </c>
      <c r="M97" s="13" t="s">
        <v>31</v>
      </c>
      <c r="N97" s="13" t="s">
        <v>31</v>
      </c>
      <c r="O97" s="13" t="s">
        <v>31</v>
      </c>
      <c r="P97" s="13">
        <f t="shared" si="11"/>
        <v>1</v>
      </c>
      <c r="R97" s="10" t="str">
        <f t="shared" si="12"/>
        <v/>
      </c>
      <c r="S97" s="10">
        <f t="shared" si="12"/>
        <v>4532740.8800000008</v>
      </c>
      <c r="T97" s="10" t="str">
        <f t="shared" si="12"/>
        <v/>
      </c>
      <c r="U97" s="10" t="str">
        <f t="shared" si="12"/>
        <v/>
      </c>
      <c r="V97" s="10" t="str">
        <f t="shared" si="12"/>
        <v/>
      </c>
      <c r="W97" s="10" t="str">
        <f t="shared" si="8"/>
        <v/>
      </c>
      <c r="X97" s="10" t="str">
        <f t="shared" si="8"/>
        <v/>
      </c>
      <c r="Y97" s="14">
        <f t="shared" si="13"/>
        <v>0</v>
      </c>
      <c r="Z97" s="4"/>
      <c r="AA97" s="10" t="str">
        <f t="shared" si="14"/>
        <v/>
      </c>
      <c r="AB97" s="10">
        <f t="shared" si="14"/>
        <v>32554.782857142854</v>
      </c>
      <c r="AC97" s="10" t="str">
        <f t="shared" si="14"/>
        <v/>
      </c>
      <c r="AD97" s="10" t="str">
        <f t="shared" si="14"/>
        <v/>
      </c>
      <c r="AE97" s="10" t="str">
        <f t="shared" si="9"/>
        <v/>
      </c>
      <c r="AF97" s="10" t="str">
        <f t="shared" si="9"/>
        <v/>
      </c>
      <c r="AG97" s="10" t="str">
        <f t="shared" si="9"/>
        <v/>
      </c>
      <c r="AH97" s="14">
        <f t="shared" si="15"/>
        <v>0</v>
      </c>
      <c r="AI97" s="12"/>
      <c r="AJ97" s="13" t="s">
        <v>32</v>
      </c>
    </row>
    <row r="98" spans="1:36" x14ac:dyDescent="0.3">
      <c r="A98" s="8" t="s">
        <v>157</v>
      </c>
      <c r="B98" s="9" t="str">
        <f>VLOOKUP(A98,'[1]Sub Pivot'!A$1:C$65536,2,FALSE)</f>
        <v>COUGAR SUBSTATION</v>
      </c>
      <c r="C98" s="10">
        <f>VLOOKUP(A98,'[1]Sub Pivot'!A$1:C$65536,3,FALSE)</f>
        <v>255378</v>
      </c>
      <c r="D98" s="10">
        <f>IFERROR(VLOOKUP(A98,'[1]BP-18 Substation Detail'!A$1:C$65536,3,FALSE),"")</f>
        <v>255378</v>
      </c>
      <c r="E98" s="11">
        <f t="shared" si="10"/>
        <v>0</v>
      </c>
      <c r="G98" s="10">
        <f>IFERROR(VLOOKUP('BP-20 Substation Detail'!A98,'[1]O&amp;M Pivot'!M$1:V$65536,10,FALSE),0)</f>
        <v>8584.112857142858</v>
      </c>
      <c r="I98" s="13">
        <v>1</v>
      </c>
      <c r="J98" s="13" t="s">
        <v>31</v>
      </c>
      <c r="K98" s="13" t="s">
        <v>31</v>
      </c>
      <c r="L98" s="13" t="s">
        <v>31</v>
      </c>
      <c r="M98" s="13" t="s">
        <v>31</v>
      </c>
      <c r="N98" s="13" t="s">
        <v>31</v>
      </c>
      <c r="O98" s="13" t="s">
        <v>31</v>
      </c>
      <c r="P98" s="13">
        <f t="shared" si="11"/>
        <v>1</v>
      </c>
      <c r="R98" s="10">
        <f t="shared" si="12"/>
        <v>255378</v>
      </c>
      <c r="S98" s="10" t="str">
        <f t="shared" si="12"/>
        <v/>
      </c>
      <c r="T98" s="10" t="str">
        <f t="shared" si="12"/>
        <v/>
      </c>
      <c r="U98" s="10" t="str">
        <f t="shared" si="12"/>
        <v/>
      </c>
      <c r="V98" s="10" t="str">
        <f t="shared" si="12"/>
        <v/>
      </c>
      <c r="W98" s="10" t="str">
        <f t="shared" si="8"/>
        <v/>
      </c>
      <c r="X98" s="10" t="str">
        <f t="shared" si="8"/>
        <v/>
      </c>
      <c r="Y98" s="14">
        <f t="shared" si="13"/>
        <v>0</v>
      </c>
      <c r="Z98" s="4"/>
      <c r="AA98" s="10">
        <f t="shared" si="14"/>
        <v>8584.112857142858</v>
      </c>
      <c r="AB98" s="10" t="str">
        <f t="shared" si="14"/>
        <v/>
      </c>
      <c r="AC98" s="10" t="str">
        <f t="shared" si="14"/>
        <v/>
      </c>
      <c r="AD98" s="10" t="str">
        <f t="shared" si="14"/>
        <v/>
      </c>
      <c r="AE98" s="10" t="str">
        <f t="shared" si="9"/>
        <v/>
      </c>
      <c r="AF98" s="10" t="str">
        <f t="shared" si="9"/>
        <v/>
      </c>
      <c r="AG98" s="10" t="str">
        <f t="shared" si="9"/>
        <v/>
      </c>
      <c r="AH98" s="14">
        <f t="shared" si="15"/>
        <v>0</v>
      </c>
      <c r="AI98" s="12"/>
      <c r="AJ98" s="13" t="s">
        <v>158</v>
      </c>
    </row>
    <row r="99" spans="1:36" x14ac:dyDescent="0.3">
      <c r="A99" s="8" t="s">
        <v>159</v>
      </c>
      <c r="B99" s="9" t="str">
        <f>VLOOKUP(A99,'[1]Sub Pivot'!A$1:C$65536,2,FALSE)</f>
        <v>CURLEW SUBSTATION</v>
      </c>
      <c r="C99" s="10">
        <f>VLOOKUP(A99,'[1]Sub Pivot'!A$1:C$65536,3,FALSE)</f>
        <v>10717</v>
      </c>
      <c r="D99" s="10">
        <f>IFERROR(VLOOKUP(A99,'[1]BP-18 Substation Detail'!A$1:C$65536,3,FALSE),"")</f>
        <v>10717</v>
      </c>
      <c r="E99" s="11">
        <f t="shared" si="10"/>
        <v>0</v>
      </c>
      <c r="G99" s="10">
        <f>IFERROR(VLOOKUP('BP-20 Substation Detail'!A99,'[1]O&amp;M Pivot'!M$1:V$65536,10,FALSE),0)</f>
        <v>783.41285714285709</v>
      </c>
      <c r="I99" s="13" t="s">
        <v>31</v>
      </c>
      <c r="J99" s="13">
        <v>1</v>
      </c>
      <c r="K99" s="13" t="s">
        <v>31</v>
      </c>
      <c r="L99" s="13" t="s">
        <v>31</v>
      </c>
      <c r="M99" s="13" t="s">
        <v>31</v>
      </c>
      <c r="N99" s="13" t="s">
        <v>31</v>
      </c>
      <c r="O99" s="13" t="s">
        <v>31</v>
      </c>
      <c r="P99" s="13">
        <f t="shared" si="11"/>
        <v>1</v>
      </c>
      <c r="R99" s="10" t="str">
        <f t="shared" si="12"/>
        <v/>
      </c>
      <c r="S99" s="10">
        <f t="shared" si="12"/>
        <v>10717</v>
      </c>
      <c r="T99" s="10" t="str">
        <f t="shared" si="12"/>
        <v/>
      </c>
      <c r="U99" s="10" t="str">
        <f t="shared" si="12"/>
        <v/>
      </c>
      <c r="V99" s="10" t="str">
        <f t="shared" si="12"/>
        <v/>
      </c>
      <c r="W99" s="10" t="str">
        <f t="shared" si="8"/>
        <v/>
      </c>
      <c r="X99" s="10" t="str">
        <f t="shared" si="8"/>
        <v/>
      </c>
      <c r="Y99" s="14">
        <f t="shared" si="13"/>
        <v>0</v>
      </c>
      <c r="Z99" s="4"/>
      <c r="AA99" s="10" t="str">
        <f t="shared" si="14"/>
        <v/>
      </c>
      <c r="AB99" s="10">
        <f t="shared" si="14"/>
        <v>783.41285714285709</v>
      </c>
      <c r="AC99" s="10" t="str">
        <f t="shared" si="14"/>
        <v/>
      </c>
      <c r="AD99" s="10" t="str">
        <f t="shared" si="14"/>
        <v/>
      </c>
      <c r="AE99" s="10" t="str">
        <f t="shared" si="9"/>
        <v/>
      </c>
      <c r="AF99" s="10" t="str">
        <f t="shared" si="9"/>
        <v/>
      </c>
      <c r="AG99" s="10" t="str">
        <f t="shared" si="9"/>
        <v/>
      </c>
      <c r="AH99" s="14">
        <f t="shared" si="15"/>
        <v>0</v>
      </c>
      <c r="AI99" s="12"/>
      <c r="AJ99" s="13" t="s">
        <v>48</v>
      </c>
    </row>
    <row r="100" spans="1:36" x14ac:dyDescent="0.3">
      <c r="A100" s="8" t="s">
        <v>160</v>
      </c>
      <c r="B100" s="9" t="str">
        <f>VLOOKUP(A100,'[1]Sub Pivot'!A$1:C$65536,2,FALSE)</f>
        <v>CUSICK SUBSTATION</v>
      </c>
      <c r="C100" s="10">
        <f>VLOOKUP(A100,'[1]Sub Pivot'!A$1:C$65536,3,FALSE)</f>
        <v>1919062.84</v>
      </c>
      <c r="D100" s="10">
        <f>IFERROR(VLOOKUP(A100,'[1]BP-18 Substation Detail'!A$1:C$65536,3,FALSE),"")</f>
        <v>1919062.84</v>
      </c>
      <c r="E100" s="11">
        <f t="shared" si="10"/>
        <v>0</v>
      </c>
      <c r="G100" s="10">
        <f>IFERROR(VLOOKUP('BP-20 Substation Detail'!A100,'[1]O&amp;M Pivot'!M$1:V$65536,10,FALSE),0)</f>
        <v>28039.355714285713</v>
      </c>
      <c r="I100" s="13" t="s">
        <v>31</v>
      </c>
      <c r="J100" s="13">
        <v>1</v>
      </c>
      <c r="K100" s="13" t="s">
        <v>31</v>
      </c>
      <c r="L100" s="13" t="s">
        <v>31</v>
      </c>
      <c r="M100" s="13" t="s">
        <v>31</v>
      </c>
      <c r="N100" s="13" t="s">
        <v>31</v>
      </c>
      <c r="O100" s="13" t="s">
        <v>31</v>
      </c>
      <c r="P100" s="13">
        <f t="shared" si="11"/>
        <v>1</v>
      </c>
      <c r="R100" s="10" t="str">
        <f t="shared" si="12"/>
        <v/>
      </c>
      <c r="S100" s="10">
        <f t="shared" si="12"/>
        <v>1919062.84</v>
      </c>
      <c r="T100" s="10" t="str">
        <f t="shared" si="12"/>
        <v/>
      </c>
      <c r="U100" s="10" t="str">
        <f t="shared" si="12"/>
        <v/>
      </c>
      <c r="V100" s="10" t="str">
        <f t="shared" si="12"/>
        <v/>
      </c>
      <c r="W100" s="10" t="str">
        <f t="shared" si="8"/>
        <v/>
      </c>
      <c r="X100" s="10" t="str">
        <f t="shared" si="8"/>
        <v/>
      </c>
      <c r="Y100" s="14">
        <f t="shared" si="13"/>
        <v>0</v>
      </c>
      <c r="Z100" s="4"/>
      <c r="AA100" s="10" t="str">
        <f t="shared" si="14"/>
        <v/>
      </c>
      <c r="AB100" s="10">
        <f t="shared" si="14"/>
        <v>28039.355714285713</v>
      </c>
      <c r="AC100" s="10" t="str">
        <f t="shared" si="14"/>
        <v/>
      </c>
      <c r="AD100" s="10" t="str">
        <f t="shared" si="14"/>
        <v/>
      </c>
      <c r="AE100" s="10" t="str">
        <f t="shared" si="9"/>
        <v/>
      </c>
      <c r="AF100" s="10" t="str">
        <f t="shared" si="9"/>
        <v/>
      </c>
      <c r="AG100" s="10" t="str">
        <f t="shared" si="9"/>
        <v/>
      </c>
      <c r="AH100" s="14">
        <f t="shared" si="15"/>
        <v>0</v>
      </c>
      <c r="AI100" s="12"/>
      <c r="AJ100" s="13" t="s">
        <v>32</v>
      </c>
    </row>
    <row r="101" spans="1:36" x14ac:dyDescent="0.3">
      <c r="A101" s="8" t="s">
        <v>161</v>
      </c>
      <c r="B101" s="9" t="str">
        <f>VLOOKUP(A101,'[1]Sub Pivot'!A$1:C$65536,2,FALSE)</f>
        <v>CUSTER SUBSTATION</v>
      </c>
      <c r="C101" s="10">
        <f>VLOOKUP(A101,'[1]Sub Pivot'!A$1:C$65536,3,FALSE)</f>
        <v>44058873.048</v>
      </c>
      <c r="D101" s="10">
        <f>IFERROR(VLOOKUP(A101,'[1]BP-18 Substation Detail'!A$1:C$65536,3,FALSE),"")</f>
        <v>40232420.46800001</v>
      </c>
      <c r="E101" s="11">
        <f t="shared" si="10"/>
        <v>9.5108684376657565E-2</v>
      </c>
      <c r="G101" s="10">
        <f>IFERROR(VLOOKUP('BP-20 Substation Detail'!A101,'[1]O&amp;M Pivot'!M$1:V$65536,10,FALSE),0)</f>
        <v>874204.74142857152</v>
      </c>
      <c r="I101" s="13" t="s">
        <v>31</v>
      </c>
      <c r="J101" s="13">
        <v>1</v>
      </c>
      <c r="K101" s="13" t="s">
        <v>31</v>
      </c>
      <c r="L101" s="13" t="s">
        <v>31</v>
      </c>
      <c r="M101" s="13" t="s">
        <v>31</v>
      </c>
      <c r="N101" s="13" t="s">
        <v>31</v>
      </c>
      <c r="O101" s="13" t="s">
        <v>31</v>
      </c>
      <c r="P101" s="13">
        <f t="shared" si="11"/>
        <v>1</v>
      </c>
      <c r="R101" s="10" t="str">
        <f t="shared" si="12"/>
        <v/>
      </c>
      <c r="S101" s="10">
        <f t="shared" si="12"/>
        <v>44058873.048</v>
      </c>
      <c r="T101" s="10" t="str">
        <f t="shared" si="12"/>
        <v/>
      </c>
      <c r="U101" s="10" t="str">
        <f t="shared" si="12"/>
        <v/>
      </c>
      <c r="V101" s="10" t="str">
        <f t="shared" si="12"/>
        <v/>
      </c>
      <c r="W101" s="10" t="str">
        <f t="shared" si="8"/>
        <v/>
      </c>
      <c r="X101" s="10" t="str">
        <f t="shared" si="8"/>
        <v/>
      </c>
      <c r="Y101" s="14">
        <f t="shared" si="13"/>
        <v>0</v>
      </c>
      <c r="Z101" s="4"/>
      <c r="AA101" s="10" t="str">
        <f t="shared" si="14"/>
        <v/>
      </c>
      <c r="AB101" s="10">
        <f t="shared" si="14"/>
        <v>874204.74142857152</v>
      </c>
      <c r="AC101" s="10" t="str">
        <f t="shared" si="14"/>
        <v/>
      </c>
      <c r="AD101" s="10" t="str">
        <f t="shared" si="14"/>
        <v/>
      </c>
      <c r="AE101" s="10" t="str">
        <f t="shared" si="9"/>
        <v/>
      </c>
      <c r="AF101" s="10" t="str">
        <f t="shared" si="9"/>
        <v/>
      </c>
      <c r="AG101" s="10" t="str">
        <f t="shared" si="9"/>
        <v/>
      </c>
      <c r="AH101" s="14">
        <f t="shared" si="15"/>
        <v>0</v>
      </c>
      <c r="AI101" s="12"/>
      <c r="AJ101" s="13" t="s">
        <v>32</v>
      </c>
    </row>
    <row r="102" spans="1:36" x14ac:dyDescent="0.3">
      <c r="A102" s="8" t="s">
        <v>162</v>
      </c>
      <c r="B102" s="9" t="str">
        <f>VLOOKUP(A102,'[1]Sub Pivot'!A$1:C$65536,2,FALSE)</f>
        <v>DAYTON SUBSTATION(BPA &amp; COLUMBIA REA)</v>
      </c>
      <c r="C102" s="10">
        <f>VLOOKUP(A102,'[1]Sub Pivot'!A$1:C$65536,3,FALSE)</f>
        <v>103535.5</v>
      </c>
      <c r="D102" s="10">
        <f>IFERROR(VLOOKUP(A102,'[1]BP-18 Substation Detail'!A$1:C$65536,3,FALSE),"")</f>
        <v>103535.5</v>
      </c>
      <c r="E102" s="11">
        <f t="shared" si="10"/>
        <v>0</v>
      </c>
      <c r="G102" s="10">
        <f>IFERROR(VLOOKUP('BP-20 Substation Detail'!A102,'[1]O&amp;M Pivot'!M$1:V$65536,10,FALSE),0)</f>
        <v>715.71571428571428</v>
      </c>
      <c r="I102" s="13" t="s">
        <v>31</v>
      </c>
      <c r="J102" s="13">
        <v>1</v>
      </c>
      <c r="K102" s="13" t="s">
        <v>31</v>
      </c>
      <c r="L102" s="13" t="s">
        <v>31</v>
      </c>
      <c r="M102" s="13" t="s">
        <v>31</v>
      </c>
      <c r="N102" s="13" t="s">
        <v>31</v>
      </c>
      <c r="O102" s="13" t="s">
        <v>31</v>
      </c>
      <c r="P102" s="13">
        <f t="shared" si="11"/>
        <v>1</v>
      </c>
      <c r="R102" s="10" t="str">
        <f t="shared" si="12"/>
        <v/>
      </c>
      <c r="S102" s="10">
        <f t="shared" si="12"/>
        <v>103535.5</v>
      </c>
      <c r="T102" s="10" t="str">
        <f t="shared" si="12"/>
        <v/>
      </c>
      <c r="U102" s="10" t="str">
        <f t="shared" si="12"/>
        <v/>
      </c>
      <c r="V102" s="10" t="str">
        <f t="shared" si="12"/>
        <v/>
      </c>
      <c r="W102" s="10" t="str">
        <f t="shared" si="8"/>
        <v/>
      </c>
      <c r="X102" s="10" t="str">
        <f t="shared" si="8"/>
        <v/>
      </c>
      <c r="Y102" s="14">
        <f t="shared" si="13"/>
        <v>0</v>
      </c>
      <c r="Z102" s="4"/>
      <c r="AA102" s="10" t="str">
        <f t="shared" si="14"/>
        <v/>
      </c>
      <c r="AB102" s="10">
        <f t="shared" si="14"/>
        <v>715.71571428571428</v>
      </c>
      <c r="AC102" s="10" t="str">
        <f t="shared" si="14"/>
        <v/>
      </c>
      <c r="AD102" s="10" t="str">
        <f t="shared" si="14"/>
        <v/>
      </c>
      <c r="AE102" s="10" t="str">
        <f t="shared" si="9"/>
        <v/>
      </c>
      <c r="AF102" s="10" t="str">
        <f t="shared" si="9"/>
        <v/>
      </c>
      <c r="AG102" s="10" t="str">
        <f t="shared" si="9"/>
        <v/>
      </c>
      <c r="AH102" s="14">
        <f t="shared" si="15"/>
        <v>0</v>
      </c>
      <c r="AI102" s="12"/>
      <c r="AJ102" s="13" t="s">
        <v>163</v>
      </c>
    </row>
    <row r="103" spans="1:36" x14ac:dyDescent="0.3">
      <c r="A103" s="8" t="s">
        <v>164</v>
      </c>
      <c r="B103" s="9" t="str">
        <f>VLOOKUP(A103,'[1]Sub Pivot'!A$1:C$65536,2,FALSE)</f>
        <v>DUTCH CANYON SUBSTATION</v>
      </c>
      <c r="C103" s="10">
        <f>VLOOKUP(A103,'[1]Sub Pivot'!A$1:C$65536,3,FALSE)</f>
        <v>15946.96</v>
      </c>
      <c r="D103" s="10">
        <f>IFERROR(VLOOKUP(A103,'[1]BP-18 Substation Detail'!A$1:C$65536,3,FALSE),"")</f>
        <v>15946.96</v>
      </c>
      <c r="E103" s="11">
        <f t="shared" si="10"/>
        <v>0</v>
      </c>
      <c r="G103" s="10">
        <f>IFERROR(VLOOKUP('BP-20 Substation Detail'!A103,'[1]O&amp;M Pivot'!M$1:V$65536,10,FALSE),0)</f>
        <v>557.70142857142866</v>
      </c>
      <c r="I103" s="13" t="s">
        <v>31</v>
      </c>
      <c r="J103" s="13">
        <v>1</v>
      </c>
      <c r="K103" s="13" t="s">
        <v>31</v>
      </c>
      <c r="L103" s="13" t="s">
        <v>31</v>
      </c>
      <c r="M103" s="13" t="s">
        <v>31</v>
      </c>
      <c r="N103" s="13" t="s">
        <v>31</v>
      </c>
      <c r="O103" s="13" t="s">
        <v>31</v>
      </c>
      <c r="P103" s="13">
        <f t="shared" si="11"/>
        <v>1</v>
      </c>
      <c r="R103" s="10" t="str">
        <f t="shared" si="12"/>
        <v/>
      </c>
      <c r="S103" s="10">
        <f t="shared" si="12"/>
        <v>15946.96</v>
      </c>
      <c r="T103" s="10" t="str">
        <f t="shared" si="12"/>
        <v/>
      </c>
      <c r="U103" s="10" t="str">
        <f t="shared" si="12"/>
        <v/>
      </c>
      <c r="V103" s="10" t="str">
        <f t="shared" si="12"/>
        <v/>
      </c>
      <c r="W103" s="10" t="str">
        <f t="shared" si="8"/>
        <v/>
      </c>
      <c r="X103" s="10" t="str">
        <f t="shared" si="8"/>
        <v/>
      </c>
      <c r="Y103" s="14">
        <f t="shared" si="13"/>
        <v>0</v>
      </c>
      <c r="Z103" s="4"/>
      <c r="AA103" s="10" t="str">
        <f t="shared" si="14"/>
        <v/>
      </c>
      <c r="AB103" s="10">
        <f t="shared" si="14"/>
        <v>557.70142857142866</v>
      </c>
      <c r="AC103" s="10" t="str">
        <f t="shared" si="14"/>
        <v/>
      </c>
      <c r="AD103" s="10" t="str">
        <f t="shared" si="14"/>
        <v/>
      </c>
      <c r="AE103" s="10" t="str">
        <f t="shared" si="9"/>
        <v/>
      </c>
      <c r="AF103" s="10" t="str">
        <f t="shared" si="9"/>
        <v/>
      </c>
      <c r="AG103" s="10" t="str">
        <f t="shared" si="9"/>
        <v/>
      </c>
      <c r="AH103" s="14">
        <f t="shared" si="15"/>
        <v>0</v>
      </c>
      <c r="AI103" s="12"/>
      <c r="AJ103" s="13" t="s">
        <v>48</v>
      </c>
    </row>
    <row r="104" spans="1:36" x14ac:dyDescent="0.3">
      <c r="A104" s="8" t="s">
        <v>165</v>
      </c>
      <c r="B104" s="9" t="str">
        <f>VLOOKUP(A104,'[1]Sub Pivot'!A$1:C$65536,2,FALSE)</f>
        <v>DE MOSS SUBSTATION(BPA)</v>
      </c>
      <c r="C104" s="10">
        <f>VLOOKUP(A104,'[1]Sub Pivot'!A$1:C$65536,3,FALSE)</f>
        <v>12541466.960000001</v>
      </c>
      <c r="D104" s="10">
        <f>IFERROR(VLOOKUP(A104,'[1]BP-18 Substation Detail'!A$1:C$65536,3,FALSE),"")</f>
        <v>12541466.960000001</v>
      </c>
      <c r="E104" s="11">
        <f t="shared" si="10"/>
        <v>0</v>
      </c>
      <c r="G104" s="10">
        <f>IFERROR(VLOOKUP('BP-20 Substation Detail'!A104,'[1]O&amp;M Pivot'!M$1:V$65536,10,FALSE),0)</f>
        <v>63445.995714285709</v>
      </c>
      <c r="I104" s="13" t="s">
        <v>31</v>
      </c>
      <c r="J104" s="13">
        <v>1</v>
      </c>
      <c r="K104" s="13" t="s">
        <v>31</v>
      </c>
      <c r="L104" s="13" t="s">
        <v>31</v>
      </c>
      <c r="M104" s="13" t="s">
        <v>31</v>
      </c>
      <c r="N104" s="13" t="s">
        <v>31</v>
      </c>
      <c r="O104" s="13" t="s">
        <v>31</v>
      </c>
      <c r="P104" s="13">
        <f t="shared" si="11"/>
        <v>1</v>
      </c>
      <c r="R104" s="10" t="str">
        <f t="shared" si="12"/>
        <v/>
      </c>
      <c r="S104" s="10">
        <f t="shared" si="12"/>
        <v>12541466.960000001</v>
      </c>
      <c r="T104" s="10" t="str">
        <f t="shared" si="12"/>
        <v/>
      </c>
      <c r="U104" s="10" t="str">
        <f t="shared" si="12"/>
        <v/>
      </c>
      <c r="V104" s="10" t="str">
        <f t="shared" si="12"/>
        <v/>
      </c>
      <c r="W104" s="10" t="str">
        <f t="shared" si="8"/>
        <v/>
      </c>
      <c r="X104" s="10" t="str">
        <f t="shared" si="8"/>
        <v/>
      </c>
      <c r="Y104" s="14">
        <f t="shared" si="13"/>
        <v>0</v>
      </c>
      <c r="Z104" s="4"/>
      <c r="AA104" s="10" t="str">
        <f t="shared" si="14"/>
        <v/>
      </c>
      <c r="AB104" s="10">
        <f t="shared" si="14"/>
        <v>63445.995714285709</v>
      </c>
      <c r="AC104" s="10" t="str">
        <f t="shared" si="14"/>
        <v/>
      </c>
      <c r="AD104" s="10" t="str">
        <f t="shared" si="14"/>
        <v/>
      </c>
      <c r="AE104" s="10" t="str">
        <f t="shared" si="9"/>
        <v/>
      </c>
      <c r="AF104" s="10" t="str">
        <f t="shared" si="9"/>
        <v/>
      </c>
      <c r="AG104" s="10" t="str">
        <f t="shared" si="9"/>
        <v/>
      </c>
      <c r="AH104" s="14">
        <f t="shared" si="15"/>
        <v>0</v>
      </c>
      <c r="AI104" s="12"/>
      <c r="AJ104" s="13" t="s">
        <v>32</v>
      </c>
    </row>
    <row r="105" spans="1:36" x14ac:dyDescent="0.3">
      <c r="A105" s="8" t="s">
        <v>166</v>
      </c>
      <c r="B105" s="9" t="str">
        <f>VLOOKUP(A105,'[1]Sub Pivot'!A$1:C$65536,2,FALSE)</f>
        <v>DEER PARK SUBSTATION</v>
      </c>
      <c r="C105" s="10">
        <f>VLOOKUP(A105,'[1]Sub Pivot'!A$1:C$65536,3,FALSE)</f>
        <v>461637.03300000005</v>
      </c>
      <c r="D105" s="10">
        <f>IFERROR(VLOOKUP(A105,'[1]BP-18 Substation Detail'!A$1:C$65536,3,FALSE),"")</f>
        <v>461637.03300000005</v>
      </c>
      <c r="E105" s="11">
        <f t="shared" si="10"/>
        <v>0</v>
      </c>
      <c r="G105" s="10">
        <f>IFERROR(VLOOKUP('BP-20 Substation Detail'!A105,'[1]O&amp;M Pivot'!M$1:V$65536,10,FALSE),0)</f>
        <v>11138.874285714288</v>
      </c>
      <c r="I105" s="13" t="s">
        <v>31</v>
      </c>
      <c r="J105" s="13">
        <v>1</v>
      </c>
      <c r="K105" s="13" t="s">
        <v>31</v>
      </c>
      <c r="L105" s="13" t="s">
        <v>31</v>
      </c>
      <c r="M105" s="13" t="s">
        <v>31</v>
      </c>
      <c r="N105" s="13" t="s">
        <v>31</v>
      </c>
      <c r="O105" s="13" t="s">
        <v>31</v>
      </c>
      <c r="P105" s="13">
        <f t="shared" si="11"/>
        <v>1</v>
      </c>
      <c r="R105" s="10" t="str">
        <f t="shared" si="12"/>
        <v/>
      </c>
      <c r="S105" s="10">
        <f t="shared" si="12"/>
        <v>461637.03300000005</v>
      </c>
      <c r="T105" s="10" t="str">
        <f t="shared" si="12"/>
        <v/>
      </c>
      <c r="U105" s="10" t="str">
        <f t="shared" si="12"/>
        <v/>
      </c>
      <c r="V105" s="10" t="str">
        <f t="shared" si="12"/>
        <v/>
      </c>
      <c r="W105" s="10" t="str">
        <f t="shared" si="8"/>
        <v/>
      </c>
      <c r="X105" s="10" t="str">
        <f t="shared" si="8"/>
        <v/>
      </c>
      <c r="Y105" s="14">
        <f t="shared" si="13"/>
        <v>0</v>
      </c>
      <c r="Z105" s="4"/>
      <c r="AA105" s="10" t="str">
        <f t="shared" si="14"/>
        <v/>
      </c>
      <c r="AB105" s="10">
        <f t="shared" si="14"/>
        <v>11138.874285714288</v>
      </c>
      <c r="AC105" s="10" t="str">
        <f t="shared" si="14"/>
        <v/>
      </c>
      <c r="AD105" s="10" t="str">
        <f t="shared" si="14"/>
        <v/>
      </c>
      <c r="AE105" s="10" t="str">
        <f t="shared" si="9"/>
        <v/>
      </c>
      <c r="AF105" s="10" t="str">
        <f t="shared" si="9"/>
        <v/>
      </c>
      <c r="AG105" s="10" t="str">
        <f t="shared" si="9"/>
        <v/>
      </c>
      <c r="AH105" s="14">
        <f t="shared" si="15"/>
        <v>0</v>
      </c>
      <c r="AI105" s="12"/>
      <c r="AJ105" s="13" t="s">
        <v>167</v>
      </c>
    </row>
    <row r="106" spans="1:36" x14ac:dyDescent="0.3">
      <c r="A106" s="8" t="s">
        <v>168</v>
      </c>
      <c r="B106" s="9" t="str">
        <f>VLOOKUP(A106,'[1]Sub Pivot'!A$1:C$65536,2,FALSE)</f>
        <v>DETROIT SUBSTATION</v>
      </c>
      <c r="C106" s="10">
        <f>VLOOKUP(A106,'[1]Sub Pivot'!A$1:C$65536,3,FALSE)</f>
        <v>1062141.2</v>
      </c>
      <c r="D106" s="10">
        <f>IFERROR(VLOOKUP(A106,'[1]BP-18 Substation Detail'!A$1:C$65536,3,FALSE),"")</f>
        <v>1062141.2</v>
      </c>
      <c r="E106" s="11">
        <f t="shared" si="10"/>
        <v>0</v>
      </c>
      <c r="G106" s="10">
        <f>IFERROR(VLOOKUP('BP-20 Substation Detail'!A106,'[1]O&amp;M Pivot'!M$1:V$65536,10,FALSE),0)</f>
        <v>15032.93285714286</v>
      </c>
      <c r="I106" s="13">
        <v>1</v>
      </c>
      <c r="J106" s="13" t="s">
        <v>31</v>
      </c>
      <c r="K106" s="13" t="s">
        <v>31</v>
      </c>
      <c r="L106" s="13" t="s">
        <v>31</v>
      </c>
      <c r="M106" s="13" t="s">
        <v>31</v>
      </c>
      <c r="N106" s="13" t="s">
        <v>31</v>
      </c>
      <c r="O106" s="13" t="s">
        <v>31</v>
      </c>
      <c r="P106" s="13">
        <f t="shared" si="11"/>
        <v>1</v>
      </c>
      <c r="R106" s="10">
        <f t="shared" si="12"/>
        <v>1062141.2</v>
      </c>
      <c r="S106" s="10" t="str">
        <f t="shared" si="12"/>
        <v/>
      </c>
      <c r="T106" s="10" t="str">
        <f t="shared" si="12"/>
        <v/>
      </c>
      <c r="U106" s="10" t="str">
        <f t="shared" si="12"/>
        <v/>
      </c>
      <c r="V106" s="10" t="str">
        <f t="shared" si="12"/>
        <v/>
      </c>
      <c r="W106" s="10" t="str">
        <f t="shared" si="8"/>
        <v/>
      </c>
      <c r="X106" s="10" t="str">
        <f t="shared" si="8"/>
        <v/>
      </c>
      <c r="Y106" s="14">
        <f t="shared" si="13"/>
        <v>0</v>
      </c>
      <c r="Z106" s="4"/>
      <c r="AA106" s="10">
        <f t="shared" si="14"/>
        <v>15032.93285714286</v>
      </c>
      <c r="AB106" s="10" t="str">
        <f t="shared" si="14"/>
        <v/>
      </c>
      <c r="AC106" s="10" t="str">
        <f t="shared" si="14"/>
        <v/>
      </c>
      <c r="AD106" s="10" t="str">
        <f t="shared" si="14"/>
        <v/>
      </c>
      <c r="AE106" s="10" t="str">
        <f t="shared" si="9"/>
        <v/>
      </c>
      <c r="AF106" s="10" t="str">
        <f t="shared" si="9"/>
        <v/>
      </c>
      <c r="AG106" s="10" t="str">
        <f t="shared" si="9"/>
        <v/>
      </c>
      <c r="AH106" s="14">
        <f t="shared" si="15"/>
        <v>0</v>
      </c>
      <c r="AI106" s="12"/>
      <c r="AJ106" s="13" t="s">
        <v>158</v>
      </c>
    </row>
    <row r="107" spans="1:36" x14ac:dyDescent="0.3">
      <c r="A107" s="8" t="s">
        <v>169</v>
      </c>
      <c r="B107" s="9" t="str">
        <f>VLOOKUP(A107,'[1]Sub Pivot'!A$1:C$65536,2,FALSE)</f>
        <v>DEXTER SUBSTATION (LANE ELECTRIC)</v>
      </c>
      <c r="C107" s="10">
        <f>VLOOKUP(A107,'[1]Sub Pivot'!A$1:C$65536,3,FALSE)</f>
        <v>85301.510000000009</v>
      </c>
      <c r="D107" s="10">
        <f>IFERROR(VLOOKUP(A107,'[1]BP-18 Substation Detail'!A$1:C$65536,3,FALSE),"")</f>
        <v>85301.510000000009</v>
      </c>
      <c r="E107" s="11">
        <f t="shared" si="10"/>
        <v>0</v>
      </c>
      <c r="G107" s="10">
        <f>IFERROR(VLOOKUP('BP-20 Substation Detail'!A107,'[1]O&amp;M Pivot'!M$1:V$65536,10,FALSE),0)</f>
        <v>312.63714285714286</v>
      </c>
      <c r="I107" s="13" t="s">
        <v>31</v>
      </c>
      <c r="J107" s="13">
        <v>1</v>
      </c>
      <c r="K107" s="13" t="s">
        <v>31</v>
      </c>
      <c r="L107" s="13" t="s">
        <v>31</v>
      </c>
      <c r="M107" s="13" t="s">
        <v>31</v>
      </c>
      <c r="N107" s="13" t="s">
        <v>31</v>
      </c>
      <c r="O107" s="13" t="s">
        <v>31</v>
      </c>
      <c r="P107" s="13">
        <f t="shared" si="11"/>
        <v>1</v>
      </c>
      <c r="R107" s="10" t="str">
        <f t="shared" si="12"/>
        <v/>
      </c>
      <c r="S107" s="10">
        <f t="shared" si="12"/>
        <v>85301.510000000009</v>
      </c>
      <c r="T107" s="10" t="str">
        <f t="shared" si="12"/>
        <v/>
      </c>
      <c r="U107" s="10" t="str">
        <f t="shared" si="12"/>
        <v/>
      </c>
      <c r="V107" s="10" t="str">
        <f t="shared" si="12"/>
        <v/>
      </c>
      <c r="W107" s="10" t="str">
        <f t="shared" si="8"/>
        <v/>
      </c>
      <c r="X107" s="10" t="str">
        <f t="shared" si="8"/>
        <v/>
      </c>
      <c r="Y107" s="14">
        <f t="shared" si="13"/>
        <v>0</v>
      </c>
      <c r="Z107" s="4"/>
      <c r="AA107" s="10" t="str">
        <f t="shared" si="14"/>
        <v/>
      </c>
      <c r="AB107" s="10">
        <f t="shared" si="14"/>
        <v>312.63714285714286</v>
      </c>
      <c r="AC107" s="10" t="str">
        <f t="shared" si="14"/>
        <v/>
      </c>
      <c r="AD107" s="10" t="str">
        <f t="shared" si="14"/>
        <v/>
      </c>
      <c r="AE107" s="10" t="str">
        <f t="shared" si="9"/>
        <v/>
      </c>
      <c r="AF107" s="10" t="str">
        <f t="shared" si="9"/>
        <v/>
      </c>
      <c r="AG107" s="10" t="str">
        <f t="shared" si="9"/>
        <v/>
      </c>
      <c r="AH107" s="14">
        <f t="shared" si="15"/>
        <v>0</v>
      </c>
      <c r="AI107" s="12"/>
      <c r="AJ107" s="13" t="s">
        <v>48</v>
      </c>
    </row>
    <row r="108" spans="1:36" x14ac:dyDescent="0.3">
      <c r="A108" s="8" t="s">
        <v>170</v>
      </c>
      <c r="B108" s="9" t="str">
        <f>VLOOKUP(A108,'[1]Sub Pivot'!A$1:C$65536,2,FALSE)</f>
        <v>DILLON-SALMON SUBSTATION</v>
      </c>
      <c r="C108" s="10">
        <f>VLOOKUP(A108,'[1]Sub Pivot'!A$1:C$65536,3,FALSE)</f>
        <v>110343</v>
      </c>
      <c r="D108" s="10">
        <f>IFERROR(VLOOKUP(A108,'[1]BP-18 Substation Detail'!A$1:C$65536,3,FALSE),"")</f>
        <v>110343</v>
      </c>
      <c r="E108" s="11">
        <f t="shared" si="10"/>
        <v>0</v>
      </c>
      <c r="G108" s="10">
        <f>IFERROR(VLOOKUP('BP-20 Substation Detail'!A108,'[1]O&amp;M Pivot'!M$1:V$65536,10,FALSE),0)</f>
        <v>495.36285714285714</v>
      </c>
      <c r="I108" s="13" t="s">
        <v>31</v>
      </c>
      <c r="J108" s="13">
        <v>1</v>
      </c>
      <c r="K108" s="13" t="s">
        <v>31</v>
      </c>
      <c r="L108" s="13" t="s">
        <v>31</v>
      </c>
      <c r="M108" s="13" t="s">
        <v>31</v>
      </c>
      <c r="N108" s="13" t="s">
        <v>31</v>
      </c>
      <c r="O108" s="13" t="s">
        <v>31</v>
      </c>
      <c r="P108" s="13">
        <f t="shared" si="11"/>
        <v>1</v>
      </c>
      <c r="R108" s="10" t="str">
        <f t="shared" si="12"/>
        <v/>
      </c>
      <c r="S108" s="10">
        <f t="shared" si="12"/>
        <v>110343</v>
      </c>
      <c r="T108" s="10" t="str">
        <f t="shared" si="12"/>
        <v/>
      </c>
      <c r="U108" s="10" t="str">
        <f t="shared" si="12"/>
        <v/>
      </c>
      <c r="V108" s="10" t="str">
        <f t="shared" si="12"/>
        <v/>
      </c>
      <c r="W108" s="10" t="str">
        <f t="shared" si="12"/>
        <v/>
      </c>
      <c r="X108" s="10" t="str">
        <f t="shared" si="12"/>
        <v/>
      </c>
      <c r="Y108" s="14">
        <f t="shared" si="13"/>
        <v>0</v>
      </c>
      <c r="Z108" s="4"/>
      <c r="AA108" s="10" t="str">
        <f t="shared" si="14"/>
        <v/>
      </c>
      <c r="AB108" s="10">
        <f t="shared" si="14"/>
        <v>495.36285714285714</v>
      </c>
      <c r="AC108" s="10" t="str">
        <f t="shared" si="14"/>
        <v/>
      </c>
      <c r="AD108" s="10" t="str">
        <f t="shared" si="14"/>
        <v/>
      </c>
      <c r="AE108" s="10" t="str">
        <f t="shared" si="14"/>
        <v/>
      </c>
      <c r="AF108" s="10" t="str">
        <f t="shared" si="14"/>
        <v/>
      </c>
      <c r="AG108" s="10" t="str">
        <f t="shared" si="14"/>
        <v/>
      </c>
      <c r="AH108" s="14">
        <f t="shared" si="15"/>
        <v>0</v>
      </c>
      <c r="AI108" s="12"/>
      <c r="AJ108" s="13" t="s">
        <v>171</v>
      </c>
    </row>
    <row r="109" spans="1:36" x14ac:dyDescent="0.3">
      <c r="A109" s="8" t="s">
        <v>172</v>
      </c>
      <c r="B109" s="9" t="str">
        <f>VLOOKUP(A109,'[1]Sub Pivot'!A$1:C$65536,2,FALSE)</f>
        <v>DIXIE SUBSTATION</v>
      </c>
      <c r="C109" s="10">
        <f>VLOOKUP(A109,'[1]Sub Pivot'!A$1:C$65536,3,FALSE)</f>
        <v>742717.28999999992</v>
      </c>
      <c r="D109" s="10">
        <f>IFERROR(VLOOKUP(A109,'[1]BP-18 Substation Detail'!A$1:C$65536,3,FALSE),"")</f>
        <v>742717.28999999992</v>
      </c>
      <c r="E109" s="11">
        <f t="shared" si="10"/>
        <v>0</v>
      </c>
      <c r="G109" s="10">
        <f>IFERROR(VLOOKUP('BP-20 Substation Detail'!A109,'[1]O&amp;M Pivot'!M$1:V$65536,10,FALSE),0)</f>
        <v>17909.578571428574</v>
      </c>
      <c r="I109" s="13" t="s">
        <v>31</v>
      </c>
      <c r="J109" s="13">
        <v>0.54556669873674268</v>
      </c>
      <c r="K109" s="13" t="s">
        <v>31</v>
      </c>
      <c r="L109" s="13" t="s">
        <v>31</v>
      </c>
      <c r="M109" s="13">
        <v>0.45443330126325726</v>
      </c>
      <c r="N109" s="13" t="s">
        <v>31</v>
      </c>
      <c r="O109" s="13" t="s">
        <v>31</v>
      </c>
      <c r="P109" s="13">
        <f t="shared" si="11"/>
        <v>1</v>
      </c>
      <c r="R109" s="10" t="str">
        <f t="shared" si="12"/>
        <v/>
      </c>
      <c r="S109" s="10">
        <f t="shared" si="12"/>
        <v>405201.81999999989</v>
      </c>
      <c r="T109" s="10" t="str">
        <f t="shared" si="12"/>
        <v/>
      </c>
      <c r="U109" s="10" t="str">
        <f t="shared" si="12"/>
        <v/>
      </c>
      <c r="V109" s="10">
        <f t="shared" si="12"/>
        <v>337515.47</v>
      </c>
      <c r="W109" s="10" t="str">
        <f t="shared" si="12"/>
        <v/>
      </c>
      <c r="X109" s="10" t="str">
        <f t="shared" si="12"/>
        <v/>
      </c>
      <c r="Y109" s="14">
        <f t="shared" si="13"/>
        <v>0</v>
      </c>
      <c r="Z109" s="4"/>
      <c r="AA109" s="10" t="str">
        <f t="shared" si="14"/>
        <v/>
      </c>
      <c r="AB109" s="10">
        <f t="shared" si="14"/>
        <v>9770.8696569805943</v>
      </c>
      <c r="AC109" s="10" t="str">
        <f t="shared" si="14"/>
        <v/>
      </c>
      <c r="AD109" s="10" t="str">
        <f t="shared" si="14"/>
        <v/>
      </c>
      <c r="AE109" s="10">
        <f t="shared" si="14"/>
        <v>8138.7089144479778</v>
      </c>
      <c r="AF109" s="10" t="str">
        <f t="shared" si="14"/>
        <v/>
      </c>
      <c r="AG109" s="10" t="str">
        <f t="shared" si="14"/>
        <v/>
      </c>
      <c r="AH109" s="14">
        <f t="shared" si="15"/>
        <v>0</v>
      </c>
      <c r="AI109" s="12"/>
      <c r="AJ109" s="13" t="s">
        <v>173</v>
      </c>
    </row>
    <row r="110" spans="1:36" x14ac:dyDescent="0.3">
      <c r="A110" s="8" t="s">
        <v>174</v>
      </c>
      <c r="B110" s="9" t="str">
        <f>VLOOKUP(A110,'[1]Sub Pivot'!A$1:C$65536,2,FALSE)</f>
        <v>DIXON SUBSTATION</v>
      </c>
      <c r="C110" s="10">
        <f>VLOOKUP(A110,'[1]Sub Pivot'!A$1:C$65536,3,FALSE)</f>
        <v>3481862.37</v>
      </c>
      <c r="D110" s="10">
        <f>IFERROR(VLOOKUP(A110,'[1]BP-18 Substation Detail'!A$1:C$65536,3,FALSE),"")</f>
        <v>3481862.37</v>
      </c>
      <c r="E110" s="11">
        <f t="shared" si="10"/>
        <v>0</v>
      </c>
      <c r="G110" s="10">
        <f>IFERROR(VLOOKUP('BP-20 Substation Detail'!A110,'[1]O&amp;M Pivot'!M$1:V$65536,10,FALSE),0)</f>
        <v>36597.47714285714</v>
      </c>
      <c r="I110" s="13" t="s">
        <v>31</v>
      </c>
      <c r="J110" s="13">
        <v>1</v>
      </c>
      <c r="K110" s="13" t="s">
        <v>31</v>
      </c>
      <c r="L110" s="13" t="s">
        <v>31</v>
      </c>
      <c r="M110" s="13" t="s">
        <v>31</v>
      </c>
      <c r="N110" s="13" t="s">
        <v>31</v>
      </c>
      <c r="O110" s="13" t="s">
        <v>31</v>
      </c>
      <c r="P110" s="13">
        <f t="shared" si="11"/>
        <v>1</v>
      </c>
      <c r="R110" s="10" t="str">
        <f t="shared" si="12"/>
        <v/>
      </c>
      <c r="S110" s="10">
        <f t="shared" si="12"/>
        <v>3481862.37</v>
      </c>
      <c r="T110" s="10" t="str">
        <f t="shared" si="12"/>
        <v/>
      </c>
      <c r="U110" s="10" t="str">
        <f t="shared" si="12"/>
        <v/>
      </c>
      <c r="V110" s="10" t="str">
        <f t="shared" si="12"/>
        <v/>
      </c>
      <c r="W110" s="10" t="str">
        <f t="shared" si="12"/>
        <v/>
      </c>
      <c r="X110" s="10" t="str">
        <f t="shared" si="12"/>
        <v/>
      </c>
      <c r="Y110" s="14">
        <f t="shared" si="13"/>
        <v>0</v>
      </c>
      <c r="Z110" s="4"/>
      <c r="AA110" s="10" t="str">
        <f t="shared" si="14"/>
        <v/>
      </c>
      <c r="AB110" s="10">
        <f t="shared" si="14"/>
        <v>36597.47714285714</v>
      </c>
      <c r="AC110" s="10" t="str">
        <f t="shared" si="14"/>
        <v/>
      </c>
      <c r="AD110" s="10" t="str">
        <f t="shared" si="14"/>
        <v/>
      </c>
      <c r="AE110" s="10" t="str">
        <f t="shared" si="14"/>
        <v/>
      </c>
      <c r="AF110" s="10" t="str">
        <f t="shared" si="14"/>
        <v/>
      </c>
      <c r="AG110" s="10" t="str">
        <f t="shared" si="14"/>
        <v/>
      </c>
      <c r="AH110" s="14">
        <f t="shared" si="15"/>
        <v>0</v>
      </c>
      <c r="AI110" s="12"/>
      <c r="AJ110" s="13" t="s">
        <v>32</v>
      </c>
    </row>
    <row r="111" spans="1:36" x14ac:dyDescent="0.3">
      <c r="A111" s="8" t="s">
        <v>175</v>
      </c>
      <c r="B111" s="9" t="str">
        <f>VLOOKUP(A111,'[1]Sub Pivot'!A$1:C$65536,2,FALSE)</f>
        <v>DIXONVILLE SUBSTATION</v>
      </c>
      <c r="C111" s="10">
        <f>VLOOKUP(A111,'[1]Sub Pivot'!A$1:C$65536,3,FALSE)</f>
        <v>7837854.1700000009</v>
      </c>
      <c r="D111" s="10">
        <f>IFERROR(VLOOKUP(A111,'[1]BP-18 Substation Detail'!A$1:C$65536,3,FALSE),"")</f>
        <v>7837854.1700000009</v>
      </c>
      <c r="E111" s="11">
        <f t="shared" si="10"/>
        <v>0</v>
      </c>
      <c r="G111" s="10">
        <f>IFERROR(VLOOKUP('BP-20 Substation Detail'!A111,'[1]O&amp;M Pivot'!M$1:V$65536,10,FALSE),0)</f>
        <v>0</v>
      </c>
      <c r="I111" s="13" t="s">
        <v>31</v>
      </c>
      <c r="J111" s="13" t="s">
        <v>31</v>
      </c>
      <c r="K111" s="13">
        <v>1</v>
      </c>
      <c r="L111" s="13" t="s">
        <v>31</v>
      </c>
      <c r="M111" s="13" t="s">
        <v>31</v>
      </c>
      <c r="N111" s="13" t="s">
        <v>31</v>
      </c>
      <c r="O111" s="13" t="s">
        <v>31</v>
      </c>
      <c r="P111" s="13">
        <f t="shared" si="11"/>
        <v>1</v>
      </c>
      <c r="R111" s="10" t="str">
        <f t="shared" si="12"/>
        <v/>
      </c>
      <c r="S111" s="10" t="str">
        <f t="shared" si="12"/>
        <v/>
      </c>
      <c r="T111" s="10">
        <f t="shared" si="12"/>
        <v>7837854.1700000009</v>
      </c>
      <c r="U111" s="10" t="str">
        <f t="shared" si="12"/>
        <v/>
      </c>
      <c r="V111" s="10" t="str">
        <f t="shared" si="12"/>
        <v/>
      </c>
      <c r="W111" s="10" t="str">
        <f t="shared" si="12"/>
        <v/>
      </c>
      <c r="X111" s="10" t="str">
        <f t="shared" si="12"/>
        <v/>
      </c>
      <c r="Y111" s="14">
        <f t="shared" si="13"/>
        <v>0</v>
      </c>
      <c r="Z111" s="4"/>
      <c r="AA111" s="10" t="str">
        <f t="shared" si="14"/>
        <v/>
      </c>
      <c r="AB111" s="10" t="str">
        <f t="shared" si="14"/>
        <v/>
      </c>
      <c r="AC111" s="10">
        <f t="shared" si="14"/>
        <v>0</v>
      </c>
      <c r="AD111" s="10" t="str">
        <f t="shared" si="14"/>
        <v/>
      </c>
      <c r="AE111" s="10" t="str">
        <f t="shared" si="14"/>
        <v/>
      </c>
      <c r="AF111" s="10" t="str">
        <f t="shared" si="14"/>
        <v/>
      </c>
      <c r="AG111" s="10" t="str">
        <f t="shared" si="14"/>
        <v/>
      </c>
      <c r="AH111" s="14">
        <f t="shared" si="15"/>
        <v>0</v>
      </c>
      <c r="AI111" s="12"/>
      <c r="AJ111" s="13" t="s">
        <v>78</v>
      </c>
    </row>
    <row r="112" spans="1:36" x14ac:dyDescent="0.3">
      <c r="A112" s="8" t="s">
        <v>176</v>
      </c>
      <c r="B112" s="9" t="str">
        <f>VLOOKUP(A112,'[1]Sub Pivot'!A$1:C$65536,2,FALSE)</f>
        <v>DORENA SUBSTATION</v>
      </c>
      <c r="C112" s="10">
        <f>VLOOKUP(A112,'[1]Sub Pivot'!A$1:C$65536,3,FALSE)</f>
        <v>257465.13</v>
      </c>
      <c r="D112" s="10">
        <f>IFERROR(VLOOKUP(A112,'[1]BP-18 Substation Detail'!A$1:C$65536,3,FALSE),"")</f>
        <v>257465.13</v>
      </c>
      <c r="E112" s="11">
        <f t="shared" si="10"/>
        <v>0</v>
      </c>
      <c r="G112" s="10">
        <f>IFERROR(VLOOKUP('BP-20 Substation Detail'!A112,'[1]O&amp;M Pivot'!M$1:V$65536,10,FALSE),0)</f>
        <v>17516.787142857145</v>
      </c>
      <c r="I112" s="13" t="s">
        <v>31</v>
      </c>
      <c r="J112" s="13">
        <v>1</v>
      </c>
      <c r="K112" s="13" t="s">
        <v>31</v>
      </c>
      <c r="L112" s="13" t="s">
        <v>31</v>
      </c>
      <c r="M112" s="13" t="s">
        <v>31</v>
      </c>
      <c r="N112" s="13" t="s">
        <v>31</v>
      </c>
      <c r="O112" s="13" t="s">
        <v>31</v>
      </c>
      <c r="P112" s="13">
        <f t="shared" si="11"/>
        <v>1</v>
      </c>
      <c r="R112" s="10" t="str">
        <f t="shared" si="12"/>
        <v/>
      </c>
      <c r="S112" s="10">
        <f t="shared" si="12"/>
        <v>257465.13</v>
      </c>
      <c r="T112" s="10" t="str">
        <f t="shared" si="12"/>
        <v/>
      </c>
      <c r="U112" s="10" t="str">
        <f t="shared" si="12"/>
        <v/>
      </c>
      <c r="V112" s="10" t="str">
        <f t="shared" si="12"/>
        <v/>
      </c>
      <c r="W112" s="10" t="str">
        <f t="shared" si="12"/>
        <v/>
      </c>
      <c r="X112" s="10" t="str">
        <f t="shared" si="12"/>
        <v/>
      </c>
      <c r="Y112" s="14">
        <f t="shared" si="13"/>
        <v>0</v>
      </c>
      <c r="Z112" s="4"/>
      <c r="AA112" s="10" t="str">
        <f t="shared" si="14"/>
        <v/>
      </c>
      <c r="AB112" s="10">
        <f t="shared" si="14"/>
        <v>17516.787142857145</v>
      </c>
      <c r="AC112" s="10" t="str">
        <f t="shared" si="14"/>
        <v/>
      </c>
      <c r="AD112" s="10" t="str">
        <f t="shared" si="14"/>
        <v/>
      </c>
      <c r="AE112" s="10" t="str">
        <f t="shared" si="14"/>
        <v/>
      </c>
      <c r="AF112" s="10" t="str">
        <f t="shared" si="14"/>
        <v/>
      </c>
      <c r="AG112" s="10" t="str">
        <f t="shared" si="14"/>
        <v/>
      </c>
      <c r="AH112" s="14">
        <f t="shared" si="15"/>
        <v>0</v>
      </c>
      <c r="AI112" s="12"/>
      <c r="AJ112" s="13" t="s">
        <v>32</v>
      </c>
    </row>
    <row r="113" spans="1:36" x14ac:dyDescent="0.3">
      <c r="A113" s="8" t="s">
        <v>177</v>
      </c>
      <c r="B113" s="9" t="str">
        <f>VLOOKUP(A113,'[1]Sub Pivot'!A$1:C$65536,2,FALSE)</f>
        <v>DRAIN SUBSTATION</v>
      </c>
      <c r="C113" s="10">
        <f>VLOOKUP(A113,'[1]Sub Pivot'!A$1:C$65536,3,FALSE)</f>
        <v>3099812.5</v>
      </c>
      <c r="D113" s="10">
        <f>IFERROR(VLOOKUP(A113,'[1]BP-18 Substation Detail'!A$1:C$65536,3,FALSE),"")</f>
        <v>3099812.4999999995</v>
      </c>
      <c r="E113" s="11">
        <f t="shared" si="10"/>
        <v>1.5022240451889892E-16</v>
      </c>
      <c r="G113" s="10">
        <f>IFERROR(VLOOKUP('BP-20 Substation Detail'!A113,'[1]O&amp;M Pivot'!M$1:V$65536,10,FALSE),0)</f>
        <v>44620.532857142854</v>
      </c>
      <c r="I113" s="13" t="s">
        <v>31</v>
      </c>
      <c r="J113" s="20">
        <v>0.90074601842413993</v>
      </c>
      <c r="K113" s="20" t="s">
        <v>31</v>
      </c>
      <c r="L113" s="20" t="s">
        <v>31</v>
      </c>
      <c r="M113" s="20">
        <v>9.9253981575860073E-2</v>
      </c>
      <c r="N113" s="13" t="s">
        <v>31</v>
      </c>
      <c r="O113" s="13" t="s">
        <v>31</v>
      </c>
      <c r="P113" s="13">
        <f t="shared" si="11"/>
        <v>1</v>
      </c>
      <c r="R113" s="10" t="str">
        <f t="shared" si="12"/>
        <v/>
      </c>
      <c r="S113" s="10">
        <f t="shared" si="12"/>
        <v>2792143.7672363794</v>
      </c>
      <c r="T113" s="10" t="str">
        <f t="shared" si="12"/>
        <v/>
      </c>
      <c r="U113" s="10" t="str">
        <f t="shared" si="12"/>
        <v/>
      </c>
      <c r="V113" s="10">
        <f t="shared" si="12"/>
        <v>307668.73276362073</v>
      </c>
      <c r="W113" s="10" t="str">
        <f t="shared" si="12"/>
        <v/>
      </c>
      <c r="X113" s="10" t="str">
        <f t="shared" si="12"/>
        <v/>
      </c>
      <c r="Y113" s="14">
        <f t="shared" si="13"/>
        <v>0</v>
      </c>
      <c r="Z113" s="4"/>
      <c r="AA113" s="10" t="str">
        <f t="shared" si="14"/>
        <v/>
      </c>
      <c r="AB113" s="10">
        <f t="shared" si="14"/>
        <v>40191.767311034935</v>
      </c>
      <c r="AC113" s="10" t="str">
        <f t="shared" si="14"/>
        <v/>
      </c>
      <c r="AD113" s="10" t="str">
        <f t="shared" si="14"/>
        <v/>
      </c>
      <c r="AE113" s="10">
        <f t="shared" si="14"/>
        <v>4428.7655461079157</v>
      </c>
      <c r="AF113" s="10" t="str">
        <f t="shared" si="14"/>
        <v/>
      </c>
      <c r="AG113" s="10" t="str">
        <f t="shared" si="14"/>
        <v/>
      </c>
      <c r="AH113" s="14">
        <f t="shared" si="15"/>
        <v>0</v>
      </c>
      <c r="AI113" s="12"/>
      <c r="AJ113" s="13" t="s">
        <v>178</v>
      </c>
    </row>
    <row r="114" spans="1:36" x14ac:dyDescent="0.3">
      <c r="A114" s="8" t="s">
        <v>179</v>
      </c>
      <c r="B114" s="9" t="str">
        <f>VLOOKUP(A114,'[1]Sub Pivot'!A$1:C$65536,2,FALSE)</f>
        <v>DRISCOLL SUBSTATION</v>
      </c>
      <c r="C114" s="10">
        <f>VLOOKUP(A114,'[1]Sub Pivot'!A$1:C$65536,3,FALSE)</f>
        <v>6846549.3299999991</v>
      </c>
      <c r="D114" s="10">
        <f>IFERROR(VLOOKUP(A114,'[1]BP-18 Substation Detail'!A$1:C$65536,3,FALSE),"")</f>
        <v>6838763.0500000007</v>
      </c>
      <c r="E114" s="11">
        <f t="shared" si="10"/>
        <v>1.1385509255213042E-3</v>
      </c>
      <c r="G114" s="10">
        <f>IFERROR(VLOOKUP('BP-20 Substation Detail'!A114,'[1]O&amp;M Pivot'!M$1:V$65536,10,FALSE),0)</f>
        <v>76877.112857142842</v>
      </c>
      <c r="I114" s="13" t="s">
        <v>31</v>
      </c>
      <c r="J114" s="13">
        <v>1</v>
      </c>
      <c r="K114" s="13" t="s">
        <v>31</v>
      </c>
      <c r="L114" s="13" t="s">
        <v>31</v>
      </c>
      <c r="M114" s="13" t="s">
        <v>31</v>
      </c>
      <c r="N114" s="13" t="s">
        <v>31</v>
      </c>
      <c r="O114" s="13" t="s">
        <v>31</v>
      </c>
      <c r="P114" s="13">
        <f t="shared" si="11"/>
        <v>1</v>
      </c>
      <c r="R114" s="10" t="str">
        <f t="shared" si="12"/>
        <v/>
      </c>
      <c r="S114" s="10">
        <f t="shared" si="12"/>
        <v>6846549.3299999991</v>
      </c>
      <c r="T114" s="10" t="str">
        <f t="shared" si="12"/>
        <v/>
      </c>
      <c r="U114" s="10" t="str">
        <f t="shared" si="12"/>
        <v/>
      </c>
      <c r="V114" s="10" t="str">
        <f t="shared" si="12"/>
        <v/>
      </c>
      <c r="W114" s="10" t="str">
        <f t="shared" si="12"/>
        <v/>
      </c>
      <c r="X114" s="10" t="str">
        <f t="shared" si="12"/>
        <v/>
      </c>
      <c r="Y114" s="14">
        <f t="shared" si="13"/>
        <v>0</v>
      </c>
      <c r="Z114" s="4"/>
      <c r="AA114" s="10" t="str">
        <f t="shared" si="14"/>
        <v/>
      </c>
      <c r="AB114" s="10">
        <f t="shared" si="14"/>
        <v>76877.112857142842</v>
      </c>
      <c r="AC114" s="10" t="str">
        <f t="shared" si="14"/>
        <v/>
      </c>
      <c r="AD114" s="10" t="str">
        <f t="shared" si="14"/>
        <v/>
      </c>
      <c r="AE114" s="10" t="str">
        <f t="shared" si="14"/>
        <v/>
      </c>
      <c r="AF114" s="10" t="str">
        <f t="shared" si="14"/>
        <v/>
      </c>
      <c r="AG114" s="10" t="str">
        <f t="shared" si="14"/>
        <v/>
      </c>
      <c r="AH114" s="14">
        <f t="shared" si="15"/>
        <v>0</v>
      </c>
      <c r="AI114" s="12"/>
      <c r="AJ114" s="13" t="s">
        <v>32</v>
      </c>
    </row>
    <row r="115" spans="1:36" x14ac:dyDescent="0.3">
      <c r="A115" s="8" t="s">
        <v>180</v>
      </c>
      <c r="B115" s="9" t="str">
        <f>VLOOKUP(A115,'[1]Sub Pivot'!A$1:C$65536,2,FALSE)</f>
        <v>DRUMMOND MONTANA SUBSTATION</v>
      </c>
      <c r="C115" s="10">
        <f>VLOOKUP(A115,'[1]Sub Pivot'!A$1:C$65536,3,FALSE)</f>
        <v>4352</v>
      </c>
      <c r="D115" s="10">
        <f>IFERROR(VLOOKUP(A115,'[1]BP-18 Substation Detail'!A$1:C$65536,3,FALSE),"")</f>
        <v>4352</v>
      </c>
      <c r="E115" s="11">
        <f t="shared" si="10"/>
        <v>0</v>
      </c>
      <c r="G115" s="10">
        <f>IFERROR(VLOOKUP('BP-20 Substation Detail'!A115,'[1]O&amp;M Pivot'!M$1:V$65536,10,FALSE),0)</f>
        <v>0</v>
      </c>
      <c r="I115" s="13" t="s">
        <v>31</v>
      </c>
      <c r="J115" s="13">
        <v>1</v>
      </c>
      <c r="K115" s="13" t="s">
        <v>31</v>
      </c>
      <c r="L115" s="13" t="s">
        <v>31</v>
      </c>
      <c r="M115" s="13" t="s">
        <v>31</v>
      </c>
      <c r="N115" s="13" t="s">
        <v>31</v>
      </c>
      <c r="O115" s="13" t="s">
        <v>31</v>
      </c>
      <c r="P115" s="13">
        <f t="shared" si="11"/>
        <v>1</v>
      </c>
      <c r="R115" s="10" t="str">
        <f t="shared" si="12"/>
        <v/>
      </c>
      <c r="S115" s="10">
        <f t="shared" ref="S115:X157" si="16">IFERROR(J115*$C115,"")</f>
        <v>4352</v>
      </c>
      <c r="T115" s="10" t="str">
        <f t="shared" si="16"/>
        <v/>
      </c>
      <c r="U115" s="10" t="str">
        <f t="shared" si="16"/>
        <v/>
      </c>
      <c r="V115" s="10" t="str">
        <f t="shared" si="16"/>
        <v/>
      </c>
      <c r="W115" s="10" t="str">
        <f t="shared" si="16"/>
        <v/>
      </c>
      <c r="X115" s="10" t="str">
        <f t="shared" si="16"/>
        <v/>
      </c>
      <c r="Y115" s="14">
        <f t="shared" si="13"/>
        <v>0</v>
      </c>
      <c r="Z115" s="4"/>
      <c r="AA115" s="10" t="str">
        <f t="shared" si="14"/>
        <v/>
      </c>
      <c r="AB115" s="10">
        <f t="shared" si="14"/>
        <v>0</v>
      </c>
      <c r="AC115" s="10" t="str">
        <f t="shared" si="14"/>
        <v/>
      </c>
      <c r="AD115" s="10" t="str">
        <f t="shared" si="14"/>
        <v/>
      </c>
      <c r="AE115" s="10" t="str">
        <f t="shared" si="14"/>
        <v/>
      </c>
      <c r="AF115" s="10" t="str">
        <f t="shared" si="14"/>
        <v/>
      </c>
      <c r="AG115" s="10" t="str">
        <f t="shared" si="14"/>
        <v/>
      </c>
      <c r="AH115" s="14">
        <f t="shared" si="15"/>
        <v>0</v>
      </c>
      <c r="AI115" s="12"/>
      <c r="AJ115" s="13" t="s">
        <v>181</v>
      </c>
    </row>
    <row r="116" spans="1:36" x14ac:dyDescent="0.3">
      <c r="A116" s="8" t="s">
        <v>182</v>
      </c>
      <c r="B116" s="9" t="str">
        <f>VLOOKUP(A116,'[1]Sub Pivot'!A$1:C$65536,2,FALSE)</f>
        <v>DRUMMOND SUBSTATION</v>
      </c>
      <c r="C116" s="10">
        <f>VLOOKUP(A116,'[1]Sub Pivot'!A$1:C$65536,3,FALSE)</f>
        <v>11156010.760000004</v>
      </c>
      <c r="D116" s="10">
        <f>IFERROR(VLOOKUP(A116,'[1]BP-18 Substation Detail'!A$1:C$65536,3,FALSE),"")</f>
        <v>11156010.760000002</v>
      </c>
      <c r="E116" s="11">
        <f t="shared" si="10"/>
        <v>1.6696336972975067E-16</v>
      </c>
      <c r="G116" s="10">
        <f>IFERROR(VLOOKUP('BP-20 Substation Detail'!A116,'[1]O&amp;M Pivot'!M$1:V$65536,10,FALSE),0)</f>
        <v>206319.10285714286</v>
      </c>
      <c r="I116" s="13" t="s">
        <v>31</v>
      </c>
      <c r="J116" s="13">
        <v>1</v>
      </c>
      <c r="K116" s="13" t="s">
        <v>31</v>
      </c>
      <c r="L116" s="13" t="s">
        <v>31</v>
      </c>
      <c r="M116" s="13" t="s">
        <v>31</v>
      </c>
      <c r="N116" s="13" t="s">
        <v>31</v>
      </c>
      <c r="O116" s="13" t="s">
        <v>31</v>
      </c>
      <c r="P116" s="13">
        <f t="shared" si="11"/>
        <v>1</v>
      </c>
      <c r="R116" s="10" t="str">
        <f t="shared" ref="R116:U179" si="17">IFERROR(I116*$C116,"")</f>
        <v/>
      </c>
      <c r="S116" s="10">
        <f t="shared" si="16"/>
        <v>11156010.760000004</v>
      </c>
      <c r="T116" s="10" t="str">
        <f t="shared" si="16"/>
        <v/>
      </c>
      <c r="U116" s="10" t="str">
        <f t="shared" si="16"/>
        <v/>
      </c>
      <c r="V116" s="10" t="str">
        <f t="shared" si="16"/>
        <v/>
      </c>
      <c r="W116" s="10" t="str">
        <f t="shared" si="16"/>
        <v/>
      </c>
      <c r="X116" s="10" t="str">
        <f t="shared" si="16"/>
        <v/>
      </c>
      <c r="Y116" s="14">
        <f t="shared" si="13"/>
        <v>0</v>
      </c>
      <c r="Z116" s="4"/>
      <c r="AA116" s="10" t="str">
        <f t="shared" si="14"/>
        <v/>
      </c>
      <c r="AB116" s="10">
        <f t="shared" si="14"/>
        <v>206319.10285714286</v>
      </c>
      <c r="AC116" s="10" t="str">
        <f t="shared" si="14"/>
        <v/>
      </c>
      <c r="AD116" s="10" t="str">
        <f t="shared" si="14"/>
        <v/>
      </c>
      <c r="AE116" s="10" t="str">
        <f t="shared" si="14"/>
        <v/>
      </c>
      <c r="AF116" s="10" t="str">
        <f t="shared" si="14"/>
        <v/>
      </c>
      <c r="AG116" s="10" t="str">
        <f t="shared" si="14"/>
        <v/>
      </c>
      <c r="AH116" s="14">
        <f t="shared" si="15"/>
        <v>0</v>
      </c>
      <c r="AI116" s="12"/>
      <c r="AJ116" s="13" t="s">
        <v>32</v>
      </c>
    </row>
    <row r="117" spans="1:36" x14ac:dyDescent="0.3">
      <c r="A117" s="8" t="s">
        <v>183</v>
      </c>
      <c r="B117" s="9" t="str">
        <f>VLOOKUP(A117,'[1]Sub Pivot'!A$1:C$65536,2,FALSE)</f>
        <v>DUCKABUSH SUBSTATION</v>
      </c>
      <c r="C117" s="10">
        <f>VLOOKUP(A117,'[1]Sub Pivot'!A$1:C$65536,3,FALSE)</f>
        <v>35879.1</v>
      </c>
      <c r="D117" s="10">
        <f>IFERROR(VLOOKUP(A117,'[1]BP-18 Substation Detail'!A$1:C$65536,3,FALSE),"")</f>
        <v>35879.1</v>
      </c>
      <c r="E117" s="11">
        <f t="shared" si="10"/>
        <v>0</v>
      </c>
      <c r="G117" s="10">
        <f>IFERROR(VLOOKUP('BP-20 Substation Detail'!A117,'[1]O&amp;M Pivot'!M$1:V$65536,10,FALSE),0)</f>
        <v>1307.4628571428573</v>
      </c>
      <c r="I117" s="13" t="s">
        <v>31</v>
      </c>
      <c r="J117" s="13">
        <v>1</v>
      </c>
      <c r="K117" s="13" t="s">
        <v>31</v>
      </c>
      <c r="L117" s="13" t="s">
        <v>31</v>
      </c>
      <c r="M117" s="13" t="s">
        <v>31</v>
      </c>
      <c r="N117" s="13" t="s">
        <v>31</v>
      </c>
      <c r="O117" s="13" t="s">
        <v>31</v>
      </c>
      <c r="P117" s="13">
        <f t="shared" si="11"/>
        <v>1</v>
      </c>
      <c r="R117" s="10" t="str">
        <f t="shared" si="17"/>
        <v/>
      </c>
      <c r="S117" s="10">
        <f t="shared" si="16"/>
        <v>35879.1</v>
      </c>
      <c r="T117" s="10" t="str">
        <f t="shared" si="16"/>
        <v/>
      </c>
      <c r="U117" s="10" t="str">
        <f t="shared" si="16"/>
        <v/>
      </c>
      <c r="V117" s="10" t="str">
        <f t="shared" si="16"/>
        <v/>
      </c>
      <c r="W117" s="10" t="str">
        <f t="shared" si="16"/>
        <v/>
      </c>
      <c r="X117" s="10" t="str">
        <f t="shared" si="16"/>
        <v/>
      </c>
      <c r="Y117" s="14">
        <f t="shared" si="13"/>
        <v>0</v>
      </c>
      <c r="Z117" s="4"/>
      <c r="AA117" s="10" t="str">
        <f t="shared" si="14"/>
        <v/>
      </c>
      <c r="AB117" s="10">
        <f t="shared" si="14"/>
        <v>1307.4628571428573</v>
      </c>
      <c r="AC117" s="10" t="str">
        <f t="shared" si="14"/>
        <v/>
      </c>
      <c r="AD117" s="10" t="str">
        <f t="shared" si="14"/>
        <v/>
      </c>
      <c r="AE117" s="10" t="str">
        <f t="shared" si="14"/>
        <v/>
      </c>
      <c r="AF117" s="10" t="str">
        <f t="shared" si="14"/>
        <v/>
      </c>
      <c r="AG117" s="10" t="str">
        <f t="shared" si="14"/>
        <v/>
      </c>
      <c r="AH117" s="14">
        <f t="shared" si="15"/>
        <v>0</v>
      </c>
      <c r="AI117" s="12"/>
      <c r="AJ117" s="13" t="s">
        <v>184</v>
      </c>
    </row>
    <row r="118" spans="1:36" x14ac:dyDescent="0.3">
      <c r="A118" s="8" t="s">
        <v>185</v>
      </c>
      <c r="B118" s="9" t="str">
        <f>VLOOKUP(A118,'[1]Sub Pivot'!A$1:C$65536,2,FALSE)</f>
        <v>DWORSHAK SUBSTATION</v>
      </c>
      <c r="C118" s="10">
        <f>VLOOKUP(A118,'[1]Sub Pivot'!A$1:C$65536,3,FALSE)</f>
        <v>25354381.973999999</v>
      </c>
      <c r="D118" s="10">
        <f>IFERROR(VLOOKUP(A118,'[1]BP-18 Substation Detail'!A$1:C$65536,3,FALSE),"")</f>
        <v>25354381.973999999</v>
      </c>
      <c r="E118" s="11">
        <f t="shared" si="10"/>
        <v>0</v>
      </c>
      <c r="G118" s="10">
        <f>IFERROR(VLOOKUP('BP-20 Substation Detail'!A118,'[1]O&amp;M Pivot'!M$1:V$65536,10,FALSE),0)</f>
        <v>165900.97999999998</v>
      </c>
      <c r="I118" s="13">
        <v>0.18156506948627968</v>
      </c>
      <c r="J118" s="13">
        <v>0.81843493051372029</v>
      </c>
      <c r="K118" s="13" t="s">
        <v>31</v>
      </c>
      <c r="L118" s="13" t="s">
        <v>31</v>
      </c>
      <c r="M118" s="13" t="s">
        <v>31</v>
      </c>
      <c r="N118" s="13" t="s">
        <v>31</v>
      </c>
      <c r="O118" s="13" t="s">
        <v>31</v>
      </c>
      <c r="P118" s="13">
        <f t="shared" si="11"/>
        <v>1</v>
      </c>
      <c r="R118" s="10">
        <f t="shared" si="17"/>
        <v>4603470.1248909868</v>
      </c>
      <c r="S118" s="10">
        <f t="shared" si="16"/>
        <v>20750911.849109013</v>
      </c>
      <c r="T118" s="10" t="str">
        <f t="shared" si="16"/>
        <v/>
      </c>
      <c r="U118" s="10" t="str">
        <f t="shared" si="16"/>
        <v/>
      </c>
      <c r="V118" s="10" t="str">
        <f t="shared" si="16"/>
        <v/>
      </c>
      <c r="W118" s="10" t="str">
        <f t="shared" si="16"/>
        <v/>
      </c>
      <c r="X118" s="10" t="str">
        <f t="shared" si="16"/>
        <v/>
      </c>
      <c r="Y118" s="14">
        <f t="shared" si="13"/>
        <v>0</v>
      </c>
      <c r="Z118" s="4"/>
      <c r="AA118" s="10">
        <f t="shared" si="14"/>
        <v>30121.822961541893</v>
      </c>
      <c r="AB118" s="10">
        <f t="shared" si="14"/>
        <v>135779.1570384581</v>
      </c>
      <c r="AC118" s="10" t="str">
        <f t="shared" si="14"/>
        <v/>
      </c>
      <c r="AD118" s="10" t="str">
        <f t="shared" si="14"/>
        <v/>
      </c>
      <c r="AE118" s="10" t="str">
        <f t="shared" si="14"/>
        <v/>
      </c>
      <c r="AF118" s="10" t="str">
        <f t="shared" si="14"/>
        <v/>
      </c>
      <c r="AG118" s="10" t="str">
        <f t="shared" si="14"/>
        <v/>
      </c>
      <c r="AH118" s="14">
        <f t="shared" si="15"/>
        <v>0</v>
      </c>
      <c r="AI118" s="12"/>
      <c r="AJ118" s="13" t="s">
        <v>186</v>
      </c>
    </row>
    <row r="119" spans="1:36" x14ac:dyDescent="0.3">
      <c r="A119" s="8" t="s">
        <v>187</v>
      </c>
      <c r="B119" s="9" t="str">
        <f>VLOOKUP(A119,'[1]Sub Pivot'!A$1:C$65536,2,FALSE)</f>
        <v>DWORSHAK POWERHOUSE</v>
      </c>
      <c r="C119" s="10">
        <f>VLOOKUP(A119,'[1]Sub Pivot'!A$1:C$65536,3,FALSE)</f>
        <v>190858.02</v>
      </c>
      <c r="D119" s="10">
        <f>IFERROR(VLOOKUP(A119,'[1]BP-18 Substation Detail'!A$1:C$65536,3,FALSE),"")</f>
        <v>190858.02</v>
      </c>
      <c r="E119" s="11">
        <f t="shared" si="10"/>
        <v>0</v>
      </c>
      <c r="G119" s="10">
        <f>IFERROR(VLOOKUP('BP-20 Substation Detail'!A119,'[1]O&amp;M Pivot'!M$1:V$65536,10,FALSE),0)</f>
        <v>3851.3328571428574</v>
      </c>
      <c r="I119" s="13">
        <v>1</v>
      </c>
      <c r="J119" s="13" t="s">
        <v>31</v>
      </c>
      <c r="K119" s="13" t="s">
        <v>31</v>
      </c>
      <c r="L119" s="13" t="s">
        <v>31</v>
      </c>
      <c r="M119" s="13" t="s">
        <v>31</v>
      </c>
      <c r="N119" s="13" t="s">
        <v>31</v>
      </c>
      <c r="O119" s="13" t="s">
        <v>31</v>
      </c>
      <c r="P119" s="13">
        <f t="shared" si="11"/>
        <v>1</v>
      </c>
      <c r="R119" s="10">
        <f t="shared" si="17"/>
        <v>190858.02</v>
      </c>
      <c r="S119" s="10" t="str">
        <f t="shared" si="16"/>
        <v/>
      </c>
      <c r="T119" s="10" t="str">
        <f t="shared" si="16"/>
        <v/>
      </c>
      <c r="U119" s="10" t="str">
        <f t="shared" si="16"/>
        <v/>
      </c>
      <c r="V119" s="10" t="str">
        <f t="shared" si="16"/>
        <v/>
      </c>
      <c r="W119" s="10" t="str">
        <f t="shared" si="16"/>
        <v/>
      </c>
      <c r="X119" s="10" t="str">
        <f t="shared" si="16"/>
        <v/>
      </c>
      <c r="Y119" s="14">
        <f t="shared" si="13"/>
        <v>0</v>
      </c>
      <c r="Z119" s="4"/>
      <c r="AA119" s="10">
        <f t="shared" si="14"/>
        <v>3851.3328571428574</v>
      </c>
      <c r="AB119" s="10" t="str">
        <f t="shared" si="14"/>
        <v/>
      </c>
      <c r="AC119" s="10" t="str">
        <f t="shared" si="14"/>
        <v/>
      </c>
      <c r="AD119" s="10" t="str">
        <f t="shared" si="14"/>
        <v/>
      </c>
      <c r="AE119" s="10" t="str">
        <f t="shared" si="14"/>
        <v/>
      </c>
      <c r="AF119" s="10" t="str">
        <f t="shared" si="14"/>
        <v/>
      </c>
      <c r="AG119" s="10" t="str">
        <f t="shared" si="14"/>
        <v/>
      </c>
      <c r="AH119" s="14">
        <f t="shared" si="15"/>
        <v>0</v>
      </c>
      <c r="AI119" s="12"/>
      <c r="AJ119" s="13" t="s">
        <v>96</v>
      </c>
    </row>
    <row r="120" spans="1:36" x14ac:dyDescent="0.3">
      <c r="A120" s="21" t="s">
        <v>188</v>
      </c>
      <c r="B120" s="18" t="str">
        <f>VLOOKUP(A120,'[1]Sub Pivot'!A$1:C$65536,2,FALSE)</f>
        <v>EAST ELLENSBURG SUBSTATION(CITY OF ELLENSBURG)</v>
      </c>
      <c r="C120" s="10">
        <f>VLOOKUP(A120,'[1]Sub Pivot'!A$1:C$65536,3,FALSE)</f>
        <v>137540.60999999999</v>
      </c>
      <c r="D120" s="10" t="str">
        <f>IFERROR(VLOOKUP(A120,'[1]BP-18 Substation Detail'!A$1:C$65536,3,FALSE),"")</f>
        <v/>
      </c>
      <c r="E120" s="11" t="e">
        <f t="shared" si="10"/>
        <v>#VALUE!</v>
      </c>
      <c r="G120" s="10">
        <f>IFERROR(VLOOKUP('BP-20 Substation Detail'!A120,'[1]O&amp;M Pivot'!M$1:V$65536,10,FALSE),0)</f>
        <v>1543.282857142857</v>
      </c>
      <c r="I120" s="13"/>
      <c r="J120" s="17">
        <v>1</v>
      </c>
      <c r="K120" s="13"/>
      <c r="L120" s="13"/>
      <c r="M120" s="13"/>
      <c r="N120" s="13"/>
      <c r="O120" s="13"/>
      <c r="P120" s="13">
        <f t="shared" si="11"/>
        <v>1</v>
      </c>
      <c r="R120" s="10">
        <f t="shared" si="17"/>
        <v>0</v>
      </c>
      <c r="S120" s="10">
        <f t="shared" si="16"/>
        <v>137540.60999999999</v>
      </c>
      <c r="T120" s="10">
        <f t="shared" si="16"/>
        <v>0</v>
      </c>
      <c r="U120" s="10">
        <f t="shared" si="16"/>
        <v>0</v>
      </c>
      <c r="V120" s="10">
        <f t="shared" si="16"/>
        <v>0</v>
      </c>
      <c r="W120" s="10">
        <f t="shared" si="16"/>
        <v>0</v>
      </c>
      <c r="X120" s="10">
        <f t="shared" si="16"/>
        <v>0</v>
      </c>
      <c r="Y120" s="14">
        <f t="shared" si="13"/>
        <v>0</v>
      </c>
      <c r="Z120" s="4"/>
      <c r="AA120" s="10">
        <f t="shared" si="14"/>
        <v>0</v>
      </c>
      <c r="AB120" s="10">
        <f t="shared" si="14"/>
        <v>1543.282857142857</v>
      </c>
      <c r="AC120" s="10">
        <f t="shared" si="14"/>
        <v>0</v>
      </c>
      <c r="AD120" s="10">
        <f t="shared" si="14"/>
        <v>0</v>
      </c>
      <c r="AE120" s="10">
        <f t="shared" si="14"/>
        <v>0</v>
      </c>
      <c r="AF120" s="10">
        <f t="shared" si="14"/>
        <v>0</v>
      </c>
      <c r="AG120" s="10">
        <f t="shared" si="14"/>
        <v>0</v>
      </c>
      <c r="AH120" s="14">
        <f t="shared" si="15"/>
        <v>0</v>
      </c>
      <c r="AI120" s="12"/>
      <c r="AJ120" s="17" t="s">
        <v>80</v>
      </c>
    </row>
    <row r="121" spans="1:36" x14ac:dyDescent="0.3">
      <c r="A121" s="8" t="s">
        <v>189</v>
      </c>
      <c r="B121" s="9" t="str">
        <f>VLOOKUP(A121,'[1]Sub Pivot'!A$1:C$65536,2,FALSE)</f>
        <v>EAGLE LAKE SUBSTATION</v>
      </c>
      <c r="C121" s="10">
        <f>VLOOKUP(A121,'[1]Sub Pivot'!A$1:C$65536,3,FALSE)</f>
        <v>450321.32</v>
      </c>
      <c r="D121" s="10">
        <f>IFERROR(VLOOKUP(A121,'[1]BP-18 Substation Detail'!A$1:C$65536,3,FALSE),"")</f>
        <v>450321.32</v>
      </c>
      <c r="E121" s="11">
        <f t="shared" si="10"/>
        <v>0</v>
      </c>
      <c r="G121" s="10">
        <f>IFERROR(VLOOKUP('BP-20 Substation Detail'!A121,'[1]O&amp;M Pivot'!M$1:V$65536,10,FALSE),0)</f>
        <v>16524.097142857143</v>
      </c>
      <c r="I121" s="13" t="s">
        <v>31</v>
      </c>
      <c r="J121" s="13"/>
      <c r="K121" s="13" t="s">
        <v>31</v>
      </c>
      <c r="L121" s="13" t="s">
        <v>31</v>
      </c>
      <c r="M121" s="13"/>
      <c r="N121" s="13" t="s">
        <v>31</v>
      </c>
      <c r="O121" s="13">
        <v>1</v>
      </c>
      <c r="P121" s="13">
        <f t="shared" si="11"/>
        <v>1</v>
      </c>
      <c r="R121" s="10" t="str">
        <f t="shared" si="17"/>
        <v/>
      </c>
      <c r="S121" s="10">
        <f t="shared" si="16"/>
        <v>0</v>
      </c>
      <c r="T121" s="10" t="str">
        <f t="shared" si="16"/>
        <v/>
      </c>
      <c r="U121" s="10" t="str">
        <f t="shared" si="16"/>
        <v/>
      </c>
      <c r="V121" s="10">
        <f t="shared" si="16"/>
        <v>0</v>
      </c>
      <c r="W121" s="10" t="str">
        <f t="shared" si="16"/>
        <v/>
      </c>
      <c r="X121" s="10">
        <f t="shared" si="16"/>
        <v>450321.32</v>
      </c>
      <c r="Y121" s="14">
        <f t="shared" si="13"/>
        <v>0</v>
      </c>
      <c r="Z121" s="4"/>
      <c r="AA121" s="10" t="str">
        <f t="shared" ref="AA121:AG157" si="18">IFERROR(I121*$G121,"")</f>
        <v/>
      </c>
      <c r="AB121" s="10">
        <f t="shared" si="18"/>
        <v>0</v>
      </c>
      <c r="AC121" s="10" t="str">
        <f t="shared" si="18"/>
        <v/>
      </c>
      <c r="AD121" s="10" t="str">
        <f t="shared" si="18"/>
        <v/>
      </c>
      <c r="AE121" s="10">
        <f t="shared" si="18"/>
        <v>0</v>
      </c>
      <c r="AF121" s="10" t="str">
        <f t="shared" si="18"/>
        <v/>
      </c>
      <c r="AG121" s="10">
        <f t="shared" si="18"/>
        <v>16524.097142857143</v>
      </c>
      <c r="AH121" s="14">
        <f t="shared" si="15"/>
        <v>0</v>
      </c>
      <c r="AI121" s="12"/>
      <c r="AJ121" s="13" t="s">
        <v>190</v>
      </c>
    </row>
    <row r="122" spans="1:36" x14ac:dyDescent="0.3">
      <c r="A122" s="8" t="s">
        <v>191</v>
      </c>
      <c r="B122" s="9" t="str">
        <f>VLOOKUP(A122,'[1]Sub Pivot'!A$1:C$65536,2,FALSE)</f>
        <v>EAST PINE SUBSTATION</v>
      </c>
      <c r="C122" s="10">
        <f>VLOOKUP(A122,'[1]Sub Pivot'!A$1:C$65536,3,FALSE)</f>
        <v>19963</v>
      </c>
      <c r="D122" s="10">
        <f>IFERROR(VLOOKUP(A122,'[1]BP-18 Substation Detail'!A$1:C$65536,3,FALSE),"")</f>
        <v>19963</v>
      </c>
      <c r="E122" s="11">
        <f t="shared" si="10"/>
        <v>0</v>
      </c>
      <c r="G122" s="10">
        <f>IFERROR(VLOOKUP('BP-20 Substation Detail'!A122,'[1]O&amp;M Pivot'!M$1:V$65536,10,FALSE),0)</f>
        <v>0</v>
      </c>
      <c r="I122" s="13" t="s">
        <v>31</v>
      </c>
      <c r="J122" s="13">
        <v>1</v>
      </c>
      <c r="K122" s="13" t="s">
        <v>31</v>
      </c>
      <c r="L122" s="13" t="s">
        <v>31</v>
      </c>
      <c r="M122" s="13" t="s">
        <v>31</v>
      </c>
      <c r="N122" s="13" t="s">
        <v>31</v>
      </c>
      <c r="O122" s="13" t="s">
        <v>31</v>
      </c>
      <c r="P122" s="13">
        <f t="shared" si="11"/>
        <v>1</v>
      </c>
      <c r="R122" s="10" t="str">
        <f t="shared" si="17"/>
        <v/>
      </c>
      <c r="S122" s="10">
        <f t="shared" si="16"/>
        <v>19963</v>
      </c>
      <c r="T122" s="10" t="str">
        <f t="shared" si="16"/>
        <v/>
      </c>
      <c r="U122" s="10" t="str">
        <f t="shared" si="16"/>
        <v/>
      </c>
      <c r="V122" s="10" t="str">
        <f t="shared" si="16"/>
        <v/>
      </c>
      <c r="W122" s="10" t="str">
        <f t="shared" si="16"/>
        <v/>
      </c>
      <c r="X122" s="10" t="str">
        <f t="shared" si="16"/>
        <v/>
      </c>
      <c r="Y122" s="14">
        <f t="shared" si="13"/>
        <v>0</v>
      </c>
      <c r="Z122" s="4"/>
      <c r="AA122" s="10" t="str">
        <f t="shared" si="18"/>
        <v/>
      </c>
      <c r="AB122" s="10">
        <f t="shared" si="18"/>
        <v>0</v>
      </c>
      <c r="AC122" s="10" t="str">
        <f t="shared" si="18"/>
        <v/>
      </c>
      <c r="AD122" s="10" t="str">
        <f t="shared" si="18"/>
        <v/>
      </c>
      <c r="AE122" s="10" t="str">
        <f t="shared" si="18"/>
        <v/>
      </c>
      <c r="AF122" s="10" t="str">
        <f t="shared" si="18"/>
        <v/>
      </c>
      <c r="AG122" s="10" t="str">
        <f t="shared" si="18"/>
        <v/>
      </c>
      <c r="AH122" s="14">
        <f t="shared" si="15"/>
        <v>0</v>
      </c>
      <c r="AI122" s="12"/>
      <c r="AJ122" s="13" t="s">
        <v>192</v>
      </c>
    </row>
    <row r="123" spans="1:36" x14ac:dyDescent="0.3">
      <c r="A123" s="8" t="s">
        <v>193</v>
      </c>
      <c r="B123" s="9" t="str">
        <f>VLOOKUP(A123,'[1]Sub Pivot'!A$1:C$65536,2,FALSE)</f>
        <v>ECHO LAKE SUBSTATION</v>
      </c>
      <c r="C123" s="10">
        <f>VLOOKUP(A123,'[1]Sub Pivot'!A$1:C$65536,3,FALSE)</f>
        <v>34193972.68</v>
      </c>
      <c r="D123" s="10">
        <f>IFERROR(VLOOKUP(A123,'[1]BP-18 Substation Detail'!A$1:C$65536,3,FALSE),"")</f>
        <v>34225419.490000002</v>
      </c>
      <c r="E123" s="11">
        <f t="shared" si="10"/>
        <v>-9.188144504464153E-4</v>
      </c>
      <c r="G123" s="10">
        <f>IFERROR(VLOOKUP('BP-20 Substation Detail'!A123,'[1]O&amp;M Pivot'!M$1:V$65536,10,FALSE),0)</f>
        <v>145879.05428571426</v>
      </c>
      <c r="I123" s="13" t="s">
        <v>31</v>
      </c>
      <c r="J123" s="13">
        <v>1</v>
      </c>
      <c r="K123" s="13" t="s">
        <v>31</v>
      </c>
      <c r="L123" s="13" t="s">
        <v>31</v>
      </c>
      <c r="M123" s="13" t="s">
        <v>31</v>
      </c>
      <c r="N123" s="13" t="s">
        <v>31</v>
      </c>
      <c r="O123" s="13" t="s">
        <v>31</v>
      </c>
      <c r="P123" s="13">
        <f t="shared" si="11"/>
        <v>1</v>
      </c>
      <c r="R123" s="10" t="str">
        <f t="shared" si="17"/>
        <v/>
      </c>
      <c r="S123" s="10">
        <f t="shared" si="16"/>
        <v>34193972.68</v>
      </c>
      <c r="T123" s="10" t="str">
        <f t="shared" si="16"/>
        <v/>
      </c>
      <c r="U123" s="10" t="str">
        <f t="shared" si="16"/>
        <v/>
      </c>
      <c r="V123" s="10" t="str">
        <f t="shared" si="16"/>
        <v/>
      </c>
      <c r="W123" s="10" t="str">
        <f t="shared" si="16"/>
        <v/>
      </c>
      <c r="X123" s="10" t="str">
        <f t="shared" si="16"/>
        <v/>
      </c>
      <c r="Y123" s="14">
        <f t="shared" si="13"/>
        <v>0</v>
      </c>
      <c r="Z123" s="4"/>
      <c r="AA123" s="10" t="str">
        <f t="shared" si="18"/>
        <v/>
      </c>
      <c r="AB123" s="10">
        <f t="shared" si="18"/>
        <v>145879.05428571426</v>
      </c>
      <c r="AC123" s="10" t="str">
        <f t="shared" si="18"/>
        <v/>
      </c>
      <c r="AD123" s="10" t="str">
        <f t="shared" si="18"/>
        <v/>
      </c>
      <c r="AE123" s="10" t="str">
        <f t="shared" si="18"/>
        <v/>
      </c>
      <c r="AF123" s="10" t="str">
        <f t="shared" si="18"/>
        <v/>
      </c>
      <c r="AG123" s="10" t="str">
        <f t="shared" si="18"/>
        <v/>
      </c>
      <c r="AH123" s="14">
        <f t="shared" si="15"/>
        <v>0</v>
      </c>
      <c r="AI123" s="12"/>
      <c r="AJ123" s="13" t="s">
        <v>32</v>
      </c>
    </row>
    <row r="124" spans="1:36" x14ac:dyDescent="0.3">
      <c r="A124" s="8" t="s">
        <v>194</v>
      </c>
      <c r="B124" s="18" t="str">
        <f>VLOOKUP(A124,'[1]Sub Pivot'!A$1:C$65536,2,FALSE)</f>
        <v>EAST HILLS SUBSTATION</v>
      </c>
      <c r="C124" s="10">
        <f>VLOOKUP(A124,'[1]Sub Pivot'!A$1:C$65536,3,FALSE)</f>
        <v>444206.28</v>
      </c>
      <c r="D124" s="10">
        <f>IFERROR(VLOOKUP(A124,'[1]BP-18 Substation Detail'!A$1:C$65536,3,FALSE),"")</f>
        <v>624256.21</v>
      </c>
      <c r="E124" s="11">
        <f t="shared" si="10"/>
        <v>-0.28842312998376091</v>
      </c>
      <c r="G124" s="10">
        <f>IFERROR(VLOOKUP('BP-20 Substation Detail'!A124,'[1]O&amp;M Pivot'!M$1:V$65536,10,FALSE),0)</f>
        <v>22988.454285714284</v>
      </c>
      <c r="I124" s="13" t="s">
        <v>31</v>
      </c>
      <c r="J124" s="13">
        <v>1</v>
      </c>
      <c r="K124" s="13" t="s">
        <v>31</v>
      </c>
      <c r="L124" s="13" t="s">
        <v>31</v>
      </c>
      <c r="M124" s="13" t="s">
        <v>31</v>
      </c>
      <c r="N124" s="13" t="s">
        <v>31</v>
      </c>
      <c r="O124" s="13" t="s">
        <v>31</v>
      </c>
      <c r="P124" s="13">
        <f t="shared" si="11"/>
        <v>1</v>
      </c>
      <c r="R124" s="10" t="str">
        <f t="shared" si="17"/>
        <v/>
      </c>
      <c r="S124" s="10">
        <f t="shared" si="16"/>
        <v>444206.28</v>
      </c>
      <c r="T124" s="10" t="str">
        <f t="shared" si="16"/>
        <v/>
      </c>
      <c r="U124" s="10" t="str">
        <f t="shared" si="16"/>
        <v/>
      </c>
      <c r="V124" s="10" t="str">
        <f t="shared" si="16"/>
        <v/>
      </c>
      <c r="W124" s="10" t="str">
        <f t="shared" si="16"/>
        <v/>
      </c>
      <c r="X124" s="10" t="str">
        <f t="shared" si="16"/>
        <v/>
      </c>
      <c r="Y124" s="14">
        <f t="shared" si="13"/>
        <v>0</v>
      </c>
      <c r="Z124" s="4"/>
      <c r="AA124" s="10" t="str">
        <f t="shared" si="18"/>
        <v/>
      </c>
      <c r="AB124" s="10">
        <f t="shared" si="18"/>
        <v>22988.454285714284</v>
      </c>
      <c r="AC124" s="10" t="str">
        <f t="shared" si="18"/>
        <v/>
      </c>
      <c r="AD124" s="10" t="str">
        <f t="shared" si="18"/>
        <v/>
      </c>
      <c r="AE124" s="10" t="str">
        <f t="shared" si="18"/>
        <v/>
      </c>
      <c r="AF124" s="10" t="str">
        <f t="shared" si="18"/>
        <v/>
      </c>
      <c r="AG124" s="10" t="str">
        <f t="shared" si="18"/>
        <v/>
      </c>
      <c r="AH124" s="14">
        <f t="shared" si="15"/>
        <v>0</v>
      </c>
      <c r="AI124" s="12"/>
      <c r="AJ124" s="13" t="s">
        <v>32</v>
      </c>
    </row>
    <row r="125" spans="1:36" x14ac:dyDescent="0.3">
      <c r="A125" s="8" t="s">
        <v>195</v>
      </c>
      <c r="B125" s="9" t="str">
        <f>VLOOKUP(A125,'[1]Sub Pivot'!A$1:C$65536,2,FALSE)</f>
        <v>ELLENSBURG SUBSTATION</v>
      </c>
      <c r="C125" s="10">
        <f>VLOOKUP(A125,'[1]Sub Pivot'!A$1:C$65536,3,FALSE)</f>
        <v>6979466.5200000005</v>
      </c>
      <c r="D125" s="10">
        <f>IFERROR(VLOOKUP(A125,'[1]BP-18 Substation Detail'!A$1:C$65536,3,FALSE),"")</f>
        <v>7126593.8600000013</v>
      </c>
      <c r="E125" s="11">
        <f t="shared" si="10"/>
        <v>-2.0644832986175074E-2</v>
      </c>
      <c r="G125" s="10">
        <f>IFERROR(VLOOKUP('BP-20 Substation Detail'!A125,'[1]O&amp;M Pivot'!M$1:V$65536,10,FALSE),0)</f>
        <v>93054.264285714293</v>
      </c>
      <c r="I125" s="13" t="s">
        <v>31</v>
      </c>
      <c r="J125" s="13">
        <v>1</v>
      </c>
      <c r="K125" s="13" t="s">
        <v>31</v>
      </c>
      <c r="L125" s="13" t="s">
        <v>31</v>
      </c>
      <c r="M125" s="13" t="s">
        <v>31</v>
      </c>
      <c r="N125" s="13" t="s">
        <v>31</v>
      </c>
      <c r="O125" s="13" t="s">
        <v>31</v>
      </c>
      <c r="P125" s="13">
        <f t="shared" si="11"/>
        <v>1</v>
      </c>
      <c r="R125" s="10" t="str">
        <f t="shared" si="17"/>
        <v/>
      </c>
      <c r="S125" s="10">
        <f t="shared" si="16"/>
        <v>6979466.5200000005</v>
      </c>
      <c r="T125" s="10" t="str">
        <f t="shared" si="16"/>
        <v/>
      </c>
      <c r="U125" s="10" t="str">
        <f t="shared" si="16"/>
        <v/>
      </c>
      <c r="V125" s="10" t="str">
        <f t="shared" si="16"/>
        <v/>
      </c>
      <c r="W125" s="10" t="str">
        <f t="shared" si="16"/>
        <v/>
      </c>
      <c r="X125" s="10" t="str">
        <f t="shared" si="16"/>
        <v/>
      </c>
      <c r="Y125" s="14">
        <f t="shared" si="13"/>
        <v>0</v>
      </c>
      <c r="Z125" s="4"/>
      <c r="AA125" s="10" t="str">
        <f t="shared" si="18"/>
        <v/>
      </c>
      <c r="AB125" s="10">
        <f t="shared" si="18"/>
        <v>93054.264285714293</v>
      </c>
      <c r="AC125" s="10" t="str">
        <f t="shared" si="18"/>
        <v/>
      </c>
      <c r="AD125" s="10" t="str">
        <f t="shared" si="18"/>
        <v/>
      </c>
      <c r="AE125" s="10" t="str">
        <f t="shared" si="18"/>
        <v/>
      </c>
      <c r="AF125" s="10" t="str">
        <f t="shared" si="18"/>
        <v/>
      </c>
      <c r="AG125" s="10" t="str">
        <f t="shared" si="18"/>
        <v/>
      </c>
      <c r="AH125" s="14">
        <f t="shared" si="15"/>
        <v>0</v>
      </c>
      <c r="AI125" s="12"/>
      <c r="AJ125" s="13" t="s">
        <v>32</v>
      </c>
    </row>
    <row r="126" spans="1:36" x14ac:dyDescent="0.3">
      <c r="A126" s="8" t="s">
        <v>196</v>
      </c>
      <c r="B126" s="9" t="str">
        <f>VLOOKUP(A126,'[1]Sub Pivot'!A$1:C$65536,2,FALSE)</f>
        <v>ELMA SUBSTATION</v>
      </c>
      <c r="C126" s="10">
        <f>VLOOKUP(A126,'[1]Sub Pivot'!A$1:C$65536,3,FALSE)</f>
        <v>686902.23</v>
      </c>
      <c r="D126" s="10">
        <f>IFERROR(VLOOKUP(A126,'[1]BP-18 Substation Detail'!A$1:C$65536,3,FALSE),"")</f>
        <v>686902.23</v>
      </c>
      <c r="E126" s="11">
        <f t="shared" si="10"/>
        <v>0</v>
      </c>
      <c r="G126" s="10">
        <f>IFERROR(VLOOKUP('BP-20 Substation Detail'!A126,'[1]O&amp;M Pivot'!M$1:V$65536,10,FALSE),0)</f>
        <v>18988.012857142861</v>
      </c>
      <c r="I126" s="13" t="s">
        <v>31</v>
      </c>
      <c r="J126" s="13">
        <v>1</v>
      </c>
      <c r="K126" s="13" t="s">
        <v>31</v>
      </c>
      <c r="L126" s="13" t="s">
        <v>31</v>
      </c>
      <c r="M126" s="13" t="s">
        <v>31</v>
      </c>
      <c r="N126" s="13" t="s">
        <v>31</v>
      </c>
      <c r="O126" s="13" t="s">
        <v>31</v>
      </c>
      <c r="P126" s="13">
        <f t="shared" si="11"/>
        <v>1</v>
      </c>
      <c r="R126" s="10" t="str">
        <f t="shared" si="17"/>
        <v/>
      </c>
      <c r="S126" s="10">
        <f t="shared" si="16"/>
        <v>686902.23</v>
      </c>
      <c r="T126" s="10" t="str">
        <f t="shared" si="16"/>
        <v/>
      </c>
      <c r="U126" s="10" t="str">
        <f t="shared" si="16"/>
        <v/>
      </c>
      <c r="V126" s="10" t="str">
        <f t="shared" si="16"/>
        <v/>
      </c>
      <c r="W126" s="10" t="str">
        <f t="shared" si="16"/>
        <v/>
      </c>
      <c r="X126" s="10" t="str">
        <f t="shared" si="16"/>
        <v/>
      </c>
      <c r="Y126" s="14">
        <f t="shared" si="13"/>
        <v>0</v>
      </c>
      <c r="Z126" s="4"/>
      <c r="AA126" s="10" t="str">
        <f t="shared" si="18"/>
        <v/>
      </c>
      <c r="AB126" s="10">
        <f t="shared" si="18"/>
        <v>18988.012857142861</v>
      </c>
      <c r="AC126" s="10" t="str">
        <f t="shared" si="18"/>
        <v/>
      </c>
      <c r="AD126" s="10" t="str">
        <f t="shared" si="18"/>
        <v/>
      </c>
      <c r="AE126" s="10" t="str">
        <f t="shared" si="18"/>
        <v/>
      </c>
      <c r="AF126" s="10" t="str">
        <f t="shared" si="18"/>
        <v/>
      </c>
      <c r="AG126" s="10" t="str">
        <f t="shared" si="18"/>
        <v/>
      </c>
      <c r="AH126" s="14">
        <f t="shared" si="15"/>
        <v>0</v>
      </c>
      <c r="AI126" s="12"/>
      <c r="AJ126" s="13" t="s">
        <v>32</v>
      </c>
    </row>
    <row r="127" spans="1:36" x14ac:dyDescent="0.3">
      <c r="A127" s="8" t="s">
        <v>197</v>
      </c>
      <c r="B127" s="9" t="str">
        <f>VLOOKUP(A127,'[1]Sub Pivot'!A$1:C$65536,2,FALSE)</f>
        <v>ELMO SUBSTATION(MVP)</v>
      </c>
      <c r="C127" s="10">
        <f>VLOOKUP(A127,'[1]Sub Pivot'!A$1:C$65536,3,FALSE)</f>
        <v>48586</v>
      </c>
      <c r="D127" s="10">
        <f>IFERROR(VLOOKUP(A127,'[1]BP-18 Substation Detail'!A$1:C$65536,3,FALSE),"")</f>
        <v>48586</v>
      </c>
      <c r="E127" s="11">
        <f t="shared" si="10"/>
        <v>0</v>
      </c>
      <c r="G127" s="10">
        <f>IFERROR(VLOOKUP('BP-20 Substation Detail'!A127,'[1]O&amp;M Pivot'!M$1:V$65536,10,FALSE),0)</f>
        <v>501.94571428571425</v>
      </c>
      <c r="I127" s="13" t="s">
        <v>31</v>
      </c>
      <c r="J127" s="13">
        <v>1</v>
      </c>
      <c r="K127" s="13" t="s">
        <v>31</v>
      </c>
      <c r="L127" s="13" t="s">
        <v>31</v>
      </c>
      <c r="M127" s="13" t="s">
        <v>31</v>
      </c>
      <c r="N127" s="13" t="s">
        <v>31</v>
      </c>
      <c r="O127" s="13" t="s">
        <v>31</v>
      </c>
      <c r="P127" s="13">
        <f t="shared" si="11"/>
        <v>1</v>
      </c>
      <c r="R127" s="10" t="str">
        <f t="shared" si="17"/>
        <v/>
      </c>
      <c r="S127" s="10">
        <f t="shared" si="16"/>
        <v>48586</v>
      </c>
      <c r="T127" s="10" t="str">
        <f t="shared" si="16"/>
        <v/>
      </c>
      <c r="U127" s="10" t="str">
        <f t="shared" si="16"/>
        <v/>
      </c>
      <c r="V127" s="10" t="str">
        <f t="shared" si="16"/>
        <v/>
      </c>
      <c r="W127" s="10" t="str">
        <f t="shared" si="16"/>
        <v/>
      </c>
      <c r="X127" s="10" t="str">
        <f t="shared" si="16"/>
        <v/>
      </c>
      <c r="Y127" s="14">
        <f t="shared" si="13"/>
        <v>0</v>
      </c>
      <c r="Z127" s="4"/>
      <c r="AA127" s="10" t="str">
        <f t="shared" si="18"/>
        <v/>
      </c>
      <c r="AB127" s="10">
        <f t="shared" si="18"/>
        <v>501.94571428571425</v>
      </c>
      <c r="AC127" s="10" t="str">
        <f t="shared" si="18"/>
        <v/>
      </c>
      <c r="AD127" s="10" t="str">
        <f t="shared" si="18"/>
        <v/>
      </c>
      <c r="AE127" s="10" t="str">
        <f t="shared" si="18"/>
        <v/>
      </c>
      <c r="AF127" s="10" t="str">
        <f t="shared" si="18"/>
        <v/>
      </c>
      <c r="AG127" s="10" t="str">
        <f t="shared" si="18"/>
        <v/>
      </c>
      <c r="AH127" s="14">
        <f t="shared" si="15"/>
        <v>0</v>
      </c>
      <c r="AI127" s="12"/>
      <c r="AJ127" s="13" t="s">
        <v>48</v>
      </c>
    </row>
    <row r="128" spans="1:36" x14ac:dyDescent="0.3">
      <c r="A128" s="8" t="s">
        <v>198</v>
      </c>
      <c r="B128" s="9" t="str">
        <f>VLOOKUP(A128,'[1]Sub Pivot'!A$1:C$65536,2,FALSE)</f>
        <v>ELMAR SUBSTATION</v>
      </c>
      <c r="C128" s="10">
        <f>VLOOKUP(A128,'[1]Sub Pivot'!A$1:C$65536,3,FALSE)</f>
        <v>33016</v>
      </c>
      <c r="D128" s="10">
        <f>IFERROR(VLOOKUP(A128,'[1]BP-18 Substation Detail'!A$1:C$65536,3,FALSE),"")</f>
        <v>33016</v>
      </c>
      <c r="E128" s="11">
        <f t="shared" si="10"/>
        <v>0</v>
      </c>
      <c r="G128" s="10">
        <f>IFERROR(VLOOKUP('BP-20 Substation Detail'!A128,'[1]O&amp;M Pivot'!M$1:V$65536,10,FALSE),0)</f>
        <v>448.50857142857143</v>
      </c>
      <c r="I128" s="13" t="s">
        <v>31</v>
      </c>
      <c r="J128" s="13">
        <v>1</v>
      </c>
      <c r="K128" s="13" t="s">
        <v>31</v>
      </c>
      <c r="L128" s="13" t="s">
        <v>31</v>
      </c>
      <c r="M128" s="13" t="s">
        <v>31</v>
      </c>
      <c r="N128" s="13" t="s">
        <v>31</v>
      </c>
      <c r="O128" s="13" t="s">
        <v>31</v>
      </c>
      <c r="P128" s="13">
        <f t="shared" si="11"/>
        <v>1</v>
      </c>
      <c r="R128" s="10" t="str">
        <f t="shared" si="17"/>
        <v/>
      </c>
      <c r="S128" s="10">
        <f t="shared" si="16"/>
        <v>33016</v>
      </c>
      <c r="T128" s="10" t="str">
        <f t="shared" si="16"/>
        <v/>
      </c>
      <c r="U128" s="10" t="str">
        <f t="shared" si="16"/>
        <v/>
      </c>
      <c r="V128" s="10" t="str">
        <f t="shared" si="16"/>
        <v/>
      </c>
      <c r="W128" s="10" t="str">
        <f t="shared" si="16"/>
        <v/>
      </c>
      <c r="X128" s="10" t="str">
        <f t="shared" si="16"/>
        <v/>
      </c>
      <c r="Y128" s="14">
        <f t="shared" si="13"/>
        <v>0</v>
      </c>
      <c r="Z128" s="4"/>
      <c r="AA128" s="10" t="str">
        <f t="shared" si="18"/>
        <v/>
      </c>
      <c r="AB128" s="10">
        <f t="shared" si="18"/>
        <v>448.50857142857143</v>
      </c>
      <c r="AC128" s="10" t="str">
        <f t="shared" si="18"/>
        <v/>
      </c>
      <c r="AD128" s="10" t="str">
        <f t="shared" si="18"/>
        <v/>
      </c>
      <c r="AE128" s="10" t="str">
        <f t="shared" si="18"/>
        <v/>
      </c>
      <c r="AF128" s="10" t="str">
        <f t="shared" si="18"/>
        <v/>
      </c>
      <c r="AG128" s="10" t="str">
        <f t="shared" si="18"/>
        <v/>
      </c>
      <c r="AH128" s="14">
        <f t="shared" si="15"/>
        <v>0</v>
      </c>
      <c r="AI128" s="12"/>
      <c r="AJ128" s="13" t="s">
        <v>48</v>
      </c>
    </row>
    <row r="129" spans="1:36" x14ac:dyDescent="0.3">
      <c r="A129" s="8" t="s">
        <v>199</v>
      </c>
      <c r="B129" s="9" t="str">
        <f>VLOOKUP(A129,'[1]Sub Pivot'!A$1:C$65536,2,FALSE)</f>
        <v>ELTOPIA SUBSTATION(SOLD)</v>
      </c>
      <c r="C129" s="10">
        <f>VLOOKUP(A129,'[1]Sub Pivot'!A$1:C$65536,3,FALSE)</f>
        <v>24589.99</v>
      </c>
      <c r="D129" s="10">
        <f>IFERROR(VLOOKUP(A129,'[1]BP-18 Substation Detail'!A$1:C$65536,3,FALSE),"")</f>
        <v>24589.99</v>
      </c>
      <c r="E129" s="11">
        <f t="shared" si="10"/>
        <v>0</v>
      </c>
      <c r="G129" s="10">
        <f>IFERROR(VLOOKUP('BP-20 Substation Detail'!A129,'[1]O&amp;M Pivot'!M$1:V$65536,10,FALSE),0)</f>
        <v>335.35571428571433</v>
      </c>
      <c r="I129" s="13" t="s">
        <v>31</v>
      </c>
      <c r="J129" s="13">
        <v>1</v>
      </c>
      <c r="K129" s="13" t="s">
        <v>31</v>
      </c>
      <c r="L129" s="13" t="s">
        <v>31</v>
      </c>
      <c r="M129" s="13" t="s">
        <v>31</v>
      </c>
      <c r="N129" s="13" t="s">
        <v>31</v>
      </c>
      <c r="O129" s="13" t="s">
        <v>31</v>
      </c>
      <c r="P129" s="13">
        <f t="shared" si="11"/>
        <v>1</v>
      </c>
      <c r="R129" s="10" t="str">
        <f t="shared" si="17"/>
        <v/>
      </c>
      <c r="S129" s="10">
        <f t="shared" si="16"/>
        <v>24589.99</v>
      </c>
      <c r="T129" s="10" t="str">
        <f t="shared" si="16"/>
        <v/>
      </c>
      <c r="U129" s="10" t="str">
        <f t="shared" si="16"/>
        <v/>
      </c>
      <c r="V129" s="10" t="str">
        <f t="shared" si="16"/>
        <v/>
      </c>
      <c r="W129" s="10" t="str">
        <f t="shared" si="16"/>
        <v/>
      </c>
      <c r="X129" s="10" t="str">
        <f t="shared" si="16"/>
        <v/>
      </c>
      <c r="Y129" s="14">
        <f t="shared" si="13"/>
        <v>0</v>
      </c>
      <c r="Z129" s="4"/>
      <c r="AA129" s="10" t="str">
        <f t="shared" si="18"/>
        <v/>
      </c>
      <c r="AB129" s="10">
        <f t="shared" si="18"/>
        <v>335.35571428571433</v>
      </c>
      <c r="AC129" s="10" t="str">
        <f t="shared" si="18"/>
        <v/>
      </c>
      <c r="AD129" s="10" t="str">
        <f t="shared" si="18"/>
        <v/>
      </c>
      <c r="AE129" s="10" t="str">
        <f t="shared" si="18"/>
        <v/>
      </c>
      <c r="AF129" s="10" t="str">
        <f t="shared" si="18"/>
        <v/>
      </c>
      <c r="AG129" s="10" t="str">
        <f t="shared" si="18"/>
        <v/>
      </c>
      <c r="AH129" s="14">
        <f t="shared" si="15"/>
        <v>0</v>
      </c>
      <c r="AI129" s="12"/>
      <c r="AJ129" s="13" t="s">
        <v>200</v>
      </c>
    </row>
    <row r="130" spans="1:36" x14ac:dyDescent="0.3">
      <c r="A130" s="8" t="s">
        <v>201</v>
      </c>
      <c r="B130" s="9" t="str">
        <f>VLOOKUP(A130,'[1]Sub Pivot'!A$1:C$65536,2,FALSE)</f>
        <v>EAST OMAK SUBSTATION</v>
      </c>
      <c r="C130" s="10">
        <f>VLOOKUP(A130,'[1]Sub Pivot'!A$1:C$65536,3,FALSE)</f>
        <v>6046986.6699999999</v>
      </c>
      <c r="D130" s="10">
        <f>IFERROR(VLOOKUP(A130,'[1]BP-18 Substation Detail'!A$1:C$65536,3,FALSE),"")</f>
        <v>6106800.0999999987</v>
      </c>
      <c r="E130" s="11">
        <f t="shared" si="10"/>
        <v>-9.7945616395727093E-3</v>
      </c>
      <c r="G130" s="10">
        <f>IFERROR(VLOOKUP('BP-20 Substation Detail'!A130,'[1]O&amp;M Pivot'!M$1:V$65536,10,FALSE),0)</f>
        <v>76810.117142857154</v>
      </c>
      <c r="I130" s="13" t="s">
        <v>31</v>
      </c>
      <c r="J130" s="13">
        <v>1</v>
      </c>
      <c r="K130" s="13" t="s">
        <v>31</v>
      </c>
      <c r="L130" s="13" t="s">
        <v>31</v>
      </c>
      <c r="M130" s="13" t="s">
        <v>31</v>
      </c>
      <c r="N130" s="13" t="s">
        <v>31</v>
      </c>
      <c r="O130" s="13" t="s">
        <v>31</v>
      </c>
      <c r="P130" s="13">
        <f t="shared" si="11"/>
        <v>1</v>
      </c>
      <c r="R130" s="10" t="str">
        <f t="shared" si="17"/>
        <v/>
      </c>
      <c r="S130" s="10">
        <f t="shared" si="16"/>
        <v>6046986.6699999999</v>
      </c>
      <c r="T130" s="10" t="str">
        <f t="shared" si="16"/>
        <v/>
      </c>
      <c r="U130" s="10" t="str">
        <f t="shared" si="16"/>
        <v/>
      </c>
      <c r="V130" s="10" t="str">
        <f t="shared" si="16"/>
        <v/>
      </c>
      <c r="W130" s="10" t="str">
        <f t="shared" si="16"/>
        <v/>
      </c>
      <c r="X130" s="10" t="str">
        <f t="shared" si="16"/>
        <v/>
      </c>
      <c r="Y130" s="14">
        <f t="shared" si="13"/>
        <v>0</v>
      </c>
      <c r="Z130" s="4"/>
      <c r="AA130" s="10" t="str">
        <f t="shared" si="18"/>
        <v/>
      </c>
      <c r="AB130" s="10">
        <f t="shared" si="18"/>
        <v>76810.117142857154</v>
      </c>
      <c r="AC130" s="10" t="str">
        <f t="shared" si="18"/>
        <v/>
      </c>
      <c r="AD130" s="10" t="str">
        <f t="shared" si="18"/>
        <v/>
      </c>
      <c r="AE130" s="10" t="str">
        <f t="shared" si="18"/>
        <v/>
      </c>
      <c r="AF130" s="10" t="str">
        <f t="shared" si="18"/>
        <v/>
      </c>
      <c r="AG130" s="10" t="str">
        <f t="shared" si="18"/>
        <v/>
      </c>
      <c r="AH130" s="14">
        <f t="shared" si="15"/>
        <v>0</v>
      </c>
      <c r="AI130" s="12"/>
      <c r="AJ130" s="13" t="s">
        <v>32</v>
      </c>
    </row>
    <row r="131" spans="1:36" x14ac:dyDescent="0.3">
      <c r="A131" s="8" t="s">
        <v>202</v>
      </c>
      <c r="B131" s="9" t="str">
        <f>VLOOKUP(A131,'[1]Sub Pivot'!A$1:C$65536,2,FALSE)</f>
        <v>EUGENE SUBSTATION</v>
      </c>
      <c r="C131" s="10">
        <f>VLOOKUP(A131,'[1]Sub Pivot'!A$1:C$65536,3,FALSE)</f>
        <v>6204145.8850000016</v>
      </c>
      <c r="D131" s="10">
        <f>IFERROR(VLOOKUP(A131,'[1]BP-18 Substation Detail'!A$1:C$65536,3,FALSE),"")</f>
        <v>6131428.6550000021</v>
      </c>
      <c r="E131" s="11">
        <f t="shared" ref="E131:E194" si="19">(C131-D131)/D131</f>
        <v>1.1859753100233943E-2</v>
      </c>
      <c r="G131" s="10">
        <f>IFERROR(VLOOKUP('BP-20 Substation Detail'!A131,'[1]O&amp;M Pivot'!M$1:V$65536,10,FALSE),0)</f>
        <v>97345.022857142874</v>
      </c>
      <c r="I131" s="13" t="s">
        <v>31</v>
      </c>
      <c r="J131" s="13">
        <v>1</v>
      </c>
      <c r="K131" s="13" t="s">
        <v>31</v>
      </c>
      <c r="L131" s="13" t="s">
        <v>31</v>
      </c>
      <c r="M131" s="13" t="s">
        <v>31</v>
      </c>
      <c r="N131" s="13" t="s">
        <v>31</v>
      </c>
      <c r="O131" s="13" t="s">
        <v>31</v>
      </c>
      <c r="P131" s="13">
        <f t="shared" ref="P131:P194" si="20">SUM(I131:O131)</f>
        <v>1</v>
      </c>
      <c r="R131" s="10" t="str">
        <f t="shared" si="17"/>
        <v/>
      </c>
      <c r="S131" s="10">
        <f t="shared" si="16"/>
        <v>6204145.8850000016</v>
      </c>
      <c r="T131" s="10" t="str">
        <f t="shared" si="16"/>
        <v/>
      </c>
      <c r="U131" s="10" t="str">
        <f t="shared" si="16"/>
        <v/>
      </c>
      <c r="V131" s="10" t="str">
        <f t="shared" si="16"/>
        <v/>
      </c>
      <c r="W131" s="10" t="str">
        <f t="shared" si="16"/>
        <v/>
      </c>
      <c r="X131" s="10" t="str">
        <f t="shared" si="16"/>
        <v/>
      </c>
      <c r="Y131" s="14">
        <f t="shared" ref="Y131:Y194" si="21">SUM(R131:X131)-C131</f>
        <v>0</v>
      </c>
      <c r="Z131" s="4"/>
      <c r="AA131" s="10" t="str">
        <f t="shared" si="18"/>
        <v/>
      </c>
      <c r="AB131" s="10">
        <f t="shared" si="18"/>
        <v>97345.022857142874</v>
      </c>
      <c r="AC131" s="10" t="str">
        <f t="shared" si="18"/>
        <v/>
      </c>
      <c r="AD131" s="10" t="str">
        <f t="shared" si="18"/>
        <v/>
      </c>
      <c r="AE131" s="10" t="str">
        <f t="shared" si="18"/>
        <v/>
      </c>
      <c r="AF131" s="10" t="str">
        <f t="shared" si="18"/>
        <v/>
      </c>
      <c r="AG131" s="10" t="str">
        <f t="shared" si="18"/>
        <v/>
      </c>
      <c r="AH131" s="14">
        <f t="shared" ref="AH131:AH194" si="22">SUM(AA131:AG131)-G131</f>
        <v>0</v>
      </c>
      <c r="AI131" s="12"/>
      <c r="AJ131" s="13" t="s">
        <v>32</v>
      </c>
    </row>
    <row r="132" spans="1:36" x14ac:dyDescent="0.3">
      <c r="A132" s="8" t="s">
        <v>203</v>
      </c>
      <c r="B132" s="9" t="str">
        <f>VLOOKUP(A132,'[1]Sub Pivot'!A$1:C$65536,2,FALSE)</f>
        <v>EUREKA SUBSTATION (LINCOLN ELEC)</v>
      </c>
      <c r="C132" s="10">
        <f>VLOOKUP(A132,'[1]Sub Pivot'!A$1:C$65536,3,FALSE)</f>
        <v>37496.82</v>
      </c>
      <c r="D132" s="10">
        <f>IFERROR(VLOOKUP(A132,'[1]BP-18 Substation Detail'!A$1:C$65536,3,FALSE),"")</f>
        <v>37496.82</v>
      </c>
      <c r="E132" s="11">
        <f t="shared" si="19"/>
        <v>0</v>
      </c>
      <c r="G132" s="10">
        <f>IFERROR(VLOOKUP('BP-20 Substation Detail'!A132,'[1]O&amp;M Pivot'!M$1:V$65536,10,FALSE),0)</f>
        <v>648.24142857142863</v>
      </c>
      <c r="I132" s="13" t="s">
        <v>31</v>
      </c>
      <c r="J132" s="13">
        <v>1</v>
      </c>
      <c r="K132" s="13" t="s">
        <v>31</v>
      </c>
      <c r="L132" s="13" t="s">
        <v>31</v>
      </c>
      <c r="M132" s="13" t="s">
        <v>31</v>
      </c>
      <c r="N132" s="13" t="s">
        <v>31</v>
      </c>
      <c r="O132" s="13" t="s">
        <v>31</v>
      </c>
      <c r="P132" s="13">
        <f t="shared" si="20"/>
        <v>1</v>
      </c>
      <c r="R132" s="10" t="str">
        <f t="shared" si="17"/>
        <v/>
      </c>
      <c r="S132" s="10">
        <f t="shared" si="16"/>
        <v>37496.82</v>
      </c>
      <c r="T132" s="10" t="str">
        <f t="shared" si="16"/>
        <v/>
      </c>
      <c r="U132" s="10" t="str">
        <f t="shared" si="16"/>
        <v/>
      </c>
      <c r="V132" s="10" t="str">
        <f t="shared" si="16"/>
        <v/>
      </c>
      <c r="W132" s="10" t="str">
        <f t="shared" si="16"/>
        <v/>
      </c>
      <c r="X132" s="10" t="str">
        <f t="shared" si="16"/>
        <v/>
      </c>
      <c r="Y132" s="14">
        <f t="shared" si="21"/>
        <v>0</v>
      </c>
      <c r="Z132" s="4"/>
      <c r="AA132" s="10" t="str">
        <f t="shared" si="18"/>
        <v/>
      </c>
      <c r="AB132" s="10">
        <f t="shared" si="18"/>
        <v>648.24142857142863</v>
      </c>
      <c r="AC132" s="10" t="str">
        <f t="shared" si="18"/>
        <v/>
      </c>
      <c r="AD132" s="10" t="str">
        <f t="shared" si="18"/>
        <v/>
      </c>
      <c r="AE132" s="10" t="str">
        <f t="shared" si="18"/>
        <v/>
      </c>
      <c r="AF132" s="10" t="str">
        <f t="shared" si="18"/>
        <v/>
      </c>
      <c r="AG132" s="10" t="str">
        <f t="shared" si="18"/>
        <v/>
      </c>
      <c r="AH132" s="14">
        <f t="shared" si="22"/>
        <v>0</v>
      </c>
      <c r="AI132" s="12"/>
      <c r="AJ132" s="13" t="s">
        <v>48</v>
      </c>
    </row>
    <row r="133" spans="1:36" x14ac:dyDescent="0.3">
      <c r="A133" s="8" t="s">
        <v>204</v>
      </c>
      <c r="B133" s="9" t="str">
        <f>VLOOKUP(A133,'[1]Sub Pivot'!A$1:C$65536,2,FALSE)</f>
        <v>FAIRMOUNT SUBSTATION</v>
      </c>
      <c r="C133" s="10">
        <f>VLOOKUP(A133,'[1]Sub Pivot'!A$1:C$65536,3,FALSE)</f>
        <v>16393768.469999999</v>
      </c>
      <c r="D133" s="10">
        <f>IFERROR(VLOOKUP(A133,'[1]BP-18 Substation Detail'!A$1:C$65536,3,FALSE),"")</f>
        <v>16394236.32</v>
      </c>
      <c r="E133" s="11">
        <f t="shared" si="19"/>
        <v>-2.853746834372155E-5</v>
      </c>
      <c r="G133" s="10">
        <f>IFERROR(VLOOKUP('BP-20 Substation Detail'!A133,'[1]O&amp;M Pivot'!M$1:V$65536,10,FALSE),0)</f>
        <v>139110.71142857143</v>
      </c>
      <c r="I133" s="13" t="s">
        <v>31</v>
      </c>
      <c r="J133" s="13">
        <v>1</v>
      </c>
      <c r="K133" s="13" t="s">
        <v>31</v>
      </c>
      <c r="L133" s="13" t="s">
        <v>31</v>
      </c>
      <c r="M133" s="13" t="s">
        <v>31</v>
      </c>
      <c r="N133" s="13" t="s">
        <v>31</v>
      </c>
      <c r="O133" s="13" t="s">
        <v>31</v>
      </c>
      <c r="P133" s="13">
        <f t="shared" si="20"/>
        <v>1</v>
      </c>
      <c r="R133" s="10" t="str">
        <f t="shared" si="17"/>
        <v/>
      </c>
      <c r="S133" s="10">
        <f t="shared" si="16"/>
        <v>16393768.469999999</v>
      </c>
      <c r="T133" s="10" t="str">
        <f t="shared" si="16"/>
        <v/>
      </c>
      <c r="U133" s="10" t="str">
        <f t="shared" si="16"/>
        <v/>
      </c>
      <c r="V133" s="10" t="str">
        <f t="shared" si="16"/>
        <v/>
      </c>
      <c r="W133" s="10" t="str">
        <f t="shared" si="16"/>
        <v/>
      </c>
      <c r="X133" s="10" t="str">
        <f t="shared" si="16"/>
        <v/>
      </c>
      <c r="Y133" s="14">
        <f t="shared" si="21"/>
        <v>0</v>
      </c>
      <c r="Z133" s="4"/>
      <c r="AA133" s="10" t="str">
        <f t="shared" si="18"/>
        <v/>
      </c>
      <c r="AB133" s="10">
        <f t="shared" si="18"/>
        <v>139110.71142857143</v>
      </c>
      <c r="AC133" s="10" t="str">
        <f t="shared" si="18"/>
        <v/>
      </c>
      <c r="AD133" s="10" t="str">
        <f t="shared" si="18"/>
        <v/>
      </c>
      <c r="AE133" s="10" t="str">
        <f t="shared" si="18"/>
        <v/>
      </c>
      <c r="AF133" s="10" t="str">
        <f t="shared" si="18"/>
        <v/>
      </c>
      <c r="AG133" s="10" t="str">
        <f t="shared" si="18"/>
        <v/>
      </c>
      <c r="AH133" s="14">
        <f t="shared" si="22"/>
        <v>0</v>
      </c>
      <c r="AI133" s="12"/>
      <c r="AJ133" s="13" t="s">
        <v>32</v>
      </c>
    </row>
    <row r="134" spans="1:36" x14ac:dyDescent="0.3">
      <c r="A134" s="8" t="s">
        <v>205</v>
      </c>
      <c r="B134" s="9" t="str">
        <f>VLOOKUP(A134,'[1]Sub Pivot'!A$1:C$65536,2,FALSE)</f>
        <v>FAIRVIEW SUBSTATION(BPA)</v>
      </c>
      <c r="C134" s="10">
        <f>VLOOKUP(A134,'[1]Sub Pivot'!A$1:C$65536,3,FALSE)</f>
        <v>13009439.317</v>
      </c>
      <c r="D134" s="10">
        <f>IFERROR(VLOOKUP(A134,'[1]BP-18 Substation Detail'!A$1:C$65536,3,FALSE),"")</f>
        <v>11975109.866999995</v>
      </c>
      <c r="E134" s="11">
        <f t="shared" si="19"/>
        <v>8.6373274357200117E-2</v>
      </c>
      <c r="G134" s="10">
        <f>IFERROR(VLOOKUP('BP-20 Substation Detail'!A134,'[1]O&amp;M Pivot'!M$1:V$65536,10,FALSE),0)</f>
        <v>239467.82571428575</v>
      </c>
      <c r="I134" s="13" t="s">
        <v>31</v>
      </c>
      <c r="J134" s="13">
        <v>1</v>
      </c>
      <c r="K134" s="13" t="s">
        <v>31</v>
      </c>
      <c r="L134" s="13" t="s">
        <v>31</v>
      </c>
      <c r="M134" s="13" t="s">
        <v>31</v>
      </c>
      <c r="N134" s="13" t="s">
        <v>31</v>
      </c>
      <c r="O134" s="13" t="s">
        <v>31</v>
      </c>
      <c r="P134" s="13">
        <f t="shared" si="20"/>
        <v>1</v>
      </c>
      <c r="R134" s="10" t="str">
        <f t="shared" si="17"/>
        <v/>
      </c>
      <c r="S134" s="10">
        <f t="shared" si="16"/>
        <v>13009439.317</v>
      </c>
      <c r="T134" s="10" t="str">
        <f t="shared" si="16"/>
        <v/>
      </c>
      <c r="U134" s="10" t="str">
        <f t="shared" si="16"/>
        <v/>
      </c>
      <c r="V134" s="10" t="str">
        <f t="shared" si="16"/>
        <v/>
      </c>
      <c r="W134" s="10" t="str">
        <f t="shared" si="16"/>
        <v/>
      </c>
      <c r="X134" s="10" t="str">
        <f t="shared" si="16"/>
        <v/>
      </c>
      <c r="Y134" s="14">
        <f t="shared" si="21"/>
        <v>0</v>
      </c>
      <c r="Z134" s="4"/>
      <c r="AA134" s="10" t="str">
        <f t="shared" si="18"/>
        <v/>
      </c>
      <c r="AB134" s="10">
        <f t="shared" si="18"/>
        <v>239467.82571428575</v>
      </c>
      <c r="AC134" s="10" t="str">
        <f t="shared" si="18"/>
        <v/>
      </c>
      <c r="AD134" s="10" t="str">
        <f t="shared" si="18"/>
        <v/>
      </c>
      <c r="AE134" s="10" t="str">
        <f t="shared" si="18"/>
        <v/>
      </c>
      <c r="AF134" s="10" t="str">
        <f t="shared" si="18"/>
        <v/>
      </c>
      <c r="AG134" s="10" t="str">
        <f t="shared" si="18"/>
        <v/>
      </c>
      <c r="AH134" s="14">
        <f t="shared" si="22"/>
        <v>0</v>
      </c>
      <c r="AI134" s="12"/>
      <c r="AJ134" s="13" t="s">
        <v>32</v>
      </c>
    </row>
    <row r="135" spans="1:36" x14ac:dyDescent="0.3">
      <c r="A135" s="8" t="s">
        <v>206</v>
      </c>
      <c r="B135" s="9" t="str">
        <f>VLOOKUP(A135,'[1]Sub Pivot'!A$1:C$65536,2,FALSE)</f>
        <v>FERN RIDGE SUBSTATION (LANE ELECTRIC)</v>
      </c>
      <c r="C135" s="10">
        <f>VLOOKUP(A135,'[1]Sub Pivot'!A$1:C$65536,3,FALSE)</f>
        <v>16530</v>
      </c>
      <c r="D135" s="10">
        <f>IFERROR(VLOOKUP(A135,'[1]BP-18 Substation Detail'!A$1:C$65536,3,FALSE),"")</f>
        <v>16530</v>
      </c>
      <c r="E135" s="11">
        <f t="shared" si="19"/>
        <v>0</v>
      </c>
      <c r="G135" s="10">
        <f>IFERROR(VLOOKUP('BP-20 Substation Detail'!A135,'[1]O&amp;M Pivot'!M$1:V$65536,10,FALSE),0)</f>
        <v>762.55571428571432</v>
      </c>
      <c r="I135" s="13" t="s">
        <v>31</v>
      </c>
      <c r="J135" s="13">
        <v>1</v>
      </c>
      <c r="K135" s="13" t="s">
        <v>31</v>
      </c>
      <c r="L135" s="13" t="s">
        <v>31</v>
      </c>
      <c r="M135" s="13" t="s">
        <v>31</v>
      </c>
      <c r="N135" s="13" t="s">
        <v>31</v>
      </c>
      <c r="O135" s="13" t="s">
        <v>31</v>
      </c>
      <c r="P135" s="13">
        <f t="shared" si="20"/>
        <v>1</v>
      </c>
      <c r="R135" s="10" t="str">
        <f t="shared" si="17"/>
        <v/>
      </c>
      <c r="S135" s="10">
        <f t="shared" si="16"/>
        <v>16530</v>
      </c>
      <c r="T135" s="10" t="str">
        <f t="shared" si="16"/>
        <v/>
      </c>
      <c r="U135" s="10" t="str">
        <f t="shared" si="16"/>
        <v/>
      </c>
      <c r="V135" s="10" t="str">
        <f t="shared" si="16"/>
        <v/>
      </c>
      <c r="W135" s="10" t="str">
        <f t="shared" si="16"/>
        <v/>
      </c>
      <c r="X135" s="10" t="str">
        <f t="shared" si="16"/>
        <v/>
      </c>
      <c r="Y135" s="14">
        <f t="shared" si="21"/>
        <v>0</v>
      </c>
      <c r="Z135" s="4"/>
      <c r="AA135" s="10" t="str">
        <f t="shared" si="18"/>
        <v/>
      </c>
      <c r="AB135" s="10">
        <f t="shared" si="18"/>
        <v>762.55571428571432</v>
      </c>
      <c r="AC135" s="10" t="str">
        <f t="shared" si="18"/>
        <v/>
      </c>
      <c r="AD135" s="10" t="str">
        <f t="shared" si="18"/>
        <v/>
      </c>
      <c r="AE135" s="10" t="str">
        <f t="shared" si="18"/>
        <v/>
      </c>
      <c r="AF135" s="10" t="str">
        <f t="shared" si="18"/>
        <v/>
      </c>
      <c r="AG135" s="10" t="str">
        <f t="shared" si="18"/>
        <v/>
      </c>
      <c r="AH135" s="14">
        <f t="shared" si="22"/>
        <v>0</v>
      </c>
      <c r="AI135" s="12"/>
      <c r="AJ135" s="13" t="s">
        <v>48</v>
      </c>
    </row>
    <row r="136" spans="1:36" x14ac:dyDescent="0.3">
      <c r="A136" s="8" t="s">
        <v>207</v>
      </c>
      <c r="B136" s="9" t="str">
        <f>VLOOKUP(A136,'[1]Sub Pivot'!A$1:C$65536,2,FALSE)</f>
        <v>FIDALGO SUBSTATION</v>
      </c>
      <c r="C136" s="10">
        <f>VLOOKUP(A136,'[1]Sub Pivot'!A$1:C$65536,3,FALSE)</f>
        <v>5050894.17</v>
      </c>
      <c r="D136" s="10">
        <f>IFERROR(VLOOKUP(A136,'[1]BP-18 Substation Detail'!A$1:C$65536,3,FALSE),"")</f>
        <v>4976265.75</v>
      </c>
      <c r="E136" s="11">
        <f t="shared" si="19"/>
        <v>1.4996871901385074E-2</v>
      </c>
      <c r="G136" s="10">
        <f>IFERROR(VLOOKUP('BP-20 Substation Detail'!A136,'[1]O&amp;M Pivot'!M$1:V$65536,10,FALSE),0)</f>
        <v>53719.54</v>
      </c>
      <c r="I136" s="13" t="s">
        <v>31</v>
      </c>
      <c r="J136" s="13">
        <v>1</v>
      </c>
      <c r="K136" s="13" t="s">
        <v>31</v>
      </c>
      <c r="L136" s="13" t="s">
        <v>31</v>
      </c>
      <c r="M136" s="13" t="s">
        <v>31</v>
      </c>
      <c r="N136" s="13" t="s">
        <v>31</v>
      </c>
      <c r="O136" s="13" t="s">
        <v>31</v>
      </c>
      <c r="P136" s="13">
        <f t="shared" si="20"/>
        <v>1</v>
      </c>
      <c r="R136" s="10" t="str">
        <f t="shared" si="17"/>
        <v/>
      </c>
      <c r="S136" s="10">
        <f t="shared" si="16"/>
        <v>5050894.17</v>
      </c>
      <c r="T136" s="10" t="str">
        <f t="shared" si="16"/>
        <v/>
      </c>
      <c r="U136" s="10" t="str">
        <f t="shared" si="16"/>
        <v/>
      </c>
      <c r="V136" s="10" t="str">
        <f t="shared" si="16"/>
        <v/>
      </c>
      <c r="W136" s="10" t="str">
        <f t="shared" si="16"/>
        <v/>
      </c>
      <c r="X136" s="10" t="str">
        <f t="shared" si="16"/>
        <v/>
      </c>
      <c r="Y136" s="14">
        <f t="shared" si="21"/>
        <v>0</v>
      </c>
      <c r="Z136" s="4"/>
      <c r="AA136" s="10" t="str">
        <f t="shared" si="18"/>
        <v/>
      </c>
      <c r="AB136" s="10">
        <f t="shared" si="18"/>
        <v>53719.54</v>
      </c>
      <c r="AC136" s="10" t="str">
        <f t="shared" si="18"/>
        <v/>
      </c>
      <c r="AD136" s="10" t="str">
        <f t="shared" si="18"/>
        <v/>
      </c>
      <c r="AE136" s="10" t="str">
        <f t="shared" si="18"/>
        <v/>
      </c>
      <c r="AF136" s="10" t="str">
        <f t="shared" si="18"/>
        <v/>
      </c>
      <c r="AG136" s="10" t="str">
        <f t="shared" si="18"/>
        <v/>
      </c>
      <c r="AH136" s="14">
        <f t="shared" si="22"/>
        <v>0</v>
      </c>
      <c r="AI136" s="12"/>
      <c r="AJ136" s="13" t="s">
        <v>32</v>
      </c>
    </row>
    <row r="137" spans="1:36" x14ac:dyDescent="0.3">
      <c r="A137" s="8" t="s">
        <v>208</v>
      </c>
      <c r="B137" s="9" t="str">
        <f>VLOOKUP(A137,'[1]Sub Pivot'!A$1:C$65536,2,FALSE)</f>
        <v>FILBERT SUBSTATION(CITY OF FOREST GROVE)</v>
      </c>
      <c r="C137" s="10">
        <f>VLOOKUP(A137,'[1]Sub Pivot'!A$1:C$65536,3,FALSE)</f>
        <v>15622</v>
      </c>
      <c r="D137" s="10">
        <f>IFERROR(VLOOKUP(A137,'[1]BP-18 Substation Detail'!A$1:C$65536,3,FALSE),"")</f>
        <v>15622</v>
      </c>
      <c r="E137" s="11">
        <f t="shared" si="19"/>
        <v>0</v>
      </c>
      <c r="G137" s="10">
        <f>IFERROR(VLOOKUP('BP-20 Substation Detail'!A137,'[1]O&amp;M Pivot'!M$1:V$65536,10,FALSE),0)</f>
        <v>1154.5300000000002</v>
      </c>
      <c r="I137" s="13" t="s">
        <v>31</v>
      </c>
      <c r="J137" s="13">
        <v>1</v>
      </c>
      <c r="K137" s="13" t="s">
        <v>31</v>
      </c>
      <c r="L137" s="13" t="s">
        <v>31</v>
      </c>
      <c r="M137" s="13" t="s">
        <v>31</v>
      </c>
      <c r="N137" s="13" t="s">
        <v>31</v>
      </c>
      <c r="O137" s="13" t="s">
        <v>31</v>
      </c>
      <c r="P137" s="13">
        <f t="shared" si="20"/>
        <v>1</v>
      </c>
      <c r="R137" s="10" t="str">
        <f t="shared" si="17"/>
        <v/>
      </c>
      <c r="S137" s="10">
        <f t="shared" si="16"/>
        <v>15622</v>
      </c>
      <c r="T137" s="10" t="str">
        <f t="shared" si="16"/>
        <v/>
      </c>
      <c r="U137" s="10" t="str">
        <f t="shared" si="16"/>
        <v/>
      </c>
      <c r="V137" s="10" t="str">
        <f t="shared" si="16"/>
        <v/>
      </c>
      <c r="W137" s="10" t="str">
        <f t="shared" si="16"/>
        <v/>
      </c>
      <c r="X137" s="10" t="str">
        <f t="shared" si="16"/>
        <v/>
      </c>
      <c r="Y137" s="14">
        <f t="shared" si="21"/>
        <v>0</v>
      </c>
      <c r="Z137" s="4"/>
      <c r="AA137" s="10" t="str">
        <f t="shared" si="18"/>
        <v/>
      </c>
      <c r="AB137" s="10">
        <f t="shared" si="18"/>
        <v>1154.5300000000002</v>
      </c>
      <c r="AC137" s="10" t="str">
        <f t="shared" si="18"/>
        <v/>
      </c>
      <c r="AD137" s="10" t="str">
        <f t="shared" si="18"/>
        <v/>
      </c>
      <c r="AE137" s="10" t="str">
        <f t="shared" si="18"/>
        <v/>
      </c>
      <c r="AF137" s="10" t="str">
        <f t="shared" si="18"/>
        <v/>
      </c>
      <c r="AG137" s="10" t="str">
        <f t="shared" si="18"/>
        <v/>
      </c>
      <c r="AH137" s="14">
        <f t="shared" si="22"/>
        <v>0</v>
      </c>
      <c r="AI137" s="12"/>
      <c r="AJ137" s="13" t="s">
        <v>48</v>
      </c>
    </row>
    <row r="138" spans="1:36" x14ac:dyDescent="0.3">
      <c r="A138" s="8" t="s">
        <v>209</v>
      </c>
      <c r="B138" s="9" t="str">
        <f>VLOOKUP(A138,'[1]Sub Pivot'!A$1:C$65536,2,FALSE)</f>
        <v>FIRST LIFT SUBSTATION</v>
      </c>
      <c r="C138" s="10">
        <f>VLOOKUP(A138,'[1]Sub Pivot'!A$1:C$65536,3,FALSE)</f>
        <v>28131</v>
      </c>
      <c r="D138" s="10">
        <f>IFERROR(VLOOKUP(A138,'[1]BP-18 Substation Detail'!A$1:C$65536,3,FALSE),"")</f>
        <v>28131</v>
      </c>
      <c r="E138" s="11">
        <f t="shared" si="19"/>
        <v>0</v>
      </c>
      <c r="G138" s="10">
        <f>IFERROR(VLOOKUP('BP-20 Substation Detail'!A138,'[1]O&amp;M Pivot'!M$1:V$65536,10,FALSE),0)</f>
        <v>0</v>
      </c>
      <c r="I138" s="13" t="s">
        <v>31</v>
      </c>
      <c r="J138" s="13">
        <v>1</v>
      </c>
      <c r="K138" s="13" t="s">
        <v>31</v>
      </c>
      <c r="L138" s="13" t="s">
        <v>31</v>
      </c>
      <c r="M138" s="13" t="s">
        <v>31</v>
      </c>
      <c r="N138" s="13" t="s">
        <v>31</v>
      </c>
      <c r="O138" s="13" t="s">
        <v>31</v>
      </c>
      <c r="P138" s="13">
        <f t="shared" si="20"/>
        <v>1</v>
      </c>
      <c r="R138" s="10" t="str">
        <f t="shared" si="17"/>
        <v/>
      </c>
      <c r="S138" s="10">
        <f t="shared" si="16"/>
        <v>28131</v>
      </c>
      <c r="T138" s="10" t="str">
        <f t="shared" si="16"/>
        <v/>
      </c>
      <c r="U138" s="10" t="str">
        <f t="shared" si="16"/>
        <v/>
      </c>
      <c r="V138" s="10" t="str">
        <f t="shared" si="16"/>
        <v/>
      </c>
      <c r="W138" s="10" t="str">
        <f t="shared" si="16"/>
        <v/>
      </c>
      <c r="X138" s="10" t="str">
        <f t="shared" si="16"/>
        <v/>
      </c>
      <c r="Y138" s="14">
        <f t="shared" si="21"/>
        <v>0</v>
      </c>
      <c r="Z138" s="4"/>
      <c r="AA138" s="10" t="str">
        <f t="shared" si="18"/>
        <v/>
      </c>
      <c r="AB138" s="10">
        <f t="shared" si="18"/>
        <v>0</v>
      </c>
      <c r="AC138" s="10" t="str">
        <f t="shared" si="18"/>
        <v/>
      </c>
      <c r="AD138" s="10" t="str">
        <f t="shared" si="18"/>
        <v/>
      </c>
      <c r="AE138" s="10" t="str">
        <f t="shared" si="18"/>
        <v/>
      </c>
      <c r="AF138" s="10" t="str">
        <f t="shared" si="18"/>
        <v/>
      </c>
      <c r="AG138" s="10" t="str">
        <f t="shared" si="18"/>
        <v/>
      </c>
      <c r="AH138" s="14">
        <f t="shared" si="22"/>
        <v>0</v>
      </c>
      <c r="AI138" s="12"/>
      <c r="AJ138" s="13" t="s">
        <v>48</v>
      </c>
    </row>
    <row r="139" spans="1:36" x14ac:dyDescent="0.3">
      <c r="A139" s="8" t="s">
        <v>210</v>
      </c>
      <c r="B139" s="9" t="str">
        <f>VLOOKUP(A139,'[1]Sub Pivot'!A$1:C$65536,2,FALSE)</f>
        <v>FISHERS ROAD SUBSTATION</v>
      </c>
      <c r="C139" s="10">
        <f>VLOOKUP(A139,'[1]Sub Pivot'!A$1:C$65536,3,FALSE)</f>
        <v>6861</v>
      </c>
      <c r="D139" s="10">
        <f>IFERROR(VLOOKUP(A139,'[1]BP-18 Substation Detail'!A$1:C$65536,3,FALSE),"")</f>
        <v>6861</v>
      </c>
      <c r="E139" s="11">
        <f t="shared" si="19"/>
        <v>0</v>
      </c>
      <c r="G139" s="10">
        <f>IFERROR(VLOOKUP('BP-20 Substation Detail'!A139,'[1]O&amp;M Pivot'!M$1:V$65536,10,FALSE),0)</f>
        <v>0</v>
      </c>
      <c r="I139" s="13" t="s">
        <v>31</v>
      </c>
      <c r="J139" s="13">
        <v>1</v>
      </c>
      <c r="K139" s="13" t="s">
        <v>31</v>
      </c>
      <c r="L139" s="13" t="s">
        <v>31</v>
      </c>
      <c r="M139" s="13" t="s">
        <v>31</v>
      </c>
      <c r="N139" s="13" t="s">
        <v>31</v>
      </c>
      <c r="O139" s="13" t="s">
        <v>31</v>
      </c>
      <c r="P139" s="13">
        <f t="shared" si="20"/>
        <v>1</v>
      </c>
      <c r="R139" s="10" t="str">
        <f t="shared" si="17"/>
        <v/>
      </c>
      <c r="S139" s="10">
        <f t="shared" si="16"/>
        <v>6861</v>
      </c>
      <c r="T139" s="10" t="str">
        <f t="shared" si="16"/>
        <v/>
      </c>
      <c r="U139" s="10" t="str">
        <f t="shared" si="16"/>
        <v/>
      </c>
      <c r="V139" s="10" t="str">
        <f t="shared" si="16"/>
        <v/>
      </c>
      <c r="W139" s="10" t="str">
        <f t="shared" si="16"/>
        <v/>
      </c>
      <c r="X139" s="10" t="str">
        <f t="shared" si="16"/>
        <v/>
      </c>
      <c r="Y139" s="14">
        <f t="shared" si="21"/>
        <v>0</v>
      </c>
      <c r="Z139" s="4"/>
      <c r="AA139" s="10" t="str">
        <f t="shared" si="18"/>
        <v/>
      </c>
      <c r="AB139" s="10">
        <f t="shared" si="18"/>
        <v>0</v>
      </c>
      <c r="AC139" s="10" t="str">
        <f t="shared" si="18"/>
        <v/>
      </c>
      <c r="AD139" s="10" t="str">
        <f t="shared" si="18"/>
        <v/>
      </c>
      <c r="AE139" s="10" t="str">
        <f t="shared" si="18"/>
        <v/>
      </c>
      <c r="AF139" s="10" t="str">
        <f t="shared" si="18"/>
        <v/>
      </c>
      <c r="AG139" s="10" t="str">
        <f t="shared" si="18"/>
        <v/>
      </c>
      <c r="AH139" s="14">
        <f t="shared" si="22"/>
        <v>0</v>
      </c>
      <c r="AI139" s="12"/>
      <c r="AJ139" s="13" t="s">
        <v>48</v>
      </c>
    </row>
    <row r="140" spans="1:36" x14ac:dyDescent="0.3">
      <c r="A140" s="8" t="s">
        <v>211</v>
      </c>
      <c r="B140" s="9" t="str">
        <f>VLOOKUP(A140,'[1]Sub Pivot'!A$1:C$65536,2,FALSE)</f>
        <v>FLATHEAD SUBSTATION(BPA &amp; FLATHEAD ELEC)</v>
      </c>
      <c r="C140" s="10">
        <f>VLOOKUP(A140,'[1]Sub Pivot'!A$1:C$65536,3,FALSE)</f>
        <v>6441763.5009999992</v>
      </c>
      <c r="D140" s="10">
        <f>IFERROR(VLOOKUP(A140,'[1]BP-18 Substation Detail'!A$1:C$65536,3,FALSE),"")</f>
        <v>6384735.9210000001</v>
      </c>
      <c r="E140" s="11">
        <f t="shared" si="19"/>
        <v>8.9318619760654534E-3</v>
      </c>
      <c r="G140" s="10">
        <f>IFERROR(VLOOKUP('BP-20 Substation Detail'!A140,'[1]O&amp;M Pivot'!M$1:V$65536,10,FALSE),0)</f>
        <v>48179.068571428572</v>
      </c>
      <c r="I140" s="13" t="s">
        <v>31</v>
      </c>
      <c r="J140" s="13">
        <v>1</v>
      </c>
      <c r="K140" s="13" t="s">
        <v>31</v>
      </c>
      <c r="L140" s="13" t="s">
        <v>31</v>
      </c>
      <c r="M140" s="13" t="s">
        <v>31</v>
      </c>
      <c r="N140" s="13" t="s">
        <v>31</v>
      </c>
      <c r="O140" s="13" t="s">
        <v>31</v>
      </c>
      <c r="P140" s="13">
        <f t="shared" si="20"/>
        <v>1</v>
      </c>
      <c r="R140" s="10" t="str">
        <f t="shared" si="17"/>
        <v/>
      </c>
      <c r="S140" s="10">
        <f t="shared" si="16"/>
        <v>6441763.5009999992</v>
      </c>
      <c r="T140" s="10" t="str">
        <f t="shared" si="16"/>
        <v/>
      </c>
      <c r="U140" s="10" t="str">
        <f t="shared" si="16"/>
        <v/>
      </c>
      <c r="V140" s="10" t="str">
        <f t="shared" si="16"/>
        <v/>
      </c>
      <c r="W140" s="10" t="str">
        <f t="shared" si="16"/>
        <v/>
      </c>
      <c r="X140" s="10" t="str">
        <f t="shared" si="16"/>
        <v/>
      </c>
      <c r="Y140" s="14">
        <f t="shared" si="21"/>
        <v>0</v>
      </c>
      <c r="Z140" s="4"/>
      <c r="AA140" s="10" t="str">
        <f t="shared" si="18"/>
        <v/>
      </c>
      <c r="AB140" s="10">
        <f t="shared" si="18"/>
        <v>48179.068571428572</v>
      </c>
      <c r="AC140" s="10" t="str">
        <f t="shared" si="18"/>
        <v/>
      </c>
      <c r="AD140" s="10" t="str">
        <f t="shared" si="18"/>
        <v/>
      </c>
      <c r="AE140" s="10" t="str">
        <f t="shared" si="18"/>
        <v/>
      </c>
      <c r="AF140" s="10" t="str">
        <f t="shared" si="18"/>
        <v/>
      </c>
      <c r="AG140" s="10" t="str">
        <f t="shared" si="18"/>
        <v/>
      </c>
      <c r="AH140" s="14">
        <f t="shared" si="22"/>
        <v>0</v>
      </c>
      <c r="AI140" s="12"/>
      <c r="AJ140" s="13" t="s">
        <v>32</v>
      </c>
    </row>
    <row r="141" spans="1:36" x14ac:dyDescent="0.3">
      <c r="A141" s="8" t="s">
        <v>212</v>
      </c>
      <c r="B141" s="9" t="str">
        <f>VLOOKUP(A141,'[1]Sub Pivot'!A$1:C$65536,2,FALSE)</f>
        <v>FLORENCE SUBSTATION (CENTRAL LINCLON PUD)</v>
      </c>
      <c r="C141" s="10">
        <f>VLOOKUP(A141,'[1]Sub Pivot'!A$1:C$65536,3,FALSE)</f>
        <v>17351.080000000002</v>
      </c>
      <c r="D141" s="10">
        <f>IFERROR(VLOOKUP(A141,'[1]BP-18 Substation Detail'!A$1:C$65536,3,FALSE),"")</f>
        <v>17351.080000000002</v>
      </c>
      <c r="E141" s="11">
        <f t="shared" si="19"/>
        <v>0</v>
      </c>
      <c r="G141" s="10">
        <f>IFERROR(VLOOKUP('BP-20 Substation Detail'!A141,'[1]O&amp;M Pivot'!M$1:V$65536,10,FALSE),0)</f>
        <v>115.29142857142857</v>
      </c>
      <c r="I141" s="13" t="s">
        <v>31</v>
      </c>
      <c r="J141" s="13">
        <v>1</v>
      </c>
      <c r="K141" s="13" t="s">
        <v>31</v>
      </c>
      <c r="L141" s="13" t="s">
        <v>31</v>
      </c>
      <c r="M141" s="13" t="s">
        <v>31</v>
      </c>
      <c r="N141" s="13" t="s">
        <v>31</v>
      </c>
      <c r="O141" s="13" t="s">
        <v>31</v>
      </c>
      <c r="P141" s="13">
        <f t="shared" si="20"/>
        <v>1</v>
      </c>
      <c r="R141" s="10" t="str">
        <f t="shared" si="17"/>
        <v/>
      </c>
      <c r="S141" s="10">
        <f t="shared" si="16"/>
        <v>17351.080000000002</v>
      </c>
      <c r="T141" s="10" t="str">
        <f t="shared" si="16"/>
        <v/>
      </c>
      <c r="U141" s="10" t="str">
        <f t="shared" si="16"/>
        <v/>
      </c>
      <c r="V141" s="10" t="str">
        <f t="shared" si="16"/>
        <v/>
      </c>
      <c r="W141" s="10" t="str">
        <f t="shared" si="16"/>
        <v/>
      </c>
      <c r="X141" s="10" t="str">
        <f t="shared" si="16"/>
        <v/>
      </c>
      <c r="Y141" s="14">
        <f t="shared" si="21"/>
        <v>0</v>
      </c>
      <c r="Z141" s="4"/>
      <c r="AA141" s="10" t="str">
        <f t="shared" si="18"/>
        <v/>
      </c>
      <c r="AB141" s="10">
        <f t="shared" si="18"/>
        <v>115.29142857142857</v>
      </c>
      <c r="AC141" s="10" t="str">
        <f t="shared" si="18"/>
        <v/>
      </c>
      <c r="AD141" s="10" t="str">
        <f t="shared" si="18"/>
        <v/>
      </c>
      <c r="AE141" s="10" t="str">
        <f t="shared" si="18"/>
        <v/>
      </c>
      <c r="AF141" s="10" t="str">
        <f t="shared" si="18"/>
        <v/>
      </c>
      <c r="AG141" s="10" t="str">
        <f t="shared" si="18"/>
        <v/>
      </c>
      <c r="AH141" s="14">
        <f t="shared" si="22"/>
        <v>0</v>
      </c>
      <c r="AI141" s="12"/>
      <c r="AJ141" s="13" t="s">
        <v>32</v>
      </c>
    </row>
    <row r="142" spans="1:36" x14ac:dyDescent="0.3">
      <c r="A142" s="8" t="s">
        <v>213</v>
      </c>
      <c r="B142" s="9" t="str">
        <f>VLOOKUP(A142,'[1]Sub Pivot'!A$1:C$65536,2,FALSE)</f>
        <v>FOUR LAKES SUBSTATION</v>
      </c>
      <c r="C142" s="10">
        <f>VLOOKUP(A142,'[1]Sub Pivot'!A$1:C$65536,3,FALSE)</f>
        <v>15712.1</v>
      </c>
      <c r="D142" s="10">
        <f>IFERROR(VLOOKUP(A142,'[1]BP-18 Substation Detail'!A$1:C$65536,3,FALSE),"")</f>
        <v>15712.1</v>
      </c>
      <c r="E142" s="11">
        <f t="shared" si="19"/>
        <v>0</v>
      </c>
      <c r="G142" s="10">
        <f>IFERROR(VLOOKUP('BP-20 Substation Detail'!A142,'[1]O&amp;M Pivot'!M$1:V$65536,10,FALSE),0)</f>
        <v>2982.6657142857139</v>
      </c>
      <c r="I142" s="13" t="s">
        <v>31</v>
      </c>
      <c r="J142" s="13">
        <v>1</v>
      </c>
      <c r="K142" s="13" t="s">
        <v>31</v>
      </c>
      <c r="L142" s="13" t="s">
        <v>31</v>
      </c>
      <c r="M142" s="13" t="s">
        <v>31</v>
      </c>
      <c r="N142" s="13" t="s">
        <v>31</v>
      </c>
      <c r="O142" s="13" t="s">
        <v>31</v>
      </c>
      <c r="P142" s="13">
        <f t="shared" si="20"/>
        <v>1</v>
      </c>
      <c r="R142" s="10" t="str">
        <f t="shared" si="17"/>
        <v/>
      </c>
      <c r="S142" s="10">
        <f t="shared" si="16"/>
        <v>15712.1</v>
      </c>
      <c r="T142" s="10" t="str">
        <f t="shared" si="16"/>
        <v/>
      </c>
      <c r="U142" s="10" t="str">
        <f t="shared" si="16"/>
        <v/>
      </c>
      <c r="V142" s="10" t="str">
        <f t="shared" si="16"/>
        <v/>
      </c>
      <c r="W142" s="10" t="str">
        <f t="shared" si="16"/>
        <v/>
      </c>
      <c r="X142" s="10" t="str">
        <f t="shared" si="16"/>
        <v/>
      </c>
      <c r="Y142" s="14">
        <f t="shared" si="21"/>
        <v>0</v>
      </c>
      <c r="Z142" s="4"/>
      <c r="AA142" s="10" t="str">
        <f t="shared" si="18"/>
        <v/>
      </c>
      <c r="AB142" s="10">
        <f t="shared" si="18"/>
        <v>2982.6657142857139</v>
      </c>
      <c r="AC142" s="10" t="str">
        <f t="shared" si="18"/>
        <v/>
      </c>
      <c r="AD142" s="10" t="str">
        <f t="shared" si="18"/>
        <v/>
      </c>
      <c r="AE142" s="10" t="str">
        <f t="shared" si="18"/>
        <v/>
      </c>
      <c r="AF142" s="10" t="str">
        <f t="shared" si="18"/>
        <v/>
      </c>
      <c r="AG142" s="10" t="str">
        <f t="shared" si="18"/>
        <v/>
      </c>
      <c r="AH142" s="14">
        <f t="shared" si="22"/>
        <v>0</v>
      </c>
      <c r="AI142" s="12"/>
      <c r="AJ142" s="13" t="s">
        <v>48</v>
      </c>
    </row>
    <row r="143" spans="1:36" x14ac:dyDescent="0.3">
      <c r="A143" s="8" t="s">
        <v>214</v>
      </c>
      <c r="B143" s="9" t="str">
        <f>VLOOKUP(A143,'[1]Sub Pivot'!A$1:C$65536,2,FALSE)</f>
        <v>FOREST GROVE SUBSTATION</v>
      </c>
      <c r="C143" s="10">
        <f>VLOOKUP(A143,'[1]Sub Pivot'!A$1:C$65536,3,FALSE)</f>
        <v>5314036.4909999995</v>
      </c>
      <c r="D143" s="10">
        <f>IFERROR(VLOOKUP(A143,'[1]BP-18 Substation Detail'!A$1:C$65536,3,FALSE),"")</f>
        <v>5314036.4910000004</v>
      </c>
      <c r="E143" s="11">
        <f t="shared" si="19"/>
        <v>-1.7525709057376483E-16</v>
      </c>
      <c r="G143" s="10">
        <f>IFERROR(VLOOKUP('BP-20 Substation Detail'!A143,'[1]O&amp;M Pivot'!M$1:V$65536,10,FALSE),0)</f>
        <v>73298.634285714288</v>
      </c>
      <c r="I143" s="13" t="s">
        <v>31</v>
      </c>
      <c r="J143" s="13">
        <v>1</v>
      </c>
      <c r="K143" s="13" t="s">
        <v>31</v>
      </c>
      <c r="L143" s="13" t="s">
        <v>31</v>
      </c>
      <c r="M143" s="13" t="s">
        <v>31</v>
      </c>
      <c r="N143" s="13" t="s">
        <v>31</v>
      </c>
      <c r="O143" s="13" t="s">
        <v>31</v>
      </c>
      <c r="P143" s="13">
        <f t="shared" si="20"/>
        <v>1</v>
      </c>
      <c r="R143" s="10" t="str">
        <f t="shared" si="17"/>
        <v/>
      </c>
      <c r="S143" s="10">
        <f t="shared" si="16"/>
        <v>5314036.4909999995</v>
      </c>
      <c r="T143" s="10" t="str">
        <f t="shared" si="16"/>
        <v/>
      </c>
      <c r="U143" s="10" t="str">
        <f t="shared" si="16"/>
        <v/>
      </c>
      <c r="V143" s="10" t="str">
        <f t="shared" si="16"/>
        <v/>
      </c>
      <c r="W143" s="10" t="str">
        <f t="shared" si="16"/>
        <v/>
      </c>
      <c r="X143" s="10" t="str">
        <f t="shared" si="16"/>
        <v/>
      </c>
      <c r="Y143" s="14">
        <f t="shared" si="21"/>
        <v>0</v>
      </c>
      <c r="Z143" s="4"/>
      <c r="AA143" s="10" t="str">
        <f t="shared" si="18"/>
        <v/>
      </c>
      <c r="AB143" s="10">
        <f t="shared" si="18"/>
        <v>73298.634285714288</v>
      </c>
      <c r="AC143" s="10" t="str">
        <f t="shared" si="18"/>
        <v/>
      </c>
      <c r="AD143" s="10" t="str">
        <f t="shared" si="18"/>
        <v/>
      </c>
      <c r="AE143" s="10" t="str">
        <f t="shared" si="18"/>
        <v/>
      </c>
      <c r="AF143" s="10" t="str">
        <f t="shared" si="18"/>
        <v/>
      </c>
      <c r="AG143" s="10" t="str">
        <f t="shared" si="18"/>
        <v/>
      </c>
      <c r="AH143" s="14">
        <f t="shared" si="22"/>
        <v>0</v>
      </c>
      <c r="AI143" s="12"/>
      <c r="AJ143" s="13" t="s">
        <v>32</v>
      </c>
    </row>
    <row r="144" spans="1:36" x14ac:dyDescent="0.3">
      <c r="A144" s="8" t="s">
        <v>215</v>
      </c>
      <c r="B144" s="9" t="str">
        <f>VLOOKUP(A144,'[1]Sub Pivot'!A$1:C$65536,2,FALSE)</f>
        <v>FORT ROCK COMPENSATION STATION</v>
      </c>
      <c r="C144" s="10">
        <f>VLOOKUP(A144,'[1]Sub Pivot'!A$1:C$65536,3,FALSE)</f>
        <v>17681028.09</v>
      </c>
      <c r="D144" s="10">
        <f>IFERROR(VLOOKUP(A144,'[1]BP-18 Substation Detail'!A$1:C$65536,3,FALSE),"")</f>
        <v>17434354.170000002</v>
      </c>
      <c r="E144" s="11">
        <f t="shared" si="19"/>
        <v>1.4148727139228354E-2</v>
      </c>
      <c r="G144" s="10">
        <f>IFERROR(VLOOKUP('BP-20 Substation Detail'!A144,'[1]O&amp;M Pivot'!M$1:V$65536,10,FALSE),0)</f>
        <v>79585.930000000008</v>
      </c>
      <c r="I144" s="13" t="s">
        <v>31</v>
      </c>
      <c r="J144" s="13" t="s">
        <v>31</v>
      </c>
      <c r="K144" s="13">
        <v>1</v>
      </c>
      <c r="L144" s="13" t="s">
        <v>31</v>
      </c>
      <c r="M144" s="13" t="s">
        <v>31</v>
      </c>
      <c r="N144" s="13" t="s">
        <v>31</v>
      </c>
      <c r="O144" s="13" t="s">
        <v>31</v>
      </c>
      <c r="P144" s="13">
        <f t="shared" si="20"/>
        <v>1</v>
      </c>
      <c r="R144" s="10" t="str">
        <f t="shared" si="17"/>
        <v/>
      </c>
      <c r="S144" s="10" t="str">
        <f t="shared" si="16"/>
        <v/>
      </c>
      <c r="T144" s="10">
        <f t="shared" si="16"/>
        <v>17681028.09</v>
      </c>
      <c r="U144" s="10" t="str">
        <f t="shared" si="16"/>
        <v/>
      </c>
      <c r="V144" s="10" t="str">
        <f t="shared" si="16"/>
        <v/>
      </c>
      <c r="W144" s="10" t="str">
        <f t="shared" si="16"/>
        <v/>
      </c>
      <c r="X144" s="10" t="str">
        <f t="shared" si="16"/>
        <v/>
      </c>
      <c r="Y144" s="14">
        <f t="shared" si="21"/>
        <v>0</v>
      </c>
      <c r="Z144" s="4"/>
      <c r="AA144" s="10" t="str">
        <f t="shared" si="18"/>
        <v/>
      </c>
      <c r="AB144" s="10" t="str">
        <f t="shared" si="18"/>
        <v/>
      </c>
      <c r="AC144" s="10">
        <f t="shared" si="18"/>
        <v>79585.930000000008</v>
      </c>
      <c r="AD144" s="10" t="str">
        <f t="shared" si="18"/>
        <v/>
      </c>
      <c r="AE144" s="10" t="str">
        <f t="shared" si="18"/>
        <v/>
      </c>
      <c r="AF144" s="10" t="str">
        <f t="shared" si="18"/>
        <v/>
      </c>
      <c r="AG144" s="10" t="str">
        <f t="shared" si="18"/>
        <v/>
      </c>
      <c r="AH144" s="14">
        <f t="shared" si="22"/>
        <v>0</v>
      </c>
      <c r="AI144" s="12"/>
      <c r="AJ144" s="13" t="s">
        <v>78</v>
      </c>
    </row>
    <row r="145" spans="1:36" x14ac:dyDescent="0.3">
      <c r="A145" s="8" t="s">
        <v>216</v>
      </c>
      <c r="B145" s="9" t="str">
        <f>VLOOKUP(A145,'[1]Sub Pivot'!A$1:C$65536,2,FALSE)</f>
        <v>FOSTER SUBSTATION</v>
      </c>
      <c r="C145" s="10">
        <f>VLOOKUP(A145,'[1]Sub Pivot'!A$1:C$65536,3,FALSE)</f>
        <v>42312</v>
      </c>
      <c r="D145" s="10">
        <f>IFERROR(VLOOKUP(A145,'[1]BP-18 Substation Detail'!A$1:C$65536,3,FALSE),"")</f>
        <v>42312</v>
      </c>
      <c r="E145" s="11">
        <f t="shared" si="19"/>
        <v>0</v>
      </c>
      <c r="G145" s="10">
        <f>IFERROR(VLOOKUP('BP-20 Substation Detail'!A145,'[1]O&amp;M Pivot'!M$1:V$65536,10,FALSE),0)</f>
        <v>6292.5928571428576</v>
      </c>
      <c r="I145" s="13">
        <v>1</v>
      </c>
      <c r="J145" s="13" t="s">
        <v>31</v>
      </c>
      <c r="K145" s="13" t="s">
        <v>31</v>
      </c>
      <c r="L145" s="13" t="s">
        <v>31</v>
      </c>
      <c r="M145" s="13" t="s">
        <v>31</v>
      </c>
      <c r="N145" s="13" t="s">
        <v>31</v>
      </c>
      <c r="O145" s="13" t="s">
        <v>31</v>
      </c>
      <c r="P145" s="13">
        <f t="shared" si="20"/>
        <v>1</v>
      </c>
      <c r="R145" s="10">
        <f t="shared" si="17"/>
        <v>42312</v>
      </c>
      <c r="S145" s="10" t="str">
        <f t="shared" si="16"/>
        <v/>
      </c>
      <c r="T145" s="10" t="str">
        <f t="shared" si="16"/>
        <v/>
      </c>
      <c r="U145" s="10" t="str">
        <f t="shared" si="16"/>
        <v/>
      </c>
      <c r="V145" s="10" t="str">
        <f t="shared" si="16"/>
        <v/>
      </c>
      <c r="W145" s="10" t="str">
        <f t="shared" si="16"/>
        <v/>
      </c>
      <c r="X145" s="10" t="str">
        <f t="shared" si="16"/>
        <v/>
      </c>
      <c r="Y145" s="14">
        <f t="shared" si="21"/>
        <v>0</v>
      </c>
      <c r="Z145" s="4"/>
      <c r="AA145" s="10">
        <f t="shared" si="18"/>
        <v>6292.5928571428576</v>
      </c>
      <c r="AB145" s="10" t="str">
        <f t="shared" si="18"/>
        <v/>
      </c>
      <c r="AC145" s="10" t="str">
        <f t="shared" si="18"/>
        <v/>
      </c>
      <c r="AD145" s="10" t="str">
        <f t="shared" si="18"/>
        <v/>
      </c>
      <c r="AE145" s="10" t="str">
        <f t="shared" si="18"/>
        <v/>
      </c>
      <c r="AF145" s="10" t="str">
        <f t="shared" si="18"/>
        <v/>
      </c>
      <c r="AG145" s="10" t="str">
        <f t="shared" si="18"/>
        <v/>
      </c>
      <c r="AH145" s="14">
        <f t="shared" si="22"/>
        <v>0</v>
      </c>
      <c r="AI145" s="12"/>
      <c r="AJ145" s="13" t="s">
        <v>158</v>
      </c>
    </row>
    <row r="146" spans="1:36" x14ac:dyDescent="0.3">
      <c r="A146" s="8" t="s">
        <v>217</v>
      </c>
      <c r="B146" s="9" t="str">
        <f>VLOOKUP(A146,'[1]Sub Pivot'!A$1:C$65536,2,FALSE)</f>
        <v>FOSSIL SUBSTATION</v>
      </c>
      <c r="C146" s="10">
        <f>VLOOKUP(A146,'[1]Sub Pivot'!A$1:C$65536,3,FALSE)</f>
        <v>6232627.4700000016</v>
      </c>
      <c r="D146" s="10">
        <f>IFERROR(VLOOKUP(A146,'[1]BP-18 Substation Detail'!A$1:C$65536,3,FALSE),"")</f>
        <v>5987276.6099999994</v>
      </c>
      <c r="E146" s="11">
        <f t="shared" si="19"/>
        <v>4.0978708013959995E-2</v>
      </c>
      <c r="G146" s="10">
        <f>IFERROR(VLOOKUP('BP-20 Substation Detail'!A146,'[1]O&amp;M Pivot'!M$1:V$65536,10,FALSE),0)</f>
        <v>56734.854285714275</v>
      </c>
      <c r="I146" s="13" t="s">
        <v>31</v>
      </c>
      <c r="J146" s="13">
        <v>1</v>
      </c>
      <c r="K146" s="13" t="s">
        <v>31</v>
      </c>
      <c r="L146" s="13" t="s">
        <v>31</v>
      </c>
      <c r="M146" s="13" t="s">
        <v>31</v>
      </c>
      <c r="N146" s="13" t="s">
        <v>31</v>
      </c>
      <c r="O146" s="13" t="s">
        <v>31</v>
      </c>
      <c r="P146" s="13">
        <f t="shared" si="20"/>
        <v>1</v>
      </c>
      <c r="R146" s="10" t="str">
        <f t="shared" si="17"/>
        <v/>
      </c>
      <c r="S146" s="10">
        <f t="shared" si="16"/>
        <v>6232627.4700000016</v>
      </c>
      <c r="T146" s="10" t="str">
        <f t="shared" si="16"/>
        <v/>
      </c>
      <c r="U146" s="10" t="str">
        <f t="shared" si="16"/>
        <v/>
      </c>
      <c r="V146" s="10" t="str">
        <f t="shared" si="16"/>
        <v/>
      </c>
      <c r="W146" s="10" t="str">
        <f t="shared" si="16"/>
        <v/>
      </c>
      <c r="X146" s="10" t="str">
        <f t="shared" si="16"/>
        <v/>
      </c>
      <c r="Y146" s="14">
        <f t="shared" si="21"/>
        <v>0</v>
      </c>
      <c r="Z146" s="4"/>
      <c r="AA146" s="10" t="str">
        <f t="shared" si="18"/>
        <v/>
      </c>
      <c r="AB146" s="10">
        <f t="shared" si="18"/>
        <v>56734.854285714275</v>
      </c>
      <c r="AC146" s="10" t="str">
        <f t="shared" si="18"/>
        <v/>
      </c>
      <c r="AD146" s="10" t="str">
        <f t="shared" si="18"/>
        <v/>
      </c>
      <c r="AE146" s="10" t="str">
        <f t="shared" si="18"/>
        <v/>
      </c>
      <c r="AF146" s="10" t="str">
        <f t="shared" si="18"/>
        <v/>
      </c>
      <c r="AG146" s="10" t="str">
        <f t="shared" si="18"/>
        <v/>
      </c>
      <c r="AH146" s="14">
        <f t="shared" si="22"/>
        <v>0</v>
      </c>
      <c r="AI146" s="12"/>
      <c r="AJ146" s="13" t="s">
        <v>32</v>
      </c>
    </row>
    <row r="147" spans="1:36" x14ac:dyDescent="0.3">
      <c r="A147" s="8" t="s">
        <v>218</v>
      </c>
      <c r="B147" s="9" t="str">
        <f>VLOOKUP(A147,'[1]Sub Pivot'!A$1:C$65536,2,FALSE)</f>
        <v>FOSTER CREEK SUBSTATION(NESPELEM VALLEY ELEC)</v>
      </c>
      <c r="C147" s="10">
        <f>VLOOKUP(A147,'[1]Sub Pivot'!A$1:C$65536,3,FALSE)</f>
        <v>56093.4</v>
      </c>
      <c r="D147" s="10">
        <f>IFERROR(VLOOKUP(A147,'[1]BP-18 Substation Detail'!A$1:C$65536,3,FALSE),"")</f>
        <v>56093.4</v>
      </c>
      <c r="E147" s="11">
        <f t="shared" si="19"/>
        <v>0</v>
      </c>
      <c r="G147" s="10">
        <f>IFERROR(VLOOKUP('BP-20 Substation Detail'!A147,'[1]O&amp;M Pivot'!M$1:V$65536,10,FALSE),0)</f>
        <v>1964.9685714285715</v>
      </c>
      <c r="I147" s="13" t="s">
        <v>31</v>
      </c>
      <c r="J147" s="13">
        <v>1</v>
      </c>
      <c r="K147" s="13" t="s">
        <v>31</v>
      </c>
      <c r="L147" s="13" t="s">
        <v>31</v>
      </c>
      <c r="M147" s="13" t="s">
        <v>31</v>
      </c>
      <c r="N147" s="13" t="s">
        <v>31</v>
      </c>
      <c r="O147" s="13" t="s">
        <v>31</v>
      </c>
      <c r="P147" s="13">
        <f t="shared" si="20"/>
        <v>1</v>
      </c>
      <c r="R147" s="10" t="str">
        <f t="shared" si="17"/>
        <v/>
      </c>
      <c r="S147" s="10">
        <f t="shared" si="16"/>
        <v>56093.4</v>
      </c>
      <c r="T147" s="10" t="str">
        <f t="shared" si="16"/>
        <v/>
      </c>
      <c r="U147" s="10" t="str">
        <f t="shared" si="16"/>
        <v/>
      </c>
      <c r="V147" s="10" t="str">
        <f t="shared" si="16"/>
        <v/>
      </c>
      <c r="W147" s="10" t="str">
        <f t="shared" si="16"/>
        <v/>
      </c>
      <c r="X147" s="10" t="str">
        <f t="shared" si="16"/>
        <v/>
      </c>
      <c r="Y147" s="14">
        <f t="shared" si="21"/>
        <v>0</v>
      </c>
      <c r="Z147" s="4"/>
      <c r="AA147" s="10" t="str">
        <f t="shared" si="18"/>
        <v/>
      </c>
      <c r="AB147" s="10">
        <f t="shared" si="18"/>
        <v>1964.9685714285715</v>
      </c>
      <c r="AC147" s="10" t="str">
        <f t="shared" si="18"/>
        <v/>
      </c>
      <c r="AD147" s="10" t="str">
        <f t="shared" si="18"/>
        <v/>
      </c>
      <c r="AE147" s="10" t="str">
        <f t="shared" si="18"/>
        <v/>
      </c>
      <c r="AF147" s="10" t="str">
        <f t="shared" si="18"/>
        <v/>
      </c>
      <c r="AG147" s="10" t="str">
        <f t="shared" si="18"/>
        <v/>
      </c>
      <c r="AH147" s="14">
        <f t="shared" si="22"/>
        <v>0</v>
      </c>
      <c r="AI147" s="12"/>
      <c r="AJ147" s="13" t="s">
        <v>48</v>
      </c>
    </row>
    <row r="148" spans="1:36" x14ac:dyDescent="0.3">
      <c r="A148" s="8" t="s">
        <v>219</v>
      </c>
      <c r="B148" s="9" t="str">
        <f>VLOOKUP(A148,'[1]Sub Pivot'!A$1:C$65536,2,FALSE)</f>
        <v>FRANKLIN SUBSTATION</v>
      </c>
      <c r="C148" s="10">
        <f>VLOOKUP(A148,'[1]Sub Pivot'!A$1:C$65536,3,FALSE)</f>
        <v>16155046.737</v>
      </c>
      <c r="D148" s="10">
        <f>IFERROR(VLOOKUP(A148,'[1]BP-18 Substation Detail'!A$1:C$65536,3,FALSE),"")</f>
        <v>16003247.606999993</v>
      </c>
      <c r="E148" s="11">
        <f t="shared" si="19"/>
        <v>9.4855202973681309E-3</v>
      </c>
      <c r="G148" s="10">
        <f>IFERROR(VLOOKUP('BP-20 Substation Detail'!A148,'[1]O&amp;M Pivot'!M$1:V$65536,10,FALSE),0)</f>
        <v>348269.58</v>
      </c>
      <c r="I148" s="13">
        <v>0.11643200259200968</v>
      </c>
      <c r="J148" s="13">
        <v>0.8835679974079903</v>
      </c>
      <c r="K148" s="13" t="s">
        <v>31</v>
      </c>
      <c r="L148" s="13" t="s">
        <v>31</v>
      </c>
      <c r="M148" s="13" t="s">
        <v>31</v>
      </c>
      <c r="N148" s="13" t="s">
        <v>31</v>
      </c>
      <c r="O148" s="13" t="s">
        <v>31</v>
      </c>
      <c r="P148" s="13">
        <f t="shared" si="20"/>
        <v>1</v>
      </c>
      <c r="R148" s="10">
        <f t="shared" si="17"/>
        <v>1880964.4435564217</v>
      </c>
      <c r="S148" s="10">
        <f t="shared" si="16"/>
        <v>14274082.293443577</v>
      </c>
      <c r="T148" s="10" t="str">
        <f t="shared" si="16"/>
        <v/>
      </c>
      <c r="U148" s="10" t="str">
        <f t="shared" si="16"/>
        <v/>
      </c>
      <c r="V148" s="10" t="str">
        <f t="shared" si="16"/>
        <v/>
      </c>
      <c r="W148" s="10" t="str">
        <f t="shared" si="16"/>
        <v/>
      </c>
      <c r="X148" s="10" t="str">
        <f t="shared" si="16"/>
        <v/>
      </c>
      <c r="Y148" s="14">
        <f t="shared" si="21"/>
        <v>0</v>
      </c>
      <c r="Z148" s="4"/>
      <c r="AA148" s="10">
        <f t="shared" si="18"/>
        <v>40549.724641278124</v>
      </c>
      <c r="AB148" s="10">
        <f t="shared" si="18"/>
        <v>307719.85535872186</v>
      </c>
      <c r="AC148" s="10" t="str">
        <f t="shared" si="18"/>
        <v/>
      </c>
      <c r="AD148" s="10" t="str">
        <f t="shared" si="18"/>
        <v/>
      </c>
      <c r="AE148" s="10" t="str">
        <f t="shared" si="18"/>
        <v/>
      </c>
      <c r="AF148" s="10" t="str">
        <f t="shared" si="18"/>
        <v/>
      </c>
      <c r="AG148" s="10" t="str">
        <f t="shared" si="18"/>
        <v/>
      </c>
      <c r="AH148" s="14">
        <f t="shared" si="22"/>
        <v>0</v>
      </c>
      <c r="AI148" s="12"/>
      <c r="AJ148" s="13" t="s">
        <v>220</v>
      </c>
    </row>
    <row r="149" spans="1:36" x14ac:dyDescent="0.3">
      <c r="A149" s="8" t="s">
        <v>221</v>
      </c>
      <c r="B149" s="9" t="str">
        <f>VLOOKUP(A149,'[1]Sub Pivot'!A$1:C$65536,2,FALSE)</f>
        <v>FREEWATER SUBSTATION(BPA)</v>
      </c>
      <c r="C149" s="10">
        <f>VLOOKUP(A149,'[1]Sub Pivot'!A$1:C$65536,3,FALSE)</f>
        <v>1878452.0600000005</v>
      </c>
      <c r="D149" s="10">
        <f>IFERROR(VLOOKUP(A149,'[1]BP-18 Substation Detail'!A$1:C$65536,3,FALSE),"")</f>
        <v>1878452.06</v>
      </c>
      <c r="E149" s="11">
        <f t="shared" si="19"/>
        <v>2.4789628504426099E-16</v>
      </c>
      <c r="G149" s="10">
        <f>IFERROR(VLOOKUP('BP-20 Substation Detail'!A149,'[1]O&amp;M Pivot'!M$1:V$65536,10,FALSE),0)</f>
        <v>14253.585714285715</v>
      </c>
      <c r="I149" s="13" t="s">
        <v>31</v>
      </c>
      <c r="J149" s="13">
        <v>1</v>
      </c>
      <c r="K149" s="13" t="s">
        <v>31</v>
      </c>
      <c r="L149" s="13" t="s">
        <v>31</v>
      </c>
      <c r="M149" s="13" t="s">
        <v>31</v>
      </c>
      <c r="N149" s="13" t="s">
        <v>31</v>
      </c>
      <c r="O149" s="13" t="s">
        <v>31</v>
      </c>
      <c r="P149" s="13">
        <f t="shared" si="20"/>
        <v>1</v>
      </c>
      <c r="R149" s="10" t="str">
        <f t="shared" si="17"/>
        <v/>
      </c>
      <c r="S149" s="10">
        <f t="shared" si="16"/>
        <v>1878452.0600000005</v>
      </c>
      <c r="T149" s="10" t="str">
        <f t="shared" si="16"/>
        <v/>
      </c>
      <c r="U149" s="10" t="str">
        <f t="shared" si="16"/>
        <v/>
      </c>
      <c r="V149" s="10" t="str">
        <f t="shared" si="16"/>
        <v/>
      </c>
      <c r="W149" s="10" t="str">
        <f t="shared" si="16"/>
        <v/>
      </c>
      <c r="X149" s="10" t="str">
        <f t="shared" si="16"/>
        <v/>
      </c>
      <c r="Y149" s="14">
        <f t="shared" si="21"/>
        <v>0</v>
      </c>
      <c r="Z149" s="4"/>
      <c r="AA149" s="10" t="str">
        <f t="shared" si="18"/>
        <v/>
      </c>
      <c r="AB149" s="10">
        <f t="shared" si="18"/>
        <v>14253.585714285715</v>
      </c>
      <c r="AC149" s="10" t="str">
        <f t="shared" si="18"/>
        <v/>
      </c>
      <c r="AD149" s="10" t="str">
        <f t="shared" si="18"/>
        <v/>
      </c>
      <c r="AE149" s="10" t="str">
        <f t="shared" si="18"/>
        <v/>
      </c>
      <c r="AF149" s="10" t="str">
        <f t="shared" si="18"/>
        <v/>
      </c>
      <c r="AG149" s="10" t="str">
        <f t="shared" si="18"/>
        <v/>
      </c>
      <c r="AH149" s="14">
        <f t="shared" si="22"/>
        <v>0</v>
      </c>
      <c r="AI149" s="12"/>
      <c r="AJ149" s="13" t="s">
        <v>32</v>
      </c>
    </row>
    <row r="150" spans="1:36" x14ac:dyDescent="0.3">
      <c r="A150" s="8" t="s">
        <v>222</v>
      </c>
      <c r="B150" s="9" t="str">
        <f>VLOOKUP(A150,'[1]Sub Pivot'!A$1:C$65536,2,FALSE)</f>
        <v>FROMAN SUBSTATION</v>
      </c>
      <c r="C150" s="10">
        <f>VLOOKUP(A150,'[1]Sub Pivot'!A$1:C$65536,3,FALSE)</f>
        <v>10025.1</v>
      </c>
      <c r="D150" s="10">
        <f>IFERROR(VLOOKUP(A150,'[1]BP-18 Substation Detail'!A$1:C$65536,3,FALSE),"")</f>
        <v>10025.1</v>
      </c>
      <c r="E150" s="11">
        <f t="shared" si="19"/>
        <v>0</v>
      </c>
      <c r="G150" s="10">
        <f>IFERROR(VLOOKUP('BP-20 Substation Detail'!A150,'[1]O&amp;M Pivot'!M$1:V$65536,10,FALSE),0)</f>
        <v>498.91428571428565</v>
      </c>
      <c r="I150" s="13" t="s">
        <v>31</v>
      </c>
      <c r="J150" s="13">
        <v>1</v>
      </c>
      <c r="K150" s="13" t="s">
        <v>31</v>
      </c>
      <c r="L150" s="13" t="s">
        <v>31</v>
      </c>
      <c r="M150" s="13" t="s">
        <v>31</v>
      </c>
      <c r="N150" s="13" t="s">
        <v>31</v>
      </c>
      <c r="O150" s="13" t="s">
        <v>31</v>
      </c>
      <c r="P150" s="13">
        <f t="shared" si="20"/>
        <v>1</v>
      </c>
      <c r="R150" s="10" t="str">
        <f t="shared" si="17"/>
        <v/>
      </c>
      <c r="S150" s="10">
        <f t="shared" si="16"/>
        <v>10025.1</v>
      </c>
      <c r="T150" s="10" t="str">
        <f t="shared" si="16"/>
        <v/>
      </c>
      <c r="U150" s="10" t="str">
        <f t="shared" si="16"/>
        <v/>
      </c>
      <c r="V150" s="10" t="str">
        <f t="shared" si="16"/>
        <v/>
      </c>
      <c r="W150" s="10" t="str">
        <f t="shared" si="16"/>
        <v/>
      </c>
      <c r="X150" s="10" t="str">
        <f t="shared" si="16"/>
        <v/>
      </c>
      <c r="Y150" s="14">
        <f t="shared" si="21"/>
        <v>0</v>
      </c>
      <c r="Z150" s="4"/>
      <c r="AA150" s="10" t="str">
        <f t="shared" si="18"/>
        <v/>
      </c>
      <c r="AB150" s="10">
        <f t="shared" si="18"/>
        <v>498.91428571428565</v>
      </c>
      <c r="AC150" s="10" t="str">
        <f t="shared" si="18"/>
        <v/>
      </c>
      <c r="AD150" s="10" t="str">
        <f t="shared" si="18"/>
        <v/>
      </c>
      <c r="AE150" s="10" t="str">
        <f t="shared" si="18"/>
        <v/>
      </c>
      <c r="AF150" s="10" t="str">
        <f t="shared" si="18"/>
        <v/>
      </c>
      <c r="AG150" s="10" t="str">
        <f t="shared" si="18"/>
        <v/>
      </c>
      <c r="AH150" s="14">
        <f t="shared" si="22"/>
        <v>0</v>
      </c>
      <c r="AI150" s="12"/>
      <c r="AJ150" s="13" t="s">
        <v>48</v>
      </c>
    </row>
    <row r="151" spans="1:36" x14ac:dyDescent="0.3">
      <c r="A151" s="8" t="s">
        <v>223</v>
      </c>
      <c r="B151" s="9" t="str">
        <f>VLOOKUP(A151,'[1]Sub Pivot'!A$1:C$65536,2,FALSE)</f>
        <v>FRENCHTOWN SUBSTATION (SOLD)</v>
      </c>
      <c r="C151" s="10">
        <f>VLOOKUP(A151,'[1]Sub Pivot'!A$1:C$65536,3,FALSE)</f>
        <v>24770.1</v>
      </c>
      <c r="D151" s="10">
        <f>IFERROR(VLOOKUP(A151,'[1]BP-18 Substation Detail'!A$1:C$65536,3,FALSE),"")</f>
        <v>24770.1</v>
      </c>
      <c r="E151" s="11">
        <f t="shared" si="19"/>
        <v>0</v>
      </c>
      <c r="G151" s="10">
        <f>IFERROR(VLOOKUP('BP-20 Substation Detail'!A151,'[1]O&amp;M Pivot'!M$1:V$65536,10,FALSE),0)</f>
        <v>432.41571428571427</v>
      </c>
      <c r="I151" s="13" t="s">
        <v>31</v>
      </c>
      <c r="J151" s="13">
        <v>1</v>
      </c>
      <c r="K151" s="13" t="s">
        <v>31</v>
      </c>
      <c r="L151" s="13" t="s">
        <v>31</v>
      </c>
      <c r="M151" s="13" t="s">
        <v>31</v>
      </c>
      <c r="N151" s="13" t="s">
        <v>31</v>
      </c>
      <c r="O151" s="13" t="s">
        <v>31</v>
      </c>
      <c r="P151" s="13">
        <f t="shared" si="20"/>
        <v>1</v>
      </c>
      <c r="R151" s="10" t="str">
        <f t="shared" si="17"/>
        <v/>
      </c>
      <c r="S151" s="10">
        <f t="shared" si="16"/>
        <v>24770.1</v>
      </c>
      <c r="T151" s="10" t="str">
        <f t="shared" si="16"/>
        <v/>
      </c>
      <c r="U151" s="10" t="str">
        <f t="shared" si="16"/>
        <v/>
      </c>
      <c r="V151" s="10" t="str">
        <f t="shared" si="16"/>
        <v/>
      </c>
      <c r="W151" s="10" t="str">
        <f t="shared" si="16"/>
        <v/>
      </c>
      <c r="X151" s="10" t="str">
        <f t="shared" si="16"/>
        <v/>
      </c>
      <c r="Y151" s="14">
        <f t="shared" si="21"/>
        <v>0</v>
      </c>
      <c r="Z151" s="4"/>
      <c r="AA151" s="10" t="str">
        <f t="shared" si="18"/>
        <v/>
      </c>
      <c r="AB151" s="10">
        <f t="shared" si="18"/>
        <v>432.41571428571427</v>
      </c>
      <c r="AC151" s="10" t="str">
        <f t="shared" si="18"/>
        <v/>
      </c>
      <c r="AD151" s="10" t="str">
        <f t="shared" si="18"/>
        <v/>
      </c>
      <c r="AE151" s="10" t="str">
        <f t="shared" si="18"/>
        <v/>
      </c>
      <c r="AF151" s="10" t="str">
        <f t="shared" si="18"/>
        <v/>
      </c>
      <c r="AG151" s="10" t="str">
        <f t="shared" si="18"/>
        <v/>
      </c>
      <c r="AH151" s="14">
        <f t="shared" si="22"/>
        <v>0</v>
      </c>
      <c r="AI151" s="12"/>
      <c r="AJ151" s="13" t="s">
        <v>224</v>
      </c>
    </row>
    <row r="152" spans="1:36" x14ac:dyDescent="0.3">
      <c r="A152" s="8" t="s">
        <v>225</v>
      </c>
      <c r="B152" s="18" t="str">
        <f>VLOOKUP(A152,'[1]Sub Pivot'!A$1:C$65536,2,FALSE)</f>
        <v>FORT ROCK SUBSTATION (MIDSTATE ELECTRIC COOP)</v>
      </c>
      <c r="C152" s="10">
        <f>VLOOKUP(A152,'[1]Sub Pivot'!A$1:C$65536,3,FALSE)</f>
        <v>285081</v>
      </c>
      <c r="D152" s="10">
        <f>IFERROR(VLOOKUP(A152,'[1]BP-18 Substation Detail'!A$1:C$65536,3,FALSE),"")</f>
        <v>119662.95000000001</v>
      </c>
      <c r="E152" s="11">
        <f t="shared" si="19"/>
        <v>1.382366471827746</v>
      </c>
      <c r="G152" s="10">
        <f>IFERROR(VLOOKUP('BP-20 Substation Detail'!A152,'[1]O&amp;M Pivot'!M$1:V$65536,10,FALSE),0)</f>
        <v>0</v>
      </c>
      <c r="I152" s="13" t="s">
        <v>31</v>
      </c>
      <c r="J152" s="13">
        <v>1</v>
      </c>
      <c r="K152" s="13" t="s">
        <v>31</v>
      </c>
      <c r="L152" s="13" t="s">
        <v>31</v>
      </c>
      <c r="M152" s="13" t="s">
        <v>31</v>
      </c>
      <c r="N152" s="13" t="s">
        <v>31</v>
      </c>
      <c r="O152" s="13" t="s">
        <v>31</v>
      </c>
      <c r="P152" s="13">
        <f t="shared" si="20"/>
        <v>1</v>
      </c>
      <c r="R152" s="10" t="str">
        <f t="shared" si="17"/>
        <v/>
      </c>
      <c r="S152" s="10">
        <f t="shared" si="16"/>
        <v>285081</v>
      </c>
      <c r="T152" s="10" t="str">
        <f t="shared" si="16"/>
        <v/>
      </c>
      <c r="U152" s="10" t="str">
        <f t="shared" si="16"/>
        <v/>
      </c>
      <c r="V152" s="10" t="str">
        <f t="shared" si="16"/>
        <v/>
      </c>
      <c r="W152" s="10" t="str">
        <f t="shared" si="16"/>
        <v/>
      </c>
      <c r="X152" s="10" t="str">
        <f t="shared" si="16"/>
        <v/>
      </c>
      <c r="Y152" s="14">
        <f t="shared" si="21"/>
        <v>0</v>
      </c>
      <c r="Z152" s="4"/>
      <c r="AA152" s="10" t="str">
        <f t="shared" si="18"/>
        <v/>
      </c>
      <c r="AB152" s="10">
        <f t="shared" si="18"/>
        <v>0</v>
      </c>
      <c r="AC152" s="10" t="str">
        <f t="shared" si="18"/>
        <v/>
      </c>
      <c r="AD152" s="10" t="str">
        <f t="shared" si="18"/>
        <v/>
      </c>
      <c r="AE152" s="10" t="str">
        <f t="shared" si="18"/>
        <v/>
      </c>
      <c r="AF152" s="10" t="str">
        <f t="shared" si="18"/>
        <v/>
      </c>
      <c r="AG152" s="10" t="str">
        <f t="shared" si="18"/>
        <v/>
      </c>
      <c r="AH152" s="14">
        <f t="shared" si="22"/>
        <v>0</v>
      </c>
      <c r="AI152" s="12"/>
      <c r="AJ152" s="24" t="s">
        <v>226</v>
      </c>
    </row>
    <row r="153" spans="1:36" x14ac:dyDescent="0.3">
      <c r="A153" s="8" t="s">
        <v>227</v>
      </c>
      <c r="B153" s="9" t="str">
        <f>VLOOKUP(A153,'[1]Sub Pivot'!A$1:C$65536,2,FALSE)</f>
        <v>GARDINER SUBSTATION</v>
      </c>
      <c r="C153" s="10">
        <f>VLOOKUP(A153,'[1]Sub Pivot'!A$1:C$65536,3,FALSE)</f>
        <v>923958.27</v>
      </c>
      <c r="D153" s="10">
        <f>IFERROR(VLOOKUP(A153,'[1]BP-18 Substation Detail'!A$1:C$65536,3,FALSE),"")</f>
        <v>923958.27</v>
      </c>
      <c r="E153" s="11">
        <f t="shared" si="19"/>
        <v>0</v>
      </c>
      <c r="G153" s="10">
        <f>IFERROR(VLOOKUP('BP-20 Substation Detail'!A153,'[1]O&amp;M Pivot'!M$1:V$65536,10,FALSE),0)</f>
        <v>36455.219999999994</v>
      </c>
      <c r="I153" s="13" t="s">
        <v>31</v>
      </c>
      <c r="J153" s="13">
        <v>0.65867277369699673</v>
      </c>
      <c r="K153" s="13" t="s">
        <v>31</v>
      </c>
      <c r="L153" s="13" t="s">
        <v>31</v>
      </c>
      <c r="M153" s="13">
        <v>0.34132722630300327</v>
      </c>
      <c r="N153" s="13" t="s">
        <v>31</v>
      </c>
      <c r="O153" s="13" t="s">
        <v>31</v>
      </c>
      <c r="P153" s="13">
        <f t="shared" si="20"/>
        <v>1</v>
      </c>
      <c r="R153" s="10" t="str">
        <f t="shared" si="17"/>
        <v/>
      </c>
      <c r="S153" s="10">
        <f t="shared" si="16"/>
        <v>608586.15648117859</v>
      </c>
      <c r="T153" s="10" t="str">
        <f t="shared" si="16"/>
        <v/>
      </c>
      <c r="U153" s="10" t="str">
        <f t="shared" si="16"/>
        <v/>
      </c>
      <c r="V153" s="10">
        <f t="shared" si="16"/>
        <v>315372.11351882142</v>
      </c>
      <c r="W153" s="10" t="str">
        <f t="shared" si="16"/>
        <v/>
      </c>
      <c r="X153" s="10" t="str">
        <f t="shared" si="16"/>
        <v/>
      </c>
      <c r="Y153" s="14">
        <f t="shared" si="21"/>
        <v>0</v>
      </c>
      <c r="Z153" s="4"/>
      <c r="AA153" s="10" t="str">
        <f t="shared" si="18"/>
        <v/>
      </c>
      <c r="AB153" s="10">
        <f t="shared" si="18"/>
        <v>24012.060873134225</v>
      </c>
      <c r="AC153" s="10" t="str">
        <f t="shared" si="18"/>
        <v/>
      </c>
      <c r="AD153" s="10" t="str">
        <f t="shared" si="18"/>
        <v/>
      </c>
      <c r="AE153" s="10">
        <f t="shared" si="18"/>
        <v>12443.159126865768</v>
      </c>
      <c r="AF153" s="10" t="str">
        <f t="shared" si="18"/>
        <v/>
      </c>
      <c r="AG153" s="10" t="str">
        <f t="shared" si="18"/>
        <v/>
      </c>
      <c r="AH153" s="14">
        <f t="shared" si="22"/>
        <v>0</v>
      </c>
      <c r="AI153" s="12"/>
      <c r="AJ153" s="13" t="s">
        <v>228</v>
      </c>
    </row>
    <row r="154" spans="1:36" x14ac:dyDescent="0.3">
      <c r="A154" s="8" t="s">
        <v>229</v>
      </c>
      <c r="B154" s="9" t="str">
        <f>VLOOKUP(A154,'[1]Sub Pivot'!A$1:C$65536,2,FALSE)</f>
        <v>GARIBALDI SUBSTATION(TILLAMOOK PUD)</v>
      </c>
      <c r="C154" s="10">
        <f>VLOOKUP(A154,'[1]Sub Pivot'!A$1:C$65536,3,FALSE)</f>
        <v>350237</v>
      </c>
      <c r="D154" s="10">
        <f>IFERROR(VLOOKUP(A154,'[1]BP-18 Substation Detail'!A$1:C$65536,3,FALSE),"")</f>
        <v>350237</v>
      </c>
      <c r="E154" s="11">
        <f t="shared" si="19"/>
        <v>0</v>
      </c>
      <c r="G154" s="10">
        <f>IFERROR(VLOOKUP('BP-20 Substation Detail'!A154,'[1]O&amp;M Pivot'!M$1:V$65536,10,FALSE),0)</f>
        <v>2117.1485714285714</v>
      </c>
      <c r="I154" s="13" t="s">
        <v>31</v>
      </c>
      <c r="J154" s="13">
        <v>1</v>
      </c>
      <c r="K154" s="13" t="s">
        <v>31</v>
      </c>
      <c r="L154" s="13" t="s">
        <v>31</v>
      </c>
      <c r="M154" s="13" t="s">
        <v>31</v>
      </c>
      <c r="N154" s="13" t="s">
        <v>31</v>
      </c>
      <c r="O154" s="13" t="s">
        <v>31</v>
      </c>
      <c r="P154" s="13">
        <f t="shared" si="20"/>
        <v>1</v>
      </c>
      <c r="R154" s="10" t="str">
        <f t="shared" si="17"/>
        <v/>
      </c>
      <c r="S154" s="10">
        <f t="shared" si="16"/>
        <v>350237</v>
      </c>
      <c r="T154" s="10" t="str">
        <f t="shared" si="16"/>
        <v/>
      </c>
      <c r="U154" s="10" t="str">
        <f t="shared" si="16"/>
        <v/>
      </c>
      <c r="V154" s="10" t="str">
        <f t="shared" si="16"/>
        <v/>
      </c>
      <c r="W154" s="10" t="str">
        <f t="shared" si="16"/>
        <v/>
      </c>
      <c r="X154" s="10" t="str">
        <f t="shared" si="16"/>
        <v/>
      </c>
      <c r="Y154" s="14">
        <f t="shared" si="21"/>
        <v>0</v>
      </c>
      <c r="Z154" s="4"/>
      <c r="AA154" s="10" t="str">
        <f t="shared" si="18"/>
        <v/>
      </c>
      <c r="AB154" s="10">
        <f t="shared" si="18"/>
        <v>2117.1485714285714</v>
      </c>
      <c r="AC154" s="10" t="str">
        <f t="shared" si="18"/>
        <v/>
      </c>
      <c r="AD154" s="10" t="str">
        <f t="shared" si="18"/>
        <v/>
      </c>
      <c r="AE154" s="10" t="str">
        <f t="shared" si="18"/>
        <v/>
      </c>
      <c r="AF154" s="10" t="str">
        <f t="shared" si="18"/>
        <v/>
      </c>
      <c r="AG154" s="10" t="str">
        <f t="shared" si="18"/>
        <v/>
      </c>
      <c r="AH154" s="14">
        <f t="shared" si="22"/>
        <v>0</v>
      </c>
      <c r="AI154" s="12"/>
      <c r="AJ154" s="13" t="s">
        <v>48</v>
      </c>
    </row>
    <row r="155" spans="1:36" x14ac:dyDescent="0.3">
      <c r="A155" s="8" t="s">
        <v>230</v>
      </c>
      <c r="B155" s="9" t="str">
        <f>VLOOKUP(A155,'[1]Sub Pivot'!A$1:C$65536,2,FALSE)</f>
        <v>GARRISON SUBSTATION</v>
      </c>
      <c r="C155" s="10">
        <f>VLOOKUP(A155,'[1]Sub Pivot'!A$1:C$65536,3,FALSE)</f>
        <v>88622515.082000002</v>
      </c>
      <c r="D155" s="10">
        <f>IFERROR(VLOOKUP(A155,'[1]BP-18 Substation Detail'!A$1:C$65536,3,FALSE),"")</f>
        <v>88032957.601999968</v>
      </c>
      <c r="E155" s="11">
        <f t="shared" si="19"/>
        <v>6.6970086665205956E-3</v>
      </c>
      <c r="G155" s="10">
        <f>IFERROR(VLOOKUP('BP-20 Substation Detail'!A155,'[1]O&amp;M Pivot'!M$1:V$65536,10,FALSE),0)</f>
        <v>675363.13857142848</v>
      </c>
      <c r="I155" s="13" t="s">
        <v>31</v>
      </c>
      <c r="J155" s="13">
        <v>0.69028940722162768</v>
      </c>
      <c r="K155" s="13" t="s">
        <v>31</v>
      </c>
      <c r="L155" s="13">
        <v>0.30971059277837232</v>
      </c>
      <c r="M155" s="13" t="s">
        <v>31</v>
      </c>
      <c r="N155" s="13" t="s">
        <v>31</v>
      </c>
      <c r="O155" s="13" t="s">
        <v>31</v>
      </c>
      <c r="P155" s="13">
        <f t="shared" si="20"/>
        <v>1</v>
      </c>
      <c r="R155" s="10" t="str">
        <f t="shared" si="17"/>
        <v/>
      </c>
      <c r="S155" s="10">
        <f t="shared" si="16"/>
        <v>61175183.402443543</v>
      </c>
      <c r="T155" s="10" t="str">
        <f t="shared" si="16"/>
        <v/>
      </c>
      <c r="U155" s="10">
        <f t="shared" si="16"/>
        <v>27447331.679556463</v>
      </c>
      <c r="V155" s="10" t="str">
        <f t="shared" si="16"/>
        <v/>
      </c>
      <c r="W155" s="10" t="str">
        <f t="shared" si="16"/>
        <v/>
      </c>
      <c r="X155" s="10" t="str">
        <f t="shared" si="16"/>
        <v/>
      </c>
      <c r="Y155" s="14">
        <f t="shared" si="21"/>
        <v>0</v>
      </c>
      <c r="Z155" s="4"/>
      <c r="AA155" s="10" t="str">
        <f t="shared" si="18"/>
        <v/>
      </c>
      <c r="AB155" s="10">
        <f t="shared" si="18"/>
        <v>466196.02058380935</v>
      </c>
      <c r="AC155" s="10" t="str">
        <f t="shared" si="18"/>
        <v/>
      </c>
      <c r="AD155" s="10">
        <f t="shared" si="18"/>
        <v>209167.11798761913</v>
      </c>
      <c r="AE155" s="10" t="str">
        <f t="shared" si="18"/>
        <v/>
      </c>
      <c r="AF155" s="10" t="str">
        <f t="shared" si="18"/>
        <v/>
      </c>
      <c r="AG155" s="10" t="str">
        <f t="shared" si="18"/>
        <v/>
      </c>
      <c r="AH155" s="14">
        <f t="shared" si="22"/>
        <v>0</v>
      </c>
      <c r="AI155" s="12"/>
      <c r="AJ155" s="13" t="s">
        <v>231</v>
      </c>
    </row>
    <row r="156" spans="1:36" x14ac:dyDescent="0.3">
      <c r="A156" s="8" t="s">
        <v>232</v>
      </c>
      <c r="B156" s="9" t="str">
        <f>VLOOKUP(A156,'[1]Sub Pivot'!A$1:C$65536,2,FALSE)</f>
        <v>GRAND COULEE 500 KV SWITCHYARD</v>
      </c>
      <c r="C156" s="10">
        <f>VLOOKUP(A156,'[1]Sub Pivot'!A$1:C$65536,3,FALSE)</f>
        <v>2080840.7000000002</v>
      </c>
      <c r="D156" s="10">
        <f>IFERROR(VLOOKUP(A156,'[1]BP-18 Substation Detail'!A$1:C$65536,3,FALSE),"")</f>
        <v>2080840.7000000002</v>
      </c>
      <c r="E156" s="11">
        <f t="shared" si="19"/>
        <v>0</v>
      </c>
      <c r="G156" s="10">
        <f>IFERROR(VLOOKUP('BP-20 Substation Detail'!A156,'[1]O&amp;M Pivot'!M$1:V$65536,10,FALSE),0)</f>
        <v>30243.132857142857</v>
      </c>
      <c r="I156" s="13">
        <v>1</v>
      </c>
      <c r="J156" s="13" t="s">
        <v>31</v>
      </c>
      <c r="K156" s="13" t="s">
        <v>31</v>
      </c>
      <c r="L156" s="13" t="s">
        <v>31</v>
      </c>
      <c r="M156" s="13" t="s">
        <v>31</v>
      </c>
      <c r="N156" s="13" t="s">
        <v>31</v>
      </c>
      <c r="O156" s="13" t="s">
        <v>31</v>
      </c>
      <c r="P156" s="13">
        <f t="shared" si="20"/>
        <v>1</v>
      </c>
      <c r="R156" s="10">
        <f t="shared" si="17"/>
        <v>2080840.7000000002</v>
      </c>
      <c r="S156" s="10" t="str">
        <f t="shared" si="16"/>
        <v/>
      </c>
      <c r="T156" s="10" t="str">
        <f t="shared" si="16"/>
        <v/>
      </c>
      <c r="U156" s="10" t="str">
        <f t="shared" si="16"/>
        <v/>
      </c>
      <c r="V156" s="10" t="str">
        <f t="shared" si="16"/>
        <v/>
      </c>
      <c r="W156" s="10" t="str">
        <f t="shared" si="16"/>
        <v/>
      </c>
      <c r="X156" s="10" t="str">
        <f t="shared" si="16"/>
        <v/>
      </c>
      <c r="Y156" s="14">
        <f t="shared" si="21"/>
        <v>0</v>
      </c>
      <c r="Z156" s="4"/>
      <c r="AA156" s="10">
        <f t="shared" si="18"/>
        <v>30243.132857142857</v>
      </c>
      <c r="AB156" s="10" t="str">
        <f t="shared" si="18"/>
        <v/>
      </c>
      <c r="AC156" s="10" t="str">
        <f t="shared" si="18"/>
        <v/>
      </c>
      <c r="AD156" s="10" t="str">
        <f t="shared" si="18"/>
        <v/>
      </c>
      <c r="AE156" s="10" t="str">
        <f t="shared" si="18"/>
        <v/>
      </c>
      <c r="AF156" s="10" t="str">
        <f t="shared" si="18"/>
        <v/>
      </c>
      <c r="AG156" s="10" t="str">
        <f t="shared" si="18"/>
        <v/>
      </c>
      <c r="AH156" s="14">
        <f t="shared" si="22"/>
        <v>0</v>
      </c>
      <c r="AI156" s="12"/>
      <c r="AJ156" s="13" t="s">
        <v>96</v>
      </c>
    </row>
    <row r="157" spans="1:36" x14ac:dyDescent="0.3">
      <c r="A157" s="8" t="s">
        <v>233</v>
      </c>
      <c r="B157" s="9" t="str">
        <f>VLOOKUP(A157,'[1]Sub Pivot'!A$1:C$65536,2,FALSE)</f>
        <v>GRAND COULEE 115 KV SWITCHYARD</v>
      </c>
      <c r="C157" s="10">
        <f>VLOOKUP(A157,'[1]Sub Pivot'!A$1:C$65536,3,FALSE)</f>
        <v>75243.05</v>
      </c>
      <c r="D157" s="10">
        <f>IFERROR(VLOOKUP(A157,'[1]BP-18 Substation Detail'!A$1:C$65536,3,FALSE),"")</f>
        <v>75243.05</v>
      </c>
      <c r="E157" s="11">
        <f t="shared" si="19"/>
        <v>0</v>
      </c>
      <c r="G157" s="10">
        <f>IFERROR(VLOOKUP('BP-20 Substation Detail'!A157,'[1]O&amp;M Pivot'!M$1:V$65536,10,FALSE),0)</f>
        <v>11938.304285714288</v>
      </c>
      <c r="I157" s="13">
        <v>1</v>
      </c>
      <c r="J157" s="13" t="s">
        <v>31</v>
      </c>
      <c r="K157" s="13" t="s">
        <v>31</v>
      </c>
      <c r="L157" s="13" t="s">
        <v>31</v>
      </c>
      <c r="M157" s="13" t="s">
        <v>31</v>
      </c>
      <c r="N157" s="13" t="s">
        <v>31</v>
      </c>
      <c r="O157" s="13" t="s">
        <v>31</v>
      </c>
      <c r="P157" s="13">
        <f t="shared" si="20"/>
        <v>1</v>
      </c>
      <c r="R157" s="10">
        <f t="shared" si="17"/>
        <v>75243.05</v>
      </c>
      <c r="S157" s="10" t="str">
        <f t="shared" si="16"/>
        <v/>
      </c>
      <c r="T157" s="10" t="str">
        <f t="shared" si="16"/>
        <v/>
      </c>
      <c r="U157" s="10" t="str">
        <f t="shared" si="16"/>
        <v/>
      </c>
      <c r="V157" s="10" t="str">
        <f t="shared" ref="V157:X220" si="23">IFERROR(M157*$C157,"")</f>
        <v/>
      </c>
      <c r="W157" s="10" t="str">
        <f t="shared" si="23"/>
        <v/>
      </c>
      <c r="X157" s="10" t="str">
        <f t="shared" si="23"/>
        <v/>
      </c>
      <c r="Y157" s="14">
        <f t="shared" si="21"/>
        <v>0</v>
      </c>
      <c r="Z157" s="4"/>
      <c r="AA157" s="10">
        <f t="shared" si="18"/>
        <v>11938.304285714288</v>
      </c>
      <c r="AB157" s="10" t="str">
        <f t="shared" si="18"/>
        <v/>
      </c>
      <c r="AC157" s="10" t="str">
        <f t="shared" si="18"/>
        <v/>
      </c>
      <c r="AD157" s="10" t="str">
        <f t="shared" ref="AD157:AG220" si="24">IFERROR(L157*$G157,"")</f>
        <v/>
      </c>
      <c r="AE157" s="10" t="str">
        <f t="shared" si="24"/>
        <v/>
      </c>
      <c r="AF157" s="10" t="str">
        <f t="shared" si="24"/>
        <v/>
      </c>
      <c r="AG157" s="10" t="str">
        <f t="shared" si="24"/>
        <v/>
      </c>
      <c r="AH157" s="14">
        <f t="shared" si="22"/>
        <v>0</v>
      </c>
      <c r="AI157" s="12"/>
      <c r="AJ157" s="13" t="s">
        <v>96</v>
      </c>
    </row>
    <row r="158" spans="1:36" x14ac:dyDescent="0.3">
      <c r="A158" s="8" t="s">
        <v>234</v>
      </c>
      <c r="B158" s="9" t="str">
        <f>VLOOKUP(A158,'[1]Sub Pivot'!A$1:C$65536,2,FALSE)</f>
        <v>GRAND COULEE 230 KV SWITCHYARD</v>
      </c>
      <c r="C158" s="10">
        <f>VLOOKUP(A158,'[1]Sub Pivot'!A$1:C$65536,3,FALSE)</f>
        <v>1777144.15</v>
      </c>
      <c r="D158" s="10">
        <f>IFERROR(VLOOKUP(A158,'[1]BP-18 Substation Detail'!A$1:C$65536,3,FALSE),"")</f>
        <v>1777020.67</v>
      </c>
      <c r="E158" s="11">
        <f t="shared" si="19"/>
        <v>6.9487092685298585E-5</v>
      </c>
      <c r="G158" s="10">
        <f>IFERROR(VLOOKUP('BP-20 Substation Detail'!A158,'[1]O&amp;M Pivot'!M$1:V$65536,10,FALSE),0)</f>
        <v>6387.0214285714292</v>
      </c>
      <c r="I158" s="13">
        <v>1</v>
      </c>
      <c r="J158" s="13" t="s">
        <v>31</v>
      </c>
      <c r="K158" s="13" t="s">
        <v>31</v>
      </c>
      <c r="L158" s="13" t="s">
        <v>31</v>
      </c>
      <c r="M158" s="13" t="s">
        <v>31</v>
      </c>
      <c r="N158" s="13" t="s">
        <v>31</v>
      </c>
      <c r="O158" s="13" t="s">
        <v>31</v>
      </c>
      <c r="P158" s="13">
        <f t="shared" si="20"/>
        <v>1</v>
      </c>
      <c r="R158" s="10">
        <f t="shared" si="17"/>
        <v>1777144.15</v>
      </c>
      <c r="S158" s="10" t="str">
        <f t="shared" si="17"/>
        <v/>
      </c>
      <c r="T158" s="10" t="str">
        <f t="shared" si="17"/>
        <v/>
      </c>
      <c r="U158" s="10" t="str">
        <f t="shared" si="17"/>
        <v/>
      </c>
      <c r="V158" s="10" t="str">
        <f t="shared" si="23"/>
        <v/>
      </c>
      <c r="W158" s="10" t="str">
        <f t="shared" si="23"/>
        <v/>
      </c>
      <c r="X158" s="10" t="str">
        <f t="shared" si="23"/>
        <v/>
      </c>
      <c r="Y158" s="14">
        <f t="shared" si="21"/>
        <v>0</v>
      </c>
      <c r="Z158" s="4"/>
      <c r="AA158" s="10">
        <f t="shared" ref="AA158:AF221" si="25">IFERROR(I158*$G158,"")</f>
        <v>6387.0214285714292</v>
      </c>
      <c r="AB158" s="10" t="str">
        <f t="shared" si="25"/>
        <v/>
      </c>
      <c r="AC158" s="10" t="str">
        <f t="shared" si="25"/>
        <v/>
      </c>
      <c r="AD158" s="10" t="str">
        <f t="shared" si="24"/>
        <v/>
      </c>
      <c r="AE158" s="10" t="str">
        <f t="shared" si="24"/>
        <v/>
      </c>
      <c r="AF158" s="10" t="str">
        <f t="shared" si="24"/>
        <v/>
      </c>
      <c r="AG158" s="10" t="str">
        <f t="shared" si="24"/>
        <v/>
      </c>
      <c r="AH158" s="14">
        <f t="shared" si="22"/>
        <v>0</v>
      </c>
      <c r="AI158" s="12"/>
      <c r="AJ158" s="13" t="s">
        <v>96</v>
      </c>
    </row>
    <row r="159" spans="1:36" x14ac:dyDescent="0.3">
      <c r="A159" s="8" t="s">
        <v>235</v>
      </c>
      <c r="B159" s="9" t="str">
        <f>VLOOKUP(A159,'[1]Sub Pivot'!A$1:C$65536,2,FALSE)</f>
        <v>GEISEL MONUMENT SUBSTATION</v>
      </c>
      <c r="C159" s="10">
        <f>VLOOKUP(A159,'[1]Sub Pivot'!A$1:C$65536,3,FALSE)</f>
        <v>37685</v>
      </c>
      <c r="D159" s="10">
        <f>IFERROR(VLOOKUP(A159,'[1]BP-18 Substation Detail'!A$1:C$65536,3,FALSE),"")</f>
        <v>37685</v>
      </c>
      <c r="E159" s="11">
        <f t="shared" si="19"/>
        <v>0</v>
      </c>
      <c r="G159" s="10">
        <f>IFERROR(VLOOKUP('BP-20 Substation Detail'!A159,'[1]O&amp;M Pivot'!M$1:V$65536,10,FALSE),0)</f>
        <v>44.812857142857141</v>
      </c>
      <c r="I159" s="13" t="s">
        <v>31</v>
      </c>
      <c r="J159" s="13">
        <v>1</v>
      </c>
      <c r="K159" s="13" t="s">
        <v>31</v>
      </c>
      <c r="L159" s="13" t="s">
        <v>31</v>
      </c>
      <c r="M159" s="13" t="s">
        <v>31</v>
      </c>
      <c r="N159" s="13" t="s">
        <v>31</v>
      </c>
      <c r="O159" s="13" t="s">
        <v>31</v>
      </c>
      <c r="P159" s="13">
        <f t="shared" si="20"/>
        <v>1</v>
      </c>
      <c r="R159" s="10" t="str">
        <f t="shared" si="17"/>
        <v/>
      </c>
      <c r="S159" s="10">
        <f t="shared" si="17"/>
        <v>37685</v>
      </c>
      <c r="T159" s="10" t="str">
        <f t="shared" si="17"/>
        <v/>
      </c>
      <c r="U159" s="10" t="str">
        <f t="shared" si="17"/>
        <v/>
      </c>
      <c r="V159" s="10" t="str">
        <f t="shared" si="23"/>
        <v/>
      </c>
      <c r="W159" s="10" t="str">
        <f t="shared" si="23"/>
        <v/>
      </c>
      <c r="X159" s="10" t="str">
        <f t="shared" si="23"/>
        <v/>
      </c>
      <c r="Y159" s="14">
        <f t="shared" si="21"/>
        <v>0</v>
      </c>
      <c r="Z159" s="4"/>
      <c r="AA159" s="10" t="str">
        <f t="shared" si="25"/>
        <v/>
      </c>
      <c r="AB159" s="10">
        <f t="shared" si="25"/>
        <v>44.812857142857141</v>
      </c>
      <c r="AC159" s="10" t="str">
        <f t="shared" si="25"/>
        <v/>
      </c>
      <c r="AD159" s="10" t="str">
        <f t="shared" si="24"/>
        <v/>
      </c>
      <c r="AE159" s="10" t="str">
        <f t="shared" si="24"/>
        <v/>
      </c>
      <c r="AF159" s="10" t="str">
        <f t="shared" si="24"/>
        <v/>
      </c>
      <c r="AG159" s="10" t="str">
        <f t="shared" si="24"/>
        <v/>
      </c>
      <c r="AH159" s="14">
        <f t="shared" si="22"/>
        <v>0</v>
      </c>
      <c r="AI159" s="12"/>
      <c r="AJ159" s="13" t="s">
        <v>48</v>
      </c>
    </row>
    <row r="160" spans="1:36" x14ac:dyDescent="0.3">
      <c r="A160" s="8" t="s">
        <v>236</v>
      </c>
      <c r="B160" s="9" t="str">
        <f>VLOOKUP(A160,'[1]Sub Pivot'!A$1:C$65536,2,FALSE)</f>
        <v>GILMER SUBSTATION(KLICKITAT CO PUD)</v>
      </c>
      <c r="C160" s="10">
        <f>VLOOKUP(A160,'[1]Sub Pivot'!A$1:C$65536,3,FALSE)</f>
        <v>22504</v>
      </c>
      <c r="D160" s="10">
        <f>IFERROR(VLOOKUP(A160,'[1]BP-18 Substation Detail'!A$1:C$65536,3,FALSE),"")</f>
        <v>22504</v>
      </c>
      <c r="E160" s="11">
        <f t="shared" si="19"/>
        <v>0</v>
      </c>
      <c r="G160" s="10">
        <f>IFERROR(VLOOKUP('BP-20 Substation Detail'!A160,'[1]O&amp;M Pivot'!M$1:V$65536,10,FALSE),0)</f>
        <v>547.1514285714286</v>
      </c>
      <c r="I160" s="13" t="s">
        <v>31</v>
      </c>
      <c r="J160" s="13">
        <v>1</v>
      </c>
      <c r="K160" s="13" t="s">
        <v>31</v>
      </c>
      <c r="L160" s="13" t="s">
        <v>31</v>
      </c>
      <c r="M160" s="13" t="s">
        <v>31</v>
      </c>
      <c r="N160" s="13" t="s">
        <v>31</v>
      </c>
      <c r="O160" s="13" t="s">
        <v>31</v>
      </c>
      <c r="P160" s="13">
        <f t="shared" si="20"/>
        <v>1</v>
      </c>
      <c r="R160" s="10" t="str">
        <f t="shared" si="17"/>
        <v/>
      </c>
      <c r="S160" s="10">
        <f t="shared" si="17"/>
        <v>22504</v>
      </c>
      <c r="T160" s="10" t="str">
        <f t="shared" si="17"/>
        <v/>
      </c>
      <c r="U160" s="10" t="str">
        <f t="shared" si="17"/>
        <v/>
      </c>
      <c r="V160" s="10" t="str">
        <f t="shared" si="23"/>
        <v/>
      </c>
      <c r="W160" s="10" t="str">
        <f t="shared" si="23"/>
        <v/>
      </c>
      <c r="X160" s="10" t="str">
        <f t="shared" si="23"/>
        <v/>
      </c>
      <c r="Y160" s="14">
        <f t="shared" si="21"/>
        <v>0</v>
      </c>
      <c r="Z160" s="4"/>
      <c r="AA160" s="10" t="str">
        <f t="shared" si="25"/>
        <v/>
      </c>
      <c r="AB160" s="10">
        <f t="shared" si="25"/>
        <v>547.1514285714286</v>
      </c>
      <c r="AC160" s="10" t="str">
        <f t="shared" si="25"/>
        <v/>
      </c>
      <c r="AD160" s="10" t="str">
        <f t="shared" si="24"/>
        <v/>
      </c>
      <c r="AE160" s="10" t="str">
        <f t="shared" si="24"/>
        <v/>
      </c>
      <c r="AF160" s="10" t="str">
        <f t="shared" si="24"/>
        <v/>
      </c>
      <c r="AG160" s="10" t="str">
        <f t="shared" si="24"/>
        <v/>
      </c>
      <c r="AH160" s="14">
        <f t="shared" si="22"/>
        <v>0</v>
      </c>
      <c r="AI160" s="12"/>
      <c r="AJ160" s="13" t="s">
        <v>48</v>
      </c>
    </row>
    <row r="161" spans="1:36" x14ac:dyDescent="0.3">
      <c r="A161" s="8" t="s">
        <v>237</v>
      </c>
      <c r="B161" s="9" t="str">
        <f>VLOOKUP(A161,'[1]Sub Pivot'!A$1:C$65536,2,FALSE)</f>
        <v>GLADE SUBSTATION</v>
      </c>
      <c r="C161" s="10">
        <f>VLOOKUP(A161,'[1]Sub Pivot'!A$1:C$65536,3,FALSE)</f>
        <v>550527.41</v>
      </c>
      <c r="D161" s="10">
        <f>IFERROR(VLOOKUP(A161,'[1]BP-18 Substation Detail'!A$1:C$65536,3,FALSE),"")</f>
        <v>550527.41</v>
      </c>
      <c r="E161" s="11">
        <f t="shared" si="19"/>
        <v>0</v>
      </c>
      <c r="G161" s="10">
        <f>IFERROR(VLOOKUP('BP-20 Substation Detail'!A161,'[1]O&amp;M Pivot'!M$1:V$65536,10,FALSE),0)</f>
        <v>11922.605714285715</v>
      </c>
      <c r="I161" s="13" t="s">
        <v>31</v>
      </c>
      <c r="J161" s="13">
        <v>0.34968467782557822</v>
      </c>
      <c r="K161" s="13" t="s">
        <v>31</v>
      </c>
      <c r="L161" s="13" t="s">
        <v>31</v>
      </c>
      <c r="M161" s="13">
        <v>0.58068664589991614</v>
      </c>
      <c r="N161" s="13" t="s">
        <v>31</v>
      </c>
      <c r="O161" s="13">
        <v>6.9628676274505613E-2</v>
      </c>
      <c r="P161" s="13">
        <f t="shared" si="20"/>
        <v>1</v>
      </c>
      <c r="R161" s="10" t="str">
        <f t="shared" si="17"/>
        <v/>
      </c>
      <c r="S161" s="10">
        <f t="shared" si="17"/>
        <v>192511.00000000003</v>
      </c>
      <c r="T161" s="10" t="str">
        <f t="shared" si="17"/>
        <v/>
      </c>
      <c r="U161" s="10" t="str">
        <f t="shared" si="17"/>
        <v/>
      </c>
      <c r="V161" s="10">
        <f t="shared" si="23"/>
        <v>319683.91518886795</v>
      </c>
      <c r="W161" s="10" t="str">
        <f t="shared" si="23"/>
        <v/>
      </c>
      <c r="X161" s="10">
        <f t="shared" si="23"/>
        <v>38332.494811132026</v>
      </c>
      <c r="Y161" s="14">
        <f t="shared" si="21"/>
        <v>0</v>
      </c>
      <c r="Z161" s="4"/>
      <c r="AA161" s="10" t="str">
        <f t="shared" si="25"/>
        <v/>
      </c>
      <c r="AB161" s="10">
        <f t="shared" si="25"/>
        <v>4169.1525380413977</v>
      </c>
      <c r="AC161" s="10" t="str">
        <f t="shared" si="25"/>
        <v/>
      </c>
      <c r="AD161" s="10" t="str">
        <f t="shared" si="24"/>
        <v/>
      </c>
      <c r="AE161" s="10">
        <f t="shared" si="24"/>
        <v>6923.2979226157458</v>
      </c>
      <c r="AF161" s="10" t="str">
        <f t="shared" si="24"/>
        <v/>
      </c>
      <c r="AG161" s="10">
        <f t="shared" si="24"/>
        <v>830.15525362857079</v>
      </c>
      <c r="AH161" s="14">
        <f t="shared" si="22"/>
        <v>0</v>
      </c>
      <c r="AI161" s="12"/>
      <c r="AJ161" s="13" t="s">
        <v>238</v>
      </c>
    </row>
    <row r="162" spans="1:36" x14ac:dyDescent="0.3">
      <c r="A162" s="8" t="s">
        <v>239</v>
      </c>
      <c r="B162" s="9" t="str">
        <f>VLOOKUP(A162,'[1]Sub Pivot'!A$1:C$65536,2,FALSE)</f>
        <v>GOLD BEACH SUBSTATION</v>
      </c>
      <c r="C162" s="10">
        <f>VLOOKUP(A162,'[1]Sub Pivot'!A$1:C$65536,3,FALSE)</f>
        <v>129528.09</v>
      </c>
      <c r="D162" s="10">
        <f>IFERROR(VLOOKUP(A162,'[1]BP-18 Substation Detail'!A$1:C$65536,3,FALSE),"")</f>
        <v>129528.09</v>
      </c>
      <c r="E162" s="11">
        <f t="shared" si="19"/>
        <v>0</v>
      </c>
      <c r="G162" s="10">
        <f>IFERROR(VLOOKUP('BP-20 Substation Detail'!A162,'[1]O&amp;M Pivot'!M$1:V$65536,10,FALSE),0)</f>
        <v>6963.3342857142861</v>
      </c>
      <c r="I162" s="13" t="s">
        <v>31</v>
      </c>
      <c r="J162" s="13">
        <v>1</v>
      </c>
      <c r="K162" s="13" t="s">
        <v>31</v>
      </c>
      <c r="L162" s="13" t="s">
        <v>31</v>
      </c>
      <c r="M162" s="13" t="s">
        <v>31</v>
      </c>
      <c r="N162" s="13" t="s">
        <v>31</v>
      </c>
      <c r="O162" s="13" t="s">
        <v>31</v>
      </c>
      <c r="P162" s="13">
        <f t="shared" si="20"/>
        <v>1</v>
      </c>
      <c r="R162" s="10" t="str">
        <f t="shared" si="17"/>
        <v/>
      </c>
      <c r="S162" s="10">
        <f t="shared" si="17"/>
        <v>129528.09</v>
      </c>
      <c r="T162" s="10" t="str">
        <f t="shared" si="17"/>
        <v/>
      </c>
      <c r="U162" s="10" t="str">
        <f t="shared" si="17"/>
        <v/>
      </c>
      <c r="V162" s="10" t="str">
        <f t="shared" si="23"/>
        <v/>
      </c>
      <c r="W162" s="10" t="str">
        <f t="shared" si="23"/>
        <v/>
      </c>
      <c r="X162" s="10" t="str">
        <f t="shared" si="23"/>
        <v/>
      </c>
      <c r="Y162" s="14">
        <f t="shared" si="21"/>
        <v>0</v>
      </c>
      <c r="Z162" s="4"/>
      <c r="AA162" s="10" t="str">
        <f t="shared" si="25"/>
        <v/>
      </c>
      <c r="AB162" s="10">
        <f t="shared" si="25"/>
        <v>6963.3342857142861</v>
      </c>
      <c r="AC162" s="10" t="str">
        <f t="shared" si="25"/>
        <v/>
      </c>
      <c r="AD162" s="10" t="str">
        <f t="shared" si="24"/>
        <v/>
      </c>
      <c r="AE162" s="10" t="str">
        <f t="shared" si="24"/>
        <v/>
      </c>
      <c r="AF162" s="10" t="str">
        <f t="shared" si="24"/>
        <v/>
      </c>
      <c r="AG162" s="10" t="str">
        <f t="shared" si="24"/>
        <v/>
      </c>
      <c r="AH162" s="14">
        <f t="shared" si="22"/>
        <v>0</v>
      </c>
      <c r="AI162" s="12"/>
      <c r="AJ162" s="13" t="s">
        <v>32</v>
      </c>
    </row>
    <row r="163" spans="1:36" x14ac:dyDescent="0.3">
      <c r="A163" s="8" t="s">
        <v>240</v>
      </c>
      <c r="B163" s="9" t="str">
        <f>VLOOKUP(A163,'[1]Sub Pivot'!A$1:C$65536,2,FALSE)</f>
        <v>GOSHEN SUBSTATION(PACIFICORP)</v>
      </c>
      <c r="C163" s="10">
        <f>VLOOKUP(A163,'[1]Sub Pivot'!A$1:C$65536,3,FALSE)</f>
        <v>2432708.5700000003</v>
      </c>
      <c r="D163" s="10">
        <f>IFERROR(VLOOKUP(A163,'[1]BP-18 Substation Detail'!A$1:C$65536,3,FALSE),"")</f>
        <v>2432708.5699999998</v>
      </c>
      <c r="E163" s="11">
        <f t="shared" si="19"/>
        <v>1.9141679897470796E-16</v>
      </c>
      <c r="G163" s="10">
        <f>IFERROR(VLOOKUP('BP-20 Substation Detail'!A163,'[1]O&amp;M Pivot'!M$1:V$65536,10,FALSE),0)</f>
        <v>0</v>
      </c>
      <c r="I163" s="13" t="s">
        <v>31</v>
      </c>
      <c r="J163" s="13">
        <v>1</v>
      </c>
      <c r="K163" s="13" t="s">
        <v>31</v>
      </c>
      <c r="L163" s="13" t="s">
        <v>31</v>
      </c>
      <c r="M163" s="13" t="s">
        <v>31</v>
      </c>
      <c r="N163" s="13" t="s">
        <v>31</v>
      </c>
      <c r="O163" s="13" t="s">
        <v>31</v>
      </c>
      <c r="P163" s="13">
        <f t="shared" si="20"/>
        <v>1</v>
      </c>
      <c r="R163" s="10" t="str">
        <f t="shared" si="17"/>
        <v/>
      </c>
      <c r="S163" s="10">
        <f t="shared" si="17"/>
        <v>2432708.5700000003</v>
      </c>
      <c r="T163" s="10" t="str">
        <f t="shared" si="17"/>
        <v/>
      </c>
      <c r="U163" s="10" t="str">
        <f t="shared" si="17"/>
        <v/>
      </c>
      <c r="V163" s="10" t="str">
        <f t="shared" si="23"/>
        <v/>
      </c>
      <c r="W163" s="10" t="str">
        <f t="shared" si="23"/>
        <v/>
      </c>
      <c r="X163" s="10" t="str">
        <f t="shared" si="23"/>
        <v/>
      </c>
      <c r="Y163" s="14">
        <f t="shared" si="21"/>
        <v>0</v>
      </c>
      <c r="Z163" s="4"/>
      <c r="AA163" s="10" t="str">
        <f t="shared" si="25"/>
        <v/>
      </c>
      <c r="AB163" s="10">
        <f t="shared" si="25"/>
        <v>0</v>
      </c>
      <c r="AC163" s="10" t="str">
        <f t="shared" si="25"/>
        <v/>
      </c>
      <c r="AD163" s="10" t="str">
        <f t="shared" si="24"/>
        <v/>
      </c>
      <c r="AE163" s="10" t="str">
        <f t="shared" si="24"/>
        <v/>
      </c>
      <c r="AF163" s="10" t="str">
        <f t="shared" si="24"/>
        <v/>
      </c>
      <c r="AG163" s="10" t="str">
        <f t="shared" si="24"/>
        <v/>
      </c>
      <c r="AH163" s="14">
        <f t="shared" si="22"/>
        <v>0</v>
      </c>
      <c r="AI163" s="12"/>
      <c r="AJ163" s="13" t="s">
        <v>32</v>
      </c>
    </row>
    <row r="164" spans="1:36" x14ac:dyDescent="0.3">
      <c r="A164" s="8" t="s">
        <v>241</v>
      </c>
      <c r="B164" s="9" t="str">
        <f>VLOOKUP(A164,'[1]Sub Pivot'!A$1:C$65536,2,FALSE)</f>
        <v>GOLDENDALE SUBSTATION(BPA)</v>
      </c>
      <c r="C164" s="10">
        <f>VLOOKUP(A164,'[1]Sub Pivot'!A$1:C$65536,3,FALSE)</f>
        <v>1280313.19</v>
      </c>
      <c r="D164" s="10">
        <f>IFERROR(VLOOKUP(A164,'[1]BP-18 Substation Detail'!A$1:C$65536,3,FALSE),"")</f>
        <v>1280313.19</v>
      </c>
      <c r="E164" s="11">
        <f t="shared" si="19"/>
        <v>0</v>
      </c>
      <c r="G164" s="10">
        <f>IFERROR(VLOOKUP('BP-20 Substation Detail'!A164,'[1]O&amp;M Pivot'!M$1:V$65536,10,FALSE),0)</f>
        <v>22197.358571428569</v>
      </c>
      <c r="I164" s="13" t="s">
        <v>31</v>
      </c>
      <c r="J164" s="13">
        <v>1</v>
      </c>
      <c r="K164" s="13" t="s">
        <v>31</v>
      </c>
      <c r="L164" s="13" t="s">
        <v>31</v>
      </c>
      <c r="M164" s="13" t="s">
        <v>31</v>
      </c>
      <c r="N164" s="13" t="s">
        <v>31</v>
      </c>
      <c r="O164" s="13" t="s">
        <v>31</v>
      </c>
      <c r="P164" s="13">
        <f t="shared" si="20"/>
        <v>1</v>
      </c>
      <c r="R164" s="10" t="str">
        <f t="shared" si="17"/>
        <v/>
      </c>
      <c r="S164" s="10">
        <f t="shared" si="17"/>
        <v>1280313.19</v>
      </c>
      <c r="T164" s="10" t="str">
        <f t="shared" si="17"/>
        <v/>
      </c>
      <c r="U164" s="10" t="str">
        <f t="shared" si="17"/>
        <v/>
      </c>
      <c r="V164" s="10" t="str">
        <f t="shared" si="23"/>
        <v/>
      </c>
      <c r="W164" s="10" t="str">
        <f t="shared" si="23"/>
        <v/>
      </c>
      <c r="X164" s="10" t="str">
        <f t="shared" si="23"/>
        <v/>
      </c>
      <c r="Y164" s="14">
        <f t="shared" si="21"/>
        <v>0</v>
      </c>
      <c r="Z164" s="4"/>
      <c r="AA164" s="10" t="str">
        <f t="shared" si="25"/>
        <v/>
      </c>
      <c r="AB164" s="10">
        <f t="shared" si="25"/>
        <v>22197.358571428569</v>
      </c>
      <c r="AC164" s="10" t="str">
        <f t="shared" si="25"/>
        <v/>
      </c>
      <c r="AD164" s="10" t="str">
        <f t="shared" si="24"/>
        <v/>
      </c>
      <c r="AE164" s="10" t="str">
        <f t="shared" si="24"/>
        <v/>
      </c>
      <c r="AF164" s="10" t="str">
        <f t="shared" si="24"/>
        <v/>
      </c>
      <c r="AG164" s="10" t="str">
        <f t="shared" si="24"/>
        <v/>
      </c>
      <c r="AH164" s="14">
        <f t="shared" si="22"/>
        <v>0</v>
      </c>
      <c r="AI164" s="12"/>
      <c r="AJ164" s="13" t="s">
        <v>32</v>
      </c>
    </row>
    <row r="165" spans="1:36" x14ac:dyDescent="0.3">
      <c r="A165" s="8" t="s">
        <v>242</v>
      </c>
      <c r="B165" s="9" t="str">
        <f>VLOOKUP(A165,'[1]Sub Pivot'!A$1:C$65536,2,FALSE)</f>
        <v>GOOSE LAKE SUBSTATION(NESPELEM VALLEY ELEC)</v>
      </c>
      <c r="C165" s="10">
        <f>VLOOKUP(A165,'[1]Sub Pivot'!A$1:C$65536,3,FALSE)</f>
        <v>6433</v>
      </c>
      <c r="D165" s="10">
        <f>IFERROR(VLOOKUP(A165,'[1]BP-18 Substation Detail'!A$1:C$65536,3,FALSE),"")</f>
        <v>6433</v>
      </c>
      <c r="E165" s="11">
        <f t="shared" si="19"/>
        <v>0</v>
      </c>
      <c r="G165" s="10">
        <f>IFERROR(VLOOKUP('BP-20 Substation Detail'!A165,'[1]O&amp;M Pivot'!M$1:V$65536,10,FALSE),0)</f>
        <v>681.05285714285708</v>
      </c>
      <c r="I165" s="13" t="s">
        <v>31</v>
      </c>
      <c r="J165" s="13">
        <v>1</v>
      </c>
      <c r="K165" s="13" t="s">
        <v>31</v>
      </c>
      <c r="L165" s="13" t="s">
        <v>31</v>
      </c>
      <c r="M165" s="13" t="s">
        <v>31</v>
      </c>
      <c r="N165" s="13" t="s">
        <v>31</v>
      </c>
      <c r="O165" s="13" t="s">
        <v>31</v>
      </c>
      <c r="P165" s="13">
        <f t="shared" si="20"/>
        <v>1</v>
      </c>
      <c r="R165" s="10" t="str">
        <f t="shared" si="17"/>
        <v/>
      </c>
      <c r="S165" s="10">
        <f t="shared" si="17"/>
        <v>6433</v>
      </c>
      <c r="T165" s="10" t="str">
        <f t="shared" si="17"/>
        <v/>
      </c>
      <c r="U165" s="10" t="str">
        <f t="shared" si="17"/>
        <v/>
      </c>
      <c r="V165" s="10" t="str">
        <f t="shared" si="23"/>
        <v/>
      </c>
      <c r="W165" s="10" t="str">
        <f t="shared" si="23"/>
        <v/>
      </c>
      <c r="X165" s="10" t="str">
        <f t="shared" si="23"/>
        <v/>
      </c>
      <c r="Y165" s="14">
        <f t="shared" si="21"/>
        <v>0</v>
      </c>
      <c r="Z165" s="4"/>
      <c r="AA165" s="10" t="str">
        <f t="shared" si="25"/>
        <v/>
      </c>
      <c r="AB165" s="10">
        <f t="shared" si="25"/>
        <v>681.05285714285708</v>
      </c>
      <c r="AC165" s="10" t="str">
        <f t="shared" si="25"/>
        <v/>
      </c>
      <c r="AD165" s="10" t="str">
        <f t="shared" si="24"/>
        <v/>
      </c>
      <c r="AE165" s="10" t="str">
        <f t="shared" si="24"/>
        <v/>
      </c>
      <c r="AF165" s="10" t="str">
        <f t="shared" si="24"/>
        <v/>
      </c>
      <c r="AG165" s="10" t="str">
        <f t="shared" si="24"/>
        <v/>
      </c>
      <c r="AH165" s="14">
        <f t="shared" si="22"/>
        <v>0</v>
      </c>
      <c r="AI165" s="12"/>
      <c r="AJ165" s="13" t="s">
        <v>48</v>
      </c>
    </row>
    <row r="166" spans="1:36" x14ac:dyDescent="0.3">
      <c r="A166" s="8" t="s">
        <v>243</v>
      </c>
      <c r="B166" s="9" t="str">
        <f>VLOOKUP(A166,'[1]Sub Pivot'!A$1:C$65536,2,FALSE)</f>
        <v>GOSHEN SUBSTATION(UTAH POWER &amp; LIGHT)</v>
      </c>
      <c r="C166" s="10">
        <f>VLOOKUP(A166,'[1]Sub Pivot'!A$1:C$65536,3,FALSE)</f>
        <v>7053873.0700000003</v>
      </c>
      <c r="D166" s="10">
        <f>IFERROR(VLOOKUP(A166,'[1]BP-18 Substation Detail'!A$1:C$65536,3,FALSE),"")</f>
        <v>6592950.7699999996</v>
      </c>
      <c r="E166" s="11">
        <f t="shared" si="19"/>
        <v>6.9911382032054936E-2</v>
      </c>
      <c r="G166" s="10">
        <f>IFERROR(VLOOKUP('BP-20 Substation Detail'!A166,'[1]O&amp;M Pivot'!M$1:V$65536,10,FALSE),0)</f>
        <v>115166.25285714286</v>
      </c>
      <c r="I166" s="13" t="s">
        <v>31</v>
      </c>
      <c r="J166" s="13">
        <v>1</v>
      </c>
      <c r="K166" s="13" t="s">
        <v>31</v>
      </c>
      <c r="L166" s="13" t="s">
        <v>31</v>
      </c>
      <c r="M166" s="13" t="s">
        <v>31</v>
      </c>
      <c r="N166" s="13" t="s">
        <v>31</v>
      </c>
      <c r="O166" s="13" t="s">
        <v>31</v>
      </c>
      <c r="P166" s="13">
        <f t="shared" si="20"/>
        <v>1</v>
      </c>
      <c r="R166" s="10" t="str">
        <f t="shared" si="17"/>
        <v/>
      </c>
      <c r="S166" s="10">
        <f t="shared" si="17"/>
        <v>7053873.0700000003</v>
      </c>
      <c r="T166" s="10" t="str">
        <f t="shared" si="17"/>
        <v/>
      </c>
      <c r="U166" s="10" t="str">
        <f t="shared" si="17"/>
        <v/>
      </c>
      <c r="V166" s="10" t="str">
        <f t="shared" si="23"/>
        <v/>
      </c>
      <c r="W166" s="10" t="str">
        <f t="shared" si="23"/>
        <v/>
      </c>
      <c r="X166" s="10" t="str">
        <f t="shared" si="23"/>
        <v/>
      </c>
      <c r="Y166" s="14">
        <f t="shared" si="21"/>
        <v>0</v>
      </c>
      <c r="Z166" s="4"/>
      <c r="AA166" s="10" t="str">
        <f t="shared" si="25"/>
        <v/>
      </c>
      <c r="AB166" s="10">
        <f t="shared" si="25"/>
        <v>115166.25285714286</v>
      </c>
      <c r="AC166" s="10" t="str">
        <f t="shared" si="25"/>
        <v/>
      </c>
      <c r="AD166" s="10" t="str">
        <f t="shared" si="24"/>
        <v/>
      </c>
      <c r="AE166" s="10" t="str">
        <f t="shared" si="24"/>
        <v/>
      </c>
      <c r="AF166" s="10" t="str">
        <f t="shared" si="24"/>
        <v/>
      </c>
      <c r="AG166" s="10" t="str">
        <f t="shared" si="24"/>
        <v/>
      </c>
      <c r="AH166" s="14">
        <f t="shared" si="22"/>
        <v>0</v>
      </c>
      <c r="AI166" s="12"/>
      <c r="AJ166" s="13" t="s">
        <v>32</v>
      </c>
    </row>
    <row r="167" spans="1:36" x14ac:dyDescent="0.3">
      <c r="A167" s="8" t="s">
        <v>244</v>
      </c>
      <c r="B167" s="18" t="str">
        <f>VLOOKUP(A167,'[1]Sub Pivot'!A$1:C$65536,2,FALSE)</f>
        <v>GRANDVIEW SUBSTATION</v>
      </c>
      <c r="C167" s="10">
        <f>VLOOKUP(A167,'[1]Sub Pivot'!A$1:C$65536,3,FALSE)</f>
        <v>9198603.7600000016</v>
      </c>
      <c r="D167" s="10">
        <f>IFERROR(VLOOKUP(A167,'[1]BP-18 Substation Detail'!A$1:C$65536,3,FALSE),"")</f>
        <v>3510901.3899999992</v>
      </c>
      <c r="E167" s="11">
        <f t="shared" si="19"/>
        <v>1.6200119964064283</v>
      </c>
      <c r="G167" s="10">
        <f>IFERROR(VLOOKUP('BP-20 Substation Detail'!A167,'[1]O&amp;M Pivot'!M$1:V$65536,10,FALSE),0)</f>
        <v>77381.898571428581</v>
      </c>
      <c r="I167" s="13" t="s">
        <v>31</v>
      </c>
      <c r="J167" s="13">
        <v>1</v>
      </c>
      <c r="K167" s="13" t="s">
        <v>31</v>
      </c>
      <c r="L167" s="13" t="s">
        <v>31</v>
      </c>
      <c r="M167" s="13" t="s">
        <v>31</v>
      </c>
      <c r="N167" s="13" t="s">
        <v>31</v>
      </c>
      <c r="O167" s="13" t="s">
        <v>31</v>
      </c>
      <c r="P167" s="13">
        <f t="shared" si="20"/>
        <v>1</v>
      </c>
      <c r="R167" s="10" t="str">
        <f t="shared" si="17"/>
        <v/>
      </c>
      <c r="S167" s="10">
        <f t="shared" si="17"/>
        <v>9198603.7600000016</v>
      </c>
      <c r="T167" s="10" t="str">
        <f t="shared" si="17"/>
        <v/>
      </c>
      <c r="U167" s="10" t="str">
        <f t="shared" si="17"/>
        <v/>
      </c>
      <c r="V167" s="10" t="str">
        <f t="shared" si="23"/>
        <v/>
      </c>
      <c r="W167" s="10" t="str">
        <f t="shared" si="23"/>
        <v/>
      </c>
      <c r="X167" s="10" t="str">
        <f t="shared" si="23"/>
        <v/>
      </c>
      <c r="Y167" s="14">
        <f t="shared" si="21"/>
        <v>0</v>
      </c>
      <c r="Z167" s="4"/>
      <c r="AA167" s="10" t="str">
        <f t="shared" si="25"/>
        <v/>
      </c>
      <c r="AB167" s="10">
        <f t="shared" si="25"/>
        <v>77381.898571428581</v>
      </c>
      <c r="AC167" s="10" t="str">
        <f t="shared" si="25"/>
        <v/>
      </c>
      <c r="AD167" s="10" t="str">
        <f t="shared" si="24"/>
        <v/>
      </c>
      <c r="AE167" s="10" t="str">
        <f t="shared" si="24"/>
        <v/>
      </c>
      <c r="AF167" s="10" t="str">
        <f t="shared" si="24"/>
        <v/>
      </c>
      <c r="AG167" s="10" t="str">
        <f t="shared" si="24"/>
        <v/>
      </c>
      <c r="AH167" s="14">
        <f t="shared" si="22"/>
        <v>0</v>
      </c>
      <c r="AI167" s="12"/>
      <c r="AJ167" s="24" t="s">
        <v>245</v>
      </c>
    </row>
    <row r="168" spans="1:36" x14ac:dyDescent="0.3">
      <c r="A168" s="8" t="s">
        <v>246</v>
      </c>
      <c r="B168" s="9" t="str">
        <f>VLOOKUP(A168,'[1]Sub Pivot'!A$1:C$65536,2,FALSE)</f>
        <v>GRAYS RIVER SUBSTATION</v>
      </c>
      <c r="C168" s="10">
        <f>VLOOKUP(A168,'[1]Sub Pivot'!A$1:C$65536,3,FALSE)</f>
        <v>61344</v>
      </c>
      <c r="D168" s="10">
        <f>IFERROR(VLOOKUP(A168,'[1]BP-18 Substation Detail'!A$1:C$65536,3,FALSE),"")</f>
        <v>61344</v>
      </c>
      <c r="E168" s="11">
        <f t="shared" si="19"/>
        <v>0</v>
      </c>
      <c r="G168" s="10">
        <f>IFERROR(VLOOKUP('BP-20 Substation Detail'!A168,'[1]O&amp;M Pivot'!M$1:V$65536,10,FALSE),0)</f>
        <v>1824.0700000000002</v>
      </c>
      <c r="I168" s="13" t="s">
        <v>31</v>
      </c>
      <c r="J168" s="13">
        <v>1</v>
      </c>
      <c r="K168" s="13" t="s">
        <v>31</v>
      </c>
      <c r="L168" s="13" t="s">
        <v>31</v>
      </c>
      <c r="M168" s="13" t="s">
        <v>31</v>
      </c>
      <c r="N168" s="13" t="s">
        <v>31</v>
      </c>
      <c r="O168" s="13" t="s">
        <v>31</v>
      </c>
      <c r="P168" s="13">
        <f t="shared" si="20"/>
        <v>1</v>
      </c>
      <c r="R168" s="10" t="str">
        <f t="shared" si="17"/>
        <v/>
      </c>
      <c r="S168" s="10">
        <f t="shared" si="17"/>
        <v>61344</v>
      </c>
      <c r="T168" s="10" t="str">
        <f t="shared" si="17"/>
        <v/>
      </c>
      <c r="U168" s="10" t="str">
        <f t="shared" si="17"/>
        <v/>
      </c>
      <c r="V168" s="10" t="str">
        <f t="shared" si="23"/>
        <v/>
      </c>
      <c r="W168" s="10" t="str">
        <f t="shared" si="23"/>
        <v/>
      </c>
      <c r="X168" s="10" t="str">
        <f t="shared" si="23"/>
        <v/>
      </c>
      <c r="Y168" s="14">
        <f t="shared" si="21"/>
        <v>0</v>
      </c>
      <c r="Z168" s="4"/>
      <c r="AA168" s="10" t="str">
        <f t="shared" si="25"/>
        <v/>
      </c>
      <c r="AB168" s="10">
        <f t="shared" si="25"/>
        <v>1824.0700000000002</v>
      </c>
      <c r="AC168" s="10" t="str">
        <f t="shared" si="25"/>
        <v/>
      </c>
      <c r="AD168" s="10" t="str">
        <f t="shared" si="24"/>
        <v/>
      </c>
      <c r="AE168" s="10" t="str">
        <f t="shared" si="24"/>
        <v/>
      </c>
      <c r="AF168" s="10" t="str">
        <f t="shared" si="24"/>
        <v/>
      </c>
      <c r="AG168" s="10" t="str">
        <f t="shared" si="24"/>
        <v/>
      </c>
      <c r="AH168" s="14">
        <f t="shared" si="22"/>
        <v>0</v>
      </c>
      <c r="AI168" s="12"/>
      <c r="AJ168" s="13" t="s">
        <v>32</v>
      </c>
    </row>
    <row r="169" spans="1:36" x14ac:dyDescent="0.3">
      <c r="A169" s="8" t="s">
        <v>247</v>
      </c>
      <c r="B169" s="9" t="str">
        <f>VLOOKUP(A169,'[1]Sub Pivot'!A$1:C$65536,2,FALSE)</f>
        <v>GRAND COULEE SUBSTATION</v>
      </c>
      <c r="C169" s="10">
        <f>VLOOKUP(A169,'[1]Sub Pivot'!A$1:C$65536,3,FALSE)</f>
        <v>2048415.2600000002</v>
      </c>
      <c r="D169" s="10">
        <f>IFERROR(VLOOKUP(A169,'[1]BP-18 Substation Detail'!A$1:C$65536,3,FALSE),"")</f>
        <v>2048415.26</v>
      </c>
      <c r="E169" s="11">
        <f t="shared" si="19"/>
        <v>1.136637908340273E-16</v>
      </c>
      <c r="G169" s="10">
        <f>IFERROR(VLOOKUP('BP-20 Substation Detail'!A169,'[1]O&amp;M Pivot'!M$1:V$65536,10,FALSE),0)</f>
        <v>2431.3814285714284</v>
      </c>
      <c r="I169" s="13" t="s">
        <v>31</v>
      </c>
      <c r="J169" s="13">
        <v>1</v>
      </c>
      <c r="K169" s="13" t="s">
        <v>31</v>
      </c>
      <c r="L169" s="13" t="s">
        <v>31</v>
      </c>
      <c r="M169" s="13" t="s">
        <v>31</v>
      </c>
      <c r="N169" s="13" t="s">
        <v>31</v>
      </c>
      <c r="O169" s="13" t="s">
        <v>31</v>
      </c>
      <c r="P169" s="13">
        <f t="shared" si="20"/>
        <v>1</v>
      </c>
      <c r="R169" s="10" t="str">
        <f t="shared" si="17"/>
        <v/>
      </c>
      <c r="S169" s="10">
        <f t="shared" si="17"/>
        <v>2048415.2600000002</v>
      </c>
      <c r="T169" s="10" t="str">
        <f t="shared" si="17"/>
        <v/>
      </c>
      <c r="U169" s="10" t="str">
        <f t="shared" si="17"/>
        <v/>
      </c>
      <c r="V169" s="10" t="str">
        <f t="shared" si="23"/>
        <v/>
      </c>
      <c r="W169" s="10" t="str">
        <f t="shared" si="23"/>
        <v/>
      </c>
      <c r="X169" s="10" t="str">
        <f t="shared" si="23"/>
        <v/>
      </c>
      <c r="Y169" s="14">
        <f t="shared" si="21"/>
        <v>0</v>
      </c>
      <c r="Z169" s="4"/>
      <c r="AA169" s="10" t="str">
        <f t="shared" si="25"/>
        <v/>
      </c>
      <c r="AB169" s="10">
        <f t="shared" si="25"/>
        <v>2431.3814285714284</v>
      </c>
      <c r="AC169" s="10" t="str">
        <f t="shared" si="25"/>
        <v/>
      </c>
      <c r="AD169" s="10" t="str">
        <f t="shared" si="24"/>
        <v/>
      </c>
      <c r="AE169" s="10" t="str">
        <f t="shared" si="24"/>
        <v/>
      </c>
      <c r="AF169" s="10" t="str">
        <f t="shared" si="24"/>
        <v/>
      </c>
      <c r="AG169" s="10" t="str">
        <f t="shared" si="24"/>
        <v/>
      </c>
      <c r="AH169" s="14">
        <f t="shared" si="22"/>
        <v>0</v>
      </c>
      <c r="AI169" s="12"/>
      <c r="AJ169" s="13" t="s">
        <v>248</v>
      </c>
    </row>
    <row r="170" spans="1:36" x14ac:dyDescent="0.3">
      <c r="A170" s="8" t="s">
        <v>249</v>
      </c>
      <c r="B170" s="9" t="str">
        <f>VLOOKUP(A170,'[1]Sub Pivot'!A$1:C$65536,2,FALSE)</f>
        <v>GRANTSDALE SUBSTATION</v>
      </c>
      <c r="C170" s="10">
        <f>VLOOKUP(A170,'[1]Sub Pivot'!A$1:C$65536,3,FALSE)</f>
        <v>5648</v>
      </c>
      <c r="D170" s="10">
        <f>IFERROR(VLOOKUP(A170,'[1]BP-18 Substation Detail'!A$1:C$65536,3,FALSE),"")</f>
        <v>5648</v>
      </c>
      <c r="E170" s="11">
        <f t="shared" si="19"/>
        <v>0</v>
      </c>
      <c r="G170" s="10">
        <f>IFERROR(VLOOKUP('BP-20 Substation Detail'!A170,'[1]O&amp;M Pivot'!M$1:V$65536,10,FALSE),0)</f>
        <v>312.9028571428571</v>
      </c>
      <c r="I170" s="13" t="s">
        <v>31</v>
      </c>
      <c r="J170" s="13">
        <v>1</v>
      </c>
      <c r="K170" s="13" t="s">
        <v>31</v>
      </c>
      <c r="L170" s="13" t="s">
        <v>31</v>
      </c>
      <c r="M170" s="13" t="s">
        <v>31</v>
      </c>
      <c r="N170" s="13" t="s">
        <v>31</v>
      </c>
      <c r="O170" s="13" t="s">
        <v>31</v>
      </c>
      <c r="P170" s="13">
        <f t="shared" si="20"/>
        <v>1</v>
      </c>
      <c r="R170" s="10" t="str">
        <f t="shared" si="17"/>
        <v/>
      </c>
      <c r="S170" s="10">
        <f t="shared" si="17"/>
        <v>5648</v>
      </c>
      <c r="T170" s="10" t="str">
        <f t="shared" si="17"/>
        <v/>
      </c>
      <c r="U170" s="10" t="str">
        <f t="shared" si="17"/>
        <v/>
      </c>
      <c r="V170" s="10" t="str">
        <f t="shared" si="23"/>
        <v/>
      </c>
      <c r="W170" s="10" t="str">
        <f t="shared" si="23"/>
        <v/>
      </c>
      <c r="X170" s="10" t="str">
        <f t="shared" si="23"/>
        <v/>
      </c>
      <c r="Y170" s="14">
        <f t="shared" si="21"/>
        <v>0</v>
      </c>
      <c r="Z170" s="4"/>
      <c r="AA170" s="10" t="str">
        <f t="shared" si="25"/>
        <v/>
      </c>
      <c r="AB170" s="10">
        <f t="shared" si="25"/>
        <v>312.9028571428571</v>
      </c>
      <c r="AC170" s="10" t="str">
        <f t="shared" si="25"/>
        <v/>
      </c>
      <c r="AD170" s="10" t="str">
        <f t="shared" si="24"/>
        <v/>
      </c>
      <c r="AE170" s="10" t="str">
        <f t="shared" si="24"/>
        <v/>
      </c>
      <c r="AF170" s="10" t="str">
        <f t="shared" si="24"/>
        <v/>
      </c>
      <c r="AG170" s="10" t="str">
        <f t="shared" si="24"/>
        <v/>
      </c>
      <c r="AH170" s="14">
        <f t="shared" si="22"/>
        <v>0</v>
      </c>
      <c r="AI170" s="12"/>
      <c r="AJ170" s="13" t="s">
        <v>48</v>
      </c>
    </row>
    <row r="171" spans="1:36" x14ac:dyDescent="0.3">
      <c r="A171" s="8" t="s">
        <v>250</v>
      </c>
      <c r="B171" s="9" t="str">
        <f>VLOOKUP(A171,'[1]Sub Pivot'!A$1:C$65536,2,FALSE)</f>
        <v>GRIZZLY SUBSTATION</v>
      </c>
      <c r="C171" s="10">
        <f>VLOOKUP(A171,'[1]Sub Pivot'!A$1:C$65536,3,FALSE)</f>
        <v>33620708.214000002</v>
      </c>
      <c r="D171" s="10">
        <f>IFERROR(VLOOKUP(A171,'[1]BP-18 Substation Detail'!A$1:C$65536,3,FALSE),"")</f>
        <v>33613850.374000005</v>
      </c>
      <c r="E171" s="11">
        <f t="shared" si="19"/>
        <v>2.040182818598074E-4</v>
      </c>
      <c r="G171" s="10">
        <f>IFERROR(VLOOKUP('BP-20 Substation Detail'!A171,'[1]O&amp;M Pivot'!M$1:V$65536,10,FALSE),0)</f>
        <v>398141.53571428574</v>
      </c>
      <c r="I171" s="13" t="s">
        <v>31</v>
      </c>
      <c r="J171" s="13" t="s">
        <v>31</v>
      </c>
      <c r="K171" s="13">
        <v>1</v>
      </c>
      <c r="L171" s="13" t="s">
        <v>31</v>
      </c>
      <c r="M171" s="13" t="s">
        <v>31</v>
      </c>
      <c r="N171" s="13" t="s">
        <v>31</v>
      </c>
      <c r="O171" s="13" t="s">
        <v>31</v>
      </c>
      <c r="P171" s="13">
        <f t="shared" si="20"/>
        <v>1</v>
      </c>
      <c r="R171" s="10" t="str">
        <f t="shared" si="17"/>
        <v/>
      </c>
      <c r="S171" s="10" t="str">
        <f t="shared" si="17"/>
        <v/>
      </c>
      <c r="T171" s="10">
        <f t="shared" si="17"/>
        <v>33620708.214000002</v>
      </c>
      <c r="U171" s="10" t="str">
        <f t="shared" si="17"/>
        <v/>
      </c>
      <c r="V171" s="10" t="str">
        <f t="shared" si="23"/>
        <v/>
      </c>
      <c r="W171" s="10" t="str">
        <f t="shared" si="23"/>
        <v/>
      </c>
      <c r="X171" s="10" t="str">
        <f t="shared" si="23"/>
        <v/>
      </c>
      <c r="Y171" s="14">
        <f t="shared" si="21"/>
        <v>0</v>
      </c>
      <c r="Z171" s="4"/>
      <c r="AA171" s="10" t="str">
        <f t="shared" si="25"/>
        <v/>
      </c>
      <c r="AB171" s="10" t="str">
        <f t="shared" si="25"/>
        <v/>
      </c>
      <c r="AC171" s="10">
        <f t="shared" si="25"/>
        <v>398141.53571428574</v>
      </c>
      <c r="AD171" s="10" t="str">
        <f t="shared" si="24"/>
        <v/>
      </c>
      <c r="AE171" s="10" t="str">
        <f t="shared" si="24"/>
        <v/>
      </c>
      <c r="AF171" s="10" t="str">
        <f t="shared" si="24"/>
        <v/>
      </c>
      <c r="AG171" s="10" t="str">
        <f t="shared" si="24"/>
        <v/>
      </c>
      <c r="AH171" s="14">
        <f t="shared" si="22"/>
        <v>0</v>
      </c>
      <c r="AI171" s="12"/>
      <c r="AJ171" s="13" t="s">
        <v>251</v>
      </c>
    </row>
    <row r="172" spans="1:36" x14ac:dyDescent="0.3">
      <c r="A172" s="8" t="s">
        <v>252</v>
      </c>
      <c r="B172" s="9" t="str">
        <f>VLOOKUP(A172,'[1]Sub Pivot'!A$1:C$65536,2,FALSE)</f>
        <v>GREEN VALLEY SUBSTATION</v>
      </c>
      <c r="C172" s="10">
        <f>VLOOKUP(A172,'[1]Sub Pivot'!A$1:C$65536,3,FALSE)</f>
        <v>2734025.16</v>
      </c>
      <c r="D172" s="10">
        <f>IFERROR(VLOOKUP(A172,'[1]BP-18 Substation Detail'!A$1:C$65536,3,FALSE),"")</f>
        <v>2734025.16</v>
      </c>
      <c r="E172" s="11">
        <f t="shared" si="19"/>
        <v>0</v>
      </c>
      <c r="G172" s="10">
        <f>IFERROR(VLOOKUP('BP-20 Substation Detail'!A172,'[1]O&amp;M Pivot'!M$1:V$65536,10,FALSE),0)</f>
        <v>19236.614285714284</v>
      </c>
      <c r="I172" s="13" t="s">
        <v>31</v>
      </c>
      <c r="J172" s="13">
        <v>1</v>
      </c>
      <c r="K172" s="13" t="s">
        <v>31</v>
      </c>
      <c r="L172" s="13" t="s">
        <v>31</v>
      </c>
      <c r="M172" s="13" t="s">
        <v>31</v>
      </c>
      <c r="N172" s="13" t="s">
        <v>31</v>
      </c>
      <c r="O172" s="13" t="s">
        <v>31</v>
      </c>
      <c r="P172" s="13">
        <f t="shared" si="20"/>
        <v>1</v>
      </c>
      <c r="R172" s="10" t="str">
        <f t="shared" si="17"/>
        <v/>
      </c>
      <c r="S172" s="10">
        <f t="shared" si="17"/>
        <v>2734025.16</v>
      </c>
      <c r="T172" s="10" t="str">
        <f t="shared" si="17"/>
        <v/>
      </c>
      <c r="U172" s="10" t="str">
        <f t="shared" si="17"/>
        <v/>
      </c>
      <c r="V172" s="10" t="str">
        <f t="shared" si="23"/>
        <v/>
      </c>
      <c r="W172" s="10" t="str">
        <f t="shared" si="23"/>
        <v/>
      </c>
      <c r="X172" s="10" t="str">
        <f t="shared" si="23"/>
        <v/>
      </c>
      <c r="Y172" s="14">
        <f t="shared" si="21"/>
        <v>0</v>
      </c>
      <c r="Z172" s="4"/>
      <c r="AA172" s="10" t="str">
        <f t="shared" si="25"/>
        <v/>
      </c>
      <c r="AB172" s="10">
        <f t="shared" si="25"/>
        <v>19236.614285714284</v>
      </c>
      <c r="AC172" s="10" t="str">
        <f t="shared" si="25"/>
        <v/>
      </c>
      <c r="AD172" s="10" t="str">
        <f t="shared" si="24"/>
        <v/>
      </c>
      <c r="AE172" s="10" t="str">
        <f t="shared" si="24"/>
        <v/>
      </c>
      <c r="AF172" s="10" t="str">
        <f t="shared" si="24"/>
        <v/>
      </c>
      <c r="AG172" s="10" t="str">
        <f t="shared" si="24"/>
        <v/>
      </c>
      <c r="AH172" s="14">
        <f t="shared" si="22"/>
        <v>0</v>
      </c>
      <c r="AI172" s="12"/>
      <c r="AJ172" s="13" t="s">
        <v>32</v>
      </c>
    </row>
    <row r="173" spans="1:36" x14ac:dyDescent="0.3">
      <c r="A173" s="8" t="s">
        <v>253</v>
      </c>
      <c r="B173" s="9" t="str">
        <f>VLOOKUP(A173,'[1]Sub Pivot'!A$1:C$65536,2,FALSE)</f>
        <v>GREEN PETER SUBSTATION</v>
      </c>
      <c r="C173" s="10">
        <f>VLOOKUP(A173,'[1]Sub Pivot'!A$1:C$65536,3,FALSE)</f>
        <v>257380.19000000003</v>
      </c>
      <c r="D173" s="10">
        <f>IFERROR(VLOOKUP(A173,'[1]BP-18 Substation Detail'!A$1:C$65536,3,FALSE),"")</f>
        <v>257380.19</v>
      </c>
      <c r="E173" s="11">
        <f t="shared" si="19"/>
        <v>1.1307719703188387E-16</v>
      </c>
      <c r="G173" s="10">
        <f>IFERROR(VLOOKUP('BP-20 Substation Detail'!A173,'[1]O&amp;M Pivot'!M$1:V$65536,10,FALSE),0)</f>
        <v>5222.4014285714293</v>
      </c>
      <c r="I173" s="13">
        <v>1</v>
      </c>
      <c r="J173" s="13" t="s">
        <v>31</v>
      </c>
      <c r="K173" s="13" t="s">
        <v>31</v>
      </c>
      <c r="L173" s="13" t="s">
        <v>31</v>
      </c>
      <c r="M173" s="13" t="s">
        <v>31</v>
      </c>
      <c r="N173" s="13" t="s">
        <v>31</v>
      </c>
      <c r="O173" s="13" t="s">
        <v>31</v>
      </c>
      <c r="P173" s="13">
        <f t="shared" si="20"/>
        <v>1</v>
      </c>
      <c r="R173" s="10">
        <f t="shared" si="17"/>
        <v>257380.19000000003</v>
      </c>
      <c r="S173" s="10" t="str">
        <f t="shared" si="17"/>
        <v/>
      </c>
      <c r="T173" s="10" t="str">
        <f t="shared" si="17"/>
        <v/>
      </c>
      <c r="U173" s="10" t="str">
        <f t="shared" si="17"/>
        <v/>
      </c>
      <c r="V173" s="10" t="str">
        <f t="shared" si="23"/>
        <v/>
      </c>
      <c r="W173" s="10" t="str">
        <f t="shared" si="23"/>
        <v/>
      </c>
      <c r="X173" s="10" t="str">
        <f t="shared" si="23"/>
        <v/>
      </c>
      <c r="Y173" s="14">
        <f t="shared" si="21"/>
        <v>0</v>
      </c>
      <c r="Z173" s="4"/>
      <c r="AA173" s="10">
        <f t="shared" si="25"/>
        <v>5222.4014285714293</v>
      </c>
      <c r="AB173" s="10" t="str">
        <f t="shared" si="25"/>
        <v/>
      </c>
      <c r="AC173" s="10" t="str">
        <f t="shared" si="25"/>
        <v/>
      </c>
      <c r="AD173" s="10" t="str">
        <f t="shared" si="24"/>
        <v/>
      </c>
      <c r="AE173" s="10" t="str">
        <f t="shared" si="24"/>
        <v/>
      </c>
      <c r="AF173" s="10" t="str">
        <f t="shared" si="24"/>
        <v/>
      </c>
      <c r="AG173" s="10" t="str">
        <f t="shared" si="24"/>
        <v/>
      </c>
      <c r="AH173" s="14">
        <f t="shared" si="22"/>
        <v>0</v>
      </c>
      <c r="AI173" s="12"/>
      <c r="AJ173" s="13" t="s">
        <v>158</v>
      </c>
    </row>
    <row r="174" spans="1:36" x14ac:dyDescent="0.3">
      <c r="A174" s="8" t="s">
        <v>254</v>
      </c>
      <c r="B174" s="9" t="str">
        <f>VLOOKUP(A174,'[1]Sub Pivot'!A$1:C$65536,2,FALSE)</f>
        <v>GRANGEVILLE SUBSTATION</v>
      </c>
      <c r="C174" s="10">
        <f>VLOOKUP(A174,'[1]Sub Pivot'!A$1:C$65536,3,FALSE)</f>
        <v>1434</v>
      </c>
      <c r="D174" s="10">
        <f>IFERROR(VLOOKUP(A174,'[1]BP-18 Substation Detail'!A$1:C$65536,3,FALSE),"")</f>
        <v>1434</v>
      </c>
      <c r="E174" s="11">
        <f t="shared" si="19"/>
        <v>0</v>
      </c>
      <c r="G174" s="10">
        <f>IFERROR(VLOOKUP('BP-20 Substation Detail'!A174,'[1]O&amp;M Pivot'!M$1:V$65536,10,FALSE),0)</f>
        <v>0</v>
      </c>
      <c r="I174" s="13" t="s">
        <v>31</v>
      </c>
      <c r="J174" s="13">
        <v>1</v>
      </c>
      <c r="K174" s="13" t="s">
        <v>31</v>
      </c>
      <c r="L174" s="13" t="s">
        <v>31</v>
      </c>
      <c r="M174" s="13" t="s">
        <v>31</v>
      </c>
      <c r="N174" s="13" t="s">
        <v>31</v>
      </c>
      <c r="O174" s="13" t="s">
        <v>31</v>
      </c>
      <c r="P174" s="13">
        <f t="shared" si="20"/>
        <v>1</v>
      </c>
      <c r="R174" s="10" t="str">
        <f t="shared" si="17"/>
        <v/>
      </c>
      <c r="S174" s="10">
        <f t="shared" si="17"/>
        <v>1434</v>
      </c>
      <c r="T174" s="10" t="str">
        <f t="shared" si="17"/>
        <v/>
      </c>
      <c r="U174" s="10" t="str">
        <f t="shared" si="17"/>
        <v/>
      </c>
      <c r="V174" s="10" t="str">
        <f t="shared" si="23"/>
        <v/>
      </c>
      <c r="W174" s="10" t="str">
        <f t="shared" si="23"/>
        <v/>
      </c>
      <c r="X174" s="10" t="str">
        <f t="shared" si="23"/>
        <v/>
      </c>
      <c r="Y174" s="14">
        <f t="shared" si="21"/>
        <v>0</v>
      </c>
      <c r="Z174" s="4"/>
      <c r="AA174" s="10" t="str">
        <f t="shared" si="25"/>
        <v/>
      </c>
      <c r="AB174" s="10">
        <f t="shared" si="25"/>
        <v>0</v>
      </c>
      <c r="AC174" s="10" t="str">
        <f t="shared" si="25"/>
        <v/>
      </c>
      <c r="AD174" s="10" t="str">
        <f t="shared" si="24"/>
        <v/>
      </c>
      <c r="AE174" s="10" t="str">
        <f t="shared" si="24"/>
        <v/>
      </c>
      <c r="AF174" s="10" t="str">
        <f t="shared" si="24"/>
        <v/>
      </c>
      <c r="AG174" s="10" t="str">
        <f t="shared" si="24"/>
        <v/>
      </c>
      <c r="AH174" s="14">
        <f t="shared" si="22"/>
        <v>0</v>
      </c>
      <c r="AI174" s="12"/>
      <c r="AJ174" s="13" t="s">
        <v>48</v>
      </c>
    </row>
    <row r="175" spans="1:36" x14ac:dyDescent="0.3">
      <c r="A175" s="8" t="s">
        <v>255</v>
      </c>
      <c r="B175" s="9" t="str">
        <f>VLOOKUP(A175,'[1]Sub Pivot'!A$1:C$65536,2,FALSE)</f>
        <v>WILLARD JOHNSON SUBSTATION(HOOD RIVER ELEC)</v>
      </c>
      <c r="C175" s="10">
        <f>VLOOKUP(A175,'[1]Sub Pivot'!A$1:C$65536,3,FALSE)</f>
        <v>90662.46</v>
      </c>
      <c r="D175" s="10">
        <f>IFERROR(VLOOKUP(A175,'[1]BP-18 Substation Detail'!A$1:C$65536,3,FALSE),"")</f>
        <v>90662.46</v>
      </c>
      <c r="E175" s="11">
        <f t="shared" si="19"/>
        <v>0</v>
      </c>
      <c r="G175" s="10">
        <f>IFERROR(VLOOKUP('BP-20 Substation Detail'!A175,'[1]O&amp;M Pivot'!M$1:V$65536,10,FALSE),0)</f>
        <v>237.26428571428571</v>
      </c>
      <c r="I175" s="13" t="s">
        <v>31</v>
      </c>
      <c r="J175" s="13">
        <v>1</v>
      </c>
      <c r="K175" s="13" t="s">
        <v>31</v>
      </c>
      <c r="L175" s="13" t="s">
        <v>31</v>
      </c>
      <c r="M175" s="13" t="s">
        <v>31</v>
      </c>
      <c r="N175" s="13" t="s">
        <v>31</v>
      </c>
      <c r="O175" s="13" t="s">
        <v>31</v>
      </c>
      <c r="P175" s="13">
        <f t="shared" si="20"/>
        <v>1</v>
      </c>
      <c r="R175" s="10" t="str">
        <f t="shared" si="17"/>
        <v/>
      </c>
      <c r="S175" s="10">
        <f t="shared" si="17"/>
        <v>90662.46</v>
      </c>
      <c r="T175" s="10" t="str">
        <f t="shared" si="17"/>
        <v/>
      </c>
      <c r="U175" s="10" t="str">
        <f t="shared" si="17"/>
        <v/>
      </c>
      <c r="V175" s="10" t="str">
        <f t="shared" si="23"/>
        <v/>
      </c>
      <c r="W175" s="10" t="str">
        <f t="shared" si="23"/>
        <v/>
      </c>
      <c r="X175" s="10" t="str">
        <f t="shared" si="23"/>
        <v/>
      </c>
      <c r="Y175" s="14">
        <f t="shared" si="21"/>
        <v>0</v>
      </c>
      <c r="Z175" s="4"/>
      <c r="AA175" s="10" t="str">
        <f t="shared" si="25"/>
        <v/>
      </c>
      <c r="AB175" s="10">
        <f t="shared" si="25"/>
        <v>237.26428571428571</v>
      </c>
      <c r="AC175" s="10" t="str">
        <f t="shared" si="25"/>
        <v/>
      </c>
      <c r="AD175" s="10" t="str">
        <f t="shared" si="24"/>
        <v/>
      </c>
      <c r="AE175" s="10" t="str">
        <f t="shared" si="24"/>
        <v/>
      </c>
      <c r="AF175" s="10" t="str">
        <f t="shared" si="24"/>
        <v/>
      </c>
      <c r="AG175" s="10" t="str">
        <f t="shared" si="24"/>
        <v/>
      </c>
      <c r="AH175" s="14">
        <f t="shared" si="22"/>
        <v>0</v>
      </c>
      <c r="AI175" s="12"/>
      <c r="AJ175" s="13" t="s">
        <v>48</v>
      </c>
    </row>
    <row r="176" spans="1:36" x14ac:dyDescent="0.3">
      <c r="A176" s="8" t="s">
        <v>256</v>
      </c>
      <c r="B176" s="9" t="str">
        <f>VLOOKUP(A176,'[1]Sub Pivot'!A$1:C$65536,2,FALSE)</f>
        <v>HANFORD NO.2 CONSTRUCTION SUBSTATION</v>
      </c>
      <c r="C176" s="10">
        <f>VLOOKUP(A176,'[1]Sub Pivot'!A$1:C$65536,3,FALSE)</f>
        <v>66757.251000000004</v>
      </c>
      <c r="D176" s="10">
        <f>IFERROR(VLOOKUP(A176,'[1]BP-18 Substation Detail'!A$1:C$65536,3,FALSE),"")</f>
        <v>66757.251000000004</v>
      </c>
      <c r="E176" s="11">
        <f t="shared" si="19"/>
        <v>0</v>
      </c>
      <c r="G176" s="10">
        <f>IFERROR(VLOOKUP('BP-20 Substation Detail'!A176,'[1]O&amp;M Pivot'!M$1:V$65536,10,FALSE),0)</f>
        <v>5964.1542857142858</v>
      </c>
      <c r="I176" s="13">
        <v>1</v>
      </c>
      <c r="J176" s="13" t="s">
        <v>31</v>
      </c>
      <c r="K176" s="13" t="s">
        <v>31</v>
      </c>
      <c r="L176" s="13" t="s">
        <v>31</v>
      </c>
      <c r="M176" s="13" t="s">
        <v>31</v>
      </c>
      <c r="N176" s="13" t="s">
        <v>31</v>
      </c>
      <c r="O176" s="13" t="s">
        <v>31</v>
      </c>
      <c r="P176" s="13">
        <f t="shared" si="20"/>
        <v>1</v>
      </c>
      <c r="R176" s="10">
        <f t="shared" si="17"/>
        <v>66757.251000000004</v>
      </c>
      <c r="S176" s="10" t="str">
        <f t="shared" si="17"/>
        <v/>
      </c>
      <c r="T176" s="10" t="str">
        <f t="shared" si="17"/>
        <v/>
      </c>
      <c r="U176" s="10" t="str">
        <f t="shared" si="17"/>
        <v/>
      </c>
      <c r="V176" s="10" t="str">
        <f t="shared" si="23"/>
        <v/>
      </c>
      <c r="W176" s="10" t="str">
        <f t="shared" si="23"/>
        <v/>
      </c>
      <c r="X176" s="10" t="str">
        <f t="shared" si="23"/>
        <v/>
      </c>
      <c r="Y176" s="14">
        <f t="shared" si="21"/>
        <v>0</v>
      </c>
      <c r="Z176" s="4"/>
      <c r="AA176" s="10">
        <f t="shared" si="25"/>
        <v>5964.1542857142858</v>
      </c>
      <c r="AB176" s="10" t="str">
        <f t="shared" si="25"/>
        <v/>
      </c>
      <c r="AC176" s="10" t="str">
        <f t="shared" si="25"/>
        <v/>
      </c>
      <c r="AD176" s="10" t="str">
        <f t="shared" si="24"/>
        <v/>
      </c>
      <c r="AE176" s="10" t="str">
        <f t="shared" si="24"/>
        <v/>
      </c>
      <c r="AF176" s="10" t="str">
        <f t="shared" si="24"/>
        <v/>
      </c>
      <c r="AG176" s="10" t="str">
        <f t="shared" si="24"/>
        <v/>
      </c>
      <c r="AH176" s="14">
        <f t="shared" si="22"/>
        <v>0</v>
      </c>
      <c r="AI176" s="12"/>
      <c r="AJ176" s="13" t="s">
        <v>158</v>
      </c>
    </row>
    <row r="177" spans="1:36" x14ac:dyDescent="0.3">
      <c r="A177" s="8" t="s">
        <v>257</v>
      </c>
      <c r="B177" s="9" t="str">
        <f>VLOOKUP(A177,'[1]Sub Pivot'!A$1:C$65536,2,FALSE)</f>
        <v>HAYFORD SUBSTATION(INLAND POWER &amp; LIGHT)</v>
      </c>
      <c r="C177" s="10">
        <f>VLOOKUP(A177,'[1]Sub Pivot'!A$1:C$65536,3,FALSE)</f>
        <v>14000</v>
      </c>
      <c r="D177" s="10">
        <f>IFERROR(VLOOKUP(A177,'[1]BP-18 Substation Detail'!A$1:C$65536,3,FALSE),"")</f>
        <v>14000</v>
      </c>
      <c r="E177" s="11">
        <f t="shared" si="19"/>
        <v>0</v>
      </c>
      <c r="G177" s="10">
        <f>IFERROR(VLOOKUP('BP-20 Substation Detail'!A177,'[1]O&amp;M Pivot'!M$1:V$65536,10,FALSE),0)</f>
        <v>156.82999999999998</v>
      </c>
      <c r="I177" s="13" t="s">
        <v>31</v>
      </c>
      <c r="J177" s="13">
        <v>1</v>
      </c>
      <c r="K177" s="13" t="s">
        <v>31</v>
      </c>
      <c r="L177" s="13" t="s">
        <v>31</v>
      </c>
      <c r="M177" s="13" t="s">
        <v>31</v>
      </c>
      <c r="N177" s="13" t="s">
        <v>31</v>
      </c>
      <c r="O177" s="13" t="s">
        <v>31</v>
      </c>
      <c r="P177" s="13">
        <f t="shared" si="20"/>
        <v>1</v>
      </c>
      <c r="R177" s="10" t="str">
        <f t="shared" si="17"/>
        <v/>
      </c>
      <c r="S177" s="10">
        <f t="shared" si="17"/>
        <v>14000</v>
      </c>
      <c r="T177" s="10" t="str">
        <f t="shared" si="17"/>
        <v/>
      </c>
      <c r="U177" s="10" t="str">
        <f t="shared" si="17"/>
        <v/>
      </c>
      <c r="V177" s="10" t="str">
        <f t="shared" si="23"/>
        <v/>
      </c>
      <c r="W177" s="10" t="str">
        <f t="shared" si="23"/>
        <v/>
      </c>
      <c r="X177" s="10" t="str">
        <f t="shared" si="23"/>
        <v/>
      </c>
      <c r="Y177" s="14">
        <f t="shared" si="21"/>
        <v>0</v>
      </c>
      <c r="Z177" s="4"/>
      <c r="AA177" s="10" t="str">
        <f t="shared" si="25"/>
        <v/>
      </c>
      <c r="AB177" s="10">
        <f t="shared" si="25"/>
        <v>156.82999999999998</v>
      </c>
      <c r="AC177" s="10" t="str">
        <f t="shared" si="25"/>
        <v/>
      </c>
      <c r="AD177" s="10" t="str">
        <f t="shared" si="24"/>
        <v/>
      </c>
      <c r="AE177" s="10" t="str">
        <f t="shared" si="24"/>
        <v/>
      </c>
      <c r="AF177" s="10" t="str">
        <f t="shared" si="24"/>
        <v/>
      </c>
      <c r="AG177" s="10" t="str">
        <f t="shared" si="24"/>
        <v/>
      </c>
      <c r="AH177" s="14">
        <f t="shared" si="22"/>
        <v>0</v>
      </c>
      <c r="AI177" s="12"/>
      <c r="AJ177" s="13" t="s">
        <v>48</v>
      </c>
    </row>
    <row r="178" spans="1:36" x14ac:dyDescent="0.3">
      <c r="A178" s="8" t="s">
        <v>258</v>
      </c>
      <c r="B178" s="9" t="str">
        <f>VLOOKUP(A178,'[1]Sub Pivot'!A$1:C$65536,2,FALSE)</f>
        <v>HALF MOON SUBSTATION(INLAND POWER &amp; LIGHT)</v>
      </c>
      <c r="C178" s="10">
        <f>VLOOKUP(A178,'[1]Sub Pivot'!A$1:C$65536,3,FALSE)</f>
        <v>20346</v>
      </c>
      <c r="D178" s="10">
        <f>IFERROR(VLOOKUP(A178,'[1]BP-18 Substation Detail'!A$1:C$65536,3,FALSE),"")</f>
        <v>20346</v>
      </c>
      <c r="E178" s="11">
        <f t="shared" si="19"/>
        <v>0</v>
      </c>
      <c r="G178" s="10">
        <f>IFERROR(VLOOKUP('BP-20 Substation Detail'!A178,'[1]O&amp;M Pivot'!M$1:V$65536,10,FALSE),0)</f>
        <v>268.20857142857142</v>
      </c>
      <c r="I178" s="13" t="s">
        <v>31</v>
      </c>
      <c r="J178" s="13">
        <v>1</v>
      </c>
      <c r="K178" s="13" t="s">
        <v>31</v>
      </c>
      <c r="L178" s="13" t="s">
        <v>31</v>
      </c>
      <c r="M178" s="13" t="s">
        <v>31</v>
      </c>
      <c r="N178" s="13" t="s">
        <v>31</v>
      </c>
      <c r="O178" s="13" t="s">
        <v>31</v>
      </c>
      <c r="P178" s="13">
        <f t="shared" si="20"/>
        <v>1</v>
      </c>
      <c r="R178" s="10" t="str">
        <f t="shared" si="17"/>
        <v/>
      </c>
      <c r="S178" s="10">
        <f t="shared" si="17"/>
        <v>20346</v>
      </c>
      <c r="T178" s="10" t="str">
        <f t="shared" si="17"/>
        <v/>
      </c>
      <c r="U178" s="10" t="str">
        <f t="shared" si="17"/>
        <v/>
      </c>
      <c r="V178" s="10" t="str">
        <f t="shared" si="23"/>
        <v/>
      </c>
      <c r="W178" s="10" t="str">
        <f t="shared" si="23"/>
        <v/>
      </c>
      <c r="X178" s="10" t="str">
        <f t="shared" si="23"/>
        <v/>
      </c>
      <c r="Y178" s="14">
        <f t="shared" si="21"/>
        <v>0</v>
      </c>
      <c r="Z178" s="4"/>
      <c r="AA178" s="10" t="str">
        <f t="shared" si="25"/>
        <v/>
      </c>
      <c r="AB178" s="10">
        <f t="shared" si="25"/>
        <v>268.20857142857142</v>
      </c>
      <c r="AC178" s="10" t="str">
        <f t="shared" si="25"/>
        <v/>
      </c>
      <c r="AD178" s="10" t="str">
        <f t="shared" si="24"/>
        <v/>
      </c>
      <c r="AE178" s="10" t="str">
        <f t="shared" si="24"/>
        <v/>
      </c>
      <c r="AF178" s="10" t="str">
        <f t="shared" si="24"/>
        <v/>
      </c>
      <c r="AG178" s="10" t="str">
        <f t="shared" si="24"/>
        <v/>
      </c>
      <c r="AH178" s="14">
        <f t="shared" si="22"/>
        <v>0</v>
      </c>
      <c r="AI178" s="12"/>
      <c r="AJ178" s="13" t="s">
        <v>48</v>
      </c>
    </row>
    <row r="179" spans="1:36" x14ac:dyDescent="0.3">
      <c r="A179" s="8" t="s">
        <v>259</v>
      </c>
      <c r="B179" s="9" t="str">
        <f>VLOOKUP(A179,'[1]Sub Pivot'!A$1:C$65536,2,FALSE)</f>
        <v>HAMPTON SUBSTATION</v>
      </c>
      <c r="C179" s="10">
        <f>VLOOKUP(A179,'[1]Sub Pivot'!A$1:C$65536,3,FALSE)</f>
        <v>73267.709999999992</v>
      </c>
      <c r="D179" s="10">
        <f>IFERROR(VLOOKUP(A179,'[1]BP-18 Substation Detail'!A$1:C$65536,3,FALSE),"")</f>
        <v>73267.709999999992</v>
      </c>
      <c r="E179" s="11">
        <f t="shared" si="19"/>
        <v>0</v>
      </c>
      <c r="G179" s="10">
        <f>IFERROR(VLOOKUP('BP-20 Substation Detail'!A179,'[1]O&amp;M Pivot'!M$1:V$65536,10,FALSE),0)</f>
        <v>506.48857142857145</v>
      </c>
      <c r="I179" s="13" t="s">
        <v>31</v>
      </c>
      <c r="J179" s="13">
        <v>1</v>
      </c>
      <c r="K179" s="13" t="s">
        <v>31</v>
      </c>
      <c r="L179" s="13" t="s">
        <v>31</v>
      </c>
      <c r="M179" s="13" t="s">
        <v>31</v>
      </c>
      <c r="N179" s="13" t="s">
        <v>31</v>
      </c>
      <c r="O179" s="13" t="s">
        <v>31</v>
      </c>
      <c r="P179" s="13">
        <f t="shared" si="20"/>
        <v>1</v>
      </c>
      <c r="R179" s="10" t="str">
        <f t="shared" si="17"/>
        <v/>
      </c>
      <c r="S179" s="10">
        <f t="shared" si="17"/>
        <v>73267.709999999992</v>
      </c>
      <c r="T179" s="10" t="str">
        <f t="shared" si="17"/>
        <v/>
      </c>
      <c r="U179" s="10" t="str">
        <f t="shared" si="17"/>
        <v/>
      </c>
      <c r="V179" s="10" t="str">
        <f t="shared" si="23"/>
        <v/>
      </c>
      <c r="W179" s="10" t="str">
        <f t="shared" si="23"/>
        <v/>
      </c>
      <c r="X179" s="10" t="str">
        <f t="shared" si="23"/>
        <v/>
      </c>
      <c r="Y179" s="14">
        <f t="shared" si="21"/>
        <v>0</v>
      </c>
      <c r="Z179" s="4"/>
      <c r="AA179" s="10" t="str">
        <f t="shared" si="25"/>
        <v/>
      </c>
      <c r="AB179" s="10">
        <f t="shared" si="25"/>
        <v>506.48857142857145</v>
      </c>
      <c r="AC179" s="10" t="str">
        <f t="shared" si="25"/>
        <v/>
      </c>
      <c r="AD179" s="10" t="str">
        <f t="shared" si="24"/>
        <v/>
      </c>
      <c r="AE179" s="10" t="str">
        <f t="shared" si="24"/>
        <v/>
      </c>
      <c r="AF179" s="10" t="str">
        <f t="shared" si="24"/>
        <v/>
      </c>
      <c r="AG179" s="10" t="str">
        <f t="shared" si="24"/>
        <v/>
      </c>
      <c r="AH179" s="14">
        <f t="shared" si="22"/>
        <v>0</v>
      </c>
      <c r="AI179" s="12"/>
      <c r="AJ179" s="13" t="s">
        <v>48</v>
      </c>
    </row>
    <row r="180" spans="1:36" x14ac:dyDescent="0.3">
      <c r="A180" s="8" t="s">
        <v>260</v>
      </c>
      <c r="B180" s="9" t="str">
        <f>VLOOKUP(A180,'[1]Sub Pivot'!A$1:C$65536,2,FALSE)</f>
        <v>HANFORD SUBSTATION</v>
      </c>
      <c r="C180" s="10">
        <f>VLOOKUP(A180,'[1]Sub Pivot'!A$1:C$65536,3,FALSE)</f>
        <v>26782846.25</v>
      </c>
      <c r="D180" s="10">
        <f>IFERROR(VLOOKUP(A180,'[1]BP-18 Substation Detail'!A$1:C$65536,3,FALSE),"")</f>
        <v>26609435.140000004</v>
      </c>
      <c r="E180" s="11">
        <f t="shared" si="19"/>
        <v>6.5169030867295464E-3</v>
      </c>
      <c r="G180" s="10">
        <f>IFERROR(VLOOKUP('BP-20 Substation Detail'!A180,'[1]O&amp;M Pivot'!M$1:V$65536,10,FALSE),0)</f>
        <v>210241.53285714285</v>
      </c>
      <c r="I180" s="13" t="s">
        <v>31</v>
      </c>
      <c r="J180" s="13">
        <v>1</v>
      </c>
      <c r="K180" s="13" t="s">
        <v>31</v>
      </c>
      <c r="L180" s="13" t="s">
        <v>31</v>
      </c>
      <c r="M180" s="13" t="s">
        <v>31</v>
      </c>
      <c r="N180" s="13" t="s">
        <v>31</v>
      </c>
      <c r="O180" s="13" t="s">
        <v>31</v>
      </c>
      <c r="P180" s="13">
        <f t="shared" si="20"/>
        <v>1</v>
      </c>
      <c r="R180" s="10" t="str">
        <f t="shared" ref="R180:X233" si="26">IFERROR(I180*$C180,"")</f>
        <v/>
      </c>
      <c r="S180" s="10">
        <f t="shared" si="26"/>
        <v>26782846.25</v>
      </c>
      <c r="T180" s="10" t="str">
        <f t="shared" si="26"/>
        <v/>
      </c>
      <c r="U180" s="10" t="str">
        <f t="shared" si="26"/>
        <v/>
      </c>
      <c r="V180" s="10" t="str">
        <f t="shared" si="23"/>
        <v/>
      </c>
      <c r="W180" s="10" t="str">
        <f t="shared" si="23"/>
        <v/>
      </c>
      <c r="X180" s="10" t="str">
        <f t="shared" si="23"/>
        <v/>
      </c>
      <c r="Y180" s="14">
        <f t="shared" si="21"/>
        <v>0</v>
      </c>
      <c r="Z180" s="4"/>
      <c r="AA180" s="10" t="str">
        <f t="shared" si="25"/>
        <v/>
      </c>
      <c r="AB180" s="10">
        <f t="shared" si="25"/>
        <v>210241.53285714285</v>
      </c>
      <c r="AC180" s="10" t="str">
        <f t="shared" si="25"/>
        <v/>
      </c>
      <c r="AD180" s="10" t="str">
        <f t="shared" si="24"/>
        <v/>
      </c>
      <c r="AE180" s="10" t="str">
        <f t="shared" si="24"/>
        <v/>
      </c>
      <c r="AF180" s="10" t="str">
        <f t="shared" si="24"/>
        <v/>
      </c>
      <c r="AG180" s="10" t="str">
        <f t="shared" si="24"/>
        <v/>
      </c>
      <c r="AH180" s="14">
        <f t="shared" si="22"/>
        <v>0</v>
      </c>
      <c r="AI180" s="12"/>
      <c r="AJ180" s="13" t="s">
        <v>32</v>
      </c>
    </row>
    <row r="181" spans="1:36" x14ac:dyDescent="0.3">
      <c r="A181" s="8" t="s">
        <v>261</v>
      </c>
      <c r="B181" s="9" t="str">
        <f>VLOOKUP(A181,'[1]Sub Pivot'!A$1:C$65536,2,FALSE)</f>
        <v>HAPPY VALLEY SUBSTATION</v>
      </c>
      <c r="C181" s="10">
        <f>VLOOKUP(A181,'[1]Sub Pivot'!A$1:C$65536,3,FALSE)</f>
        <v>3835998.372</v>
      </c>
      <c r="D181" s="10">
        <f>IFERROR(VLOOKUP(A181,'[1]BP-18 Substation Detail'!A$1:C$65536,3,FALSE),"")</f>
        <v>3835998.3719999995</v>
      </c>
      <c r="E181" s="11">
        <f t="shared" si="19"/>
        <v>1.213924621831772E-16</v>
      </c>
      <c r="G181" s="10">
        <f>IFERROR(VLOOKUP('BP-20 Substation Detail'!A181,'[1]O&amp;M Pivot'!M$1:V$65536,10,FALSE),0)</f>
        <v>41857.514285714293</v>
      </c>
      <c r="I181" s="13" t="s">
        <v>31</v>
      </c>
      <c r="J181" s="13">
        <v>1</v>
      </c>
      <c r="K181" s="13" t="s">
        <v>31</v>
      </c>
      <c r="L181" s="13" t="s">
        <v>31</v>
      </c>
      <c r="M181" s="13" t="s">
        <v>31</v>
      </c>
      <c r="N181" s="13" t="s">
        <v>31</v>
      </c>
      <c r="O181" s="13" t="s">
        <v>31</v>
      </c>
      <c r="P181" s="13">
        <f t="shared" si="20"/>
        <v>1</v>
      </c>
      <c r="R181" s="10" t="str">
        <f t="shared" si="26"/>
        <v/>
      </c>
      <c r="S181" s="10">
        <f t="shared" si="26"/>
        <v>3835998.372</v>
      </c>
      <c r="T181" s="10" t="str">
        <f t="shared" si="26"/>
        <v/>
      </c>
      <c r="U181" s="10" t="str">
        <f t="shared" si="26"/>
        <v/>
      </c>
      <c r="V181" s="10" t="str">
        <f t="shared" si="23"/>
        <v/>
      </c>
      <c r="W181" s="10" t="str">
        <f t="shared" si="23"/>
        <v/>
      </c>
      <c r="X181" s="10" t="str">
        <f t="shared" si="23"/>
        <v/>
      </c>
      <c r="Y181" s="14">
        <f t="shared" si="21"/>
        <v>0</v>
      </c>
      <c r="Z181" s="4"/>
      <c r="AA181" s="10" t="str">
        <f t="shared" si="25"/>
        <v/>
      </c>
      <c r="AB181" s="10">
        <f t="shared" si="25"/>
        <v>41857.514285714293</v>
      </c>
      <c r="AC181" s="10" t="str">
        <f t="shared" si="25"/>
        <v/>
      </c>
      <c r="AD181" s="10" t="str">
        <f t="shared" si="24"/>
        <v/>
      </c>
      <c r="AE181" s="10" t="str">
        <f t="shared" si="24"/>
        <v/>
      </c>
      <c r="AF181" s="10" t="str">
        <f t="shared" si="24"/>
        <v/>
      </c>
      <c r="AG181" s="10" t="str">
        <f t="shared" si="24"/>
        <v/>
      </c>
      <c r="AH181" s="14">
        <f t="shared" si="22"/>
        <v>0</v>
      </c>
      <c r="AI181" s="12"/>
      <c r="AJ181" s="13" t="s">
        <v>32</v>
      </c>
    </row>
    <row r="182" spans="1:36" x14ac:dyDescent="0.3">
      <c r="A182" s="8" t="s">
        <v>262</v>
      </c>
      <c r="B182" s="9" t="str">
        <f>VLOOKUP(A182,'[1]Sub Pivot'!A$1:C$65536,2,FALSE)</f>
        <v>HARRISBURG SUBSTATION</v>
      </c>
      <c r="C182" s="10">
        <f>VLOOKUP(A182,'[1]Sub Pivot'!A$1:C$65536,3,FALSE)</f>
        <v>5084886.5399999991</v>
      </c>
      <c r="D182" s="10">
        <f>IFERROR(VLOOKUP(A182,'[1]BP-18 Substation Detail'!A$1:C$65536,3,FALSE),"")</f>
        <v>5084886.54</v>
      </c>
      <c r="E182" s="11">
        <f t="shared" si="19"/>
        <v>-1.8315503547410098E-16</v>
      </c>
      <c r="G182" s="10">
        <f>IFERROR(VLOOKUP('BP-20 Substation Detail'!A182,'[1]O&amp;M Pivot'!M$1:V$65536,10,FALSE),0)</f>
        <v>21112.117142857143</v>
      </c>
      <c r="I182" s="13" t="s">
        <v>31</v>
      </c>
      <c r="J182" s="13">
        <v>0.96244812573536798</v>
      </c>
      <c r="K182" s="13" t="s">
        <v>31</v>
      </c>
      <c r="L182" s="13" t="s">
        <v>31</v>
      </c>
      <c r="M182" s="13">
        <v>3.7551874264632065E-2</v>
      </c>
      <c r="N182" s="13" t="s">
        <v>31</v>
      </c>
      <c r="O182" s="13" t="s">
        <v>31</v>
      </c>
      <c r="P182" s="13">
        <f t="shared" si="20"/>
        <v>1</v>
      </c>
      <c r="R182" s="10" t="str">
        <f t="shared" si="26"/>
        <v/>
      </c>
      <c r="S182" s="10">
        <f t="shared" si="26"/>
        <v>4893939.5199999996</v>
      </c>
      <c r="T182" s="10" t="str">
        <f t="shared" si="26"/>
        <v/>
      </c>
      <c r="U182" s="10" t="str">
        <f t="shared" si="26"/>
        <v/>
      </c>
      <c r="V182" s="10">
        <f t="shared" si="23"/>
        <v>190947.01999999996</v>
      </c>
      <c r="W182" s="10" t="str">
        <f t="shared" si="23"/>
        <v/>
      </c>
      <c r="X182" s="10" t="str">
        <f t="shared" si="23"/>
        <v/>
      </c>
      <c r="Y182" s="14">
        <f t="shared" si="21"/>
        <v>0</v>
      </c>
      <c r="Z182" s="4"/>
      <c r="AA182" s="10" t="str">
        <f t="shared" si="25"/>
        <v/>
      </c>
      <c r="AB182" s="10">
        <f t="shared" si="25"/>
        <v>20319.317574448389</v>
      </c>
      <c r="AC182" s="10" t="str">
        <f t="shared" si="25"/>
        <v/>
      </c>
      <c r="AD182" s="10" t="str">
        <f t="shared" si="24"/>
        <v/>
      </c>
      <c r="AE182" s="10">
        <f t="shared" si="24"/>
        <v>792.79956840875457</v>
      </c>
      <c r="AF182" s="10" t="str">
        <f t="shared" si="24"/>
        <v/>
      </c>
      <c r="AG182" s="10" t="str">
        <f t="shared" si="24"/>
        <v/>
      </c>
      <c r="AH182" s="14">
        <f t="shared" si="22"/>
        <v>0</v>
      </c>
      <c r="AI182" s="12"/>
      <c r="AJ182" s="13" t="s">
        <v>263</v>
      </c>
    </row>
    <row r="183" spans="1:36" x14ac:dyDescent="0.3">
      <c r="A183" s="8" t="s">
        <v>264</v>
      </c>
      <c r="B183" s="9" t="str">
        <f>VLOOKUP(A183,'[1]Sub Pivot'!A$1:C$65536,2,FALSE)</f>
        <v>PAUL D. JOHNSON SUBSTATION</v>
      </c>
      <c r="C183" s="10">
        <f>VLOOKUP(A183,'[1]Sub Pivot'!A$1:C$65536,3,FALSE)</f>
        <v>2847802.54</v>
      </c>
      <c r="D183" s="10">
        <f>IFERROR(VLOOKUP(A183,'[1]BP-18 Substation Detail'!A$1:C$65536,3,FALSE),"")</f>
        <v>2847802.5400000005</v>
      </c>
      <c r="E183" s="11">
        <f t="shared" si="19"/>
        <v>-1.6351600252022361E-16</v>
      </c>
      <c r="G183" s="10">
        <f>IFERROR(VLOOKUP('BP-20 Substation Detail'!A183,'[1]O&amp;M Pivot'!M$1:V$65536,10,FALSE),0)</f>
        <v>10910.325714285715</v>
      </c>
      <c r="I183" s="13" t="s">
        <v>31</v>
      </c>
      <c r="J183" s="13" t="s">
        <v>31</v>
      </c>
      <c r="K183" s="13" t="s">
        <v>31</v>
      </c>
      <c r="L183" s="13" t="s">
        <v>31</v>
      </c>
      <c r="M183" s="13" t="s">
        <v>31</v>
      </c>
      <c r="N183" s="13" t="s">
        <v>31</v>
      </c>
      <c r="O183" s="13">
        <v>1</v>
      </c>
      <c r="P183" s="13">
        <f t="shared" si="20"/>
        <v>1</v>
      </c>
      <c r="R183" s="10" t="str">
        <f t="shared" si="26"/>
        <v/>
      </c>
      <c r="S183" s="10" t="str">
        <f t="shared" si="26"/>
        <v/>
      </c>
      <c r="T183" s="10" t="str">
        <f t="shared" si="26"/>
        <v/>
      </c>
      <c r="U183" s="10" t="str">
        <f t="shared" si="26"/>
        <v/>
      </c>
      <c r="V183" s="10" t="str">
        <f t="shared" si="23"/>
        <v/>
      </c>
      <c r="W183" s="10" t="str">
        <f t="shared" si="23"/>
        <v/>
      </c>
      <c r="X183" s="10">
        <f t="shared" si="23"/>
        <v>2847802.54</v>
      </c>
      <c r="Y183" s="14">
        <f t="shared" si="21"/>
        <v>0</v>
      </c>
      <c r="Z183" s="4"/>
      <c r="AA183" s="10" t="str">
        <f t="shared" si="25"/>
        <v/>
      </c>
      <c r="AB183" s="10" t="str">
        <f t="shared" si="25"/>
        <v/>
      </c>
      <c r="AC183" s="10" t="str">
        <f t="shared" si="25"/>
        <v/>
      </c>
      <c r="AD183" s="10" t="str">
        <f t="shared" si="24"/>
        <v/>
      </c>
      <c r="AE183" s="10" t="str">
        <f t="shared" si="24"/>
        <v/>
      </c>
      <c r="AF183" s="10" t="str">
        <f t="shared" si="24"/>
        <v/>
      </c>
      <c r="AG183" s="10">
        <f t="shared" si="24"/>
        <v>10910.325714285715</v>
      </c>
      <c r="AH183" s="14">
        <f t="shared" si="22"/>
        <v>0</v>
      </c>
      <c r="AI183" s="12"/>
      <c r="AJ183" s="13" t="s">
        <v>265</v>
      </c>
    </row>
    <row r="184" spans="1:36" x14ac:dyDescent="0.3">
      <c r="A184" s="8" t="s">
        <v>266</v>
      </c>
      <c r="B184" s="9" t="str">
        <f>VLOOKUP(A184,'[1]Sub Pivot'!A$1:C$65536,2,FALSE)</f>
        <v>HARNEY SUBSTATION(BPA)</v>
      </c>
      <c r="C184" s="10">
        <f>VLOOKUP(A184,'[1]Sub Pivot'!A$1:C$65536,3,FALSE)</f>
        <v>7767041.3960000006</v>
      </c>
      <c r="D184" s="10">
        <f>IFERROR(VLOOKUP(A184,'[1]BP-18 Substation Detail'!A$1:C$65536,3,FALSE),"")</f>
        <v>7766839.8360000011</v>
      </c>
      <c r="E184" s="11">
        <f t="shared" si="19"/>
        <v>2.5951352706584922E-5</v>
      </c>
      <c r="G184" s="10">
        <f>IFERROR(VLOOKUP('BP-20 Substation Detail'!A184,'[1]O&amp;M Pivot'!M$1:V$65536,10,FALSE),0)</f>
        <v>89677.868571428582</v>
      </c>
      <c r="I184" s="13" t="s">
        <v>31</v>
      </c>
      <c r="J184" s="13">
        <v>1</v>
      </c>
      <c r="K184" s="13" t="s">
        <v>31</v>
      </c>
      <c r="L184" s="13" t="s">
        <v>31</v>
      </c>
      <c r="M184" s="13" t="s">
        <v>31</v>
      </c>
      <c r="N184" s="13" t="s">
        <v>31</v>
      </c>
      <c r="O184" s="13" t="s">
        <v>31</v>
      </c>
      <c r="P184" s="13">
        <f t="shared" si="20"/>
        <v>1</v>
      </c>
      <c r="R184" s="10" t="str">
        <f t="shared" si="26"/>
        <v/>
      </c>
      <c r="S184" s="10">
        <f t="shared" si="26"/>
        <v>7767041.3960000006</v>
      </c>
      <c r="T184" s="10" t="str">
        <f t="shared" si="26"/>
        <v/>
      </c>
      <c r="U184" s="10" t="str">
        <f t="shared" si="26"/>
        <v/>
      </c>
      <c r="V184" s="10" t="str">
        <f t="shared" si="23"/>
        <v/>
      </c>
      <c r="W184" s="10" t="str">
        <f t="shared" si="23"/>
        <v/>
      </c>
      <c r="X184" s="10" t="str">
        <f t="shared" si="23"/>
        <v/>
      </c>
      <c r="Y184" s="14">
        <f t="shared" si="21"/>
        <v>0</v>
      </c>
      <c r="Z184" s="4"/>
      <c r="AA184" s="10" t="str">
        <f t="shared" si="25"/>
        <v/>
      </c>
      <c r="AB184" s="10">
        <f t="shared" si="25"/>
        <v>89677.868571428582</v>
      </c>
      <c r="AC184" s="10" t="str">
        <f t="shared" si="25"/>
        <v/>
      </c>
      <c r="AD184" s="10" t="str">
        <f t="shared" si="24"/>
        <v/>
      </c>
      <c r="AE184" s="10" t="str">
        <f t="shared" si="24"/>
        <v/>
      </c>
      <c r="AF184" s="10" t="str">
        <f t="shared" si="24"/>
        <v/>
      </c>
      <c r="AG184" s="10" t="str">
        <f t="shared" si="24"/>
        <v/>
      </c>
      <c r="AH184" s="14">
        <f t="shared" si="22"/>
        <v>0</v>
      </c>
      <c r="AI184" s="12"/>
      <c r="AJ184" s="13" t="s">
        <v>32</v>
      </c>
    </row>
    <row r="185" spans="1:36" x14ac:dyDescent="0.3">
      <c r="A185" s="8" t="s">
        <v>267</v>
      </c>
      <c r="B185" s="9" t="str">
        <f>VLOOKUP(A185,'[1]Sub Pivot'!A$1:C$65536,2,FALSE)</f>
        <v>HASKILL SUBSTATION</v>
      </c>
      <c r="C185" s="10">
        <f>VLOOKUP(A185,'[1]Sub Pivot'!A$1:C$65536,3,FALSE)</f>
        <v>35947.230000000003</v>
      </c>
      <c r="D185" s="10">
        <f>IFERROR(VLOOKUP(A185,'[1]BP-18 Substation Detail'!A$1:C$65536,3,FALSE),"")</f>
        <v>35947.230000000003</v>
      </c>
      <c r="E185" s="11">
        <f t="shared" si="19"/>
        <v>0</v>
      </c>
      <c r="G185" s="10">
        <f>IFERROR(VLOOKUP('BP-20 Substation Detail'!A185,'[1]O&amp;M Pivot'!M$1:V$65536,10,FALSE),0)</f>
        <v>2455.7571428571428</v>
      </c>
      <c r="I185" s="13" t="s">
        <v>31</v>
      </c>
      <c r="J185" s="13">
        <v>1</v>
      </c>
      <c r="K185" s="13" t="s">
        <v>31</v>
      </c>
      <c r="L185" s="13" t="s">
        <v>31</v>
      </c>
      <c r="M185" s="13" t="s">
        <v>31</v>
      </c>
      <c r="N185" s="13" t="s">
        <v>31</v>
      </c>
      <c r="O185" s="13" t="s">
        <v>31</v>
      </c>
      <c r="P185" s="13">
        <f t="shared" si="20"/>
        <v>1</v>
      </c>
      <c r="R185" s="10" t="str">
        <f t="shared" si="26"/>
        <v/>
      </c>
      <c r="S185" s="10">
        <f t="shared" si="26"/>
        <v>35947.230000000003</v>
      </c>
      <c r="T185" s="10" t="str">
        <f t="shared" si="26"/>
        <v/>
      </c>
      <c r="U185" s="10" t="str">
        <f t="shared" si="26"/>
        <v/>
      </c>
      <c r="V185" s="10" t="str">
        <f t="shared" si="23"/>
        <v/>
      </c>
      <c r="W185" s="10" t="str">
        <f t="shared" si="23"/>
        <v/>
      </c>
      <c r="X185" s="10" t="str">
        <f t="shared" si="23"/>
        <v/>
      </c>
      <c r="Y185" s="14">
        <f t="shared" si="21"/>
        <v>0</v>
      </c>
      <c r="Z185" s="4"/>
      <c r="AA185" s="10" t="str">
        <f t="shared" si="25"/>
        <v/>
      </c>
      <c r="AB185" s="10">
        <f t="shared" si="25"/>
        <v>2455.7571428571428</v>
      </c>
      <c r="AC185" s="10" t="str">
        <f t="shared" si="25"/>
        <v/>
      </c>
      <c r="AD185" s="10" t="str">
        <f t="shared" si="24"/>
        <v/>
      </c>
      <c r="AE185" s="10" t="str">
        <f t="shared" si="24"/>
        <v/>
      </c>
      <c r="AF185" s="10" t="str">
        <f t="shared" si="24"/>
        <v/>
      </c>
      <c r="AG185" s="10" t="str">
        <f t="shared" si="24"/>
        <v/>
      </c>
      <c r="AH185" s="14">
        <f t="shared" si="22"/>
        <v>0</v>
      </c>
      <c r="AI185" s="12"/>
      <c r="AJ185" s="13" t="s">
        <v>268</v>
      </c>
    </row>
    <row r="186" spans="1:36" x14ac:dyDescent="0.3">
      <c r="A186" s="8" t="s">
        <v>269</v>
      </c>
      <c r="B186" s="9" t="str">
        <f>VLOOKUP(A186,'[1]Sub Pivot'!A$1:C$65536,2,FALSE)</f>
        <v>HATTON SUBSTATION(SOLD)</v>
      </c>
      <c r="C186" s="10">
        <f>VLOOKUP(A186,'[1]Sub Pivot'!A$1:C$65536,3,FALSE)</f>
        <v>21007</v>
      </c>
      <c r="D186" s="10">
        <f>IFERROR(VLOOKUP(A186,'[1]BP-18 Substation Detail'!A$1:C$65536,3,FALSE),"")</f>
        <v>21007</v>
      </c>
      <c r="E186" s="11">
        <f t="shared" si="19"/>
        <v>0</v>
      </c>
      <c r="G186" s="10">
        <f>IFERROR(VLOOKUP('BP-20 Substation Detail'!A186,'[1]O&amp;M Pivot'!M$1:V$65536,10,FALSE),0)</f>
        <v>624.97</v>
      </c>
      <c r="I186" s="13" t="s">
        <v>31</v>
      </c>
      <c r="J186" s="13">
        <v>1</v>
      </c>
      <c r="K186" s="13" t="s">
        <v>31</v>
      </c>
      <c r="L186" s="13" t="s">
        <v>31</v>
      </c>
      <c r="M186" s="13" t="s">
        <v>31</v>
      </c>
      <c r="N186" s="13" t="s">
        <v>31</v>
      </c>
      <c r="O186" s="13" t="s">
        <v>31</v>
      </c>
      <c r="P186" s="13">
        <f t="shared" si="20"/>
        <v>1</v>
      </c>
      <c r="R186" s="10" t="str">
        <f t="shared" si="26"/>
        <v/>
      </c>
      <c r="S186" s="10">
        <f t="shared" si="26"/>
        <v>21007</v>
      </c>
      <c r="T186" s="10" t="str">
        <f t="shared" si="26"/>
        <v/>
      </c>
      <c r="U186" s="10" t="str">
        <f t="shared" si="26"/>
        <v/>
      </c>
      <c r="V186" s="10" t="str">
        <f t="shared" si="23"/>
        <v/>
      </c>
      <c r="W186" s="10" t="str">
        <f t="shared" si="23"/>
        <v/>
      </c>
      <c r="X186" s="10" t="str">
        <f t="shared" si="23"/>
        <v/>
      </c>
      <c r="Y186" s="14">
        <f t="shared" si="21"/>
        <v>0</v>
      </c>
      <c r="Z186" s="4"/>
      <c r="AA186" s="10" t="str">
        <f t="shared" si="25"/>
        <v/>
      </c>
      <c r="AB186" s="10">
        <f t="shared" si="25"/>
        <v>624.97</v>
      </c>
      <c r="AC186" s="10" t="str">
        <f t="shared" si="25"/>
        <v/>
      </c>
      <c r="AD186" s="10" t="str">
        <f t="shared" si="24"/>
        <v/>
      </c>
      <c r="AE186" s="10" t="str">
        <f t="shared" si="24"/>
        <v/>
      </c>
      <c r="AF186" s="10" t="str">
        <f t="shared" si="24"/>
        <v/>
      </c>
      <c r="AG186" s="10" t="str">
        <f t="shared" si="24"/>
        <v/>
      </c>
      <c r="AH186" s="14">
        <f t="shared" si="22"/>
        <v>0</v>
      </c>
      <c r="AI186" s="12"/>
      <c r="AJ186" s="13" t="s">
        <v>270</v>
      </c>
    </row>
    <row r="187" spans="1:36" x14ac:dyDescent="0.3">
      <c r="A187" s="8" t="s">
        <v>271</v>
      </c>
      <c r="B187" s="9" t="str">
        <f>VLOOKUP(A187,'[1]Sub Pivot'!A$1:C$65536,2,FALSE)</f>
        <v>HAUSER SUBSTATION(BPA)</v>
      </c>
      <c r="C187" s="10">
        <f>VLOOKUP(A187,'[1]Sub Pivot'!A$1:C$65536,3,FALSE)</f>
        <v>249347.64</v>
      </c>
      <c r="D187" s="10">
        <f>IFERROR(VLOOKUP(A187,'[1]BP-18 Substation Detail'!A$1:C$65536,3,FALSE),"")</f>
        <v>249347.64</v>
      </c>
      <c r="E187" s="11">
        <f t="shared" si="19"/>
        <v>0</v>
      </c>
      <c r="G187" s="10">
        <f>IFERROR(VLOOKUP('BP-20 Substation Detail'!A187,'[1]O&amp;M Pivot'!M$1:V$65536,10,FALSE),0)</f>
        <v>11298.014285714287</v>
      </c>
      <c r="I187" s="13" t="s">
        <v>31</v>
      </c>
      <c r="J187" s="13">
        <v>1</v>
      </c>
      <c r="K187" s="13" t="s">
        <v>31</v>
      </c>
      <c r="L187" s="13" t="s">
        <v>31</v>
      </c>
      <c r="M187" s="13" t="s">
        <v>31</v>
      </c>
      <c r="N187" s="13" t="s">
        <v>31</v>
      </c>
      <c r="O187" s="13" t="s">
        <v>31</v>
      </c>
      <c r="P187" s="13">
        <f t="shared" si="20"/>
        <v>1</v>
      </c>
      <c r="R187" s="10" t="str">
        <f t="shared" si="26"/>
        <v/>
      </c>
      <c r="S187" s="10">
        <f t="shared" si="26"/>
        <v>249347.64</v>
      </c>
      <c r="T187" s="10" t="str">
        <f t="shared" si="26"/>
        <v/>
      </c>
      <c r="U187" s="10" t="str">
        <f t="shared" si="26"/>
        <v/>
      </c>
      <c r="V187" s="10" t="str">
        <f t="shared" si="23"/>
        <v/>
      </c>
      <c r="W187" s="10" t="str">
        <f t="shared" si="23"/>
        <v/>
      </c>
      <c r="X187" s="10" t="str">
        <f t="shared" si="23"/>
        <v/>
      </c>
      <c r="Y187" s="14">
        <f t="shared" si="21"/>
        <v>0</v>
      </c>
      <c r="Z187" s="4"/>
      <c r="AA187" s="10" t="str">
        <f t="shared" si="25"/>
        <v/>
      </c>
      <c r="AB187" s="10">
        <f t="shared" si="25"/>
        <v>11298.014285714287</v>
      </c>
      <c r="AC187" s="10" t="str">
        <f t="shared" si="25"/>
        <v/>
      </c>
      <c r="AD187" s="10" t="str">
        <f t="shared" si="24"/>
        <v/>
      </c>
      <c r="AE187" s="10" t="str">
        <f t="shared" si="24"/>
        <v/>
      </c>
      <c r="AF187" s="10" t="str">
        <f t="shared" si="24"/>
        <v/>
      </c>
      <c r="AG187" s="10" t="str">
        <f t="shared" si="24"/>
        <v/>
      </c>
      <c r="AH187" s="14">
        <f t="shared" si="22"/>
        <v>0</v>
      </c>
      <c r="AI187" s="12"/>
      <c r="AJ187" s="13" t="s">
        <v>32</v>
      </c>
    </row>
    <row r="188" spans="1:36" x14ac:dyDescent="0.3">
      <c r="A188" s="8" t="s">
        <v>272</v>
      </c>
      <c r="B188" s="9" t="str">
        <f>VLOOKUP(A188,'[1]Sub Pivot'!A$1:C$65536,2,FALSE)</f>
        <v>HAY MILL SUBSTATION (UNITED ELEC &amp; CITY OF RUPERT)</v>
      </c>
      <c r="C188" s="10">
        <f>VLOOKUP(A188,'[1]Sub Pivot'!A$1:C$65536,3,FALSE)</f>
        <v>269929.12</v>
      </c>
      <c r="D188" s="10">
        <f>IFERROR(VLOOKUP(A188,'[1]BP-18 Substation Detail'!A$1:C$65536,3,FALSE),"")</f>
        <v>269929.12</v>
      </c>
      <c r="E188" s="11">
        <f t="shared" si="19"/>
        <v>0</v>
      </c>
      <c r="G188" s="10">
        <f>IFERROR(VLOOKUP('BP-20 Substation Detail'!A188,'[1]O&amp;M Pivot'!M$1:V$65536,10,FALSE),0)</f>
        <v>18229.644285714287</v>
      </c>
      <c r="I188" s="13" t="s">
        <v>31</v>
      </c>
      <c r="J188" s="13">
        <v>1</v>
      </c>
      <c r="K188" s="13" t="s">
        <v>31</v>
      </c>
      <c r="L188" s="13" t="s">
        <v>31</v>
      </c>
      <c r="M188" s="13" t="s">
        <v>31</v>
      </c>
      <c r="N188" s="13" t="s">
        <v>31</v>
      </c>
      <c r="O188" s="13" t="s">
        <v>31</v>
      </c>
      <c r="P188" s="13">
        <f t="shared" si="20"/>
        <v>1</v>
      </c>
      <c r="R188" s="10" t="str">
        <f t="shared" si="26"/>
        <v/>
      </c>
      <c r="S188" s="10">
        <f t="shared" si="26"/>
        <v>269929.12</v>
      </c>
      <c r="T188" s="10" t="str">
        <f t="shared" si="26"/>
        <v/>
      </c>
      <c r="U188" s="10" t="str">
        <f t="shared" si="26"/>
        <v/>
      </c>
      <c r="V188" s="10" t="str">
        <f t="shared" si="23"/>
        <v/>
      </c>
      <c r="W188" s="10" t="str">
        <f t="shared" si="23"/>
        <v/>
      </c>
      <c r="X188" s="10" t="str">
        <f t="shared" si="23"/>
        <v/>
      </c>
      <c r="Y188" s="14">
        <f t="shared" si="21"/>
        <v>0</v>
      </c>
      <c r="Z188" s="4"/>
      <c r="AA188" s="10" t="str">
        <f t="shared" si="25"/>
        <v/>
      </c>
      <c r="AB188" s="10">
        <f t="shared" si="25"/>
        <v>18229.644285714287</v>
      </c>
      <c r="AC188" s="10" t="str">
        <f t="shared" si="25"/>
        <v/>
      </c>
      <c r="AD188" s="10" t="str">
        <f t="shared" si="24"/>
        <v/>
      </c>
      <c r="AE188" s="10" t="str">
        <f t="shared" si="24"/>
        <v/>
      </c>
      <c r="AF188" s="10" t="str">
        <f t="shared" si="24"/>
        <v/>
      </c>
      <c r="AG188" s="10" t="str">
        <f t="shared" si="24"/>
        <v/>
      </c>
      <c r="AH188" s="14">
        <f t="shared" si="22"/>
        <v>0</v>
      </c>
      <c r="AI188" s="12"/>
      <c r="AJ188" s="13" t="s">
        <v>32</v>
      </c>
    </row>
    <row r="189" spans="1:36" x14ac:dyDescent="0.3">
      <c r="A189" s="8" t="s">
        <v>273</v>
      </c>
      <c r="B189" s="9" t="str">
        <f>VLOOKUP(A189,'[1]Sub Pivot'!A$1:C$65536,2,FALSE)</f>
        <v>HEYBURN SUBSTATION</v>
      </c>
      <c r="C189" s="10">
        <f>VLOOKUP(A189,'[1]Sub Pivot'!A$1:C$65536,3,FALSE)</f>
        <v>10544796.860000001</v>
      </c>
      <c r="D189" s="10">
        <f>IFERROR(VLOOKUP(A189,'[1]BP-18 Substation Detail'!A$1:C$65536,3,FALSE),"")</f>
        <v>10544796.859999999</v>
      </c>
      <c r="E189" s="11">
        <f t="shared" si="19"/>
        <v>1.766411599920529E-16</v>
      </c>
      <c r="G189" s="10">
        <f>IFERROR(VLOOKUP('BP-20 Substation Detail'!A189,'[1]O&amp;M Pivot'!M$1:V$65536,10,FALSE),0)</f>
        <v>97131.378571428577</v>
      </c>
      <c r="I189" s="13" t="s">
        <v>31</v>
      </c>
      <c r="J189" s="13">
        <v>1</v>
      </c>
      <c r="K189" s="13" t="s">
        <v>31</v>
      </c>
      <c r="L189" s="13" t="s">
        <v>31</v>
      </c>
      <c r="M189" s="13" t="s">
        <v>31</v>
      </c>
      <c r="N189" s="13" t="s">
        <v>31</v>
      </c>
      <c r="O189" s="13" t="s">
        <v>31</v>
      </c>
      <c r="P189" s="13">
        <f t="shared" si="20"/>
        <v>1</v>
      </c>
      <c r="R189" s="10" t="str">
        <f t="shared" si="26"/>
        <v/>
      </c>
      <c r="S189" s="10">
        <f t="shared" si="26"/>
        <v>10544796.860000001</v>
      </c>
      <c r="T189" s="10" t="str">
        <f t="shared" si="26"/>
        <v/>
      </c>
      <c r="U189" s="10" t="str">
        <f t="shared" si="26"/>
        <v/>
      </c>
      <c r="V189" s="10" t="str">
        <f t="shared" si="23"/>
        <v/>
      </c>
      <c r="W189" s="10" t="str">
        <f t="shared" si="23"/>
        <v/>
      </c>
      <c r="X189" s="10" t="str">
        <f t="shared" si="23"/>
        <v/>
      </c>
      <c r="Y189" s="14">
        <f t="shared" si="21"/>
        <v>0</v>
      </c>
      <c r="Z189" s="4"/>
      <c r="AA189" s="10" t="str">
        <f t="shared" si="25"/>
        <v/>
      </c>
      <c r="AB189" s="10">
        <f t="shared" si="25"/>
        <v>97131.378571428577</v>
      </c>
      <c r="AC189" s="10" t="str">
        <f t="shared" si="25"/>
        <v/>
      </c>
      <c r="AD189" s="10" t="str">
        <f t="shared" si="24"/>
        <v/>
      </c>
      <c r="AE189" s="10" t="str">
        <f t="shared" si="24"/>
        <v/>
      </c>
      <c r="AF189" s="10" t="str">
        <f t="shared" si="24"/>
        <v/>
      </c>
      <c r="AG189" s="10" t="str">
        <f t="shared" si="24"/>
        <v/>
      </c>
      <c r="AH189" s="14">
        <f t="shared" si="22"/>
        <v>0</v>
      </c>
      <c r="AI189" s="12"/>
      <c r="AJ189" s="13" t="s">
        <v>32</v>
      </c>
    </row>
    <row r="190" spans="1:36" x14ac:dyDescent="0.3">
      <c r="A190" s="8" t="s">
        <v>274</v>
      </c>
      <c r="B190" s="9" t="str">
        <f>VLOOKUP(A190,'[1]Sub Pivot'!A$1:C$65536,2,FALSE)</f>
        <v>HEBO SUBSTATION</v>
      </c>
      <c r="C190" s="10">
        <f>VLOOKUP(A190,'[1]Sub Pivot'!A$1:C$65536,3,FALSE)</f>
        <v>389712.31000000006</v>
      </c>
      <c r="D190" s="10">
        <f>IFERROR(VLOOKUP(A190,'[1]BP-18 Substation Detail'!A$1:C$65536,3,FALSE),"")</f>
        <v>389712.31000000006</v>
      </c>
      <c r="E190" s="11">
        <f t="shared" si="19"/>
        <v>0</v>
      </c>
      <c r="G190" s="10">
        <f>IFERROR(VLOOKUP('BP-20 Substation Detail'!A190,'[1]O&amp;M Pivot'!M$1:V$65536,10,FALSE),0)</f>
        <v>15344.848571428573</v>
      </c>
      <c r="I190" s="13" t="s">
        <v>31</v>
      </c>
      <c r="J190" s="13">
        <v>1</v>
      </c>
      <c r="K190" s="13" t="s">
        <v>31</v>
      </c>
      <c r="L190" s="13" t="s">
        <v>31</v>
      </c>
      <c r="M190" s="13" t="s">
        <v>31</v>
      </c>
      <c r="N190" s="13" t="s">
        <v>31</v>
      </c>
      <c r="O190" s="13" t="s">
        <v>31</v>
      </c>
      <c r="P190" s="13">
        <f t="shared" si="20"/>
        <v>1</v>
      </c>
      <c r="R190" s="10" t="str">
        <f t="shared" si="26"/>
        <v/>
      </c>
      <c r="S190" s="10">
        <f t="shared" si="26"/>
        <v>389712.31000000006</v>
      </c>
      <c r="T190" s="10" t="str">
        <f t="shared" si="26"/>
        <v/>
      </c>
      <c r="U190" s="10" t="str">
        <f t="shared" si="26"/>
        <v/>
      </c>
      <c r="V190" s="10" t="str">
        <f t="shared" si="23"/>
        <v/>
      </c>
      <c r="W190" s="10" t="str">
        <f t="shared" si="23"/>
        <v/>
      </c>
      <c r="X190" s="10" t="str">
        <f t="shared" si="23"/>
        <v/>
      </c>
      <c r="Y190" s="14">
        <f t="shared" si="21"/>
        <v>0</v>
      </c>
      <c r="Z190" s="4"/>
      <c r="AA190" s="10" t="str">
        <f t="shared" si="25"/>
        <v/>
      </c>
      <c r="AB190" s="10">
        <f t="shared" si="25"/>
        <v>15344.848571428573</v>
      </c>
      <c r="AC190" s="10" t="str">
        <f t="shared" si="25"/>
        <v/>
      </c>
      <c r="AD190" s="10" t="str">
        <f t="shared" si="24"/>
        <v/>
      </c>
      <c r="AE190" s="10" t="str">
        <f t="shared" si="24"/>
        <v/>
      </c>
      <c r="AF190" s="10" t="str">
        <f t="shared" si="24"/>
        <v/>
      </c>
      <c r="AG190" s="10" t="str">
        <f t="shared" si="24"/>
        <v/>
      </c>
      <c r="AH190" s="14">
        <f t="shared" si="22"/>
        <v>0</v>
      </c>
      <c r="AI190" s="12"/>
      <c r="AJ190" s="13" t="s">
        <v>32</v>
      </c>
    </row>
    <row r="191" spans="1:36" x14ac:dyDescent="0.3">
      <c r="A191" s="8" t="s">
        <v>275</v>
      </c>
      <c r="B191" s="9" t="str">
        <f>VLOOKUP(A191,'[1]Sub Pivot'!A$1:C$65536,2,FALSE)</f>
        <v>HEDGES SUBSTATION(BENTON CO PUD)</v>
      </c>
      <c r="C191" s="10">
        <f>VLOOKUP(A191,'[1]Sub Pivot'!A$1:C$65536,3,FALSE)</f>
        <v>14917</v>
      </c>
      <c r="D191" s="10">
        <f>IFERROR(VLOOKUP(A191,'[1]BP-18 Substation Detail'!A$1:C$65536,3,FALSE),"")</f>
        <v>14917</v>
      </c>
      <c r="E191" s="11">
        <f t="shared" si="19"/>
        <v>0</v>
      </c>
      <c r="G191" s="10">
        <f>IFERROR(VLOOKUP('BP-20 Substation Detail'!A191,'[1]O&amp;M Pivot'!M$1:V$65536,10,FALSE),0)</f>
        <v>595.90142857142848</v>
      </c>
      <c r="I191" s="13" t="s">
        <v>31</v>
      </c>
      <c r="J191" s="13">
        <v>1</v>
      </c>
      <c r="K191" s="13" t="s">
        <v>31</v>
      </c>
      <c r="L191" s="13" t="s">
        <v>31</v>
      </c>
      <c r="M191" s="13" t="s">
        <v>31</v>
      </c>
      <c r="N191" s="13" t="s">
        <v>31</v>
      </c>
      <c r="O191" s="13" t="s">
        <v>31</v>
      </c>
      <c r="P191" s="13">
        <f t="shared" si="20"/>
        <v>1</v>
      </c>
      <c r="R191" s="10" t="str">
        <f t="shared" si="26"/>
        <v/>
      </c>
      <c r="S191" s="10">
        <f t="shared" si="26"/>
        <v>14917</v>
      </c>
      <c r="T191" s="10" t="str">
        <f t="shared" si="26"/>
        <v/>
      </c>
      <c r="U191" s="10" t="str">
        <f t="shared" si="26"/>
        <v/>
      </c>
      <c r="V191" s="10" t="str">
        <f t="shared" si="23"/>
        <v/>
      </c>
      <c r="W191" s="10" t="str">
        <f t="shared" si="23"/>
        <v/>
      </c>
      <c r="X191" s="10" t="str">
        <f t="shared" si="23"/>
        <v/>
      </c>
      <c r="Y191" s="14">
        <f t="shared" si="21"/>
        <v>0</v>
      </c>
      <c r="Z191" s="4"/>
      <c r="AA191" s="10" t="str">
        <f t="shared" si="25"/>
        <v/>
      </c>
      <c r="AB191" s="10">
        <f t="shared" si="25"/>
        <v>595.90142857142848</v>
      </c>
      <c r="AC191" s="10" t="str">
        <f t="shared" si="25"/>
        <v/>
      </c>
      <c r="AD191" s="10" t="str">
        <f t="shared" si="24"/>
        <v/>
      </c>
      <c r="AE191" s="10" t="str">
        <f t="shared" si="24"/>
        <v/>
      </c>
      <c r="AF191" s="10" t="str">
        <f t="shared" si="24"/>
        <v/>
      </c>
      <c r="AG191" s="10" t="str">
        <f t="shared" si="24"/>
        <v/>
      </c>
      <c r="AH191" s="14">
        <f t="shared" si="22"/>
        <v>0</v>
      </c>
      <c r="AI191" s="12"/>
      <c r="AJ191" s="13" t="s">
        <v>48</v>
      </c>
    </row>
    <row r="192" spans="1:36" x14ac:dyDescent="0.3">
      <c r="A192" s="8" t="s">
        <v>276</v>
      </c>
      <c r="B192" s="9" t="str">
        <f>VLOOKUP(A192,'[1]Sub Pivot'!A$1:C$65536,2,FALSE)</f>
        <v>HUNGRY HORSE POWERHOUSE</v>
      </c>
      <c r="C192" s="10">
        <f>VLOOKUP(A192,'[1]Sub Pivot'!A$1:C$65536,3,FALSE)</f>
        <v>800513.52500000002</v>
      </c>
      <c r="D192" s="10">
        <f>IFERROR(VLOOKUP(A192,'[1]BP-18 Substation Detail'!A$1:C$65536,3,FALSE),"")</f>
        <v>774752.245</v>
      </c>
      <c r="E192" s="11">
        <f t="shared" si="19"/>
        <v>3.325099109586966E-2</v>
      </c>
      <c r="G192" s="10">
        <f>IFERROR(VLOOKUP('BP-20 Substation Detail'!A192,'[1]O&amp;M Pivot'!M$1:V$65536,10,FALSE),0)</f>
        <v>6830.1228571428574</v>
      </c>
      <c r="I192" s="13">
        <v>1</v>
      </c>
      <c r="J192" s="13" t="s">
        <v>31</v>
      </c>
      <c r="K192" s="13" t="s">
        <v>31</v>
      </c>
      <c r="L192" s="13" t="s">
        <v>31</v>
      </c>
      <c r="M192" s="13" t="s">
        <v>31</v>
      </c>
      <c r="N192" s="13" t="s">
        <v>31</v>
      </c>
      <c r="O192" s="13" t="s">
        <v>31</v>
      </c>
      <c r="P192" s="13">
        <f t="shared" si="20"/>
        <v>1</v>
      </c>
      <c r="R192" s="10">
        <f t="shared" si="26"/>
        <v>800513.52500000002</v>
      </c>
      <c r="S192" s="10" t="str">
        <f t="shared" si="26"/>
        <v/>
      </c>
      <c r="T192" s="10" t="str">
        <f t="shared" si="26"/>
        <v/>
      </c>
      <c r="U192" s="10" t="str">
        <f t="shared" si="26"/>
        <v/>
      </c>
      <c r="V192" s="10" t="str">
        <f t="shared" si="23"/>
        <v/>
      </c>
      <c r="W192" s="10" t="str">
        <f t="shared" si="23"/>
        <v/>
      </c>
      <c r="X192" s="10" t="str">
        <f t="shared" si="23"/>
        <v/>
      </c>
      <c r="Y192" s="14">
        <f t="shared" si="21"/>
        <v>0</v>
      </c>
      <c r="Z192" s="4"/>
      <c r="AA192" s="10">
        <f t="shared" si="25"/>
        <v>6830.1228571428574</v>
      </c>
      <c r="AB192" s="10" t="str">
        <f t="shared" si="25"/>
        <v/>
      </c>
      <c r="AC192" s="10" t="str">
        <f t="shared" si="25"/>
        <v/>
      </c>
      <c r="AD192" s="10" t="str">
        <f t="shared" si="24"/>
        <v/>
      </c>
      <c r="AE192" s="10" t="str">
        <f t="shared" si="24"/>
        <v/>
      </c>
      <c r="AF192" s="10" t="str">
        <f t="shared" si="24"/>
        <v/>
      </c>
      <c r="AG192" s="10" t="str">
        <f t="shared" si="24"/>
        <v/>
      </c>
      <c r="AH192" s="14">
        <f t="shared" si="22"/>
        <v>0</v>
      </c>
      <c r="AI192" s="12"/>
      <c r="AJ192" s="13" t="s">
        <v>96</v>
      </c>
    </row>
    <row r="193" spans="1:36" x14ac:dyDescent="0.3">
      <c r="A193" s="8" t="s">
        <v>277</v>
      </c>
      <c r="B193" s="9" t="str">
        <f>VLOOKUP(A193,'[1]Sub Pivot'!A$1:C$65536,2,FALSE)</f>
        <v>HUNGRY HORSE SWITCHYARD</v>
      </c>
      <c r="C193" s="10">
        <f>VLOOKUP(A193,'[1]Sub Pivot'!A$1:C$65536,3,FALSE)</f>
        <v>89046</v>
      </c>
      <c r="D193" s="10">
        <f>IFERROR(VLOOKUP(A193,'[1]BP-18 Substation Detail'!A$1:C$65536,3,FALSE),"")</f>
        <v>89046</v>
      </c>
      <c r="E193" s="11">
        <f t="shared" si="19"/>
        <v>0</v>
      </c>
      <c r="G193" s="10">
        <f>IFERROR(VLOOKUP('BP-20 Substation Detail'!A193,'[1]O&amp;M Pivot'!M$1:V$65536,10,FALSE),0)</f>
        <v>0</v>
      </c>
      <c r="I193" s="13">
        <v>1</v>
      </c>
      <c r="J193" s="13" t="s">
        <v>31</v>
      </c>
      <c r="K193" s="13" t="s">
        <v>31</v>
      </c>
      <c r="L193" s="13" t="s">
        <v>31</v>
      </c>
      <c r="M193" s="13" t="s">
        <v>31</v>
      </c>
      <c r="N193" s="13" t="s">
        <v>31</v>
      </c>
      <c r="O193" s="13" t="s">
        <v>31</v>
      </c>
      <c r="P193" s="13">
        <f t="shared" si="20"/>
        <v>1</v>
      </c>
      <c r="R193" s="10">
        <f t="shared" si="26"/>
        <v>89046</v>
      </c>
      <c r="S193" s="10" t="str">
        <f t="shared" si="26"/>
        <v/>
      </c>
      <c r="T193" s="10" t="str">
        <f t="shared" si="26"/>
        <v/>
      </c>
      <c r="U193" s="10" t="str">
        <f t="shared" si="26"/>
        <v/>
      </c>
      <c r="V193" s="10" t="str">
        <f t="shared" si="23"/>
        <v/>
      </c>
      <c r="W193" s="10" t="str">
        <f t="shared" si="23"/>
        <v/>
      </c>
      <c r="X193" s="10" t="str">
        <f t="shared" si="23"/>
        <v/>
      </c>
      <c r="Y193" s="14">
        <f t="shared" si="21"/>
        <v>0</v>
      </c>
      <c r="Z193" s="4"/>
      <c r="AA193" s="10">
        <f t="shared" si="25"/>
        <v>0</v>
      </c>
      <c r="AB193" s="10" t="str">
        <f t="shared" si="25"/>
        <v/>
      </c>
      <c r="AC193" s="10" t="str">
        <f t="shared" si="25"/>
        <v/>
      </c>
      <c r="AD193" s="10" t="str">
        <f t="shared" si="24"/>
        <v/>
      </c>
      <c r="AE193" s="10" t="str">
        <f t="shared" si="24"/>
        <v/>
      </c>
      <c r="AF193" s="10" t="str">
        <f t="shared" si="24"/>
        <v/>
      </c>
      <c r="AG193" s="10" t="str">
        <f t="shared" si="24"/>
        <v/>
      </c>
      <c r="AH193" s="14">
        <f t="shared" si="22"/>
        <v>0</v>
      </c>
      <c r="AI193" s="12"/>
      <c r="AJ193" s="13" t="s">
        <v>96</v>
      </c>
    </row>
    <row r="194" spans="1:36" x14ac:dyDescent="0.3">
      <c r="A194" s="8" t="s">
        <v>278</v>
      </c>
      <c r="B194" s="9" t="str">
        <f>VLOOKUP(A194,'[1]Sub Pivot'!A$1:C$65536,2,FALSE)</f>
        <v>HIDEAWAY SUBSTATION (LANE ELECTRIC)</v>
      </c>
      <c r="C194" s="10">
        <f>VLOOKUP(A194,'[1]Sub Pivot'!A$1:C$65536,3,FALSE)</f>
        <v>10025.1</v>
      </c>
      <c r="D194" s="10">
        <f>IFERROR(VLOOKUP(A194,'[1]BP-18 Substation Detail'!A$1:C$65536,3,FALSE),"")</f>
        <v>10025.1</v>
      </c>
      <c r="E194" s="11">
        <f t="shared" si="19"/>
        <v>0</v>
      </c>
      <c r="G194" s="10">
        <f>IFERROR(VLOOKUP('BP-20 Substation Detail'!A194,'[1]O&amp;M Pivot'!M$1:V$65536,10,FALSE),0)</f>
        <v>361.73428571428576</v>
      </c>
      <c r="I194" s="13" t="s">
        <v>31</v>
      </c>
      <c r="J194" s="13">
        <v>1</v>
      </c>
      <c r="K194" s="13" t="s">
        <v>31</v>
      </c>
      <c r="L194" s="13" t="s">
        <v>31</v>
      </c>
      <c r="M194" s="13" t="s">
        <v>31</v>
      </c>
      <c r="N194" s="13" t="s">
        <v>31</v>
      </c>
      <c r="O194" s="13" t="s">
        <v>31</v>
      </c>
      <c r="P194" s="13">
        <f t="shared" si="20"/>
        <v>1</v>
      </c>
      <c r="R194" s="10" t="str">
        <f t="shared" si="26"/>
        <v/>
      </c>
      <c r="S194" s="10">
        <f t="shared" si="26"/>
        <v>10025.1</v>
      </c>
      <c r="T194" s="10" t="str">
        <f t="shared" si="26"/>
        <v/>
      </c>
      <c r="U194" s="10" t="str">
        <f t="shared" si="26"/>
        <v/>
      </c>
      <c r="V194" s="10" t="str">
        <f t="shared" si="23"/>
        <v/>
      </c>
      <c r="W194" s="10" t="str">
        <f t="shared" si="23"/>
        <v/>
      </c>
      <c r="X194" s="10" t="str">
        <f t="shared" si="23"/>
        <v/>
      </c>
      <c r="Y194" s="14">
        <f t="shared" si="21"/>
        <v>0</v>
      </c>
      <c r="Z194" s="4"/>
      <c r="AA194" s="10" t="str">
        <f t="shared" si="25"/>
        <v/>
      </c>
      <c r="AB194" s="10">
        <f t="shared" si="25"/>
        <v>361.73428571428576</v>
      </c>
      <c r="AC194" s="10" t="str">
        <f t="shared" si="25"/>
        <v/>
      </c>
      <c r="AD194" s="10" t="str">
        <f t="shared" si="24"/>
        <v/>
      </c>
      <c r="AE194" s="10" t="str">
        <f t="shared" si="24"/>
        <v/>
      </c>
      <c r="AF194" s="10" t="str">
        <f t="shared" si="24"/>
        <v/>
      </c>
      <c r="AG194" s="10" t="str">
        <f t="shared" si="24"/>
        <v/>
      </c>
      <c r="AH194" s="14">
        <f t="shared" si="22"/>
        <v>0</v>
      </c>
      <c r="AI194" s="12"/>
      <c r="AJ194" s="13" t="s">
        <v>48</v>
      </c>
    </row>
    <row r="195" spans="1:36" x14ac:dyDescent="0.3">
      <c r="A195" s="8" t="s">
        <v>279</v>
      </c>
      <c r="B195" s="9" t="str">
        <f>VLOOKUP(A195,'[1]Sub Pivot'!A$1:C$65536,2,FALSE)</f>
        <v>HIGHLANDS SUBSTATION(BENTON CO PUD)</v>
      </c>
      <c r="C195" s="10">
        <f>VLOOKUP(A195,'[1]Sub Pivot'!A$1:C$65536,3,FALSE)</f>
        <v>13750</v>
      </c>
      <c r="D195" s="10">
        <f>IFERROR(VLOOKUP(A195,'[1]BP-18 Substation Detail'!A$1:C$65536,3,FALSE),"")</f>
        <v>13750</v>
      </c>
      <c r="E195" s="11">
        <f t="shared" ref="E195:E258" si="27">(C195-D195)/D195</f>
        <v>0</v>
      </c>
      <c r="G195" s="10">
        <f>IFERROR(VLOOKUP('BP-20 Substation Detail'!A195,'[1]O&amp;M Pivot'!M$1:V$65536,10,FALSE),0)</f>
        <v>276.10571428571427</v>
      </c>
      <c r="I195" s="13" t="s">
        <v>31</v>
      </c>
      <c r="J195" s="13">
        <v>1</v>
      </c>
      <c r="K195" s="13" t="s">
        <v>31</v>
      </c>
      <c r="L195" s="13" t="s">
        <v>31</v>
      </c>
      <c r="M195" s="13" t="s">
        <v>31</v>
      </c>
      <c r="N195" s="13" t="s">
        <v>31</v>
      </c>
      <c r="O195" s="13" t="s">
        <v>31</v>
      </c>
      <c r="P195" s="13">
        <f t="shared" ref="P195:P258" si="28">SUM(I195:O195)</f>
        <v>1</v>
      </c>
      <c r="R195" s="10" t="str">
        <f t="shared" si="26"/>
        <v/>
      </c>
      <c r="S195" s="10">
        <f t="shared" si="26"/>
        <v>13750</v>
      </c>
      <c r="T195" s="10" t="str">
        <f t="shared" si="26"/>
        <v/>
      </c>
      <c r="U195" s="10" t="str">
        <f t="shared" si="26"/>
        <v/>
      </c>
      <c r="V195" s="10" t="str">
        <f t="shared" si="23"/>
        <v/>
      </c>
      <c r="W195" s="10" t="str">
        <f t="shared" si="23"/>
        <v/>
      </c>
      <c r="X195" s="10" t="str">
        <f t="shared" si="23"/>
        <v/>
      </c>
      <c r="Y195" s="14">
        <f t="shared" ref="Y195:Y258" si="29">SUM(R195:X195)-C195</f>
        <v>0</v>
      </c>
      <c r="Z195" s="4"/>
      <c r="AA195" s="10" t="str">
        <f t="shared" si="25"/>
        <v/>
      </c>
      <c r="AB195" s="10">
        <f t="shared" si="25"/>
        <v>276.10571428571427</v>
      </c>
      <c r="AC195" s="10" t="str">
        <f t="shared" si="25"/>
        <v/>
      </c>
      <c r="AD195" s="10" t="str">
        <f t="shared" si="24"/>
        <v/>
      </c>
      <c r="AE195" s="10" t="str">
        <f t="shared" si="24"/>
        <v/>
      </c>
      <c r="AF195" s="10" t="str">
        <f t="shared" si="24"/>
        <v/>
      </c>
      <c r="AG195" s="10" t="str">
        <f t="shared" si="24"/>
        <v/>
      </c>
      <c r="AH195" s="14">
        <f t="shared" ref="AH195:AH258" si="30">SUM(AA195:AG195)-G195</f>
        <v>0</v>
      </c>
      <c r="AI195" s="12"/>
      <c r="AJ195" s="13" t="s">
        <v>48</v>
      </c>
    </row>
    <row r="196" spans="1:36" x14ac:dyDescent="0.3">
      <c r="A196" s="8" t="s">
        <v>280</v>
      </c>
      <c r="B196" s="9" t="str">
        <f>VLOOKUP(A196,'[1]Sub Pivot'!A$1:C$65536,2,FALSE)</f>
        <v>HILLS CREEK SUBSTATION</v>
      </c>
      <c r="C196" s="10">
        <f>VLOOKUP(A196,'[1]Sub Pivot'!A$1:C$65536,3,FALSE)</f>
        <v>374350.96</v>
      </c>
      <c r="D196" s="10">
        <f>IFERROR(VLOOKUP(A196,'[1]BP-18 Substation Detail'!A$1:C$65536,3,FALSE),"")</f>
        <v>374350.96</v>
      </c>
      <c r="E196" s="11">
        <f t="shared" si="27"/>
        <v>0</v>
      </c>
      <c r="G196" s="10">
        <f>IFERROR(VLOOKUP('BP-20 Substation Detail'!A196,'[1]O&amp;M Pivot'!M$1:V$65536,10,FALSE),0)</f>
        <v>10624.468571428572</v>
      </c>
      <c r="I196" s="13">
        <v>1</v>
      </c>
      <c r="J196" s="13" t="s">
        <v>31</v>
      </c>
      <c r="K196" s="13" t="s">
        <v>31</v>
      </c>
      <c r="L196" s="13" t="s">
        <v>31</v>
      </c>
      <c r="M196" s="13" t="s">
        <v>31</v>
      </c>
      <c r="N196" s="13" t="s">
        <v>31</v>
      </c>
      <c r="O196" s="13" t="s">
        <v>31</v>
      </c>
      <c r="P196" s="13">
        <f t="shared" si="28"/>
        <v>1</v>
      </c>
      <c r="R196" s="10">
        <f t="shared" si="26"/>
        <v>374350.96</v>
      </c>
      <c r="S196" s="10" t="str">
        <f t="shared" si="26"/>
        <v/>
      </c>
      <c r="T196" s="10" t="str">
        <f t="shared" si="26"/>
        <v/>
      </c>
      <c r="U196" s="10" t="str">
        <f t="shared" si="26"/>
        <v/>
      </c>
      <c r="V196" s="10" t="str">
        <f t="shared" si="23"/>
        <v/>
      </c>
      <c r="W196" s="10" t="str">
        <f t="shared" si="23"/>
        <v/>
      </c>
      <c r="X196" s="10" t="str">
        <f t="shared" si="23"/>
        <v/>
      </c>
      <c r="Y196" s="14">
        <f t="shared" si="29"/>
        <v>0</v>
      </c>
      <c r="Z196" s="4"/>
      <c r="AA196" s="10">
        <f t="shared" si="25"/>
        <v>10624.468571428572</v>
      </c>
      <c r="AB196" s="10" t="str">
        <f t="shared" si="25"/>
        <v/>
      </c>
      <c r="AC196" s="10" t="str">
        <f t="shared" si="25"/>
        <v/>
      </c>
      <c r="AD196" s="10" t="str">
        <f t="shared" si="24"/>
        <v/>
      </c>
      <c r="AE196" s="10" t="str">
        <f t="shared" si="24"/>
        <v/>
      </c>
      <c r="AF196" s="10" t="str">
        <f t="shared" si="24"/>
        <v/>
      </c>
      <c r="AG196" s="10" t="str">
        <f t="shared" si="24"/>
        <v/>
      </c>
      <c r="AH196" s="14">
        <f t="shared" si="30"/>
        <v>0</v>
      </c>
      <c r="AI196" s="12"/>
      <c r="AJ196" s="13" t="s">
        <v>158</v>
      </c>
    </row>
    <row r="197" spans="1:36" x14ac:dyDescent="0.3">
      <c r="A197" s="8" t="s">
        <v>281</v>
      </c>
      <c r="B197" s="9" t="str">
        <f>VLOOKUP(A197,'[1]Sub Pivot'!A$1:C$65536,2,FALSE)</f>
        <v>HILLTOP SUBSTATION</v>
      </c>
      <c r="C197" s="10">
        <f>VLOOKUP(A197,'[1]Sub Pivot'!A$1:C$65536,3,FALSE)</f>
        <v>1907531.8099999998</v>
      </c>
      <c r="D197" s="10">
        <f>IFERROR(VLOOKUP(A197,'[1]BP-18 Substation Detail'!A$1:C$65536,3,FALSE),"")</f>
        <v>1907531.8099999998</v>
      </c>
      <c r="E197" s="11">
        <f t="shared" si="27"/>
        <v>0</v>
      </c>
      <c r="G197" s="10">
        <f>IFERROR(VLOOKUP('BP-20 Substation Detail'!A197,'[1]O&amp;M Pivot'!M$1:V$65536,10,FALSE),0)</f>
        <v>35915.765714285713</v>
      </c>
      <c r="I197" s="13" t="s">
        <v>31</v>
      </c>
      <c r="J197" s="13">
        <v>1</v>
      </c>
      <c r="K197" s="13" t="s">
        <v>31</v>
      </c>
      <c r="L197" s="13" t="s">
        <v>31</v>
      </c>
      <c r="M197" s="13" t="s">
        <v>31</v>
      </c>
      <c r="N197" s="13" t="s">
        <v>31</v>
      </c>
      <c r="O197" s="13" t="s">
        <v>31</v>
      </c>
      <c r="P197" s="13">
        <f t="shared" si="28"/>
        <v>1</v>
      </c>
      <c r="R197" s="10" t="str">
        <f t="shared" si="26"/>
        <v/>
      </c>
      <c r="S197" s="10">
        <f t="shared" si="26"/>
        <v>1907531.8099999998</v>
      </c>
      <c r="T197" s="10" t="str">
        <f t="shared" si="26"/>
        <v/>
      </c>
      <c r="U197" s="10" t="str">
        <f t="shared" si="26"/>
        <v/>
      </c>
      <c r="V197" s="10" t="str">
        <f t="shared" si="23"/>
        <v/>
      </c>
      <c r="W197" s="10" t="str">
        <f t="shared" si="23"/>
        <v/>
      </c>
      <c r="X197" s="10" t="str">
        <f t="shared" si="23"/>
        <v/>
      </c>
      <c r="Y197" s="14">
        <f t="shared" si="29"/>
        <v>0</v>
      </c>
      <c r="Z197" s="4"/>
      <c r="AA197" s="10" t="str">
        <f t="shared" si="25"/>
        <v/>
      </c>
      <c r="AB197" s="10">
        <f t="shared" si="25"/>
        <v>35915.765714285713</v>
      </c>
      <c r="AC197" s="10" t="str">
        <f t="shared" si="25"/>
        <v/>
      </c>
      <c r="AD197" s="10" t="str">
        <f t="shared" si="24"/>
        <v/>
      </c>
      <c r="AE197" s="10" t="str">
        <f t="shared" si="24"/>
        <v/>
      </c>
      <c r="AF197" s="10" t="str">
        <f t="shared" si="24"/>
        <v/>
      </c>
      <c r="AG197" s="10" t="str">
        <f t="shared" si="24"/>
        <v/>
      </c>
      <c r="AH197" s="14">
        <f t="shared" si="30"/>
        <v>0</v>
      </c>
      <c r="AI197" s="12"/>
      <c r="AJ197" s="13" t="s">
        <v>48</v>
      </c>
    </row>
    <row r="198" spans="1:36" x14ac:dyDescent="0.3">
      <c r="A198" s="8" t="s">
        <v>282</v>
      </c>
      <c r="B198" s="9" t="str">
        <f>VLOOKUP(A198,'[1]Sub Pivot'!A$1:C$65536,2,FALSE)</f>
        <v>HOLCOMB SUBSTATION</v>
      </c>
      <c r="C198" s="10">
        <f>VLOOKUP(A198,'[1]Sub Pivot'!A$1:C$65536,3,FALSE)</f>
        <v>676776.83</v>
      </c>
      <c r="D198" s="10">
        <f>IFERROR(VLOOKUP(A198,'[1]BP-18 Substation Detail'!A$1:C$65536,3,FALSE),"")</f>
        <v>653607.97000000009</v>
      </c>
      <c r="E198" s="11">
        <f t="shared" si="27"/>
        <v>3.5447639966813542E-2</v>
      </c>
      <c r="G198" s="10">
        <f>IFERROR(VLOOKUP('BP-20 Substation Detail'!A198,'[1]O&amp;M Pivot'!M$1:V$65536,10,FALSE),0)</f>
        <v>32781.528571428564</v>
      </c>
      <c r="I198" s="13" t="s">
        <v>31</v>
      </c>
      <c r="J198" s="13">
        <v>1</v>
      </c>
      <c r="K198" s="13" t="s">
        <v>31</v>
      </c>
      <c r="L198" s="13" t="s">
        <v>31</v>
      </c>
      <c r="M198" s="13" t="s">
        <v>31</v>
      </c>
      <c r="N198" s="13" t="s">
        <v>31</v>
      </c>
      <c r="O198" s="13" t="s">
        <v>31</v>
      </c>
      <c r="P198" s="13">
        <f t="shared" si="28"/>
        <v>1</v>
      </c>
      <c r="R198" s="10" t="str">
        <f t="shared" si="26"/>
        <v/>
      </c>
      <c r="S198" s="10">
        <f t="shared" si="26"/>
        <v>676776.83</v>
      </c>
      <c r="T198" s="10" t="str">
        <f t="shared" si="26"/>
        <v/>
      </c>
      <c r="U198" s="10" t="str">
        <f t="shared" si="26"/>
        <v/>
      </c>
      <c r="V198" s="10" t="str">
        <f t="shared" si="23"/>
        <v/>
      </c>
      <c r="W198" s="10" t="str">
        <f t="shared" si="23"/>
        <v/>
      </c>
      <c r="X198" s="10" t="str">
        <f t="shared" si="23"/>
        <v/>
      </c>
      <c r="Y198" s="14">
        <f t="shared" si="29"/>
        <v>0</v>
      </c>
      <c r="Z198" s="4"/>
      <c r="AA198" s="10" t="str">
        <f t="shared" si="25"/>
        <v/>
      </c>
      <c r="AB198" s="10">
        <f t="shared" si="25"/>
        <v>32781.528571428564</v>
      </c>
      <c r="AC198" s="10" t="str">
        <f t="shared" si="25"/>
        <v/>
      </c>
      <c r="AD198" s="10" t="str">
        <f t="shared" si="24"/>
        <v/>
      </c>
      <c r="AE198" s="10" t="str">
        <f t="shared" si="24"/>
        <v/>
      </c>
      <c r="AF198" s="10" t="str">
        <f t="shared" si="24"/>
        <v/>
      </c>
      <c r="AG198" s="10" t="str">
        <f t="shared" si="24"/>
        <v/>
      </c>
      <c r="AH198" s="14">
        <f t="shared" si="30"/>
        <v>0</v>
      </c>
      <c r="AI198" s="12"/>
      <c r="AJ198" s="13" t="s">
        <v>32</v>
      </c>
    </row>
    <row r="199" spans="1:36" x14ac:dyDescent="0.3">
      <c r="A199" s="8" t="s">
        <v>283</v>
      </c>
      <c r="B199" s="18" t="str">
        <f>VLOOKUP(A199,'[1]Sub Pivot'!A$1:C$65536,2,FALSE)</f>
        <v>HORSE HEAVEN SUBSTATION</v>
      </c>
      <c r="C199" s="10">
        <f>VLOOKUP(A199,'[1]Sub Pivot'!A$1:C$65536,3,FALSE)</f>
        <v>4994097.22</v>
      </c>
      <c r="D199" s="10">
        <f>IFERROR(VLOOKUP(A199,'[1]BP-18 Substation Detail'!A$1:C$65536,3,FALSE),"")</f>
        <v>2995452.9300000006</v>
      </c>
      <c r="E199" s="11">
        <f t="shared" si="27"/>
        <v>0.66722607121721611</v>
      </c>
      <c r="G199" s="10">
        <f>IFERROR(VLOOKUP('BP-20 Substation Detail'!A199,'[1]O&amp;M Pivot'!M$1:V$65536,10,FALSE),0)</f>
        <v>45537.238571428577</v>
      </c>
      <c r="I199" s="13" t="s">
        <v>31</v>
      </c>
      <c r="J199" s="13">
        <v>1</v>
      </c>
      <c r="K199" s="13" t="s">
        <v>31</v>
      </c>
      <c r="L199" s="13" t="s">
        <v>31</v>
      </c>
      <c r="M199" s="13" t="s">
        <v>31</v>
      </c>
      <c r="N199" s="13" t="s">
        <v>31</v>
      </c>
      <c r="O199" s="13" t="s">
        <v>31</v>
      </c>
      <c r="P199" s="13">
        <f t="shared" si="28"/>
        <v>1</v>
      </c>
      <c r="R199" s="10" t="str">
        <f t="shared" si="26"/>
        <v/>
      </c>
      <c r="S199" s="10">
        <f t="shared" si="26"/>
        <v>4994097.22</v>
      </c>
      <c r="T199" s="10" t="str">
        <f t="shared" si="26"/>
        <v/>
      </c>
      <c r="U199" s="10" t="str">
        <f t="shared" si="26"/>
        <v/>
      </c>
      <c r="V199" s="10" t="str">
        <f t="shared" si="23"/>
        <v/>
      </c>
      <c r="W199" s="10" t="str">
        <f t="shared" si="23"/>
        <v/>
      </c>
      <c r="X199" s="10" t="str">
        <f t="shared" si="23"/>
        <v/>
      </c>
      <c r="Y199" s="14">
        <f t="shared" si="29"/>
        <v>0</v>
      </c>
      <c r="Z199" s="4"/>
      <c r="AA199" s="10" t="str">
        <f t="shared" si="25"/>
        <v/>
      </c>
      <c r="AB199" s="10">
        <f t="shared" si="25"/>
        <v>45537.238571428577</v>
      </c>
      <c r="AC199" s="10" t="str">
        <f t="shared" si="25"/>
        <v/>
      </c>
      <c r="AD199" s="10" t="str">
        <f t="shared" si="24"/>
        <v/>
      </c>
      <c r="AE199" s="10" t="str">
        <f t="shared" si="24"/>
        <v/>
      </c>
      <c r="AF199" s="10" t="str">
        <f t="shared" si="24"/>
        <v/>
      </c>
      <c r="AG199" s="10" t="str">
        <f t="shared" si="24"/>
        <v/>
      </c>
      <c r="AH199" s="14">
        <f t="shared" si="30"/>
        <v>0</v>
      </c>
      <c r="AI199" s="12"/>
      <c r="AJ199" s="24" t="s">
        <v>245</v>
      </c>
    </row>
    <row r="200" spans="1:36" x14ac:dyDescent="0.3">
      <c r="A200" s="8" t="s">
        <v>284</v>
      </c>
      <c r="B200" s="16" t="str">
        <f>VLOOKUP(A200,'[1]Sub Pivot'!A$1:C$65536,2,FALSE)</f>
        <v>HOOD RIVER SUBSTATION</v>
      </c>
      <c r="C200" s="10">
        <f>VLOOKUP(A200,'[1]Sub Pivot'!A$1:C$65536,3,FALSE)</f>
        <v>1948012.73</v>
      </c>
      <c r="D200" s="10">
        <f>IFERROR(VLOOKUP(A200,'[1]BP-18 Substation Detail'!A$1:C$65536,3,FALSE),"")</f>
        <v>1320781.2299999997</v>
      </c>
      <c r="E200" s="11">
        <f t="shared" si="27"/>
        <v>0.4748943169036407</v>
      </c>
      <c r="G200" s="10">
        <f>IFERROR(VLOOKUP('BP-20 Substation Detail'!A200,'[1]O&amp;M Pivot'!M$1:V$65536,10,FALSE),0)</f>
        <v>48177.592857142859</v>
      </c>
      <c r="I200" s="13" t="s">
        <v>31</v>
      </c>
      <c r="J200" s="17">
        <f>1-M200</f>
        <v>0.82184062010724135</v>
      </c>
      <c r="K200" s="17" t="s">
        <v>31</v>
      </c>
      <c r="L200" s="17" t="s">
        <v>31</v>
      </c>
      <c r="M200" s="17">
        <v>0.17815937989275868</v>
      </c>
      <c r="N200" s="13" t="s">
        <v>31</v>
      </c>
      <c r="O200" s="13" t="s">
        <v>31</v>
      </c>
      <c r="P200" s="13">
        <f t="shared" si="28"/>
        <v>1</v>
      </c>
      <c r="R200" s="10" t="str">
        <f t="shared" si="26"/>
        <v/>
      </c>
      <c r="S200" s="10">
        <f t="shared" si="26"/>
        <v>1600955.99</v>
      </c>
      <c r="T200" s="10" t="str">
        <f t="shared" si="26"/>
        <v/>
      </c>
      <c r="U200" s="10" t="str">
        <f t="shared" si="26"/>
        <v/>
      </c>
      <c r="V200" s="10">
        <f t="shared" si="23"/>
        <v>347056.73999999993</v>
      </c>
      <c r="W200" s="10" t="str">
        <f t="shared" si="23"/>
        <v/>
      </c>
      <c r="X200" s="10" t="str">
        <f t="shared" si="23"/>
        <v/>
      </c>
      <c r="Y200" s="14">
        <f t="shared" si="29"/>
        <v>0</v>
      </c>
      <c r="Z200" s="4"/>
      <c r="AA200" s="10" t="str">
        <f t="shared" si="25"/>
        <v/>
      </c>
      <c r="AB200" s="10">
        <f t="shared" si="25"/>
        <v>39594.302788988491</v>
      </c>
      <c r="AC200" s="10" t="str">
        <f t="shared" si="25"/>
        <v/>
      </c>
      <c r="AD200" s="10" t="str">
        <f t="shared" si="24"/>
        <v/>
      </c>
      <c r="AE200" s="10">
        <f t="shared" si="24"/>
        <v>8583.2900681543724</v>
      </c>
      <c r="AF200" s="10" t="str">
        <f t="shared" si="24"/>
        <v/>
      </c>
      <c r="AG200" s="10" t="str">
        <f t="shared" si="24"/>
        <v/>
      </c>
      <c r="AH200" s="14">
        <f t="shared" si="30"/>
        <v>0</v>
      </c>
      <c r="AI200" s="12"/>
      <c r="AJ200" s="17" t="s">
        <v>285</v>
      </c>
    </row>
    <row r="201" spans="1:36" x14ac:dyDescent="0.3">
      <c r="A201" s="8" t="s">
        <v>286</v>
      </c>
      <c r="B201" s="9" t="str">
        <f>VLOOKUP(A201,'[1]Sub Pivot'!A$1:C$65536,2,FALSE)</f>
        <v>HOT SPRINGS SUBSTATION</v>
      </c>
      <c r="C201" s="10">
        <f>VLOOKUP(A201,'[1]Sub Pivot'!A$1:C$65536,3,FALSE)</f>
        <v>22819615.343999997</v>
      </c>
      <c r="D201" s="10">
        <f>IFERROR(VLOOKUP(A201,'[1]BP-18 Substation Detail'!A$1:C$65536,3,FALSE),"")</f>
        <v>19856955.783999994</v>
      </c>
      <c r="E201" s="11">
        <f t="shared" si="27"/>
        <v>0.14920008848421795</v>
      </c>
      <c r="G201" s="10">
        <f>IFERROR(VLOOKUP('BP-20 Substation Detail'!A201,'[1]O&amp;M Pivot'!M$1:V$65536,10,FALSE),0)</f>
        <v>527767.51142857142</v>
      </c>
      <c r="I201" s="13" t="s">
        <v>31</v>
      </c>
      <c r="J201" s="13">
        <v>1</v>
      </c>
      <c r="K201" s="13" t="s">
        <v>31</v>
      </c>
      <c r="L201" s="13" t="s">
        <v>31</v>
      </c>
      <c r="M201" s="13" t="s">
        <v>31</v>
      </c>
      <c r="N201" s="13" t="s">
        <v>31</v>
      </c>
      <c r="O201" s="13" t="s">
        <v>31</v>
      </c>
      <c r="P201" s="13">
        <f t="shared" si="28"/>
        <v>1</v>
      </c>
      <c r="R201" s="10" t="str">
        <f t="shared" si="26"/>
        <v/>
      </c>
      <c r="S201" s="10">
        <f t="shared" si="26"/>
        <v>22819615.343999997</v>
      </c>
      <c r="T201" s="10" t="str">
        <f t="shared" si="26"/>
        <v/>
      </c>
      <c r="U201" s="10" t="str">
        <f t="shared" si="26"/>
        <v/>
      </c>
      <c r="V201" s="10" t="str">
        <f t="shared" si="23"/>
        <v/>
      </c>
      <c r="W201" s="10" t="str">
        <f t="shared" si="23"/>
        <v/>
      </c>
      <c r="X201" s="10" t="str">
        <f t="shared" si="23"/>
        <v/>
      </c>
      <c r="Y201" s="14">
        <f t="shared" si="29"/>
        <v>0</v>
      </c>
      <c r="Z201" s="4"/>
      <c r="AA201" s="10" t="str">
        <f t="shared" si="25"/>
        <v/>
      </c>
      <c r="AB201" s="10">
        <f t="shared" si="25"/>
        <v>527767.51142857142</v>
      </c>
      <c r="AC201" s="10" t="str">
        <f t="shared" si="25"/>
        <v/>
      </c>
      <c r="AD201" s="10" t="str">
        <f t="shared" si="24"/>
        <v/>
      </c>
      <c r="AE201" s="10" t="str">
        <f t="shared" si="24"/>
        <v/>
      </c>
      <c r="AF201" s="10" t="str">
        <f t="shared" si="24"/>
        <v/>
      </c>
      <c r="AG201" s="10" t="str">
        <f t="shared" si="24"/>
        <v/>
      </c>
      <c r="AH201" s="14">
        <f t="shared" si="30"/>
        <v>0</v>
      </c>
      <c r="AI201" s="12"/>
      <c r="AJ201" s="13" t="s">
        <v>32</v>
      </c>
    </row>
    <row r="202" spans="1:36" x14ac:dyDescent="0.3">
      <c r="A202" s="8" t="s">
        <v>287</v>
      </c>
      <c r="B202" s="9" t="str">
        <f>VLOOKUP(A202,'[1]Sub Pivot'!A$1:C$65536,2,FALSE)</f>
        <v>HARVALUM SUBSTATION</v>
      </c>
      <c r="C202" s="10">
        <f>VLOOKUP(A202,'[1]Sub Pivot'!A$1:C$65536,3,FALSE)</f>
        <v>3670737.7099999995</v>
      </c>
      <c r="D202" s="10">
        <f>IFERROR(VLOOKUP(A202,'[1]BP-18 Substation Detail'!A$1:C$65536,3,FALSE),"")</f>
        <v>3172716.7699999996</v>
      </c>
      <c r="E202" s="11">
        <f t="shared" si="27"/>
        <v>0.15696987033607793</v>
      </c>
      <c r="G202" s="10">
        <f>IFERROR(VLOOKUP('BP-20 Substation Detail'!A202,'[1]O&amp;M Pivot'!M$1:V$65536,10,FALSE),0)</f>
        <v>56466.998571428572</v>
      </c>
      <c r="I202" s="13" t="s">
        <v>31</v>
      </c>
      <c r="J202" s="13">
        <v>1</v>
      </c>
      <c r="K202" s="13" t="s">
        <v>31</v>
      </c>
      <c r="L202" s="13" t="s">
        <v>31</v>
      </c>
      <c r="M202" s="13" t="s">
        <v>31</v>
      </c>
      <c r="N202" s="13" t="s">
        <v>31</v>
      </c>
      <c r="O202" s="13" t="s">
        <v>31</v>
      </c>
      <c r="P202" s="13">
        <f t="shared" si="28"/>
        <v>1</v>
      </c>
      <c r="R202" s="10" t="str">
        <f t="shared" si="26"/>
        <v/>
      </c>
      <c r="S202" s="10">
        <f t="shared" si="26"/>
        <v>3670737.7099999995</v>
      </c>
      <c r="T202" s="10" t="str">
        <f t="shared" si="26"/>
        <v/>
      </c>
      <c r="U202" s="10" t="str">
        <f t="shared" si="26"/>
        <v/>
      </c>
      <c r="V202" s="10" t="str">
        <f t="shared" si="23"/>
        <v/>
      </c>
      <c r="W202" s="10" t="str">
        <f t="shared" si="23"/>
        <v/>
      </c>
      <c r="X202" s="10" t="str">
        <f t="shared" si="23"/>
        <v/>
      </c>
      <c r="Y202" s="14">
        <f t="shared" si="29"/>
        <v>0</v>
      </c>
      <c r="Z202" s="4"/>
      <c r="AA202" s="10" t="str">
        <f t="shared" si="25"/>
        <v/>
      </c>
      <c r="AB202" s="10">
        <f t="shared" si="25"/>
        <v>56466.998571428572</v>
      </c>
      <c r="AC202" s="10" t="str">
        <f t="shared" si="25"/>
        <v/>
      </c>
      <c r="AD202" s="10" t="str">
        <f t="shared" si="24"/>
        <v/>
      </c>
      <c r="AE202" s="10" t="str">
        <f t="shared" si="24"/>
        <v/>
      </c>
      <c r="AF202" s="10" t="str">
        <f t="shared" si="24"/>
        <v/>
      </c>
      <c r="AG202" s="10" t="str">
        <f t="shared" si="24"/>
        <v/>
      </c>
      <c r="AH202" s="14">
        <f t="shared" si="30"/>
        <v>0</v>
      </c>
      <c r="AI202" s="12"/>
      <c r="AJ202" s="13" t="s">
        <v>32</v>
      </c>
    </row>
    <row r="203" spans="1:36" x14ac:dyDescent="0.3">
      <c r="A203" s="8" t="s">
        <v>288</v>
      </c>
      <c r="B203" s="9" t="str">
        <f>VLOOKUP(A203,'[1]Sub Pivot'!A$1:C$65536,2,FALSE)</f>
        <v>H2F SUBSTATION</v>
      </c>
      <c r="C203" s="10">
        <f>VLOOKUP(A203,'[1]Sub Pivot'!A$1:C$65536,3,FALSE)</f>
        <v>23866.89</v>
      </c>
      <c r="D203" s="10">
        <f>IFERROR(VLOOKUP(A203,'[1]BP-18 Substation Detail'!A$1:C$65536,3,FALSE),"")</f>
        <v>23866.89</v>
      </c>
      <c r="E203" s="11">
        <f t="shared" si="27"/>
        <v>0</v>
      </c>
      <c r="G203" s="10">
        <f>IFERROR(VLOOKUP('BP-20 Substation Detail'!A203,'[1]O&amp;M Pivot'!M$1:V$65536,10,FALSE),0)</f>
        <v>483.10142857142858</v>
      </c>
      <c r="I203" s="13" t="s">
        <v>31</v>
      </c>
      <c r="J203" s="13">
        <v>1</v>
      </c>
      <c r="K203" s="13" t="s">
        <v>31</v>
      </c>
      <c r="L203" s="13" t="s">
        <v>31</v>
      </c>
      <c r="M203" s="13" t="s">
        <v>31</v>
      </c>
      <c r="N203" s="13" t="s">
        <v>31</v>
      </c>
      <c r="O203" s="13" t="s">
        <v>31</v>
      </c>
      <c r="P203" s="13">
        <f t="shared" si="28"/>
        <v>1</v>
      </c>
      <c r="R203" s="10" t="str">
        <f t="shared" si="26"/>
        <v/>
      </c>
      <c r="S203" s="10">
        <f t="shared" si="26"/>
        <v>23866.89</v>
      </c>
      <c r="T203" s="10" t="str">
        <f t="shared" si="26"/>
        <v/>
      </c>
      <c r="U203" s="10" t="str">
        <f t="shared" si="26"/>
        <v/>
      </c>
      <c r="V203" s="10" t="str">
        <f t="shared" si="23"/>
        <v/>
      </c>
      <c r="W203" s="10" t="str">
        <f t="shared" si="23"/>
        <v/>
      </c>
      <c r="X203" s="10" t="str">
        <f t="shared" si="23"/>
        <v/>
      </c>
      <c r="Y203" s="14">
        <f t="shared" si="29"/>
        <v>0</v>
      </c>
      <c r="Z203" s="4"/>
      <c r="AA203" s="10" t="str">
        <f t="shared" si="25"/>
        <v/>
      </c>
      <c r="AB203" s="10">
        <f t="shared" si="25"/>
        <v>483.10142857142858</v>
      </c>
      <c r="AC203" s="10" t="str">
        <f t="shared" si="25"/>
        <v/>
      </c>
      <c r="AD203" s="10" t="str">
        <f t="shared" si="24"/>
        <v/>
      </c>
      <c r="AE203" s="10" t="str">
        <f t="shared" si="24"/>
        <v/>
      </c>
      <c r="AF203" s="10" t="str">
        <f t="shared" si="24"/>
        <v/>
      </c>
      <c r="AG203" s="10" t="str">
        <f t="shared" si="24"/>
        <v/>
      </c>
      <c r="AH203" s="14">
        <f t="shared" si="30"/>
        <v>0</v>
      </c>
      <c r="AI203" s="12"/>
      <c r="AJ203" s="13" t="s">
        <v>48</v>
      </c>
    </row>
    <row r="204" spans="1:36" x14ac:dyDescent="0.3">
      <c r="A204" s="8" t="s">
        <v>289</v>
      </c>
      <c r="B204" s="18" t="str">
        <f>VLOOKUP(A204,'[1]Sub Pivot'!A$1:C$65536,2,FALSE)</f>
        <v>HAT ROCK SUBSTATION</v>
      </c>
      <c r="C204" s="10">
        <f>VLOOKUP(A204,'[1]Sub Pivot'!A$1:C$65536,3,FALSE)</f>
        <v>9512203.129999999</v>
      </c>
      <c r="D204" s="10">
        <f>IFERROR(VLOOKUP(A204,'[1]BP-18 Substation Detail'!A$1:C$65536,3,FALSE),"")</f>
        <v>5850442.8699999992</v>
      </c>
      <c r="E204" s="11">
        <f t="shared" si="27"/>
        <v>0.62589454189474036</v>
      </c>
      <c r="G204" s="10">
        <f>IFERROR(VLOOKUP('BP-20 Substation Detail'!A204,'[1]O&amp;M Pivot'!M$1:V$65536,10,FALSE),0)</f>
        <v>34353.078571428574</v>
      </c>
      <c r="I204" s="13" t="s">
        <v>31</v>
      </c>
      <c r="J204" s="13">
        <v>1</v>
      </c>
      <c r="K204" s="13" t="s">
        <v>31</v>
      </c>
      <c r="L204" s="13" t="s">
        <v>31</v>
      </c>
      <c r="M204" s="13" t="s">
        <v>31</v>
      </c>
      <c r="N204" s="13" t="s">
        <v>31</v>
      </c>
      <c r="O204" s="13" t="s">
        <v>31</v>
      </c>
      <c r="P204" s="13">
        <f t="shared" si="28"/>
        <v>1</v>
      </c>
      <c r="R204" s="10" t="str">
        <f t="shared" si="26"/>
        <v/>
      </c>
      <c r="S204" s="10">
        <f t="shared" si="26"/>
        <v>9512203.129999999</v>
      </c>
      <c r="T204" s="10" t="str">
        <f t="shared" si="26"/>
        <v/>
      </c>
      <c r="U204" s="10" t="str">
        <f t="shared" si="26"/>
        <v/>
      </c>
      <c r="V204" s="10" t="str">
        <f t="shared" si="23"/>
        <v/>
      </c>
      <c r="W204" s="10" t="str">
        <f t="shared" si="23"/>
        <v/>
      </c>
      <c r="X204" s="10" t="str">
        <f t="shared" si="23"/>
        <v/>
      </c>
      <c r="Y204" s="14">
        <f t="shared" si="29"/>
        <v>0</v>
      </c>
      <c r="Z204" s="4"/>
      <c r="AA204" s="10" t="str">
        <f t="shared" si="25"/>
        <v/>
      </c>
      <c r="AB204" s="10">
        <f t="shared" si="25"/>
        <v>34353.078571428574</v>
      </c>
      <c r="AC204" s="10" t="str">
        <f t="shared" si="25"/>
        <v/>
      </c>
      <c r="AD204" s="10" t="str">
        <f t="shared" si="24"/>
        <v/>
      </c>
      <c r="AE204" s="10" t="str">
        <f t="shared" si="24"/>
        <v/>
      </c>
      <c r="AF204" s="10" t="str">
        <f t="shared" si="24"/>
        <v/>
      </c>
      <c r="AG204" s="10" t="str">
        <f t="shared" si="24"/>
        <v/>
      </c>
      <c r="AH204" s="14">
        <f t="shared" si="30"/>
        <v>0</v>
      </c>
      <c r="AI204" s="12"/>
      <c r="AJ204" s="24" t="s">
        <v>245</v>
      </c>
    </row>
    <row r="205" spans="1:36" x14ac:dyDescent="0.3">
      <c r="A205" s="8" t="s">
        <v>290</v>
      </c>
      <c r="B205" s="9" t="str">
        <f>VLOOKUP(A205,'[1]Sub Pivot'!A$1:C$65536,2,FALSE)</f>
        <v>HATWAI SUBSTATION</v>
      </c>
      <c r="C205" s="10">
        <f>VLOOKUP(A205,'[1]Sub Pivot'!A$1:C$65536,3,FALSE)</f>
        <v>15729049.369999999</v>
      </c>
      <c r="D205" s="10">
        <f>IFERROR(VLOOKUP(A205,'[1]BP-18 Substation Detail'!A$1:C$65536,3,FALSE),"")</f>
        <v>15712751.93</v>
      </c>
      <c r="E205" s="11">
        <f t="shared" si="27"/>
        <v>1.0372110546010178E-3</v>
      </c>
      <c r="G205" s="10">
        <f>IFERROR(VLOOKUP('BP-20 Substation Detail'!A205,'[1]O&amp;M Pivot'!M$1:V$65536,10,FALSE),0)</f>
        <v>298955.08857142867</v>
      </c>
      <c r="I205" s="13" t="s">
        <v>31</v>
      </c>
      <c r="J205" s="13">
        <v>1</v>
      </c>
      <c r="K205" s="13" t="s">
        <v>31</v>
      </c>
      <c r="L205" s="13" t="s">
        <v>31</v>
      </c>
      <c r="M205" s="13" t="s">
        <v>31</v>
      </c>
      <c r="N205" s="13" t="s">
        <v>31</v>
      </c>
      <c r="O205" s="13" t="s">
        <v>31</v>
      </c>
      <c r="P205" s="13">
        <f t="shared" si="28"/>
        <v>1</v>
      </c>
      <c r="R205" s="10" t="str">
        <f t="shared" si="26"/>
        <v/>
      </c>
      <c r="S205" s="10">
        <f t="shared" si="26"/>
        <v>15729049.369999999</v>
      </c>
      <c r="T205" s="10" t="str">
        <f t="shared" si="26"/>
        <v/>
      </c>
      <c r="U205" s="10" t="str">
        <f t="shared" si="26"/>
        <v/>
      </c>
      <c r="V205" s="10" t="str">
        <f t="shared" si="23"/>
        <v/>
      </c>
      <c r="W205" s="10" t="str">
        <f t="shared" si="23"/>
        <v/>
      </c>
      <c r="X205" s="10" t="str">
        <f t="shared" si="23"/>
        <v/>
      </c>
      <c r="Y205" s="14">
        <f t="shared" si="29"/>
        <v>0</v>
      </c>
      <c r="Z205" s="4"/>
      <c r="AA205" s="10" t="str">
        <f t="shared" si="25"/>
        <v/>
      </c>
      <c r="AB205" s="10">
        <f t="shared" si="25"/>
        <v>298955.08857142867</v>
      </c>
      <c r="AC205" s="10" t="str">
        <f t="shared" si="25"/>
        <v/>
      </c>
      <c r="AD205" s="10" t="str">
        <f t="shared" si="24"/>
        <v/>
      </c>
      <c r="AE205" s="10" t="str">
        <f t="shared" si="24"/>
        <v/>
      </c>
      <c r="AF205" s="10" t="str">
        <f t="shared" si="24"/>
        <v/>
      </c>
      <c r="AG205" s="10" t="str">
        <f t="shared" si="24"/>
        <v/>
      </c>
      <c r="AH205" s="14">
        <f t="shared" si="30"/>
        <v>0</v>
      </c>
      <c r="AI205" s="12"/>
      <c r="AJ205" s="13" t="s">
        <v>32</v>
      </c>
    </row>
    <row r="206" spans="1:36" x14ac:dyDescent="0.3">
      <c r="A206" s="8" t="s">
        <v>291</v>
      </c>
      <c r="B206" s="9" t="str">
        <f>VLOOKUP(A206,'[1]Sub Pivot'!A$1:C$65536,2,FALSE)</f>
        <v>ICE HARBOR POWERHOUSE</v>
      </c>
      <c r="C206" s="10">
        <f>VLOOKUP(A206,'[1]Sub Pivot'!A$1:C$65536,3,FALSE)</f>
        <v>187633.34999999998</v>
      </c>
      <c r="D206" s="10">
        <f>IFERROR(VLOOKUP(A206,'[1]BP-18 Substation Detail'!A$1:C$65536,3,FALSE),"")</f>
        <v>187633.35</v>
      </c>
      <c r="E206" s="11">
        <f t="shared" si="27"/>
        <v>-1.5511011478894184E-16</v>
      </c>
      <c r="G206" s="10">
        <f>IFERROR(VLOOKUP('BP-20 Substation Detail'!A206,'[1]O&amp;M Pivot'!M$1:V$65536,10,FALSE),0)</f>
        <v>7245.2942857142853</v>
      </c>
      <c r="I206" s="13">
        <v>1</v>
      </c>
      <c r="J206" s="13" t="s">
        <v>31</v>
      </c>
      <c r="K206" s="13" t="s">
        <v>31</v>
      </c>
      <c r="L206" s="13" t="s">
        <v>31</v>
      </c>
      <c r="M206" s="13" t="s">
        <v>31</v>
      </c>
      <c r="N206" s="13" t="s">
        <v>31</v>
      </c>
      <c r="O206" s="13" t="s">
        <v>31</v>
      </c>
      <c r="P206" s="13">
        <f t="shared" si="28"/>
        <v>1</v>
      </c>
      <c r="R206" s="10">
        <f t="shared" si="26"/>
        <v>187633.34999999998</v>
      </c>
      <c r="S206" s="10" t="str">
        <f t="shared" si="26"/>
        <v/>
      </c>
      <c r="T206" s="10" t="str">
        <f t="shared" si="26"/>
        <v/>
      </c>
      <c r="U206" s="10" t="str">
        <f t="shared" si="26"/>
        <v/>
      </c>
      <c r="V206" s="10" t="str">
        <f t="shared" si="23"/>
        <v/>
      </c>
      <c r="W206" s="10" t="str">
        <f t="shared" si="23"/>
        <v/>
      </c>
      <c r="X206" s="10" t="str">
        <f t="shared" si="23"/>
        <v/>
      </c>
      <c r="Y206" s="14">
        <f t="shared" si="29"/>
        <v>0</v>
      </c>
      <c r="Z206" s="4"/>
      <c r="AA206" s="10">
        <f t="shared" si="25"/>
        <v>7245.2942857142853</v>
      </c>
      <c r="AB206" s="10" t="str">
        <f t="shared" si="25"/>
        <v/>
      </c>
      <c r="AC206" s="10" t="str">
        <f t="shared" si="25"/>
        <v/>
      </c>
      <c r="AD206" s="10" t="str">
        <f t="shared" si="24"/>
        <v/>
      </c>
      <c r="AE206" s="10" t="str">
        <f t="shared" si="24"/>
        <v/>
      </c>
      <c r="AF206" s="10" t="str">
        <f t="shared" si="24"/>
        <v/>
      </c>
      <c r="AG206" s="10" t="str">
        <f t="shared" si="24"/>
        <v/>
      </c>
      <c r="AH206" s="14">
        <f t="shared" si="30"/>
        <v>0</v>
      </c>
      <c r="AI206" s="12"/>
      <c r="AJ206" s="13" t="s">
        <v>96</v>
      </c>
    </row>
    <row r="207" spans="1:36" x14ac:dyDescent="0.3">
      <c r="A207" s="8" t="s">
        <v>292</v>
      </c>
      <c r="B207" s="9" t="str">
        <f>VLOOKUP(A207,'[1]Sub Pivot'!A$1:C$65536,2,FALSE)</f>
        <v>IDAHOME SUBSTATION</v>
      </c>
      <c r="C207" s="10">
        <f>VLOOKUP(A207,'[1]Sub Pivot'!A$1:C$65536,3,FALSE)</f>
        <v>471468.86</v>
      </c>
      <c r="D207" s="10">
        <f>IFERROR(VLOOKUP(A207,'[1]BP-18 Substation Detail'!A$1:C$65536,3,FALSE),"")</f>
        <v>471468.86</v>
      </c>
      <c r="E207" s="11">
        <f t="shared" si="27"/>
        <v>0</v>
      </c>
      <c r="G207" s="10">
        <f>IFERROR(VLOOKUP('BP-20 Substation Detail'!A207,'[1]O&amp;M Pivot'!M$1:V$65536,10,FALSE),0)</f>
        <v>34844.868571428568</v>
      </c>
      <c r="I207" s="13" t="s">
        <v>31</v>
      </c>
      <c r="J207" s="13">
        <v>1</v>
      </c>
      <c r="K207" s="13" t="s">
        <v>31</v>
      </c>
      <c r="L207" s="13" t="s">
        <v>31</v>
      </c>
      <c r="M207" s="13" t="s">
        <v>31</v>
      </c>
      <c r="N207" s="13" t="s">
        <v>31</v>
      </c>
      <c r="O207" s="13" t="s">
        <v>31</v>
      </c>
      <c r="P207" s="13">
        <f t="shared" si="28"/>
        <v>1</v>
      </c>
      <c r="R207" s="10" t="str">
        <f t="shared" si="26"/>
        <v/>
      </c>
      <c r="S207" s="10">
        <f t="shared" si="26"/>
        <v>471468.86</v>
      </c>
      <c r="T207" s="10" t="str">
        <f t="shared" si="26"/>
        <v/>
      </c>
      <c r="U207" s="10" t="str">
        <f t="shared" si="26"/>
        <v/>
      </c>
      <c r="V207" s="10" t="str">
        <f t="shared" si="23"/>
        <v/>
      </c>
      <c r="W207" s="10" t="str">
        <f t="shared" si="23"/>
        <v/>
      </c>
      <c r="X207" s="10" t="str">
        <f t="shared" si="23"/>
        <v/>
      </c>
      <c r="Y207" s="14">
        <f t="shared" si="29"/>
        <v>0</v>
      </c>
      <c r="Z207" s="4"/>
      <c r="AA207" s="10" t="str">
        <f t="shared" si="25"/>
        <v/>
      </c>
      <c r="AB207" s="10">
        <f t="shared" si="25"/>
        <v>34844.868571428568</v>
      </c>
      <c r="AC207" s="10" t="str">
        <f t="shared" si="25"/>
        <v/>
      </c>
      <c r="AD207" s="10" t="str">
        <f t="shared" si="24"/>
        <v/>
      </c>
      <c r="AE207" s="10" t="str">
        <f t="shared" si="24"/>
        <v/>
      </c>
      <c r="AF207" s="10" t="str">
        <f t="shared" si="24"/>
        <v/>
      </c>
      <c r="AG207" s="10" t="str">
        <f t="shared" si="24"/>
        <v/>
      </c>
      <c r="AH207" s="14">
        <f t="shared" si="30"/>
        <v>0</v>
      </c>
      <c r="AI207" s="12"/>
      <c r="AJ207" s="13" t="s">
        <v>32</v>
      </c>
    </row>
    <row r="208" spans="1:36" x14ac:dyDescent="0.3">
      <c r="A208" s="8" t="s">
        <v>293</v>
      </c>
      <c r="B208" s="9" t="str">
        <f>VLOOKUP(A208,'[1]Sub Pivot'!A$1:C$65536,2,FALSE)</f>
        <v>INTALCO SUBSTATION</v>
      </c>
      <c r="C208" s="10">
        <f>VLOOKUP(A208,'[1]Sub Pivot'!A$1:C$65536,3,FALSE)</f>
        <v>19503896.390000004</v>
      </c>
      <c r="D208" s="10">
        <f>IFERROR(VLOOKUP(A208,'[1]BP-18 Substation Detail'!A$1:C$65536,3,FALSE),"")</f>
        <v>18697728.170000002</v>
      </c>
      <c r="E208" s="11">
        <f t="shared" si="27"/>
        <v>4.311583806708013E-2</v>
      </c>
      <c r="G208" s="10">
        <f>IFERROR(VLOOKUP('BP-20 Substation Detail'!A208,'[1]O&amp;M Pivot'!M$1:V$65536,10,FALSE),0)</f>
        <v>394529.88571428566</v>
      </c>
      <c r="I208" s="13" t="s">
        <v>31</v>
      </c>
      <c r="J208" s="13">
        <v>0.64280441339260563</v>
      </c>
      <c r="K208" s="13" t="s">
        <v>31</v>
      </c>
      <c r="L208" s="13" t="s">
        <v>31</v>
      </c>
      <c r="M208" s="13" t="s">
        <v>31</v>
      </c>
      <c r="N208" s="13">
        <v>0.35719558660739431</v>
      </c>
      <c r="O208" s="13" t="s">
        <v>31</v>
      </c>
      <c r="P208" s="13">
        <f t="shared" si="28"/>
        <v>1</v>
      </c>
      <c r="R208" s="10" t="str">
        <f t="shared" si="26"/>
        <v/>
      </c>
      <c r="S208" s="10">
        <f t="shared" si="26"/>
        <v>12537190.677844111</v>
      </c>
      <c r="T208" s="10" t="str">
        <f t="shared" si="26"/>
        <v/>
      </c>
      <c r="U208" s="10" t="str">
        <f t="shared" si="26"/>
        <v/>
      </c>
      <c r="V208" s="10" t="str">
        <f t="shared" si="23"/>
        <v/>
      </c>
      <c r="W208" s="10">
        <f t="shared" si="23"/>
        <v>6966705.7121558916</v>
      </c>
      <c r="X208" s="10" t="str">
        <f t="shared" si="23"/>
        <v/>
      </c>
      <c r="Y208" s="14">
        <f t="shared" si="29"/>
        <v>0</v>
      </c>
      <c r="Z208" s="4"/>
      <c r="AA208" s="10" t="str">
        <f t="shared" si="25"/>
        <v/>
      </c>
      <c r="AB208" s="10">
        <f t="shared" si="25"/>
        <v>253605.55175242314</v>
      </c>
      <c r="AC208" s="10" t="str">
        <f t="shared" si="25"/>
        <v/>
      </c>
      <c r="AD208" s="10" t="str">
        <f t="shared" si="24"/>
        <v/>
      </c>
      <c r="AE208" s="10" t="str">
        <f t="shared" si="24"/>
        <v/>
      </c>
      <c r="AF208" s="10">
        <f t="shared" si="24"/>
        <v>140924.33396186249</v>
      </c>
      <c r="AG208" s="10" t="str">
        <f t="shared" si="24"/>
        <v/>
      </c>
      <c r="AH208" s="14">
        <f t="shared" si="30"/>
        <v>0</v>
      </c>
      <c r="AI208" s="12"/>
      <c r="AJ208" s="13" t="s">
        <v>294</v>
      </c>
    </row>
    <row r="209" spans="1:36" x14ac:dyDescent="0.3">
      <c r="A209" s="8" t="s">
        <v>295</v>
      </c>
      <c r="B209" s="9" t="str">
        <f>VLOOKUP(A209,'[1]Sub Pivot'!A$1:C$65536,2,FALSE)</f>
        <v>IONE SUBSTATION</v>
      </c>
      <c r="C209" s="10">
        <f>VLOOKUP(A209,'[1]Sub Pivot'!A$1:C$65536,3,FALSE)</f>
        <v>927875.65999999992</v>
      </c>
      <c r="D209" s="10">
        <f>IFERROR(VLOOKUP(A209,'[1]BP-18 Substation Detail'!A$1:C$65536,3,FALSE),"")</f>
        <v>927875.66</v>
      </c>
      <c r="E209" s="11">
        <f t="shared" si="27"/>
        <v>-1.2546435567340436E-16</v>
      </c>
      <c r="G209" s="10">
        <f>IFERROR(VLOOKUP('BP-20 Substation Detail'!A209,'[1]O&amp;M Pivot'!M$1:V$65536,10,FALSE),0)</f>
        <v>30442.307142857142</v>
      </c>
      <c r="I209" s="13" t="s">
        <v>31</v>
      </c>
      <c r="J209" s="13">
        <v>0.85807653019715613</v>
      </c>
      <c r="K209" s="13" t="s">
        <v>31</v>
      </c>
      <c r="L209" s="13" t="s">
        <v>31</v>
      </c>
      <c r="M209" s="13">
        <v>0.1419234698028439</v>
      </c>
      <c r="N209" s="13" t="s">
        <v>31</v>
      </c>
      <c r="O209" s="13" t="s">
        <v>31</v>
      </c>
      <c r="P209" s="13">
        <f t="shared" si="28"/>
        <v>1</v>
      </c>
      <c r="R209" s="10" t="str">
        <f t="shared" si="26"/>
        <v/>
      </c>
      <c r="S209" s="10">
        <f t="shared" si="26"/>
        <v>796188.3267871961</v>
      </c>
      <c r="T209" s="10" t="str">
        <f t="shared" si="26"/>
        <v/>
      </c>
      <c r="U209" s="10" t="str">
        <f t="shared" si="26"/>
        <v/>
      </c>
      <c r="V209" s="10">
        <f t="shared" si="23"/>
        <v>131687.33321280385</v>
      </c>
      <c r="W209" s="10" t="str">
        <f t="shared" si="23"/>
        <v/>
      </c>
      <c r="X209" s="10" t="str">
        <f t="shared" si="23"/>
        <v/>
      </c>
      <c r="Y209" s="14">
        <f t="shared" si="29"/>
        <v>0</v>
      </c>
      <c r="Z209" s="4"/>
      <c r="AA209" s="10" t="str">
        <f t="shared" si="25"/>
        <v/>
      </c>
      <c r="AB209" s="10">
        <f t="shared" si="25"/>
        <v>26121.829284338957</v>
      </c>
      <c r="AC209" s="10" t="str">
        <f t="shared" si="25"/>
        <v/>
      </c>
      <c r="AD209" s="10" t="str">
        <f t="shared" si="24"/>
        <v/>
      </c>
      <c r="AE209" s="10">
        <f t="shared" si="24"/>
        <v>4320.4778585181848</v>
      </c>
      <c r="AF209" s="10" t="str">
        <f t="shared" si="24"/>
        <v/>
      </c>
      <c r="AG209" s="10" t="str">
        <f t="shared" si="24"/>
        <v/>
      </c>
      <c r="AH209" s="14">
        <f t="shared" si="30"/>
        <v>0</v>
      </c>
      <c r="AI209" s="12"/>
      <c r="AJ209" s="13" t="s">
        <v>296</v>
      </c>
    </row>
    <row r="210" spans="1:36" x14ac:dyDescent="0.3">
      <c r="A210" s="8" t="s">
        <v>297</v>
      </c>
      <c r="B210" s="9" t="str">
        <f>VLOOKUP(A210,'[1]Sub Pivot'!A$1:C$65536,2,FALSE)</f>
        <v>IRBY SUBSTATION</v>
      </c>
      <c r="C210" s="10">
        <f>VLOOKUP(A210,'[1]Sub Pivot'!A$1:C$65536,3,FALSE)</f>
        <v>337734.29</v>
      </c>
      <c r="D210" s="10">
        <f>IFERROR(VLOOKUP(A210,'[1]BP-18 Substation Detail'!A$1:C$65536,3,FALSE),"")</f>
        <v>337734.29</v>
      </c>
      <c r="E210" s="11">
        <f t="shared" si="27"/>
        <v>0</v>
      </c>
      <c r="G210" s="10">
        <f>IFERROR(VLOOKUP('BP-20 Substation Detail'!A210,'[1]O&amp;M Pivot'!M$1:V$65536,10,FALSE),0)</f>
        <v>7298.8342857142861</v>
      </c>
      <c r="I210" s="13" t="s">
        <v>31</v>
      </c>
      <c r="J210" s="13">
        <v>1</v>
      </c>
      <c r="K210" s="13" t="s">
        <v>31</v>
      </c>
      <c r="L210" s="13" t="s">
        <v>31</v>
      </c>
      <c r="M210" s="13" t="s">
        <v>31</v>
      </c>
      <c r="N210" s="13" t="s">
        <v>31</v>
      </c>
      <c r="O210" s="13" t="s">
        <v>31</v>
      </c>
      <c r="P210" s="13">
        <f t="shared" si="28"/>
        <v>1</v>
      </c>
      <c r="R210" s="10" t="str">
        <f t="shared" si="26"/>
        <v/>
      </c>
      <c r="S210" s="10">
        <f t="shared" si="26"/>
        <v>337734.29</v>
      </c>
      <c r="T210" s="10" t="str">
        <f t="shared" si="26"/>
        <v/>
      </c>
      <c r="U210" s="10" t="str">
        <f t="shared" si="26"/>
        <v/>
      </c>
      <c r="V210" s="10" t="str">
        <f t="shared" si="23"/>
        <v/>
      </c>
      <c r="W210" s="10" t="str">
        <f t="shared" si="23"/>
        <v/>
      </c>
      <c r="X210" s="10" t="str">
        <f t="shared" si="23"/>
        <v/>
      </c>
      <c r="Y210" s="14">
        <f t="shared" si="29"/>
        <v>0</v>
      </c>
      <c r="Z210" s="4"/>
      <c r="AA210" s="10" t="str">
        <f t="shared" si="25"/>
        <v/>
      </c>
      <c r="AB210" s="10">
        <f t="shared" si="25"/>
        <v>7298.8342857142861</v>
      </c>
      <c r="AC210" s="10" t="str">
        <f t="shared" si="25"/>
        <v/>
      </c>
      <c r="AD210" s="10" t="str">
        <f t="shared" si="24"/>
        <v/>
      </c>
      <c r="AE210" s="10" t="str">
        <f t="shared" si="24"/>
        <v/>
      </c>
      <c r="AF210" s="10" t="str">
        <f t="shared" si="24"/>
        <v/>
      </c>
      <c r="AG210" s="10" t="str">
        <f t="shared" si="24"/>
        <v/>
      </c>
      <c r="AH210" s="14">
        <f t="shared" si="30"/>
        <v>0</v>
      </c>
      <c r="AI210" s="12"/>
      <c r="AJ210" s="13" t="s">
        <v>32</v>
      </c>
    </row>
    <row r="211" spans="1:36" x14ac:dyDescent="0.3">
      <c r="A211" s="8" t="s">
        <v>298</v>
      </c>
      <c r="B211" s="9" t="str">
        <f>VLOOKUP(A211,'[1]Sub Pivot'!A$1:C$65536,2,FALSE)</f>
        <v>IRRIGRO SUBSTATION</v>
      </c>
      <c r="C211" s="10">
        <f>VLOOKUP(A211,'[1]Sub Pivot'!A$1:C$65536,3,FALSE)</f>
        <v>4436</v>
      </c>
      <c r="D211" s="10">
        <f>IFERROR(VLOOKUP(A211,'[1]BP-18 Substation Detail'!A$1:C$65536,3,FALSE),"")</f>
        <v>4436</v>
      </c>
      <c r="E211" s="11">
        <f t="shared" si="27"/>
        <v>0</v>
      </c>
      <c r="G211" s="10">
        <f>IFERROR(VLOOKUP('BP-20 Substation Detail'!A211,'[1]O&amp;M Pivot'!M$1:V$65536,10,FALSE),0)</f>
        <v>0</v>
      </c>
      <c r="I211" s="13" t="s">
        <v>31</v>
      </c>
      <c r="J211" s="13">
        <v>1</v>
      </c>
      <c r="K211" s="13" t="s">
        <v>31</v>
      </c>
      <c r="L211" s="13" t="s">
        <v>31</v>
      </c>
      <c r="M211" s="13" t="s">
        <v>31</v>
      </c>
      <c r="N211" s="13" t="s">
        <v>31</v>
      </c>
      <c r="O211" s="13" t="s">
        <v>31</v>
      </c>
      <c r="P211" s="13">
        <f t="shared" si="28"/>
        <v>1</v>
      </c>
      <c r="R211" s="10" t="str">
        <f t="shared" si="26"/>
        <v/>
      </c>
      <c r="S211" s="10">
        <f t="shared" si="26"/>
        <v>4436</v>
      </c>
      <c r="T211" s="10" t="str">
        <f t="shared" si="26"/>
        <v/>
      </c>
      <c r="U211" s="10" t="str">
        <f t="shared" si="26"/>
        <v/>
      </c>
      <c r="V211" s="10" t="str">
        <f t="shared" si="23"/>
        <v/>
      </c>
      <c r="W211" s="10" t="str">
        <f t="shared" si="23"/>
        <v/>
      </c>
      <c r="X211" s="10" t="str">
        <f t="shared" si="23"/>
        <v/>
      </c>
      <c r="Y211" s="14">
        <f t="shared" si="29"/>
        <v>0</v>
      </c>
      <c r="Z211" s="4"/>
      <c r="AA211" s="10" t="str">
        <f t="shared" si="25"/>
        <v/>
      </c>
      <c r="AB211" s="10">
        <f t="shared" si="25"/>
        <v>0</v>
      </c>
      <c r="AC211" s="10" t="str">
        <f t="shared" si="25"/>
        <v/>
      </c>
      <c r="AD211" s="10" t="str">
        <f t="shared" si="24"/>
        <v/>
      </c>
      <c r="AE211" s="10" t="str">
        <f t="shared" si="24"/>
        <v/>
      </c>
      <c r="AF211" s="10" t="str">
        <f t="shared" si="24"/>
        <v/>
      </c>
      <c r="AG211" s="10" t="str">
        <f t="shared" si="24"/>
        <v/>
      </c>
      <c r="AH211" s="14">
        <f t="shared" si="30"/>
        <v>0</v>
      </c>
      <c r="AI211" s="12"/>
      <c r="AJ211" s="13" t="s">
        <v>48</v>
      </c>
    </row>
    <row r="212" spans="1:36" x14ac:dyDescent="0.3">
      <c r="A212" s="8" t="s">
        <v>299</v>
      </c>
      <c r="B212" s="9" t="str">
        <f>VLOOKUP(A212,'[1]Sub Pivot'!A$1:C$65536,2,FALSE)</f>
        <v>JOHN DAY SUBSTATION</v>
      </c>
      <c r="C212" s="10">
        <f>VLOOKUP(A212,'[1]Sub Pivot'!A$1:C$65536,3,FALSE)</f>
        <v>49896675.779999994</v>
      </c>
      <c r="D212" s="10">
        <f>IFERROR(VLOOKUP(A212,'[1]BP-18 Substation Detail'!A$1:C$65536,3,FALSE),"")</f>
        <v>49208475.990000017</v>
      </c>
      <c r="E212" s="11">
        <f t="shared" si="27"/>
        <v>1.3985391259421049E-2</v>
      </c>
      <c r="G212" s="10">
        <f>IFERROR(VLOOKUP('BP-20 Substation Detail'!A212,'[1]O&amp;M Pivot'!M$1:V$65536,10,FALSE),0)</f>
        <v>513352.85000000003</v>
      </c>
      <c r="I212" s="13">
        <v>0.29253725021544091</v>
      </c>
      <c r="J212" s="13">
        <v>0.4361224273637852</v>
      </c>
      <c r="K212" s="13">
        <v>0.27134032242077394</v>
      </c>
      <c r="L212" s="13" t="s">
        <v>31</v>
      </c>
      <c r="M212" s="13" t="s">
        <v>31</v>
      </c>
      <c r="N212" s="13" t="s">
        <v>31</v>
      </c>
      <c r="O212" s="13" t="s">
        <v>31</v>
      </c>
      <c r="P212" s="13">
        <f t="shared" si="28"/>
        <v>1</v>
      </c>
      <c r="R212" s="10">
        <f t="shared" si="26"/>
        <v>14596636.327572588</v>
      </c>
      <c r="S212" s="10">
        <f t="shared" si="26"/>
        <v>21761059.358557388</v>
      </c>
      <c r="T212" s="10">
        <f t="shared" si="26"/>
        <v>13538980.09387002</v>
      </c>
      <c r="U212" s="10" t="str">
        <f t="shared" si="26"/>
        <v/>
      </c>
      <c r="V212" s="10" t="str">
        <f t="shared" si="23"/>
        <v/>
      </c>
      <c r="W212" s="10" t="str">
        <f t="shared" si="23"/>
        <v/>
      </c>
      <c r="X212" s="10" t="str">
        <f t="shared" si="23"/>
        <v/>
      </c>
      <c r="Y212" s="14">
        <f t="shared" si="29"/>
        <v>0</v>
      </c>
      <c r="Z212" s="4"/>
      <c r="AA212" s="10">
        <f t="shared" si="25"/>
        <v>150174.83112925972</v>
      </c>
      <c r="AB212" s="10">
        <f t="shared" si="25"/>
        <v>223884.69103611715</v>
      </c>
      <c r="AC212" s="10">
        <f t="shared" si="25"/>
        <v>139293.3278346232</v>
      </c>
      <c r="AD212" s="10" t="str">
        <f t="shared" si="24"/>
        <v/>
      </c>
      <c r="AE212" s="10" t="str">
        <f t="shared" si="24"/>
        <v/>
      </c>
      <c r="AF212" s="10" t="str">
        <f t="shared" si="24"/>
        <v/>
      </c>
      <c r="AG212" s="10" t="str">
        <f t="shared" si="24"/>
        <v/>
      </c>
      <c r="AH212" s="14">
        <f t="shared" si="30"/>
        <v>0</v>
      </c>
      <c r="AI212" s="12"/>
      <c r="AJ212" s="13" t="s">
        <v>300</v>
      </c>
    </row>
    <row r="213" spans="1:36" x14ac:dyDescent="0.3">
      <c r="A213" s="8" t="s">
        <v>301</v>
      </c>
      <c r="B213" s="9" t="str">
        <f>VLOOKUP(A213,'[1]Sub Pivot'!A$1:C$65536,2,FALSE)</f>
        <v>JOHN DAY POWERHOUSE</v>
      </c>
      <c r="C213" s="10">
        <f>VLOOKUP(A213,'[1]Sub Pivot'!A$1:C$65536,3,FALSE)</f>
        <v>276948.03000000003</v>
      </c>
      <c r="D213" s="10">
        <f>IFERROR(VLOOKUP(A213,'[1]BP-18 Substation Detail'!A$1:C$65536,3,FALSE),"")</f>
        <v>276948.03000000003</v>
      </c>
      <c r="E213" s="11">
        <f t="shared" si="27"/>
        <v>0</v>
      </c>
      <c r="G213" s="10">
        <f>IFERROR(VLOOKUP('BP-20 Substation Detail'!A213,'[1]O&amp;M Pivot'!M$1:V$65536,10,FALSE),0)</f>
        <v>1404.7114285714283</v>
      </c>
      <c r="I213" s="13">
        <v>1</v>
      </c>
      <c r="J213" s="13" t="s">
        <v>31</v>
      </c>
      <c r="K213" s="13" t="s">
        <v>31</v>
      </c>
      <c r="L213" s="13" t="s">
        <v>31</v>
      </c>
      <c r="M213" s="13" t="s">
        <v>31</v>
      </c>
      <c r="N213" s="13" t="s">
        <v>31</v>
      </c>
      <c r="O213" s="13" t="s">
        <v>31</v>
      </c>
      <c r="P213" s="13">
        <f t="shared" si="28"/>
        <v>1</v>
      </c>
      <c r="R213" s="10">
        <f t="shared" si="26"/>
        <v>276948.03000000003</v>
      </c>
      <c r="S213" s="10" t="str">
        <f t="shared" si="26"/>
        <v/>
      </c>
      <c r="T213" s="10" t="str">
        <f t="shared" si="26"/>
        <v/>
      </c>
      <c r="U213" s="10" t="str">
        <f t="shared" si="26"/>
        <v/>
      </c>
      <c r="V213" s="10" t="str">
        <f t="shared" si="23"/>
        <v/>
      </c>
      <c r="W213" s="10" t="str">
        <f t="shared" si="23"/>
        <v/>
      </c>
      <c r="X213" s="10" t="str">
        <f t="shared" si="23"/>
        <v/>
      </c>
      <c r="Y213" s="14">
        <f t="shared" si="29"/>
        <v>0</v>
      </c>
      <c r="Z213" s="4"/>
      <c r="AA213" s="10">
        <f t="shared" si="25"/>
        <v>1404.7114285714283</v>
      </c>
      <c r="AB213" s="10" t="str">
        <f t="shared" si="25"/>
        <v/>
      </c>
      <c r="AC213" s="10" t="str">
        <f t="shared" si="25"/>
        <v/>
      </c>
      <c r="AD213" s="10" t="str">
        <f t="shared" si="24"/>
        <v/>
      </c>
      <c r="AE213" s="10" t="str">
        <f t="shared" si="24"/>
        <v/>
      </c>
      <c r="AF213" s="10" t="str">
        <f t="shared" si="24"/>
        <v/>
      </c>
      <c r="AG213" s="10" t="str">
        <f t="shared" si="24"/>
        <v/>
      </c>
      <c r="AH213" s="14">
        <f t="shared" si="30"/>
        <v>0</v>
      </c>
      <c r="AI213" s="12"/>
      <c r="AJ213" s="13" t="s">
        <v>48</v>
      </c>
    </row>
    <row r="214" spans="1:36" x14ac:dyDescent="0.3">
      <c r="A214" s="8" t="s">
        <v>302</v>
      </c>
      <c r="B214" s="9" t="str">
        <f>VLOOKUP(A214,'[1]Sub Pivot'!A$1:C$65536,2,FALSE)</f>
        <v>JUNCTION CITY SUBSTATION(BLACHLY-LANE CO ELEC COOP)</v>
      </c>
      <c r="C214" s="10">
        <f>VLOOKUP(A214,'[1]Sub Pivot'!A$1:C$65536,3,FALSE)</f>
        <v>5106</v>
      </c>
      <c r="D214" s="10">
        <f>IFERROR(VLOOKUP(A214,'[1]BP-18 Substation Detail'!A$1:C$65536,3,FALSE),"")</f>
        <v>5106</v>
      </c>
      <c r="E214" s="11">
        <f t="shared" si="27"/>
        <v>0</v>
      </c>
      <c r="G214" s="10">
        <f>IFERROR(VLOOKUP('BP-20 Substation Detail'!A214,'[1]O&amp;M Pivot'!M$1:V$65536,10,FALSE),0)</f>
        <v>166.24857142857144</v>
      </c>
      <c r="I214" s="13" t="s">
        <v>31</v>
      </c>
      <c r="J214" s="13">
        <v>1</v>
      </c>
      <c r="K214" s="13" t="s">
        <v>31</v>
      </c>
      <c r="L214" s="13" t="s">
        <v>31</v>
      </c>
      <c r="M214" s="13" t="s">
        <v>31</v>
      </c>
      <c r="N214" s="13" t="s">
        <v>31</v>
      </c>
      <c r="O214" s="13" t="s">
        <v>31</v>
      </c>
      <c r="P214" s="13">
        <f t="shared" si="28"/>
        <v>1</v>
      </c>
      <c r="R214" s="10" t="str">
        <f t="shared" si="26"/>
        <v/>
      </c>
      <c r="S214" s="10">
        <f t="shared" si="26"/>
        <v>5106</v>
      </c>
      <c r="T214" s="10" t="str">
        <f t="shared" si="26"/>
        <v/>
      </c>
      <c r="U214" s="10" t="str">
        <f t="shared" si="26"/>
        <v/>
      </c>
      <c r="V214" s="10" t="str">
        <f t="shared" si="23"/>
        <v/>
      </c>
      <c r="W214" s="10" t="str">
        <f t="shared" si="23"/>
        <v/>
      </c>
      <c r="X214" s="10" t="str">
        <f t="shared" si="23"/>
        <v/>
      </c>
      <c r="Y214" s="14">
        <f t="shared" si="29"/>
        <v>0</v>
      </c>
      <c r="Z214" s="4"/>
      <c r="AA214" s="10" t="str">
        <f t="shared" si="25"/>
        <v/>
      </c>
      <c r="AB214" s="10">
        <f t="shared" si="25"/>
        <v>166.24857142857144</v>
      </c>
      <c r="AC214" s="10" t="str">
        <f t="shared" si="25"/>
        <v/>
      </c>
      <c r="AD214" s="10" t="str">
        <f t="shared" si="24"/>
        <v/>
      </c>
      <c r="AE214" s="10" t="str">
        <f t="shared" si="24"/>
        <v/>
      </c>
      <c r="AF214" s="10" t="str">
        <f t="shared" si="24"/>
        <v/>
      </c>
      <c r="AG214" s="10" t="str">
        <f t="shared" si="24"/>
        <v/>
      </c>
      <c r="AH214" s="14">
        <f t="shared" si="30"/>
        <v>0</v>
      </c>
      <c r="AI214" s="12"/>
      <c r="AJ214" s="13" t="s">
        <v>32</v>
      </c>
    </row>
    <row r="215" spans="1:36" x14ac:dyDescent="0.3">
      <c r="A215" s="8" t="s">
        <v>303</v>
      </c>
      <c r="B215" s="9" t="str">
        <f>VLOOKUP(A215,'[1]Sub Pivot'!A$1:C$65536,2,FALSE)</f>
        <v>KALISPELL SUBSTATION(BPA)</v>
      </c>
      <c r="C215" s="10">
        <f>VLOOKUP(A215,'[1]Sub Pivot'!A$1:C$65536,3,FALSE)</f>
        <v>13010488.074999997</v>
      </c>
      <c r="D215" s="10">
        <f>IFERROR(VLOOKUP(A215,'[1]BP-18 Substation Detail'!A$1:C$65536,3,FALSE),"")</f>
        <v>13010488.074999999</v>
      </c>
      <c r="E215" s="11">
        <f t="shared" si="27"/>
        <v>-1.4316489423714084E-16</v>
      </c>
      <c r="G215" s="10">
        <f>IFERROR(VLOOKUP('BP-20 Substation Detail'!A215,'[1]O&amp;M Pivot'!M$1:V$65536,10,FALSE),0)</f>
        <v>102864.5842857143</v>
      </c>
      <c r="I215" s="13" t="s">
        <v>31</v>
      </c>
      <c r="J215" s="13">
        <v>1</v>
      </c>
      <c r="K215" s="13" t="s">
        <v>31</v>
      </c>
      <c r="L215" s="13" t="s">
        <v>31</v>
      </c>
      <c r="M215" s="13" t="s">
        <v>31</v>
      </c>
      <c r="N215" s="13" t="s">
        <v>31</v>
      </c>
      <c r="O215" s="13" t="s">
        <v>31</v>
      </c>
      <c r="P215" s="13">
        <f t="shared" si="28"/>
        <v>1</v>
      </c>
      <c r="R215" s="10" t="str">
        <f t="shared" si="26"/>
        <v/>
      </c>
      <c r="S215" s="10">
        <f t="shared" si="26"/>
        <v>13010488.074999997</v>
      </c>
      <c r="T215" s="10" t="str">
        <f t="shared" si="26"/>
        <v/>
      </c>
      <c r="U215" s="10" t="str">
        <f t="shared" si="26"/>
        <v/>
      </c>
      <c r="V215" s="10" t="str">
        <f t="shared" si="23"/>
        <v/>
      </c>
      <c r="W215" s="10" t="str">
        <f t="shared" si="23"/>
        <v/>
      </c>
      <c r="X215" s="10" t="str">
        <f t="shared" si="23"/>
        <v/>
      </c>
      <c r="Y215" s="14">
        <f t="shared" si="29"/>
        <v>0</v>
      </c>
      <c r="Z215" s="4"/>
      <c r="AA215" s="10" t="str">
        <f t="shared" si="25"/>
        <v/>
      </c>
      <c r="AB215" s="10">
        <f t="shared" si="25"/>
        <v>102864.5842857143</v>
      </c>
      <c r="AC215" s="10" t="str">
        <f t="shared" si="25"/>
        <v/>
      </c>
      <c r="AD215" s="10" t="str">
        <f t="shared" si="24"/>
        <v/>
      </c>
      <c r="AE215" s="10" t="str">
        <f t="shared" si="24"/>
        <v/>
      </c>
      <c r="AF215" s="10" t="str">
        <f t="shared" si="24"/>
        <v/>
      </c>
      <c r="AG215" s="10" t="str">
        <f t="shared" si="24"/>
        <v/>
      </c>
      <c r="AH215" s="14">
        <f t="shared" si="30"/>
        <v>0</v>
      </c>
      <c r="AI215" s="12"/>
      <c r="AJ215" s="13" t="s">
        <v>32</v>
      </c>
    </row>
    <row r="216" spans="1:36" x14ac:dyDescent="0.3">
      <c r="A216" s="8" t="s">
        <v>304</v>
      </c>
      <c r="B216" s="9" t="str">
        <f>VLOOKUP(A216,'[1]Sub Pivot'!A$1:C$65536,2,FALSE)</f>
        <v>KAMILCHE SUBSTATION (OBS-RETIRED)</v>
      </c>
      <c r="C216" s="10">
        <f>VLOOKUP(A216,'[1]Sub Pivot'!A$1:C$65536,3,FALSE)</f>
        <v>49049</v>
      </c>
      <c r="D216" s="10">
        <f>IFERROR(VLOOKUP(A216,'[1]BP-18 Substation Detail'!A$1:C$65536,3,FALSE),"")</f>
        <v>49049</v>
      </c>
      <c r="E216" s="11">
        <f t="shared" si="27"/>
        <v>0</v>
      </c>
      <c r="G216" s="10">
        <f>IFERROR(VLOOKUP('BP-20 Substation Detail'!A216,'[1]O&amp;M Pivot'!M$1:V$65536,10,FALSE),0)</f>
        <v>0</v>
      </c>
      <c r="I216" s="13" t="s">
        <v>31</v>
      </c>
      <c r="J216" s="13" t="s">
        <v>31</v>
      </c>
      <c r="K216" s="13" t="s">
        <v>31</v>
      </c>
      <c r="L216" s="13" t="s">
        <v>31</v>
      </c>
      <c r="M216" s="13" t="s">
        <v>31</v>
      </c>
      <c r="N216" s="13" t="s">
        <v>31</v>
      </c>
      <c r="O216" s="13">
        <v>1</v>
      </c>
      <c r="P216" s="13">
        <f t="shared" si="28"/>
        <v>1</v>
      </c>
      <c r="R216" s="10" t="str">
        <f t="shared" si="26"/>
        <v/>
      </c>
      <c r="S216" s="10" t="str">
        <f t="shared" si="26"/>
        <v/>
      </c>
      <c r="T216" s="10" t="str">
        <f t="shared" si="26"/>
        <v/>
      </c>
      <c r="U216" s="10" t="str">
        <f t="shared" si="26"/>
        <v/>
      </c>
      <c r="V216" s="10" t="str">
        <f t="shared" si="23"/>
        <v/>
      </c>
      <c r="W216" s="10" t="str">
        <f t="shared" si="23"/>
        <v/>
      </c>
      <c r="X216" s="10">
        <f t="shared" si="23"/>
        <v>49049</v>
      </c>
      <c r="Y216" s="14">
        <f t="shared" si="29"/>
        <v>0</v>
      </c>
      <c r="Z216" s="4"/>
      <c r="AA216" s="10" t="str">
        <f t="shared" si="25"/>
        <v/>
      </c>
      <c r="AB216" s="10" t="str">
        <f t="shared" si="25"/>
        <v/>
      </c>
      <c r="AC216" s="10" t="str">
        <f t="shared" si="25"/>
        <v/>
      </c>
      <c r="AD216" s="10" t="str">
        <f t="shared" si="24"/>
        <v/>
      </c>
      <c r="AE216" s="10" t="str">
        <f t="shared" si="24"/>
        <v/>
      </c>
      <c r="AF216" s="10" t="str">
        <f t="shared" si="24"/>
        <v/>
      </c>
      <c r="AG216" s="10">
        <f t="shared" si="24"/>
        <v>0</v>
      </c>
      <c r="AH216" s="14">
        <f t="shared" si="30"/>
        <v>0</v>
      </c>
      <c r="AI216" s="12"/>
      <c r="AJ216" s="13" t="s">
        <v>305</v>
      </c>
    </row>
    <row r="217" spans="1:36" x14ac:dyDescent="0.3">
      <c r="A217" s="8" t="s">
        <v>306</v>
      </c>
      <c r="B217" s="9" t="str">
        <f>VLOOKUP(A217,'[1]Sub Pivot'!A$1:C$65536,2,FALSE)</f>
        <v>KEELER SUBSTATION</v>
      </c>
      <c r="C217" s="10">
        <f>VLOOKUP(A217,'[1]Sub Pivot'!A$1:C$65536,3,FALSE)</f>
        <v>82229638.743000016</v>
      </c>
      <c r="D217" s="10">
        <f>IFERROR(VLOOKUP(A217,'[1]BP-18 Substation Detail'!A$1:C$65536,3,FALSE),"")</f>
        <v>77332550.079000011</v>
      </c>
      <c r="E217" s="11">
        <f t="shared" si="27"/>
        <v>6.3325063753843933E-2</v>
      </c>
      <c r="G217" s="10">
        <f>IFERROR(VLOOKUP('BP-20 Substation Detail'!A217,'[1]O&amp;M Pivot'!M$1:V$65536,10,FALSE),0)</f>
        <v>1247562.1228571427</v>
      </c>
      <c r="I217" s="13" t="s">
        <v>31</v>
      </c>
      <c r="J217" s="13">
        <v>1</v>
      </c>
      <c r="K217" s="13" t="s">
        <v>31</v>
      </c>
      <c r="L217" s="13" t="s">
        <v>31</v>
      </c>
      <c r="M217" s="13" t="s">
        <v>31</v>
      </c>
      <c r="N217" s="13" t="s">
        <v>31</v>
      </c>
      <c r="O217" s="13" t="s">
        <v>31</v>
      </c>
      <c r="P217" s="13">
        <f t="shared" si="28"/>
        <v>1</v>
      </c>
      <c r="R217" s="10" t="str">
        <f t="shared" si="26"/>
        <v/>
      </c>
      <c r="S217" s="10">
        <f t="shared" si="26"/>
        <v>82229638.743000016</v>
      </c>
      <c r="T217" s="10" t="str">
        <f t="shared" si="26"/>
        <v/>
      </c>
      <c r="U217" s="10" t="str">
        <f t="shared" si="26"/>
        <v/>
      </c>
      <c r="V217" s="10" t="str">
        <f t="shared" si="23"/>
        <v/>
      </c>
      <c r="W217" s="10" t="str">
        <f t="shared" si="23"/>
        <v/>
      </c>
      <c r="X217" s="10" t="str">
        <f t="shared" si="23"/>
        <v/>
      </c>
      <c r="Y217" s="14">
        <f t="shared" si="29"/>
        <v>0</v>
      </c>
      <c r="Z217" s="4"/>
      <c r="AA217" s="10" t="str">
        <f t="shared" si="25"/>
        <v/>
      </c>
      <c r="AB217" s="10">
        <f t="shared" si="25"/>
        <v>1247562.1228571427</v>
      </c>
      <c r="AC217" s="10" t="str">
        <f t="shared" si="25"/>
        <v/>
      </c>
      <c r="AD217" s="10" t="str">
        <f t="shared" si="24"/>
        <v/>
      </c>
      <c r="AE217" s="10" t="str">
        <f t="shared" si="24"/>
        <v/>
      </c>
      <c r="AF217" s="10" t="str">
        <f t="shared" si="24"/>
        <v/>
      </c>
      <c r="AG217" s="10" t="str">
        <f t="shared" si="24"/>
        <v/>
      </c>
      <c r="AH217" s="14">
        <f t="shared" si="30"/>
        <v>0</v>
      </c>
      <c r="AI217" s="12"/>
      <c r="AJ217" s="13" t="s">
        <v>32</v>
      </c>
    </row>
    <row r="218" spans="1:36" x14ac:dyDescent="0.3">
      <c r="A218" s="8" t="s">
        <v>307</v>
      </c>
      <c r="B218" s="9" t="str">
        <f>VLOOKUP(A218,'[1]Sub Pivot'!A$1:C$65536,2,FALSE)</f>
        <v>KELLER SUBSTATION</v>
      </c>
      <c r="C218" s="10">
        <f>VLOOKUP(A218,'[1]Sub Pivot'!A$1:C$65536,3,FALSE)</f>
        <v>739383.53</v>
      </c>
      <c r="D218" s="10">
        <f>IFERROR(VLOOKUP(A218,'[1]BP-18 Substation Detail'!A$1:C$65536,3,FALSE),"")</f>
        <v>741345.3</v>
      </c>
      <c r="E218" s="11">
        <f t="shared" si="27"/>
        <v>-2.6462297663450737E-3</v>
      </c>
      <c r="G218" s="10">
        <f>IFERROR(VLOOKUP('BP-20 Substation Detail'!A218,'[1]O&amp;M Pivot'!M$1:V$65536,10,FALSE),0)</f>
        <v>12158.39</v>
      </c>
      <c r="I218" s="13" t="s">
        <v>31</v>
      </c>
      <c r="J218" s="13">
        <v>1</v>
      </c>
      <c r="K218" s="13" t="s">
        <v>31</v>
      </c>
      <c r="L218" s="13" t="s">
        <v>31</v>
      </c>
      <c r="M218" s="13" t="s">
        <v>31</v>
      </c>
      <c r="N218" s="13" t="s">
        <v>31</v>
      </c>
      <c r="O218" s="13" t="s">
        <v>31</v>
      </c>
      <c r="P218" s="13">
        <f t="shared" si="28"/>
        <v>1</v>
      </c>
      <c r="R218" s="10" t="str">
        <f t="shared" si="26"/>
        <v/>
      </c>
      <c r="S218" s="10">
        <f t="shared" si="26"/>
        <v>739383.53</v>
      </c>
      <c r="T218" s="10" t="str">
        <f t="shared" si="26"/>
        <v/>
      </c>
      <c r="U218" s="10" t="str">
        <f t="shared" si="26"/>
        <v/>
      </c>
      <c r="V218" s="10" t="str">
        <f t="shared" si="23"/>
        <v/>
      </c>
      <c r="W218" s="10" t="str">
        <f t="shared" si="23"/>
        <v/>
      </c>
      <c r="X218" s="10" t="str">
        <f t="shared" si="23"/>
        <v/>
      </c>
      <c r="Y218" s="14">
        <f t="shared" si="29"/>
        <v>0</v>
      </c>
      <c r="Z218" s="4"/>
      <c r="AA218" s="10" t="str">
        <f t="shared" si="25"/>
        <v/>
      </c>
      <c r="AB218" s="10">
        <f t="shared" si="25"/>
        <v>12158.39</v>
      </c>
      <c r="AC218" s="10" t="str">
        <f t="shared" si="25"/>
        <v/>
      </c>
      <c r="AD218" s="10" t="str">
        <f t="shared" si="24"/>
        <v/>
      </c>
      <c r="AE218" s="10" t="str">
        <f t="shared" si="24"/>
        <v/>
      </c>
      <c r="AF218" s="10" t="str">
        <f t="shared" si="24"/>
        <v/>
      </c>
      <c r="AG218" s="10" t="str">
        <f t="shared" si="24"/>
        <v/>
      </c>
      <c r="AH218" s="14">
        <f t="shared" si="30"/>
        <v>0</v>
      </c>
      <c r="AI218" s="12"/>
      <c r="AJ218" s="13" t="s">
        <v>32</v>
      </c>
    </row>
    <row r="219" spans="1:36" x14ac:dyDescent="0.3">
      <c r="A219" s="8" t="s">
        <v>308</v>
      </c>
      <c r="B219" s="9" t="str">
        <f>VLOOKUP(A219,'[1]Sub Pivot'!A$1:C$65536,2,FALSE)</f>
        <v>KENNEWICK SUBSTATION(BENTON CO PUD)</v>
      </c>
      <c r="C219" s="10">
        <f>VLOOKUP(A219,'[1]Sub Pivot'!A$1:C$65536,3,FALSE)</f>
        <v>23070</v>
      </c>
      <c r="D219" s="10">
        <f>IFERROR(VLOOKUP(A219,'[1]BP-18 Substation Detail'!A$1:C$65536,3,FALSE),"")</f>
        <v>23070</v>
      </c>
      <c r="E219" s="11">
        <f t="shared" si="27"/>
        <v>0</v>
      </c>
      <c r="G219" s="10">
        <f>IFERROR(VLOOKUP('BP-20 Substation Detail'!A219,'[1]O&amp;M Pivot'!M$1:V$65536,10,FALSE),0)</f>
        <v>265.84857142857152</v>
      </c>
      <c r="I219" s="13" t="s">
        <v>31</v>
      </c>
      <c r="J219" s="13">
        <v>1</v>
      </c>
      <c r="K219" s="13" t="s">
        <v>31</v>
      </c>
      <c r="L219" s="13" t="s">
        <v>31</v>
      </c>
      <c r="M219" s="13" t="s">
        <v>31</v>
      </c>
      <c r="N219" s="13" t="s">
        <v>31</v>
      </c>
      <c r="O219" s="13" t="s">
        <v>31</v>
      </c>
      <c r="P219" s="13">
        <f t="shared" si="28"/>
        <v>1</v>
      </c>
      <c r="R219" s="10" t="str">
        <f t="shared" si="26"/>
        <v/>
      </c>
      <c r="S219" s="10">
        <f t="shared" si="26"/>
        <v>23070</v>
      </c>
      <c r="T219" s="10" t="str">
        <f t="shared" si="26"/>
        <v/>
      </c>
      <c r="U219" s="10" t="str">
        <f t="shared" si="26"/>
        <v/>
      </c>
      <c r="V219" s="10" t="str">
        <f t="shared" si="23"/>
        <v/>
      </c>
      <c r="W219" s="10" t="str">
        <f t="shared" si="23"/>
        <v/>
      </c>
      <c r="X219" s="10" t="str">
        <f t="shared" si="23"/>
        <v/>
      </c>
      <c r="Y219" s="14">
        <f t="shared" si="29"/>
        <v>0</v>
      </c>
      <c r="Z219" s="4"/>
      <c r="AA219" s="10" t="str">
        <f t="shared" si="25"/>
        <v/>
      </c>
      <c r="AB219" s="10">
        <f t="shared" si="25"/>
        <v>265.84857142857152</v>
      </c>
      <c r="AC219" s="10" t="str">
        <f t="shared" si="25"/>
        <v/>
      </c>
      <c r="AD219" s="10" t="str">
        <f t="shared" si="24"/>
        <v/>
      </c>
      <c r="AE219" s="10" t="str">
        <f t="shared" si="24"/>
        <v/>
      </c>
      <c r="AF219" s="10" t="str">
        <f t="shared" si="24"/>
        <v/>
      </c>
      <c r="AG219" s="10" t="str">
        <f t="shared" si="24"/>
        <v/>
      </c>
      <c r="AH219" s="14">
        <f t="shared" si="30"/>
        <v>0</v>
      </c>
      <c r="AI219" s="12"/>
      <c r="AJ219" s="13" t="s">
        <v>48</v>
      </c>
    </row>
    <row r="220" spans="1:36" x14ac:dyDescent="0.3">
      <c r="A220" s="8" t="s">
        <v>309</v>
      </c>
      <c r="B220" s="9" t="str">
        <f>VLOOKUP(A220,'[1]Sub Pivot'!A$1:C$65536,2,FALSE)</f>
        <v>KERR SUBSTATION(BPA)</v>
      </c>
      <c r="C220" s="10">
        <f>VLOOKUP(A220,'[1]Sub Pivot'!A$1:C$65536,3,FALSE)</f>
        <v>1788275.29</v>
      </c>
      <c r="D220" s="10">
        <f>IFERROR(VLOOKUP(A220,'[1]BP-18 Substation Detail'!A$1:C$65536,3,FALSE),"")</f>
        <v>1780411.82</v>
      </c>
      <c r="E220" s="11">
        <f t="shared" si="27"/>
        <v>4.4166579392850647E-3</v>
      </c>
      <c r="G220" s="10">
        <f>IFERROR(VLOOKUP('BP-20 Substation Detail'!A220,'[1]O&amp;M Pivot'!M$1:V$65536,10,FALSE),0)</f>
        <v>20755.461428571431</v>
      </c>
      <c r="I220" s="13" t="s">
        <v>31</v>
      </c>
      <c r="J220" s="13">
        <v>1</v>
      </c>
      <c r="K220" s="13" t="s">
        <v>31</v>
      </c>
      <c r="L220" s="13" t="s">
        <v>31</v>
      </c>
      <c r="M220" s="13" t="s">
        <v>31</v>
      </c>
      <c r="N220" s="13" t="s">
        <v>31</v>
      </c>
      <c r="O220" s="13" t="s">
        <v>31</v>
      </c>
      <c r="P220" s="13">
        <f t="shared" si="28"/>
        <v>1</v>
      </c>
      <c r="R220" s="10" t="str">
        <f t="shared" si="26"/>
        <v/>
      </c>
      <c r="S220" s="10">
        <f t="shared" si="26"/>
        <v>1788275.29</v>
      </c>
      <c r="T220" s="10" t="str">
        <f t="shared" si="26"/>
        <v/>
      </c>
      <c r="U220" s="10" t="str">
        <f t="shared" si="26"/>
        <v/>
      </c>
      <c r="V220" s="10" t="str">
        <f t="shared" si="23"/>
        <v/>
      </c>
      <c r="W220" s="10" t="str">
        <f t="shared" si="23"/>
        <v/>
      </c>
      <c r="X220" s="10" t="str">
        <f t="shared" si="23"/>
        <v/>
      </c>
      <c r="Y220" s="14">
        <f t="shared" si="29"/>
        <v>0</v>
      </c>
      <c r="Z220" s="4"/>
      <c r="AA220" s="10" t="str">
        <f t="shared" si="25"/>
        <v/>
      </c>
      <c r="AB220" s="10">
        <f t="shared" si="25"/>
        <v>20755.461428571431</v>
      </c>
      <c r="AC220" s="10" t="str">
        <f t="shared" si="25"/>
        <v/>
      </c>
      <c r="AD220" s="10" t="str">
        <f t="shared" si="24"/>
        <v/>
      </c>
      <c r="AE220" s="10" t="str">
        <f t="shared" si="24"/>
        <v/>
      </c>
      <c r="AF220" s="10" t="str">
        <f t="shared" si="24"/>
        <v/>
      </c>
      <c r="AG220" s="10" t="str">
        <f t="shared" ref="AG220:AG283" si="31">IFERROR(O220*$G220,"")</f>
        <v/>
      </c>
      <c r="AH220" s="14">
        <f t="shared" si="30"/>
        <v>0</v>
      </c>
      <c r="AI220" s="12"/>
      <c r="AJ220" s="13" t="s">
        <v>32</v>
      </c>
    </row>
    <row r="221" spans="1:36" x14ac:dyDescent="0.3">
      <c r="A221" s="8" t="s">
        <v>310</v>
      </c>
      <c r="B221" s="9" t="str">
        <f>VLOOKUP(A221,'[1]Sub Pivot'!A$1:C$65536,2,FALSE)</f>
        <v>KETTLE FALLS SUBSTATION</v>
      </c>
      <c r="C221" s="10">
        <f>VLOOKUP(A221,'[1]Sub Pivot'!A$1:C$65536,3,FALSE)</f>
        <v>5249</v>
      </c>
      <c r="D221" s="10">
        <f>IFERROR(VLOOKUP(A221,'[1]BP-18 Substation Detail'!A$1:C$65536,3,FALSE),"")</f>
        <v>5249</v>
      </c>
      <c r="E221" s="11">
        <f t="shared" si="27"/>
        <v>0</v>
      </c>
      <c r="G221" s="10">
        <f>IFERROR(VLOOKUP('BP-20 Substation Detail'!A221,'[1]O&amp;M Pivot'!M$1:V$65536,10,FALSE),0)</f>
        <v>357.77428571428572</v>
      </c>
      <c r="I221" s="13" t="s">
        <v>31</v>
      </c>
      <c r="J221" s="13">
        <v>1</v>
      </c>
      <c r="K221" s="13" t="s">
        <v>31</v>
      </c>
      <c r="L221" s="13" t="s">
        <v>31</v>
      </c>
      <c r="M221" s="13" t="s">
        <v>31</v>
      </c>
      <c r="N221" s="13" t="s">
        <v>31</v>
      </c>
      <c r="O221" s="13" t="s">
        <v>31</v>
      </c>
      <c r="P221" s="13">
        <f t="shared" si="28"/>
        <v>1</v>
      </c>
      <c r="R221" s="10" t="str">
        <f t="shared" si="26"/>
        <v/>
      </c>
      <c r="S221" s="10">
        <f t="shared" si="26"/>
        <v>5249</v>
      </c>
      <c r="T221" s="10" t="str">
        <f t="shared" si="26"/>
        <v/>
      </c>
      <c r="U221" s="10" t="str">
        <f t="shared" si="26"/>
        <v/>
      </c>
      <c r="V221" s="10" t="str">
        <f t="shared" si="26"/>
        <v/>
      </c>
      <c r="W221" s="10" t="str">
        <f t="shared" si="26"/>
        <v/>
      </c>
      <c r="X221" s="10" t="str">
        <f t="shared" si="26"/>
        <v/>
      </c>
      <c r="Y221" s="14">
        <f t="shared" si="29"/>
        <v>0</v>
      </c>
      <c r="Z221" s="4"/>
      <c r="AA221" s="10" t="str">
        <f t="shared" si="25"/>
        <v/>
      </c>
      <c r="AB221" s="10">
        <f t="shared" si="25"/>
        <v>357.77428571428572</v>
      </c>
      <c r="AC221" s="10" t="str">
        <f t="shared" si="25"/>
        <v/>
      </c>
      <c r="AD221" s="10" t="str">
        <f t="shared" si="25"/>
        <v/>
      </c>
      <c r="AE221" s="10" t="str">
        <f t="shared" si="25"/>
        <v/>
      </c>
      <c r="AF221" s="10" t="str">
        <f t="shared" si="25"/>
        <v/>
      </c>
      <c r="AG221" s="10" t="str">
        <f t="shared" si="31"/>
        <v/>
      </c>
      <c r="AH221" s="14">
        <f t="shared" si="30"/>
        <v>0</v>
      </c>
      <c r="AI221" s="12"/>
      <c r="AJ221" s="13" t="s">
        <v>311</v>
      </c>
    </row>
    <row r="222" spans="1:36" x14ac:dyDescent="0.3">
      <c r="A222" s="8" t="s">
        <v>312</v>
      </c>
      <c r="B222" s="9" t="str">
        <f>VLOOKUP(A222,'[1]Sub Pivot'!A$1:C$65536,2,FALSE)</f>
        <v>KITSAP SUBSTATION</v>
      </c>
      <c r="C222" s="10">
        <f>VLOOKUP(A222,'[1]Sub Pivot'!A$1:C$65536,3,FALSE)</f>
        <v>14219904.58</v>
      </c>
      <c r="D222" s="10">
        <f>IFERROR(VLOOKUP(A222,'[1]BP-18 Substation Detail'!A$1:C$65536,3,FALSE),"")</f>
        <v>14219904.58</v>
      </c>
      <c r="E222" s="11">
        <f t="shared" si="27"/>
        <v>0</v>
      </c>
      <c r="G222" s="10">
        <f>IFERROR(VLOOKUP('BP-20 Substation Detail'!A222,'[1]O&amp;M Pivot'!M$1:V$65536,10,FALSE),0)</f>
        <v>160982.78857142857</v>
      </c>
      <c r="I222" s="13" t="s">
        <v>31</v>
      </c>
      <c r="J222" s="13">
        <v>1</v>
      </c>
      <c r="K222" s="13" t="s">
        <v>31</v>
      </c>
      <c r="L222" s="13" t="s">
        <v>31</v>
      </c>
      <c r="M222" s="13" t="s">
        <v>31</v>
      </c>
      <c r="N222" s="13" t="s">
        <v>31</v>
      </c>
      <c r="O222" s="13" t="s">
        <v>31</v>
      </c>
      <c r="P222" s="13">
        <f t="shared" si="28"/>
        <v>1</v>
      </c>
      <c r="R222" s="10" t="str">
        <f t="shared" si="26"/>
        <v/>
      </c>
      <c r="S222" s="10">
        <f t="shared" si="26"/>
        <v>14219904.58</v>
      </c>
      <c r="T222" s="10" t="str">
        <f t="shared" si="26"/>
        <v/>
      </c>
      <c r="U222" s="10" t="str">
        <f t="shared" si="26"/>
        <v/>
      </c>
      <c r="V222" s="10" t="str">
        <f t="shared" si="26"/>
        <v/>
      </c>
      <c r="W222" s="10" t="str">
        <f t="shared" si="26"/>
        <v/>
      </c>
      <c r="X222" s="10" t="str">
        <f t="shared" si="26"/>
        <v/>
      </c>
      <c r="Y222" s="14">
        <f t="shared" si="29"/>
        <v>0</v>
      </c>
      <c r="Z222" s="4"/>
      <c r="AA222" s="10" t="str">
        <f t="shared" ref="AA222:AF264" si="32">IFERROR(I222*$G222,"")</f>
        <v/>
      </c>
      <c r="AB222" s="10">
        <f t="shared" si="32"/>
        <v>160982.78857142857</v>
      </c>
      <c r="AC222" s="10" t="str">
        <f t="shared" si="32"/>
        <v/>
      </c>
      <c r="AD222" s="10" t="str">
        <f t="shared" si="32"/>
        <v/>
      </c>
      <c r="AE222" s="10" t="str">
        <f t="shared" si="32"/>
        <v/>
      </c>
      <c r="AF222" s="10" t="str">
        <f t="shared" si="32"/>
        <v/>
      </c>
      <c r="AG222" s="10" t="str">
        <f t="shared" si="31"/>
        <v/>
      </c>
      <c r="AH222" s="14">
        <f t="shared" si="30"/>
        <v>0</v>
      </c>
      <c r="AI222" s="12"/>
      <c r="AJ222" s="13" t="s">
        <v>32</v>
      </c>
    </row>
    <row r="223" spans="1:36" x14ac:dyDescent="0.3">
      <c r="A223" s="8" t="s">
        <v>313</v>
      </c>
      <c r="B223" s="9" t="str">
        <f>VLOOKUP(A223,'[1]Sub Pivot'!A$1:C$65536,2,FALSE)</f>
        <v>LACLEDE SUBSTATION</v>
      </c>
      <c r="C223" s="10">
        <f>VLOOKUP(A223,'[1]Sub Pivot'!A$1:C$65536,3,FALSE)</f>
        <v>31714.83</v>
      </c>
      <c r="D223" s="10">
        <f>IFERROR(VLOOKUP(A223,'[1]BP-18 Substation Detail'!A$1:C$65536,3,FALSE),"")</f>
        <v>31714.83</v>
      </c>
      <c r="E223" s="11">
        <f t="shared" si="27"/>
        <v>0</v>
      </c>
      <c r="G223" s="10">
        <f>IFERROR(VLOOKUP('BP-20 Substation Detail'!A223,'[1]O&amp;M Pivot'!M$1:V$65536,10,FALSE),0)</f>
        <v>8576.4157142857148</v>
      </c>
      <c r="I223" s="13" t="s">
        <v>31</v>
      </c>
      <c r="J223" s="13" t="s">
        <v>31</v>
      </c>
      <c r="K223" s="13" t="s">
        <v>31</v>
      </c>
      <c r="L223" s="13" t="s">
        <v>31</v>
      </c>
      <c r="M223" s="13">
        <v>1</v>
      </c>
      <c r="N223" s="13" t="s">
        <v>31</v>
      </c>
      <c r="O223" s="13" t="s">
        <v>31</v>
      </c>
      <c r="P223" s="13">
        <f t="shared" si="28"/>
        <v>1</v>
      </c>
      <c r="R223" s="10" t="str">
        <f t="shared" si="26"/>
        <v/>
      </c>
      <c r="S223" s="10" t="str">
        <f t="shared" si="26"/>
        <v/>
      </c>
      <c r="T223" s="10" t="str">
        <f t="shared" si="26"/>
        <v/>
      </c>
      <c r="U223" s="10" t="str">
        <f t="shared" si="26"/>
        <v/>
      </c>
      <c r="V223" s="10">
        <f t="shared" si="26"/>
        <v>31714.83</v>
      </c>
      <c r="W223" s="10" t="str">
        <f t="shared" si="26"/>
        <v/>
      </c>
      <c r="X223" s="10" t="str">
        <f t="shared" si="26"/>
        <v/>
      </c>
      <c r="Y223" s="14">
        <f t="shared" si="29"/>
        <v>0</v>
      </c>
      <c r="Z223" s="4"/>
      <c r="AA223" s="10" t="str">
        <f t="shared" si="32"/>
        <v/>
      </c>
      <c r="AB223" s="10" t="str">
        <f t="shared" si="32"/>
        <v/>
      </c>
      <c r="AC223" s="10" t="str">
        <f t="shared" si="32"/>
        <v/>
      </c>
      <c r="AD223" s="10" t="str">
        <f t="shared" si="32"/>
        <v/>
      </c>
      <c r="AE223" s="10">
        <f t="shared" si="32"/>
        <v>8576.4157142857148</v>
      </c>
      <c r="AF223" s="10" t="str">
        <f t="shared" si="32"/>
        <v/>
      </c>
      <c r="AG223" s="10" t="str">
        <f t="shared" si="31"/>
        <v/>
      </c>
      <c r="AH223" s="14">
        <f t="shared" si="30"/>
        <v>0</v>
      </c>
      <c r="AI223" s="12"/>
      <c r="AJ223" s="13" t="s">
        <v>314</v>
      </c>
    </row>
    <row r="224" spans="1:36" x14ac:dyDescent="0.3">
      <c r="A224" s="8" t="s">
        <v>315</v>
      </c>
      <c r="B224" s="9" t="str">
        <f>VLOOKUP(A224,'[1]Sub Pivot'!A$1:C$65536,2,FALSE)</f>
        <v>LA GRANDE SUBSTATION</v>
      </c>
      <c r="C224" s="10">
        <f>VLOOKUP(A224,'[1]Sub Pivot'!A$1:C$65536,3,FALSE)</f>
        <v>7679596.1880000019</v>
      </c>
      <c r="D224" s="10">
        <f>IFERROR(VLOOKUP(A224,'[1]BP-18 Substation Detail'!A$1:C$65536,3,FALSE),"")</f>
        <v>7679596.188000001</v>
      </c>
      <c r="E224" s="11">
        <f t="shared" si="27"/>
        <v>1.2127233669795639E-16</v>
      </c>
      <c r="G224" s="10">
        <f>IFERROR(VLOOKUP('BP-20 Substation Detail'!A224,'[1]O&amp;M Pivot'!M$1:V$65536,10,FALSE),0)</f>
        <v>71971.655714285705</v>
      </c>
      <c r="I224" s="13" t="s">
        <v>31</v>
      </c>
      <c r="J224" s="13">
        <v>1</v>
      </c>
      <c r="K224" s="13" t="s">
        <v>31</v>
      </c>
      <c r="L224" s="13" t="s">
        <v>31</v>
      </c>
      <c r="M224" s="13" t="s">
        <v>31</v>
      </c>
      <c r="N224" s="13" t="s">
        <v>31</v>
      </c>
      <c r="O224" s="13" t="s">
        <v>31</v>
      </c>
      <c r="P224" s="13">
        <f t="shared" si="28"/>
        <v>1</v>
      </c>
      <c r="R224" s="10" t="str">
        <f t="shared" si="26"/>
        <v/>
      </c>
      <c r="S224" s="10">
        <f t="shared" si="26"/>
        <v>7679596.1880000019</v>
      </c>
      <c r="T224" s="10" t="str">
        <f t="shared" si="26"/>
        <v/>
      </c>
      <c r="U224" s="10" t="str">
        <f t="shared" si="26"/>
        <v/>
      </c>
      <c r="V224" s="10" t="str">
        <f t="shared" si="26"/>
        <v/>
      </c>
      <c r="W224" s="10" t="str">
        <f t="shared" si="26"/>
        <v/>
      </c>
      <c r="X224" s="10" t="str">
        <f t="shared" si="26"/>
        <v/>
      </c>
      <c r="Y224" s="14">
        <f t="shared" si="29"/>
        <v>0</v>
      </c>
      <c r="Z224" s="4"/>
      <c r="AA224" s="10" t="str">
        <f t="shared" si="32"/>
        <v/>
      </c>
      <c r="AB224" s="10">
        <f t="shared" si="32"/>
        <v>71971.655714285705</v>
      </c>
      <c r="AC224" s="10" t="str">
        <f t="shared" si="32"/>
        <v/>
      </c>
      <c r="AD224" s="10" t="str">
        <f t="shared" si="32"/>
        <v/>
      </c>
      <c r="AE224" s="10" t="str">
        <f t="shared" si="32"/>
        <v/>
      </c>
      <c r="AF224" s="10" t="str">
        <f t="shared" si="32"/>
        <v/>
      </c>
      <c r="AG224" s="10" t="str">
        <f t="shared" si="31"/>
        <v/>
      </c>
      <c r="AH224" s="14">
        <f t="shared" si="30"/>
        <v>0</v>
      </c>
      <c r="AI224" s="12"/>
      <c r="AJ224" s="13" t="s">
        <v>32</v>
      </c>
    </row>
    <row r="225" spans="1:36" x14ac:dyDescent="0.3">
      <c r="A225" s="8" t="s">
        <v>316</v>
      </c>
      <c r="B225" s="18" t="str">
        <f>VLOOKUP(A225,'[1]Sub Pivot'!A$1:C$65536,2,FALSE)</f>
        <v>LANCASTER SUBSTATION(BPA)</v>
      </c>
      <c r="C225" s="10">
        <f>VLOOKUP(A225,'[1]Sub Pivot'!A$1:C$65536,3,FALSE)</f>
        <v>959083.65599999996</v>
      </c>
      <c r="D225" s="10">
        <f>IFERROR(VLOOKUP(A225,'[1]BP-18 Substation Detail'!A$1:C$65536,3,FALSE),"")</f>
        <v>538047.92599999998</v>
      </c>
      <c r="E225" s="11">
        <f t="shared" si="27"/>
        <v>0.78252458499393973</v>
      </c>
      <c r="G225" s="10">
        <f>IFERROR(VLOOKUP('BP-20 Substation Detail'!A225,'[1]O&amp;M Pivot'!M$1:V$65536,10,FALSE),0)</f>
        <v>53359.27428571428</v>
      </c>
      <c r="I225" s="13" t="s">
        <v>31</v>
      </c>
      <c r="J225" s="13">
        <v>1</v>
      </c>
      <c r="K225" s="13" t="s">
        <v>31</v>
      </c>
      <c r="L225" s="13" t="s">
        <v>31</v>
      </c>
      <c r="M225" s="13" t="s">
        <v>31</v>
      </c>
      <c r="N225" s="13" t="s">
        <v>31</v>
      </c>
      <c r="O225" s="13" t="s">
        <v>31</v>
      </c>
      <c r="P225" s="13">
        <f t="shared" si="28"/>
        <v>1</v>
      </c>
      <c r="R225" s="10" t="str">
        <f t="shared" si="26"/>
        <v/>
      </c>
      <c r="S225" s="10">
        <f t="shared" si="26"/>
        <v>959083.65599999996</v>
      </c>
      <c r="T225" s="10" t="str">
        <f t="shared" si="26"/>
        <v/>
      </c>
      <c r="U225" s="10" t="str">
        <f t="shared" si="26"/>
        <v/>
      </c>
      <c r="V225" s="10" t="str">
        <f t="shared" si="26"/>
        <v/>
      </c>
      <c r="W225" s="10" t="str">
        <f t="shared" si="26"/>
        <v/>
      </c>
      <c r="X225" s="10" t="str">
        <f t="shared" si="26"/>
        <v/>
      </c>
      <c r="Y225" s="14">
        <f t="shared" si="29"/>
        <v>0</v>
      </c>
      <c r="Z225" s="4"/>
      <c r="AA225" s="10" t="str">
        <f t="shared" si="32"/>
        <v/>
      </c>
      <c r="AB225" s="10">
        <f t="shared" si="32"/>
        <v>53359.27428571428</v>
      </c>
      <c r="AC225" s="10" t="str">
        <f t="shared" si="32"/>
        <v/>
      </c>
      <c r="AD225" s="10" t="str">
        <f t="shared" si="32"/>
        <v/>
      </c>
      <c r="AE225" s="10" t="str">
        <f t="shared" si="32"/>
        <v/>
      </c>
      <c r="AF225" s="10" t="str">
        <f t="shared" si="32"/>
        <v/>
      </c>
      <c r="AG225" s="10" t="str">
        <f t="shared" si="31"/>
        <v/>
      </c>
      <c r="AH225" s="14">
        <f t="shared" si="30"/>
        <v>0</v>
      </c>
      <c r="AI225" s="12"/>
      <c r="AJ225" s="24" t="s">
        <v>317</v>
      </c>
    </row>
    <row r="226" spans="1:36" x14ac:dyDescent="0.3">
      <c r="A226" s="8" t="s">
        <v>318</v>
      </c>
      <c r="B226" s="9" t="str">
        <f>VLOOKUP(A226,'[1]Sub Pivot'!A$1:C$65536,2,FALSE)</f>
        <v>LANE SUBSTATION</v>
      </c>
      <c r="C226" s="10">
        <f>VLOOKUP(A226,'[1]Sub Pivot'!A$1:C$65536,3,FALSE)</f>
        <v>17074503.537000004</v>
      </c>
      <c r="D226" s="10">
        <f>IFERROR(VLOOKUP(A226,'[1]BP-18 Substation Detail'!A$1:C$65536,3,FALSE),"")</f>
        <v>16197035.216999998</v>
      </c>
      <c r="E226" s="11">
        <f t="shared" si="27"/>
        <v>5.417462567958347E-2</v>
      </c>
      <c r="G226" s="10">
        <f>IFERROR(VLOOKUP('BP-20 Substation Detail'!A226,'[1]O&amp;M Pivot'!M$1:V$65536,10,FALSE),0)</f>
        <v>245824.80285714287</v>
      </c>
      <c r="I226" s="13" t="s">
        <v>31</v>
      </c>
      <c r="J226" s="13">
        <v>1</v>
      </c>
      <c r="K226" s="13" t="s">
        <v>31</v>
      </c>
      <c r="L226" s="13" t="s">
        <v>31</v>
      </c>
      <c r="M226" s="13" t="s">
        <v>31</v>
      </c>
      <c r="N226" s="13" t="s">
        <v>31</v>
      </c>
      <c r="O226" s="13" t="s">
        <v>31</v>
      </c>
      <c r="P226" s="13">
        <f t="shared" si="28"/>
        <v>1</v>
      </c>
      <c r="R226" s="10" t="str">
        <f t="shared" si="26"/>
        <v/>
      </c>
      <c r="S226" s="10">
        <f t="shared" si="26"/>
        <v>17074503.537000004</v>
      </c>
      <c r="T226" s="10" t="str">
        <f t="shared" si="26"/>
        <v/>
      </c>
      <c r="U226" s="10" t="str">
        <f t="shared" si="26"/>
        <v/>
      </c>
      <c r="V226" s="10" t="str">
        <f t="shared" si="26"/>
        <v/>
      </c>
      <c r="W226" s="10" t="str">
        <f t="shared" si="26"/>
        <v/>
      </c>
      <c r="X226" s="10" t="str">
        <f t="shared" si="26"/>
        <v/>
      </c>
      <c r="Y226" s="14">
        <f t="shared" si="29"/>
        <v>0</v>
      </c>
      <c r="Z226" s="4"/>
      <c r="AA226" s="10" t="str">
        <f t="shared" si="32"/>
        <v/>
      </c>
      <c r="AB226" s="10">
        <f t="shared" si="32"/>
        <v>245824.80285714287</v>
      </c>
      <c r="AC226" s="10" t="str">
        <f t="shared" si="32"/>
        <v/>
      </c>
      <c r="AD226" s="10" t="str">
        <f t="shared" si="32"/>
        <v/>
      </c>
      <c r="AE226" s="10" t="str">
        <f t="shared" si="32"/>
        <v/>
      </c>
      <c r="AF226" s="10" t="str">
        <f t="shared" si="32"/>
        <v/>
      </c>
      <c r="AG226" s="10" t="str">
        <f t="shared" si="31"/>
        <v/>
      </c>
      <c r="AH226" s="14">
        <f t="shared" si="30"/>
        <v>0</v>
      </c>
      <c r="AI226" s="12"/>
      <c r="AJ226" s="13" t="s">
        <v>32</v>
      </c>
    </row>
    <row r="227" spans="1:36" x14ac:dyDescent="0.3">
      <c r="A227" s="8" t="s">
        <v>319</v>
      </c>
      <c r="B227" s="9" t="str">
        <f>VLOOKUP(A227,'[1]Sub Pivot'!A$1:C$65536,2,FALSE)</f>
        <v>LANGLOIS SUBSTATION</v>
      </c>
      <c r="C227" s="10">
        <f>VLOOKUP(A227,'[1]Sub Pivot'!A$1:C$65536,3,FALSE)</f>
        <v>1101132.58</v>
      </c>
      <c r="D227" s="10">
        <f>IFERROR(VLOOKUP(A227,'[1]BP-18 Substation Detail'!A$1:C$65536,3,FALSE),"")</f>
        <v>1101132.58</v>
      </c>
      <c r="E227" s="11">
        <f t="shared" si="27"/>
        <v>0</v>
      </c>
      <c r="G227" s="10">
        <f>IFERROR(VLOOKUP('BP-20 Substation Detail'!A227,'[1]O&amp;M Pivot'!M$1:V$65536,10,FALSE),0)</f>
        <v>13846.052857142857</v>
      </c>
      <c r="I227" s="13" t="s">
        <v>31</v>
      </c>
      <c r="J227" s="13">
        <v>0.81484169690084007</v>
      </c>
      <c r="K227" s="13" t="s">
        <v>31</v>
      </c>
      <c r="L227" s="13" t="s">
        <v>31</v>
      </c>
      <c r="M227" s="13">
        <v>0.18515830309915987</v>
      </c>
      <c r="N227" s="13" t="s">
        <v>31</v>
      </c>
      <c r="O227" s="13" t="s">
        <v>31</v>
      </c>
      <c r="P227" s="13">
        <f t="shared" si="28"/>
        <v>1</v>
      </c>
      <c r="R227" s="10" t="str">
        <f t="shared" si="26"/>
        <v/>
      </c>
      <c r="S227" s="10">
        <f t="shared" si="26"/>
        <v>897248.74000000011</v>
      </c>
      <c r="T227" s="10" t="str">
        <f t="shared" si="26"/>
        <v/>
      </c>
      <c r="U227" s="10" t="str">
        <f t="shared" si="26"/>
        <v/>
      </c>
      <c r="V227" s="10">
        <f t="shared" si="26"/>
        <v>203883.83999999991</v>
      </c>
      <c r="W227" s="10" t="str">
        <f t="shared" si="26"/>
        <v/>
      </c>
      <c r="X227" s="10" t="str">
        <f t="shared" si="26"/>
        <v/>
      </c>
      <c r="Y227" s="14">
        <f t="shared" si="29"/>
        <v>0</v>
      </c>
      <c r="Z227" s="4"/>
      <c r="AA227" s="10" t="str">
        <f t="shared" si="32"/>
        <v/>
      </c>
      <c r="AB227" s="10">
        <f t="shared" si="32"/>
        <v>11282.34120549301</v>
      </c>
      <c r="AC227" s="10" t="str">
        <f t="shared" si="32"/>
        <v/>
      </c>
      <c r="AD227" s="10" t="str">
        <f t="shared" si="32"/>
        <v/>
      </c>
      <c r="AE227" s="10">
        <f t="shared" si="32"/>
        <v>2563.7116516498454</v>
      </c>
      <c r="AF227" s="10" t="str">
        <f t="shared" si="32"/>
        <v/>
      </c>
      <c r="AG227" s="10" t="str">
        <f t="shared" si="31"/>
        <v/>
      </c>
      <c r="AH227" s="14">
        <f t="shared" si="30"/>
        <v>0</v>
      </c>
      <c r="AI227" s="12"/>
      <c r="AJ227" s="13" t="s">
        <v>296</v>
      </c>
    </row>
    <row r="228" spans="1:36" x14ac:dyDescent="0.3">
      <c r="A228" s="8" t="s">
        <v>320</v>
      </c>
      <c r="B228" s="9" t="str">
        <f>VLOOKUP(A228,'[1]Sub Pivot'!A$1:C$65536,2,FALSE)</f>
        <v>LA PINE SUBSTATION</v>
      </c>
      <c r="C228" s="10">
        <f>VLOOKUP(A228,'[1]Sub Pivot'!A$1:C$65536,3,FALSE)</f>
        <v>22538506.360000003</v>
      </c>
      <c r="D228" s="10">
        <f>IFERROR(VLOOKUP(A228,'[1]BP-18 Substation Detail'!A$1:C$65536,3,FALSE),"")</f>
        <v>22577965.940000013</v>
      </c>
      <c r="E228" s="11">
        <f t="shared" si="27"/>
        <v>-1.7477030528290968E-3</v>
      </c>
      <c r="G228" s="10">
        <f>IFERROR(VLOOKUP('BP-20 Substation Detail'!A228,'[1]O&amp;M Pivot'!M$1:V$65536,10,FALSE),0)</f>
        <v>88100.45</v>
      </c>
      <c r="I228" s="13" t="s">
        <v>31</v>
      </c>
      <c r="J228" s="13">
        <v>1</v>
      </c>
      <c r="K228" s="13" t="s">
        <v>31</v>
      </c>
      <c r="L228" s="13" t="s">
        <v>31</v>
      </c>
      <c r="M228" s="13" t="s">
        <v>31</v>
      </c>
      <c r="N228" s="13" t="s">
        <v>31</v>
      </c>
      <c r="O228" s="13" t="s">
        <v>31</v>
      </c>
      <c r="P228" s="13">
        <f t="shared" si="28"/>
        <v>1</v>
      </c>
      <c r="R228" s="10" t="str">
        <f t="shared" si="26"/>
        <v/>
      </c>
      <c r="S228" s="10">
        <f t="shared" si="26"/>
        <v>22538506.360000003</v>
      </c>
      <c r="T228" s="10" t="str">
        <f t="shared" si="26"/>
        <v/>
      </c>
      <c r="U228" s="10" t="str">
        <f t="shared" si="26"/>
        <v/>
      </c>
      <c r="V228" s="10" t="str">
        <f t="shared" si="26"/>
        <v/>
      </c>
      <c r="W228" s="10" t="str">
        <f t="shared" si="26"/>
        <v/>
      </c>
      <c r="X228" s="10" t="str">
        <f t="shared" si="26"/>
        <v/>
      </c>
      <c r="Y228" s="14">
        <f t="shared" si="29"/>
        <v>0</v>
      </c>
      <c r="Z228" s="4"/>
      <c r="AA228" s="10" t="str">
        <f t="shared" si="32"/>
        <v/>
      </c>
      <c r="AB228" s="10">
        <f t="shared" si="32"/>
        <v>88100.45</v>
      </c>
      <c r="AC228" s="10" t="str">
        <f t="shared" si="32"/>
        <v/>
      </c>
      <c r="AD228" s="10" t="str">
        <f t="shared" si="32"/>
        <v/>
      </c>
      <c r="AE228" s="10" t="str">
        <f t="shared" si="32"/>
        <v/>
      </c>
      <c r="AF228" s="10" t="str">
        <f t="shared" si="32"/>
        <v/>
      </c>
      <c r="AG228" s="10" t="str">
        <f t="shared" si="31"/>
        <v/>
      </c>
      <c r="AH228" s="14">
        <f t="shared" si="30"/>
        <v>0</v>
      </c>
      <c r="AI228" s="12"/>
      <c r="AJ228" s="13" t="s">
        <v>32</v>
      </c>
    </row>
    <row r="229" spans="1:36" x14ac:dyDescent="0.3">
      <c r="A229" s="8" t="s">
        <v>321</v>
      </c>
      <c r="B229" s="18" t="str">
        <f>VLOOKUP(A229,'[1]Sub Pivot'!A$1:C$65536,2,FALSE)</f>
        <v>LIBBY POWERHOUSE</v>
      </c>
      <c r="C229" s="10">
        <f>VLOOKUP(A229,'[1]Sub Pivot'!A$1:C$65536,3,FALSE)</f>
        <v>677103.87000000011</v>
      </c>
      <c r="D229" s="10">
        <f>IFERROR(VLOOKUP(A229,'[1]BP-18 Substation Detail'!A$1:C$65536,3,FALSE),"")</f>
        <v>112090.55</v>
      </c>
      <c r="E229" s="11">
        <f t="shared" si="27"/>
        <v>5.040686480706893</v>
      </c>
      <c r="G229" s="10">
        <f>IFERROR(VLOOKUP('BP-20 Substation Detail'!A229,'[1]O&amp;M Pivot'!M$1:V$65536,10,FALSE),0)</f>
        <v>5551.6557142857137</v>
      </c>
      <c r="I229" s="13">
        <v>1</v>
      </c>
      <c r="J229" s="13" t="s">
        <v>31</v>
      </c>
      <c r="K229" s="13" t="s">
        <v>31</v>
      </c>
      <c r="L229" s="13" t="s">
        <v>31</v>
      </c>
      <c r="M229" s="13" t="s">
        <v>31</v>
      </c>
      <c r="N229" s="13" t="s">
        <v>31</v>
      </c>
      <c r="O229" s="13" t="s">
        <v>31</v>
      </c>
      <c r="P229" s="13">
        <f t="shared" si="28"/>
        <v>1</v>
      </c>
      <c r="R229" s="10">
        <f t="shared" si="26"/>
        <v>677103.87000000011</v>
      </c>
      <c r="S229" s="10" t="str">
        <f t="shared" si="26"/>
        <v/>
      </c>
      <c r="T229" s="10" t="str">
        <f t="shared" si="26"/>
        <v/>
      </c>
      <c r="U229" s="10" t="str">
        <f t="shared" si="26"/>
        <v/>
      </c>
      <c r="V229" s="10" t="str">
        <f t="shared" si="26"/>
        <v/>
      </c>
      <c r="W229" s="10" t="str">
        <f t="shared" si="26"/>
        <v/>
      </c>
      <c r="X229" s="10" t="str">
        <f t="shared" si="26"/>
        <v/>
      </c>
      <c r="Y229" s="14">
        <f t="shared" si="29"/>
        <v>0</v>
      </c>
      <c r="Z229" s="4"/>
      <c r="AA229" s="10">
        <f t="shared" si="32"/>
        <v>5551.6557142857137</v>
      </c>
      <c r="AB229" s="10" t="str">
        <f t="shared" si="32"/>
        <v/>
      </c>
      <c r="AC229" s="10" t="str">
        <f t="shared" si="32"/>
        <v/>
      </c>
      <c r="AD229" s="10" t="str">
        <f t="shared" si="32"/>
        <v/>
      </c>
      <c r="AE229" s="10" t="str">
        <f t="shared" si="32"/>
        <v/>
      </c>
      <c r="AF229" s="10" t="str">
        <f t="shared" si="32"/>
        <v/>
      </c>
      <c r="AG229" s="10" t="str">
        <f t="shared" si="31"/>
        <v/>
      </c>
      <c r="AH229" s="14">
        <f t="shared" si="30"/>
        <v>0</v>
      </c>
      <c r="AI229" s="12"/>
      <c r="AJ229" s="13" t="s">
        <v>158</v>
      </c>
    </row>
    <row r="230" spans="1:36" x14ac:dyDescent="0.3">
      <c r="A230" s="8" t="s">
        <v>322</v>
      </c>
      <c r="B230" s="9" t="str">
        <f>VLOOKUP(A230,'[1]Sub Pivot'!A$1:C$65536,2,FALSE)</f>
        <v>LOST CREEK POWERHOUSE</v>
      </c>
      <c r="C230" s="10">
        <f>VLOOKUP(A230,'[1]Sub Pivot'!A$1:C$65536,3,FALSE)</f>
        <v>53122.62</v>
      </c>
      <c r="D230" s="10">
        <f>IFERROR(VLOOKUP(A230,'[1]BP-18 Substation Detail'!A$1:C$65536,3,FALSE),"")</f>
        <v>53122.62</v>
      </c>
      <c r="E230" s="11">
        <f t="shared" si="27"/>
        <v>0</v>
      </c>
      <c r="G230" s="10">
        <f>IFERROR(VLOOKUP('BP-20 Substation Detail'!A230,'[1]O&amp;M Pivot'!M$1:V$65536,10,FALSE),0)</f>
        <v>935.40714285714296</v>
      </c>
      <c r="I230" s="13">
        <v>1</v>
      </c>
      <c r="J230" s="13" t="s">
        <v>31</v>
      </c>
      <c r="K230" s="13" t="s">
        <v>31</v>
      </c>
      <c r="L230" s="13" t="s">
        <v>31</v>
      </c>
      <c r="M230" s="13" t="s">
        <v>31</v>
      </c>
      <c r="N230" s="13" t="s">
        <v>31</v>
      </c>
      <c r="O230" s="13" t="s">
        <v>31</v>
      </c>
      <c r="P230" s="13">
        <f t="shared" si="28"/>
        <v>1</v>
      </c>
      <c r="R230" s="10">
        <f t="shared" si="26"/>
        <v>53122.62</v>
      </c>
      <c r="S230" s="10" t="str">
        <f t="shared" si="26"/>
        <v/>
      </c>
      <c r="T230" s="10" t="str">
        <f t="shared" si="26"/>
        <v/>
      </c>
      <c r="U230" s="10" t="str">
        <f t="shared" si="26"/>
        <v/>
      </c>
      <c r="V230" s="10" t="str">
        <f t="shared" si="26"/>
        <v/>
      </c>
      <c r="W230" s="10" t="str">
        <f t="shared" si="26"/>
        <v/>
      </c>
      <c r="X230" s="10" t="str">
        <f t="shared" si="26"/>
        <v/>
      </c>
      <c r="Y230" s="14">
        <f t="shared" si="29"/>
        <v>0</v>
      </c>
      <c r="Z230" s="4"/>
      <c r="AA230" s="10">
        <f t="shared" si="32"/>
        <v>935.40714285714296</v>
      </c>
      <c r="AB230" s="10" t="str">
        <f t="shared" si="32"/>
        <v/>
      </c>
      <c r="AC230" s="10" t="str">
        <f t="shared" si="32"/>
        <v/>
      </c>
      <c r="AD230" s="10" t="str">
        <f t="shared" si="32"/>
        <v/>
      </c>
      <c r="AE230" s="10" t="str">
        <f t="shared" si="32"/>
        <v/>
      </c>
      <c r="AF230" s="10" t="str">
        <f t="shared" si="32"/>
        <v/>
      </c>
      <c r="AG230" s="10" t="str">
        <f t="shared" si="31"/>
        <v/>
      </c>
      <c r="AH230" s="14">
        <f t="shared" si="30"/>
        <v>0</v>
      </c>
      <c r="AI230" s="12"/>
      <c r="AJ230" s="13" t="s">
        <v>323</v>
      </c>
    </row>
    <row r="231" spans="1:36" x14ac:dyDescent="0.3">
      <c r="A231" s="8" t="s">
        <v>324</v>
      </c>
      <c r="B231" s="9" t="str">
        <f>VLOOKUP(A231,'[1]Sub Pivot'!A$1:C$65536,2,FALSE)</f>
        <v>LEBANON SUBSTATION</v>
      </c>
      <c r="C231" s="10">
        <f>VLOOKUP(A231,'[1]Sub Pivot'!A$1:C$65536,3,FALSE)</f>
        <v>3701597.1900000009</v>
      </c>
      <c r="D231" s="10">
        <f>IFERROR(VLOOKUP(A231,'[1]BP-18 Substation Detail'!A$1:C$65536,3,FALSE),"")</f>
        <v>3701597.19</v>
      </c>
      <c r="E231" s="11">
        <f t="shared" si="27"/>
        <v>2.5160019494597644E-16</v>
      </c>
      <c r="G231" s="10">
        <f>IFERROR(VLOOKUP('BP-20 Substation Detail'!A231,'[1]O&amp;M Pivot'!M$1:V$65536,10,FALSE),0)</f>
        <v>31067.037142857145</v>
      </c>
      <c r="I231" s="13" t="s">
        <v>31</v>
      </c>
      <c r="J231" s="13">
        <v>1</v>
      </c>
      <c r="K231" s="13" t="s">
        <v>31</v>
      </c>
      <c r="L231" s="13" t="s">
        <v>31</v>
      </c>
      <c r="M231" s="13" t="s">
        <v>31</v>
      </c>
      <c r="N231" s="13" t="s">
        <v>31</v>
      </c>
      <c r="O231" s="13" t="s">
        <v>31</v>
      </c>
      <c r="P231" s="13">
        <f t="shared" si="28"/>
        <v>1</v>
      </c>
      <c r="R231" s="10" t="str">
        <f t="shared" si="26"/>
        <v/>
      </c>
      <c r="S231" s="10">
        <f t="shared" si="26"/>
        <v>3701597.1900000009</v>
      </c>
      <c r="T231" s="10" t="str">
        <f t="shared" si="26"/>
        <v/>
      </c>
      <c r="U231" s="10" t="str">
        <f t="shared" si="26"/>
        <v/>
      </c>
      <c r="V231" s="10" t="str">
        <f t="shared" si="26"/>
        <v/>
      </c>
      <c r="W231" s="10" t="str">
        <f t="shared" si="26"/>
        <v/>
      </c>
      <c r="X231" s="10" t="str">
        <f t="shared" si="26"/>
        <v/>
      </c>
      <c r="Y231" s="14">
        <f t="shared" si="29"/>
        <v>0</v>
      </c>
      <c r="Z231" s="4"/>
      <c r="AA231" s="10" t="str">
        <f t="shared" si="32"/>
        <v/>
      </c>
      <c r="AB231" s="10">
        <f t="shared" si="32"/>
        <v>31067.037142857145</v>
      </c>
      <c r="AC231" s="10" t="str">
        <f t="shared" si="32"/>
        <v/>
      </c>
      <c r="AD231" s="10" t="str">
        <f t="shared" si="32"/>
        <v/>
      </c>
      <c r="AE231" s="10" t="str">
        <f t="shared" si="32"/>
        <v/>
      </c>
      <c r="AF231" s="10" t="str">
        <f t="shared" si="32"/>
        <v/>
      </c>
      <c r="AG231" s="10" t="str">
        <f t="shared" si="31"/>
        <v/>
      </c>
      <c r="AH231" s="14">
        <f t="shared" si="30"/>
        <v>0</v>
      </c>
      <c r="AI231" s="12"/>
      <c r="AJ231" s="13" t="s">
        <v>32</v>
      </c>
    </row>
    <row r="232" spans="1:36" x14ac:dyDescent="0.3">
      <c r="A232" s="8" t="s">
        <v>325</v>
      </c>
      <c r="B232" s="9" t="str">
        <f>VLOOKUP(A232,'[1]Sub Pivot'!A$1:C$65536,2,FALSE)</f>
        <v>LEVEY SUBSTATION</v>
      </c>
      <c r="C232" s="10">
        <f>VLOOKUP(A232,'[1]Sub Pivot'!A$1:C$65536,3,FALSE)</f>
        <v>2283427.38</v>
      </c>
      <c r="D232" s="10">
        <f>IFERROR(VLOOKUP(A232,'[1]BP-18 Substation Detail'!A$1:C$65536,3,FALSE),"")</f>
        <v>2283290.56</v>
      </c>
      <c r="E232" s="11">
        <f t="shared" si="27"/>
        <v>5.9922290398219123E-5</v>
      </c>
      <c r="G232" s="10">
        <f>IFERROR(VLOOKUP('BP-20 Substation Detail'!A232,'[1]O&amp;M Pivot'!M$1:V$65536,10,FALSE),0)</f>
        <v>16385.497142857144</v>
      </c>
      <c r="I232" s="13" t="s">
        <v>31</v>
      </c>
      <c r="J232" s="13">
        <v>1</v>
      </c>
      <c r="K232" s="13" t="s">
        <v>31</v>
      </c>
      <c r="L232" s="13" t="s">
        <v>31</v>
      </c>
      <c r="M232" s="13" t="s">
        <v>31</v>
      </c>
      <c r="N232" s="13" t="s">
        <v>31</v>
      </c>
      <c r="O232" s="13" t="s">
        <v>31</v>
      </c>
      <c r="P232" s="13">
        <f t="shared" si="28"/>
        <v>1</v>
      </c>
      <c r="R232" s="10" t="str">
        <f t="shared" si="26"/>
        <v/>
      </c>
      <c r="S232" s="10">
        <f t="shared" si="26"/>
        <v>2283427.38</v>
      </c>
      <c r="T232" s="10" t="str">
        <f t="shared" si="26"/>
        <v/>
      </c>
      <c r="U232" s="10" t="str">
        <f t="shared" si="26"/>
        <v/>
      </c>
      <c r="V232" s="10" t="str">
        <f t="shared" si="26"/>
        <v/>
      </c>
      <c r="W232" s="10" t="str">
        <f t="shared" si="26"/>
        <v/>
      </c>
      <c r="X232" s="10" t="str">
        <f t="shared" si="26"/>
        <v/>
      </c>
      <c r="Y232" s="14">
        <f t="shared" si="29"/>
        <v>0</v>
      </c>
      <c r="Z232" s="4"/>
      <c r="AA232" s="10" t="str">
        <f t="shared" si="32"/>
        <v/>
      </c>
      <c r="AB232" s="10">
        <f t="shared" si="32"/>
        <v>16385.497142857144</v>
      </c>
      <c r="AC232" s="10" t="str">
        <f t="shared" si="32"/>
        <v/>
      </c>
      <c r="AD232" s="10" t="str">
        <f t="shared" si="32"/>
        <v/>
      </c>
      <c r="AE232" s="10" t="str">
        <f t="shared" si="32"/>
        <v/>
      </c>
      <c r="AF232" s="10" t="str">
        <f t="shared" si="32"/>
        <v/>
      </c>
      <c r="AG232" s="10" t="str">
        <f t="shared" si="31"/>
        <v/>
      </c>
      <c r="AH232" s="14">
        <f t="shared" si="30"/>
        <v>0</v>
      </c>
      <c r="AI232" s="12"/>
      <c r="AJ232" s="13" t="s">
        <v>32</v>
      </c>
    </row>
    <row r="233" spans="1:36" x14ac:dyDescent="0.3">
      <c r="A233" s="8" t="s">
        <v>326</v>
      </c>
      <c r="B233" s="9" t="str">
        <f>VLOOKUP(A233,'[1]Sub Pivot'!A$1:C$65536,2,FALSE)</f>
        <v>LEXINGTON SUBSTATION</v>
      </c>
      <c r="C233" s="10">
        <f>VLOOKUP(A233,'[1]Sub Pivot'!A$1:C$65536,3,FALSE)</f>
        <v>10460388.730000002</v>
      </c>
      <c r="D233" s="10">
        <f>IFERROR(VLOOKUP(A233,'[1]BP-18 Substation Detail'!A$1:C$65536,3,FALSE),"")</f>
        <v>10372063.019999994</v>
      </c>
      <c r="E233" s="11">
        <f t="shared" si="27"/>
        <v>8.5157320997465737E-3</v>
      </c>
      <c r="G233" s="10">
        <f>IFERROR(VLOOKUP('BP-20 Substation Detail'!A233,'[1]O&amp;M Pivot'!M$1:V$65536,10,FALSE),0)</f>
        <v>149857.74428571429</v>
      </c>
      <c r="I233" s="13" t="s">
        <v>31</v>
      </c>
      <c r="J233" s="13">
        <v>1</v>
      </c>
      <c r="K233" s="13" t="s">
        <v>31</v>
      </c>
      <c r="L233" s="13" t="s">
        <v>31</v>
      </c>
      <c r="M233" s="13" t="s">
        <v>31</v>
      </c>
      <c r="N233" s="13" t="s">
        <v>31</v>
      </c>
      <c r="O233" s="13" t="s">
        <v>31</v>
      </c>
      <c r="P233" s="13">
        <f t="shared" si="28"/>
        <v>1</v>
      </c>
      <c r="R233" s="10" t="str">
        <f t="shared" si="26"/>
        <v/>
      </c>
      <c r="S233" s="10">
        <f t="shared" si="26"/>
        <v>10460388.730000002</v>
      </c>
      <c r="T233" s="10" t="str">
        <f t="shared" si="26"/>
        <v/>
      </c>
      <c r="U233" s="10" t="str">
        <f t="shared" si="26"/>
        <v/>
      </c>
      <c r="V233" s="10" t="str">
        <f t="shared" si="26"/>
        <v/>
      </c>
      <c r="W233" s="10" t="str">
        <f t="shared" si="26"/>
        <v/>
      </c>
      <c r="X233" s="10" t="str">
        <f t="shared" si="26"/>
        <v/>
      </c>
      <c r="Y233" s="14">
        <f t="shared" si="29"/>
        <v>0</v>
      </c>
      <c r="Z233" s="4"/>
      <c r="AA233" s="10" t="str">
        <f t="shared" si="32"/>
        <v/>
      </c>
      <c r="AB233" s="10">
        <f t="shared" si="32"/>
        <v>149857.74428571429</v>
      </c>
      <c r="AC233" s="10" t="str">
        <f t="shared" si="32"/>
        <v/>
      </c>
      <c r="AD233" s="10" t="str">
        <f t="shared" si="32"/>
        <v/>
      </c>
      <c r="AE233" s="10" t="str">
        <f t="shared" si="32"/>
        <v/>
      </c>
      <c r="AF233" s="10" t="str">
        <f t="shared" si="32"/>
        <v/>
      </c>
      <c r="AG233" s="10" t="str">
        <f t="shared" si="31"/>
        <v/>
      </c>
      <c r="AH233" s="14">
        <f t="shared" si="30"/>
        <v>0</v>
      </c>
      <c r="AI233" s="12"/>
      <c r="AJ233" s="13" t="s">
        <v>32</v>
      </c>
    </row>
    <row r="234" spans="1:36" x14ac:dyDescent="0.3">
      <c r="A234" s="8" t="s">
        <v>327</v>
      </c>
      <c r="B234" s="9" t="str">
        <f>VLOOKUP(A234,'[1]Sub Pivot'!A$1:C$65536,2,FALSE)</f>
        <v>LAGOON SUBSTATION</v>
      </c>
      <c r="C234" s="10">
        <f>VLOOKUP(A234,'[1]Sub Pivot'!A$1:C$65536,3,FALSE)</f>
        <v>22100.53</v>
      </c>
      <c r="D234" s="10">
        <f>IFERROR(VLOOKUP(A234,'[1]BP-18 Substation Detail'!A$1:C$65536,3,FALSE),"")</f>
        <v>22100.53</v>
      </c>
      <c r="E234" s="11">
        <f t="shared" si="27"/>
        <v>0</v>
      </c>
      <c r="G234" s="10">
        <f>IFERROR(VLOOKUP('BP-20 Substation Detail'!A234,'[1]O&amp;M Pivot'!M$1:V$65536,10,FALSE),0)</f>
        <v>294.95571428571429</v>
      </c>
      <c r="I234" s="13" t="s">
        <v>31</v>
      </c>
      <c r="J234" s="13">
        <v>1</v>
      </c>
      <c r="K234" s="13" t="s">
        <v>31</v>
      </c>
      <c r="L234" s="13" t="s">
        <v>31</v>
      </c>
      <c r="M234" s="13" t="s">
        <v>31</v>
      </c>
      <c r="N234" s="13" t="s">
        <v>31</v>
      </c>
      <c r="O234" s="13" t="s">
        <v>31</v>
      </c>
      <c r="P234" s="13">
        <f t="shared" si="28"/>
        <v>1</v>
      </c>
      <c r="R234" s="10" t="str">
        <f t="shared" ref="R234:X270" si="33">IFERROR(I234*$C234,"")</f>
        <v/>
      </c>
      <c r="S234" s="10">
        <f t="shared" si="33"/>
        <v>22100.53</v>
      </c>
      <c r="T234" s="10" t="str">
        <f t="shared" si="33"/>
        <v/>
      </c>
      <c r="U234" s="10" t="str">
        <f t="shared" si="33"/>
        <v/>
      </c>
      <c r="V234" s="10" t="str">
        <f t="shared" si="33"/>
        <v/>
      </c>
      <c r="W234" s="10" t="str">
        <f t="shared" si="33"/>
        <v/>
      </c>
      <c r="X234" s="10" t="str">
        <f t="shared" si="33"/>
        <v/>
      </c>
      <c r="Y234" s="14">
        <f t="shared" si="29"/>
        <v>0</v>
      </c>
      <c r="Z234" s="4"/>
      <c r="AA234" s="10" t="str">
        <f t="shared" si="32"/>
        <v/>
      </c>
      <c r="AB234" s="10">
        <f t="shared" si="32"/>
        <v>294.95571428571429</v>
      </c>
      <c r="AC234" s="10" t="str">
        <f t="shared" si="32"/>
        <v/>
      </c>
      <c r="AD234" s="10" t="str">
        <f t="shared" si="32"/>
        <v/>
      </c>
      <c r="AE234" s="10" t="str">
        <f t="shared" si="32"/>
        <v/>
      </c>
      <c r="AF234" s="10" t="str">
        <f t="shared" si="32"/>
        <v/>
      </c>
      <c r="AG234" s="10" t="str">
        <f t="shared" si="31"/>
        <v/>
      </c>
      <c r="AH234" s="14">
        <f t="shared" si="30"/>
        <v>0</v>
      </c>
      <c r="AI234" s="12"/>
      <c r="AJ234" s="13" t="s">
        <v>48</v>
      </c>
    </row>
    <row r="235" spans="1:36" x14ac:dyDescent="0.3">
      <c r="A235" s="8" t="s">
        <v>328</v>
      </c>
      <c r="B235" s="9" t="str">
        <f>VLOOKUP(A235,'[1]Sub Pivot'!A$1:C$65536,2,FALSE)</f>
        <v>LOWER GRANITE POWERHOUSE</v>
      </c>
      <c r="C235" s="10">
        <f>VLOOKUP(A235,'[1]Sub Pivot'!A$1:C$65536,3,FALSE)</f>
        <v>368330.7</v>
      </c>
      <c r="D235" s="10">
        <f>IFERROR(VLOOKUP(A235,'[1]BP-18 Substation Detail'!A$1:C$65536,3,FALSE),"")</f>
        <v>368330.7</v>
      </c>
      <c r="E235" s="11">
        <f t="shared" si="27"/>
        <v>0</v>
      </c>
      <c r="G235" s="10">
        <f>IFERROR(VLOOKUP('BP-20 Substation Detail'!A235,'[1]O&amp;M Pivot'!M$1:V$65536,10,FALSE),0)</f>
        <v>3696.78</v>
      </c>
      <c r="I235" s="13">
        <v>1</v>
      </c>
      <c r="J235" s="13" t="s">
        <v>31</v>
      </c>
      <c r="K235" s="13" t="s">
        <v>31</v>
      </c>
      <c r="L235" s="13" t="s">
        <v>31</v>
      </c>
      <c r="M235" s="13" t="s">
        <v>31</v>
      </c>
      <c r="N235" s="13" t="s">
        <v>31</v>
      </c>
      <c r="O235" s="13" t="s">
        <v>31</v>
      </c>
      <c r="P235" s="13">
        <f t="shared" si="28"/>
        <v>1</v>
      </c>
      <c r="R235" s="10">
        <f t="shared" si="33"/>
        <v>368330.7</v>
      </c>
      <c r="S235" s="10" t="str">
        <f t="shared" si="33"/>
        <v/>
      </c>
      <c r="T235" s="10" t="str">
        <f t="shared" si="33"/>
        <v/>
      </c>
      <c r="U235" s="10" t="str">
        <f t="shared" si="33"/>
        <v/>
      </c>
      <c r="V235" s="10" t="str">
        <f t="shared" si="33"/>
        <v/>
      </c>
      <c r="W235" s="10" t="str">
        <f t="shared" si="33"/>
        <v/>
      </c>
      <c r="X235" s="10" t="str">
        <f t="shared" si="33"/>
        <v/>
      </c>
      <c r="Y235" s="14">
        <f t="shared" si="29"/>
        <v>0</v>
      </c>
      <c r="Z235" s="4"/>
      <c r="AA235" s="10">
        <f t="shared" si="32"/>
        <v>3696.78</v>
      </c>
      <c r="AB235" s="10" t="str">
        <f t="shared" si="32"/>
        <v/>
      </c>
      <c r="AC235" s="10" t="str">
        <f t="shared" si="32"/>
        <v/>
      </c>
      <c r="AD235" s="10" t="str">
        <f t="shared" si="32"/>
        <v/>
      </c>
      <c r="AE235" s="10" t="str">
        <f t="shared" si="32"/>
        <v/>
      </c>
      <c r="AF235" s="10" t="str">
        <f t="shared" si="32"/>
        <v/>
      </c>
      <c r="AG235" s="10" t="str">
        <f t="shared" si="31"/>
        <v/>
      </c>
      <c r="AH235" s="14">
        <f t="shared" si="30"/>
        <v>0</v>
      </c>
      <c r="AI235" s="12"/>
      <c r="AJ235" s="13" t="s">
        <v>96</v>
      </c>
    </row>
    <row r="236" spans="1:36" x14ac:dyDescent="0.3">
      <c r="A236" s="8" t="s">
        <v>329</v>
      </c>
      <c r="B236" s="9" t="str">
        <f>VLOOKUP(A236,'[1]Sub Pivot'!A$1:C$65536,2,FALSE)</f>
        <v>LIBBY SUBSTATION(BPA/FLATHEADELEC)</v>
      </c>
      <c r="C236" s="10">
        <f>VLOOKUP(A236,'[1]Sub Pivot'!A$1:C$65536,3,FALSE)</f>
        <v>674983.84000000008</v>
      </c>
      <c r="D236" s="10">
        <f>IFERROR(VLOOKUP(A236,'[1]BP-18 Substation Detail'!A$1:C$65536,3,FALSE),"")</f>
        <v>674983.84</v>
      </c>
      <c r="E236" s="11">
        <f t="shared" si="27"/>
        <v>1.7247127253733189E-16</v>
      </c>
      <c r="G236" s="10">
        <f>IFERROR(VLOOKUP('BP-20 Substation Detail'!A236,'[1]O&amp;M Pivot'!M$1:V$65536,10,FALSE),0)</f>
        <v>8406.7728571428561</v>
      </c>
      <c r="I236" s="13" t="s">
        <v>31</v>
      </c>
      <c r="J236" s="13">
        <v>1</v>
      </c>
      <c r="K236" s="13" t="s">
        <v>31</v>
      </c>
      <c r="L236" s="13" t="s">
        <v>31</v>
      </c>
      <c r="M236" s="13" t="s">
        <v>31</v>
      </c>
      <c r="N236" s="13" t="s">
        <v>31</v>
      </c>
      <c r="O236" s="13" t="s">
        <v>31</v>
      </c>
      <c r="P236" s="13">
        <f t="shared" si="28"/>
        <v>1</v>
      </c>
      <c r="R236" s="10" t="str">
        <f t="shared" si="33"/>
        <v/>
      </c>
      <c r="S236" s="10">
        <f t="shared" si="33"/>
        <v>674983.84000000008</v>
      </c>
      <c r="T236" s="10" t="str">
        <f t="shared" si="33"/>
        <v/>
      </c>
      <c r="U236" s="10" t="str">
        <f t="shared" si="33"/>
        <v/>
      </c>
      <c r="V236" s="10" t="str">
        <f t="shared" si="33"/>
        <v/>
      </c>
      <c r="W236" s="10" t="str">
        <f t="shared" si="33"/>
        <v/>
      </c>
      <c r="X236" s="10" t="str">
        <f t="shared" si="33"/>
        <v/>
      </c>
      <c r="Y236" s="14">
        <f t="shared" si="29"/>
        <v>0</v>
      </c>
      <c r="Z236" s="4"/>
      <c r="AA236" s="10" t="str">
        <f t="shared" si="32"/>
        <v/>
      </c>
      <c r="AB236" s="10">
        <f t="shared" si="32"/>
        <v>8406.7728571428561</v>
      </c>
      <c r="AC236" s="10" t="str">
        <f t="shared" si="32"/>
        <v/>
      </c>
      <c r="AD236" s="10" t="str">
        <f t="shared" si="32"/>
        <v/>
      </c>
      <c r="AE236" s="10" t="str">
        <f t="shared" si="32"/>
        <v/>
      </c>
      <c r="AF236" s="10" t="str">
        <f t="shared" si="32"/>
        <v/>
      </c>
      <c r="AG236" s="10" t="str">
        <f t="shared" si="31"/>
        <v/>
      </c>
      <c r="AH236" s="14">
        <f t="shared" si="30"/>
        <v>0</v>
      </c>
      <c r="AI236" s="12"/>
      <c r="AJ236" s="13" t="s">
        <v>330</v>
      </c>
    </row>
    <row r="237" spans="1:36" x14ac:dyDescent="0.3">
      <c r="A237" s="8" t="s">
        <v>331</v>
      </c>
      <c r="B237" s="16" t="str">
        <f>VLOOKUP(A237,'[1]Sub Pivot'!A$1:C$65536,2,FALSE)</f>
        <v>LIBBY SUBSTATION(BPA)</v>
      </c>
      <c r="C237" s="10">
        <f>VLOOKUP(A237,'[1]Sub Pivot'!A$1:C$65536,3,FALSE)</f>
        <v>9907558.3990000002</v>
      </c>
      <c r="D237" s="10">
        <f>IFERROR(VLOOKUP(A237,'[1]BP-18 Substation Detail'!A$1:C$65536,3,FALSE),"")</f>
        <v>9424435.6089999992</v>
      </c>
      <c r="E237" s="11">
        <f t="shared" si="27"/>
        <v>5.1262782201900343E-2</v>
      </c>
      <c r="G237" s="10">
        <f>IFERROR(VLOOKUP('BP-20 Substation Detail'!A237,'[1]O&amp;M Pivot'!M$1:V$65536,10,FALSE),0)</f>
        <v>217723.0257142857</v>
      </c>
      <c r="I237" s="19">
        <v>0.30504414744535618</v>
      </c>
      <c r="J237" s="19">
        <f>1-I237</f>
        <v>0.69495585255464376</v>
      </c>
      <c r="K237" s="13" t="s">
        <v>31</v>
      </c>
      <c r="L237" s="13" t="s">
        <v>31</v>
      </c>
      <c r="M237" s="13" t="s">
        <v>31</v>
      </c>
      <c r="N237" s="13" t="s">
        <v>31</v>
      </c>
      <c r="O237" s="13" t="s">
        <v>31</v>
      </c>
      <c r="P237" s="13">
        <f t="shared" si="28"/>
        <v>1</v>
      </c>
      <c r="R237" s="10">
        <f t="shared" si="33"/>
        <v>3022242.7050880333</v>
      </c>
      <c r="S237" s="10">
        <f t="shared" si="33"/>
        <v>6885315.6939119669</v>
      </c>
      <c r="T237" s="10" t="str">
        <f t="shared" si="33"/>
        <v/>
      </c>
      <c r="U237" s="10" t="str">
        <f t="shared" si="33"/>
        <v/>
      </c>
      <c r="V237" s="10" t="str">
        <f t="shared" si="33"/>
        <v/>
      </c>
      <c r="W237" s="10" t="str">
        <f t="shared" si="33"/>
        <v/>
      </c>
      <c r="X237" s="10" t="str">
        <f t="shared" si="33"/>
        <v/>
      </c>
      <c r="Y237" s="14">
        <f t="shared" si="29"/>
        <v>0</v>
      </c>
      <c r="Z237" s="4"/>
      <c r="AA237" s="10">
        <f t="shared" si="32"/>
        <v>66415.134758237647</v>
      </c>
      <c r="AB237" s="10">
        <f t="shared" si="32"/>
        <v>151307.89095604804</v>
      </c>
      <c r="AC237" s="10" t="str">
        <f t="shared" si="32"/>
        <v/>
      </c>
      <c r="AD237" s="10" t="str">
        <f t="shared" si="32"/>
        <v/>
      </c>
      <c r="AE237" s="10" t="str">
        <f t="shared" si="32"/>
        <v/>
      </c>
      <c r="AF237" s="10" t="str">
        <f t="shared" si="32"/>
        <v/>
      </c>
      <c r="AG237" s="10" t="str">
        <f t="shared" si="31"/>
        <v/>
      </c>
      <c r="AH237" s="14">
        <f t="shared" si="30"/>
        <v>0</v>
      </c>
      <c r="AI237" s="12"/>
      <c r="AJ237" s="17" t="s">
        <v>332</v>
      </c>
    </row>
    <row r="238" spans="1:36" x14ac:dyDescent="0.3">
      <c r="A238" s="8" t="s">
        <v>333</v>
      </c>
      <c r="B238" s="9" t="str">
        <f>VLOOKUP(A238,'[1]Sub Pivot'!A$1:C$65536,2,FALSE)</f>
        <v>LITTLE GOOSE SUBSTATION</v>
      </c>
      <c r="C238" s="10">
        <f>VLOOKUP(A238,'[1]Sub Pivot'!A$1:C$65536,3,FALSE)</f>
        <v>84229038.059999973</v>
      </c>
      <c r="D238" s="10">
        <f>IFERROR(VLOOKUP(A238,'[1]BP-18 Substation Detail'!A$1:C$65536,3,FALSE),"")</f>
        <v>84229038.059999973</v>
      </c>
      <c r="E238" s="11">
        <f t="shared" si="27"/>
        <v>0</v>
      </c>
      <c r="G238" s="10">
        <f>IFERROR(VLOOKUP('BP-20 Substation Detail'!A238,'[1]O&amp;M Pivot'!M$1:V$65536,10,FALSE),0)</f>
        <v>172739.01</v>
      </c>
      <c r="I238" s="13">
        <v>0.2</v>
      </c>
      <c r="J238" s="13">
        <v>0.8</v>
      </c>
      <c r="K238" s="13" t="s">
        <v>31</v>
      </c>
      <c r="L238" s="13" t="s">
        <v>31</v>
      </c>
      <c r="M238" s="13" t="s">
        <v>31</v>
      </c>
      <c r="N238" s="13" t="s">
        <v>31</v>
      </c>
      <c r="O238" s="13" t="s">
        <v>31</v>
      </c>
      <c r="P238" s="13">
        <f t="shared" si="28"/>
        <v>1</v>
      </c>
      <c r="R238" s="10">
        <f t="shared" si="33"/>
        <v>16845807.611999996</v>
      </c>
      <c r="S238" s="10">
        <f t="shared" si="33"/>
        <v>67383230.447999984</v>
      </c>
      <c r="T238" s="10" t="str">
        <f t="shared" si="33"/>
        <v/>
      </c>
      <c r="U238" s="10" t="str">
        <f t="shared" si="33"/>
        <v/>
      </c>
      <c r="V238" s="10" t="str">
        <f t="shared" si="33"/>
        <v/>
      </c>
      <c r="W238" s="10" t="str">
        <f t="shared" si="33"/>
        <v/>
      </c>
      <c r="X238" s="10" t="str">
        <f t="shared" si="33"/>
        <v/>
      </c>
      <c r="Y238" s="14">
        <f t="shared" si="29"/>
        <v>0</v>
      </c>
      <c r="Z238" s="4"/>
      <c r="AA238" s="10">
        <f t="shared" si="32"/>
        <v>34547.802000000003</v>
      </c>
      <c r="AB238" s="10">
        <f t="shared" si="32"/>
        <v>138191.20800000001</v>
      </c>
      <c r="AC238" s="10" t="str">
        <f t="shared" si="32"/>
        <v/>
      </c>
      <c r="AD238" s="10" t="str">
        <f t="shared" si="32"/>
        <v/>
      </c>
      <c r="AE238" s="10" t="str">
        <f t="shared" si="32"/>
        <v/>
      </c>
      <c r="AF238" s="10" t="str">
        <f t="shared" si="32"/>
        <v/>
      </c>
      <c r="AG238" s="10" t="str">
        <f t="shared" si="31"/>
        <v/>
      </c>
      <c r="AH238" s="14">
        <f t="shared" si="30"/>
        <v>0</v>
      </c>
      <c r="AI238" s="12"/>
      <c r="AJ238" s="13" t="s">
        <v>334</v>
      </c>
    </row>
    <row r="239" spans="1:36" x14ac:dyDescent="0.3">
      <c r="A239" s="8" t="s">
        <v>335</v>
      </c>
      <c r="B239" s="9" t="str">
        <f>VLOOKUP(A239,'[1]Sub Pivot'!A$1:C$65536,2,FALSE)</f>
        <v>LION MOUNTAIN SUBSTATION</v>
      </c>
      <c r="C239" s="10">
        <f>VLOOKUP(A239,'[1]Sub Pivot'!A$1:C$65536,3,FALSE)</f>
        <v>66581.31</v>
      </c>
      <c r="D239" s="10">
        <f>IFERROR(VLOOKUP(A239,'[1]BP-18 Substation Detail'!A$1:C$65536,3,FALSE),"")</f>
        <v>66581.31</v>
      </c>
      <c r="E239" s="11">
        <f t="shared" si="27"/>
        <v>0</v>
      </c>
      <c r="G239" s="10">
        <f>IFERROR(VLOOKUP('BP-20 Substation Detail'!A239,'[1]O&amp;M Pivot'!M$1:V$65536,10,FALSE),0)</f>
        <v>1149.5399999999997</v>
      </c>
      <c r="I239" s="13" t="s">
        <v>31</v>
      </c>
      <c r="J239" s="13">
        <v>1</v>
      </c>
      <c r="K239" s="13" t="s">
        <v>31</v>
      </c>
      <c r="L239" s="13" t="s">
        <v>31</v>
      </c>
      <c r="M239" s="13" t="s">
        <v>31</v>
      </c>
      <c r="N239" s="13" t="s">
        <v>31</v>
      </c>
      <c r="O239" s="13" t="s">
        <v>31</v>
      </c>
      <c r="P239" s="13">
        <f t="shared" si="28"/>
        <v>1</v>
      </c>
      <c r="R239" s="10" t="str">
        <f t="shared" si="33"/>
        <v/>
      </c>
      <c r="S239" s="10">
        <f t="shared" si="33"/>
        <v>66581.31</v>
      </c>
      <c r="T239" s="10" t="str">
        <f t="shared" si="33"/>
        <v/>
      </c>
      <c r="U239" s="10" t="str">
        <f t="shared" si="33"/>
        <v/>
      </c>
      <c r="V239" s="10" t="str">
        <f t="shared" si="33"/>
        <v/>
      </c>
      <c r="W239" s="10" t="str">
        <f t="shared" si="33"/>
        <v/>
      </c>
      <c r="X239" s="10" t="str">
        <f t="shared" si="33"/>
        <v/>
      </c>
      <c r="Y239" s="14">
        <f t="shared" si="29"/>
        <v>0</v>
      </c>
      <c r="Z239" s="4"/>
      <c r="AA239" s="10" t="str">
        <f t="shared" si="32"/>
        <v/>
      </c>
      <c r="AB239" s="10">
        <f t="shared" si="32"/>
        <v>1149.5399999999997</v>
      </c>
      <c r="AC239" s="10" t="str">
        <f t="shared" si="32"/>
        <v/>
      </c>
      <c r="AD239" s="10" t="str">
        <f t="shared" si="32"/>
        <v/>
      </c>
      <c r="AE239" s="10" t="str">
        <f t="shared" si="32"/>
        <v/>
      </c>
      <c r="AF239" s="10" t="str">
        <f t="shared" si="32"/>
        <v/>
      </c>
      <c r="AG239" s="10" t="str">
        <f t="shared" si="31"/>
        <v/>
      </c>
      <c r="AH239" s="14">
        <f t="shared" si="30"/>
        <v>0</v>
      </c>
      <c r="AI239" s="12"/>
      <c r="AJ239" s="13" t="s">
        <v>48</v>
      </c>
    </row>
    <row r="240" spans="1:36" x14ac:dyDescent="0.3">
      <c r="A240" s="8" t="s">
        <v>336</v>
      </c>
      <c r="B240" s="9" t="str">
        <f>VLOOKUP(A240,'[1]Sub Pivot'!A$1:C$65536,2,FALSE)</f>
        <v>LITTLE GOOSE POWERHOUSE</v>
      </c>
      <c r="C240" s="10">
        <f>VLOOKUP(A240,'[1]Sub Pivot'!A$1:C$65536,3,FALSE)</f>
        <v>489781.87</v>
      </c>
      <c r="D240" s="10">
        <f>IFERROR(VLOOKUP(A240,'[1]BP-18 Substation Detail'!A$1:C$65536,3,FALSE),"")</f>
        <v>489781.87</v>
      </c>
      <c r="E240" s="11">
        <f t="shared" si="27"/>
        <v>0</v>
      </c>
      <c r="G240" s="10">
        <f>IFERROR(VLOOKUP('BP-20 Substation Detail'!A240,'[1]O&amp;M Pivot'!M$1:V$65536,10,FALSE),0)</f>
        <v>2925.0885714285714</v>
      </c>
      <c r="I240" s="13">
        <v>1</v>
      </c>
      <c r="J240" s="13" t="s">
        <v>31</v>
      </c>
      <c r="K240" s="13" t="s">
        <v>31</v>
      </c>
      <c r="L240" s="13" t="s">
        <v>31</v>
      </c>
      <c r="M240" s="13" t="s">
        <v>31</v>
      </c>
      <c r="N240" s="13" t="s">
        <v>31</v>
      </c>
      <c r="O240" s="13" t="s">
        <v>31</v>
      </c>
      <c r="P240" s="13">
        <f t="shared" si="28"/>
        <v>1</v>
      </c>
      <c r="R240" s="10">
        <f t="shared" si="33"/>
        <v>489781.87</v>
      </c>
      <c r="S240" s="10" t="str">
        <f t="shared" si="33"/>
        <v/>
      </c>
      <c r="T240" s="10" t="str">
        <f t="shared" si="33"/>
        <v/>
      </c>
      <c r="U240" s="10" t="str">
        <f t="shared" si="33"/>
        <v/>
      </c>
      <c r="V240" s="10" t="str">
        <f t="shared" si="33"/>
        <v/>
      </c>
      <c r="W240" s="10" t="str">
        <f t="shared" si="33"/>
        <v/>
      </c>
      <c r="X240" s="10" t="str">
        <f t="shared" si="33"/>
        <v/>
      </c>
      <c r="Y240" s="14">
        <f t="shared" si="29"/>
        <v>0</v>
      </c>
      <c r="Z240" s="4"/>
      <c r="AA240" s="10">
        <f t="shared" si="32"/>
        <v>2925.0885714285714</v>
      </c>
      <c r="AB240" s="10" t="str">
        <f t="shared" si="32"/>
        <v/>
      </c>
      <c r="AC240" s="10" t="str">
        <f t="shared" si="32"/>
        <v/>
      </c>
      <c r="AD240" s="10" t="str">
        <f t="shared" si="32"/>
        <v/>
      </c>
      <c r="AE240" s="10" t="str">
        <f t="shared" si="32"/>
        <v/>
      </c>
      <c r="AF240" s="10" t="str">
        <f t="shared" si="32"/>
        <v/>
      </c>
      <c r="AG240" s="10" t="str">
        <f t="shared" si="31"/>
        <v/>
      </c>
      <c r="AH240" s="14">
        <f t="shared" si="30"/>
        <v>0</v>
      </c>
      <c r="AI240" s="12"/>
      <c r="AJ240" s="13" t="s">
        <v>323</v>
      </c>
    </row>
    <row r="241" spans="1:36" x14ac:dyDescent="0.3">
      <c r="A241" s="8" t="s">
        <v>337</v>
      </c>
      <c r="B241" s="9" t="str">
        <f>VLOOKUP(A241,'[1]Sub Pivot'!A$1:C$65536,2,FALSE)</f>
        <v>LOOKOUT POINT SUBSTATION</v>
      </c>
      <c r="C241" s="10">
        <f>VLOOKUP(A241,'[1]Sub Pivot'!A$1:C$65536,3,FALSE)</f>
        <v>4439714.59</v>
      </c>
      <c r="D241" s="10">
        <f>IFERROR(VLOOKUP(A241,'[1]BP-18 Substation Detail'!A$1:C$65536,3,FALSE),"")</f>
        <v>4434195.01</v>
      </c>
      <c r="E241" s="11">
        <f t="shared" si="27"/>
        <v>1.244776106497868E-3</v>
      </c>
      <c r="G241" s="10">
        <f>IFERROR(VLOOKUP('BP-20 Substation Detail'!A241,'[1]O&amp;M Pivot'!M$1:V$65536,10,FALSE),0)</f>
        <v>24751.657142857148</v>
      </c>
      <c r="I241" s="13">
        <v>0.25</v>
      </c>
      <c r="J241" s="13">
        <v>0.75</v>
      </c>
      <c r="K241" s="13" t="s">
        <v>31</v>
      </c>
      <c r="L241" s="13" t="s">
        <v>31</v>
      </c>
      <c r="M241" s="13" t="s">
        <v>31</v>
      </c>
      <c r="N241" s="13" t="s">
        <v>31</v>
      </c>
      <c r="O241" s="13" t="s">
        <v>31</v>
      </c>
      <c r="P241" s="13">
        <f t="shared" si="28"/>
        <v>1</v>
      </c>
      <c r="R241" s="10">
        <f t="shared" si="33"/>
        <v>1109928.6475</v>
      </c>
      <c r="S241" s="10">
        <f t="shared" si="33"/>
        <v>3329785.9424999999</v>
      </c>
      <c r="T241" s="10" t="str">
        <f t="shared" si="33"/>
        <v/>
      </c>
      <c r="U241" s="10" t="str">
        <f t="shared" si="33"/>
        <v/>
      </c>
      <c r="V241" s="10" t="str">
        <f t="shared" si="33"/>
        <v/>
      </c>
      <c r="W241" s="10" t="str">
        <f t="shared" si="33"/>
        <v/>
      </c>
      <c r="X241" s="10" t="str">
        <f t="shared" si="33"/>
        <v/>
      </c>
      <c r="Y241" s="14">
        <f t="shared" si="29"/>
        <v>0</v>
      </c>
      <c r="Z241" s="4"/>
      <c r="AA241" s="10">
        <f t="shared" si="32"/>
        <v>6187.914285714287</v>
      </c>
      <c r="AB241" s="10">
        <f t="shared" si="32"/>
        <v>18563.742857142861</v>
      </c>
      <c r="AC241" s="10" t="str">
        <f t="shared" si="32"/>
        <v/>
      </c>
      <c r="AD241" s="10" t="str">
        <f t="shared" si="32"/>
        <v/>
      </c>
      <c r="AE241" s="10" t="str">
        <f t="shared" si="32"/>
        <v/>
      </c>
      <c r="AF241" s="10" t="str">
        <f t="shared" si="32"/>
        <v/>
      </c>
      <c r="AG241" s="10" t="str">
        <f t="shared" si="31"/>
        <v/>
      </c>
      <c r="AH241" s="14">
        <f t="shared" si="30"/>
        <v>0</v>
      </c>
      <c r="AI241" s="12"/>
      <c r="AJ241" s="13" t="s">
        <v>338</v>
      </c>
    </row>
    <row r="242" spans="1:36" x14ac:dyDescent="0.3">
      <c r="A242" s="8" t="s">
        <v>339</v>
      </c>
      <c r="B242" s="9" t="str">
        <f>VLOOKUP(A242,'[1]Sub Pivot'!A$1:C$65536,2,FALSE)</f>
        <v>LOWER MONUMENTAL POWERHOUSE</v>
      </c>
      <c r="C242" s="10">
        <f>VLOOKUP(A242,'[1]Sub Pivot'!A$1:C$65536,3,FALSE)</f>
        <v>393152.26</v>
      </c>
      <c r="D242" s="10">
        <f>IFERROR(VLOOKUP(A242,'[1]BP-18 Substation Detail'!A$1:C$65536,3,FALSE),"")</f>
        <v>393152.26</v>
      </c>
      <c r="E242" s="11">
        <f t="shared" si="27"/>
        <v>0</v>
      </c>
      <c r="G242" s="10">
        <f>IFERROR(VLOOKUP('BP-20 Substation Detail'!A242,'[1]O&amp;M Pivot'!M$1:V$65536,10,FALSE),0)</f>
        <v>2394.7857142857142</v>
      </c>
      <c r="I242" s="13">
        <v>1</v>
      </c>
      <c r="J242" s="13" t="s">
        <v>31</v>
      </c>
      <c r="K242" s="13" t="s">
        <v>31</v>
      </c>
      <c r="L242" s="13" t="s">
        <v>31</v>
      </c>
      <c r="M242" s="13" t="s">
        <v>31</v>
      </c>
      <c r="N242" s="13" t="s">
        <v>31</v>
      </c>
      <c r="O242" s="13" t="s">
        <v>31</v>
      </c>
      <c r="P242" s="13">
        <f t="shared" si="28"/>
        <v>1</v>
      </c>
      <c r="R242" s="10">
        <f t="shared" si="33"/>
        <v>393152.26</v>
      </c>
      <c r="S242" s="10" t="str">
        <f t="shared" si="33"/>
        <v/>
      </c>
      <c r="T242" s="10" t="str">
        <f t="shared" si="33"/>
        <v/>
      </c>
      <c r="U242" s="10" t="str">
        <f t="shared" si="33"/>
        <v/>
      </c>
      <c r="V242" s="10" t="str">
        <f t="shared" si="33"/>
        <v/>
      </c>
      <c r="W242" s="10" t="str">
        <f t="shared" si="33"/>
        <v/>
      </c>
      <c r="X242" s="10" t="str">
        <f t="shared" si="33"/>
        <v/>
      </c>
      <c r="Y242" s="14">
        <f t="shared" si="29"/>
        <v>0</v>
      </c>
      <c r="Z242" s="4"/>
      <c r="AA242" s="10">
        <f t="shared" si="32"/>
        <v>2394.7857142857142</v>
      </c>
      <c r="AB242" s="10" t="str">
        <f t="shared" si="32"/>
        <v/>
      </c>
      <c r="AC242" s="10" t="str">
        <f t="shared" si="32"/>
        <v/>
      </c>
      <c r="AD242" s="10" t="str">
        <f t="shared" si="32"/>
        <v/>
      </c>
      <c r="AE242" s="10" t="str">
        <f t="shared" si="32"/>
        <v/>
      </c>
      <c r="AF242" s="10" t="str">
        <f t="shared" si="32"/>
        <v/>
      </c>
      <c r="AG242" s="10" t="str">
        <f t="shared" si="31"/>
        <v/>
      </c>
      <c r="AH242" s="14">
        <f t="shared" si="30"/>
        <v>0</v>
      </c>
      <c r="AI242" s="12"/>
      <c r="AJ242" s="13" t="s">
        <v>96</v>
      </c>
    </row>
    <row r="243" spans="1:36" x14ac:dyDescent="0.3">
      <c r="A243" s="8" t="s">
        <v>340</v>
      </c>
      <c r="B243" s="9" t="str">
        <f>VLOOKUP(A243,'[1]Sub Pivot'!A$1:C$65536,2,FALSE)</f>
        <v>LOWER GRANITE SUBSTATION</v>
      </c>
      <c r="C243" s="10">
        <f>VLOOKUP(A243,'[1]Sub Pivot'!A$1:C$65536,3,FALSE)</f>
        <v>9777654.1100000013</v>
      </c>
      <c r="D243" s="10">
        <f>IFERROR(VLOOKUP(A243,'[1]BP-18 Substation Detail'!A$1:C$65536,3,FALSE),"")</f>
        <v>9777654.1099999975</v>
      </c>
      <c r="E243" s="11">
        <f t="shared" si="27"/>
        <v>3.8100041753899956E-16</v>
      </c>
      <c r="G243" s="10">
        <f>IFERROR(VLOOKUP('BP-20 Substation Detail'!A243,'[1]O&amp;M Pivot'!M$1:V$65536,10,FALSE),0)</f>
        <v>131443.83428571429</v>
      </c>
      <c r="I243" s="13">
        <v>0.25</v>
      </c>
      <c r="J243" s="13">
        <v>0.75</v>
      </c>
      <c r="K243" s="13" t="s">
        <v>31</v>
      </c>
      <c r="L243" s="13" t="s">
        <v>31</v>
      </c>
      <c r="M243" s="13" t="s">
        <v>31</v>
      </c>
      <c r="N243" s="13" t="s">
        <v>31</v>
      </c>
      <c r="O243" s="13" t="s">
        <v>31</v>
      </c>
      <c r="P243" s="13">
        <f t="shared" si="28"/>
        <v>1</v>
      </c>
      <c r="R243" s="10">
        <f t="shared" si="33"/>
        <v>2444413.5275000003</v>
      </c>
      <c r="S243" s="10">
        <f t="shared" si="33"/>
        <v>7333240.5825000014</v>
      </c>
      <c r="T243" s="10" t="str">
        <f t="shared" si="33"/>
        <v/>
      </c>
      <c r="U243" s="10" t="str">
        <f t="shared" si="33"/>
        <v/>
      </c>
      <c r="V243" s="10" t="str">
        <f t="shared" si="33"/>
        <v/>
      </c>
      <c r="W243" s="10" t="str">
        <f t="shared" si="33"/>
        <v/>
      </c>
      <c r="X243" s="10" t="str">
        <f t="shared" si="33"/>
        <v/>
      </c>
      <c r="Y243" s="14">
        <f t="shared" si="29"/>
        <v>0</v>
      </c>
      <c r="Z243" s="4"/>
      <c r="AA243" s="10">
        <f t="shared" si="32"/>
        <v>32860.958571428571</v>
      </c>
      <c r="AB243" s="10">
        <f t="shared" si="32"/>
        <v>98582.875714285707</v>
      </c>
      <c r="AC243" s="10" t="str">
        <f t="shared" si="32"/>
        <v/>
      </c>
      <c r="AD243" s="10" t="str">
        <f t="shared" si="32"/>
        <v/>
      </c>
      <c r="AE243" s="10" t="str">
        <f t="shared" si="32"/>
        <v/>
      </c>
      <c r="AF243" s="10" t="str">
        <f t="shared" si="32"/>
        <v/>
      </c>
      <c r="AG243" s="10" t="str">
        <f t="shared" si="31"/>
        <v/>
      </c>
      <c r="AH243" s="14">
        <f t="shared" si="30"/>
        <v>0</v>
      </c>
      <c r="AI243" s="12"/>
      <c r="AJ243" s="13" t="s">
        <v>341</v>
      </c>
    </row>
    <row r="244" spans="1:36" x14ac:dyDescent="0.3">
      <c r="A244" s="8" t="s">
        <v>342</v>
      </c>
      <c r="B244" s="9" t="str">
        <f>VLOOKUP(A244,'[1]Sub Pivot'!A$1:C$65536,2,FALSE)</f>
        <v>LOWER MONUMENTAL SUBSTATION</v>
      </c>
      <c r="C244" s="10">
        <f>VLOOKUP(A244,'[1]Sub Pivot'!A$1:C$65536,3,FALSE)</f>
        <v>41739874.920000009</v>
      </c>
      <c r="D244" s="10">
        <f>IFERROR(VLOOKUP(A244,'[1]BP-18 Substation Detail'!A$1:C$65536,3,FALSE),"")</f>
        <v>41738347.910000019</v>
      </c>
      <c r="E244" s="11">
        <f t="shared" si="27"/>
        <v>3.6585300483937208E-5</v>
      </c>
      <c r="G244" s="10">
        <f>IFERROR(VLOOKUP('BP-20 Substation Detail'!A244,'[1]O&amp;M Pivot'!M$1:V$65536,10,FALSE),0)</f>
        <v>277949.36428571428</v>
      </c>
      <c r="I244" s="13">
        <v>0.13067121691144981</v>
      </c>
      <c r="J244" s="13">
        <v>0.86932878308855022</v>
      </c>
      <c r="K244" s="13" t="s">
        <v>31</v>
      </c>
      <c r="L244" s="13" t="s">
        <v>31</v>
      </c>
      <c r="M244" s="13" t="s">
        <v>31</v>
      </c>
      <c r="N244" s="13" t="s">
        <v>31</v>
      </c>
      <c r="O244" s="13" t="s">
        <v>31</v>
      </c>
      <c r="P244" s="13">
        <f t="shared" si="28"/>
        <v>1</v>
      </c>
      <c r="R244" s="10">
        <f t="shared" si="33"/>
        <v>5454200.2495281054</v>
      </c>
      <c r="S244" s="10">
        <f t="shared" si="33"/>
        <v>36285674.670471907</v>
      </c>
      <c r="T244" s="10" t="str">
        <f t="shared" si="33"/>
        <v/>
      </c>
      <c r="U244" s="10" t="str">
        <f t="shared" si="33"/>
        <v/>
      </c>
      <c r="V244" s="10" t="str">
        <f t="shared" si="33"/>
        <v/>
      </c>
      <c r="W244" s="10" t="str">
        <f t="shared" si="33"/>
        <v/>
      </c>
      <c r="X244" s="10" t="str">
        <f t="shared" si="33"/>
        <v/>
      </c>
      <c r="Y244" s="14">
        <f t="shared" si="29"/>
        <v>0</v>
      </c>
      <c r="Z244" s="4"/>
      <c r="AA244" s="10">
        <f t="shared" si="32"/>
        <v>36319.981670978152</v>
      </c>
      <c r="AB244" s="10">
        <f t="shared" si="32"/>
        <v>241629.38261473613</v>
      </c>
      <c r="AC244" s="10" t="str">
        <f t="shared" si="32"/>
        <v/>
      </c>
      <c r="AD244" s="10" t="str">
        <f t="shared" si="32"/>
        <v/>
      </c>
      <c r="AE244" s="10" t="str">
        <f t="shared" si="32"/>
        <v/>
      </c>
      <c r="AF244" s="10" t="str">
        <f t="shared" si="32"/>
        <v/>
      </c>
      <c r="AG244" s="10" t="str">
        <f t="shared" si="31"/>
        <v/>
      </c>
      <c r="AH244" s="14">
        <f t="shared" si="30"/>
        <v>0</v>
      </c>
      <c r="AI244" s="12"/>
      <c r="AJ244" s="13" t="s">
        <v>343</v>
      </c>
    </row>
    <row r="245" spans="1:36" x14ac:dyDescent="0.3">
      <c r="A245" s="8" t="s">
        <v>344</v>
      </c>
      <c r="B245" s="9" t="str">
        <f>VLOOKUP(A245,'[1]Sub Pivot'!A$1:C$65536,2,FALSE)</f>
        <v>LOLO SUBSTATION (NWE)</v>
      </c>
      <c r="C245" s="10">
        <f>VLOOKUP(A245,'[1]Sub Pivot'!A$1:C$65536,3,FALSE)</f>
        <v>16060</v>
      </c>
      <c r="D245" s="10">
        <f>IFERROR(VLOOKUP(A245,'[1]BP-18 Substation Detail'!A$1:C$65536,3,FALSE),"")</f>
        <v>16060</v>
      </c>
      <c r="E245" s="11">
        <f t="shared" si="27"/>
        <v>0</v>
      </c>
      <c r="G245" s="10">
        <f>IFERROR(VLOOKUP('BP-20 Substation Detail'!A245,'[1]O&amp;M Pivot'!M$1:V$65536,10,FALSE),0)</f>
        <v>1613.9071428571428</v>
      </c>
      <c r="I245" s="13" t="s">
        <v>31</v>
      </c>
      <c r="J245" s="13">
        <v>1</v>
      </c>
      <c r="K245" s="13" t="s">
        <v>31</v>
      </c>
      <c r="L245" s="13" t="s">
        <v>31</v>
      </c>
      <c r="M245" s="13" t="s">
        <v>31</v>
      </c>
      <c r="N245" s="13" t="s">
        <v>31</v>
      </c>
      <c r="O245" s="13" t="s">
        <v>31</v>
      </c>
      <c r="P245" s="13">
        <f t="shared" si="28"/>
        <v>1</v>
      </c>
      <c r="R245" s="10" t="str">
        <f t="shared" si="33"/>
        <v/>
      </c>
      <c r="S245" s="10">
        <f t="shared" si="33"/>
        <v>16060</v>
      </c>
      <c r="T245" s="10" t="str">
        <f t="shared" si="33"/>
        <v/>
      </c>
      <c r="U245" s="10" t="str">
        <f t="shared" si="33"/>
        <v/>
      </c>
      <c r="V245" s="10" t="str">
        <f t="shared" si="33"/>
        <v/>
      </c>
      <c r="W245" s="10" t="str">
        <f t="shared" si="33"/>
        <v/>
      </c>
      <c r="X245" s="10" t="str">
        <f t="shared" si="33"/>
        <v/>
      </c>
      <c r="Y245" s="14">
        <f t="shared" si="29"/>
        <v>0</v>
      </c>
      <c r="Z245" s="4"/>
      <c r="AA245" s="10" t="str">
        <f t="shared" si="32"/>
        <v/>
      </c>
      <c r="AB245" s="10">
        <f t="shared" si="32"/>
        <v>1613.9071428571428</v>
      </c>
      <c r="AC245" s="10" t="str">
        <f t="shared" si="32"/>
        <v/>
      </c>
      <c r="AD245" s="10" t="str">
        <f t="shared" si="32"/>
        <v/>
      </c>
      <c r="AE245" s="10" t="str">
        <f t="shared" si="32"/>
        <v/>
      </c>
      <c r="AF245" s="10" t="str">
        <f t="shared" si="32"/>
        <v/>
      </c>
      <c r="AG245" s="10" t="str">
        <f t="shared" si="31"/>
        <v/>
      </c>
      <c r="AH245" s="14">
        <f t="shared" si="30"/>
        <v>0</v>
      </c>
      <c r="AI245" s="12"/>
      <c r="AJ245" s="13" t="s">
        <v>48</v>
      </c>
    </row>
    <row r="246" spans="1:36" x14ac:dyDescent="0.3">
      <c r="A246" s="8" t="s">
        <v>345</v>
      </c>
      <c r="B246" s="9" t="str">
        <f>VLOOKUP(A246,'[1]Sub Pivot'!A$1:C$65536,2,FALSE)</f>
        <v>LONGVIEW SUBSTATION</v>
      </c>
      <c r="C246" s="10">
        <f>VLOOKUP(A246,'[1]Sub Pivot'!A$1:C$65536,3,FALSE)</f>
        <v>38588004.147</v>
      </c>
      <c r="D246" s="10">
        <f>IFERROR(VLOOKUP(A246,'[1]BP-18 Substation Detail'!A$1:C$65536,3,FALSE),"")</f>
        <v>37642267.267000005</v>
      </c>
      <c r="E246" s="11">
        <f t="shared" si="27"/>
        <v>2.5124333592655246E-2</v>
      </c>
      <c r="G246" s="10">
        <f>IFERROR(VLOOKUP('BP-20 Substation Detail'!A246,'[1]O&amp;M Pivot'!M$1:V$65536,10,FALSE),0)</f>
        <v>236857.55428571434</v>
      </c>
      <c r="I246" s="13" t="s">
        <v>31</v>
      </c>
      <c r="J246" s="13">
        <v>1</v>
      </c>
      <c r="K246" s="13" t="s">
        <v>31</v>
      </c>
      <c r="L246" s="13" t="s">
        <v>31</v>
      </c>
      <c r="M246" s="13" t="s">
        <v>31</v>
      </c>
      <c r="N246" s="13" t="s">
        <v>31</v>
      </c>
      <c r="O246" s="13" t="s">
        <v>31</v>
      </c>
      <c r="P246" s="13">
        <f t="shared" si="28"/>
        <v>1</v>
      </c>
      <c r="R246" s="10" t="str">
        <f t="shared" si="33"/>
        <v/>
      </c>
      <c r="S246" s="10">
        <f t="shared" si="33"/>
        <v>38588004.147</v>
      </c>
      <c r="T246" s="10" t="str">
        <f t="shared" si="33"/>
        <v/>
      </c>
      <c r="U246" s="10" t="str">
        <f t="shared" si="33"/>
        <v/>
      </c>
      <c r="V246" s="10" t="str">
        <f t="shared" si="33"/>
        <v/>
      </c>
      <c r="W246" s="10" t="str">
        <f t="shared" si="33"/>
        <v/>
      </c>
      <c r="X246" s="10" t="str">
        <f t="shared" si="33"/>
        <v/>
      </c>
      <c r="Y246" s="14">
        <f t="shared" si="29"/>
        <v>0</v>
      </c>
      <c r="Z246" s="4"/>
      <c r="AA246" s="10" t="str">
        <f t="shared" si="32"/>
        <v/>
      </c>
      <c r="AB246" s="10">
        <f t="shared" si="32"/>
        <v>236857.55428571434</v>
      </c>
      <c r="AC246" s="10" t="str">
        <f t="shared" si="32"/>
        <v/>
      </c>
      <c r="AD246" s="10" t="str">
        <f t="shared" si="32"/>
        <v/>
      </c>
      <c r="AE246" s="10" t="str">
        <f t="shared" si="32"/>
        <v/>
      </c>
      <c r="AF246" s="10" t="str">
        <f t="shared" si="32"/>
        <v/>
      </c>
      <c r="AG246" s="10" t="str">
        <f t="shared" si="31"/>
        <v/>
      </c>
      <c r="AH246" s="14">
        <f t="shared" si="30"/>
        <v>0</v>
      </c>
      <c r="AI246" s="12"/>
      <c r="AJ246" s="13" t="s">
        <v>346</v>
      </c>
    </row>
    <row r="247" spans="1:36" x14ac:dyDescent="0.3">
      <c r="A247" s="8" t="s">
        <v>347</v>
      </c>
      <c r="B247" s="9" t="str">
        <f>VLOOKUP(A247,'[1]Sub Pivot'!A$1:C$65536,2,FALSE)</f>
        <v>LONE PINE SUBSTATION(PACIFICORP)</v>
      </c>
      <c r="C247" s="10">
        <f>VLOOKUP(A247,'[1]Sub Pivot'!A$1:C$65536,3,FALSE)</f>
        <v>26796</v>
      </c>
      <c r="D247" s="10">
        <f>IFERROR(VLOOKUP(A247,'[1]BP-18 Substation Detail'!A$1:C$65536,3,FALSE),"")</f>
        <v>26796</v>
      </c>
      <c r="E247" s="11">
        <f t="shared" si="27"/>
        <v>0</v>
      </c>
      <c r="G247" s="10">
        <f>IFERROR(VLOOKUP('BP-20 Substation Detail'!A247,'[1]O&amp;M Pivot'!M$1:V$65536,10,FALSE),0)</f>
        <v>0</v>
      </c>
      <c r="I247" s="13" t="s">
        <v>31</v>
      </c>
      <c r="J247" s="13">
        <v>1</v>
      </c>
      <c r="K247" s="13" t="s">
        <v>31</v>
      </c>
      <c r="L247" s="13" t="s">
        <v>31</v>
      </c>
      <c r="M247" s="13" t="s">
        <v>31</v>
      </c>
      <c r="N247" s="13" t="s">
        <v>31</v>
      </c>
      <c r="O247" s="13" t="s">
        <v>31</v>
      </c>
      <c r="P247" s="13">
        <f t="shared" si="28"/>
        <v>1</v>
      </c>
      <c r="R247" s="10" t="str">
        <f t="shared" si="33"/>
        <v/>
      </c>
      <c r="S247" s="10">
        <f t="shared" si="33"/>
        <v>26796</v>
      </c>
      <c r="T247" s="10" t="str">
        <f t="shared" si="33"/>
        <v/>
      </c>
      <c r="U247" s="10" t="str">
        <f t="shared" si="33"/>
        <v/>
      </c>
      <c r="V247" s="10" t="str">
        <f t="shared" si="33"/>
        <v/>
      </c>
      <c r="W247" s="10" t="str">
        <f t="shared" si="33"/>
        <v/>
      </c>
      <c r="X247" s="10" t="str">
        <f t="shared" si="33"/>
        <v/>
      </c>
      <c r="Y247" s="14">
        <f t="shared" si="29"/>
        <v>0</v>
      </c>
      <c r="Z247" s="4"/>
      <c r="AA247" s="10" t="str">
        <f t="shared" si="32"/>
        <v/>
      </c>
      <c r="AB247" s="10">
        <f t="shared" si="32"/>
        <v>0</v>
      </c>
      <c r="AC247" s="10" t="str">
        <f t="shared" si="32"/>
        <v/>
      </c>
      <c r="AD247" s="10" t="str">
        <f t="shared" si="32"/>
        <v/>
      </c>
      <c r="AE247" s="10" t="str">
        <f t="shared" si="32"/>
        <v/>
      </c>
      <c r="AF247" s="10" t="str">
        <f t="shared" si="32"/>
        <v/>
      </c>
      <c r="AG247" s="10" t="str">
        <f t="shared" si="31"/>
        <v/>
      </c>
      <c r="AH247" s="14">
        <f t="shared" si="30"/>
        <v>0</v>
      </c>
      <c r="AI247" s="12"/>
      <c r="AJ247" s="13" t="s">
        <v>48</v>
      </c>
    </row>
    <row r="248" spans="1:36" x14ac:dyDescent="0.3">
      <c r="A248" s="8" t="s">
        <v>348</v>
      </c>
      <c r="B248" s="9" t="str">
        <f>VLOOKUP(A248,'[1]Sub Pivot'!A$1:C$65536,2,FALSE)</f>
        <v>LOOKINGGLASS SUBSTATION(BPA)</v>
      </c>
      <c r="C248" s="10">
        <f>VLOOKUP(A248,'[1]Sub Pivot'!A$1:C$65536,3,FALSE)</f>
        <v>329093.46999999997</v>
      </c>
      <c r="D248" s="10">
        <f>IFERROR(VLOOKUP(A248,'[1]BP-18 Substation Detail'!A$1:C$65536,3,FALSE),"")</f>
        <v>329093.46999999997</v>
      </c>
      <c r="E248" s="11">
        <f t="shared" si="27"/>
        <v>0</v>
      </c>
      <c r="G248" s="10">
        <f>IFERROR(VLOOKUP('BP-20 Substation Detail'!A248,'[1]O&amp;M Pivot'!M$1:V$65536,10,FALSE),0)</f>
        <v>3305.0585714285721</v>
      </c>
      <c r="I248" s="13" t="s">
        <v>31</v>
      </c>
      <c r="J248" s="13">
        <v>1</v>
      </c>
      <c r="K248" s="13" t="s">
        <v>31</v>
      </c>
      <c r="L248" s="13" t="s">
        <v>31</v>
      </c>
      <c r="M248" s="13" t="s">
        <v>31</v>
      </c>
      <c r="N248" s="13" t="s">
        <v>31</v>
      </c>
      <c r="O248" s="13" t="s">
        <v>31</v>
      </c>
      <c r="P248" s="13">
        <f t="shared" si="28"/>
        <v>1</v>
      </c>
      <c r="R248" s="10" t="str">
        <f t="shared" si="33"/>
        <v/>
      </c>
      <c r="S248" s="10">
        <f t="shared" si="33"/>
        <v>329093.46999999997</v>
      </c>
      <c r="T248" s="10" t="str">
        <f t="shared" si="33"/>
        <v/>
      </c>
      <c r="U248" s="10" t="str">
        <f t="shared" si="33"/>
        <v/>
      </c>
      <c r="V248" s="10" t="str">
        <f t="shared" si="33"/>
        <v/>
      </c>
      <c r="W248" s="10" t="str">
        <f t="shared" si="33"/>
        <v/>
      </c>
      <c r="X248" s="10" t="str">
        <f t="shared" si="33"/>
        <v/>
      </c>
      <c r="Y248" s="14">
        <f t="shared" si="29"/>
        <v>0</v>
      </c>
      <c r="Z248" s="4"/>
      <c r="AA248" s="10" t="str">
        <f t="shared" si="32"/>
        <v/>
      </c>
      <c r="AB248" s="10">
        <f t="shared" si="32"/>
        <v>3305.0585714285721</v>
      </c>
      <c r="AC248" s="10" t="str">
        <f t="shared" si="32"/>
        <v/>
      </c>
      <c r="AD248" s="10" t="str">
        <f t="shared" si="32"/>
        <v/>
      </c>
      <c r="AE248" s="10" t="str">
        <f t="shared" si="32"/>
        <v/>
      </c>
      <c r="AF248" s="10" t="str">
        <f t="shared" si="32"/>
        <v/>
      </c>
      <c r="AG248" s="10" t="str">
        <f t="shared" si="31"/>
        <v/>
      </c>
      <c r="AH248" s="14">
        <f t="shared" si="30"/>
        <v>0</v>
      </c>
      <c r="AI248" s="12"/>
      <c r="AJ248" s="13" t="s">
        <v>32</v>
      </c>
    </row>
    <row r="249" spans="1:36" x14ac:dyDescent="0.3">
      <c r="A249" s="8" t="s">
        <v>349</v>
      </c>
      <c r="B249" s="9" t="str">
        <f>VLOOKUP(A249,'[1]Sub Pivot'!A$1:C$65536,2,FALSE)</f>
        <v>LOOKOUT POINT POWERHOUSE</v>
      </c>
      <c r="C249" s="10">
        <f>VLOOKUP(A249,'[1]Sub Pivot'!A$1:C$65536,3,FALSE)</f>
        <v>222083.88</v>
      </c>
      <c r="D249" s="10">
        <f>IFERROR(VLOOKUP(A249,'[1]BP-18 Substation Detail'!A$1:C$65536,3,FALSE),"")</f>
        <v>222083.88</v>
      </c>
      <c r="E249" s="11">
        <f t="shared" si="27"/>
        <v>0</v>
      </c>
      <c r="G249" s="10">
        <f>IFERROR(VLOOKUP('BP-20 Substation Detail'!A249,'[1]O&amp;M Pivot'!M$1:V$65536,10,FALSE),0)</f>
        <v>477.13285714285712</v>
      </c>
      <c r="I249" s="13">
        <v>1</v>
      </c>
      <c r="J249" s="13" t="s">
        <v>31</v>
      </c>
      <c r="K249" s="13" t="s">
        <v>31</v>
      </c>
      <c r="L249" s="13" t="s">
        <v>31</v>
      </c>
      <c r="M249" s="13" t="s">
        <v>31</v>
      </c>
      <c r="N249" s="13" t="s">
        <v>31</v>
      </c>
      <c r="O249" s="13" t="s">
        <v>31</v>
      </c>
      <c r="P249" s="13">
        <f t="shared" si="28"/>
        <v>1</v>
      </c>
      <c r="R249" s="10">
        <f t="shared" si="33"/>
        <v>222083.88</v>
      </c>
      <c r="S249" s="10" t="str">
        <f t="shared" si="33"/>
        <v/>
      </c>
      <c r="T249" s="10" t="str">
        <f t="shared" si="33"/>
        <v/>
      </c>
      <c r="U249" s="10" t="str">
        <f t="shared" si="33"/>
        <v/>
      </c>
      <c r="V249" s="10" t="str">
        <f t="shared" si="33"/>
        <v/>
      </c>
      <c r="W249" s="10" t="str">
        <f t="shared" si="33"/>
        <v/>
      </c>
      <c r="X249" s="10" t="str">
        <f t="shared" si="33"/>
        <v/>
      </c>
      <c r="Y249" s="14">
        <f t="shared" si="29"/>
        <v>0</v>
      </c>
      <c r="Z249" s="4"/>
      <c r="AA249" s="10">
        <f t="shared" si="32"/>
        <v>477.13285714285712</v>
      </c>
      <c r="AB249" s="10" t="str">
        <f t="shared" si="32"/>
        <v/>
      </c>
      <c r="AC249" s="10" t="str">
        <f t="shared" si="32"/>
        <v/>
      </c>
      <c r="AD249" s="10" t="str">
        <f t="shared" si="32"/>
        <v/>
      </c>
      <c r="AE249" s="10" t="str">
        <f t="shared" si="32"/>
        <v/>
      </c>
      <c r="AF249" s="10" t="str">
        <f t="shared" si="32"/>
        <v/>
      </c>
      <c r="AG249" s="10" t="str">
        <f t="shared" si="31"/>
        <v/>
      </c>
      <c r="AH249" s="14">
        <f t="shared" si="30"/>
        <v>0</v>
      </c>
      <c r="AI249" s="12"/>
      <c r="AJ249" s="13" t="s">
        <v>96</v>
      </c>
    </row>
    <row r="250" spans="1:36" x14ac:dyDescent="0.3">
      <c r="A250" s="8" t="s">
        <v>350</v>
      </c>
      <c r="B250" s="9" t="str">
        <f>VLOOKUP(A250,'[1]Sub Pivot'!A$1:C$65536,2,FALSE)</f>
        <v>LOPEZ ISLAND SUBSTATION(BPA)</v>
      </c>
      <c r="C250" s="10">
        <f>VLOOKUP(A250,'[1]Sub Pivot'!A$1:C$65536,3,FALSE)</f>
        <v>6976971.2230000012</v>
      </c>
      <c r="D250" s="10">
        <f>IFERROR(VLOOKUP(A250,'[1]BP-18 Substation Detail'!A$1:C$65536,3,FALSE),"")</f>
        <v>6976971.2230000012</v>
      </c>
      <c r="E250" s="11">
        <f t="shared" si="27"/>
        <v>0</v>
      </c>
      <c r="G250" s="10">
        <f>IFERROR(VLOOKUP('BP-20 Substation Detail'!A250,'[1]O&amp;M Pivot'!M$1:V$65536,10,FALSE),0)</f>
        <v>68109.822857142863</v>
      </c>
      <c r="I250" s="13" t="s">
        <v>31</v>
      </c>
      <c r="J250" s="13">
        <v>1</v>
      </c>
      <c r="K250" s="13" t="s">
        <v>31</v>
      </c>
      <c r="L250" s="13" t="s">
        <v>31</v>
      </c>
      <c r="M250" s="13" t="s">
        <v>31</v>
      </c>
      <c r="N250" s="13" t="s">
        <v>31</v>
      </c>
      <c r="O250" s="13" t="s">
        <v>31</v>
      </c>
      <c r="P250" s="13">
        <f t="shared" si="28"/>
        <v>1</v>
      </c>
      <c r="R250" s="10" t="str">
        <f t="shared" si="33"/>
        <v/>
      </c>
      <c r="S250" s="10">
        <f t="shared" si="33"/>
        <v>6976971.2230000012</v>
      </c>
      <c r="T250" s="10" t="str">
        <f t="shared" si="33"/>
        <v/>
      </c>
      <c r="U250" s="10" t="str">
        <f t="shared" si="33"/>
        <v/>
      </c>
      <c r="V250" s="10" t="str">
        <f t="shared" si="33"/>
        <v/>
      </c>
      <c r="W250" s="10" t="str">
        <f t="shared" si="33"/>
        <v/>
      </c>
      <c r="X250" s="10" t="str">
        <f t="shared" si="33"/>
        <v/>
      </c>
      <c r="Y250" s="14">
        <f t="shared" si="29"/>
        <v>0</v>
      </c>
      <c r="Z250" s="4"/>
      <c r="AA250" s="10" t="str">
        <f t="shared" si="32"/>
        <v/>
      </c>
      <c r="AB250" s="10">
        <f t="shared" si="32"/>
        <v>68109.822857142863</v>
      </c>
      <c r="AC250" s="10" t="str">
        <f t="shared" si="32"/>
        <v/>
      </c>
      <c r="AD250" s="10" t="str">
        <f t="shared" si="32"/>
        <v/>
      </c>
      <c r="AE250" s="10" t="str">
        <f t="shared" si="32"/>
        <v/>
      </c>
      <c r="AF250" s="10" t="str">
        <f t="shared" si="32"/>
        <v/>
      </c>
      <c r="AG250" s="10" t="str">
        <f t="shared" si="31"/>
        <v/>
      </c>
      <c r="AH250" s="14">
        <f t="shared" si="30"/>
        <v>0</v>
      </c>
      <c r="AI250" s="12"/>
      <c r="AJ250" s="13" t="s">
        <v>32</v>
      </c>
    </row>
    <row r="251" spans="1:36" x14ac:dyDescent="0.3">
      <c r="A251" s="8" t="s">
        <v>351</v>
      </c>
      <c r="B251" s="9" t="str">
        <f>VLOOKUP(A251,'[1]Sub Pivot'!A$1:C$65536,2,FALSE)</f>
        <v>LARENE SUBSTATION (INLAND)</v>
      </c>
      <c r="C251" s="10">
        <f>VLOOKUP(A251,'[1]Sub Pivot'!A$1:C$65536,3,FALSE)</f>
        <v>439.53</v>
      </c>
      <c r="D251" s="10">
        <f>IFERROR(VLOOKUP(A251,'[1]BP-18 Substation Detail'!A$1:C$65536,3,FALSE),"")</f>
        <v>439.53</v>
      </c>
      <c r="E251" s="11">
        <f t="shared" si="27"/>
        <v>0</v>
      </c>
      <c r="G251" s="10">
        <f>IFERROR(VLOOKUP('BP-20 Substation Detail'!A251,'[1]O&amp;M Pivot'!M$1:V$65536,10,FALSE),0)</f>
        <v>172.79714285714286</v>
      </c>
      <c r="I251" s="13" t="s">
        <v>31</v>
      </c>
      <c r="J251" s="13">
        <v>1</v>
      </c>
      <c r="K251" s="13" t="s">
        <v>31</v>
      </c>
      <c r="L251" s="13" t="s">
        <v>31</v>
      </c>
      <c r="M251" s="13" t="s">
        <v>31</v>
      </c>
      <c r="N251" s="13" t="s">
        <v>31</v>
      </c>
      <c r="O251" s="13" t="s">
        <v>31</v>
      </c>
      <c r="P251" s="13">
        <f t="shared" si="28"/>
        <v>1</v>
      </c>
      <c r="R251" s="10" t="str">
        <f t="shared" si="33"/>
        <v/>
      </c>
      <c r="S251" s="10">
        <f t="shared" si="33"/>
        <v>439.53</v>
      </c>
      <c r="T251" s="10" t="str">
        <f t="shared" si="33"/>
        <v/>
      </c>
      <c r="U251" s="10" t="str">
        <f t="shared" si="33"/>
        <v/>
      </c>
      <c r="V251" s="10" t="str">
        <f t="shared" si="33"/>
        <v/>
      </c>
      <c r="W251" s="10" t="str">
        <f t="shared" si="33"/>
        <v/>
      </c>
      <c r="X251" s="10" t="str">
        <f t="shared" si="33"/>
        <v/>
      </c>
      <c r="Y251" s="14">
        <f t="shared" si="29"/>
        <v>0</v>
      </c>
      <c r="Z251" s="4"/>
      <c r="AA251" s="10" t="str">
        <f t="shared" si="32"/>
        <v/>
      </c>
      <c r="AB251" s="10">
        <f t="shared" si="32"/>
        <v>172.79714285714286</v>
      </c>
      <c r="AC251" s="10" t="str">
        <f t="shared" si="32"/>
        <v/>
      </c>
      <c r="AD251" s="10" t="str">
        <f t="shared" si="32"/>
        <v/>
      </c>
      <c r="AE251" s="10" t="str">
        <f t="shared" si="32"/>
        <v/>
      </c>
      <c r="AF251" s="10" t="str">
        <f t="shared" si="32"/>
        <v/>
      </c>
      <c r="AG251" s="10" t="str">
        <f t="shared" si="31"/>
        <v/>
      </c>
      <c r="AH251" s="14">
        <f t="shared" si="30"/>
        <v>0</v>
      </c>
      <c r="AI251" s="12"/>
      <c r="AJ251" s="13" t="s">
        <v>48</v>
      </c>
    </row>
    <row r="252" spans="1:36" x14ac:dyDescent="0.3">
      <c r="A252" s="8" t="s">
        <v>352</v>
      </c>
      <c r="B252" s="9" t="str">
        <f>VLOOKUP(A252,'[1]Sub Pivot'!A$1:C$65536,2,FALSE)</f>
        <v>LOST RIVER SUBSTATION</v>
      </c>
      <c r="C252" s="10">
        <f>VLOOKUP(A252,'[1]Sub Pivot'!A$1:C$65536,3,FALSE)</f>
        <v>1851840.75</v>
      </c>
      <c r="D252" s="10">
        <f>IFERROR(VLOOKUP(A252,'[1]BP-18 Substation Detail'!A$1:C$65536,3,FALSE),"")</f>
        <v>1851840.7500000002</v>
      </c>
      <c r="E252" s="11">
        <f t="shared" si="27"/>
        <v>-1.25729301320251E-16</v>
      </c>
      <c r="G252" s="10">
        <f>IFERROR(VLOOKUP('BP-20 Substation Detail'!A252,'[1]O&amp;M Pivot'!M$1:V$65536,10,FALSE),0)</f>
        <v>33884.005714285719</v>
      </c>
      <c r="I252" s="13" t="s">
        <v>31</v>
      </c>
      <c r="J252" s="13">
        <v>1</v>
      </c>
      <c r="K252" s="13" t="s">
        <v>31</v>
      </c>
      <c r="L252" s="13" t="s">
        <v>31</v>
      </c>
      <c r="M252" s="13" t="s">
        <v>31</v>
      </c>
      <c r="N252" s="13" t="s">
        <v>31</v>
      </c>
      <c r="O252" s="13" t="s">
        <v>31</v>
      </c>
      <c r="P252" s="13">
        <f t="shared" si="28"/>
        <v>1</v>
      </c>
      <c r="R252" s="10" t="str">
        <f t="shared" si="33"/>
        <v/>
      </c>
      <c r="S252" s="10">
        <f t="shared" si="33"/>
        <v>1851840.75</v>
      </c>
      <c r="T252" s="10" t="str">
        <f t="shared" si="33"/>
        <v/>
      </c>
      <c r="U252" s="10" t="str">
        <f t="shared" si="33"/>
        <v/>
      </c>
      <c r="V252" s="10" t="str">
        <f t="shared" si="33"/>
        <v/>
      </c>
      <c r="W252" s="10" t="str">
        <f t="shared" si="33"/>
        <v/>
      </c>
      <c r="X252" s="10" t="str">
        <f t="shared" si="33"/>
        <v/>
      </c>
      <c r="Y252" s="14">
        <f t="shared" si="29"/>
        <v>0</v>
      </c>
      <c r="Z252" s="4"/>
      <c r="AA252" s="10" t="str">
        <f t="shared" si="32"/>
        <v/>
      </c>
      <c r="AB252" s="10">
        <f t="shared" si="32"/>
        <v>33884.005714285719</v>
      </c>
      <c r="AC252" s="10" t="str">
        <f t="shared" si="32"/>
        <v/>
      </c>
      <c r="AD252" s="10" t="str">
        <f t="shared" si="32"/>
        <v/>
      </c>
      <c r="AE252" s="10" t="str">
        <f t="shared" si="32"/>
        <v/>
      </c>
      <c r="AF252" s="10" t="str">
        <f t="shared" si="32"/>
        <v/>
      </c>
      <c r="AG252" s="10" t="str">
        <f t="shared" si="31"/>
        <v/>
      </c>
      <c r="AH252" s="14">
        <f t="shared" si="30"/>
        <v>0</v>
      </c>
      <c r="AI252" s="12"/>
      <c r="AJ252" s="13" t="s">
        <v>32</v>
      </c>
    </row>
    <row r="253" spans="1:36" x14ac:dyDescent="0.3">
      <c r="A253" s="8" t="s">
        <v>353</v>
      </c>
      <c r="B253" s="9" t="str">
        <f>VLOOKUP(A253,'[1]Sub Pivot'!A$1:C$65536,2,FALSE)</f>
        <v>LYNCH CREEK SUBSTATION</v>
      </c>
      <c r="C253" s="10">
        <f>VLOOKUP(A253,'[1]Sub Pivot'!A$1:C$65536,3,FALSE)</f>
        <v>1271810.1200000001</v>
      </c>
      <c r="D253" s="10">
        <f>IFERROR(VLOOKUP(A253,'[1]BP-18 Substation Detail'!A$1:C$65536,3,FALSE),"")</f>
        <v>1271810.1199999999</v>
      </c>
      <c r="E253" s="11">
        <f t="shared" si="27"/>
        <v>1.830702869811019E-16</v>
      </c>
      <c r="G253" s="10">
        <f>IFERROR(VLOOKUP('BP-20 Substation Detail'!A253,'[1]O&amp;M Pivot'!M$1:V$65536,10,FALSE),0)</f>
        <v>20750.388571428572</v>
      </c>
      <c r="I253" s="13" t="s">
        <v>31</v>
      </c>
      <c r="J253" s="13">
        <v>0.57094066840732483</v>
      </c>
      <c r="K253" s="13" t="s">
        <v>31</v>
      </c>
      <c r="L253" s="13" t="s">
        <v>31</v>
      </c>
      <c r="M253" s="13">
        <v>0.42905933159267523</v>
      </c>
      <c r="N253" s="13" t="s">
        <v>31</v>
      </c>
      <c r="O253" s="13" t="s">
        <v>31</v>
      </c>
      <c r="P253" s="13">
        <f t="shared" si="28"/>
        <v>1</v>
      </c>
      <c r="R253" s="10" t="str">
        <f t="shared" si="33"/>
        <v/>
      </c>
      <c r="S253" s="10">
        <f t="shared" si="33"/>
        <v>726128.12000000011</v>
      </c>
      <c r="T253" s="10" t="str">
        <f t="shared" si="33"/>
        <v/>
      </c>
      <c r="U253" s="10" t="str">
        <f t="shared" si="33"/>
        <v/>
      </c>
      <c r="V253" s="10">
        <f t="shared" si="33"/>
        <v>545682.00000000012</v>
      </c>
      <c r="W253" s="10" t="str">
        <f t="shared" si="33"/>
        <v/>
      </c>
      <c r="X253" s="10" t="str">
        <f t="shared" si="33"/>
        <v/>
      </c>
      <c r="Y253" s="14">
        <f t="shared" si="29"/>
        <v>0</v>
      </c>
      <c r="Z253" s="4"/>
      <c r="AA253" s="10" t="str">
        <f t="shared" si="32"/>
        <v/>
      </c>
      <c r="AB253" s="10">
        <f t="shared" si="32"/>
        <v>11847.240720683143</v>
      </c>
      <c r="AC253" s="10" t="str">
        <f t="shared" si="32"/>
        <v/>
      </c>
      <c r="AD253" s="10" t="str">
        <f t="shared" si="32"/>
        <v/>
      </c>
      <c r="AE253" s="10">
        <f t="shared" si="32"/>
        <v>8903.1478507454303</v>
      </c>
      <c r="AF253" s="10" t="str">
        <f t="shared" si="32"/>
        <v/>
      </c>
      <c r="AG253" s="10" t="str">
        <f t="shared" si="31"/>
        <v/>
      </c>
      <c r="AH253" s="14">
        <f t="shared" si="30"/>
        <v>0</v>
      </c>
      <c r="AI253" s="12"/>
      <c r="AJ253" s="13" t="s">
        <v>113</v>
      </c>
    </row>
    <row r="254" spans="1:36" x14ac:dyDescent="0.3">
      <c r="A254" s="8" t="s">
        <v>354</v>
      </c>
      <c r="B254" s="9" t="str">
        <f>VLOOKUP(A254,'[1]Sub Pivot'!A$1:C$65536,2,FALSE)</f>
        <v>MACKAY SUBSTATION</v>
      </c>
      <c r="C254" s="10">
        <f>VLOOKUP(A254,'[1]Sub Pivot'!A$1:C$65536,3,FALSE)</f>
        <v>198885.62999999998</v>
      </c>
      <c r="D254" s="10">
        <f>IFERROR(VLOOKUP(A254,'[1]BP-18 Substation Detail'!A$1:C$65536,3,FALSE),"")</f>
        <v>198885.63</v>
      </c>
      <c r="E254" s="11">
        <f t="shared" si="27"/>
        <v>-1.463345062020504E-16</v>
      </c>
      <c r="G254" s="10">
        <f>IFERROR(VLOOKUP('BP-20 Substation Detail'!A254,'[1]O&amp;M Pivot'!M$1:V$65536,10,FALSE),0)</f>
        <v>2919.98</v>
      </c>
      <c r="I254" s="13" t="s">
        <v>31</v>
      </c>
      <c r="J254" s="13">
        <v>1</v>
      </c>
      <c r="K254" s="13" t="s">
        <v>31</v>
      </c>
      <c r="L254" s="13" t="s">
        <v>31</v>
      </c>
      <c r="M254" s="13" t="s">
        <v>31</v>
      </c>
      <c r="N254" s="13" t="s">
        <v>31</v>
      </c>
      <c r="O254" s="13" t="s">
        <v>31</v>
      </c>
      <c r="P254" s="13">
        <f t="shared" si="28"/>
        <v>1</v>
      </c>
      <c r="R254" s="10" t="str">
        <f t="shared" si="33"/>
        <v/>
      </c>
      <c r="S254" s="10">
        <f t="shared" si="33"/>
        <v>198885.62999999998</v>
      </c>
      <c r="T254" s="10" t="str">
        <f t="shared" si="33"/>
        <v/>
      </c>
      <c r="U254" s="10" t="str">
        <f t="shared" si="33"/>
        <v/>
      </c>
      <c r="V254" s="10" t="str">
        <f t="shared" si="33"/>
        <v/>
      </c>
      <c r="W254" s="10" t="str">
        <f t="shared" si="33"/>
        <v/>
      </c>
      <c r="X254" s="10" t="str">
        <f t="shared" si="33"/>
        <v/>
      </c>
      <c r="Y254" s="14">
        <f t="shared" si="29"/>
        <v>0</v>
      </c>
      <c r="Z254" s="4"/>
      <c r="AA254" s="10" t="str">
        <f t="shared" si="32"/>
        <v/>
      </c>
      <c r="AB254" s="10">
        <f t="shared" si="32"/>
        <v>2919.98</v>
      </c>
      <c r="AC254" s="10" t="str">
        <f t="shared" si="32"/>
        <v/>
      </c>
      <c r="AD254" s="10" t="str">
        <f t="shared" si="32"/>
        <v/>
      </c>
      <c r="AE254" s="10" t="str">
        <f t="shared" si="32"/>
        <v/>
      </c>
      <c r="AF254" s="10" t="str">
        <f t="shared" si="32"/>
        <v/>
      </c>
      <c r="AG254" s="10" t="str">
        <f t="shared" si="31"/>
        <v/>
      </c>
      <c r="AH254" s="14">
        <f t="shared" si="30"/>
        <v>0</v>
      </c>
      <c r="AI254" s="12"/>
      <c r="AJ254" s="13" t="s">
        <v>355</v>
      </c>
    </row>
    <row r="255" spans="1:36" x14ac:dyDescent="0.3">
      <c r="A255" s="8" t="s">
        <v>356</v>
      </c>
      <c r="B255" s="9" t="str">
        <f>VLOOKUP(A255,'[1]Sub Pivot'!A$1:C$65536,2,FALSE)</f>
        <v>MADISON SUBSTATION</v>
      </c>
      <c r="C255" s="10">
        <f>VLOOKUP(A255,'[1]Sub Pivot'!A$1:C$65536,3,FALSE)</f>
        <v>1559261.7400000002</v>
      </c>
      <c r="D255" s="10">
        <f>IFERROR(VLOOKUP(A255,'[1]BP-18 Substation Detail'!A$1:C$65536,3,FALSE),"")</f>
        <v>1559261.7400000002</v>
      </c>
      <c r="E255" s="11">
        <f t="shared" si="27"/>
        <v>0</v>
      </c>
      <c r="G255" s="10">
        <f>IFERROR(VLOOKUP('BP-20 Substation Detail'!A255,'[1]O&amp;M Pivot'!M$1:V$65536,10,FALSE),0)</f>
        <v>30076.362857142853</v>
      </c>
      <c r="I255" s="13" t="s">
        <v>31</v>
      </c>
      <c r="J255" s="13">
        <v>1</v>
      </c>
      <c r="K255" s="13" t="s">
        <v>31</v>
      </c>
      <c r="L255" s="13" t="s">
        <v>31</v>
      </c>
      <c r="M255" s="13" t="s">
        <v>31</v>
      </c>
      <c r="N255" s="13" t="s">
        <v>31</v>
      </c>
      <c r="O255" s="13" t="s">
        <v>31</v>
      </c>
      <c r="P255" s="13">
        <f t="shared" si="28"/>
        <v>1</v>
      </c>
      <c r="R255" s="10" t="str">
        <f t="shared" si="33"/>
        <v/>
      </c>
      <c r="S255" s="10">
        <f t="shared" si="33"/>
        <v>1559261.7400000002</v>
      </c>
      <c r="T255" s="10" t="str">
        <f t="shared" si="33"/>
        <v/>
      </c>
      <c r="U255" s="10" t="str">
        <f t="shared" si="33"/>
        <v/>
      </c>
      <c r="V255" s="10" t="str">
        <f t="shared" si="33"/>
        <v/>
      </c>
      <c r="W255" s="10" t="str">
        <f t="shared" si="33"/>
        <v/>
      </c>
      <c r="X255" s="10" t="str">
        <f t="shared" si="33"/>
        <v/>
      </c>
      <c r="Y255" s="14">
        <f t="shared" si="29"/>
        <v>0</v>
      </c>
      <c r="Z255" s="4"/>
      <c r="AA255" s="10" t="str">
        <f t="shared" si="32"/>
        <v/>
      </c>
      <c r="AB255" s="10">
        <f t="shared" si="32"/>
        <v>30076.362857142853</v>
      </c>
      <c r="AC255" s="10" t="str">
        <f t="shared" si="32"/>
        <v/>
      </c>
      <c r="AD255" s="10" t="str">
        <f t="shared" si="32"/>
        <v/>
      </c>
      <c r="AE255" s="10" t="str">
        <f t="shared" si="32"/>
        <v/>
      </c>
      <c r="AF255" s="10" t="str">
        <f t="shared" si="32"/>
        <v/>
      </c>
      <c r="AG255" s="10" t="str">
        <f t="shared" si="31"/>
        <v/>
      </c>
      <c r="AH255" s="14">
        <f t="shared" si="30"/>
        <v>0</v>
      </c>
      <c r="AI255" s="12"/>
      <c r="AJ255" s="13" t="s">
        <v>32</v>
      </c>
    </row>
    <row r="256" spans="1:36" x14ac:dyDescent="0.3">
      <c r="A256" s="8" t="s">
        <v>357</v>
      </c>
      <c r="B256" s="9" t="str">
        <f>VLOOKUP(A256,'[1]Sub Pivot'!A$1:C$65536,2,FALSE)</f>
        <v>MALIN SUBSTATION</v>
      </c>
      <c r="C256" s="10">
        <f>VLOOKUP(A256,'[1]Sub Pivot'!A$1:C$65536,3,FALSE)</f>
        <v>29043050.670999985</v>
      </c>
      <c r="D256" s="10">
        <f>IFERROR(VLOOKUP(A256,'[1]BP-18 Substation Detail'!A$1:C$65536,3,FALSE),"")</f>
        <v>28988422.970999997</v>
      </c>
      <c r="E256" s="11">
        <f t="shared" si="27"/>
        <v>1.8844660868456902E-3</v>
      </c>
      <c r="G256" s="10">
        <f>IFERROR(VLOOKUP('BP-20 Substation Detail'!A256,'[1]O&amp;M Pivot'!M$1:V$65536,10,FALSE),0)</f>
        <v>230293.41714285713</v>
      </c>
      <c r="I256" s="13" t="s">
        <v>31</v>
      </c>
      <c r="J256" s="13" t="s">
        <v>31</v>
      </c>
      <c r="K256" s="13">
        <v>1</v>
      </c>
      <c r="L256" s="13" t="s">
        <v>31</v>
      </c>
      <c r="M256" s="13" t="s">
        <v>31</v>
      </c>
      <c r="N256" s="13" t="s">
        <v>31</v>
      </c>
      <c r="O256" s="13" t="s">
        <v>31</v>
      </c>
      <c r="P256" s="13">
        <f t="shared" si="28"/>
        <v>1</v>
      </c>
      <c r="R256" s="10" t="str">
        <f t="shared" si="33"/>
        <v/>
      </c>
      <c r="S256" s="10" t="str">
        <f t="shared" si="33"/>
        <v/>
      </c>
      <c r="T256" s="10">
        <f t="shared" si="33"/>
        <v>29043050.670999985</v>
      </c>
      <c r="U256" s="10" t="str">
        <f t="shared" si="33"/>
        <v/>
      </c>
      <c r="V256" s="10" t="str">
        <f t="shared" si="33"/>
        <v/>
      </c>
      <c r="W256" s="10" t="str">
        <f t="shared" si="33"/>
        <v/>
      </c>
      <c r="X256" s="10" t="str">
        <f t="shared" si="33"/>
        <v/>
      </c>
      <c r="Y256" s="14">
        <f t="shared" si="29"/>
        <v>0</v>
      </c>
      <c r="Z256" s="4"/>
      <c r="AA256" s="10" t="str">
        <f t="shared" si="32"/>
        <v/>
      </c>
      <c r="AB256" s="10" t="str">
        <f t="shared" si="32"/>
        <v/>
      </c>
      <c r="AC256" s="10">
        <f t="shared" si="32"/>
        <v>230293.41714285713</v>
      </c>
      <c r="AD256" s="10" t="str">
        <f t="shared" si="32"/>
        <v/>
      </c>
      <c r="AE256" s="10" t="str">
        <f t="shared" si="32"/>
        <v/>
      </c>
      <c r="AF256" s="10" t="str">
        <f t="shared" si="32"/>
        <v/>
      </c>
      <c r="AG256" s="10" t="str">
        <f t="shared" si="31"/>
        <v/>
      </c>
      <c r="AH256" s="14">
        <f t="shared" si="30"/>
        <v>0</v>
      </c>
      <c r="AI256" s="12"/>
      <c r="AJ256" s="13" t="s">
        <v>358</v>
      </c>
    </row>
    <row r="257" spans="1:36" x14ac:dyDescent="0.3">
      <c r="A257" s="8" t="s">
        <v>359</v>
      </c>
      <c r="B257" s="9" t="str">
        <f>VLOOKUP(A257,'[1]Sub Pivot'!A$1:C$65536,2,FALSE)</f>
        <v>MAYFIELD POWERHOUSE</v>
      </c>
      <c r="C257" s="10">
        <f>VLOOKUP(A257,'[1]Sub Pivot'!A$1:C$65536,3,FALSE)</f>
        <v>3167</v>
      </c>
      <c r="D257" s="10">
        <f>IFERROR(VLOOKUP(A257,'[1]BP-18 Substation Detail'!A$1:C$65536,3,FALSE),"")</f>
        <v>3167</v>
      </c>
      <c r="E257" s="11">
        <f t="shared" si="27"/>
        <v>0</v>
      </c>
      <c r="G257" s="10">
        <f>IFERROR(VLOOKUP('BP-20 Substation Detail'!A257,'[1]O&amp;M Pivot'!M$1:V$65536,10,FALSE),0)</f>
        <v>0</v>
      </c>
      <c r="I257" s="13" t="s">
        <v>31</v>
      </c>
      <c r="J257" s="13">
        <v>1</v>
      </c>
      <c r="K257" s="13" t="s">
        <v>31</v>
      </c>
      <c r="L257" s="13" t="s">
        <v>31</v>
      </c>
      <c r="M257" s="13" t="s">
        <v>31</v>
      </c>
      <c r="N257" s="13" t="s">
        <v>31</v>
      </c>
      <c r="O257" s="13" t="s">
        <v>31</v>
      </c>
      <c r="P257" s="13">
        <f t="shared" si="28"/>
        <v>1</v>
      </c>
      <c r="R257" s="10" t="str">
        <f t="shared" si="33"/>
        <v/>
      </c>
      <c r="S257" s="10">
        <f t="shared" si="33"/>
        <v>3167</v>
      </c>
      <c r="T257" s="10" t="str">
        <f t="shared" si="33"/>
        <v/>
      </c>
      <c r="U257" s="10" t="str">
        <f t="shared" si="33"/>
        <v/>
      </c>
      <c r="V257" s="10" t="str">
        <f t="shared" si="33"/>
        <v/>
      </c>
      <c r="W257" s="10" t="str">
        <f t="shared" si="33"/>
        <v/>
      </c>
      <c r="X257" s="10" t="str">
        <f t="shared" si="33"/>
        <v/>
      </c>
      <c r="Y257" s="14">
        <f t="shared" si="29"/>
        <v>0</v>
      </c>
      <c r="Z257" s="4"/>
      <c r="AA257" s="10" t="str">
        <f t="shared" si="32"/>
        <v/>
      </c>
      <c r="AB257" s="10">
        <f t="shared" si="32"/>
        <v>0</v>
      </c>
      <c r="AC257" s="10" t="str">
        <f t="shared" si="32"/>
        <v/>
      </c>
      <c r="AD257" s="10" t="str">
        <f t="shared" si="32"/>
        <v/>
      </c>
      <c r="AE257" s="10" t="str">
        <f t="shared" si="32"/>
        <v/>
      </c>
      <c r="AF257" s="10" t="str">
        <f t="shared" si="32"/>
        <v/>
      </c>
      <c r="AG257" s="10" t="str">
        <f t="shared" si="31"/>
        <v/>
      </c>
      <c r="AH257" s="14">
        <f t="shared" si="30"/>
        <v>0</v>
      </c>
      <c r="AI257" s="12"/>
      <c r="AJ257" s="13" t="s">
        <v>100</v>
      </c>
    </row>
    <row r="258" spans="1:36" x14ac:dyDescent="0.3">
      <c r="A258" s="8" t="s">
        <v>360</v>
      </c>
      <c r="B258" s="16" t="str">
        <f>VLOOKUP(A258,'[1]Sub Pivot'!A$1:C$65536,2,FALSE)</f>
        <v>MAPLETON SUBSTATION</v>
      </c>
      <c r="C258" s="10">
        <f>VLOOKUP(A258,'[1]Sub Pivot'!A$1:C$65536,3,FALSE)</f>
        <v>1091215.82</v>
      </c>
      <c r="D258" s="10">
        <f>IFERROR(VLOOKUP(A258,'[1]BP-18 Substation Detail'!A$1:C$65536,3,FALSE),"")</f>
        <v>978802.40999999992</v>
      </c>
      <c r="E258" s="11">
        <f t="shared" si="27"/>
        <v>0.11484790888489962</v>
      </c>
      <c r="G258" s="10">
        <f>IFERROR(VLOOKUP('BP-20 Substation Detail'!A258,'[1]O&amp;M Pivot'!M$1:V$65536,10,FALSE),0)</f>
        <v>41460.427142857145</v>
      </c>
      <c r="I258" s="13" t="s">
        <v>31</v>
      </c>
      <c r="J258" s="17">
        <f>1-M258</f>
        <v>0.85742524144118493</v>
      </c>
      <c r="K258" s="17" t="s">
        <v>31</v>
      </c>
      <c r="L258" s="17" t="s">
        <v>31</v>
      </c>
      <c r="M258" s="17">
        <v>0.14257475855881502</v>
      </c>
      <c r="N258" s="17" t="s">
        <v>31</v>
      </c>
      <c r="O258" s="13" t="s">
        <v>31</v>
      </c>
      <c r="P258" s="13">
        <f t="shared" si="28"/>
        <v>1</v>
      </c>
      <c r="R258" s="10" t="str">
        <f t="shared" si="33"/>
        <v/>
      </c>
      <c r="S258" s="10">
        <f t="shared" si="33"/>
        <v>935635.98792794067</v>
      </c>
      <c r="T258" s="10" t="str">
        <f t="shared" si="33"/>
        <v/>
      </c>
      <c r="U258" s="10" t="str">
        <f t="shared" si="33"/>
        <v/>
      </c>
      <c r="V258" s="10">
        <f t="shared" si="33"/>
        <v>155579.83207205936</v>
      </c>
      <c r="W258" s="10" t="str">
        <f t="shared" si="33"/>
        <v/>
      </c>
      <c r="X258" s="10" t="str">
        <f t="shared" si="33"/>
        <v/>
      </c>
      <c r="Y258" s="14">
        <f t="shared" si="29"/>
        <v>0</v>
      </c>
      <c r="Z258" s="4"/>
      <c r="AA258" s="10" t="str">
        <f t="shared" si="32"/>
        <v/>
      </c>
      <c r="AB258" s="10">
        <f t="shared" si="32"/>
        <v>35549.216753218941</v>
      </c>
      <c r="AC258" s="10" t="str">
        <f t="shared" si="32"/>
        <v/>
      </c>
      <c r="AD258" s="10" t="str">
        <f t="shared" si="32"/>
        <v/>
      </c>
      <c r="AE258" s="10">
        <f t="shared" si="32"/>
        <v>5911.2103896381977</v>
      </c>
      <c r="AF258" s="10" t="str">
        <f t="shared" si="32"/>
        <v/>
      </c>
      <c r="AG258" s="10" t="str">
        <f t="shared" si="31"/>
        <v/>
      </c>
      <c r="AH258" s="14">
        <f t="shared" si="30"/>
        <v>0</v>
      </c>
      <c r="AI258" s="12"/>
      <c r="AJ258" s="17" t="s">
        <v>361</v>
      </c>
    </row>
    <row r="259" spans="1:36" x14ac:dyDescent="0.3">
      <c r="A259" s="8" t="s">
        <v>362</v>
      </c>
      <c r="B259" s="9" t="str">
        <f>VLOOKUP(A259,'[1]Sub Pivot'!A$1:C$65536,2,FALSE)</f>
        <v>MARION SUBSTATION</v>
      </c>
      <c r="C259" s="10">
        <f>VLOOKUP(A259,'[1]Sub Pivot'!A$1:C$65536,3,FALSE)</f>
        <v>41825483.257999994</v>
      </c>
      <c r="D259" s="10">
        <f>IFERROR(VLOOKUP(A259,'[1]BP-18 Substation Detail'!A$1:C$65536,3,FALSE),"")</f>
        <v>40751253.96800001</v>
      </c>
      <c r="E259" s="11">
        <f t="shared" ref="E259:E322" si="34">(C259-D259)/D259</f>
        <v>2.6360643793771954E-2</v>
      </c>
      <c r="G259" s="10">
        <f>IFERROR(VLOOKUP('BP-20 Substation Detail'!A259,'[1]O&amp;M Pivot'!M$1:V$65536,10,FALSE),0)</f>
        <v>470061.44571428577</v>
      </c>
      <c r="I259" s="13" t="s">
        <v>31</v>
      </c>
      <c r="J259" s="13">
        <v>0.91647626912884939</v>
      </c>
      <c r="K259" s="13">
        <v>8.3523730871150587E-2</v>
      </c>
      <c r="L259" s="13" t="s">
        <v>31</v>
      </c>
      <c r="M259" s="13" t="s">
        <v>31</v>
      </c>
      <c r="N259" s="13" t="s">
        <v>31</v>
      </c>
      <c r="O259" s="13" t="s">
        <v>31</v>
      </c>
      <c r="P259" s="13">
        <f t="shared" ref="P259:P322" si="35">SUM(I259:O259)</f>
        <v>1</v>
      </c>
      <c r="R259" s="10" t="str">
        <f t="shared" si="33"/>
        <v/>
      </c>
      <c r="S259" s="10">
        <f t="shared" si="33"/>
        <v>38332062.850802988</v>
      </c>
      <c r="T259" s="10">
        <f t="shared" si="33"/>
        <v>3493420.407197006</v>
      </c>
      <c r="U259" s="10" t="str">
        <f t="shared" si="33"/>
        <v/>
      </c>
      <c r="V259" s="10" t="str">
        <f t="shared" si="33"/>
        <v/>
      </c>
      <c r="W259" s="10" t="str">
        <f t="shared" si="33"/>
        <v/>
      </c>
      <c r="X259" s="10" t="str">
        <f t="shared" si="33"/>
        <v/>
      </c>
      <c r="Y259" s="14">
        <f t="shared" ref="Y259:Y322" si="36">SUM(R259:X259)-C259</f>
        <v>0</v>
      </c>
      <c r="Z259" s="4"/>
      <c r="AA259" s="10" t="str">
        <f t="shared" si="32"/>
        <v/>
      </c>
      <c r="AB259" s="10">
        <f t="shared" si="32"/>
        <v>430800.16002954182</v>
      </c>
      <c r="AC259" s="10">
        <f t="shared" si="32"/>
        <v>39261.285684743969</v>
      </c>
      <c r="AD259" s="10" t="str">
        <f t="shared" si="32"/>
        <v/>
      </c>
      <c r="AE259" s="10" t="str">
        <f t="shared" si="32"/>
        <v/>
      </c>
      <c r="AF259" s="10" t="str">
        <f t="shared" si="32"/>
        <v/>
      </c>
      <c r="AG259" s="10" t="str">
        <f t="shared" si="31"/>
        <v/>
      </c>
      <c r="AH259" s="14">
        <f t="shared" ref="AH259:AH322" si="37">SUM(AA259:AG259)-G259</f>
        <v>0</v>
      </c>
      <c r="AI259" s="12"/>
      <c r="AJ259" s="13" t="s">
        <v>363</v>
      </c>
    </row>
    <row r="260" spans="1:36" x14ac:dyDescent="0.3">
      <c r="A260" s="8" t="s">
        <v>364</v>
      </c>
      <c r="B260" s="9" t="str">
        <f>VLOOKUP(A260,'[1]Sub Pivot'!A$1:C$65536,2,FALSE)</f>
        <v>MASON SUBSTATION(MASON CO PUDNO 3)</v>
      </c>
      <c r="C260" s="10">
        <f>VLOOKUP(A260,'[1]Sub Pivot'!A$1:C$65536,3,FALSE)</f>
        <v>56492.37</v>
      </c>
      <c r="D260" s="10">
        <f>IFERROR(VLOOKUP(A260,'[1]BP-18 Substation Detail'!A$1:C$65536,3,FALSE),"")</f>
        <v>56492.37</v>
      </c>
      <c r="E260" s="11">
        <f t="shared" si="34"/>
        <v>0</v>
      </c>
      <c r="G260" s="10">
        <f>IFERROR(VLOOKUP('BP-20 Substation Detail'!A260,'[1]O&amp;M Pivot'!M$1:V$65536,10,FALSE),0)</f>
        <v>515.93857142857144</v>
      </c>
      <c r="I260" s="13" t="s">
        <v>31</v>
      </c>
      <c r="J260" s="13">
        <v>1</v>
      </c>
      <c r="K260" s="13" t="s">
        <v>31</v>
      </c>
      <c r="L260" s="13" t="s">
        <v>31</v>
      </c>
      <c r="M260" s="13" t="s">
        <v>31</v>
      </c>
      <c r="N260" s="13" t="s">
        <v>31</v>
      </c>
      <c r="O260" s="13" t="s">
        <v>31</v>
      </c>
      <c r="P260" s="13">
        <f t="shared" si="35"/>
        <v>1</v>
      </c>
      <c r="R260" s="10" t="str">
        <f t="shared" si="33"/>
        <v/>
      </c>
      <c r="S260" s="10">
        <f t="shared" si="33"/>
        <v>56492.37</v>
      </c>
      <c r="T260" s="10" t="str">
        <f t="shared" si="33"/>
        <v/>
      </c>
      <c r="U260" s="10" t="str">
        <f t="shared" si="33"/>
        <v/>
      </c>
      <c r="V260" s="10" t="str">
        <f t="shared" si="33"/>
        <v/>
      </c>
      <c r="W260" s="10" t="str">
        <f t="shared" si="33"/>
        <v/>
      </c>
      <c r="X260" s="10" t="str">
        <f t="shared" si="33"/>
        <v/>
      </c>
      <c r="Y260" s="14">
        <f t="shared" si="36"/>
        <v>0</v>
      </c>
      <c r="Z260" s="4"/>
      <c r="AA260" s="10" t="str">
        <f t="shared" si="32"/>
        <v/>
      </c>
      <c r="AB260" s="10">
        <f t="shared" si="32"/>
        <v>515.93857142857144</v>
      </c>
      <c r="AC260" s="10" t="str">
        <f t="shared" si="32"/>
        <v/>
      </c>
      <c r="AD260" s="10" t="str">
        <f t="shared" si="32"/>
        <v/>
      </c>
      <c r="AE260" s="10" t="str">
        <f t="shared" si="32"/>
        <v/>
      </c>
      <c r="AF260" s="10" t="str">
        <f t="shared" si="32"/>
        <v/>
      </c>
      <c r="AG260" s="10" t="str">
        <f t="shared" si="31"/>
        <v/>
      </c>
      <c r="AH260" s="14">
        <f t="shared" si="37"/>
        <v>0</v>
      </c>
      <c r="AI260" s="12"/>
      <c r="AJ260" s="13" t="s">
        <v>48</v>
      </c>
    </row>
    <row r="261" spans="1:36" x14ac:dyDescent="0.3">
      <c r="A261" s="8" t="s">
        <v>365</v>
      </c>
      <c r="B261" s="9" t="str">
        <f>VLOOKUP(A261,'[1]Sub Pivot'!A$1:C$65536,2,FALSE)</f>
        <v>MABTON SUBSTATION</v>
      </c>
      <c r="C261" s="10">
        <f>VLOOKUP(A261,'[1]Sub Pivot'!A$1:C$65536,3,FALSE)</f>
        <v>1352794.88</v>
      </c>
      <c r="D261" s="10">
        <f>IFERROR(VLOOKUP(A261,'[1]BP-18 Substation Detail'!A$1:C$65536,3,FALSE),"")</f>
        <v>1352794.88</v>
      </c>
      <c r="E261" s="11">
        <f t="shared" si="34"/>
        <v>0</v>
      </c>
      <c r="G261" s="10">
        <f>IFERROR(VLOOKUP('BP-20 Substation Detail'!A261,'[1]O&amp;M Pivot'!M$1:V$65536,10,FALSE),0)</f>
        <v>14008.242857142857</v>
      </c>
      <c r="I261" s="13" t="s">
        <v>31</v>
      </c>
      <c r="J261" s="13">
        <v>1</v>
      </c>
      <c r="K261" s="13" t="s">
        <v>31</v>
      </c>
      <c r="L261" s="13" t="s">
        <v>31</v>
      </c>
      <c r="M261" s="13" t="s">
        <v>31</v>
      </c>
      <c r="N261" s="13" t="s">
        <v>31</v>
      </c>
      <c r="O261" s="13" t="s">
        <v>31</v>
      </c>
      <c r="P261" s="13">
        <f t="shared" si="35"/>
        <v>1</v>
      </c>
      <c r="R261" s="10" t="str">
        <f t="shared" si="33"/>
        <v/>
      </c>
      <c r="S261" s="10">
        <f t="shared" si="33"/>
        <v>1352794.88</v>
      </c>
      <c r="T261" s="10" t="str">
        <f t="shared" si="33"/>
        <v/>
      </c>
      <c r="U261" s="10" t="str">
        <f t="shared" si="33"/>
        <v/>
      </c>
      <c r="V261" s="10" t="str">
        <f t="shared" si="33"/>
        <v/>
      </c>
      <c r="W261" s="10" t="str">
        <f t="shared" si="33"/>
        <v/>
      </c>
      <c r="X261" s="10" t="str">
        <f t="shared" si="33"/>
        <v/>
      </c>
      <c r="Y261" s="14">
        <f t="shared" si="36"/>
        <v>0</v>
      </c>
      <c r="Z261" s="4"/>
      <c r="AA261" s="10" t="str">
        <f t="shared" si="32"/>
        <v/>
      </c>
      <c r="AB261" s="10">
        <f t="shared" si="32"/>
        <v>14008.242857142857</v>
      </c>
      <c r="AC261" s="10" t="str">
        <f t="shared" si="32"/>
        <v/>
      </c>
      <c r="AD261" s="10" t="str">
        <f t="shared" si="32"/>
        <v/>
      </c>
      <c r="AE261" s="10" t="str">
        <f t="shared" si="32"/>
        <v/>
      </c>
      <c r="AF261" s="10" t="str">
        <f t="shared" si="32"/>
        <v/>
      </c>
      <c r="AG261" s="10" t="str">
        <f t="shared" si="31"/>
        <v/>
      </c>
      <c r="AH261" s="14">
        <f t="shared" si="37"/>
        <v>0</v>
      </c>
      <c r="AI261" s="12"/>
      <c r="AJ261" s="13" t="s">
        <v>366</v>
      </c>
    </row>
    <row r="262" spans="1:36" x14ac:dyDescent="0.3">
      <c r="A262" s="8" t="s">
        <v>367</v>
      </c>
      <c r="B262" s="9" t="str">
        <f>VLOOKUP(A262,'[1]Sub Pivot'!A$1:C$65536,2,FALSE)</f>
        <v>MCKENZIE SUBSTATION(EWEB)</v>
      </c>
      <c r="C262" s="10">
        <f>VLOOKUP(A262,'[1]Sub Pivot'!A$1:C$65536,3,FALSE)</f>
        <v>47720</v>
      </c>
      <c r="D262" s="10">
        <f>IFERROR(VLOOKUP(A262,'[1]BP-18 Substation Detail'!A$1:C$65536,3,FALSE),"")</f>
        <v>47720</v>
      </c>
      <c r="E262" s="11">
        <f t="shared" si="34"/>
        <v>0</v>
      </c>
      <c r="G262" s="10">
        <f>IFERROR(VLOOKUP('BP-20 Substation Detail'!A262,'[1]O&amp;M Pivot'!M$1:V$65536,10,FALSE),0)</f>
        <v>1760.4857142857145</v>
      </c>
      <c r="I262" s="13" t="s">
        <v>31</v>
      </c>
      <c r="J262" s="13">
        <v>1</v>
      </c>
      <c r="K262" s="13" t="s">
        <v>31</v>
      </c>
      <c r="L262" s="13" t="s">
        <v>31</v>
      </c>
      <c r="M262" s="13" t="s">
        <v>31</v>
      </c>
      <c r="N262" s="13" t="s">
        <v>31</v>
      </c>
      <c r="O262" s="13" t="s">
        <v>31</v>
      </c>
      <c r="P262" s="13">
        <f t="shared" si="35"/>
        <v>1</v>
      </c>
      <c r="R262" s="10" t="str">
        <f t="shared" si="33"/>
        <v/>
      </c>
      <c r="S262" s="10">
        <f t="shared" si="33"/>
        <v>47720</v>
      </c>
      <c r="T262" s="10" t="str">
        <f t="shared" si="33"/>
        <v/>
      </c>
      <c r="U262" s="10" t="str">
        <f t="shared" si="33"/>
        <v/>
      </c>
      <c r="V262" s="10" t="str">
        <f t="shared" si="33"/>
        <v/>
      </c>
      <c r="W262" s="10" t="str">
        <f t="shared" si="33"/>
        <v/>
      </c>
      <c r="X262" s="10" t="str">
        <f t="shared" si="33"/>
        <v/>
      </c>
      <c r="Y262" s="14">
        <f t="shared" si="36"/>
        <v>0</v>
      </c>
      <c r="Z262" s="4"/>
      <c r="AA262" s="10" t="str">
        <f t="shared" si="32"/>
        <v/>
      </c>
      <c r="AB262" s="10">
        <f t="shared" si="32"/>
        <v>1760.4857142857145</v>
      </c>
      <c r="AC262" s="10" t="str">
        <f t="shared" si="32"/>
        <v/>
      </c>
      <c r="AD262" s="10" t="str">
        <f t="shared" si="32"/>
        <v/>
      </c>
      <c r="AE262" s="10" t="str">
        <f t="shared" si="32"/>
        <v/>
      </c>
      <c r="AF262" s="10" t="str">
        <f t="shared" si="32"/>
        <v/>
      </c>
      <c r="AG262" s="10" t="str">
        <f t="shared" si="31"/>
        <v/>
      </c>
      <c r="AH262" s="14">
        <f t="shared" si="37"/>
        <v>0</v>
      </c>
      <c r="AI262" s="12"/>
      <c r="AJ262" s="13" t="s">
        <v>48</v>
      </c>
    </row>
    <row r="263" spans="1:36" x14ac:dyDescent="0.3">
      <c r="A263" s="8" t="s">
        <v>368</v>
      </c>
      <c r="B263" s="9" t="str">
        <f>VLOOKUP(A263,'[1]Sub Pivot'!A$1:C$65536,2,FALSE)</f>
        <v>MCLOUGHLIN SUBSTATION</v>
      </c>
      <c r="C263" s="10">
        <f>VLOOKUP(A263,'[1]Sub Pivot'!A$1:C$65536,3,FALSE)</f>
        <v>316731.43</v>
      </c>
      <c r="D263" s="10">
        <f>IFERROR(VLOOKUP(A263,'[1]BP-18 Substation Detail'!A$1:C$65536,3,FALSE),"")</f>
        <v>316731.43</v>
      </c>
      <c r="E263" s="11">
        <f t="shared" si="34"/>
        <v>0</v>
      </c>
      <c r="G263" s="10">
        <f>IFERROR(VLOOKUP('BP-20 Substation Detail'!A263,'[1]O&amp;M Pivot'!M$1:V$65536,10,FALSE),0)</f>
        <v>9330.0314285714303</v>
      </c>
      <c r="I263" s="13" t="s">
        <v>31</v>
      </c>
      <c r="J263" s="13">
        <v>1</v>
      </c>
      <c r="K263" s="13" t="s">
        <v>31</v>
      </c>
      <c r="L263" s="13" t="s">
        <v>31</v>
      </c>
      <c r="M263" s="13" t="s">
        <v>31</v>
      </c>
      <c r="N263" s="13" t="s">
        <v>31</v>
      </c>
      <c r="O263" s="13" t="s">
        <v>31</v>
      </c>
      <c r="P263" s="13">
        <f t="shared" si="35"/>
        <v>1</v>
      </c>
      <c r="R263" s="10" t="str">
        <f t="shared" si="33"/>
        <v/>
      </c>
      <c r="S263" s="10">
        <f t="shared" si="33"/>
        <v>316731.43</v>
      </c>
      <c r="T263" s="10" t="str">
        <f t="shared" si="33"/>
        <v/>
      </c>
      <c r="U263" s="10" t="str">
        <f t="shared" si="33"/>
        <v/>
      </c>
      <c r="V263" s="10" t="str">
        <f t="shared" si="33"/>
        <v/>
      </c>
      <c r="W263" s="10" t="str">
        <f t="shared" si="33"/>
        <v/>
      </c>
      <c r="X263" s="10" t="str">
        <f t="shared" si="33"/>
        <v/>
      </c>
      <c r="Y263" s="14">
        <f t="shared" si="36"/>
        <v>0</v>
      </c>
      <c r="Z263" s="4"/>
      <c r="AA263" s="10" t="str">
        <f t="shared" si="32"/>
        <v/>
      </c>
      <c r="AB263" s="10">
        <f t="shared" si="32"/>
        <v>9330.0314285714303</v>
      </c>
      <c r="AC263" s="10" t="str">
        <f t="shared" si="32"/>
        <v/>
      </c>
      <c r="AD263" s="10" t="str">
        <f t="shared" si="32"/>
        <v/>
      </c>
      <c r="AE263" s="10" t="str">
        <f t="shared" si="32"/>
        <v/>
      </c>
      <c r="AF263" s="10" t="str">
        <f t="shared" si="32"/>
        <v/>
      </c>
      <c r="AG263" s="10" t="str">
        <f t="shared" si="31"/>
        <v/>
      </c>
      <c r="AH263" s="14">
        <f t="shared" si="37"/>
        <v>0</v>
      </c>
      <c r="AI263" s="12"/>
      <c r="AJ263" s="13" t="s">
        <v>32</v>
      </c>
    </row>
    <row r="264" spans="1:36" x14ac:dyDescent="0.3">
      <c r="A264" s="8" t="s">
        <v>369</v>
      </c>
      <c r="B264" s="9" t="str">
        <f>VLOOKUP(A264,'[1]Sub Pivot'!A$1:C$65536,2,FALSE)</f>
        <v>MCMINNVILLE SUBSTATION</v>
      </c>
      <c r="C264" s="10">
        <f>VLOOKUP(A264,'[1]Sub Pivot'!A$1:C$65536,3,FALSE)</f>
        <v>1994147.4380000001</v>
      </c>
      <c r="D264" s="10">
        <f>IFERROR(VLOOKUP(A264,'[1]BP-18 Substation Detail'!A$1:C$65536,3,FALSE),"")</f>
        <v>1994147.4379999998</v>
      </c>
      <c r="E264" s="11">
        <f t="shared" si="34"/>
        <v>1.1675698557544151E-16</v>
      </c>
      <c r="G264" s="10">
        <f>IFERROR(VLOOKUP('BP-20 Substation Detail'!A264,'[1]O&amp;M Pivot'!M$1:V$65536,10,FALSE),0)</f>
        <v>76243.775714285701</v>
      </c>
      <c r="I264" s="13" t="s">
        <v>31</v>
      </c>
      <c r="J264" s="13">
        <v>1</v>
      </c>
      <c r="K264" s="13" t="s">
        <v>31</v>
      </c>
      <c r="L264" s="13" t="s">
        <v>31</v>
      </c>
      <c r="M264" s="13" t="s">
        <v>31</v>
      </c>
      <c r="N264" s="13" t="s">
        <v>31</v>
      </c>
      <c r="O264" s="13" t="s">
        <v>31</v>
      </c>
      <c r="P264" s="13">
        <f t="shared" si="35"/>
        <v>1</v>
      </c>
      <c r="R264" s="10" t="str">
        <f t="shared" si="33"/>
        <v/>
      </c>
      <c r="S264" s="10">
        <f t="shared" si="33"/>
        <v>1994147.4380000001</v>
      </c>
      <c r="T264" s="10" t="str">
        <f t="shared" si="33"/>
        <v/>
      </c>
      <c r="U264" s="10" t="str">
        <f t="shared" si="33"/>
        <v/>
      </c>
      <c r="V264" s="10" t="str">
        <f t="shared" si="33"/>
        <v/>
      </c>
      <c r="W264" s="10" t="str">
        <f t="shared" si="33"/>
        <v/>
      </c>
      <c r="X264" s="10" t="str">
        <f t="shared" si="33"/>
        <v/>
      </c>
      <c r="Y264" s="14">
        <f t="shared" si="36"/>
        <v>0</v>
      </c>
      <c r="Z264" s="4"/>
      <c r="AA264" s="10" t="str">
        <f t="shared" si="32"/>
        <v/>
      </c>
      <c r="AB264" s="10">
        <f t="shared" si="32"/>
        <v>76243.775714285701</v>
      </c>
      <c r="AC264" s="10" t="str">
        <f t="shared" si="32"/>
        <v/>
      </c>
      <c r="AD264" s="10" t="str">
        <f t="shared" ref="AD264:AG327" si="38">IFERROR(L264*$G264,"")</f>
        <v/>
      </c>
      <c r="AE264" s="10" t="str">
        <f t="shared" si="38"/>
        <v/>
      </c>
      <c r="AF264" s="10" t="str">
        <f t="shared" si="38"/>
        <v/>
      </c>
      <c r="AG264" s="10" t="str">
        <f t="shared" si="31"/>
        <v/>
      </c>
      <c r="AH264" s="14">
        <f t="shared" si="37"/>
        <v>0</v>
      </c>
      <c r="AI264" s="12"/>
      <c r="AJ264" s="13" t="s">
        <v>32</v>
      </c>
    </row>
    <row r="265" spans="1:36" x14ac:dyDescent="0.3">
      <c r="A265" s="8" t="s">
        <v>370</v>
      </c>
      <c r="B265" s="16" t="str">
        <f>VLOOKUP(A265,'[1]Sub Pivot'!A$1:C$65536,2,FALSE)</f>
        <v>MCNARY SUBSTATION</v>
      </c>
      <c r="C265" s="10">
        <f>VLOOKUP(A265,'[1]Sub Pivot'!A$1:C$65536,3,FALSE)</f>
        <v>126075896.35999998</v>
      </c>
      <c r="D265" s="10">
        <f>IFERROR(VLOOKUP(A265,'[1]BP-18 Substation Detail'!A$1:C$65536,3,FALSE),"")</f>
        <v>87957229.470000044</v>
      </c>
      <c r="E265" s="11">
        <f t="shared" si="34"/>
        <v>0.43337730303341626</v>
      </c>
      <c r="G265" s="10">
        <f>IFERROR(VLOOKUP('BP-20 Substation Detail'!A265,'[1]O&amp;M Pivot'!M$1:V$65536,10,FALSE),0)</f>
        <v>636233.94714285713</v>
      </c>
      <c r="I265" s="19">
        <v>9.3619739080721451E-2</v>
      </c>
      <c r="J265" s="19">
        <f>1-I265</f>
        <v>0.90638026091927859</v>
      </c>
      <c r="K265" s="13" t="s">
        <v>31</v>
      </c>
      <c r="L265" s="13" t="s">
        <v>31</v>
      </c>
      <c r="M265" s="13" t="s">
        <v>31</v>
      </c>
      <c r="N265" s="13" t="s">
        <v>31</v>
      </c>
      <c r="O265" s="13" t="s">
        <v>31</v>
      </c>
      <c r="P265" s="13">
        <f t="shared" si="35"/>
        <v>1</v>
      </c>
      <c r="R265" s="10">
        <f t="shared" si="33"/>
        <v>11803192.521591278</v>
      </c>
      <c r="S265" s="10">
        <f t="shared" si="33"/>
        <v>114272703.83840871</v>
      </c>
      <c r="T265" s="10" t="str">
        <f t="shared" si="33"/>
        <v/>
      </c>
      <c r="U265" s="10" t="str">
        <f t="shared" si="33"/>
        <v/>
      </c>
      <c r="V265" s="10" t="str">
        <f t="shared" si="33"/>
        <v/>
      </c>
      <c r="W265" s="10" t="str">
        <f t="shared" si="33"/>
        <v/>
      </c>
      <c r="X265" s="10" t="str">
        <f t="shared" si="33"/>
        <v/>
      </c>
      <c r="Y265" s="14">
        <f t="shared" si="36"/>
        <v>0</v>
      </c>
      <c r="Z265" s="4"/>
      <c r="AA265" s="10">
        <f t="shared" ref="AA265:AG328" si="39">IFERROR(I265*$G265,"")</f>
        <v>59564.05612581181</v>
      </c>
      <c r="AB265" s="10">
        <f t="shared" si="39"/>
        <v>576669.89101704536</v>
      </c>
      <c r="AC265" s="10" t="str">
        <f t="shared" si="39"/>
        <v/>
      </c>
      <c r="AD265" s="10" t="str">
        <f t="shared" si="38"/>
        <v/>
      </c>
      <c r="AE265" s="10" t="str">
        <f t="shared" si="38"/>
        <v/>
      </c>
      <c r="AF265" s="10" t="str">
        <f t="shared" si="38"/>
        <v/>
      </c>
      <c r="AG265" s="10" t="str">
        <f t="shared" si="31"/>
        <v/>
      </c>
      <c r="AH265" s="14">
        <f t="shared" si="37"/>
        <v>0</v>
      </c>
      <c r="AI265" s="12"/>
      <c r="AJ265" s="17" t="s">
        <v>371</v>
      </c>
    </row>
    <row r="266" spans="1:36" x14ac:dyDescent="0.3">
      <c r="A266" s="8" t="s">
        <v>372</v>
      </c>
      <c r="B266" s="9" t="str">
        <f>VLOOKUP(A266,'[1]Sub Pivot'!A$1:C$65536,2,FALSE)</f>
        <v>MCNARY POWERHOUSE</v>
      </c>
      <c r="C266" s="10">
        <f>VLOOKUP(A266,'[1]Sub Pivot'!A$1:C$65536,3,FALSE)</f>
        <v>1080164.52</v>
      </c>
      <c r="D266" s="10">
        <f>IFERROR(VLOOKUP(A266,'[1]BP-18 Substation Detail'!A$1:C$65536,3,FALSE),"")</f>
        <v>1080164.52</v>
      </c>
      <c r="E266" s="11">
        <f t="shared" si="34"/>
        <v>0</v>
      </c>
      <c r="G266" s="10">
        <f>IFERROR(VLOOKUP('BP-20 Substation Detail'!A266,'[1]O&amp;M Pivot'!M$1:V$65536,10,FALSE),0)</f>
        <v>11916.684285714287</v>
      </c>
      <c r="I266" s="13">
        <v>1</v>
      </c>
      <c r="J266" s="13" t="s">
        <v>31</v>
      </c>
      <c r="K266" s="13" t="s">
        <v>31</v>
      </c>
      <c r="L266" s="13" t="s">
        <v>31</v>
      </c>
      <c r="M266" s="13" t="s">
        <v>31</v>
      </c>
      <c r="N266" s="13" t="s">
        <v>31</v>
      </c>
      <c r="O266" s="13" t="s">
        <v>31</v>
      </c>
      <c r="P266" s="13">
        <f t="shared" si="35"/>
        <v>1</v>
      </c>
      <c r="R266" s="10">
        <f t="shared" si="33"/>
        <v>1080164.52</v>
      </c>
      <c r="S266" s="10" t="str">
        <f t="shared" si="33"/>
        <v/>
      </c>
      <c r="T266" s="10" t="str">
        <f t="shared" si="33"/>
        <v/>
      </c>
      <c r="U266" s="10" t="str">
        <f t="shared" si="33"/>
        <v/>
      </c>
      <c r="V266" s="10" t="str">
        <f t="shared" si="33"/>
        <v/>
      </c>
      <c r="W266" s="10" t="str">
        <f t="shared" si="33"/>
        <v/>
      </c>
      <c r="X266" s="10" t="str">
        <f t="shared" si="33"/>
        <v/>
      </c>
      <c r="Y266" s="14">
        <f t="shared" si="36"/>
        <v>0</v>
      </c>
      <c r="Z266" s="4"/>
      <c r="AA266" s="10">
        <f t="shared" si="39"/>
        <v>11916.684285714287</v>
      </c>
      <c r="AB266" s="10" t="str">
        <f t="shared" si="39"/>
        <v/>
      </c>
      <c r="AC266" s="10" t="str">
        <f t="shared" si="39"/>
        <v/>
      </c>
      <c r="AD266" s="10" t="str">
        <f t="shared" si="38"/>
        <v/>
      </c>
      <c r="AE266" s="10" t="str">
        <f t="shared" si="38"/>
        <v/>
      </c>
      <c r="AF266" s="10" t="str">
        <f t="shared" si="38"/>
        <v/>
      </c>
      <c r="AG266" s="10" t="str">
        <f t="shared" si="31"/>
        <v/>
      </c>
      <c r="AH266" s="14">
        <f t="shared" si="37"/>
        <v>0</v>
      </c>
      <c r="AI266" s="12"/>
      <c r="AJ266" s="13" t="s">
        <v>96</v>
      </c>
    </row>
    <row r="267" spans="1:36" x14ac:dyDescent="0.3">
      <c r="A267" s="8" t="s">
        <v>373</v>
      </c>
      <c r="B267" s="9" t="str">
        <f>VLOOKUP(A267,'[1]Sub Pivot'!A$1:C$65536,2,FALSE)</f>
        <v>METALINE FALLS SUBSTATION(PEND OREILLE CO PUD)</v>
      </c>
      <c r="C267" s="10">
        <f>VLOOKUP(A267,'[1]Sub Pivot'!A$1:C$65536,3,FALSE)</f>
        <v>14425</v>
      </c>
      <c r="D267" s="10">
        <f>IFERROR(VLOOKUP(A267,'[1]BP-18 Substation Detail'!A$1:C$65536,3,FALSE),"")</f>
        <v>14425</v>
      </c>
      <c r="E267" s="11">
        <f t="shared" si="34"/>
        <v>0</v>
      </c>
      <c r="G267" s="10">
        <f>IFERROR(VLOOKUP('BP-20 Substation Detail'!A267,'[1]O&amp;M Pivot'!M$1:V$65536,10,FALSE),0)</f>
        <v>232.68857142857146</v>
      </c>
      <c r="I267" s="13" t="s">
        <v>31</v>
      </c>
      <c r="J267" s="13">
        <v>1</v>
      </c>
      <c r="K267" s="13" t="s">
        <v>31</v>
      </c>
      <c r="L267" s="13" t="s">
        <v>31</v>
      </c>
      <c r="M267" s="13" t="s">
        <v>31</v>
      </c>
      <c r="N267" s="13" t="s">
        <v>31</v>
      </c>
      <c r="O267" s="13" t="s">
        <v>31</v>
      </c>
      <c r="P267" s="13">
        <f t="shared" si="35"/>
        <v>1</v>
      </c>
      <c r="R267" s="10" t="str">
        <f t="shared" si="33"/>
        <v/>
      </c>
      <c r="S267" s="10">
        <f t="shared" si="33"/>
        <v>14425</v>
      </c>
      <c r="T267" s="10" t="str">
        <f t="shared" si="33"/>
        <v/>
      </c>
      <c r="U267" s="10" t="str">
        <f t="shared" si="33"/>
        <v/>
      </c>
      <c r="V267" s="10" t="str">
        <f t="shared" si="33"/>
        <v/>
      </c>
      <c r="W267" s="10" t="str">
        <f t="shared" si="33"/>
        <v/>
      </c>
      <c r="X267" s="10" t="str">
        <f t="shared" si="33"/>
        <v/>
      </c>
      <c r="Y267" s="14">
        <f t="shared" si="36"/>
        <v>0</v>
      </c>
      <c r="Z267" s="4"/>
      <c r="AA267" s="10" t="str">
        <f t="shared" si="39"/>
        <v/>
      </c>
      <c r="AB267" s="10">
        <f t="shared" si="39"/>
        <v>232.68857142857146</v>
      </c>
      <c r="AC267" s="10" t="str">
        <f t="shared" si="39"/>
        <v/>
      </c>
      <c r="AD267" s="10" t="str">
        <f t="shared" si="38"/>
        <v/>
      </c>
      <c r="AE267" s="10" t="str">
        <f t="shared" si="38"/>
        <v/>
      </c>
      <c r="AF267" s="10" t="str">
        <f t="shared" si="38"/>
        <v/>
      </c>
      <c r="AG267" s="10" t="str">
        <f t="shared" si="31"/>
        <v/>
      </c>
      <c r="AH267" s="14">
        <f t="shared" si="37"/>
        <v>0</v>
      </c>
      <c r="AI267" s="12"/>
      <c r="AJ267" s="13" t="s">
        <v>48</v>
      </c>
    </row>
    <row r="268" spans="1:36" x14ac:dyDescent="0.3">
      <c r="A268" s="8" t="s">
        <v>374</v>
      </c>
      <c r="B268" s="9" t="str">
        <f>VLOOKUP(A268,'[1]Sub Pivot'!A$1:C$65536,2,FALSE)</f>
        <v>MERIDIAN SUBSTATION(PACIFICORP)</v>
      </c>
      <c r="C268" s="10">
        <f>VLOOKUP(A268,'[1]Sub Pivot'!A$1:C$65536,3,FALSE)</f>
        <v>9354973.4699999988</v>
      </c>
      <c r="D268" s="10">
        <f>IFERROR(VLOOKUP(A268,'[1]BP-18 Substation Detail'!A$1:C$65536,3,FALSE),"")</f>
        <v>9354973.4699999988</v>
      </c>
      <c r="E268" s="11">
        <f t="shared" si="34"/>
        <v>0</v>
      </c>
      <c r="G268" s="10">
        <f>IFERROR(VLOOKUP('BP-20 Substation Detail'!A268,'[1]O&amp;M Pivot'!M$1:V$65536,10,FALSE),0)</f>
        <v>0</v>
      </c>
      <c r="I268" s="13" t="s">
        <v>31</v>
      </c>
      <c r="J268" s="13" t="s">
        <v>31</v>
      </c>
      <c r="K268" s="13">
        <v>1</v>
      </c>
      <c r="L268" s="13" t="s">
        <v>31</v>
      </c>
      <c r="M268" s="13" t="s">
        <v>31</v>
      </c>
      <c r="N268" s="13" t="s">
        <v>31</v>
      </c>
      <c r="O268" s="13" t="s">
        <v>31</v>
      </c>
      <c r="P268" s="13">
        <f t="shared" si="35"/>
        <v>1</v>
      </c>
      <c r="R268" s="10" t="str">
        <f t="shared" si="33"/>
        <v/>
      </c>
      <c r="S268" s="10" t="str">
        <f t="shared" si="33"/>
        <v/>
      </c>
      <c r="T268" s="10">
        <f t="shared" si="33"/>
        <v>9354973.4699999988</v>
      </c>
      <c r="U268" s="10" t="str">
        <f t="shared" si="33"/>
        <v/>
      </c>
      <c r="V268" s="10" t="str">
        <f t="shared" si="33"/>
        <v/>
      </c>
      <c r="W268" s="10" t="str">
        <f t="shared" si="33"/>
        <v/>
      </c>
      <c r="X268" s="10" t="str">
        <f t="shared" si="33"/>
        <v/>
      </c>
      <c r="Y268" s="14">
        <f t="shared" si="36"/>
        <v>0</v>
      </c>
      <c r="Z268" s="4"/>
      <c r="AA268" s="10" t="str">
        <f t="shared" si="39"/>
        <v/>
      </c>
      <c r="AB268" s="10" t="str">
        <f t="shared" si="39"/>
        <v/>
      </c>
      <c r="AC268" s="10">
        <f t="shared" si="39"/>
        <v>0</v>
      </c>
      <c r="AD268" s="10" t="str">
        <f t="shared" si="38"/>
        <v/>
      </c>
      <c r="AE268" s="10" t="str">
        <f t="shared" si="38"/>
        <v/>
      </c>
      <c r="AF268" s="10" t="str">
        <f t="shared" si="38"/>
        <v/>
      </c>
      <c r="AG268" s="10" t="str">
        <f t="shared" si="31"/>
        <v/>
      </c>
      <c r="AH268" s="14">
        <f t="shared" si="37"/>
        <v>0</v>
      </c>
      <c r="AI268" s="12"/>
      <c r="AJ268" s="13" t="s">
        <v>78</v>
      </c>
    </row>
    <row r="269" spans="1:36" x14ac:dyDescent="0.3">
      <c r="A269" s="8" t="s">
        <v>375</v>
      </c>
      <c r="B269" s="9" t="str">
        <f>VLOOKUP(A269,'[1]Sub Pivot'!A$1:C$65536,2,FALSE)</f>
        <v>MESA SUBSTATION(SOLD, SEE NOTES)</v>
      </c>
      <c r="C269" s="10">
        <f>VLOOKUP(A269,'[1]Sub Pivot'!A$1:C$65536,3,FALSE)</f>
        <v>91656.46</v>
      </c>
      <c r="D269" s="10">
        <f>IFERROR(VLOOKUP(A269,'[1]BP-18 Substation Detail'!A$1:C$65536,3,FALSE),"")</f>
        <v>91656.459999999992</v>
      </c>
      <c r="E269" s="11">
        <f t="shared" si="34"/>
        <v>1.5876584398270295E-16</v>
      </c>
      <c r="G269" s="10">
        <f>IFERROR(VLOOKUP('BP-20 Substation Detail'!A269,'[1]O&amp;M Pivot'!M$1:V$65536,10,FALSE),0)</f>
        <v>1139.1057142857144</v>
      </c>
      <c r="I269" s="13" t="s">
        <v>31</v>
      </c>
      <c r="J269" s="13">
        <v>1</v>
      </c>
      <c r="K269" s="13" t="s">
        <v>31</v>
      </c>
      <c r="L269" s="13" t="s">
        <v>31</v>
      </c>
      <c r="M269" s="13" t="s">
        <v>31</v>
      </c>
      <c r="N269" s="13" t="s">
        <v>31</v>
      </c>
      <c r="O269" s="13" t="s">
        <v>31</v>
      </c>
      <c r="P269" s="13">
        <f t="shared" si="35"/>
        <v>1</v>
      </c>
      <c r="R269" s="10" t="str">
        <f t="shared" si="33"/>
        <v/>
      </c>
      <c r="S269" s="10">
        <f t="shared" si="33"/>
        <v>91656.46</v>
      </c>
      <c r="T269" s="10" t="str">
        <f t="shared" si="33"/>
        <v/>
      </c>
      <c r="U269" s="10" t="str">
        <f t="shared" si="33"/>
        <v/>
      </c>
      <c r="V269" s="10" t="str">
        <f t="shared" si="33"/>
        <v/>
      </c>
      <c r="W269" s="10" t="str">
        <f t="shared" si="33"/>
        <v/>
      </c>
      <c r="X269" s="10" t="str">
        <f t="shared" si="33"/>
        <v/>
      </c>
      <c r="Y269" s="14">
        <f t="shared" si="36"/>
        <v>0</v>
      </c>
      <c r="Z269" s="4"/>
      <c r="AA269" s="10" t="str">
        <f t="shared" si="39"/>
        <v/>
      </c>
      <c r="AB269" s="10">
        <f t="shared" si="39"/>
        <v>1139.1057142857144</v>
      </c>
      <c r="AC269" s="10" t="str">
        <f t="shared" si="39"/>
        <v/>
      </c>
      <c r="AD269" s="10" t="str">
        <f t="shared" si="38"/>
        <v/>
      </c>
      <c r="AE269" s="10" t="str">
        <f t="shared" si="38"/>
        <v/>
      </c>
      <c r="AF269" s="10" t="str">
        <f t="shared" si="38"/>
        <v/>
      </c>
      <c r="AG269" s="10" t="str">
        <f t="shared" si="31"/>
        <v/>
      </c>
      <c r="AH269" s="14">
        <f t="shared" si="37"/>
        <v>0</v>
      </c>
      <c r="AI269" s="12"/>
      <c r="AJ269" s="13" t="s">
        <v>376</v>
      </c>
    </row>
    <row r="270" spans="1:36" x14ac:dyDescent="0.3">
      <c r="A270" s="8" t="s">
        <v>377</v>
      </c>
      <c r="B270" s="9" t="str">
        <f>VLOOKUP(A270,'[1]Sub Pivot'!A$1:C$65536,2,FALSE)</f>
        <v>MINICO SUBSTATION (UNITED ELECTRIC)</v>
      </c>
      <c r="C270" s="10">
        <f>VLOOKUP(A270,'[1]Sub Pivot'!A$1:C$65536,3,FALSE)</f>
        <v>12493</v>
      </c>
      <c r="D270" s="10">
        <f>IFERROR(VLOOKUP(A270,'[1]BP-18 Substation Detail'!A$1:C$65536,3,FALSE),"")</f>
        <v>12493</v>
      </c>
      <c r="E270" s="11">
        <f t="shared" si="34"/>
        <v>0</v>
      </c>
      <c r="G270" s="10">
        <f>IFERROR(VLOOKUP('BP-20 Substation Detail'!A270,'[1]O&amp;M Pivot'!M$1:V$65536,10,FALSE),0)</f>
        <v>2155.6142857142859</v>
      </c>
      <c r="I270" s="13" t="s">
        <v>31</v>
      </c>
      <c r="J270" s="13">
        <v>1</v>
      </c>
      <c r="K270" s="13" t="s">
        <v>31</v>
      </c>
      <c r="L270" s="13" t="s">
        <v>31</v>
      </c>
      <c r="M270" s="13" t="s">
        <v>31</v>
      </c>
      <c r="N270" s="13" t="s">
        <v>31</v>
      </c>
      <c r="O270" s="13" t="s">
        <v>31</v>
      </c>
      <c r="P270" s="13">
        <f t="shared" si="35"/>
        <v>1</v>
      </c>
      <c r="R270" s="10" t="str">
        <f t="shared" si="33"/>
        <v/>
      </c>
      <c r="S270" s="10">
        <f t="shared" si="33"/>
        <v>12493</v>
      </c>
      <c r="T270" s="10" t="str">
        <f t="shared" si="33"/>
        <v/>
      </c>
      <c r="U270" s="10" t="str">
        <f t="shared" ref="U270:X333" si="40">IFERROR(L270*$C270,"")</f>
        <v/>
      </c>
      <c r="V270" s="10" t="str">
        <f t="shared" si="40"/>
        <v/>
      </c>
      <c r="W270" s="10" t="str">
        <f t="shared" si="40"/>
        <v/>
      </c>
      <c r="X270" s="10" t="str">
        <f t="shared" si="40"/>
        <v/>
      </c>
      <c r="Y270" s="14">
        <f t="shared" si="36"/>
        <v>0</v>
      </c>
      <c r="Z270" s="4"/>
      <c r="AA270" s="10" t="str">
        <f t="shared" si="39"/>
        <v/>
      </c>
      <c r="AB270" s="10">
        <f t="shared" si="39"/>
        <v>2155.6142857142859</v>
      </c>
      <c r="AC270" s="10" t="str">
        <f t="shared" si="39"/>
        <v/>
      </c>
      <c r="AD270" s="10" t="str">
        <f t="shared" si="38"/>
        <v/>
      </c>
      <c r="AE270" s="10" t="str">
        <f t="shared" si="38"/>
        <v/>
      </c>
      <c r="AF270" s="10" t="str">
        <f t="shared" si="38"/>
        <v/>
      </c>
      <c r="AG270" s="10" t="str">
        <f t="shared" si="31"/>
        <v/>
      </c>
      <c r="AH270" s="14">
        <f t="shared" si="37"/>
        <v>0</v>
      </c>
      <c r="AI270" s="12"/>
      <c r="AJ270" s="13" t="s">
        <v>48</v>
      </c>
    </row>
    <row r="271" spans="1:36" x14ac:dyDescent="0.3">
      <c r="A271" s="8" t="s">
        <v>378</v>
      </c>
      <c r="B271" s="9" t="str">
        <f>VLOOKUP(A271,'[1]Sub Pivot'!A$1:C$65536,2,FALSE)</f>
        <v>MIDWAY SUBSTATION(BPA)</v>
      </c>
      <c r="C271" s="10">
        <f>VLOOKUP(A271,'[1]Sub Pivot'!A$1:C$65536,3,FALSE)</f>
        <v>19964559.156999994</v>
      </c>
      <c r="D271" s="10">
        <f>IFERROR(VLOOKUP(A271,'[1]BP-18 Substation Detail'!A$1:C$65536,3,FALSE),"")</f>
        <v>17541279.717</v>
      </c>
      <c r="E271" s="11">
        <f t="shared" si="34"/>
        <v>0.13814724347913401</v>
      </c>
      <c r="G271" s="10">
        <f>IFERROR(VLOOKUP('BP-20 Substation Detail'!A271,'[1]O&amp;M Pivot'!M$1:V$65536,10,FALSE),0)</f>
        <v>249884.33857142855</v>
      </c>
      <c r="I271" s="13" t="s">
        <v>31</v>
      </c>
      <c r="J271" s="13">
        <v>1</v>
      </c>
      <c r="K271" s="13" t="s">
        <v>31</v>
      </c>
      <c r="L271" s="13" t="s">
        <v>31</v>
      </c>
      <c r="M271" s="13" t="s">
        <v>31</v>
      </c>
      <c r="N271" s="13" t="s">
        <v>31</v>
      </c>
      <c r="O271" s="13" t="s">
        <v>31</v>
      </c>
      <c r="P271" s="13">
        <f t="shared" si="35"/>
        <v>1</v>
      </c>
      <c r="R271" s="10" t="str">
        <f t="shared" ref="R271:W334" si="41">IFERROR(I271*$C271,"")</f>
        <v/>
      </c>
      <c r="S271" s="10">
        <f t="shared" si="41"/>
        <v>19964559.156999994</v>
      </c>
      <c r="T271" s="10" t="str">
        <f t="shared" si="41"/>
        <v/>
      </c>
      <c r="U271" s="10" t="str">
        <f t="shared" si="40"/>
        <v/>
      </c>
      <c r="V271" s="10" t="str">
        <f t="shared" si="40"/>
        <v/>
      </c>
      <c r="W271" s="10" t="str">
        <f t="shared" si="40"/>
        <v/>
      </c>
      <c r="X271" s="10" t="str">
        <f t="shared" si="40"/>
        <v/>
      </c>
      <c r="Y271" s="14">
        <f t="shared" si="36"/>
        <v>0</v>
      </c>
      <c r="Z271" s="4"/>
      <c r="AA271" s="10" t="str">
        <f t="shared" si="39"/>
        <v/>
      </c>
      <c r="AB271" s="10">
        <f t="shared" si="39"/>
        <v>249884.33857142855</v>
      </c>
      <c r="AC271" s="10" t="str">
        <f t="shared" si="39"/>
        <v/>
      </c>
      <c r="AD271" s="10" t="str">
        <f t="shared" si="38"/>
        <v/>
      </c>
      <c r="AE271" s="10" t="str">
        <f t="shared" si="38"/>
        <v/>
      </c>
      <c r="AF271" s="10" t="str">
        <f t="shared" si="38"/>
        <v/>
      </c>
      <c r="AG271" s="10" t="str">
        <f t="shared" si="31"/>
        <v/>
      </c>
      <c r="AH271" s="14">
        <f t="shared" si="37"/>
        <v>0</v>
      </c>
      <c r="AI271" s="12"/>
      <c r="AJ271" s="13" t="s">
        <v>32</v>
      </c>
    </row>
    <row r="272" spans="1:36" x14ac:dyDescent="0.3">
      <c r="A272" s="8" t="s">
        <v>379</v>
      </c>
      <c r="B272" s="9" t="str">
        <f>VLOOKUP(A272,'[1]Sub Pivot'!A$1:C$65536,2,FALSE)</f>
        <v>MILTON SUBSTATION(CITY OF MILTON FREEWATER)</v>
      </c>
      <c r="C272" s="10">
        <f>VLOOKUP(A272,'[1]Sub Pivot'!A$1:C$65536,3,FALSE)</f>
        <v>141908.06</v>
      </c>
      <c r="D272" s="10">
        <f>IFERROR(VLOOKUP(A272,'[1]BP-18 Substation Detail'!A$1:C$65536,3,FALSE),"")</f>
        <v>141908.06</v>
      </c>
      <c r="E272" s="11">
        <f t="shared" si="34"/>
        <v>0</v>
      </c>
      <c r="G272" s="10">
        <f>IFERROR(VLOOKUP('BP-20 Substation Detail'!A272,'[1]O&amp;M Pivot'!M$1:V$65536,10,FALSE),0)</f>
        <v>8473.0385714285731</v>
      </c>
      <c r="I272" s="13" t="s">
        <v>31</v>
      </c>
      <c r="J272" s="13">
        <v>1</v>
      </c>
      <c r="K272" s="13" t="s">
        <v>31</v>
      </c>
      <c r="L272" s="13" t="s">
        <v>31</v>
      </c>
      <c r="M272" s="13" t="s">
        <v>31</v>
      </c>
      <c r="N272" s="13" t="s">
        <v>31</v>
      </c>
      <c r="O272" s="13" t="s">
        <v>31</v>
      </c>
      <c r="P272" s="13">
        <f t="shared" si="35"/>
        <v>1</v>
      </c>
      <c r="R272" s="10" t="str">
        <f t="shared" si="41"/>
        <v/>
      </c>
      <c r="S272" s="10">
        <f t="shared" si="41"/>
        <v>141908.06</v>
      </c>
      <c r="T272" s="10" t="str">
        <f t="shared" si="41"/>
        <v/>
      </c>
      <c r="U272" s="10" t="str">
        <f t="shared" si="40"/>
        <v/>
      </c>
      <c r="V272" s="10" t="str">
        <f t="shared" si="40"/>
        <v/>
      </c>
      <c r="W272" s="10" t="str">
        <f t="shared" si="40"/>
        <v/>
      </c>
      <c r="X272" s="10" t="str">
        <f t="shared" si="40"/>
        <v/>
      </c>
      <c r="Y272" s="14">
        <f t="shared" si="36"/>
        <v>0</v>
      </c>
      <c r="Z272" s="4"/>
      <c r="AA272" s="10" t="str">
        <f t="shared" si="39"/>
        <v/>
      </c>
      <c r="AB272" s="10">
        <f t="shared" si="39"/>
        <v>8473.0385714285731</v>
      </c>
      <c r="AC272" s="10" t="str">
        <f t="shared" si="39"/>
        <v/>
      </c>
      <c r="AD272" s="10" t="str">
        <f t="shared" si="38"/>
        <v/>
      </c>
      <c r="AE272" s="10" t="str">
        <f t="shared" si="38"/>
        <v/>
      </c>
      <c r="AF272" s="10" t="str">
        <f t="shared" si="38"/>
        <v/>
      </c>
      <c r="AG272" s="10" t="str">
        <f t="shared" si="31"/>
        <v/>
      </c>
      <c r="AH272" s="14">
        <f t="shared" si="37"/>
        <v>0</v>
      </c>
      <c r="AI272" s="12"/>
      <c r="AJ272" s="13" t="s">
        <v>48</v>
      </c>
    </row>
    <row r="273" spans="1:36" x14ac:dyDescent="0.3">
      <c r="A273" s="8" t="s">
        <v>380</v>
      </c>
      <c r="B273" s="9" t="str">
        <f>VLOOKUP(A273,'[1]Sub Pivot'!A$1:C$65536,2,FALSE)</f>
        <v>MINIDOKA SUBSTATION</v>
      </c>
      <c r="C273" s="10">
        <f>VLOOKUP(A273,'[1]Sub Pivot'!A$1:C$65536,3,FALSE)</f>
        <v>385788.81000000006</v>
      </c>
      <c r="D273" s="10">
        <f>IFERROR(VLOOKUP(A273,'[1]BP-18 Substation Detail'!A$1:C$65536,3,FALSE),"")</f>
        <v>385788.81</v>
      </c>
      <c r="E273" s="11">
        <f t="shared" si="34"/>
        <v>1.5087959890144924E-16</v>
      </c>
      <c r="G273" s="10">
        <f>IFERROR(VLOOKUP('BP-20 Substation Detail'!A273,'[1]O&amp;M Pivot'!M$1:V$65536,10,FALSE),0)</f>
        <v>10851.795714285714</v>
      </c>
      <c r="I273" s="13" t="s">
        <v>31</v>
      </c>
      <c r="J273" s="13">
        <v>0.36118742272488424</v>
      </c>
      <c r="K273" s="13" t="s">
        <v>31</v>
      </c>
      <c r="L273" s="13" t="s">
        <v>31</v>
      </c>
      <c r="M273" s="13">
        <v>0.63881257727511576</v>
      </c>
      <c r="N273" s="13" t="s">
        <v>31</v>
      </c>
      <c r="O273" s="13" t="s">
        <v>31</v>
      </c>
      <c r="P273" s="13">
        <f t="shared" si="35"/>
        <v>1</v>
      </c>
      <c r="R273" s="10" t="str">
        <f t="shared" si="41"/>
        <v/>
      </c>
      <c r="S273" s="10">
        <f t="shared" si="41"/>
        <v>139342.06600000008</v>
      </c>
      <c r="T273" s="10" t="str">
        <f t="shared" si="41"/>
        <v/>
      </c>
      <c r="U273" s="10" t="str">
        <f t="shared" si="40"/>
        <v/>
      </c>
      <c r="V273" s="10">
        <f t="shared" si="40"/>
        <v>246446.74399999998</v>
      </c>
      <c r="W273" s="10" t="str">
        <f t="shared" si="40"/>
        <v/>
      </c>
      <c r="X273" s="10" t="str">
        <f t="shared" si="40"/>
        <v/>
      </c>
      <c r="Y273" s="14">
        <f t="shared" si="36"/>
        <v>0</v>
      </c>
      <c r="Z273" s="4"/>
      <c r="AA273" s="10" t="str">
        <f t="shared" si="39"/>
        <v/>
      </c>
      <c r="AB273" s="10">
        <f t="shared" si="39"/>
        <v>3919.5321259798015</v>
      </c>
      <c r="AC273" s="10" t="str">
        <f t="shared" si="39"/>
        <v/>
      </c>
      <c r="AD273" s="10" t="str">
        <f t="shared" si="38"/>
        <v/>
      </c>
      <c r="AE273" s="10">
        <f t="shared" si="38"/>
        <v>6932.2635883059129</v>
      </c>
      <c r="AF273" s="10" t="str">
        <f t="shared" si="38"/>
        <v/>
      </c>
      <c r="AG273" s="10" t="str">
        <f t="shared" si="31"/>
        <v/>
      </c>
      <c r="AH273" s="14">
        <f t="shared" si="37"/>
        <v>0</v>
      </c>
      <c r="AI273" s="12"/>
      <c r="AJ273" s="13" t="s">
        <v>381</v>
      </c>
    </row>
    <row r="274" spans="1:36" x14ac:dyDescent="0.3">
      <c r="A274" s="8" t="s">
        <v>382</v>
      </c>
      <c r="B274" s="9" t="str">
        <f>VLOOKUP(A274,'[1]Sub Pivot'!A$1:C$65536,2,FALSE)</f>
        <v>MILL PLAIN SUBSTATION</v>
      </c>
      <c r="C274" s="10">
        <f>VLOOKUP(A274,'[1]Sub Pivot'!A$1:C$65536,3,FALSE)</f>
        <v>3331</v>
      </c>
      <c r="D274" s="10">
        <f>IFERROR(VLOOKUP(A274,'[1]BP-18 Substation Detail'!A$1:C$65536,3,FALSE),"")</f>
        <v>3331</v>
      </c>
      <c r="E274" s="11">
        <f t="shared" si="34"/>
        <v>0</v>
      </c>
      <c r="G274" s="10">
        <f>IFERROR(VLOOKUP('BP-20 Substation Detail'!A274,'[1]O&amp;M Pivot'!M$1:V$65536,10,FALSE),0)</f>
        <v>0</v>
      </c>
      <c r="I274" s="13" t="s">
        <v>31</v>
      </c>
      <c r="J274" s="13">
        <v>1</v>
      </c>
      <c r="K274" s="13" t="s">
        <v>31</v>
      </c>
      <c r="L274" s="13" t="s">
        <v>31</v>
      </c>
      <c r="M274" s="13" t="s">
        <v>31</v>
      </c>
      <c r="N274" s="13" t="s">
        <v>31</v>
      </c>
      <c r="O274" s="13" t="s">
        <v>31</v>
      </c>
      <c r="P274" s="13">
        <f t="shared" si="35"/>
        <v>1</v>
      </c>
      <c r="R274" s="10" t="str">
        <f t="shared" si="41"/>
        <v/>
      </c>
      <c r="S274" s="10">
        <f t="shared" si="41"/>
        <v>3331</v>
      </c>
      <c r="T274" s="10" t="str">
        <f t="shared" si="41"/>
        <v/>
      </c>
      <c r="U274" s="10" t="str">
        <f t="shared" si="40"/>
        <v/>
      </c>
      <c r="V274" s="10" t="str">
        <f t="shared" si="40"/>
        <v/>
      </c>
      <c r="W274" s="10" t="str">
        <f t="shared" si="40"/>
        <v/>
      </c>
      <c r="X274" s="10" t="str">
        <f t="shared" si="40"/>
        <v/>
      </c>
      <c r="Y274" s="14">
        <f t="shared" si="36"/>
        <v>0</v>
      </c>
      <c r="Z274" s="4"/>
      <c r="AA274" s="10" t="str">
        <f t="shared" si="39"/>
        <v/>
      </c>
      <c r="AB274" s="10">
        <f t="shared" si="39"/>
        <v>0</v>
      </c>
      <c r="AC274" s="10" t="str">
        <f t="shared" si="39"/>
        <v/>
      </c>
      <c r="AD274" s="10" t="str">
        <f t="shared" si="38"/>
        <v/>
      </c>
      <c r="AE274" s="10" t="str">
        <f t="shared" si="38"/>
        <v/>
      </c>
      <c r="AF274" s="10" t="str">
        <f t="shared" si="38"/>
        <v/>
      </c>
      <c r="AG274" s="10" t="str">
        <f t="shared" si="31"/>
        <v/>
      </c>
      <c r="AH274" s="14">
        <f t="shared" si="37"/>
        <v>0</v>
      </c>
      <c r="AI274" s="12"/>
      <c r="AJ274" s="13" t="s">
        <v>32</v>
      </c>
    </row>
    <row r="275" spans="1:36" x14ac:dyDescent="0.3">
      <c r="A275" s="8" t="s">
        <v>383</v>
      </c>
      <c r="B275" s="9" t="str">
        <f>VLOOKUP(A275,'[1]Sub Pivot'!A$1:C$65536,2,FALSE)</f>
        <v>MARTIN CREEK SUBSTATION</v>
      </c>
      <c r="C275" s="10">
        <f>VLOOKUP(A275,'[1]Sub Pivot'!A$1:C$65536,3,FALSE)</f>
        <v>7849144.959999999</v>
      </c>
      <c r="D275" s="10">
        <f>IFERROR(VLOOKUP(A275,'[1]BP-18 Substation Detail'!A$1:C$65536,3,FALSE),"")</f>
        <v>7819490.6600000011</v>
      </c>
      <c r="E275" s="11">
        <f t="shared" si="34"/>
        <v>3.7923569819824999E-3</v>
      </c>
      <c r="G275" s="10">
        <f>IFERROR(VLOOKUP('BP-20 Substation Detail'!A275,'[1]O&amp;M Pivot'!M$1:V$65536,10,FALSE),0)</f>
        <v>35107.16857142857</v>
      </c>
      <c r="I275" s="13" t="s">
        <v>31</v>
      </c>
      <c r="J275" s="13">
        <v>1</v>
      </c>
      <c r="K275" s="13" t="s">
        <v>31</v>
      </c>
      <c r="L275" s="13" t="s">
        <v>31</v>
      </c>
      <c r="M275" s="13" t="s">
        <v>31</v>
      </c>
      <c r="N275" s="13" t="s">
        <v>31</v>
      </c>
      <c r="O275" s="13" t="s">
        <v>31</v>
      </c>
      <c r="P275" s="13">
        <f t="shared" si="35"/>
        <v>1</v>
      </c>
      <c r="R275" s="10" t="str">
        <f t="shared" si="41"/>
        <v/>
      </c>
      <c r="S275" s="10">
        <f t="shared" si="41"/>
        <v>7849144.959999999</v>
      </c>
      <c r="T275" s="10" t="str">
        <f t="shared" si="41"/>
        <v/>
      </c>
      <c r="U275" s="10" t="str">
        <f t="shared" si="40"/>
        <v/>
      </c>
      <c r="V275" s="10" t="str">
        <f t="shared" si="40"/>
        <v/>
      </c>
      <c r="W275" s="10" t="str">
        <f t="shared" si="40"/>
        <v/>
      </c>
      <c r="X275" s="10" t="str">
        <f t="shared" si="40"/>
        <v/>
      </c>
      <c r="Y275" s="14">
        <f t="shared" si="36"/>
        <v>0</v>
      </c>
      <c r="Z275" s="4"/>
      <c r="AA275" s="10" t="str">
        <f t="shared" si="39"/>
        <v/>
      </c>
      <c r="AB275" s="10">
        <f t="shared" si="39"/>
        <v>35107.16857142857</v>
      </c>
      <c r="AC275" s="10" t="str">
        <f t="shared" si="39"/>
        <v/>
      </c>
      <c r="AD275" s="10" t="str">
        <f t="shared" si="38"/>
        <v/>
      </c>
      <c r="AE275" s="10" t="str">
        <f t="shared" si="38"/>
        <v/>
      </c>
      <c r="AF275" s="10" t="str">
        <f t="shared" si="38"/>
        <v/>
      </c>
      <c r="AG275" s="10" t="str">
        <f t="shared" si="31"/>
        <v/>
      </c>
      <c r="AH275" s="14">
        <f t="shared" si="37"/>
        <v>0</v>
      </c>
      <c r="AI275" s="12"/>
      <c r="AJ275" s="13" t="s">
        <v>32</v>
      </c>
    </row>
    <row r="276" spans="1:36" x14ac:dyDescent="0.3">
      <c r="A276" s="8" t="s">
        <v>384</v>
      </c>
      <c r="B276" s="9" t="str">
        <f>VLOOKUP(A276,'[1]Sub Pivot'!A$1:C$65536,2,FALSE)</f>
        <v>MOUNTAIN HOME SUBSTATION(IDAHO POWER)</v>
      </c>
      <c r="C276" s="10">
        <f>VLOOKUP(A276,'[1]Sub Pivot'!A$1:C$65536,3,FALSE)</f>
        <v>67337.75</v>
      </c>
      <c r="D276" s="10">
        <f>IFERROR(VLOOKUP(A276,'[1]BP-18 Substation Detail'!A$1:C$65536,3,FALSE),"")</f>
        <v>67337.75</v>
      </c>
      <c r="E276" s="11">
        <f t="shared" si="34"/>
        <v>0</v>
      </c>
      <c r="G276" s="10">
        <f>IFERROR(VLOOKUP('BP-20 Substation Detail'!A276,'[1]O&amp;M Pivot'!M$1:V$65536,10,FALSE),0)</f>
        <v>6483.9171428571426</v>
      </c>
      <c r="I276" s="13" t="s">
        <v>31</v>
      </c>
      <c r="J276" s="13">
        <v>1</v>
      </c>
      <c r="K276" s="13" t="s">
        <v>31</v>
      </c>
      <c r="L276" s="13" t="s">
        <v>31</v>
      </c>
      <c r="M276" s="13" t="s">
        <v>31</v>
      </c>
      <c r="N276" s="13" t="s">
        <v>31</v>
      </c>
      <c r="O276" s="13" t="s">
        <v>31</v>
      </c>
      <c r="P276" s="13">
        <f t="shared" si="35"/>
        <v>1</v>
      </c>
      <c r="R276" s="10" t="str">
        <f t="shared" si="41"/>
        <v/>
      </c>
      <c r="S276" s="10">
        <f t="shared" si="41"/>
        <v>67337.75</v>
      </c>
      <c r="T276" s="10" t="str">
        <f t="shared" si="41"/>
        <v/>
      </c>
      <c r="U276" s="10" t="str">
        <f t="shared" si="40"/>
        <v/>
      </c>
      <c r="V276" s="10" t="str">
        <f t="shared" si="40"/>
        <v/>
      </c>
      <c r="W276" s="10" t="str">
        <f t="shared" si="40"/>
        <v/>
      </c>
      <c r="X276" s="10" t="str">
        <f t="shared" si="40"/>
        <v/>
      </c>
      <c r="Y276" s="14">
        <f t="shared" si="36"/>
        <v>0</v>
      </c>
      <c r="Z276" s="4"/>
      <c r="AA276" s="10" t="str">
        <f t="shared" si="39"/>
        <v/>
      </c>
      <c r="AB276" s="10">
        <f t="shared" si="39"/>
        <v>6483.9171428571426</v>
      </c>
      <c r="AC276" s="10" t="str">
        <f t="shared" si="39"/>
        <v/>
      </c>
      <c r="AD276" s="10" t="str">
        <f t="shared" si="38"/>
        <v/>
      </c>
      <c r="AE276" s="10" t="str">
        <f t="shared" si="38"/>
        <v/>
      </c>
      <c r="AF276" s="10" t="str">
        <f t="shared" si="38"/>
        <v/>
      </c>
      <c r="AG276" s="10" t="str">
        <f t="shared" si="31"/>
        <v/>
      </c>
      <c r="AH276" s="14">
        <f t="shared" si="37"/>
        <v>0</v>
      </c>
      <c r="AI276" s="12"/>
      <c r="AJ276" s="13" t="s">
        <v>32</v>
      </c>
    </row>
    <row r="277" spans="1:36" x14ac:dyDescent="0.3">
      <c r="A277" s="8" t="s">
        <v>385</v>
      </c>
      <c r="B277" s="9" t="str">
        <f>VLOOKUP(A277,'[1]Sub Pivot'!A$1:C$65536,2,FALSE)</f>
        <v>MOHLER SUBSTATION(TILLAMOOK PUD)</v>
      </c>
      <c r="C277" s="10">
        <f>VLOOKUP(A277,'[1]Sub Pivot'!A$1:C$65536,3,FALSE)</f>
        <v>29278</v>
      </c>
      <c r="D277" s="10">
        <f>IFERROR(VLOOKUP(A277,'[1]BP-18 Substation Detail'!A$1:C$65536,3,FALSE),"")</f>
        <v>29278</v>
      </c>
      <c r="E277" s="11">
        <f t="shared" si="34"/>
        <v>0</v>
      </c>
      <c r="G277" s="10">
        <f>IFERROR(VLOOKUP('BP-20 Substation Detail'!A277,'[1]O&amp;M Pivot'!M$1:V$65536,10,FALSE),0)</f>
        <v>2927.5871428571418</v>
      </c>
      <c r="I277" s="13" t="s">
        <v>31</v>
      </c>
      <c r="J277" s="13">
        <v>1</v>
      </c>
      <c r="K277" s="13" t="s">
        <v>31</v>
      </c>
      <c r="L277" s="13" t="s">
        <v>31</v>
      </c>
      <c r="M277" s="13" t="s">
        <v>31</v>
      </c>
      <c r="N277" s="13" t="s">
        <v>31</v>
      </c>
      <c r="O277" s="13" t="s">
        <v>31</v>
      </c>
      <c r="P277" s="13">
        <f t="shared" si="35"/>
        <v>1</v>
      </c>
      <c r="R277" s="10" t="str">
        <f t="shared" si="41"/>
        <v/>
      </c>
      <c r="S277" s="10">
        <f t="shared" si="41"/>
        <v>29278</v>
      </c>
      <c r="T277" s="10" t="str">
        <f t="shared" si="41"/>
        <v/>
      </c>
      <c r="U277" s="10" t="str">
        <f t="shared" si="40"/>
        <v/>
      </c>
      <c r="V277" s="10" t="str">
        <f t="shared" si="40"/>
        <v/>
      </c>
      <c r="W277" s="10" t="str">
        <f t="shared" si="40"/>
        <v/>
      </c>
      <c r="X277" s="10" t="str">
        <f t="shared" si="40"/>
        <v/>
      </c>
      <c r="Y277" s="14">
        <f t="shared" si="36"/>
        <v>0</v>
      </c>
      <c r="Z277" s="4"/>
      <c r="AA277" s="10" t="str">
        <f t="shared" si="39"/>
        <v/>
      </c>
      <c r="AB277" s="10">
        <f t="shared" si="39"/>
        <v>2927.5871428571418</v>
      </c>
      <c r="AC277" s="10" t="str">
        <f t="shared" si="39"/>
        <v/>
      </c>
      <c r="AD277" s="10" t="str">
        <f t="shared" si="38"/>
        <v/>
      </c>
      <c r="AE277" s="10" t="str">
        <f t="shared" si="38"/>
        <v/>
      </c>
      <c r="AF277" s="10" t="str">
        <f t="shared" si="38"/>
        <v/>
      </c>
      <c r="AG277" s="10" t="str">
        <f t="shared" si="31"/>
        <v/>
      </c>
      <c r="AH277" s="14">
        <f t="shared" si="37"/>
        <v>0</v>
      </c>
      <c r="AI277" s="12"/>
      <c r="AJ277" s="13" t="s">
        <v>48</v>
      </c>
    </row>
    <row r="278" spans="1:36" x14ac:dyDescent="0.3">
      <c r="A278" s="8" t="s">
        <v>386</v>
      </c>
      <c r="B278" s="9" t="str">
        <f>VLOOKUP(A278,'[1]Sub Pivot'!A$1:C$65536,2,FALSE)</f>
        <v>MONROE SUBSTATION</v>
      </c>
      <c r="C278" s="10">
        <f>VLOOKUP(A278,'[1]Sub Pivot'!A$1:C$65536,3,FALSE)</f>
        <v>62449537.619000025</v>
      </c>
      <c r="D278" s="10">
        <f>IFERROR(VLOOKUP(A278,'[1]BP-18 Substation Detail'!A$1:C$65536,3,FALSE),"")</f>
        <v>61975309.719000019</v>
      </c>
      <c r="E278" s="11">
        <f t="shared" si="34"/>
        <v>7.6518843092545294E-3</v>
      </c>
      <c r="G278" s="10">
        <f>IFERROR(VLOOKUP('BP-20 Substation Detail'!A278,'[1]O&amp;M Pivot'!M$1:V$65536,10,FALSE),0)</f>
        <v>715735.87428571412</v>
      </c>
      <c r="I278" s="13" t="s">
        <v>31</v>
      </c>
      <c r="J278" s="13">
        <v>1</v>
      </c>
      <c r="K278" s="13" t="s">
        <v>31</v>
      </c>
      <c r="L278" s="13" t="s">
        <v>31</v>
      </c>
      <c r="M278" s="13" t="s">
        <v>31</v>
      </c>
      <c r="N278" s="13" t="s">
        <v>31</v>
      </c>
      <c r="O278" s="13" t="s">
        <v>31</v>
      </c>
      <c r="P278" s="13">
        <f t="shared" si="35"/>
        <v>1</v>
      </c>
      <c r="R278" s="10" t="str">
        <f t="shared" si="41"/>
        <v/>
      </c>
      <c r="S278" s="10">
        <f t="shared" si="41"/>
        <v>62449537.619000025</v>
      </c>
      <c r="T278" s="10" t="str">
        <f t="shared" si="41"/>
        <v/>
      </c>
      <c r="U278" s="10" t="str">
        <f t="shared" si="40"/>
        <v/>
      </c>
      <c r="V278" s="10" t="str">
        <f t="shared" si="40"/>
        <v/>
      </c>
      <c r="W278" s="10" t="str">
        <f t="shared" si="40"/>
        <v/>
      </c>
      <c r="X278" s="10" t="str">
        <f t="shared" si="40"/>
        <v/>
      </c>
      <c r="Y278" s="14">
        <f t="shared" si="36"/>
        <v>0</v>
      </c>
      <c r="Z278" s="4"/>
      <c r="AA278" s="10" t="str">
        <f t="shared" si="39"/>
        <v/>
      </c>
      <c r="AB278" s="10">
        <f t="shared" si="39"/>
        <v>715735.87428571412</v>
      </c>
      <c r="AC278" s="10" t="str">
        <f t="shared" si="39"/>
        <v/>
      </c>
      <c r="AD278" s="10" t="str">
        <f t="shared" si="38"/>
        <v/>
      </c>
      <c r="AE278" s="10" t="str">
        <f t="shared" si="38"/>
        <v/>
      </c>
      <c r="AF278" s="10" t="str">
        <f t="shared" si="38"/>
        <v/>
      </c>
      <c r="AG278" s="10" t="str">
        <f t="shared" si="31"/>
        <v/>
      </c>
      <c r="AH278" s="14">
        <f t="shared" si="37"/>
        <v>0</v>
      </c>
      <c r="AI278" s="12"/>
      <c r="AJ278" s="13" t="s">
        <v>32</v>
      </c>
    </row>
    <row r="279" spans="1:36" x14ac:dyDescent="0.3">
      <c r="A279" s="8" t="s">
        <v>387</v>
      </c>
      <c r="B279" s="16" t="str">
        <f>VLOOKUP(A279,'[1]Sub Pivot'!A$1:C$65536,2,FALSE)</f>
        <v>MONMOUTH SUBSTATION</v>
      </c>
      <c r="C279" s="10">
        <f>VLOOKUP(A279,'[1]Sub Pivot'!A$1:C$65536,3,FALSE)</f>
        <v>1378578.8</v>
      </c>
      <c r="D279" s="10">
        <f>IFERROR(VLOOKUP(A279,'[1]BP-18 Substation Detail'!A$1:C$65536,3,FALSE),"")</f>
        <v>1297884.44</v>
      </c>
      <c r="E279" s="11">
        <f t="shared" si="34"/>
        <v>6.217376332826681E-2</v>
      </c>
      <c r="G279" s="10">
        <f>IFERROR(VLOOKUP('BP-20 Substation Detail'!A279,'[1]O&amp;M Pivot'!M$1:V$65536,10,FALSE),0)</f>
        <v>55714.740000000005</v>
      </c>
      <c r="I279" s="13" t="s">
        <v>31</v>
      </c>
      <c r="J279" s="17">
        <f>1-M279</f>
        <v>0.54230164427307304</v>
      </c>
      <c r="K279" s="17" t="s">
        <v>31</v>
      </c>
      <c r="L279" s="17" t="s">
        <v>31</v>
      </c>
      <c r="M279" s="17">
        <v>0.45769835572692702</v>
      </c>
      <c r="N279" s="13" t="s">
        <v>31</v>
      </c>
      <c r="O279" s="13" t="s">
        <v>31</v>
      </c>
      <c r="P279" s="13">
        <f t="shared" si="35"/>
        <v>1</v>
      </c>
      <c r="R279" s="10" t="str">
        <f t="shared" si="41"/>
        <v/>
      </c>
      <c r="S279" s="10">
        <f t="shared" si="41"/>
        <v>747605.54999999993</v>
      </c>
      <c r="T279" s="10" t="str">
        <f t="shared" si="41"/>
        <v/>
      </c>
      <c r="U279" s="10" t="str">
        <f t="shared" si="40"/>
        <v/>
      </c>
      <c r="V279" s="10">
        <f t="shared" si="40"/>
        <v>630973.25000000023</v>
      </c>
      <c r="W279" s="10" t="str">
        <f t="shared" si="40"/>
        <v/>
      </c>
      <c r="X279" s="10" t="str">
        <f t="shared" si="40"/>
        <v/>
      </c>
      <c r="Y279" s="14">
        <f t="shared" si="36"/>
        <v>0</v>
      </c>
      <c r="Z279" s="4"/>
      <c r="AA279" s="10" t="str">
        <f t="shared" si="39"/>
        <v/>
      </c>
      <c r="AB279" s="10">
        <f t="shared" si="39"/>
        <v>30214.195112246754</v>
      </c>
      <c r="AC279" s="10" t="str">
        <f t="shared" si="39"/>
        <v/>
      </c>
      <c r="AD279" s="10" t="str">
        <f t="shared" si="38"/>
        <v/>
      </c>
      <c r="AE279" s="10">
        <f t="shared" si="38"/>
        <v>25500.544887753251</v>
      </c>
      <c r="AF279" s="10" t="str">
        <f t="shared" si="38"/>
        <v/>
      </c>
      <c r="AG279" s="10" t="str">
        <f t="shared" si="31"/>
        <v/>
      </c>
      <c r="AH279" s="14">
        <f t="shared" si="37"/>
        <v>0</v>
      </c>
      <c r="AI279" s="12"/>
      <c r="AJ279" s="17" t="s">
        <v>388</v>
      </c>
    </row>
    <row r="280" spans="1:36" x14ac:dyDescent="0.3">
      <c r="A280" s="8" t="s">
        <v>389</v>
      </c>
      <c r="B280" s="9" t="str">
        <f>VLOOKUP(A280,'[1]Sub Pivot'!A$1:C$65536,2,FALSE)</f>
        <v>MAUPIN SUBSTATION</v>
      </c>
      <c r="C280" s="10">
        <f>VLOOKUP(A280,'[1]Sub Pivot'!A$1:C$65536,3,FALSE)</f>
        <v>2143010.4269999997</v>
      </c>
      <c r="D280" s="10">
        <f>IFERROR(VLOOKUP(A280,'[1]BP-18 Substation Detail'!A$1:C$65536,3,FALSE),"")</f>
        <v>1872509.4169999999</v>
      </c>
      <c r="E280" s="11">
        <f t="shared" si="34"/>
        <v>0.14445909192455603</v>
      </c>
      <c r="G280" s="10">
        <f>IFERROR(VLOOKUP('BP-20 Substation Detail'!A280,'[1]O&amp;M Pivot'!M$1:V$65536,10,FALSE),0)</f>
        <v>55413.862857142864</v>
      </c>
      <c r="I280" s="13" t="s">
        <v>31</v>
      </c>
      <c r="J280" s="13">
        <v>1</v>
      </c>
      <c r="K280" s="13" t="s">
        <v>31</v>
      </c>
      <c r="L280" s="13" t="s">
        <v>31</v>
      </c>
      <c r="M280" s="13" t="s">
        <v>31</v>
      </c>
      <c r="N280" s="13" t="s">
        <v>31</v>
      </c>
      <c r="O280" s="13" t="s">
        <v>31</v>
      </c>
      <c r="P280" s="13">
        <f t="shared" si="35"/>
        <v>1</v>
      </c>
      <c r="R280" s="10" t="str">
        <f t="shared" si="41"/>
        <v/>
      </c>
      <c r="S280" s="10">
        <f t="shared" si="41"/>
        <v>2143010.4269999997</v>
      </c>
      <c r="T280" s="10" t="str">
        <f t="shared" si="41"/>
        <v/>
      </c>
      <c r="U280" s="10" t="str">
        <f t="shared" si="40"/>
        <v/>
      </c>
      <c r="V280" s="10" t="str">
        <f t="shared" si="40"/>
        <v/>
      </c>
      <c r="W280" s="10" t="str">
        <f t="shared" si="40"/>
        <v/>
      </c>
      <c r="X280" s="10" t="str">
        <f t="shared" si="40"/>
        <v/>
      </c>
      <c r="Y280" s="14">
        <f t="shared" si="36"/>
        <v>0</v>
      </c>
      <c r="Z280" s="4"/>
      <c r="AA280" s="10" t="str">
        <f t="shared" si="39"/>
        <v/>
      </c>
      <c r="AB280" s="10">
        <f t="shared" si="39"/>
        <v>55413.862857142864</v>
      </c>
      <c r="AC280" s="10" t="str">
        <f t="shared" si="39"/>
        <v/>
      </c>
      <c r="AD280" s="10" t="str">
        <f t="shared" si="38"/>
        <v/>
      </c>
      <c r="AE280" s="10" t="str">
        <f t="shared" si="38"/>
        <v/>
      </c>
      <c r="AF280" s="10" t="str">
        <f t="shared" si="38"/>
        <v/>
      </c>
      <c r="AG280" s="10" t="str">
        <f t="shared" si="31"/>
        <v/>
      </c>
      <c r="AH280" s="14">
        <f t="shared" si="37"/>
        <v>0</v>
      </c>
      <c r="AI280" s="12"/>
      <c r="AJ280" s="13" t="s">
        <v>32</v>
      </c>
    </row>
    <row r="281" spans="1:36" x14ac:dyDescent="0.3">
      <c r="A281" s="8" t="s">
        <v>390</v>
      </c>
      <c r="B281" s="9" t="str">
        <f>VLOOKUP(A281,'[1]Sub Pivot'!A$1:C$65536,2,FALSE)</f>
        <v>MORRISON SUBSTATION</v>
      </c>
      <c r="C281" s="10">
        <f>VLOOKUP(A281,'[1]Sub Pivot'!A$1:C$65536,3,FALSE)</f>
        <v>17455.86</v>
      </c>
      <c r="D281" s="10">
        <f>IFERROR(VLOOKUP(A281,'[1]BP-18 Substation Detail'!A$1:C$65536,3,FALSE),"")</f>
        <v>17455.86</v>
      </c>
      <c r="E281" s="11">
        <f t="shared" si="34"/>
        <v>0</v>
      </c>
      <c r="G281" s="10">
        <f>IFERROR(VLOOKUP('BP-20 Substation Detail'!A281,'[1]O&amp;M Pivot'!M$1:V$65536,10,FALSE),0)</f>
        <v>0</v>
      </c>
      <c r="I281" s="13" t="s">
        <v>31</v>
      </c>
      <c r="J281" s="13">
        <v>1</v>
      </c>
      <c r="K281" s="13" t="s">
        <v>31</v>
      </c>
      <c r="L281" s="13" t="s">
        <v>31</v>
      </c>
      <c r="M281" s="13" t="s">
        <v>31</v>
      </c>
      <c r="N281" s="13" t="s">
        <v>31</v>
      </c>
      <c r="O281" s="13" t="s">
        <v>31</v>
      </c>
      <c r="P281" s="13">
        <f t="shared" si="35"/>
        <v>1</v>
      </c>
      <c r="R281" s="10" t="str">
        <f t="shared" si="41"/>
        <v/>
      </c>
      <c r="S281" s="10">
        <f t="shared" si="41"/>
        <v>17455.86</v>
      </c>
      <c r="T281" s="10" t="str">
        <f t="shared" si="41"/>
        <v/>
      </c>
      <c r="U281" s="10" t="str">
        <f t="shared" si="40"/>
        <v/>
      </c>
      <c r="V281" s="10" t="str">
        <f t="shared" si="40"/>
        <v/>
      </c>
      <c r="W281" s="10" t="str">
        <f t="shared" si="40"/>
        <v/>
      </c>
      <c r="X281" s="10" t="str">
        <f t="shared" si="40"/>
        <v/>
      </c>
      <c r="Y281" s="14">
        <f t="shared" si="36"/>
        <v>0</v>
      </c>
      <c r="Z281" s="4"/>
      <c r="AA281" s="10" t="str">
        <f t="shared" si="39"/>
        <v/>
      </c>
      <c r="AB281" s="10">
        <f t="shared" si="39"/>
        <v>0</v>
      </c>
      <c r="AC281" s="10" t="str">
        <f t="shared" si="39"/>
        <v/>
      </c>
      <c r="AD281" s="10" t="str">
        <f t="shared" si="38"/>
        <v/>
      </c>
      <c r="AE281" s="10" t="str">
        <f t="shared" si="38"/>
        <v/>
      </c>
      <c r="AF281" s="10" t="str">
        <f t="shared" si="38"/>
        <v/>
      </c>
      <c r="AG281" s="10" t="str">
        <f t="shared" si="31"/>
        <v/>
      </c>
      <c r="AH281" s="14">
        <f t="shared" si="37"/>
        <v>0</v>
      </c>
      <c r="AI281" s="12"/>
      <c r="AJ281" s="13" t="s">
        <v>48</v>
      </c>
    </row>
    <row r="282" spans="1:36" x14ac:dyDescent="0.3">
      <c r="A282" s="8" t="s">
        <v>391</v>
      </c>
      <c r="B282" s="9" t="str">
        <f>VLOOKUP(A282,'[1]Sub Pivot'!A$1:C$65536,2,FALSE)</f>
        <v>MOSSYROCK SWITCHYARD</v>
      </c>
      <c r="C282" s="10">
        <f>VLOOKUP(A282,'[1]Sub Pivot'!A$1:C$65536,3,FALSE)</f>
        <v>129516.52</v>
      </c>
      <c r="D282" s="10">
        <f>IFERROR(VLOOKUP(A282,'[1]BP-18 Substation Detail'!A$1:C$65536,3,FALSE),"")</f>
        <v>128212.31</v>
      </c>
      <c r="E282" s="11">
        <f t="shared" si="34"/>
        <v>1.0172268169881709E-2</v>
      </c>
      <c r="G282" s="10">
        <f>IFERROR(VLOOKUP('BP-20 Substation Detail'!A282,'[1]O&amp;M Pivot'!M$1:V$65536,10,FALSE),0)</f>
        <v>1534.6257142857144</v>
      </c>
      <c r="I282" s="13" t="s">
        <v>31</v>
      </c>
      <c r="J282" s="13">
        <v>1</v>
      </c>
      <c r="K282" s="13" t="s">
        <v>31</v>
      </c>
      <c r="L282" s="13" t="s">
        <v>31</v>
      </c>
      <c r="M282" s="13" t="s">
        <v>31</v>
      </c>
      <c r="N282" s="13" t="s">
        <v>31</v>
      </c>
      <c r="O282" s="13" t="s">
        <v>31</v>
      </c>
      <c r="P282" s="13">
        <f t="shared" si="35"/>
        <v>1</v>
      </c>
      <c r="R282" s="10" t="str">
        <f t="shared" si="41"/>
        <v/>
      </c>
      <c r="S282" s="10">
        <f t="shared" si="41"/>
        <v>129516.52</v>
      </c>
      <c r="T282" s="10" t="str">
        <f t="shared" si="41"/>
        <v/>
      </c>
      <c r="U282" s="10" t="str">
        <f t="shared" si="40"/>
        <v/>
      </c>
      <c r="V282" s="10" t="str">
        <f t="shared" si="40"/>
        <v/>
      </c>
      <c r="W282" s="10" t="str">
        <f t="shared" si="40"/>
        <v/>
      </c>
      <c r="X282" s="10" t="str">
        <f t="shared" si="40"/>
        <v/>
      </c>
      <c r="Y282" s="14">
        <f t="shared" si="36"/>
        <v>0</v>
      </c>
      <c r="Z282" s="4"/>
      <c r="AA282" s="10" t="str">
        <f t="shared" si="39"/>
        <v/>
      </c>
      <c r="AB282" s="10">
        <f t="shared" si="39"/>
        <v>1534.6257142857144</v>
      </c>
      <c r="AC282" s="10" t="str">
        <f t="shared" si="39"/>
        <v/>
      </c>
      <c r="AD282" s="10" t="str">
        <f t="shared" si="38"/>
        <v/>
      </c>
      <c r="AE282" s="10" t="str">
        <f t="shared" si="38"/>
        <v/>
      </c>
      <c r="AF282" s="10" t="str">
        <f t="shared" si="38"/>
        <v/>
      </c>
      <c r="AG282" s="10" t="str">
        <f t="shared" si="31"/>
        <v/>
      </c>
      <c r="AH282" s="14">
        <f t="shared" si="37"/>
        <v>0</v>
      </c>
      <c r="AI282" s="12"/>
      <c r="AJ282" s="13" t="s">
        <v>48</v>
      </c>
    </row>
    <row r="283" spans="1:36" x14ac:dyDescent="0.3">
      <c r="A283" s="8" t="s">
        <v>392</v>
      </c>
      <c r="B283" s="18" t="str">
        <f>VLOOKUP(A283,'[1]Sub Pivot'!A$1:C$65536,2,FALSE)</f>
        <v>MOXEE SUBSTATION</v>
      </c>
      <c r="C283" s="10">
        <f>VLOOKUP(A283,'[1]Sub Pivot'!A$1:C$65536,3,FALSE)</f>
        <v>6591549.1600000011</v>
      </c>
      <c r="D283" s="10">
        <f>IFERROR(VLOOKUP(A283,'[1]BP-18 Substation Detail'!A$1:C$65536,3,FALSE),"")</f>
        <v>2711799.4599999995</v>
      </c>
      <c r="E283" s="11">
        <f t="shared" si="34"/>
        <v>1.4306919656957238</v>
      </c>
      <c r="G283" s="10">
        <f>IFERROR(VLOOKUP('BP-20 Substation Detail'!A283,'[1]O&amp;M Pivot'!M$1:V$65536,10,FALSE),0)</f>
        <v>39482.637142857144</v>
      </c>
      <c r="I283" s="13" t="s">
        <v>31</v>
      </c>
      <c r="J283" s="13">
        <v>1</v>
      </c>
      <c r="K283" s="13" t="s">
        <v>31</v>
      </c>
      <c r="L283" s="13" t="s">
        <v>31</v>
      </c>
      <c r="M283" s="13" t="s">
        <v>31</v>
      </c>
      <c r="N283" s="13" t="s">
        <v>31</v>
      </c>
      <c r="O283" s="13" t="s">
        <v>31</v>
      </c>
      <c r="P283" s="13">
        <f t="shared" si="35"/>
        <v>1</v>
      </c>
      <c r="R283" s="10" t="str">
        <f t="shared" si="41"/>
        <v/>
      </c>
      <c r="S283" s="10">
        <f t="shared" si="41"/>
        <v>6591549.1600000011</v>
      </c>
      <c r="T283" s="10" t="str">
        <f t="shared" si="41"/>
        <v/>
      </c>
      <c r="U283" s="10" t="str">
        <f t="shared" si="40"/>
        <v/>
      </c>
      <c r="V283" s="10" t="str">
        <f t="shared" si="40"/>
        <v/>
      </c>
      <c r="W283" s="10" t="str">
        <f t="shared" si="40"/>
        <v/>
      </c>
      <c r="X283" s="10" t="str">
        <f t="shared" si="40"/>
        <v/>
      </c>
      <c r="Y283" s="14">
        <f t="shared" si="36"/>
        <v>0</v>
      </c>
      <c r="Z283" s="4"/>
      <c r="AA283" s="10" t="str">
        <f t="shared" si="39"/>
        <v/>
      </c>
      <c r="AB283" s="10">
        <f t="shared" si="39"/>
        <v>39482.637142857144</v>
      </c>
      <c r="AC283" s="10" t="str">
        <f t="shared" si="39"/>
        <v/>
      </c>
      <c r="AD283" s="10" t="str">
        <f t="shared" si="38"/>
        <v/>
      </c>
      <c r="AE283" s="10" t="str">
        <f t="shared" si="38"/>
        <v/>
      </c>
      <c r="AF283" s="10" t="str">
        <f t="shared" si="38"/>
        <v/>
      </c>
      <c r="AG283" s="10" t="str">
        <f t="shared" si="31"/>
        <v/>
      </c>
      <c r="AH283" s="14">
        <f t="shared" si="37"/>
        <v>0</v>
      </c>
      <c r="AI283" s="12"/>
      <c r="AJ283" s="13" t="s">
        <v>32</v>
      </c>
    </row>
    <row r="284" spans="1:36" x14ac:dyDescent="0.3">
      <c r="A284" s="8" t="s">
        <v>393</v>
      </c>
      <c r="B284" s="18" t="str">
        <f>VLOOKUP(A284,'[1]Sub Pivot'!A$1:C$65536,2,FALSE)</f>
        <v>MOYIE SUBSTATION</v>
      </c>
      <c r="C284" s="10">
        <f>VLOOKUP(A284,'[1]Sub Pivot'!A$1:C$65536,3,FALSE)</f>
        <v>38024.629999999997</v>
      </c>
      <c r="D284" s="10">
        <f>IFERROR(VLOOKUP(A284,'[1]BP-18 Substation Detail'!A$1:C$65536,3,FALSE),"")</f>
        <v>206549.28</v>
      </c>
      <c r="E284" s="11">
        <f t="shared" si="34"/>
        <v>-0.81590528904288606</v>
      </c>
      <c r="G284" s="10">
        <f>IFERROR(VLOOKUP('BP-20 Substation Detail'!A284,'[1]O&amp;M Pivot'!M$1:V$65536,10,FALSE),0)</f>
        <v>4760.5957142857142</v>
      </c>
      <c r="I284" s="13" t="s">
        <v>31</v>
      </c>
      <c r="J284" s="24">
        <v>1</v>
      </c>
      <c r="K284" s="13" t="s">
        <v>31</v>
      </c>
      <c r="L284" s="13" t="s">
        <v>31</v>
      </c>
      <c r="M284" s="13" t="s">
        <v>31</v>
      </c>
      <c r="N284" s="13" t="s">
        <v>31</v>
      </c>
      <c r="O284" s="13"/>
      <c r="P284" s="13">
        <f t="shared" si="35"/>
        <v>1</v>
      </c>
      <c r="R284" s="10" t="str">
        <f t="shared" si="41"/>
        <v/>
      </c>
      <c r="S284" s="10">
        <f t="shared" si="41"/>
        <v>38024.629999999997</v>
      </c>
      <c r="T284" s="10" t="str">
        <f t="shared" si="41"/>
        <v/>
      </c>
      <c r="U284" s="10" t="str">
        <f t="shared" si="40"/>
        <v/>
      </c>
      <c r="V284" s="10" t="str">
        <f t="shared" si="40"/>
        <v/>
      </c>
      <c r="W284" s="10" t="str">
        <f t="shared" si="40"/>
        <v/>
      </c>
      <c r="X284" s="10">
        <f t="shared" si="40"/>
        <v>0</v>
      </c>
      <c r="Y284" s="14">
        <f t="shared" si="36"/>
        <v>0</v>
      </c>
      <c r="Z284" s="4"/>
      <c r="AA284" s="10" t="str">
        <f t="shared" si="39"/>
        <v/>
      </c>
      <c r="AB284" s="10">
        <f t="shared" si="39"/>
        <v>4760.5957142857142</v>
      </c>
      <c r="AC284" s="10" t="str">
        <f t="shared" si="39"/>
        <v/>
      </c>
      <c r="AD284" s="10" t="str">
        <f t="shared" si="38"/>
        <v/>
      </c>
      <c r="AE284" s="10" t="str">
        <f t="shared" si="38"/>
        <v/>
      </c>
      <c r="AF284" s="10" t="str">
        <f t="shared" si="38"/>
        <v/>
      </c>
      <c r="AG284" s="10">
        <f t="shared" si="38"/>
        <v>0</v>
      </c>
      <c r="AH284" s="14">
        <f t="shared" si="37"/>
        <v>0</v>
      </c>
      <c r="AI284" s="12"/>
      <c r="AJ284" s="24" t="s">
        <v>394</v>
      </c>
    </row>
    <row r="285" spans="1:36" x14ac:dyDescent="0.3">
      <c r="A285" s="8" t="s">
        <v>395</v>
      </c>
      <c r="B285" s="9" t="str">
        <f>VLOOKUP(A285,'[1]Sub Pivot'!A$1:C$65536,2,FALSE)</f>
        <v>MAPLE VALLEY SUBSTATION</v>
      </c>
      <c r="C285" s="10">
        <f>VLOOKUP(A285,'[1]Sub Pivot'!A$1:C$65536,3,FALSE)</f>
        <v>72553754.324000001</v>
      </c>
      <c r="D285" s="10">
        <f>IFERROR(VLOOKUP(A285,'[1]BP-18 Substation Detail'!A$1:C$65536,3,FALSE),"")</f>
        <v>71381351.993999973</v>
      </c>
      <c r="E285" s="11">
        <f t="shared" si="34"/>
        <v>1.6424490392092535E-2</v>
      </c>
      <c r="G285" s="10">
        <f>IFERROR(VLOOKUP('BP-20 Substation Detail'!A285,'[1]O&amp;M Pivot'!M$1:V$65536,10,FALSE),0)</f>
        <v>662174.4728571428</v>
      </c>
      <c r="I285" s="13" t="s">
        <v>31</v>
      </c>
      <c r="J285" s="13">
        <v>1</v>
      </c>
      <c r="K285" s="13" t="s">
        <v>31</v>
      </c>
      <c r="L285" s="13" t="s">
        <v>31</v>
      </c>
      <c r="M285" s="13" t="s">
        <v>31</v>
      </c>
      <c r="N285" s="13" t="s">
        <v>31</v>
      </c>
      <c r="O285" s="13" t="s">
        <v>31</v>
      </c>
      <c r="P285" s="13">
        <f t="shared" si="35"/>
        <v>1</v>
      </c>
      <c r="R285" s="10" t="str">
        <f t="shared" si="41"/>
        <v/>
      </c>
      <c r="S285" s="10">
        <f t="shared" si="41"/>
        <v>72553754.324000001</v>
      </c>
      <c r="T285" s="10" t="str">
        <f t="shared" si="41"/>
        <v/>
      </c>
      <c r="U285" s="10" t="str">
        <f t="shared" si="40"/>
        <v/>
      </c>
      <c r="V285" s="10" t="str">
        <f t="shared" si="40"/>
        <v/>
      </c>
      <c r="W285" s="10" t="str">
        <f t="shared" si="40"/>
        <v/>
      </c>
      <c r="X285" s="10" t="str">
        <f t="shared" si="40"/>
        <v/>
      </c>
      <c r="Y285" s="14">
        <f t="shared" si="36"/>
        <v>0</v>
      </c>
      <c r="Z285" s="4"/>
      <c r="AA285" s="10" t="str">
        <f t="shared" si="39"/>
        <v/>
      </c>
      <c r="AB285" s="10">
        <f t="shared" si="39"/>
        <v>662174.4728571428</v>
      </c>
      <c r="AC285" s="10" t="str">
        <f t="shared" si="39"/>
        <v/>
      </c>
      <c r="AD285" s="10" t="str">
        <f t="shared" si="38"/>
        <v/>
      </c>
      <c r="AE285" s="10" t="str">
        <f t="shared" si="38"/>
        <v/>
      </c>
      <c r="AF285" s="10" t="str">
        <f t="shared" si="38"/>
        <v/>
      </c>
      <c r="AG285" s="10" t="str">
        <f t="shared" si="38"/>
        <v/>
      </c>
      <c r="AH285" s="14">
        <f t="shared" si="37"/>
        <v>0</v>
      </c>
      <c r="AI285" s="12"/>
      <c r="AJ285" s="13" t="s">
        <v>32</v>
      </c>
    </row>
    <row r="286" spans="1:36" x14ac:dyDescent="0.3">
      <c r="A286" s="8" t="s">
        <v>396</v>
      </c>
      <c r="B286" s="9" t="str">
        <f>VLOOKUP(A286,'[1]Sub Pivot'!A$1:C$65536,2,FALSE)</f>
        <v>MOUNTAIN AVENUE SUBSTATION</v>
      </c>
      <c r="C286" s="10">
        <f>VLOOKUP(A286,'[1]Sub Pivot'!A$1:C$65536,3,FALSE)</f>
        <v>2109055.27</v>
      </c>
      <c r="D286" s="10">
        <f>IFERROR(VLOOKUP(A286,'[1]BP-18 Substation Detail'!A$1:C$65536,3,FALSE),"")</f>
        <v>2108819.4300000002</v>
      </c>
      <c r="E286" s="11">
        <f t="shared" si="34"/>
        <v>1.1183508490333427E-4</v>
      </c>
      <c r="G286" s="10">
        <f>IFERROR(VLOOKUP('BP-20 Substation Detail'!A286,'[1]O&amp;M Pivot'!M$1:V$65536,10,FALSE),0)</f>
        <v>27113.164285714283</v>
      </c>
      <c r="I286" s="13" t="s">
        <v>31</v>
      </c>
      <c r="J286" s="13">
        <v>0.78218557254958587</v>
      </c>
      <c r="K286" s="13" t="s">
        <v>31</v>
      </c>
      <c r="L286" s="13" t="s">
        <v>31</v>
      </c>
      <c r="M286" s="13">
        <v>0.21781442745041407</v>
      </c>
      <c r="N286" s="13" t="s">
        <v>31</v>
      </c>
      <c r="O286" s="13" t="s">
        <v>31</v>
      </c>
      <c r="P286" s="13">
        <f t="shared" si="35"/>
        <v>1</v>
      </c>
      <c r="R286" s="10" t="str">
        <f t="shared" si="41"/>
        <v/>
      </c>
      <c r="S286" s="10">
        <f t="shared" si="41"/>
        <v>1649672.6039036715</v>
      </c>
      <c r="T286" s="10" t="str">
        <f t="shared" si="41"/>
        <v/>
      </c>
      <c r="U286" s="10" t="str">
        <f t="shared" si="40"/>
        <v/>
      </c>
      <c r="V286" s="10">
        <f t="shared" si="40"/>
        <v>459382.66609632847</v>
      </c>
      <c r="W286" s="10" t="str">
        <f t="shared" si="40"/>
        <v/>
      </c>
      <c r="X286" s="10" t="str">
        <f t="shared" si="40"/>
        <v/>
      </c>
      <c r="Y286" s="14">
        <f t="shared" si="36"/>
        <v>0</v>
      </c>
      <c r="Z286" s="4"/>
      <c r="AA286" s="10" t="str">
        <f t="shared" si="39"/>
        <v/>
      </c>
      <c r="AB286" s="10">
        <f t="shared" si="39"/>
        <v>21207.525930452412</v>
      </c>
      <c r="AC286" s="10" t="str">
        <f t="shared" si="39"/>
        <v/>
      </c>
      <c r="AD286" s="10" t="str">
        <f t="shared" si="38"/>
        <v/>
      </c>
      <c r="AE286" s="10">
        <f t="shared" si="38"/>
        <v>5905.6383552618718</v>
      </c>
      <c r="AF286" s="10" t="str">
        <f t="shared" si="38"/>
        <v/>
      </c>
      <c r="AG286" s="10" t="str">
        <f t="shared" si="38"/>
        <v/>
      </c>
      <c r="AH286" s="14">
        <f t="shared" si="37"/>
        <v>0</v>
      </c>
      <c r="AI286" s="12"/>
      <c r="AJ286" s="13" t="s">
        <v>296</v>
      </c>
    </row>
    <row r="287" spans="1:36" x14ac:dyDescent="0.3">
      <c r="A287" s="8" t="s">
        <v>397</v>
      </c>
      <c r="B287" s="9" t="str">
        <f>VLOOKUP(A287,'[1]Sub Pivot'!A$1:C$65536,2,FALSE)</f>
        <v>MOUNTAIN HOME SUBSTATION(BPA)</v>
      </c>
      <c r="C287" s="10">
        <f>VLOOKUP(A287,'[1]Sub Pivot'!A$1:C$65536,3,FALSE)</f>
        <v>174369</v>
      </c>
      <c r="D287" s="10">
        <f>IFERROR(VLOOKUP(A287,'[1]BP-18 Substation Detail'!A$1:C$65536,3,FALSE),"")</f>
        <v>174369</v>
      </c>
      <c r="E287" s="11">
        <f t="shared" si="34"/>
        <v>0</v>
      </c>
      <c r="G287" s="10">
        <f>IFERROR(VLOOKUP('BP-20 Substation Detail'!A287,'[1]O&amp;M Pivot'!M$1:V$65536,10,FALSE),0)</f>
        <v>18179.557142857142</v>
      </c>
      <c r="I287" s="13">
        <v>1</v>
      </c>
      <c r="J287" s="13" t="s">
        <v>31</v>
      </c>
      <c r="K287" s="13" t="s">
        <v>31</v>
      </c>
      <c r="L287" s="13" t="s">
        <v>31</v>
      </c>
      <c r="M287" s="13" t="s">
        <v>31</v>
      </c>
      <c r="N287" s="13" t="s">
        <v>31</v>
      </c>
      <c r="O287" s="13" t="s">
        <v>31</v>
      </c>
      <c r="P287" s="13">
        <f t="shared" si="35"/>
        <v>1</v>
      </c>
      <c r="R287" s="10">
        <f t="shared" si="41"/>
        <v>174369</v>
      </c>
      <c r="S287" s="10" t="str">
        <f t="shared" si="41"/>
        <v/>
      </c>
      <c r="T287" s="10" t="str">
        <f t="shared" si="41"/>
        <v/>
      </c>
      <c r="U287" s="10" t="str">
        <f t="shared" si="40"/>
        <v/>
      </c>
      <c r="V287" s="10" t="str">
        <f t="shared" si="40"/>
        <v/>
      </c>
      <c r="W287" s="10" t="str">
        <f t="shared" si="40"/>
        <v/>
      </c>
      <c r="X287" s="10" t="str">
        <f t="shared" si="40"/>
        <v/>
      </c>
      <c r="Y287" s="14">
        <f t="shared" si="36"/>
        <v>0</v>
      </c>
      <c r="Z287" s="4"/>
      <c r="AA287" s="10">
        <f t="shared" si="39"/>
        <v>18179.557142857142</v>
      </c>
      <c r="AB287" s="10" t="str">
        <f t="shared" si="39"/>
        <v/>
      </c>
      <c r="AC287" s="10" t="str">
        <f t="shared" si="39"/>
        <v/>
      </c>
      <c r="AD287" s="10" t="str">
        <f t="shared" si="38"/>
        <v/>
      </c>
      <c r="AE287" s="10" t="str">
        <f t="shared" si="38"/>
        <v/>
      </c>
      <c r="AF287" s="10" t="str">
        <f t="shared" si="38"/>
        <v/>
      </c>
      <c r="AG287" s="10" t="str">
        <f t="shared" si="38"/>
        <v/>
      </c>
      <c r="AH287" s="14">
        <f t="shared" si="37"/>
        <v>0</v>
      </c>
      <c r="AI287" s="12"/>
      <c r="AJ287" s="13" t="s">
        <v>158</v>
      </c>
    </row>
    <row r="288" spans="1:36" x14ac:dyDescent="0.3">
      <c r="A288" s="8" t="s">
        <v>398</v>
      </c>
      <c r="B288" s="9" t="str">
        <f>VLOOKUP(A288,'[1]Sub Pivot'!A$1:C$65536,2,FALSE)</f>
        <v>MOUNTAIN VIEW SUBSTATION(MASON CO PUD NO 3)</v>
      </c>
      <c r="C288" s="10">
        <f>VLOOKUP(A288,'[1]Sub Pivot'!A$1:C$65536,3,FALSE)</f>
        <v>29452</v>
      </c>
      <c r="D288" s="10">
        <f>IFERROR(VLOOKUP(A288,'[1]BP-18 Substation Detail'!A$1:C$65536,3,FALSE),"")</f>
        <v>29452</v>
      </c>
      <c r="E288" s="11">
        <f t="shared" si="34"/>
        <v>0</v>
      </c>
      <c r="G288" s="10">
        <f>IFERROR(VLOOKUP('BP-20 Substation Detail'!A288,'[1]O&amp;M Pivot'!M$1:V$65536,10,FALSE),0)</f>
        <v>352.33857142857147</v>
      </c>
      <c r="I288" s="13" t="s">
        <v>31</v>
      </c>
      <c r="J288" s="13">
        <v>1</v>
      </c>
      <c r="K288" s="13" t="s">
        <v>31</v>
      </c>
      <c r="L288" s="13" t="s">
        <v>31</v>
      </c>
      <c r="M288" s="13" t="s">
        <v>31</v>
      </c>
      <c r="N288" s="13" t="s">
        <v>31</v>
      </c>
      <c r="O288" s="13" t="s">
        <v>31</v>
      </c>
      <c r="P288" s="13">
        <f t="shared" si="35"/>
        <v>1</v>
      </c>
      <c r="R288" s="10" t="str">
        <f t="shared" si="41"/>
        <v/>
      </c>
      <c r="S288" s="10">
        <f t="shared" si="41"/>
        <v>29452</v>
      </c>
      <c r="T288" s="10" t="str">
        <f t="shared" si="41"/>
        <v/>
      </c>
      <c r="U288" s="10" t="str">
        <f t="shared" si="40"/>
        <v/>
      </c>
      <c r="V288" s="10" t="str">
        <f t="shared" si="40"/>
        <v/>
      </c>
      <c r="W288" s="10" t="str">
        <f t="shared" si="40"/>
        <v/>
      </c>
      <c r="X288" s="10" t="str">
        <f t="shared" si="40"/>
        <v/>
      </c>
      <c r="Y288" s="14">
        <f t="shared" si="36"/>
        <v>0</v>
      </c>
      <c r="Z288" s="4"/>
      <c r="AA288" s="10" t="str">
        <f t="shared" si="39"/>
        <v/>
      </c>
      <c r="AB288" s="10">
        <f t="shared" si="39"/>
        <v>352.33857142857147</v>
      </c>
      <c r="AC288" s="10" t="str">
        <f t="shared" si="39"/>
        <v/>
      </c>
      <c r="AD288" s="10" t="str">
        <f t="shared" si="38"/>
        <v/>
      </c>
      <c r="AE288" s="10" t="str">
        <f t="shared" si="38"/>
        <v/>
      </c>
      <c r="AF288" s="10" t="str">
        <f t="shared" si="38"/>
        <v/>
      </c>
      <c r="AG288" s="10" t="str">
        <f t="shared" si="38"/>
        <v/>
      </c>
      <c r="AH288" s="14">
        <f t="shared" si="37"/>
        <v>0</v>
      </c>
      <c r="AI288" s="12"/>
      <c r="AJ288" s="13" t="s">
        <v>48</v>
      </c>
    </row>
    <row r="289" spans="1:36" x14ac:dyDescent="0.3">
      <c r="A289" s="8" t="s">
        <v>399</v>
      </c>
      <c r="B289" s="9" t="str">
        <f>VLOOKUP(A289,'[1]Sub Pivot'!A$1:C$65536,2,FALSE)</f>
        <v>MURRAY SUBSTATION</v>
      </c>
      <c r="C289" s="10">
        <f>VLOOKUP(A289,'[1]Sub Pivot'!A$1:C$65536,3,FALSE)</f>
        <v>10211901.66</v>
      </c>
      <c r="D289" s="10">
        <f>IFERROR(VLOOKUP(A289,'[1]BP-18 Substation Detail'!A$1:C$65536,3,FALSE),"")</f>
        <v>9700370.910000002</v>
      </c>
      <c r="E289" s="11">
        <f t="shared" si="34"/>
        <v>5.2733112449614365E-2</v>
      </c>
      <c r="G289" s="10">
        <f>IFERROR(VLOOKUP('BP-20 Substation Detail'!A289,'[1]O&amp;M Pivot'!M$1:V$65536,10,FALSE),0)</f>
        <v>192916.19857142857</v>
      </c>
      <c r="I289" s="13" t="s">
        <v>31</v>
      </c>
      <c r="J289" s="13">
        <v>1</v>
      </c>
      <c r="K289" s="13" t="s">
        <v>31</v>
      </c>
      <c r="L289" s="13" t="s">
        <v>31</v>
      </c>
      <c r="M289" s="13" t="s">
        <v>31</v>
      </c>
      <c r="N289" s="13" t="s">
        <v>31</v>
      </c>
      <c r="O289" s="13" t="s">
        <v>31</v>
      </c>
      <c r="P289" s="13">
        <f t="shared" si="35"/>
        <v>1</v>
      </c>
      <c r="R289" s="10" t="str">
        <f t="shared" si="41"/>
        <v/>
      </c>
      <c r="S289" s="10">
        <f t="shared" si="41"/>
        <v>10211901.66</v>
      </c>
      <c r="T289" s="10" t="str">
        <f t="shared" si="41"/>
        <v/>
      </c>
      <c r="U289" s="10" t="str">
        <f t="shared" si="40"/>
        <v/>
      </c>
      <c r="V289" s="10" t="str">
        <f t="shared" si="40"/>
        <v/>
      </c>
      <c r="W289" s="10" t="str">
        <f t="shared" si="40"/>
        <v/>
      </c>
      <c r="X289" s="10" t="str">
        <f t="shared" si="40"/>
        <v/>
      </c>
      <c r="Y289" s="14">
        <f t="shared" si="36"/>
        <v>0</v>
      </c>
      <c r="Z289" s="4"/>
      <c r="AA289" s="10" t="str">
        <f t="shared" si="39"/>
        <v/>
      </c>
      <c r="AB289" s="10">
        <f t="shared" si="39"/>
        <v>192916.19857142857</v>
      </c>
      <c r="AC289" s="10" t="str">
        <f t="shared" si="39"/>
        <v/>
      </c>
      <c r="AD289" s="10" t="str">
        <f t="shared" si="38"/>
        <v/>
      </c>
      <c r="AE289" s="10" t="str">
        <f t="shared" si="38"/>
        <v/>
      </c>
      <c r="AF289" s="10" t="str">
        <f t="shared" si="38"/>
        <v/>
      </c>
      <c r="AG289" s="10" t="str">
        <f t="shared" si="38"/>
        <v/>
      </c>
      <c r="AH289" s="14">
        <f t="shared" si="37"/>
        <v>0</v>
      </c>
      <c r="AI289" s="12"/>
      <c r="AJ289" s="13" t="s">
        <v>32</v>
      </c>
    </row>
    <row r="290" spans="1:36" x14ac:dyDescent="0.3">
      <c r="A290" s="8" t="s">
        <v>400</v>
      </c>
      <c r="B290" s="9" t="str">
        <f>VLOOKUP(A290,'[1]Sub Pivot'!A$1:C$65536,2,FALSE)</f>
        <v>MT. VERNON SUBSTATION(SPRINGFIELD UTILITY BOARD)</v>
      </c>
      <c r="C290" s="10">
        <f>VLOOKUP(A290,'[1]Sub Pivot'!A$1:C$65536,3,FALSE)</f>
        <v>7307</v>
      </c>
      <c r="D290" s="10">
        <f>IFERROR(VLOOKUP(A290,'[1]BP-18 Substation Detail'!A$1:C$65536,3,FALSE),"")</f>
        <v>7307</v>
      </c>
      <c r="E290" s="11">
        <f t="shared" si="34"/>
        <v>0</v>
      </c>
      <c r="G290" s="10">
        <f>IFERROR(VLOOKUP('BP-20 Substation Detail'!A290,'[1]O&amp;M Pivot'!M$1:V$65536,10,FALSE),0)</f>
        <v>111.96285714285715</v>
      </c>
      <c r="I290" s="13" t="s">
        <v>31</v>
      </c>
      <c r="J290" s="13">
        <v>1</v>
      </c>
      <c r="K290" s="13" t="s">
        <v>31</v>
      </c>
      <c r="L290" s="13" t="s">
        <v>31</v>
      </c>
      <c r="M290" s="13" t="s">
        <v>31</v>
      </c>
      <c r="N290" s="13" t="s">
        <v>31</v>
      </c>
      <c r="O290" s="13" t="s">
        <v>31</v>
      </c>
      <c r="P290" s="13">
        <f t="shared" si="35"/>
        <v>1</v>
      </c>
      <c r="R290" s="10" t="str">
        <f t="shared" si="41"/>
        <v/>
      </c>
      <c r="S290" s="10">
        <f t="shared" si="41"/>
        <v>7307</v>
      </c>
      <c r="T290" s="10" t="str">
        <f t="shared" si="41"/>
        <v/>
      </c>
      <c r="U290" s="10" t="str">
        <f t="shared" si="40"/>
        <v/>
      </c>
      <c r="V290" s="10" t="str">
        <f t="shared" si="40"/>
        <v/>
      </c>
      <c r="W290" s="10" t="str">
        <f t="shared" si="40"/>
        <v/>
      </c>
      <c r="X290" s="10" t="str">
        <f t="shared" si="40"/>
        <v/>
      </c>
      <c r="Y290" s="14">
        <f t="shared" si="36"/>
        <v>0</v>
      </c>
      <c r="Z290" s="4"/>
      <c r="AA290" s="10" t="str">
        <f t="shared" si="39"/>
        <v/>
      </c>
      <c r="AB290" s="10">
        <f t="shared" si="39"/>
        <v>111.96285714285715</v>
      </c>
      <c r="AC290" s="10" t="str">
        <f t="shared" si="39"/>
        <v/>
      </c>
      <c r="AD290" s="10" t="str">
        <f t="shared" si="38"/>
        <v/>
      </c>
      <c r="AE290" s="10" t="str">
        <f t="shared" si="38"/>
        <v/>
      </c>
      <c r="AF290" s="10" t="str">
        <f t="shared" si="38"/>
        <v/>
      </c>
      <c r="AG290" s="10" t="str">
        <f t="shared" si="38"/>
        <v/>
      </c>
      <c r="AH290" s="14">
        <f t="shared" si="37"/>
        <v>0</v>
      </c>
      <c r="AI290" s="12"/>
      <c r="AJ290" s="13" t="s">
        <v>48</v>
      </c>
    </row>
    <row r="291" spans="1:36" x14ac:dyDescent="0.3">
      <c r="A291" s="8" t="s">
        <v>401</v>
      </c>
      <c r="B291" s="9" t="str">
        <f>VLOOKUP(A291,'[1]Sub Pivot'!A$1:C$65536,2,FALSE)</f>
        <v>NASELLE SUBSTATION</v>
      </c>
      <c r="C291" s="10">
        <f>VLOOKUP(A291,'[1]Sub Pivot'!A$1:C$65536,3,FALSE)</f>
        <v>4485818.4400000004</v>
      </c>
      <c r="D291" s="10">
        <f>IFERROR(VLOOKUP(A291,'[1]BP-18 Substation Detail'!A$1:C$65536,3,FALSE),"")</f>
        <v>4415277.5</v>
      </c>
      <c r="E291" s="11">
        <f t="shared" si="34"/>
        <v>1.5976558664772579E-2</v>
      </c>
      <c r="G291" s="10">
        <f>IFERROR(VLOOKUP('BP-20 Substation Detail'!A291,'[1]O&amp;M Pivot'!M$1:V$65536,10,FALSE),0)</f>
        <v>69536.25</v>
      </c>
      <c r="I291" s="13" t="s">
        <v>31</v>
      </c>
      <c r="J291" s="13">
        <v>1</v>
      </c>
      <c r="K291" s="13" t="s">
        <v>31</v>
      </c>
      <c r="L291" s="13" t="s">
        <v>31</v>
      </c>
      <c r="M291" s="13" t="s">
        <v>31</v>
      </c>
      <c r="N291" s="13" t="s">
        <v>31</v>
      </c>
      <c r="O291" s="13" t="s">
        <v>31</v>
      </c>
      <c r="P291" s="13">
        <f t="shared" si="35"/>
        <v>1</v>
      </c>
      <c r="R291" s="10" t="str">
        <f t="shared" si="41"/>
        <v/>
      </c>
      <c r="S291" s="10">
        <f t="shared" si="41"/>
        <v>4485818.4400000004</v>
      </c>
      <c r="T291" s="10" t="str">
        <f t="shared" si="41"/>
        <v/>
      </c>
      <c r="U291" s="10" t="str">
        <f t="shared" si="40"/>
        <v/>
      </c>
      <c r="V291" s="10" t="str">
        <f t="shared" si="40"/>
        <v/>
      </c>
      <c r="W291" s="10" t="str">
        <f t="shared" si="40"/>
        <v/>
      </c>
      <c r="X291" s="10" t="str">
        <f t="shared" si="40"/>
        <v/>
      </c>
      <c r="Y291" s="14">
        <f t="shared" si="36"/>
        <v>0</v>
      </c>
      <c r="Z291" s="4"/>
      <c r="AA291" s="10" t="str">
        <f t="shared" si="39"/>
        <v/>
      </c>
      <c r="AB291" s="10">
        <f t="shared" si="39"/>
        <v>69536.25</v>
      </c>
      <c r="AC291" s="10" t="str">
        <f t="shared" si="39"/>
        <v/>
      </c>
      <c r="AD291" s="10" t="str">
        <f t="shared" si="38"/>
        <v/>
      </c>
      <c r="AE291" s="10" t="str">
        <f t="shared" si="38"/>
        <v/>
      </c>
      <c r="AF291" s="10" t="str">
        <f t="shared" si="38"/>
        <v/>
      </c>
      <c r="AG291" s="10" t="str">
        <f t="shared" si="38"/>
        <v/>
      </c>
      <c r="AH291" s="14">
        <f t="shared" si="37"/>
        <v>0</v>
      </c>
      <c r="AI291" s="12"/>
      <c r="AJ291" s="13" t="s">
        <v>32</v>
      </c>
    </row>
    <row r="292" spans="1:36" x14ac:dyDescent="0.3">
      <c r="A292" s="8" t="s">
        <v>402</v>
      </c>
      <c r="B292" s="16" t="str">
        <f>VLOOKUP(A292,'[1]Sub Pivot'!A$1:C$65536,2,FALSE)</f>
        <v>NORTH BENCH SUBSTATION</v>
      </c>
      <c r="C292" s="10">
        <f>VLOOKUP(A292,'[1]Sub Pivot'!A$1:C$65536,3,FALSE)</f>
        <v>737481.13</v>
      </c>
      <c r="D292" s="10">
        <f>IFERROR(VLOOKUP(A292,'[1]BP-18 Substation Detail'!A$1:C$65536,3,FALSE),"")</f>
        <v>527395.75</v>
      </c>
      <c r="E292" s="11">
        <f t="shared" si="34"/>
        <v>0.39834484824726024</v>
      </c>
      <c r="G292" s="10">
        <f>IFERROR(VLOOKUP('BP-20 Substation Detail'!A292,'[1]O&amp;M Pivot'!M$1:V$65536,10,FALSE),0)</f>
        <v>5629.727142857143</v>
      </c>
      <c r="I292" s="13" t="s">
        <v>31</v>
      </c>
      <c r="J292" s="17">
        <f>1-M292</f>
        <v>0.41080779924497868</v>
      </c>
      <c r="K292" s="17" t="s">
        <v>31</v>
      </c>
      <c r="L292" s="17" t="s">
        <v>31</v>
      </c>
      <c r="M292" s="17">
        <v>0.58919220075502132</v>
      </c>
      <c r="N292" s="13" t="s">
        <v>31</v>
      </c>
      <c r="O292" s="13" t="s">
        <v>31</v>
      </c>
      <c r="P292" s="13">
        <f t="shared" si="35"/>
        <v>1</v>
      </c>
      <c r="R292" s="10" t="str">
        <f t="shared" si="41"/>
        <v/>
      </c>
      <c r="S292" s="10">
        <f t="shared" si="41"/>
        <v>302963</v>
      </c>
      <c r="T292" s="10" t="str">
        <f t="shared" si="41"/>
        <v/>
      </c>
      <c r="U292" s="10" t="str">
        <f t="shared" si="40"/>
        <v/>
      </c>
      <c r="V292" s="10">
        <f t="shared" si="40"/>
        <v>434518.13</v>
      </c>
      <c r="W292" s="10" t="str">
        <f t="shared" si="40"/>
        <v/>
      </c>
      <c r="X292" s="10" t="str">
        <f t="shared" si="40"/>
        <v/>
      </c>
      <c r="Y292" s="14">
        <f t="shared" si="36"/>
        <v>0</v>
      </c>
      <c r="Z292" s="4"/>
      <c r="AA292" s="10" t="str">
        <f t="shared" si="39"/>
        <v/>
      </c>
      <c r="AB292" s="10">
        <f t="shared" si="39"/>
        <v>2312.7358179068647</v>
      </c>
      <c r="AC292" s="10" t="str">
        <f t="shared" si="39"/>
        <v/>
      </c>
      <c r="AD292" s="10" t="str">
        <f t="shared" si="38"/>
        <v/>
      </c>
      <c r="AE292" s="10">
        <f t="shared" si="38"/>
        <v>3316.9913249502783</v>
      </c>
      <c r="AF292" s="10" t="str">
        <f t="shared" si="38"/>
        <v/>
      </c>
      <c r="AG292" s="10" t="str">
        <f t="shared" si="38"/>
        <v/>
      </c>
      <c r="AH292" s="14">
        <f t="shared" si="37"/>
        <v>0</v>
      </c>
      <c r="AI292" s="12"/>
      <c r="AJ292" s="17" t="s">
        <v>403</v>
      </c>
    </row>
    <row r="293" spans="1:36" x14ac:dyDescent="0.3">
      <c r="A293" s="8" t="s">
        <v>404</v>
      </c>
      <c r="B293" s="16" t="str">
        <f>VLOOKUP(A293,'[1]Sub Pivot'!A$1:C$65536,2,FALSE)</f>
        <v>NORTH BONNEVILLE SUBSTATION</v>
      </c>
      <c r="C293" s="10">
        <f>VLOOKUP(A293,'[1]Sub Pivot'!A$1:C$65536,3,FALSE)</f>
        <v>14189365.18</v>
      </c>
      <c r="D293" s="10">
        <f>IFERROR(VLOOKUP(A293,'[1]BP-18 Substation Detail'!A$1:C$65536,3,FALSE),"")</f>
        <v>11504423.649999999</v>
      </c>
      <c r="E293" s="11">
        <f t="shared" si="34"/>
        <v>0.23338340204465624</v>
      </c>
      <c r="G293" s="10">
        <f>IFERROR(VLOOKUP('BP-20 Substation Detail'!A293,'[1]O&amp;M Pivot'!M$1:V$65536,10,FALSE),0)</f>
        <v>221848.31714285718</v>
      </c>
      <c r="I293" s="17">
        <v>0.30323363091529693</v>
      </c>
      <c r="J293" s="17">
        <f>1-I293</f>
        <v>0.69676636908470302</v>
      </c>
      <c r="K293" s="13" t="s">
        <v>31</v>
      </c>
      <c r="L293" s="13" t="s">
        <v>31</v>
      </c>
      <c r="M293" s="13" t="s">
        <v>31</v>
      </c>
      <c r="N293" s="13" t="s">
        <v>31</v>
      </c>
      <c r="O293" s="13" t="s">
        <v>31</v>
      </c>
      <c r="P293" s="13">
        <f t="shared" si="35"/>
        <v>1</v>
      </c>
      <c r="R293" s="10">
        <f t="shared" si="41"/>
        <v>4302692.7239144854</v>
      </c>
      <c r="S293" s="10">
        <f t="shared" si="41"/>
        <v>9886672.4560855124</v>
      </c>
      <c r="T293" s="10" t="str">
        <f t="shared" si="41"/>
        <v/>
      </c>
      <c r="U293" s="10" t="str">
        <f t="shared" si="40"/>
        <v/>
      </c>
      <c r="V293" s="10" t="str">
        <f t="shared" si="40"/>
        <v/>
      </c>
      <c r="W293" s="10" t="str">
        <f t="shared" si="40"/>
        <v/>
      </c>
      <c r="X293" s="10" t="str">
        <f t="shared" si="40"/>
        <v/>
      </c>
      <c r="Y293" s="14">
        <f t="shared" si="36"/>
        <v>0</v>
      </c>
      <c r="Z293" s="4"/>
      <c r="AA293" s="10">
        <f t="shared" si="39"/>
        <v>67271.870719676896</v>
      </c>
      <c r="AB293" s="10">
        <f t="shared" si="39"/>
        <v>154576.44642318028</v>
      </c>
      <c r="AC293" s="10" t="str">
        <f t="shared" si="39"/>
        <v/>
      </c>
      <c r="AD293" s="10" t="str">
        <f t="shared" si="38"/>
        <v/>
      </c>
      <c r="AE293" s="10" t="str">
        <f t="shared" si="38"/>
        <v/>
      </c>
      <c r="AF293" s="10" t="str">
        <f t="shared" si="38"/>
        <v/>
      </c>
      <c r="AG293" s="10" t="str">
        <f t="shared" si="38"/>
        <v/>
      </c>
      <c r="AH293" s="14">
        <f t="shared" si="37"/>
        <v>0</v>
      </c>
      <c r="AI293" s="12"/>
      <c r="AJ293" s="17" t="s">
        <v>405</v>
      </c>
    </row>
    <row r="294" spans="1:36" x14ac:dyDescent="0.3">
      <c r="A294" s="8" t="s">
        <v>406</v>
      </c>
      <c r="B294" s="9" t="str">
        <f>VLOOKUP(A294,'[1]Sub Pivot'!A$1:C$65536,2,FALSE)</f>
        <v>NORTH BROOKINGS SUBSTATION</v>
      </c>
      <c r="C294" s="10">
        <f>VLOOKUP(A294,'[1]Sub Pivot'!A$1:C$65536,3,FALSE)</f>
        <v>439706</v>
      </c>
      <c r="D294" s="10">
        <f>IFERROR(VLOOKUP(A294,'[1]BP-18 Substation Detail'!A$1:C$65536,3,FALSE),"")</f>
        <v>439706</v>
      </c>
      <c r="E294" s="11">
        <f t="shared" si="34"/>
        <v>0</v>
      </c>
      <c r="G294" s="10">
        <f>IFERROR(VLOOKUP('BP-20 Substation Detail'!A294,'[1]O&amp;M Pivot'!M$1:V$65536,10,FALSE),0)</f>
        <v>8588.0514285714289</v>
      </c>
      <c r="I294" s="13" t="s">
        <v>31</v>
      </c>
      <c r="J294" s="13">
        <v>1</v>
      </c>
      <c r="K294" s="13" t="s">
        <v>31</v>
      </c>
      <c r="L294" s="13" t="s">
        <v>31</v>
      </c>
      <c r="M294" s="13" t="s">
        <v>31</v>
      </c>
      <c r="N294" s="13" t="s">
        <v>31</v>
      </c>
      <c r="O294" s="13" t="s">
        <v>31</v>
      </c>
      <c r="P294" s="13">
        <f t="shared" si="35"/>
        <v>1</v>
      </c>
      <c r="R294" s="10" t="str">
        <f t="shared" si="41"/>
        <v/>
      </c>
      <c r="S294" s="10">
        <f t="shared" si="41"/>
        <v>439706</v>
      </c>
      <c r="T294" s="10" t="str">
        <f t="shared" si="41"/>
        <v/>
      </c>
      <c r="U294" s="10" t="str">
        <f t="shared" si="40"/>
        <v/>
      </c>
      <c r="V294" s="10" t="str">
        <f t="shared" si="40"/>
        <v/>
      </c>
      <c r="W294" s="10" t="str">
        <f t="shared" si="40"/>
        <v/>
      </c>
      <c r="X294" s="10" t="str">
        <f t="shared" si="40"/>
        <v/>
      </c>
      <c r="Y294" s="14">
        <f t="shared" si="36"/>
        <v>0</v>
      </c>
      <c r="Z294" s="4"/>
      <c r="AA294" s="10" t="str">
        <f t="shared" si="39"/>
        <v/>
      </c>
      <c r="AB294" s="10">
        <f t="shared" si="39"/>
        <v>8588.0514285714289</v>
      </c>
      <c r="AC294" s="10" t="str">
        <f t="shared" si="39"/>
        <v/>
      </c>
      <c r="AD294" s="10" t="str">
        <f t="shared" si="38"/>
        <v/>
      </c>
      <c r="AE294" s="10" t="str">
        <f t="shared" si="38"/>
        <v/>
      </c>
      <c r="AF294" s="10" t="str">
        <f t="shared" si="38"/>
        <v/>
      </c>
      <c r="AG294" s="10" t="str">
        <f t="shared" si="38"/>
        <v/>
      </c>
      <c r="AH294" s="14">
        <f t="shared" si="37"/>
        <v>0</v>
      </c>
      <c r="AI294" s="12"/>
      <c r="AJ294" s="13" t="s">
        <v>32</v>
      </c>
    </row>
    <row r="295" spans="1:36" x14ac:dyDescent="0.3">
      <c r="A295" s="8" t="s">
        <v>407</v>
      </c>
      <c r="B295" s="16" t="str">
        <f>VLOOKUP(A295,'[1]Sub Pivot'!A$1:C$65536,2,FALSE)</f>
        <v>NORTH BUTTE SUBSTATION</v>
      </c>
      <c r="C295" s="10">
        <f>VLOOKUP(A295,'[1]Sub Pivot'!A$1:C$65536,3,FALSE)</f>
        <v>196763.84999999998</v>
      </c>
      <c r="D295" s="10">
        <f>IFERROR(VLOOKUP(A295,'[1]BP-18 Substation Detail'!A$1:C$65536,3,FALSE),"")</f>
        <v>186809.62</v>
      </c>
      <c r="E295" s="11">
        <f t="shared" si="34"/>
        <v>5.3285425022544242E-2</v>
      </c>
      <c r="G295" s="10">
        <f>IFERROR(VLOOKUP('BP-20 Substation Detail'!A295,'[1]O&amp;M Pivot'!M$1:V$65536,10,FALSE),0)</f>
        <v>11506.279999999999</v>
      </c>
      <c r="I295" s="13" t="s">
        <v>31</v>
      </c>
      <c r="J295" s="17">
        <f>1-M295</f>
        <v>0.56129837874182686</v>
      </c>
      <c r="K295" s="17" t="s">
        <v>31</v>
      </c>
      <c r="L295" s="17" t="s">
        <v>31</v>
      </c>
      <c r="M295" s="17">
        <v>0.43870162125817314</v>
      </c>
      <c r="N295" s="13" t="s">
        <v>31</v>
      </c>
      <c r="O295" s="13" t="s">
        <v>31</v>
      </c>
      <c r="P295" s="13">
        <f t="shared" si="35"/>
        <v>1</v>
      </c>
      <c r="R295" s="10" t="str">
        <f t="shared" si="41"/>
        <v/>
      </c>
      <c r="S295" s="10">
        <f t="shared" si="41"/>
        <v>110443.23</v>
      </c>
      <c r="T295" s="10" t="str">
        <f t="shared" si="41"/>
        <v/>
      </c>
      <c r="U295" s="10" t="str">
        <f t="shared" si="40"/>
        <v/>
      </c>
      <c r="V295" s="10">
        <f t="shared" si="40"/>
        <v>86320.619999999981</v>
      </c>
      <c r="W295" s="10" t="str">
        <f t="shared" si="40"/>
        <v/>
      </c>
      <c r="X295" s="10" t="str">
        <f t="shared" si="40"/>
        <v/>
      </c>
      <c r="Y295" s="14">
        <f t="shared" si="36"/>
        <v>0</v>
      </c>
      <c r="Z295" s="4"/>
      <c r="AA295" s="10" t="str">
        <f t="shared" si="39"/>
        <v/>
      </c>
      <c r="AB295" s="10">
        <f t="shared" si="39"/>
        <v>6458.4563093495071</v>
      </c>
      <c r="AC295" s="10" t="str">
        <f t="shared" si="39"/>
        <v/>
      </c>
      <c r="AD295" s="10" t="str">
        <f t="shared" si="38"/>
        <v/>
      </c>
      <c r="AE295" s="10">
        <f t="shared" si="38"/>
        <v>5047.8236906504917</v>
      </c>
      <c r="AF295" s="10" t="str">
        <f t="shared" si="38"/>
        <v/>
      </c>
      <c r="AG295" s="10" t="str">
        <f t="shared" si="38"/>
        <v/>
      </c>
      <c r="AH295" s="14">
        <f t="shared" si="37"/>
        <v>0</v>
      </c>
      <c r="AI295" s="12"/>
      <c r="AJ295" s="17" t="s">
        <v>408</v>
      </c>
    </row>
    <row r="296" spans="1:36" x14ac:dyDescent="0.3">
      <c r="A296" s="8" t="s">
        <v>409</v>
      </c>
      <c r="B296" s="9" t="str">
        <f>VLOOKUP(A296,'[1]Sub Pivot'!A$1:C$65536,2,FALSE)</f>
        <v>NEWCOMB SUBSTATION(SOLD)</v>
      </c>
      <c r="C296" s="10">
        <f>VLOOKUP(A296,'[1]Sub Pivot'!A$1:C$65536,3,FALSE)</f>
        <v>28362</v>
      </c>
      <c r="D296" s="10">
        <f>IFERROR(VLOOKUP(A296,'[1]BP-18 Substation Detail'!A$1:C$65536,3,FALSE),"")</f>
        <v>28362</v>
      </c>
      <c r="E296" s="11">
        <f t="shared" si="34"/>
        <v>0</v>
      </c>
      <c r="G296" s="10">
        <f>IFERROR(VLOOKUP('BP-20 Substation Detail'!A296,'[1]O&amp;M Pivot'!M$1:V$65536,10,FALSE),0)</f>
        <v>844.74142857142863</v>
      </c>
      <c r="I296" s="13" t="s">
        <v>31</v>
      </c>
      <c r="J296" s="13">
        <v>1</v>
      </c>
      <c r="K296" s="13" t="s">
        <v>31</v>
      </c>
      <c r="L296" s="13" t="s">
        <v>31</v>
      </c>
      <c r="M296" s="13" t="s">
        <v>31</v>
      </c>
      <c r="N296" s="13" t="s">
        <v>31</v>
      </c>
      <c r="O296" s="13" t="s">
        <v>31</v>
      </c>
      <c r="P296" s="13">
        <f t="shared" si="35"/>
        <v>1</v>
      </c>
      <c r="R296" s="10" t="str">
        <f t="shared" si="41"/>
        <v/>
      </c>
      <c r="S296" s="10">
        <f t="shared" si="41"/>
        <v>28362</v>
      </c>
      <c r="T296" s="10" t="str">
        <f t="shared" si="41"/>
        <v/>
      </c>
      <c r="U296" s="10" t="str">
        <f t="shared" si="40"/>
        <v/>
      </c>
      <c r="V296" s="10" t="str">
        <f t="shared" si="40"/>
        <v/>
      </c>
      <c r="W296" s="10" t="str">
        <f t="shared" si="40"/>
        <v/>
      </c>
      <c r="X296" s="10" t="str">
        <f t="shared" si="40"/>
        <v/>
      </c>
      <c r="Y296" s="14">
        <f t="shared" si="36"/>
        <v>0</v>
      </c>
      <c r="Z296" s="4"/>
      <c r="AA296" s="10" t="str">
        <f t="shared" si="39"/>
        <v/>
      </c>
      <c r="AB296" s="10">
        <f t="shared" si="39"/>
        <v>844.74142857142863</v>
      </c>
      <c r="AC296" s="10" t="str">
        <f t="shared" si="39"/>
        <v/>
      </c>
      <c r="AD296" s="10" t="str">
        <f t="shared" si="38"/>
        <v/>
      </c>
      <c r="AE296" s="10" t="str">
        <f t="shared" si="38"/>
        <v/>
      </c>
      <c r="AF296" s="10" t="str">
        <f t="shared" si="38"/>
        <v/>
      </c>
      <c r="AG296" s="10" t="str">
        <f t="shared" si="38"/>
        <v/>
      </c>
      <c r="AH296" s="14">
        <f t="shared" si="37"/>
        <v>0</v>
      </c>
      <c r="AI296" s="12"/>
      <c r="AJ296" s="13" t="s">
        <v>224</v>
      </c>
    </row>
    <row r="297" spans="1:36" x14ac:dyDescent="0.3">
      <c r="A297" s="8" t="s">
        <v>410</v>
      </c>
      <c r="B297" s="9" t="str">
        <f>VLOOKUP(A297,'[1]Sub Pivot'!A$1:C$65536,2,FALSE)</f>
        <v>NEWPORT SUBSTATION(INLAND POWER)</v>
      </c>
      <c r="C297" s="10">
        <f>VLOOKUP(A297,'[1]Sub Pivot'!A$1:C$65536,3,FALSE)</f>
        <v>262565.46999999997</v>
      </c>
      <c r="D297" s="10">
        <f>IFERROR(VLOOKUP(A297,'[1]BP-18 Substation Detail'!A$1:C$65536,3,FALSE),"")</f>
        <v>262565.46999999997</v>
      </c>
      <c r="E297" s="11">
        <f t="shared" si="34"/>
        <v>0</v>
      </c>
      <c r="G297" s="10">
        <f>IFERROR(VLOOKUP('BP-20 Substation Detail'!A297,'[1]O&amp;M Pivot'!M$1:V$65536,10,FALSE),0)</f>
        <v>1329.6000000000001</v>
      </c>
      <c r="I297" s="13" t="s">
        <v>31</v>
      </c>
      <c r="J297" s="13">
        <v>1</v>
      </c>
      <c r="K297" s="13" t="s">
        <v>31</v>
      </c>
      <c r="L297" s="13" t="s">
        <v>31</v>
      </c>
      <c r="M297" s="13" t="s">
        <v>31</v>
      </c>
      <c r="N297" s="13" t="s">
        <v>31</v>
      </c>
      <c r="O297" s="13" t="s">
        <v>31</v>
      </c>
      <c r="P297" s="13">
        <f t="shared" si="35"/>
        <v>1</v>
      </c>
      <c r="R297" s="10" t="str">
        <f t="shared" si="41"/>
        <v/>
      </c>
      <c r="S297" s="10">
        <f t="shared" si="41"/>
        <v>262565.46999999997</v>
      </c>
      <c r="T297" s="10" t="str">
        <f t="shared" si="41"/>
        <v/>
      </c>
      <c r="U297" s="10" t="str">
        <f t="shared" si="40"/>
        <v/>
      </c>
      <c r="V297" s="10" t="str">
        <f t="shared" si="40"/>
        <v/>
      </c>
      <c r="W297" s="10" t="str">
        <f t="shared" si="40"/>
        <v/>
      </c>
      <c r="X297" s="10" t="str">
        <f t="shared" si="40"/>
        <v/>
      </c>
      <c r="Y297" s="14">
        <f t="shared" si="36"/>
        <v>0</v>
      </c>
      <c r="Z297" s="4"/>
      <c r="AA297" s="10" t="str">
        <f t="shared" si="39"/>
        <v/>
      </c>
      <c r="AB297" s="10">
        <f t="shared" si="39"/>
        <v>1329.6000000000001</v>
      </c>
      <c r="AC297" s="10" t="str">
        <f t="shared" si="39"/>
        <v/>
      </c>
      <c r="AD297" s="10" t="str">
        <f t="shared" si="38"/>
        <v/>
      </c>
      <c r="AE297" s="10" t="str">
        <f t="shared" si="38"/>
        <v/>
      </c>
      <c r="AF297" s="10" t="str">
        <f t="shared" si="38"/>
        <v/>
      </c>
      <c r="AG297" s="10" t="str">
        <f t="shared" si="38"/>
        <v/>
      </c>
      <c r="AH297" s="14">
        <f t="shared" si="37"/>
        <v>0</v>
      </c>
      <c r="AI297" s="12"/>
      <c r="AJ297" s="13" t="s">
        <v>48</v>
      </c>
    </row>
    <row r="298" spans="1:36" x14ac:dyDescent="0.3">
      <c r="A298" s="8" t="s">
        <v>411</v>
      </c>
      <c r="B298" s="9" t="str">
        <f>VLOOKUP(A298,'[1]Sub Pivot'!A$1:C$65536,2,FALSE)</f>
        <v>NORTH LEWISTON SUBSTATION</v>
      </c>
      <c r="C298" s="10">
        <f>VLOOKUP(A298,'[1]Sub Pivot'!A$1:C$65536,3,FALSE)</f>
        <v>20899.580000000002</v>
      </c>
      <c r="D298" s="10">
        <f>IFERROR(VLOOKUP(A298,'[1]BP-18 Substation Detail'!A$1:C$65536,3,FALSE),"")</f>
        <v>20899.580000000002</v>
      </c>
      <c r="E298" s="11">
        <f t="shared" si="34"/>
        <v>0</v>
      </c>
      <c r="G298" s="10">
        <f>IFERROR(VLOOKUP('BP-20 Substation Detail'!A298,'[1]O&amp;M Pivot'!M$1:V$65536,10,FALSE),0)</f>
        <v>203.88285714285715</v>
      </c>
      <c r="I298" s="13" t="s">
        <v>31</v>
      </c>
      <c r="J298" s="13">
        <v>1</v>
      </c>
      <c r="K298" s="13" t="s">
        <v>31</v>
      </c>
      <c r="L298" s="13" t="s">
        <v>31</v>
      </c>
      <c r="M298" s="13" t="s">
        <v>31</v>
      </c>
      <c r="N298" s="13" t="s">
        <v>31</v>
      </c>
      <c r="O298" s="13" t="s">
        <v>31</v>
      </c>
      <c r="P298" s="13">
        <f t="shared" si="35"/>
        <v>1</v>
      </c>
      <c r="R298" s="10" t="str">
        <f t="shared" si="41"/>
        <v/>
      </c>
      <c r="S298" s="10">
        <f t="shared" si="41"/>
        <v>20899.580000000002</v>
      </c>
      <c r="T298" s="10" t="str">
        <f t="shared" si="41"/>
        <v/>
      </c>
      <c r="U298" s="10" t="str">
        <f t="shared" si="40"/>
        <v/>
      </c>
      <c r="V298" s="10" t="str">
        <f t="shared" si="40"/>
        <v/>
      </c>
      <c r="W298" s="10" t="str">
        <f t="shared" si="40"/>
        <v/>
      </c>
      <c r="X298" s="10" t="str">
        <f t="shared" si="40"/>
        <v/>
      </c>
      <c r="Y298" s="14">
        <f t="shared" si="36"/>
        <v>0</v>
      </c>
      <c r="Z298" s="4"/>
      <c r="AA298" s="10" t="str">
        <f t="shared" si="39"/>
        <v/>
      </c>
      <c r="AB298" s="10">
        <f t="shared" si="39"/>
        <v>203.88285714285715</v>
      </c>
      <c r="AC298" s="10" t="str">
        <f t="shared" si="39"/>
        <v/>
      </c>
      <c r="AD298" s="10" t="str">
        <f t="shared" si="38"/>
        <v/>
      </c>
      <c r="AE298" s="10" t="str">
        <f t="shared" si="38"/>
        <v/>
      </c>
      <c r="AF298" s="10" t="str">
        <f t="shared" si="38"/>
        <v/>
      </c>
      <c r="AG298" s="10" t="str">
        <f t="shared" si="38"/>
        <v/>
      </c>
      <c r="AH298" s="14">
        <f t="shared" si="37"/>
        <v>0</v>
      </c>
      <c r="AI298" s="12"/>
      <c r="AJ298" s="13" t="s">
        <v>48</v>
      </c>
    </row>
    <row r="299" spans="1:36" x14ac:dyDescent="0.3">
      <c r="A299" s="8" t="s">
        <v>412</v>
      </c>
      <c r="B299" s="9" t="str">
        <f>VLOOKUP(A299,'[1]Sub Pivot'!A$1:C$65536,2,FALSE)</f>
        <v>NORWAY SUBSTATION</v>
      </c>
      <c r="C299" s="10">
        <f>VLOOKUP(A299,'[1]Sub Pivot'!A$1:C$65536,3,FALSE)</f>
        <v>13242.01</v>
      </c>
      <c r="D299" s="10">
        <f>IFERROR(VLOOKUP(A299,'[1]BP-18 Substation Detail'!A$1:C$65536,3,FALSE),"")</f>
        <v>13242.01</v>
      </c>
      <c r="E299" s="11">
        <f t="shared" si="34"/>
        <v>0</v>
      </c>
      <c r="G299" s="10">
        <f>IFERROR(VLOOKUP('BP-20 Substation Detail'!A299,'[1]O&amp;M Pivot'!M$1:V$65536,10,FALSE),0)</f>
        <v>16947.011428571426</v>
      </c>
      <c r="I299" s="13" t="s">
        <v>31</v>
      </c>
      <c r="J299" s="13" t="s">
        <v>31</v>
      </c>
      <c r="K299" s="13" t="s">
        <v>31</v>
      </c>
      <c r="L299" s="13" t="s">
        <v>31</v>
      </c>
      <c r="M299" s="13" t="s">
        <v>31</v>
      </c>
      <c r="N299" s="13" t="s">
        <v>31</v>
      </c>
      <c r="O299" s="13">
        <v>1</v>
      </c>
      <c r="P299" s="13">
        <f t="shared" si="35"/>
        <v>1</v>
      </c>
      <c r="R299" s="10" t="str">
        <f t="shared" si="41"/>
        <v/>
      </c>
      <c r="S299" s="10" t="str">
        <f t="shared" si="41"/>
        <v/>
      </c>
      <c r="T299" s="10" t="str">
        <f t="shared" si="41"/>
        <v/>
      </c>
      <c r="U299" s="10" t="str">
        <f t="shared" si="40"/>
        <v/>
      </c>
      <c r="V299" s="10" t="str">
        <f t="shared" si="40"/>
        <v/>
      </c>
      <c r="W299" s="10" t="str">
        <f t="shared" si="40"/>
        <v/>
      </c>
      <c r="X299" s="10">
        <f t="shared" si="40"/>
        <v>13242.01</v>
      </c>
      <c r="Y299" s="14">
        <f t="shared" si="36"/>
        <v>0</v>
      </c>
      <c r="Z299" s="4"/>
      <c r="AA299" s="10" t="str">
        <f t="shared" si="39"/>
        <v/>
      </c>
      <c r="AB299" s="10" t="str">
        <f t="shared" si="39"/>
        <v/>
      </c>
      <c r="AC299" s="10" t="str">
        <f t="shared" si="39"/>
        <v/>
      </c>
      <c r="AD299" s="10" t="str">
        <f t="shared" si="38"/>
        <v/>
      </c>
      <c r="AE299" s="10" t="str">
        <f t="shared" si="38"/>
        <v/>
      </c>
      <c r="AF299" s="10" t="str">
        <f t="shared" si="38"/>
        <v/>
      </c>
      <c r="AG299" s="10">
        <f t="shared" si="38"/>
        <v>16947.011428571426</v>
      </c>
      <c r="AH299" s="14">
        <f t="shared" si="37"/>
        <v>0</v>
      </c>
      <c r="AI299" s="12"/>
      <c r="AJ299" s="13" t="s">
        <v>413</v>
      </c>
    </row>
    <row r="300" spans="1:36" x14ac:dyDescent="0.3">
      <c r="A300" s="8" t="s">
        <v>414</v>
      </c>
      <c r="B300" s="9" t="str">
        <f>VLOOKUP(A300,'[1]Sub Pivot'!A$1:C$65536,2,FALSE)</f>
        <v>NOXON DAM POWERHOUSE</v>
      </c>
      <c r="C300" s="10">
        <f>VLOOKUP(A300,'[1]Sub Pivot'!A$1:C$65536,3,FALSE)</f>
        <v>50959</v>
      </c>
      <c r="D300" s="10">
        <f>IFERROR(VLOOKUP(A300,'[1]BP-18 Substation Detail'!A$1:C$65536,3,FALSE),"")</f>
        <v>50959</v>
      </c>
      <c r="E300" s="11">
        <f t="shared" si="34"/>
        <v>0</v>
      </c>
      <c r="G300" s="10">
        <f>IFERROR(VLOOKUP('BP-20 Substation Detail'!A300,'[1]O&amp;M Pivot'!M$1:V$65536,10,FALSE),0)</f>
        <v>0</v>
      </c>
      <c r="I300" s="13" t="s">
        <v>31</v>
      </c>
      <c r="J300" s="13">
        <v>1</v>
      </c>
      <c r="K300" s="13" t="s">
        <v>31</v>
      </c>
      <c r="L300" s="13" t="s">
        <v>31</v>
      </c>
      <c r="M300" s="13" t="s">
        <v>31</v>
      </c>
      <c r="N300" s="13" t="s">
        <v>31</v>
      </c>
      <c r="O300" s="13" t="s">
        <v>31</v>
      </c>
      <c r="P300" s="13">
        <f t="shared" si="35"/>
        <v>1</v>
      </c>
      <c r="R300" s="10" t="str">
        <f t="shared" si="41"/>
        <v/>
      </c>
      <c r="S300" s="10">
        <f t="shared" si="41"/>
        <v>50959</v>
      </c>
      <c r="T300" s="10" t="str">
        <f t="shared" si="41"/>
        <v/>
      </c>
      <c r="U300" s="10" t="str">
        <f t="shared" si="40"/>
        <v/>
      </c>
      <c r="V300" s="10" t="str">
        <f t="shared" si="40"/>
        <v/>
      </c>
      <c r="W300" s="10" t="str">
        <f t="shared" si="40"/>
        <v/>
      </c>
      <c r="X300" s="10" t="str">
        <f t="shared" si="40"/>
        <v/>
      </c>
      <c r="Y300" s="14">
        <f t="shared" si="36"/>
        <v>0</v>
      </c>
      <c r="Z300" s="4"/>
      <c r="AA300" s="10" t="str">
        <f t="shared" si="39"/>
        <v/>
      </c>
      <c r="AB300" s="10">
        <f t="shared" si="39"/>
        <v>0</v>
      </c>
      <c r="AC300" s="10" t="str">
        <f t="shared" si="39"/>
        <v/>
      </c>
      <c r="AD300" s="10" t="str">
        <f t="shared" si="38"/>
        <v/>
      </c>
      <c r="AE300" s="10" t="str">
        <f t="shared" si="38"/>
        <v/>
      </c>
      <c r="AF300" s="10" t="str">
        <f t="shared" si="38"/>
        <v/>
      </c>
      <c r="AG300" s="10" t="str">
        <f t="shared" si="38"/>
        <v/>
      </c>
      <c r="AH300" s="14">
        <f t="shared" si="37"/>
        <v>0</v>
      </c>
      <c r="AI300" s="12"/>
      <c r="AJ300" s="13" t="s">
        <v>48</v>
      </c>
    </row>
    <row r="301" spans="1:36" x14ac:dyDescent="0.3">
      <c r="A301" s="8" t="s">
        <v>415</v>
      </c>
      <c r="B301" s="9" t="str">
        <f>VLOOKUP(A301,'[1]Sub Pivot'!A$1:C$65536,2,FALSE)</f>
        <v>NOXON CONSTRUCTION SUBSTATION</v>
      </c>
      <c r="C301" s="10">
        <f>VLOOKUP(A301,'[1]Sub Pivot'!A$1:C$65536,3,FALSE)</f>
        <v>207354</v>
      </c>
      <c r="D301" s="10">
        <f>IFERROR(VLOOKUP(A301,'[1]BP-18 Substation Detail'!A$1:C$65536,3,FALSE),"")</f>
        <v>207354</v>
      </c>
      <c r="E301" s="11">
        <f t="shared" si="34"/>
        <v>0</v>
      </c>
      <c r="G301" s="10">
        <f>IFERROR(VLOOKUP('BP-20 Substation Detail'!A301,'[1]O&amp;M Pivot'!M$1:V$65536,10,FALSE),0)</f>
        <v>1524.8500000000001</v>
      </c>
      <c r="I301" s="13" t="s">
        <v>31</v>
      </c>
      <c r="J301" s="13">
        <v>1</v>
      </c>
      <c r="K301" s="13" t="s">
        <v>31</v>
      </c>
      <c r="L301" s="13" t="s">
        <v>31</v>
      </c>
      <c r="M301" s="13" t="s">
        <v>31</v>
      </c>
      <c r="N301" s="13" t="s">
        <v>31</v>
      </c>
      <c r="O301" s="13" t="s">
        <v>31</v>
      </c>
      <c r="P301" s="13">
        <f t="shared" si="35"/>
        <v>1</v>
      </c>
      <c r="R301" s="10" t="str">
        <f t="shared" si="41"/>
        <v/>
      </c>
      <c r="S301" s="10">
        <f t="shared" si="41"/>
        <v>207354</v>
      </c>
      <c r="T301" s="10" t="str">
        <f t="shared" si="41"/>
        <v/>
      </c>
      <c r="U301" s="10" t="str">
        <f t="shared" si="40"/>
        <v/>
      </c>
      <c r="V301" s="10" t="str">
        <f t="shared" si="40"/>
        <v/>
      </c>
      <c r="W301" s="10" t="str">
        <f t="shared" si="40"/>
        <v/>
      </c>
      <c r="X301" s="10" t="str">
        <f t="shared" si="40"/>
        <v/>
      </c>
      <c r="Y301" s="14">
        <f t="shared" si="36"/>
        <v>0</v>
      </c>
      <c r="Z301" s="4"/>
      <c r="AA301" s="10" t="str">
        <f t="shared" si="39"/>
        <v/>
      </c>
      <c r="AB301" s="10">
        <f t="shared" si="39"/>
        <v>1524.8500000000001</v>
      </c>
      <c r="AC301" s="10" t="str">
        <f t="shared" si="39"/>
        <v/>
      </c>
      <c r="AD301" s="10" t="str">
        <f t="shared" si="38"/>
        <v/>
      </c>
      <c r="AE301" s="10" t="str">
        <f t="shared" si="38"/>
        <v/>
      </c>
      <c r="AF301" s="10" t="str">
        <f t="shared" si="38"/>
        <v/>
      </c>
      <c r="AG301" s="10" t="str">
        <f t="shared" si="38"/>
        <v/>
      </c>
      <c r="AH301" s="14">
        <f t="shared" si="37"/>
        <v>0</v>
      </c>
      <c r="AI301" s="12"/>
      <c r="AJ301" s="13" t="s">
        <v>48</v>
      </c>
    </row>
    <row r="302" spans="1:36" x14ac:dyDescent="0.3">
      <c r="A302" s="8" t="s">
        <v>416</v>
      </c>
      <c r="B302" s="9" t="str">
        <f>VLOOKUP(A302,'[1]Sub Pivot'!A$1:C$65536,2,FALSE)</f>
        <v>NARROWS SUBSTATION</v>
      </c>
      <c r="C302" s="10">
        <f>VLOOKUP(A302,'[1]Sub Pivot'!A$1:C$65536,3,FALSE)</f>
        <v>96415.71</v>
      </c>
      <c r="D302" s="10">
        <f>IFERROR(VLOOKUP(A302,'[1]BP-18 Substation Detail'!A$1:C$65536,3,FALSE),"")</f>
        <v>96415.71</v>
      </c>
      <c r="E302" s="11">
        <f t="shared" si="34"/>
        <v>0</v>
      </c>
      <c r="G302" s="10">
        <f>IFERROR(VLOOKUP('BP-20 Substation Detail'!A302,'[1]O&amp;M Pivot'!M$1:V$65536,10,FALSE),0)</f>
        <v>3162.2471428571434</v>
      </c>
      <c r="I302" s="13" t="s">
        <v>31</v>
      </c>
      <c r="J302" s="13">
        <v>1</v>
      </c>
      <c r="K302" s="13" t="s">
        <v>31</v>
      </c>
      <c r="L302" s="13" t="s">
        <v>31</v>
      </c>
      <c r="M302" s="13" t="s">
        <v>31</v>
      </c>
      <c r="N302" s="13" t="s">
        <v>31</v>
      </c>
      <c r="O302" s="13" t="s">
        <v>31</v>
      </c>
      <c r="P302" s="13">
        <f t="shared" si="35"/>
        <v>1</v>
      </c>
      <c r="R302" s="10" t="str">
        <f t="shared" si="41"/>
        <v/>
      </c>
      <c r="S302" s="10">
        <f t="shared" si="41"/>
        <v>96415.71</v>
      </c>
      <c r="T302" s="10" t="str">
        <f t="shared" si="41"/>
        <v/>
      </c>
      <c r="U302" s="10" t="str">
        <f t="shared" si="40"/>
        <v/>
      </c>
      <c r="V302" s="10" t="str">
        <f t="shared" si="40"/>
        <v/>
      </c>
      <c r="W302" s="10" t="str">
        <f t="shared" si="40"/>
        <v/>
      </c>
      <c r="X302" s="10" t="str">
        <f t="shared" si="40"/>
        <v/>
      </c>
      <c r="Y302" s="14">
        <f t="shared" si="36"/>
        <v>0</v>
      </c>
      <c r="Z302" s="4"/>
      <c r="AA302" s="10" t="str">
        <f t="shared" si="39"/>
        <v/>
      </c>
      <c r="AB302" s="10">
        <f t="shared" si="39"/>
        <v>3162.2471428571434</v>
      </c>
      <c r="AC302" s="10" t="str">
        <f t="shared" si="39"/>
        <v/>
      </c>
      <c r="AD302" s="10" t="str">
        <f t="shared" si="38"/>
        <v/>
      </c>
      <c r="AE302" s="10" t="str">
        <f t="shared" si="38"/>
        <v/>
      </c>
      <c r="AF302" s="10" t="str">
        <f t="shared" si="38"/>
        <v/>
      </c>
      <c r="AG302" s="10" t="str">
        <f t="shared" si="38"/>
        <v/>
      </c>
      <c r="AH302" s="14">
        <f t="shared" si="37"/>
        <v>0</v>
      </c>
      <c r="AI302" s="12"/>
      <c r="AJ302" s="13" t="s">
        <v>48</v>
      </c>
    </row>
    <row r="303" spans="1:36" x14ac:dyDescent="0.3">
      <c r="A303" s="8" t="s">
        <v>417</v>
      </c>
      <c r="B303" s="9" t="str">
        <f>VLOOKUP(A303,'[1]Sub Pivot'!A$1:C$65536,2,FALSE)</f>
        <v>OAKRIDGE SUBSTATION (LANE ELECTRIC)</v>
      </c>
      <c r="C303" s="10">
        <f>VLOOKUP(A303,'[1]Sub Pivot'!A$1:C$65536,3,FALSE)</f>
        <v>156911</v>
      </c>
      <c r="D303" s="10">
        <f>IFERROR(VLOOKUP(A303,'[1]BP-18 Substation Detail'!A$1:C$65536,3,FALSE),"")</f>
        <v>156911</v>
      </c>
      <c r="E303" s="11">
        <f t="shared" si="34"/>
        <v>0</v>
      </c>
      <c r="G303" s="10">
        <f>IFERROR(VLOOKUP('BP-20 Substation Detail'!A303,'[1]O&amp;M Pivot'!M$1:V$65536,10,FALSE),0)</f>
        <v>3134.8142857142857</v>
      </c>
      <c r="I303" s="13" t="s">
        <v>31</v>
      </c>
      <c r="J303" s="13">
        <v>1</v>
      </c>
      <c r="K303" s="13" t="s">
        <v>31</v>
      </c>
      <c r="L303" s="13" t="s">
        <v>31</v>
      </c>
      <c r="M303" s="13" t="s">
        <v>31</v>
      </c>
      <c r="N303" s="13" t="s">
        <v>31</v>
      </c>
      <c r="O303" s="13" t="s">
        <v>31</v>
      </c>
      <c r="P303" s="13">
        <f t="shared" si="35"/>
        <v>1</v>
      </c>
      <c r="R303" s="10" t="str">
        <f t="shared" si="41"/>
        <v/>
      </c>
      <c r="S303" s="10">
        <f t="shared" si="41"/>
        <v>156911</v>
      </c>
      <c r="T303" s="10" t="str">
        <f t="shared" si="41"/>
        <v/>
      </c>
      <c r="U303" s="10" t="str">
        <f t="shared" si="40"/>
        <v/>
      </c>
      <c r="V303" s="10" t="str">
        <f t="shared" si="40"/>
        <v/>
      </c>
      <c r="W303" s="10" t="str">
        <f t="shared" si="40"/>
        <v/>
      </c>
      <c r="X303" s="10" t="str">
        <f t="shared" si="40"/>
        <v/>
      </c>
      <c r="Y303" s="14">
        <f t="shared" si="36"/>
        <v>0</v>
      </c>
      <c r="Z303" s="4"/>
      <c r="AA303" s="10" t="str">
        <f t="shared" si="39"/>
        <v/>
      </c>
      <c r="AB303" s="10">
        <f t="shared" si="39"/>
        <v>3134.8142857142857</v>
      </c>
      <c r="AC303" s="10" t="str">
        <f t="shared" si="39"/>
        <v/>
      </c>
      <c r="AD303" s="10" t="str">
        <f t="shared" si="38"/>
        <v/>
      </c>
      <c r="AE303" s="10" t="str">
        <f t="shared" si="38"/>
        <v/>
      </c>
      <c r="AF303" s="10" t="str">
        <f t="shared" si="38"/>
        <v/>
      </c>
      <c r="AG303" s="10" t="str">
        <f t="shared" si="38"/>
        <v/>
      </c>
      <c r="AH303" s="14">
        <f t="shared" si="37"/>
        <v>0</v>
      </c>
      <c r="AI303" s="12"/>
      <c r="AJ303" s="13" t="s">
        <v>48</v>
      </c>
    </row>
    <row r="304" spans="1:36" x14ac:dyDescent="0.3">
      <c r="A304" s="8" t="s">
        <v>418</v>
      </c>
      <c r="B304" s="9" t="str">
        <f>VLOOKUP(A304,'[1]Sub Pivot'!A$1:C$65536,2,FALSE)</f>
        <v>ODESSA SUBSTATION</v>
      </c>
      <c r="C304" s="10">
        <f>VLOOKUP(A304,'[1]Sub Pivot'!A$1:C$65536,3,FALSE)</f>
        <v>818531.52</v>
      </c>
      <c r="D304" s="10">
        <f>IFERROR(VLOOKUP(A304,'[1]BP-18 Substation Detail'!A$1:C$65536,3,FALSE),"")</f>
        <v>818531.5199999999</v>
      </c>
      <c r="E304" s="11">
        <f t="shared" si="34"/>
        <v>1.4222460465167527E-16</v>
      </c>
      <c r="G304" s="10">
        <f>IFERROR(VLOOKUP('BP-20 Substation Detail'!A304,'[1]O&amp;M Pivot'!M$1:V$65536,10,FALSE),0)</f>
        <v>14907.887142857142</v>
      </c>
      <c r="I304" s="13" t="s">
        <v>31</v>
      </c>
      <c r="J304" s="13">
        <v>1</v>
      </c>
      <c r="K304" s="13" t="s">
        <v>31</v>
      </c>
      <c r="L304" s="13" t="s">
        <v>31</v>
      </c>
      <c r="M304" s="13" t="s">
        <v>31</v>
      </c>
      <c r="N304" s="13" t="s">
        <v>31</v>
      </c>
      <c r="O304" s="13" t="s">
        <v>31</v>
      </c>
      <c r="P304" s="13">
        <f t="shared" si="35"/>
        <v>1</v>
      </c>
      <c r="R304" s="10" t="str">
        <f t="shared" si="41"/>
        <v/>
      </c>
      <c r="S304" s="10">
        <f t="shared" si="41"/>
        <v>818531.52</v>
      </c>
      <c r="T304" s="10" t="str">
        <f t="shared" si="41"/>
        <v/>
      </c>
      <c r="U304" s="10" t="str">
        <f t="shared" si="40"/>
        <v/>
      </c>
      <c r="V304" s="10" t="str">
        <f t="shared" si="40"/>
        <v/>
      </c>
      <c r="W304" s="10" t="str">
        <f t="shared" si="40"/>
        <v/>
      </c>
      <c r="X304" s="10" t="str">
        <f t="shared" si="40"/>
        <v/>
      </c>
      <c r="Y304" s="14">
        <f t="shared" si="36"/>
        <v>0</v>
      </c>
      <c r="Z304" s="4"/>
      <c r="AA304" s="10" t="str">
        <f t="shared" si="39"/>
        <v/>
      </c>
      <c r="AB304" s="10">
        <f t="shared" si="39"/>
        <v>14907.887142857142</v>
      </c>
      <c r="AC304" s="10" t="str">
        <f t="shared" si="39"/>
        <v/>
      </c>
      <c r="AD304" s="10" t="str">
        <f t="shared" si="38"/>
        <v/>
      </c>
      <c r="AE304" s="10" t="str">
        <f t="shared" si="38"/>
        <v/>
      </c>
      <c r="AF304" s="10" t="str">
        <f t="shared" si="38"/>
        <v/>
      </c>
      <c r="AG304" s="10" t="str">
        <f t="shared" si="38"/>
        <v/>
      </c>
      <c r="AH304" s="14">
        <f t="shared" si="37"/>
        <v>0</v>
      </c>
      <c r="AI304" s="12"/>
      <c r="AJ304" s="13" t="s">
        <v>32</v>
      </c>
    </row>
    <row r="305" spans="1:36" x14ac:dyDescent="0.3">
      <c r="A305" s="8" t="s">
        <v>419</v>
      </c>
      <c r="B305" s="9" t="str">
        <f>VLOOKUP(A305,'[1]Sub Pivot'!A$1:C$65536,2,FALSE)</f>
        <v>OLINDA SUBSTATION</v>
      </c>
      <c r="C305" s="10">
        <f>VLOOKUP(A305,'[1]Sub Pivot'!A$1:C$65536,3,FALSE)</f>
        <v>357021.07</v>
      </c>
      <c r="D305" s="10">
        <f>IFERROR(VLOOKUP(A305,'[1]BP-18 Substation Detail'!A$1:C$65536,3,FALSE),"")</f>
        <v>357021.07</v>
      </c>
      <c r="E305" s="11">
        <f t="shared" si="34"/>
        <v>0</v>
      </c>
      <c r="G305" s="10">
        <f>IFERROR(VLOOKUP('BP-20 Substation Detail'!A305,'[1]O&amp;M Pivot'!M$1:V$65536,10,FALSE),0)</f>
        <v>139.65428571428569</v>
      </c>
      <c r="I305" s="13" t="s">
        <v>31</v>
      </c>
      <c r="J305" s="13">
        <v>1</v>
      </c>
      <c r="K305" s="13" t="s">
        <v>31</v>
      </c>
      <c r="L305" s="13" t="s">
        <v>31</v>
      </c>
      <c r="M305" s="13" t="s">
        <v>31</v>
      </c>
      <c r="N305" s="13" t="s">
        <v>31</v>
      </c>
      <c r="O305" s="13" t="s">
        <v>31</v>
      </c>
      <c r="P305" s="13">
        <f t="shared" si="35"/>
        <v>1</v>
      </c>
      <c r="R305" s="10" t="str">
        <f t="shared" si="41"/>
        <v/>
      </c>
      <c r="S305" s="10">
        <f t="shared" si="41"/>
        <v>357021.07</v>
      </c>
      <c r="T305" s="10" t="str">
        <f t="shared" si="41"/>
        <v/>
      </c>
      <c r="U305" s="10" t="str">
        <f t="shared" si="40"/>
        <v/>
      </c>
      <c r="V305" s="10" t="str">
        <f t="shared" si="40"/>
        <v/>
      </c>
      <c r="W305" s="10" t="str">
        <f t="shared" si="40"/>
        <v/>
      </c>
      <c r="X305" s="10" t="str">
        <f t="shared" si="40"/>
        <v/>
      </c>
      <c r="Y305" s="14">
        <f t="shared" si="36"/>
        <v>0</v>
      </c>
      <c r="Z305" s="4"/>
      <c r="AA305" s="10" t="str">
        <f t="shared" si="39"/>
        <v/>
      </c>
      <c r="AB305" s="10">
        <f t="shared" si="39"/>
        <v>139.65428571428569</v>
      </c>
      <c r="AC305" s="10" t="str">
        <f t="shared" si="39"/>
        <v/>
      </c>
      <c r="AD305" s="10" t="str">
        <f t="shared" si="38"/>
        <v/>
      </c>
      <c r="AE305" s="10" t="str">
        <f t="shared" si="38"/>
        <v/>
      </c>
      <c r="AF305" s="10" t="str">
        <f t="shared" si="38"/>
        <v/>
      </c>
      <c r="AG305" s="10" t="str">
        <f t="shared" si="38"/>
        <v/>
      </c>
      <c r="AH305" s="14">
        <f t="shared" si="37"/>
        <v>0</v>
      </c>
      <c r="AI305" s="12"/>
      <c r="AJ305" s="13" t="s">
        <v>48</v>
      </c>
    </row>
    <row r="306" spans="1:36" x14ac:dyDescent="0.3">
      <c r="A306" s="8" t="s">
        <v>420</v>
      </c>
      <c r="B306" s="9" t="str">
        <f>VLOOKUP(A306,'[1]Sub Pivot'!A$1:C$65536,2,FALSE)</f>
        <v>OLYMPIA SUBSTATION</v>
      </c>
      <c r="C306" s="10">
        <f>VLOOKUP(A306,'[1]Sub Pivot'!A$1:C$65536,3,FALSE)</f>
        <v>38920933.163000017</v>
      </c>
      <c r="D306" s="10">
        <f>IFERROR(VLOOKUP(A306,'[1]BP-18 Substation Detail'!A$1:C$65536,3,FALSE),"")</f>
        <v>38891963.983000018</v>
      </c>
      <c r="E306" s="11">
        <f t="shared" si="34"/>
        <v>7.4486287225459624E-4</v>
      </c>
      <c r="G306" s="10">
        <f>IFERROR(VLOOKUP('BP-20 Substation Detail'!A306,'[1]O&amp;M Pivot'!M$1:V$65536,10,FALSE),0)</f>
        <v>744216.00428571436</v>
      </c>
      <c r="I306" s="13" t="s">
        <v>31</v>
      </c>
      <c r="J306" s="13">
        <v>1</v>
      </c>
      <c r="K306" s="13" t="s">
        <v>31</v>
      </c>
      <c r="L306" s="13" t="s">
        <v>31</v>
      </c>
      <c r="M306" s="13" t="s">
        <v>31</v>
      </c>
      <c r="N306" s="13" t="s">
        <v>31</v>
      </c>
      <c r="O306" s="13" t="s">
        <v>31</v>
      </c>
      <c r="P306" s="13">
        <f t="shared" si="35"/>
        <v>1</v>
      </c>
      <c r="R306" s="10" t="str">
        <f t="shared" si="41"/>
        <v/>
      </c>
      <c r="S306" s="10">
        <f t="shared" si="41"/>
        <v>38920933.163000017</v>
      </c>
      <c r="T306" s="10" t="str">
        <f t="shared" si="41"/>
        <v/>
      </c>
      <c r="U306" s="10" t="str">
        <f t="shared" si="40"/>
        <v/>
      </c>
      <c r="V306" s="10" t="str">
        <f t="shared" si="40"/>
        <v/>
      </c>
      <c r="W306" s="10" t="str">
        <f t="shared" si="40"/>
        <v/>
      </c>
      <c r="X306" s="10" t="str">
        <f t="shared" si="40"/>
        <v/>
      </c>
      <c r="Y306" s="14">
        <f t="shared" si="36"/>
        <v>0</v>
      </c>
      <c r="Z306" s="4"/>
      <c r="AA306" s="10" t="str">
        <f t="shared" si="39"/>
        <v/>
      </c>
      <c r="AB306" s="10">
        <f t="shared" si="39"/>
        <v>744216.00428571436</v>
      </c>
      <c r="AC306" s="10" t="str">
        <f t="shared" si="39"/>
        <v/>
      </c>
      <c r="AD306" s="10" t="str">
        <f t="shared" si="38"/>
        <v/>
      </c>
      <c r="AE306" s="10" t="str">
        <f t="shared" si="38"/>
        <v/>
      </c>
      <c r="AF306" s="10" t="str">
        <f t="shared" si="38"/>
        <v/>
      </c>
      <c r="AG306" s="10" t="str">
        <f t="shared" si="38"/>
        <v/>
      </c>
      <c r="AH306" s="14">
        <f t="shared" si="37"/>
        <v>0</v>
      </c>
      <c r="AI306" s="12"/>
      <c r="AJ306" s="13" t="s">
        <v>32</v>
      </c>
    </row>
    <row r="307" spans="1:36" x14ac:dyDescent="0.3">
      <c r="A307" s="8" t="s">
        <v>421</v>
      </c>
      <c r="B307" s="9" t="str">
        <f>VLOOKUP(A307,'[1]Sub Pivot'!A$1:C$65536,2,FALSE)</f>
        <v>OREGON CITY SUBSTATION</v>
      </c>
      <c r="C307" s="10">
        <f>VLOOKUP(A307,'[1]Sub Pivot'!A$1:C$65536,3,FALSE)</f>
        <v>7252701.8499999996</v>
      </c>
      <c r="D307" s="10">
        <f>IFERROR(VLOOKUP(A307,'[1]BP-18 Substation Detail'!A$1:C$65536,3,FALSE),"")</f>
        <v>7249063.9999999991</v>
      </c>
      <c r="E307" s="11">
        <f t="shared" si="34"/>
        <v>5.018372027065231E-4</v>
      </c>
      <c r="G307" s="10">
        <f>IFERROR(VLOOKUP('BP-20 Substation Detail'!A307,'[1]O&amp;M Pivot'!M$1:V$65536,10,FALSE),0)</f>
        <v>121602.15428571428</v>
      </c>
      <c r="I307" s="13" t="s">
        <v>31</v>
      </c>
      <c r="J307" s="13">
        <v>1</v>
      </c>
      <c r="K307" s="13" t="s">
        <v>31</v>
      </c>
      <c r="L307" s="13" t="s">
        <v>31</v>
      </c>
      <c r="M307" s="13" t="s">
        <v>31</v>
      </c>
      <c r="N307" s="13" t="s">
        <v>31</v>
      </c>
      <c r="O307" s="13" t="s">
        <v>31</v>
      </c>
      <c r="P307" s="13">
        <f t="shared" si="35"/>
        <v>1</v>
      </c>
      <c r="R307" s="10" t="str">
        <f t="shared" si="41"/>
        <v/>
      </c>
      <c r="S307" s="10">
        <f t="shared" si="41"/>
        <v>7252701.8499999996</v>
      </c>
      <c r="T307" s="10" t="str">
        <f t="shared" si="41"/>
        <v/>
      </c>
      <c r="U307" s="10" t="str">
        <f t="shared" si="40"/>
        <v/>
      </c>
      <c r="V307" s="10" t="str">
        <f t="shared" si="40"/>
        <v/>
      </c>
      <c r="W307" s="10" t="str">
        <f t="shared" si="40"/>
        <v/>
      </c>
      <c r="X307" s="10" t="str">
        <f t="shared" si="40"/>
        <v/>
      </c>
      <c r="Y307" s="14">
        <f t="shared" si="36"/>
        <v>0</v>
      </c>
      <c r="Z307" s="4"/>
      <c r="AA307" s="10" t="str">
        <f t="shared" si="39"/>
        <v/>
      </c>
      <c r="AB307" s="10">
        <f t="shared" si="39"/>
        <v>121602.15428571428</v>
      </c>
      <c r="AC307" s="10" t="str">
        <f t="shared" si="39"/>
        <v/>
      </c>
      <c r="AD307" s="10" t="str">
        <f t="shared" si="38"/>
        <v/>
      </c>
      <c r="AE307" s="10" t="str">
        <f t="shared" si="38"/>
        <v/>
      </c>
      <c r="AF307" s="10" t="str">
        <f t="shared" si="38"/>
        <v/>
      </c>
      <c r="AG307" s="10" t="str">
        <f t="shared" si="38"/>
        <v/>
      </c>
      <c r="AH307" s="14">
        <f t="shared" si="37"/>
        <v>0</v>
      </c>
      <c r="AI307" s="12"/>
      <c r="AJ307" s="13" t="s">
        <v>32</v>
      </c>
    </row>
    <row r="308" spans="1:36" x14ac:dyDescent="0.3">
      <c r="A308" s="8" t="s">
        <v>422</v>
      </c>
      <c r="B308" s="9" t="str">
        <f>VLOOKUP(A308,'[1]Sub Pivot'!A$1:C$65536,2,FALSE)</f>
        <v>OSTRANDER SUBSTATION</v>
      </c>
      <c r="C308" s="10">
        <f>VLOOKUP(A308,'[1]Sub Pivot'!A$1:C$65536,3,FALSE)</f>
        <v>55507993.140000001</v>
      </c>
      <c r="D308" s="10">
        <f>IFERROR(VLOOKUP(A308,'[1]BP-18 Substation Detail'!A$1:C$65536,3,FALSE),"")</f>
        <v>55673979.480000027</v>
      </c>
      <c r="E308" s="11">
        <f t="shared" si="34"/>
        <v>-2.9813988788003529E-3</v>
      </c>
      <c r="G308" s="10">
        <f>IFERROR(VLOOKUP('BP-20 Substation Detail'!A308,'[1]O&amp;M Pivot'!M$1:V$65536,10,FALSE),0)</f>
        <v>555370.78714285709</v>
      </c>
      <c r="I308" s="13" t="s">
        <v>31</v>
      </c>
      <c r="J308" s="13">
        <v>1</v>
      </c>
      <c r="K308" s="13" t="s">
        <v>31</v>
      </c>
      <c r="L308" s="13" t="s">
        <v>31</v>
      </c>
      <c r="M308" s="13" t="s">
        <v>31</v>
      </c>
      <c r="N308" s="13" t="s">
        <v>31</v>
      </c>
      <c r="O308" s="13" t="s">
        <v>31</v>
      </c>
      <c r="P308" s="13">
        <f t="shared" si="35"/>
        <v>1</v>
      </c>
      <c r="R308" s="10" t="str">
        <f t="shared" si="41"/>
        <v/>
      </c>
      <c r="S308" s="10">
        <f t="shared" si="41"/>
        <v>55507993.140000001</v>
      </c>
      <c r="T308" s="10" t="str">
        <f t="shared" si="41"/>
        <v/>
      </c>
      <c r="U308" s="10" t="str">
        <f t="shared" si="40"/>
        <v/>
      </c>
      <c r="V308" s="10" t="str">
        <f t="shared" si="40"/>
        <v/>
      </c>
      <c r="W308" s="10" t="str">
        <f t="shared" si="40"/>
        <v/>
      </c>
      <c r="X308" s="10" t="str">
        <f t="shared" si="40"/>
        <v/>
      </c>
      <c r="Y308" s="14">
        <f t="shared" si="36"/>
        <v>0</v>
      </c>
      <c r="Z308" s="4"/>
      <c r="AA308" s="10" t="str">
        <f t="shared" si="39"/>
        <v/>
      </c>
      <c r="AB308" s="10">
        <f t="shared" si="39"/>
        <v>555370.78714285709</v>
      </c>
      <c r="AC308" s="10" t="str">
        <f t="shared" si="39"/>
        <v/>
      </c>
      <c r="AD308" s="10" t="str">
        <f t="shared" si="38"/>
        <v/>
      </c>
      <c r="AE308" s="10" t="str">
        <f t="shared" si="38"/>
        <v/>
      </c>
      <c r="AF308" s="10" t="str">
        <f t="shared" si="38"/>
        <v/>
      </c>
      <c r="AG308" s="10" t="str">
        <f t="shared" si="38"/>
        <v/>
      </c>
      <c r="AH308" s="14">
        <f t="shared" si="37"/>
        <v>0</v>
      </c>
      <c r="AI308" s="12"/>
      <c r="AJ308" s="13" t="s">
        <v>32</v>
      </c>
    </row>
    <row r="309" spans="1:36" x14ac:dyDescent="0.3">
      <c r="A309" s="8" t="s">
        <v>423</v>
      </c>
      <c r="B309" s="9" t="str">
        <f>VLOOKUP(A309,'[1]Sub Pivot'!A$1:C$65536,2,FALSE)</f>
        <v>OVANDO SUBSTATION</v>
      </c>
      <c r="C309" s="10">
        <f>VLOOKUP(A309,'[1]Sub Pivot'!A$1:C$65536,3,FALSE)</f>
        <v>2079001.1800000002</v>
      </c>
      <c r="D309" s="10">
        <f>IFERROR(VLOOKUP(A309,'[1]BP-18 Substation Detail'!A$1:C$65536,3,FALSE),"")</f>
        <v>2079001.18</v>
      </c>
      <c r="E309" s="11">
        <f t="shared" si="34"/>
        <v>1.119915880249138E-16</v>
      </c>
      <c r="G309" s="10">
        <f>IFERROR(VLOOKUP('BP-20 Substation Detail'!A309,'[1]O&amp;M Pivot'!M$1:V$65536,10,FALSE),0)</f>
        <v>30459.098571428571</v>
      </c>
      <c r="I309" s="13" t="s">
        <v>31</v>
      </c>
      <c r="J309" s="13">
        <v>1</v>
      </c>
      <c r="K309" s="13" t="s">
        <v>31</v>
      </c>
      <c r="L309" s="13" t="s">
        <v>31</v>
      </c>
      <c r="M309" s="13" t="s">
        <v>31</v>
      </c>
      <c r="N309" s="13" t="s">
        <v>31</v>
      </c>
      <c r="O309" s="13" t="s">
        <v>31</v>
      </c>
      <c r="P309" s="13">
        <f t="shared" si="35"/>
        <v>1</v>
      </c>
      <c r="R309" s="10" t="str">
        <f t="shared" si="41"/>
        <v/>
      </c>
      <c r="S309" s="10">
        <f t="shared" si="41"/>
        <v>2079001.1800000002</v>
      </c>
      <c r="T309" s="10" t="str">
        <f t="shared" si="41"/>
        <v/>
      </c>
      <c r="U309" s="10" t="str">
        <f t="shared" si="40"/>
        <v/>
      </c>
      <c r="V309" s="10" t="str">
        <f t="shared" si="40"/>
        <v/>
      </c>
      <c r="W309" s="10" t="str">
        <f t="shared" si="40"/>
        <v/>
      </c>
      <c r="X309" s="10" t="str">
        <f t="shared" si="40"/>
        <v/>
      </c>
      <c r="Y309" s="14">
        <f t="shared" si="36"/>
        <v>0</v>
      </c>
      <c r="Z309" s="4"/>
      <c r="AA309" s="10" t="str">
        <f t="shared" si="39"/>
        <v/>
      </c>
      <c r="AB309" s="10">
        <f t="shared" si="39"/>
        <v>30459.098571428571</v>
      </c>
      <c r="AC309" s="10" t="str">
        <f t="shared" si="39"/>
        <v/>
      </c>
      <c r="AD309" s="10" t="str">
        <f t="shared" si="38"/>
        <v/>
      </c>
      <c r="AE309" s="10" t="str">
        <f t="shared" si="38"/>
        <v/>
      </c>
      <c r="AF309" s="10" t="str">
        <f t="shared" si="38"/>
        <v/>
      </c>
      <c r="AG309" s="10" t="str">
        <f t="shared" si="38"/>
        <v/>
      </c>
      <c r="AH309" s="14">
        <f t="shared" si="37"/>
        <v>0</v>
      </c>
      <c r="AI309" s="12"/>
      <c r="AJ309" s="13" t="s">
        <v>32</v>
      </c>
    </row>
    <row r="310" spans="1:36" x14ac:dyDescent="0.3">
      <c r="A310" s="8" t="s">
        <v>424</v>
      </c>
      <c r="B310" s="9" t="str">
        <f>VLOOKUP(A310,'[1]Sub Pivot'!A$1:C$65536,2,FALSE)</f>
        <v>PARKDALE SUBSTATION</v>
      </c>
      <c r="C310" s="10">
        <f>VLOOKUP(A310,'[1]Sub Pivot'!A$1:C$65536,3,FALSE)</f>
        <v>1233646.7</v>
      </c>
      <c r="D310" s="10">
        <f>IFERROR(VLOOKUP(A310,'[1]BP-18 Substation Detail'!A$1:C$65536,3,FALSE),"")</f>
        <v>1233646.7</v>
      </c>
      <c r="E310" s="11">
        <f t="shared" si="34"/>
        <v>0</v>
      </c>
      <c r="G310" s="10">
        <f>IFERROR(VLOOKUP('BP-20 Substation Detail'!A310,'[1]O&amp;M Pivot'!M$1:V$65536,10,FALSE),0)</f>
        <v>20562.04714285714</v>
      </c>
      <c r="I310" s="13" t="s">
        <v>31</v>
      </c>
      <c r="J310" s="13">
        <v>0.86880198358249572</v>
      </c>
      <c r="K310" s="13" t="s">
        <v>31</v>
      </c>
      <c r="L310" s="13" t="s">
        <v>31</v>
      </c>
      <c r="M310" s="13">
        <v>0.13119801641750431</v>
      </c>
      <c r="N310" s="13" t="s">
        <v>31</v>
      </c>
      <c r="O310" s="13" t="s">
        <v>31</v>
      </c>
      <c r="P310" s="13">
        <f t="shared" si="35"/>
        <v>1</v>
      </c>
      <c r="R310" s="10" t="str">
        <f t="shared" si="41"/>
        <v/>
      </c>
      <c r="S310" s="10">
        <f t="shared" si="41"/>
        <v>1071794.7</v>
      </c>
      <c r="T310" s="10" t="str">
        <f t="shared" si="41"/>
        <v/>
      </c>
      <c r="U310" s="10" t="str">
        <f t="shared" si="40"/>
        <v/>
      </c>
      <c r="V310" s="10">
        <f t="shared" si="40"/>
        <v>161852</v>
      </c>
      <c r="W310" s="10" t="str">
        <f t="shared" si="40"/>
        <v/>
      </c>
      <c r="X310" s="10" t="str">
        <f t="shared" si="40"/>
        <v/>
      </c>
      <c r="Y310" s="14">
        <f t="shared" si="36"/>
        <v>0</v>
      </c>
      <c r="Z310" s="4"/>
      <c r="AA310" s="10" t="str">
        <f t="shared" si="39"/>
        <v/>
      </c>
      <c r="AB310" s="10">
        <f t="shared" si="39"/>
        <v>17864.347344231071</v>
      </c>
      <c r="AC310" s="10" t="str">
        <f t="shared" si="39"/>
        <v/>
      </c>
      <c r="AD310" s="10" t="str">
        <f t="shared" si="38"/>
        <v/>
      </c>
      <c r="AE310" s="10">
        <f t="shared" si="38"/>
        <v>2697.6997986260685</v>
      </c>
      <c r="AF310" s="10" t="str">
        <f t="shared" si="38"/>
        <v/>
      </c>
      <c r="AG310" s="10" t="str">
        <f t="shared" si="38"/>
        <v/>
      </c>
      <c r="AH310" s="14">
        <f t="shared" si="37"/>
        <v>0</v>
      </c>
      <c r="AI310" s="12"/>
      <c r="AJ310" s="13" t="s">
        <v>113</v>
      </c>
    </row>
    <row r="311" spans="1:36" x14ac:dyDescent="0.3">
      <c r="A311" s="8" t="s">
        <v>425</v>
      </c>
      <c r="B311" s="9" t="str">
        <f>VLOOKUP(A311,'[1]Sub Pivot'!A$1:C$65536,2,FALSE)</f>
        <v>PASCO SUBSTATION</v>
      </c>
      <c r="C311" s="10">
        <f>VLOOKUP(A311,'[1]Sub Pivot'!A$1:C$65536,3,FALSE)</f>
        <v>97900.19</v>
      </c>
      <c r="D311" s="10">
        <f>IFERROR(VLOOKUP(A311,'[1]BP-18 Substation Detail'!A$1:C$65536,3,FALSE),"")</f>
        <v>97900.19</v>
      </c>
      <c r="E311" s="11">
        <f t="shared" si="34"/>
        <v>0</v>
      </c>
      <c r="G311" s="10">
        <f>IFERROR(VLOOKUP('BP-20 Substation Detail'!A311,'[1]O&amp;M Pivot'!M$1:V$65536,10,FALSE),0)</f>
        <v>705.42142857142869</v>
      </c>
      <c r="I311" s="13" t="s">
        <v>31</v>
      </c>
      <c r="J311" s="13">
        <v>1</v>
      </c>
      <c r="K311" s="13" t="s">
        <v>31</v>
      </c>
      <c r="L311" s="13" t="s">
        <v>31</v>
      </c>
      <c r="M311" s="13" t="s">
        <v>31</v>
      </c>
      <c r="N311" s="13" t="s">
        <v>31</v>
      </c>
      <c r="O311" s="13" t="s">
        <v>31</v>
      </c>
      <c r="P311" s="13">
        <f t="shared" si="35"/>
        <v>1</v>
      </c>
      <c r="R311" s="10" t="str">
        <f t="shared" si="41"/>
        <v/>
      </c>
      <c r="S311" s="10">
        <f t="shared" si="41"/>
        <v>97900.19</v>
      </c>
      <c r="T311" s="10" t="str">
        <f t="shared" si="41"/>
        <v/>
      </c>
      <c r="U311" s="10" t="str">
        <f t="shared" si="40"/>
        <v/>
      </c>
      <c r="V311" s="10" t="str">
        <f t="shared" si="40"/>
        <v/>
      </c>
      <c r="W311" s="10" t="str">
        <f t="shared" si="40"/>
        <v/>
      </c>
      <c r="X311" s="10" t="str">
        <f t="shared" si="40"/>
        <v/>
      </c>
      <c r="Y311" s="14">
        <f t="shared" si="36"/>
        <v>0</v>
      </c>
      <c r="Z311" s="4"/>
      <c r="AA311" s="10" t="str">
        <f t="shared" si="39"/>
        <v/>
      </c>
      <c r="AB311" s="10">
        <f t="shared" si="39"/>
        <v>705.42142857142869</v>
      </c>
      <c r="AC311" s="10" t="str">
        <f t="shared" si="39"/>
        <v/>
      </c>
      <c r="AD311" s="10" t="str">
        <f t="shared" si="38"/>
        <v/>
      </c>
      <c r="AE311" s="10" t="str">
        <f t="shared" si="38"/>
        <v/>
      </c>
      <c r="AF311" s="10" t="str">
        <f t="shared" si="38"/>
        <v/>
      </c>
      <c r="AG311" s="10" t="str">
        <f t="shared" si="38"/>
        <v/>
      </c>
      <c r="AH311" s="14">
        <f t="shared" si="37"/>
        <v>0</v>
      </c>
      <c r="AI311" s="12"/>
      <c r="AJ311" s="13" t="s">
        <v>48</v>
      </c>
    </row>
    <row r="312" spans="1:36" x14ac:dyDescent="0.3">
      <c r="A312" s="8" t="s">
        <v>426</v>
      </c>
      <c r="B312" s="9" t="str">
        <f>VLOOKUP(A312,'[1]Sub Pivot'!A$1:C$65536,2,FALSE)</f>
        <v>PATERSON SUBSTATION</v>
      </c>
      <c r="C312" s="10">
        <f>VLOOKUP(A312,'[1]Sub Pivot'!A$1:C$65536,3,FALSE)</f>
        <v>19704.62</v>
      </c>
      <c r="D312" s="10">
        <f>IFERROR(VLOOKUP(A312,'[1]BP-18 Substation Detail'!A$1:C$65536,3,FALSE),"")</f>
        <v>19704.62</v>
      </c>
      <c r="E312" s="11">
        <f t="shared" si="34"/>
        <v>0</v>
      </c>
      <c r="G312" s="10">
        <f>IFERROR(VLOOKUP('BP-20 Substation Detail'!A312,'[1]O&amp;M Pivot'!M$1:V$65536,10,FALSE),0)</f>
        <v>1253.97</v>
      </c>
      <c r="I312" s="13" t="s">
        <v>31</v>
      </c>
      <c r="J312" s="13">
        <v>1</v>
      </c>
      <c r="K312" s="13" t="s">
        <v>31</v>
      </c>
      <c r="L312" s="13" t="s">
        <v>31</v>
      </c>
      <c r="M312" s="13" t="s">
        <v>31</v>
      </c>
      <c r="N312" s="13" t="s">
        <v>31</v>
      </c>
      <c r="O312" s="13" t="s">
        <v>31</v>
      </c>
      <c r="P312" s="13">
        <f t="shared" si="35"/>
        <v>1</v>
      </c>
      <c r="R312" s="10" t="str">
        <f t="shared" si="41"/>
        <v/>
      </c>
      <c r="S312" s="10">
        <f t="shared" si="41"/>
        <v>19704.62</v>
      </c>
      <c r="T312" s="10" t="str">
        <f t="shared" si="41"/>
        <v/>
      </c>
      <c r="U312" s="10" t="str">
        <f t="shared" si="40"/>
        <v/>
      </c>
      <c r="V312" s="10" t="str">
        <f t="shared" si="40"/>
        <v/>
      </c>
      <c r="W312" s="10" t="str">
        <f t="shared" si="40"/>
        <v/>
      </c>
      <c r="X312" s="10" t="str">
        <f t="shared" si="40"/>
        <v/>
      </c>
      <c r="Y312" s="14">
        <f t="shared" si="36"/>
        <v>0</v>
      </c>
      <c r="Z312" s="4"/>
      <c r="AA312" s="10" t="str">
        <f t="shared" si="39"/>
        <v/>
      </c>
      <c r="AB312" s="10">
        <f t="shared" si="39"/>
        <v>1253.97</v>
      </c>
      <c r="AC312" s="10" t="str">
        <f t="shared" si="39"/>
        <v/>
      </c>
      <c r="AD312" s="10" t="str">
        <f t="shared" si="38"/>
        <v/>
      </c>
      <c r="AE312" s="10" t="str">
        <f t="shared" si="38"/>
        <v/>
      </c>
      <c r="AF312" s="10" t="str">
        <f t="shared" si="38"/>
        <v/>
      </c>
      <c r="AG312" s="10" t="str">
        <f t="shared" si="38"/>
        <v/>
      </c>
      <c r="AH312" s="14">
        <f t="shared" si="37"/>
        <v>0</v>
      </c>
      <c r="AI312" s="12"/>
      <c r="AJ312" s="13" t="s">
        <v>48</v>
      </c>
    </row>
    <row r="313" spans="1:36" x14ac:dyDescent="0.3">
      <c r="A313" s="8" t="s">
        <v>427</v>
      </c>
      <c r="B313" s="9" t="str">
        <f>VLOOKUP(A313,'[1]Sub Pivot'!A$1:C$65536,2,FALSE)</f>
        <v>PAUL SUBSTATION</v>
      </c>
      <c r="C313" s="10">
        <f>VLOOKUP(A313,'[1]Sub Pivot'!A$1:C$65536,3,FALSE)</f>
        <v>21198222.25999999</v>
      </c>
      <c r="D313" s="10">
        <f>IFERROR(VLOOKUP(A313,'[1]BP-18 Substation Detail'!A$1:C$65536,3,FALSE),"")</f>
        <v>17851117.639999997</v>
      </c>
      <c r="E313" s="11">
        <f t="shared" si="34"/>
        <v>0.1875011238792102</v>
      </c>
      <c r="G313" s="10">
        <f>IFERROR(VLOOKUP('BP-20 Substation Detail'!A313,'[1]O&amp;M Pivot'!M$1:V$65536,10,FALSE),0)</f>
        <v>261918.39428571428</v>
      </c>
      <c r="I313" s="13" t="s">
        <v>31</v>
      </c>
      <c r="J313" s="13">
        <v>1</v>
      </c>
      <c r="K313" s="13" t="s">
        <v>31</v>
      </c>
      <c r="L313" s="13" t="s">
        <v>31</v>
      </c>
      <c r="M313" s="13" t="s">
        <v>31</v>
      </c>
      <c r="N313" s="13" t="s">
        <v>31</v>
      </c>
      <c r="O313" s="13" t="s">
        <v>31</v>
      </c>
      <c r="P313" s="13">
        <f t="shared" si="35"/>
        <v>1</v>
      </c>
      <c r="R313" s="10" t="str">
        <f t="shared" si="41"/>
        <v/>
      </c>
      <c r="S313" s="10">
        <f t="shared" si="41"/>
        <v>21198222.25999999</v>
      </c>
      <c r="T313" s="10" t="str">
        <f t="shared" si="41"/>
        <v/>
      </c>
      <c r="U313" s="10" t="str">
        <f t="shared" si="40"/>
        <v/>
      </c>
      <c r="V313" s="10" t="str">
        <f t="shared" si="40"/>
        <v/>
      </c>
      <c r="W313" s="10" t="str">
        <f t="shared" si="40"/>
        <v/>
      </c>
      <c r="X313" s="10" t="str">
        <f t="shared" si="40"/>
        <v/>
      </c>
      <c r="Y313" s="14">
        <f t="shared" si="36"/>
        <v>0</v>
      </c>
      <c r="Z313" s="4"/>
      <c r="AA313" s="10" t="str">
        <f t="shared" si="39"/>
        <v/>
      </c>
      <c r="AB313" s="10">
        <f t="shared" si="39"/>
        <v>261918.39428571428</v>
      </c>
      <c r="AC313" s="10" t="str">
        <f t="shared" si="39"/>
        <v/>
      </c>
      <c r="AD313" s="10" t="str">
        <f t="shared" si="38"/>
        <v/>
      </c>
      <c r="AE313" s="10" t="str">
        <f t="shared" si="38"/>
        <v/>
      </c>
      <c r="AF313" s="10" t="str">
        <f t="shared" si="38"/>
        <v/>
      </c>
      <c r="AG313" s="10" t="str">
        <f t="shared" si="38"/>
        <v/>
      </c>
      <c r="AH313" s="14">
        <f t="shared" si="37"/>
        <v>0</v>
      </c>
      <c r="AI313" s="12"/>
      <c r="AJ313" s="13" t="s">
        <v>32</v>
      </c>
    </row>
    <row r="314" spans="1:36" x14ac:dyDescent="0.3">
      <c r="A314" s="8" t="s">
        <v>428</v>
      </c>
      <c r="B314" s="9" t="str">
        <f>VLOOKUP(A314,'[1]Sub Pivot'!A$1:C$65536,2,FALSE)</f>
        <v>PE ELL SUBSTATIONLEWIS CO PUD)</v>
      </c>
      <c r="C314" s="10">
        <f>VLOOKUP(A314,'[1]Sub Pivot'!A$1:C$65536,3,FALSE)</f>
        <v>16913</v>
      </c>
      <c r="D314" s="10">
        <f>IFERROR(VLOOKUP(A314,'[1]BP-18 Substation Detail'!A$1:C$65536,3,FALSE),"")</f>
        <v>16913</v>
      </c>
      <c r="E314" s="11">
        <f t="shared" si="34"/>
        <v>0</v>
      </c>
      <c r="G314" s="10">
        <f>IFERROR(VLOOKUP('BP-20 Substation Detail'!A314,'[1]O&amp;M Pivot'!M$1:V$65536,10,FALSE),0)</f>
        <v>965.53285714285721</v>
      </c>
      <c r="I314" s="13" t="s">
        <v>31</v>
      </c>
      <c r="J314" s="13">
        <v>1</v>
      </c>
      <c r="K314" s="13" t="s">
        <v>31</v>
      </c>
      <c r="L314" s="13" t="s">
        <v>31</v>
      </c>
      <c r="M314" s="13" t="s">
        <v>31</v>
      </c>
      <c r="N314" s="13" t="s">
        <v>31</v>
      </c>
      <c r="O314" s="13" t="s">
        <v>31</v>
      </c>
      <c r="P314" s="13">
        <f t="shared" si="35"/>
        <v>1</v>
      </c>
      <c r="R314" s="10" t="str">
        <f t="shared" si="41"/>
        <v/>
      </c>
      <c r="S314" s="10">
        <f t="shared" si="41"/>
        <v>16913</v>
      </c>
      <c r="T314" s="10" t="str">
        <f t="shared" si="41"/>
        <v/>
      </c>
      <c r="U314" s="10" t="str">
        <f t="shared" si="40"/>
        <v/>
      </c>
      <c r="V314" s="10" t="str">
        <f t="shared" si="40"/>
        <v/>
      </c>
      <c r="W314" s="10" t="str">
        <f t="shared" si="40"/>
        <v/>
      </c>
      <c r="X314" s="10" t="str">
        <f t="shared" si="40"/>
        <v/>
      </c>
      <c r="Y314" s="14">
        <f t="shared" si="36"/>
        <v>0</v>
      </c>
      <c r="Z314" s="4"/>
      <c r="AA314" s="10" t="str">
        <f t="shared" si="39"/>
        <v/>
      </c>
      <c r="AB314" s="10">
        <f t="shared" si="39"/>
        <v>965.53285714285721</v>
      </c>
      <c r="AC314" s="10" t="str">
        <f t="shared" si="39"/>
        <v/>
      </c>
      <c r="AD314" s="10" t="str">
        <f t="shared" si="38"/>
        <v/>
      </c>
      <c r="AE314" s="10" t="str">
        <f t="shared" si="38"/>
        <v/>
      </c>
      <c r="AF314" s="10" t="str">
        <f t="shared" si="38"/>
        <v/>
      </c>
      <c r="AG314" s="10" t="str">
        <f t="shared" si="38"/>
        <v/>
      </c>
      <c r="AH314" s="14">
        <f t="shared" si="37"/>
        <v>0</v>
      </c>
      <c r="AI314" s="12"/>
      <c r="AJ314" s="13" t="s">
        <v>48</v>
      </c>
    </row>
    <row r="315" spans="1:36" x14ac:dyDescent="0.3">
      <c r="A315" s="8" t="s">
        <v>429</v>
      </c>
      <c r="B315" s="9" t="str">
        <f>VLOOKUP(A315,'[1]Sub Pivot'!A$1:C$65536,2,FALSE)</f>
        <v>PENDLETON SUBSTATION</v>
      </c>
      <c r="C315" s="10">
        <f>VLOOKUP(A315,'[1]Sub Pivot'!A$1:C$65536,3,FALSE)</f>
        <v>43282.87</v>
      </c>
      <c r="D315" s="10">
        <f>IFERROR(VLOOKUP(A315,'[1]BP-18 Substation Detail'!A$1:C$65536,3,FALSE),"")</f>
        <v>43282.87</v>
      </c>
      <c r="E315" s="11">
        <f t="shared" si="34"/>
        <v>0</v>
      </c>
      <c r="G315" s="10">
        <f>IFERROR(VLOOKUP('BP-20 Substation Detail'!A315,'[1]O&amp;M Pivot'!M$1:V$65536,10,FALSE),0)</f>
        <v>19048.41</v>
      </c>
      <c r="I315" s="13" t="s">
        <v>31</v>
      </c>
      <c r="J315" s="13">
        <v>1</v>
      </c>
      <c r="K315" s="13" t="s">
        <v>31</v>
      </c>
      <c r="L315" s="13" t="s">
        <v>31</v>
      </c>
      <c r="M315" s="13" t="s">
        <v>31</v>
      </c>
      <c r="N315" s="13" t="s">
        <v>31</v>
      </c>
      <c r="O315" s="13" t="s">
        <v>31</v>
      </c>
      <c r="P315" s="13">
        <f t="shared" si="35"/>
        <v>1</v>
      </c>
      <c r="R315" s="10" t="str">
        <f t="shared" si="41"/>
        <v/>
      </c>
      <c r="S315" s="10">
        <f t="shared" si="41"/>
        <v>43282.87</v>
      </c>
      <c r="T315" s="10" t="str">
        <f t="shared" si="41"/>
        <v/>
      </c>
      <c r="U315" s="10" t="str">
        <f t="shared" si="40"/>
        <v/>
      </c>
      <c r="V315" s="10" t="str">
        <f t="shared" si="40"/>
        <v/>
      </c>
      <c r="W315" s="10" t="str">
        <f t="shared" si="40"/>
        <v/>
      </c>
      <c r="X315" s="10" t="str">
        <f t="shared" si="40"/>
        <v/>
      </c>
      <c r="Y315" s="14">
        <f t="shared" si="36"/>
        <v>0</v>
      </c>
      <c r="Z315" s="4"/>
      <c r="AA315" s="10" t="str">
        <f t="shared" si="39"/>
        <v/>
      </c>
      <c r="AB315" s="10">
        <f t="shared" si="39"/>
        <v>19048.41</v>
      </c>
      <c r="AC315" s="10" t="str">
        <f t="shared" si="39"/>
        <v/>
      </c>
      <c r="AD315" s="10" t="str">
        <f t="shared" si="38"/>
        <v/>
      </c>
      <c r="AE315" s="10" t="str">
        <f t="shared" si="38"/>
        <v/>
      </c>
      <c r="AF315" s="10" t="str">
        <f t="shared" si="38"/>
        <v/>
      </c>
      <c r="AG315" s="10" t="str">
        <f t="shared" si="38"/>
        <v/>
      </c>
      <c r="AH315" s="14">
        <f t="shared" si="37"/>
        <v>0</v>
      </c>
      <c r="AI315" s="12"/>
      <c r="AJ315" s="13" t="s">
        <v>32</v>
      </c>
    </row>
    <row r="316" spans="1:36" x14ac:dyDescent="0.3">
      <c r="A316" s="8" t="s">
        <v>430</v>
      </c>
      <c r="B316" s="9" t="str">
        <f>VLOOKUP(A316,'[1]Sub Pivot'!A$1:C$65536,2,FALSE)</f>
        <v>PEARL SUBSTATION</v>
      </c>
      <c r="C316" s="10">
        <f>VLOOKUP(A316,'[1]Sub Pivot'!A$1:C$65536,3,FALSE)</f>
        <v>56301329.539000012</v>
      </c>
      <c r="D316" s="10">
        <f>IFERROR(VLOOKUP(A316,'[1]BP-18 Substation Detail'!A$1:C$65536,3,FALSE),"")</f>
        <v>55431709.279000014</v>
      </c>
      <c r="E316" s="11">
        <f t="shared" si="34"/>
        <v>1.5688137192793522E-2</v>
      </c>
      <c r="G316" s="10">
        <f>IFERROR(VLOOKUP('BP-20 Substation Detail'!A316,'[1]O&amp;M Pivot'!M$1:V$65536,10,FALSE),0)</f>
        <v>291020.07285714283</v>
      </c>
      <c r="I316" s="13" t="s">
        <v>31</v>
      </c>
      <c r="J316" s="13">
        <v>1</v>
      </c>
      <c r="K316" s="13" t="s">
        <v>31</v>
      </c>
      <c r="L316" s="13" t="s">
        <v>31</v>
      </c>
      <c r="M316" s="13" t="s">
        <v>31</v>
      </c>
      <c r="N316" s="13" t="s">
        <v>31</v>
      </c>
      <c r="O316" s="13" t="s">
        <v>31</v>
      </c>
      <c r="P316" s="13">
        <f t="shared" si="35"/>
        <v>1</v>
      </c>
      <c r="R316" s="10" t="str">
        <f t="shared" si="41"/>
        <v/>
      </c>
      <c r="S316" s="10">
        <f t="shared" si="41"/>
        <v>56301329.539000012</v>
      </c>
      <c r="T316" s="10" t="str">
        <f t="shared" si="41"/>
        <v/>
      </c>
      <c r="U316" s="10" t="str">
        <f t="shared" si="40"/>
        <v/>
      </c>
      <c r="V316" s="10" t="str">
        <f t="shared" si="40"/>
        <v/>
      </c>
      <c r="W316" s="10" t="str">
        <f t="shared" si="40"/>
        <v/>
      </c>
      <c r="X316" s="10" t="str">
        <f t="shared" si="40"/>
        <v/>
      </c>
      <c r="Y316" s="14">
        <f t="shared" si="36"/>
        <v>0</v>
      </c>
      <c r="Z316" s="4"/>
      <c r="AA316" s="10" t="str">
        <f t="shared" si="39"/>
        <v/>
      </c>
      <c r="AB316" s="10">
        <f t="shared" si="39"/>
        <v>291020.07285714283</v>
      </c>
      <c r="AC316" s="10" t="str">
        <f t="shared" si="39"/>
        <v/>
      </c>
      <c r="AD316" s="10" t="str">
        <f t="shared" si="38"/>
        <v/>
      </c>
      <c r="AE316" s="10" t="str">
        <f t="shared" si="38"/>
        <v/>
      </c>
      <c r="AF316" s="10" t="str">
        <f t="shared" si="38"/>
        <v/>
      </c>
      <c r="AG316" s="10" t="str">
        <f t="shared" si="38"/>
        <v/>
      </c>
      <c r="AH316" s="14">
        <f t="shared" si="37"/>
        <v>0</v>
      </c>
      <c r="AI316" s="12"/>
      <c r="AJ316" s="13" t="s">
        <v>32</v>
      </c>
    </row>
    <row r="317" spans="1:36" x14ac:dyDescent="0.3">
      <c r="A317" s="8" t="s">
        <v>431</v>
      </c>
      <c r="B317" s="9" t="str">
        <f>VLOOKUP(A317,'[1]Sub Pivot'!A$1:C$65536,2,FALSE)</f>
        <v>PINE HOLLOW SUBSTATION</v>
      </c>
      <c r="C317" s="10">
        <f>VLOOKUP(A317,'[1]Sub Pivot'!A$1:C$65536,3,FALSE)</f>
        <v>9950</v>
      </c>
      <c r="D317" s="10">
        <f>IFERROR(VLOOKUP(A317,'[1]BP-18 Substation Detail'!A$1:C$65536,3,FALSE),"")</f>
        <v>9950</v>
      </c>
      <c r="E317" s="11">
        <f t="shared" si="34"/>
        <v>0</v>
      </c>
      <c r="G317" s="10">
        <f>IFERROR(VLOOKUP('BP-20 Substation Detail'!A317,'[1]O&amp;M Pivot'!M$1:V$65536,10,FALSE),0)</f>
        <v>1722.8757142857144</v>
      </c>
      <c r="I317" s="13" t="s">
        <v>31</v>
      </c>
      <c r="J317" s="13">
        <v>1</v>
      </c>
      <c r="K317" s="13" t="s">
        <v>31</v>
      </c>
      <c r="L317" s="13" t="s">
        <v>31</v>
      </c>
      <c r="M317" s="13" t="s">
        <v>31</v>
      </c>
      <c r="N317" s="13" t="s">
        <v>31</v>
      </c>
      <c r="O317" s="13" t="s">
        <v>31</v>
      </c>
      <c r="P317" s="13">
        <f t="shared" si="35"/>
        <v>1</v>
      </c>
      <c r="R317" s="10" t="str">
        <f t="shared" si="41"/>
        <v/>
      </c>
      <c r="S317" s="10">
        <f t="shared" si="41"/>
        <v>9950</v>
      </c>
      <c r="T317" s="10" t="str">
        <f t="shared" si="41"/>
        <v/>
      </c>
      <c r="U317" s="10" t="str">
        <f t="shared" si="40"/>
        <v/>
      </c>
      <c r="V317" s="10" t="str">
        <f t="shared" si="40"/>
        <v/>
      </c>
      <c r="W317" s="10" t="str">
        <f t="shared" si="40"/>
        <v/>
      </c>
      <c r="X317" s="10" t="str">
        <f t="shared" si="40"/>
        <v/>
      </c>
      <c r="Y317" s="14">
        <f t="shared" si="36"/>
        <v>0</v>
      </c>
      <c r="Z317" s="4"/>
      <c r="AA317" s="10" t="str">
        <f t="shared" si="39"/>
        <v/>
      </c>
      <c r="AB317" s="10">
        <f t="shared" si="39"/>
        <v>1722.8757142857144</v>
      </c>
      <c r="AC317" s="10" t="str">
        <f t="shared" si="39"/>
        <v/>
      </c>
      <c r="AD317" s="10" t="str">
        <f t="shared" si="38"/>
        <v/>
      </c>
      <c r="AE317" s="10" t="str">
        <f t="shared" si="38"/>
        <v/>
      </c>
      <c r="AF317" s="10" t="str">
        <f t="shared" si="38"/>
        <v/>
      </c>
      <c r="AG317" s="10" t="str">
        <f t="shared" si="38"/>
        <v/>
      </c>
      <c r="AH317" s="14">
        <f t="shared" si="37"/>
        <v>0</v>
      </c>
      <c r="AI317" s="12"/>
      <c r="AJ317" s="13" t="s">
        <v>48</v>
      </c>
    </row>
    <row r="318" spans="1:36" x14ac:dyDescent="0.3">
      <c r="A318" s="8" t="s">
        <v>432</v>
      </c>
      <c r="B318" s="9" t="str">
        <f>VLOOKUP(A318,'[1]Sub Pivot'!A$1:C$65536,2,FALSE)</f>
        <v>PORT ANGELES SUBSTATION(BPA)</v>
      </c>
      <c r="C318" s="10">
        <f>VLOOKUP(A318,'[1]Sub Pivot'!A$1:C$65536,3,FALSE)</f>
        <v>18355689.808999997</v>
      </c>
      <c r="D318" s="10">
        <f>IFERROR(VLOOKUP(A318,'[1]BP-18 Substation Detail'!A$1:C$65536,3,FALSE),"")</f>
        <v>18355689.808999997</v>
      </c>
      <c r="E318" s="11">
        <f t="shared" si="34"/>
        <v>0</v>
      </c>
      <c r="G318" s="10">
        <f>IFERROR(VLOOKUP('BP-20 Substation Detail'!A318,'[1]O&amp;M Pivot'!M$1:V$65536,10,FALSE),0)</f>
        <v>328419.26571428572</v>
      </c>
      <c r="I318" s="13" t="s">
        <v>31</v>
      </c>
      <c r="J318" s="13">
        <v>1</v>
      </c>
      <c r="K318" s="13" t="s">
        <v>31</v>
      </c>
      <c r="L318" s="13" t="s">
        <v>31</v>
      </c>
      <c r="M318" s="13" t="s">
        <v>31</v>
      </c>
      <c r="N318" s="13" t="s">
        <v>31</v>
      </c>
      <c r="O318" s="13" t="s">
        <v>31</v>
      </c>
      <c r="P318" s="13">
        <f t="shared" si="35"/>
        <v>1</v>
      </c>
      <c r="R318" s="10" t="str">
        <f t="shared" si="41"/>
        <v/>
      </c>
      <c r="S318" s="10">
        <f t="shared" si="41"/>
        <v>18355689.808999997</v>
      </c>
      <c r="T318" s="10" t="str">
        <f t="shared" si="41"/>
        <v/>
      </c>
      <c r="U318" s="10" t="str">
        <f t="shared" si="40"/>
        <v/>
      </c>
      <c r="V318" s="10" t="str">
        <f t="shared" si="40"/>
        <v/>
      </c>
      <c r="W318" s="10" t="str">
        <f t="shared" si="40"/>
        <v/>
      </c>
      <c r="X318" s="10" t="str">
        <f t="shared" si="40"/>
        <v/>
      </c>
      <c r="Y318" s="14">
        <f t="shared" si="36"/>
        <v>0</v>
      </c>
      <c r="Z318" s="4"/>
      <c r="AA318" s="10" t="str">
        <f t="shared" si="39"/>
        <v/>
      </c>
      <c r="AB318" s="10">
        <f t="shared" si="39"/>
        <v>328419.26571428572</v>
      </c>
      <c r="AC318" s="10" t="str">
        <f t="shared" si="39"/>
        <v/>
      </c>
      <c r="AD318" s="10" t="str">
        <f t="shared" si="38"/>
        <v/>
      </c>
      <c r="AE318" s="10" t="str">
        <f t="shared" si="38"/>
        <v/>
      </c>
      <c r="AF318" s="10" t="str">
        <f t="shared" si="38"/>
        <v/>
      </c>
      <c r="AG318" s="10" t="str">
        <f t="shared" si="38"/>
        <v/>
      </c>
      <c r="AH318" s="14">
        <f t="shared" si="37"/>
        <v>0</v>
      </c>
      <c r="AI318" s="12"/>
      <c r="AJ318" s="13" t="s">
        <v>32</v>
      </c>
    </row>
    <row r="319" spans="1:36" x14ac:dyDescent="0.3">
      <c r="A319" s="8" t="s">
        <v>433</v>
      </c>
      <c r="B319" s="18" t="str">
        <f>VLOOKUP(A319,'[1]Sub Pivot'!A$1:C$65536,2,FALSE)</f>
        <v>POMEROY SUBSTATION(BPA)</v>
      </c>
      <c r="C319" s="10">
        <f>VLOOKUP(A319,'[1]Sub Pivot'!A$1:C$65536,3,FALSE)</f>
        <v>356063.58999999997</v>
      </c>
      <c r="D319" s="10">
        <f>IFERROR(VLOOKUP(A319,'[1]BP-18 Substation Detail'!A$1:C$65536,3,FALSE),"")</f>
        <v>85125.1</v>
      </c>
      <c r="E319" s="11">
        <f t="shared" si="34"/>
        <v>3.1828272742117187</v>
      </c>
      <c r="G319" s="10">
        <f>IFERROR(VLOOKUP('BP-20 Substation Detail'!A319,'[1]O&amp;M Pivot'!M$1:V$65536,10,FALSE),0)</f>
        <v>15188.104285714287</v>
      </c>
      <c r="I319" s="13" t="s">
        <v>31</v>
      </c>
      <c r="J319" s="13">
        <v>1</v>
      </c>
      <c r="K319" s="13" t="s">
        <v>31</v>
      </c>
      <c r="L319" s="13" t="s">
        <v>31</v>
      </c>
      <c r="M319" s="13" t="s">
        <v>31</v>
      </c>
      <c r="N319" s="13" t="s">
        <v>31</v>
      </c>
      <c r="O319" s="13" t="s">
        <v>31</v>
      </c>
      <c r="P319" s="13">
        <f t="shared" si="35"/>
        <v>1</v>
      </c>
      <c r="R319" s="10" t="str">
        <f t="shared" si="41"/>
        <v/>
      </c>
      <c r="S319" s="10">
        <f t="shared" si="41"/>
        <v>356063.58999999997</v>
      </c>
      <c r="T319" s="10" t="str">
        <f t="shared" si="41"/>
        <v/>
      </c>
      <c r="U319" s="10" t="str">
        <f t="shared" si="40"/>
        <v/>
      </c>
      <c r="V319" s="10" t="str">
        <f t="shared" si="40"/>
        <v/>
      </c>
      <c r="W319" s="10" t="str">
        <f t="shared" si="40"/>
        <v/>
      </c>
      <c r="X319" s="10" t="str">
        <f t="shared" si="40"/>
        <v/>
      </c>
      <c r="Y319" s="14">
        <f t="shared" si="36"/>
        <v>0</v>
      </c>
      <c r="Z319" s="4"/>
      <c r="AA319" s="10" t="str">
        <f t="shared" si="39"/>
        <v/>
      </c>
      <c r="AB319" s="10">
        <f t="shared" si="39"/>
        <v>15188.104285714287</v>
      </c>
      <c r="AC319" s="10" t="str">
        <f t="shared" si="39"/>
        <v/>
      </c>
      <c r="AD319" s="10" t="str">
        <f t="shared" si="38"/>
        <v/>
      </c>
      <c r="AE319" s="10" t="str">
        <f t="shared" si="38"/>
        <v/>
      </c>
      <c r="AF319" s="10" t="str">
        <f t="shared" si="38"/>
        <v/>
      </c>
      <c r="AG319" s="10" t="str">
        <f t="shared" si="38"/>
        <v/>
      </c>
      <c r="AH319" s="14">
        <f t="shared" si="37"/>
        <v>0</v>
      </c>
      <c r="AI319" s="12"/>
      <c r="AJ319" s="13" t="s">
        <v>32</v>
      </c>
    </row>
    <row r="320" spans="1:36" x14ac:dyDescent="0.3">
      <c r="A320" s="8" t="s">
        <v>434</v>
      </c>
      <c r="B320" s="9" t="str">
        <f>VLOOKUP(A320,'[1]Sub Pivot'!A$1:C$65536,2,FALSE)</f>
        <v>PONDEROSA SUBSTATION(BPA)</v>
      </c>
      <c r="C320" s="10">
        <f>VLOOKUP(A320,'[1]Sub Pivot'!A$1:C$65536,3,FALSE)</f>
        <v>55233222.009999983</v>
      </c>
      <c r="D320" s="10">
        <f>IFERROR(VLOOKUP(A320,'[1]BP-18 Substation Detail'!A$1:C$65536,3,FALSE),"")</f>
        <v>54602968.109999999</v>
      </c>
      <c r="E320" s="11">
        <f t="shared" si="34"/>
        <v>1.1542484260751364E-2</v>
      </c>
      <c r="G320" s="10">
        <f>IFERROR(VLOOKUP('BP-20 Substation Detail'!A320,'[1]O&amp;M Pivot'!M$1:V$65536,10,FALSE),0)</f>
        <v>149011.33285714287</v>
      </c>
      <c r="I320" s="13" t="s">
        <v>31</v>
      </c>
      <c r="J320" s="13">
        <v>1</v>
      </c>
      <c r="K320" s="13" t="s">
        <v>31</v>
      </c>
      <c r="L320" s="13" t="s">
        <v>31</v>
      </c>
      <c r="M320" s="13" t="s">
        <v>31</v>
      </c>
      <c r="N320" s="13" t="s">
        <v>31</v>
      </c>
      <c r="O320" s="13" t="s">
        <v>31</v>
      </c>
      <c r="P320" s="13">
        <f t="shared" si="35"/>
        <v>1</v>
      </c>
      <c r="R320" s="10" t="str">
        <f t="shared" si="41"/>
        <v/>
      </c>
      <c r="S320" s="10">
        <f t="shared" si="41"/>
        <v>55233222.009999983</v>
      </c>
      <c r="T320" s="10" t="str">
        <f t="shared" si="41"/>
        <v/>
      </c>
      <c r="U320" s="10" t="str">
        <f t="shared" si="40"/>
        <v/>
      </c>
      <c r="V320" s="10" t="str">
        <f t="shared" si="40"/>
        <v/>
      </c>
      <c r="W320" s="10" t="str">
        <f t="shared" si="40"/>
        <v/>
      </c>
      <c r="X320" s="10" t="str">
        <f t="shared" si="40"/>
        <v/>
      </c>
      <c r="Y320" s="14">
        <f t="shared" si="36"/>
        <v>0</v>
      </c>
      <c r="Z320" s="4"/>
      <c r="AA320" s="10" t="str">
        <f t="shared" si="39"/>
        <v/>
      </c>
      <c r="AB320" s="10">
        <f t="shared" si="39"/>
        <v>149011.33285714287</v>
      </c>
      <c r="AC320" s="10" t="str">
        <f t="shared" si="39"/>
        <v/>
      </c>
      <c r="AD320" s="10" t="str">
        <f t="shared" si="38"/>
        <v/>
      </c>
      <c r="AE320" s="10" t="str">
        <f t="shared" si="38"/>
        <v/>
      </c>
      <c r="AF320" s="10" t="str">
        <f t="shared" si="38"/>
        <v/>
      </c>
      <c r="AG320" s="10" t="str">
        <f t="shared" si="38"/>
        <v/>
      </c>
      <c r="AH320" s="14">
        <f t="shared" si="37"/>
        <v>0</v>
      </c>
      <c r="AI320" s="12"/>
      <c r="AJ320" s="13" t="s">
        <v>32</v>
      </c>
    </row>
    <row r="321" spans="1:36" x14ac:dyDescent="0.3">
      <c r="A321" s="8" t="s">
        <v>435</v>
      </c>
      <c r="B321" s="9" t="str">
        <f>VLOOKUP(A321,'[1]Sub Pivot'!A$1:C$65536,2,FALSE)</f>
        <v>PORT ORFORD SUBSTATION</v>
      </c>
      <c r="C321" s="10">
        <f>VLOOKUP(A321,'[1]Sub Pivot'!A$1:C$65536,3,FALSE)</f>
        <v>471062.63</v>
      </c>
      <c r="D321" s="10">
        <f>IFERROR(VLOOKUP(A321,'[1]BP-18 Substation Detail'!A$1:C$65536,3,FALSE),"")</f>
        <v>471062.63</v>
      </c>
      <c r="E321" s="11">
        <f t="shared" si="34"/>
        <v>0</v>
      </c>
      <c r="G321" s="10">
        <f>IFERROR(VLOOKUP('BP-20 Substation Detail'!A321,'[1]O&amp;M Pivot'!M$1:V$65536,10,FALSE),0)</f>
        <v>20388.962857142855</v>
      </c>
      <c r="I321" s="13" t="s">
        <v>31</v>
      </c>
      <c r="J321" s="13">
        <v>0.62945757340165154</v>
      </c>
      <c r="K321" s="13" t="s">
        <v>31</v>
      </c>
      <c r="L321" s="13" t="s">
        <v>31</v>
      </c>
      <c r="M321" s="13">
        <v>0.37054242659834846</v>
      </c>
      <c r="N321" s="13" t="s">
        <v>31</v>
      </c>
      <c r="O321" s="13" t="s">
        <v>31</v>
      </c>
      <c r="P321" s="13">
        <f t="shared" si="35"/>
        <v>1</v>
      </c>
      <c r="R321" s="10" t="str">
        <f t="shared" si="41"/>
        <v/>
      </c>
      <c r="S321" s="10">
        <f t="shared" si="41"/>
        <v>296513.94</v>
      </c>
      <c r="T321" s="10" t="str">
        <f t="shared" si="41"/>
        <v/>
      </c>
      <c r="U321" s="10" t="str">
        <f t="shared" si="40"/>
        <v/>
      </c>
      <c r="V321" s="10">
        <f t="shared" si="40"/>
        <v>174548.68999999997</v>
      </c>
      <c r="W321" s="10" t="str">
        <f t="shared" si="40"/>
        <v/>
      </c>
      <c r="X321" s="10" t="str">
        <f t="shared" si="40"/>
        <v/>
      </c>
      <c r="Y321" s="14">
        <f t="shared" si="36"/>
        <v>0</v>
      </c>
      <c r="Z321" s="4"/>
      <c r="AA321" s="10" t="str">
        <f t="shared" si="39"/>
        <v/>
      </c>
      <c r="AB321" s="10">
        <f t="shared" si="39"/>
        <v>12833.987084233546</v>
      </c>
      <c r="AC321" s="10" t="str">
        <f t="shared" si="39"/>
        <v/>
      </c>
      <c r="AD321" s="10" t="str">
        <f t="shared" si="38"/>
        <v/>
      </c>
      <c r="AE321" s="10">
        <f t="shared" si="38"/>
        <v>7554.9757729093099</v>
      </c>
      <c r="AF321" s="10" t="str">
        <f t="shared" si="38"/>
        <v/>
      </c>
      <c r="AG321" s="10" t="str">
        <f t="shared" si="38"/>
        <v/>
      </c>
      <c r="AH321" s="14">
        <f t="shared" si="37"/>
        <v>0</v>
      </c>
      <c r="AI321" s="12"/>
      <c r="AJ321" s="13" t="s">
        <v>296</v>
      </c>
    </row>
    <row r="322" spans="1:36" x14ac:dyDescent="0.3">
      <c r="A322" s="8" t="s">
        <v>436</v>
      </c>
      <c r="B322" s="9" t="str">
        <f>VLOOKUP(A322,'[1]Sub Pivot'!A$1:C$65536,2,FALSE)</f>
        <v>POTHOLES SUBSTATION</v>
      </c>
      <c r="C322" s="10">
        <f>VLOOKUP(A322,'[1]Sub Pivot'!A$1:C$65536,3,FALSE)</f>
        <v>3087124.8</v>
      </c>
      <c r="D322" s="10">
        <f>IFERROR(VLOOKUP(A322,'[1]BP-18 Substation Detail'!A$1:C$65536,3,FALSE),"")</f>
        <v>2905272.5700000008</v>
      </c>
      <c r="E322" s="11">
        <f t="shared" si="34"/>
        <v>6.2593861890211211E-2</v>
      </c>
      <c r="G322" s="10">
        <f>IFERROR(VLOOKUP('BP-20 Substation Detail'!A322,'[1]O&amp;M Pivot'!M$1:V$65536,10,FALSE),0)</f>
        <v>107693.13285714286</v>
      </c>
      <c r="I322" s="13" t="s">
        <v>31</v>
      </c>
      <c r="J322" s="13">
        <v>1</v>
      </c>
      <c r="K322" s="13" t="s">
        <v>31</v>
      </c>
      <c r="L322" s="13" t="s">
        <v>31</v>
      </c>
      <c r="M322" s="13" t="s">
        <v>31</v>
      </c>
      <c r="N322" s="13" t="s">
        <v>31</v>
      </c>
      <c r="O322" s="13" t="s">
        <v>31</v>
      </c>
      <c r="P322" s="13">
        <f t="shared" si="35"/>
        <v>1</v>
      </c>
      <c r="R322" s="10" t="str">
        <f t="shared" si="41"/>
        <v/>
      </c>
      <c r="S322" s="10">
        <f t="shared" si="41"/>
        <v>3087124.8</v>
      </c>
      <c r="T322" s="10" t="str">
        <f t="shared" si="41"/>
        <v/>
      </c>
      <c r="U322" s="10" t="str">
        <f t="shared" si="40"/>
        <v/>
      </c>
      <c r="V322" s="10" t="str">
        <f t="shared" si="40"/>
        <v/>
      </c>
      <c r="W322" s="10" t="str">
        <f t="shared" si="40"/>
        <v/>
      </c>
      <c r="X322" s="10" t="str">
        <f t="shared" si="40"/>
        <v/>
      </c>
      <c r="Y322" s="14">
        <f t="shared" si="36"/>
        <v>0</v>
      </c>
      <c r="Z322" s="4"/>
      <c r="AA322" s="10" t="str">
        <f t="shared" si="39"/>
        <v/>
      </c>
      <c r="AB322" s="10">
        <f t="shared" si="39"/>
        <v>107693.13285714286</v>
      </c>
      <c r="AC322" s="10" t="str">
        <f t="shared" si="39"/>
        <v/>
      </c>
      <c r="AD322" s="10" t="str">
        <f t="shared" si="38"/>
        <v/>
      </c>
      <c r="AE322" s="10" t="str">
        <f t="shared" si="38"/>
        <v/>
      </c>
      <c r="AF322" s="10" t="str">
        <f t="shared" si="38"/>
        <v/>
      </c>
      <c r="AG322" s="10" t="str">
        <f t="shared" si="38"/>
        <v/>
      </c>
      <c r="AH322" s="14">
        <f t="shared" si="37"/>
        <v>0</v>
      </c>
      <c r="AI322" s="12"/>
      <c r="AJ322" s="13" t="s">
        <v>32</v>
      </c>
    </row>
    <row r="323" spans="1:36" x14ac:dyDescent="0.3">
      <c r="A323" s="8" t="s">
        <v>437</v>
      </c>
      <c r="B323" s="9" t="str">
        <f>VLOOKUP(A323,'[1]Sub Pivot'!A$1:C$65536,2,FALSE)</f>
        <v>POTLATCH SUBSTATION(BPA)</v>
      </c>
      <c r="C323" s="10">
        <f>VLOOKUP(A323,'[1]Sub Pivot'!A$1:C$65536,3,FALSE)</f>
        <v>1121451.1099999999</v>
      </c>
      <c r="D323" s="10">
        <f>IFERROR(VLOOKUP(A323,'[1]BP-18 Substation Detail'!A$1:C$65536,3,FALSE),"")</f>
        <v>1121451.1099999999</v>
      </c>
      <c r="E323" s="11">
        <f t="shared" ref="E323:E386" si="42">(C323-D323)/D323</f>
        <v>0</v>
      </c>
      <c r="G323" s="10">
        <f>IFERROR(VLOOKUP('BP-20 Substation Detail'!A323,'[1]O&amp;M Pivot'!M$1:V$65536,10,FALSE),0)</f>
        <v>28377.894285714287</v>
      </c>
      <c r="I323" s="13" t="s">
        <v>31</v>
      </c>
      <c r="J323" s="13">
        <v>0.89498605962412392</v>
      </c>
      <c r="K323" s="13" t="s">
        <v>31</v>
      </c>
      <c r="L323" s="13" t="s">
        <v>31</v>
      </c>
      <c r="M323" s="13">
        <v>0.10501394037587602</v>
      </c>
      <c r="N323" s="13" t="s">
        <v>31</v>
      </c>
      <c r="O323" s="13" t="s">
        <v>31</v>
      </c>
      <c r="P323" s="13">
        <f t="shared" ref="P323:P386" si="43">SUM(I323:O323)</f>
        <v>1</v>
      </c>
      <c r="R323" s="10" t="str">
        <f t="shared" si="41"/>
        <v/>
      </c>
      <c r="S323" s="10">
        <f t="shared" si="41"/>
        <v>1003683.1099999999</v>
      </c>
      <c r="T323" s="10" t="str">
        <f t="shared" si="41"/>
        <v/>
      </c>
      <c r="U323" s="10" t="str">
        <f t="shared" si="40"/>
        <v/>
      </c>
      <c r="V323" s="10">
        <f t="shared" si="40"/>
        <v>117767.99999999997</v>
      </c>
      <c r="W323" s="10" t="str">
        <f t="shared" si="40"/>
        <v/>
      </c>
      <c r="X323" s="10" t="str">
        <f t="shared" si="40"/>
        <v/>
      </c>
      <c r="Y323" s="14">
        <f t="shared" ref="Y323:Y386" si="44">SUM(R323:X323)-C323</f>
        <v>0</v>
      </c>
      <c r="Z323" s="4"/>
      <c r="AA323" s="10" t="str">
        <f t="shared" si="39"/>
        <v/>
      </c>
      <c r="AB323" s="10">
        <f t="shared" si="39"/>
        <v>25397.819787201373</v>
      </c>
      <c r="AC323" s="10" t="str">
        <f t="shared" si="39"/>
        <v/>
      </c>
      <c r="AD323" s="10" t="str">
        <f t="shared" si="38"/>
        <v/>
      </c>
      <c r="AE323" s="10">
        <f t="shared" si="38"/>
        <v>2980.0744985129131</v>
      </c>
      <c r="AF323" s="10" t="str">
        <f t="shared" si="38"/>
        <v/>
      </c>
      <c r="AG323" s="10" t="str">
        <f t="shared" si="38"/>
        <v/>
      </c>
      <c r="AH323" s="14">
        <f t="shared" ref="AH323:AH386" si="45">SUM(AA323:AG323)-G323</f>
        <v>0</v>
      </c>
      <c r="AI323" s="12"/>
      <c r="AJ323" s="13" t="s">
        <v>296</v>
      </c>
    </row>
    <row r="324" spans="1:36" x14ac:dyDescent="0.3">
      <c r="A324" s="8" t="s">
        <v>438</v>
      </c>
      <c r="B324" s="9" t="str">
        <f>VLOOKUP(A324,'[1]Sub Pivot'!A$1:C$65536,2,FALSE)</f>
        <v>PRAIRIE SUBSTATION(WWP &amp; KOOTENAI ELEC COOP)</v>
      </c>
      <c r="C324" s="10">
        <f>VLOOKUP(A324,'[1]Sub Pivot'!A$1:C$65536,3,FALSE)</f>
        <v>15691</v>
      </c>
      <c r="D324" s="10">
        <f>IFERROR(VLOOKUP(A324,'[1]BP-18 Substation Detail'!A$1:C$65536,3,FALSE),"")</f>
        <v>15691</v>
      </c>
      <c r="E324" s="11">
        <f t="shared" si="42"/>
        <v>0</v>
      </c>
      <c r="G324" s="10">
        <f>IFERROR(VLOOKUP('BP-20 Substation Detail'!A324,'[1]O&amp;M Pivot'!M$1:V$65536,10,FALSE),0)</f>
        <v>257.62857142857143</v>
      </c>
      <c r="I324" s="13" t="s">
        <v>31</v>
      </c>
      <c r="J324" s="13">
        <v>1</v>
      </c>
      <c r="K324" s="13" t="s">
        <v>31</v>
      </c>
      <c r="L324" s="13" t="s">
        <v>31</v>
      </c>
      <c r="M324" s="13" t="s">
        <v>31</v>
      </c>
      <c r="N324" s="13" t="s">
        <v>31</v>
      </c>
      <c r="O324" s="13" t="s">
        <v>31</v>
      </c>
      <c r="P324" s="13">
        <f t="shared" si="43"/>
        <v>1</v>
      </c>
      <c r="R324" s="10" t="str">
        <f t="shared" si="41"/>
        <v/>
      </c>
      <c r="S324" s="10">
        <f t="shared" si="41"/>
        <v>15691</v>
      </c>
      <c r="T324" s="10" t="str">
        <f t="shared" si="41"/>
        <v/>
      </c>
      <c r="U324" s="10" t="str">
        <f t="shared" si="40"/>
        <v/>
      </c>
      <c r="V324" s="10" t="str">
        <f t="shared" si="40"/>
        <v/>
      </c>
      <c r="W324" s="10" t="str">
        <f t="shared" si="40"/>
        <v/>
      </c>
      <c r="X324" s="10" t="str">
        <f t="shared" si="40"/>
        <v/>
      </c>
      <c r="Y324" s="14">
        <f t="shared" si="44"/>
        <v>0</v>
      </c>
      <c r="Z324" s="4"/>
      <c r="AA324" s="10" t="str">
        <f t="shared" si="39"/>
        <v/>
      </c>
      <c r="AB324" s="10">
        <f t="shared" si="39"/>
        <v>257.62857142857143</v>
      </c>
      <c r="AC324" s="10" t="str">
        <f t="shared" si="39"/>
        <v/>
      </c>
      <c r="AD324" s="10" t="str">
        <f t="shared" si="38"/>
        <v/>
      </c>
      <c r="AE324" s="10" t="str">
        <f t="shared" si="38"/>
        <v/>
      </c>
      <c r="AF324" s="10" t="str">
        <f t="shared" si="38"/>
        <v/>
      </c>
      <c r="AG324" s="10" t="str">
        <f t="shared" si="38"/>
        <v/>
      </c>
      <c r="AH324" s="14">
        <f t="shared" si="45"/>
        <v>0</v>
      </c>
      <c r="AI324" s="12"/>
      <c r="AJ324" s="13" t="s">
        <v>48</v>
      </c>
    </row>
    <row r="325" spans="1:36" x14ac:dyDescent="0.3">
      <c r="A325" s="8" t="s">
        <v>439</v>
      </c>
      <c r="B325" s="9" t="str">
        <f>VLOOKUP(A325,'[1]Sub Pivot'!A$1:C$65536,2,FALSE)</f>
        <v>PROSSER SUBSTATION(BENTON CO PUD)</v>
      </c>
      <c r="C325" s="10">
        <f>VLOOKUP(A325,'[1]Sub Pivot'!A$1:C$65536,3,FALSE)</f>
        <v>43065.490000000005</v>
      </c>
      <c r="D325" s="10">
        <f>IFERROR(VLOOKUP(A325,'[1]BP-18 Substation Detail'!A$1:C$65536,3,FALSE),"")</f>
        <v>43065.490000000005</v>
      </c>
      <c r="E325" s="11">
        <f t="shared" si="42"/>
        <v>0</v>
      </c>
      <c r="G325" s="10">
        <f>IFERROR(VLOOKUP('BP-20 Substation Detail'!A325,'[1]O&amp;M Pivot'!M$1:V$65536,10,FALSE),0)</f>
        <v>985.47857142857151</v>
      </c>
      <c r="I325" s="13" t="s">
        <v>31</v>
      </c>
      <c r="J325" s="13">
        <v>1</v>
      </c>
      <c r="K325" s="13" t="s">
        <v>31</v>
      </c>
      <c r="L325" s="13" t="s">
        <v>31</v>
      </c>
      <c r="M325" s="13" t="s">
        <v>31</v>
      </c>
      <c r="N325" s="13" t="s">
        <v>31</v>
      </c>
      <c r="O325" s="13" t="s">
        <v>31</v>
      </c>
      <c r="P325" s="13">
        <f t="shared" si="43"/>
        <v>1</v>
      </c>
      <c r="R325" s="10" t="str">
        <f t="shared" si="41"/>
        <v/>
      </c>
      <c r="S325" s="10">
        <f t="shared" si="41"/>
        <v>43065.490000000005</v>
      </c>
      <c r="T325" s="10" t="str">
        <f t="shared" si="41"/>
        <v/>
      </c>
      <c r="U325" s="10" t="str">
        <f t="shared" si="40"/>
        <v/>
      </c>
      <c r="V325" s="10" t="str">
        <f t="shared" si="40"/>
        <v/>
      </c>
      <c r="W325" s="10" t="str">
        <f t="shared" si="40"/>
        <v/>
      </c>
      <c r="X325" s="10" t="str">
        <f t="shared" si="40"/>
        <v/>
      </c>
      <c r="Y325" s="14">
        <f t="shared" si="44"/>
        <v>0</v>
      </c>
      <c r="Z325" s="4"/>
      <c r="AA325" s="10" t="str">
        <f t="shared" si="39"/>
        <v/>
      </c>
      <c r="AB325" s="10">
        <f t="shared" si="39"/>
        <v>985.47857142857151</v>
      </c>
      <c r="AC325" s="10" t="str">
        <f t="shared" si="39"/>
        <v/>
      </c>
      <c r="AD325" s="10" t="str">
        <f t="shared" si="38"/>
        <v/>
      </c>
      <c r="AE325" s="10" t="str">
        <f t="shared" si="38"/>
        <v/>
      </c>
      <c r="AF325" s="10" t="str">
        <f t="shared" si="38"/>
        <v/>
      </c>
      <c r="AG325" s="10" t="str">
        <f t="shared" si="38"/>
        <v/>
      </c>
      <c r="AH325" s="14">
        <f t="shared" si="45"/>
        <v>0</v>
      </c>
      <c r="AI325" s="12"/>
      <c r="AJ325" s="13" t="s">
        <v>48</v>
      </c>
    </row>
    <row r="326" spans="1:36" x14ac:dyDescent="0.3">
      <c r="A326" s="8" t="s">
        <v>440</v>
      </c>
      <c r="B326" s="9" t="str">
        <f>VLOOKUP(A326,'[1]Sub Pivot'!A$1:C$65536,2,FALSE)</f>
        <v>PRIEST RIVER SUBSTATION(BPA)</v>
      </c>
      <c r="C326" s="10">
        <f>VLOOKUP(A326,'[1]Sub Pivot'!A$1:C$65536,3,FALSE)</f>
        <v>807955.47</v>
      </c>
      <c r="D326" s="10">
        <f>IFERROR(VLOOKUP(A326,'[1]BP-18 Substation Detail'!A$1:C$65536,3,FALSE),"")</f>
        <v>807132.23</v>
      </c>
      <c r="E326" s="11">
        <f t="shared" si="42"/>
        <v>1.0199567919620689E-3</v>
      </c>
      <c r="G326" s="10">
        <f>IFERROR(VLOOKUP('BP-20 Substation Detail'!A326,'[1]O&amp;M Pivot'!M$1:V$65536,10,FALSE),0)</f>
        <v>20625.697142857145</v>
      </c>
      <c r="I326" s="13" t="s">
        <v>31</v>
      </c>
      <c r="J326" s="13">
        <v>1</v>
      </c>
      <c r="K326" s="13" t="s">
        <v>31</v>
      </c>
      <c r="L326" s="13" t="s">
        <v>31</v>
      </c>
      <c r="M326" s="13" t="s">
        <v>31</v>
      </c>
      <c r="N326" s="13" t="s">
        <v>31</v>
      </c>
      <c r="O326" s="13" t="s">
        <v>31</v>
      </c>
      <c r="P326" s="13">
        <f t="shared" si="43"/>
        <v>1</v>
      </c>
      <c r="R326" s="10" t="str">
        <f t="shared" si="41"/>
        <v/>
      </c>
      <c r="S326" s="10">
        <f t="shared" si="41"/>
        <v>807955.47</v>
      </c>
      <c r="T326" s="10" t="str">
        <f t="shared" si="41"/>
        <v/>
      </c>
      <c r="U326" s="10" t="str">
        <f t="shared" si="40"/>
        <v/>
      </c>
      <c r="V326" s="10" t="str">
        <f t="shared" si="40"/>
        <v/>
      </c>
      <c r="W326" s="10" t="str">
        <f t="shared" si="40"/>
        <v/>
      </c>
      <c r="X326" s="10" t="str">
        <f t="shared" si="40"/>
        <v/>
      </c>
      <c r="Y326" s="14">
        <f t="shared" si="44"/>
        <v>0</v>
      </c>
      <c r="Z326" s="4"/>
      <c r="AA326" s="10" t="str">
        <f t="shared" si="39"/>
        <v/>
      </c>
      <c r="AB326" s="10">
        <f t="shared" si="39"/>
        <v>20625.697142857145</v>
      </c>
      <c r="AC326" s="10" t="str">
        <f t="shared" si="39"/>
        <v/>
      </c>
      <c r="AD326" s="10" t="str">
        <f t="shared" si="38"/>
        <v/>
      </c>
      <c r="AE326" s="10" t="str">
        <f t="shared" si="38"/>
        <v/>
      </c>
      <c r="AF326" s="10" t="str">
        <f t="shared" si="38"/>
        <v/>
      </c>
      <c r="AG326" s="10" t="str">
        <f t="shared" si="38"/>
        <v/>
      </c>
      <c r="AH326" s="14">
        <f t="shared" si="45"/>
        <v>0</v>
      </c>
      <c r="AI326" s="12"/>
      <c r="AJ326" s="13" t="s">
        <v>32</v>
      </c>
    </row>
    <row r="327" spans="1:36" x14ac:dyDescent="0.3">
      <c r="A327" s="8" t="s">
        <v>441</v>
      </c>
      <c r="B327" s="9" t="str">
        <f>VLOOKUP(A327,'[1]Sub Pivot'!A$1:C$65536,2,FALSE)</f>
        <v>QUINCY SUBSTATION</v>
      </c>
      <c r="C327" s="10">
        <f>VLOOKUP(A327,'[1]Sub Pivot'!A$1:C$65536,3,FALSE)</f>
        <v>16866.57</v>
      </c>
      <c r="D327" s="10">
        <f>IFERROR(VLOOKUP(A327,'[1]BP-18 Substation Detail'!A$1:C$65536,3,FALSE),"")</f>
        <v>16866.57</v>
      </c>
      <c r="E327" s="11">
        <f t="shared" si="42"/>
        <v>0</v>
      </c>
      <c r="G327" s="10">
        <f>IFERROR(VLOOKUP('BP-20 Substation Detail'!A327,'[1]O&amp;M Pivot'!M$1:V$65536,10,FALSE),0)</f>
        <v>621.6185714285715</v>
      </c>
      <c r="I327" s="13" t="s">
        <v>31</v>
      </c>
      <c r="J327" s="13">
        <v>1</v>
      </c>
      <c r="K327" s="13" t="s">
        <v>31</v>
      </c>
      <c r="L327" s="13" t="s">
        <v>31</v>
      </c>
      <c r="M327" s="13" t="s">
        <v>31</v>
      </c>
      <c r="N327" s="13" t="s">
        <v>31</v>
      </c>
      <c r="O327" s="13" t="s">
        <v>31</v>
      </c>
      <c r="P327" s="13">
        <f t="shared" si="43"/>
        <v>1</v>
      </c>
      <c r="R327" s="10" t="str">
        <f t="shared" si="41"/>
        <v/>
      </c>
      <c r="S327" s="10">
        <f t="shared" si="41"/>
        <v>16866.57</v>
      </c>
      <c r="T327" s="10" t="str">
        <f t="shared" si="41"/>
        <v/>
      </c>
      <c r="U327" s="10" t="str">
        <f t="shared" si="40"/>
        <v/>
      </c>
      <c r="V327" s="10" t="str">
        <f t="shared" si="40"/>
        <v/>
      </c>
      <c r="W327" s="10" t="str">
        <f t="shared" si="40"/>
        <v/>
      </c>
      <c r="X327" s="10" t="str">
        <f t="shared" si="40"/>
        <v/>
      </c>
      <c r="Y327" s="14">
        <f t="shared" si="44"/>
        <v>0</v>
      </c>
      <c r="Z327" s="4"/>
      <c r="AA327" s="10" t="str">
        <f t="shared" si="39"/>
        <v/>
      </c>
      <c r="AB327" s="10">
        <f t="shared" si="39"/>
        <v>621.6185714285715</v>
      </c>
      <c r="AC327" s="10" t="str">
        <f t="shared" si="39"/>
        <v/>
      </c>
      <c r="AD327" s="10" t="str">
        <f t="shared" si="38"/>
        <v/>
      </c>
      <c r="AE327" s="10" t="str">
        <f t="shared" si="38"/>
        <v/>
      </c>
      <c r="AF327" s="10" t="str">
        <f t="shared" si="38"/>
        <v/>
      </c>
      <c r="AG327" s="10" t="str">
        <f t="shared" si="38"/>
        <v/>
      </c>
      <c r="AH327" s="14">
        <f t="shared" si="45"/>
        <v>0</v>
      </c>
      <c r="AI327" s="12"/>
      <c r="AJ327" s="13" t="s">
        <v>48</v>
      </c>
    </row>
    <row r="328" spans="1:36" x14ac:dyDescent="0.3">
      <c r="A328" s="8" t="s">
        <v>442</v>
      </c>
      <c r="B328" s="9" t="str">
        <f>VLOOKUP(A328,'[1]Sub Pivot'!A$1:C$65536,2,FALSE)</f>
        <v>RAFT SUBSTATION</v>
      </c>
      <c r="C328" s="10">
        <f>VLOOKUP(A328,'[1]Sub Pivot'!A$1:C$65536,3,FALSE)</f>
        <v>2177</v>
      </c>
      <c r="D328" s="10">
        <f>IFERROR(VLOOKUP(A328,'[1]BP-18 Substation Detail'!A$1:C$65536,3,FALSE),"")</f>
        <v>2177</v>
      </c>
      <c r="E328" s="11">
        <f t="shared" si="42"/>
        <v>0</v>
      </c>
      <c r="G328" s="10">
        <f>IFERROR(VLOOKUP('BP-20 Substation Detail'!A328,'[1]O&amp;M Pivot'!M$1:V$65536,10,FALSE),0)</f>
        <v>1383.3442857142857</v>
      </c>
      <c r="I328" s="13" t="s">
        <v>31</v>
      </c>
      <c r="J328" s="13">
        <v>1</v>
      </c>
      <c r="K328" s="13" t="s">
        <v>31</v>
      </c>
      <c r="L328" s="13" t="s">
        <v>31</v>
      </c>
      <c r="M328" s="13" t="s">
        <v>31</v>
      </c>
      <c r="N328" s="13" t="s">
        <v>31</v>
      </c>
      <c r="O328" s="13" t="s">
        <v>31</v>
      </c>
      <c r="P328" s="13">
        <f t="shared" si="43"/>
        <v>1</v>
      </c>
      <c r="R328" s="10" t="str">
        <f t="shared" si="41"/>
        <v/>
      </c>
      <c r="S328" s="10">
        <f t="shared" si="41"/>
        <v>2177</v>
      </c>
      <c r="T328" s="10" t="str">
        <f t="shared" si="41"/>
        <v/>
      </c>
      <c r="U328" s="10" t="str">
        <f t="shared" si="40"/>
        <v/>
      </c>
      <c r="V328" s="10" t="str">
        <f t="shared" si="40"/>
        <v/>
      </c>
      <c r="W328" s="10" t="str">
        <f t="shared" si="40"/>
        <v/>
      </c>
      <c r="X328" s="10" t="str">
        <f t="shared" si="40"/>
        <v/>
      </c>
      <c r="Y328" s="14">
        <f t="shared" si="44"/>
        <v>0</v>
      </c>
      <c r="Z328" s="4"/>
      <c r="AA328" s="10" t="str">
        <f t="shared" si="39"/>
        <v/>
      </c>
      <c r="AB328" s="10">
        <f t="shared" si="39"/>
        <v>1383.3442857142857</v>
      </c>
      <c r="AC328" s="10" t="str">
        <f t="shared" si="39"/>
        <v/>
      </c>
      <c r="AD328" s="10" t="str">
        <f t="shared" si="39"/>
        <v/>
      </c>
      <c r="AE328" s="10" t="str">
        <f t="shared" si="39"/>
        <v/>
      </c>
      <c r="AF328" s="10" t="str">
        <f t="shared" si="39"/>
        <v/>
      </c>
      <c r="AG328" s="10" t="str">
        <f t="shared" si="39"/>
        <v/>
      </c>
      <c r="AH328" s="14">
        <f t="shared" si="45"/>
        <v>0</v>
      </c>
      <c r="AI328" s="12"/>
      <c r="AJ328" s="13" t="s">
        <v>48</v>
      </c>
    </row>
    <row r="329" spans="1:36" x14ac:dyDescent="0.3">
      <c r="A329" s="8" t="s">
        <v>443</v>
      </c>
      <c r="B329" s="9" t="str">
        <f>VLOOKUP(A329,'[1]Sub Pivot'!A$1:C$65536,2,FALSE)</f>
        <v>RALSTON SUBSTATION(SOLD)</v>
      </c>
      <c r="C329" s="10">
        <f>VLOOKUP(A329,'[1]Sub Pivot'!A$1:C$65536,3,FALSE)</f>
        <v>5604</v>
      </c>
      <c r="D329" s="10">
        <f>IFERROR(VLOOKUP(A329,'[1]BP-18 Substation Detail'!A$1:C$65536,3,FALSE),"")</f>
        <v>5604</v>
      </c>
      <c r="E329" s="11">
        <f t="shared" si="42"/>
        <v>0</v>
      </c>
      <c r="G329" s="10">
        <f>IFERROR(VLOOKUP('BP-20 Substation Detail'!A329,'[1]O&amp;M Pivot'!M$1:V$65536,10,FALSE),0)</f>
        <v>1123.5557142857142</v>
      </c>
      <c r="I329" s="13" t="s">
        <v>31</v>
      </c>
      <c r="J329" s="13">
        <v>1</v>
      </c>
      <c r="K329" s="13" t="s">
        <v>31</v>
      </c>
      <c r="L329" s="13" t="s">
        <v>31</v>
      </c>
      <c r="M329" s="13" t="s">
        <v>31</v>
      </c>
      <c r="N329" s="13" t="s">
        <v>31</v>
      </c>
      <c r="O329" s="13" t="s">
        <v>31</v>
      </c>
      <c r="P329" s="13">
        <f t="shared" si="43"/>
        <v>1</v>
      </c>
      <c r="R329" s="10" t="str">
        <f t="shared" si="41"/>
        <v/>
      </c>
      <c r="S329" s="10">
        <f t="shared" si="41"/>
        <v>5604</v>
      </c>
      <c r="T329" s="10" t="str">
        <f t="shared" si="41"/>
        <v/>
      </c>
      <c r="U329" s="10" t="str">
        <f t="shared" si="40"/>
        <v/>
      </c>
      <c r="V329" s="10" t="str">
        <f t="shared" si="40"/>
        <v/>
      </c>
      <c r="W329" s="10" t="str">
        <f t="shared" si="40"/>
        <v/>
      </c>
      <c r="X329" s="10" t="str">
        <f t="shared" si="40"/>
        <v/>
      </c>
      <c r="Y329" s="14">
        <f t="shared" si="44"/>
        <v>0</v>
      </c>
      <c r="Z329" s="4"/>
      <c r="AA329" s="10" t="str">
        <f t="shared" ref="AA329:AG365" si="46">IFERROR(I329*$G329,"")</f>
        <v/>
      </c>
      <c r="AB329" s="10">
        <f t="shared" si="46"/>
        <v>1123.5557142857142</v>
      </c>
      <c r="AC329" s="10" t="str">
        <f t="shared" si="46"/>
        <v/>
      </c>
      <c r="AD329" s="10" t="str">
        <f t="shared" si="46"/>
        <v/>
      </c>
      <c r="AE329" s="10" t="str">
        <f t="shared" si="46"/>
        <v/>
      </c>
      <c r="AF329" s="10" t="str">
        <f t="shared" si="46"/>
        <v/>
      </c>
      <c r="AG329" s="10" t="str">
        <f t="shared" si="46"/>
        <v/>
      </c>
      <c r="AH329" s="14">
        <f t="shared" si="45"/>
        <v>0</v>
      </c>
      <c r="AI329" s="12"/>
      <c r="AJ329" s="13" t="s">
        <v>444</v>
      </c>
    </row>
    <row r="330" spans="1:36" x14ac:dyDescent="0.3">
      <c r="A330" s="21" t="s">
        <v>445</v>
      </c>
      <c r="B330" s="18" t="str">
        <f>VLOOKUP(A330,'[1]Sub Pivot'!A$1:C$65536,2,FALSE)</f>
        <v>RAINBOW VALLEY SUBSTATION (LANE ELECTRIC)</v>
      </c>
      <c r="C330" s="10">
        <f>VLOOKUP(A330,'[1]Sub Pivot'!A$1:C$65536,3,FALSE)</f>
        <v>52206.47</v>
      </c>
      <c r="D330" s="10" t="str">
        <f>IFERROR(VLOOKUP(A330,'[1]BP-18 Substation Detail'!A$1:C$65536,3,FALSE),"")</f>
        <v/>
      </c>
      <c r="E330" s="11" t="e">
        <f t="shared" si="42"/>
        <v>#VALUE!</v>
      </c>
      <c r="G330" s="10">
        <f>IFERROR(VLOOKUP('BP-20 Substation Detail'!A330,'[1]O&amp;M Pivot'!M$1:V$65536,10,FALSE),0)</f>
        <v>299.06857142857143</v>
      </c>
      <c r="I330" s="13"/>
      <c r="J330" s="24">
        <v>1</v>
      </c>
      <c r="K330" s="13"/>
      <c r="L330" s="13"/>
      <c r="M330" s="13"/>
      <c r="N330" s="13"/>
      <c r="O330" s="13"/>
      <c r="P330" s="13">
        <f t="shared" si="43"/>
        <v>1</v>
      </c>
      <c r="R330" s="10">
        <f t="shared" si="41"/>
        <v>0</v>
      </c>
      <c r="S330" s="10">
        <f t="shared" si="41"/>
        <v>52206.47</v>
      </c>
      <c r="T330" s="10">
        <f t="shared" si="41"/>
        <v>0</v>
      </c>
      <c r="U330" s="10">
        <f t="shared" si="40"/>
        <v>0</v>
      </c>
      <c r="V330" s="10">
        <f t="shared" si="40"/>
        <v>0</v>
      </c>
      <c r="W330" s="10">
        <f t="shared" si="40"/>
        <v>0</v>
      </c>
      <c r="X330" s="10">
        <f t="shared" si="40"/>
        <v>0</v>
      </c>
      <c r="Y330" s="14">
        <f t="shared" si="44"/>
        <v>0</v>
      </c>
      <c r="Z330" s="4"/>
      <c r="AA330" s="10">
        <f t="shared" si="46"/>
        <v>0</v>
      </c>
      <c r="AB330" s="10">
        <f t="shared" si="46"/>
        <v>299.06857142857143</v>
      </c>
      <c r="AC330" s="10">
        <f t="shared" si="46"/>
        <v>0</v>
      </c>
      <c r="AD330" s="10">
        <f t="shared" si="46"/>
        <v>0</v>
      </c>
      <c r="AE330" s="10">
        <f t="shared" si="46"/>
        <v>0</v>
      </c>
      <c r="AF330" s="10">
        <f t="shared" si="46"/>
        <v>0</v>
      </c>
      <c r="AG330" s="10">
        <f t="shared" si="46"/>
        <v>0</v>
      </c>
      <c r="AH330" s="14">
        <f t="shared" si="45"/>
        <v>0</v>
      </c>
      <c r="AI330" s="12"/>
      <c r="AJ330" s="24" t="s">
        <v>446</v>
      </c>
    </row>
    <row r="331" spans="1:36" x14ac:dyDescent="0.3">
      <c r="A331" s="8" t="s">
        <v>447</v>
      </c>
      <c r="B331" s="9" t="str">
        <f>VLOOKUP(A331,'[1]Sub Pivot'!A$1:C$65536,2,FALSE)</f>
        <v>RAVER SUBSTATION</v>
      </c>
      <c r="C331" s="10">
        <f>VLOOKUP(A331,'[1]Sub Pivot'!A$1:C$65536,3,FALSE)</f>
        <v>61077598.680000007</v>
      </c>
      <c r="D331" s="10">
        <f>IFERROR(VLOOKUP(A331,'[1]BP-18 Substation Detail'!A$1:C$65536,3,FALSE),"")</f>
        <v>61283195.5</v>
      </c>
      <c r="E331" s="11">
        <f t="shared" si="42"/>
        <v>-3.3548645484714132E-3</v>
      </c>
      <c r="G331" s="10">
        <f>IFERROR(VLOOKUP('BP-20 Substation Detail'!A331,'[1]O&amp;M Pivot'!M$1:V$65536,10,FALSE),0)</f>
        <v>574888.38</v>
      </c>
      <c r="I331" s="13" t="s">
        <v>31</v>
      </c>
      <c r="J331" s="13">
        <v>1</v>
      </c>
      <c r="K331" s="13" t="s">
        <v>31</v>
      </c>
      <c r="L331" s="13" t="s">
        <v>31</v>
      </c>
      <c r="M331" s="13" t="s">
        <v>31</v>
      </c>
      <c r="N331" s="13" t="s">
        <v>31</v>
      </c>
      <c r="O331" s="13" t="s">
        <v>31</v>
      </c>
      <c r="P331" s="13">
        <f t="shared" si="43"/>
        <v>1</v>
      </c>
      <c r="R331" s="10" t="str">
        <f t="shared" si="41"/>
        <v/>
      </c>
      <c r="S331" s="10">
        <f t="shared" si="41"/>
        <v>61077598.680000007</v>
      </c>
      <c r="T331" s="10" t="str">
        <f t="shared" si="41"/>
        <v/>
      </c>
      <c r="U331" s="10" t="str">
        <f t="shared" si="40"/>
        <v/>
      </c>
      <c r="V331" s="10" t="str">
        <f t="shared" si="40"/>
        <v/>
      </c>
      <c r="W331" s="10" t="str">
        <f t="shared" si="40"/>
        <v/>
      </c>
      <c r="X331" s="10" t="str">
        <f t="shared" si="40"/>
        <v/>
      </c>
      <c r="Y331" s="14">
        <f t="shared" si="44"/>
        <v>0</v>
      </c>
      <c r="Z331" s="4"/>
      <c r="AA331" s="10" t="str">
        <f t="shared" si="46"/>
        <v/>
      </c>
      <c r="AB331" s="10">
        <f t="shared" si="46"/>
        <v>574888.38</v>
      </c>
      <c r="AC331" s="10" t="str">
        <f t="shared" si="46"/>
        <v/>
      </c>
      <c r="AD331" s="10" t="str">
        <f t="shared" si="46"/>
        <v/>
      </c>
      <c r="AE331" s="10" t="str">
        <f t="shared" si="46"/>
        <v/>
      </c>
      <c r="AF331" s="10" t="str">
        <f t="shared" si="46"/>
        <v/>
      </c>
      <c r="AG331" s="10" t="str">
        <f t="shared" si="46"/>
        <v/>
      </c>
      <c r="AH331" s="14">
        <f t="shared" si="45"/>
        <v>0</v>
      </c>
      <c r="AI331" s="12"/>
      <c r="AJ331" s="13" t="s">
        <v>32</v>
      </c>
    </row>
    <row r="332" spans="1:36" x14ac:dyDescent="0.3">
      <c r="A332" s="8" t="s">
        <v>448</v>
      </c>
      <c r="B332" s="9" t="str">
        <f>VLOOKUP(A332,'[1]Sub Pivot'!A$1:C$65536,2,FALSE)</f>
        <v>RAYMOND SUBSTATION</v>
      </c>
      <c r="C332" s="10">
        <f>VLOOKUP(A332,'[1]Sub Pivot'!A$1:C$65536,3,FALSE)</f>
        <v>3111901.4299999997</v>
      </c>
      <c r="D332" s="10">
        <f>IFERROR(VLOOKUP(A332,'[1]BP-18 Substation Detail'!A$1:C$65536,3,FALSE),"")</f>
        <v>3110576.0099999993</v>
      </c>
      <c r="E332" s="11">
        <f t="shared" si="42"/>
        <v>4.2610114517034142E-4</v>
      </c>
      <c r="G332" s="10">
        <f>IFERROR(VLOOKUP('BP-20 Substation Detail'!A332,'[1]O&amp;M Pivot'!M$1:V$65536,10,FALSE),0)</f>
        <v>89695.927142857152</v>
      </c>
      <c r="I332" s="13" t="s">
        <v>31</v>
      </c>
      <c r="J332" s="13">
        <v>1</v>
      </c>
      <c r="K332" s="13" t="s">
        <v>31</v>
      </c>
      <c r="L332" s="13" t="s">
        <v>31</v>
      </c>
      <c r="M332" s="13" t="s">
        <v>31</v>
      </c>
      <c r="N332" s="13" t="s">
        <v>31</v>
      </c>
      <c r="O332" s="13" t="s">
        <v>31</v>
      </c>
      <c r="P332" s="13">
        <f t="shared" si="43"/>
        <v>1</v>
      </c>
      <c r="R332" s="10" t="str">
        <f t="shared" si="41"/>
        <v/>
      </c>
      <c r="S332" s="10">
        <f t="shared" si="41"/>
        <v>3111901.4299999997</v>
      </c>
      <c r="T332" s="10" t="str">
        <f t="shared" si="41"/>
        <v/>
      </c>
      <c r="U332" s="10" t="str">
        <f t="shared" si="40"/>
        <v/>
      </c>
      <c r="V332" s="10" t="str">
        <f t="shared" si="40"/>
        <v/>
      </c>
      <c r="W332" s="10" t="str">
        <f t="shared" si="40"/>
        <v/>
      </c>
      <c r="X332" s="10" t="str">
        <f t="shared" si="40"/>
        <v/>
      </c>
      <c r="Y332" s="14">
        <f t="shared" si="44"/>
        <v>0</v>
      </c>
      <c r="Z332" s="4"/>
      <c r="AA332" s="10" t="str">
        <f t="shared" si="46"/>
        <v/>
      </c>
      <c r="AB332" s="10">
        <f t="shared" si="46"/>
        <v>89695.927142857152</v>
      </c>
      <c r="AC332" s="10" t="str">
        <f t="shared" si="46"/>
        <v/>
      </c>
      <c r="AD332" s="10" t="str">
        <f t="shared" si="46"/>
        <v/>
      </c>
      <c r="AE332" s="10" t="str">
        <f t="shared" si="46"/>
        <v/>
      </c>
      <c r="AF332" s="10" t="str">
        <f t="shared" si="46"/>
        <v/>
      </c>
      <c r="AG332" s="10" t="str">
        <f t="shared" si="46"/>
        <v/>
      </c>
      <c r="AH332" s="14">
        <f t="shared" si="45"/>
        <v>0</v>
      </c>
      <c r="AI332" s="12"/>
      <c r="AJ332" s="13" t="s">
        <v>32</v>
      </c>
    </row>
    <row r="333" spans="1:36" x14ac:dyDescent="0.3">
      <c r="A333" s="8" t="s">
        <v>449</v>
      </c>
      <c r="B333" s="9" t="str">
        <f>VLOOKUP(A333,'[1]Sub Pivot'!A$1:C$65536,2,FALSE)</f>
        <v>REDMOND SUBSTATION(BPA)</v>
      </c>
      <c r="C333" s="10">
        <f>VLOOKUP(A333,'[1]Sub Pivot'!A$1:C$65536,3,FALSE)</f>
        <v>40751212.955999993</v>
      </c>
      <c r="D333" s="10">
        <f>IFERROR(VLOOKUP(A333,'[1]BP-18 Substation Detail'!A$1:C$65536,3,FALSE),"")</f>
        <v>40745311.136000015</v>
      </c>
      <c r="E333" s="11">
        <f t="shared" si="42"/>
        <v>1.4484660530088495E-4</v>
      </c>
      <c r="G333" s="10">
        <f>IFERROR(VLOOKUP('BP-20 Substation Detail'!A333,'[1]O&amp;M Pivot'!M$1:V$65536,10,FALSE),0)</f>
        <v>265621.63142857142</v>
      </c>
      <c r="I333" s="13" t="s">
        <v>31</v>
      </c>
      <c r="J333" s="13">
        <v>1</v>
      </c>
      <c r="K333" s="13" t="s">
        <v>31</v>
      </c>
      <c r="L333" s="13" t="s">
        <v>31</v>
      </c>
      <c r="M333" s="13" t="s">
        <v>31</v>
      </c>
      <c r="N333" s="13" t="s">
        <v>31</v>
      </c>
      <c r="O333" s="13" t="s">
        <v>31</v>
      </c>
      <c r="P333" s="13">
        <f t="shared" si="43"/>
        <v>1</v>
      </c>
      <c r="R333" s="10" t="str">
        <f t="shared" si="41"/>
        <v/>
      </c>
      <c r="S333" s="10">
        <f t="shared" si="41"/>
        <v>40751212.955999993</v>
      </c>
      <c r="T333" s="10" t="str">
        <f t="shared" si="41"/>
        <v/>
      </c>
      <c r="U333" s="10" t="str">
        <f t="shared" si="40"/>
        <v/>
      </c>
      <c r="V333" s="10" t="str">
        <f t="shared" si="40"/>
        <v/>
      </c>
      <c r="W333" s="10" t="str">
        <f t="shared" si="40"/>
        <v/>
      </c>
      <c r="X333" s="10" t="str">
        <f t="shared" ref="X333:X396" si="47">IFERROR(O333*$C333,"")</f>
        <v/>
      </c>
      <c r="Y333" s="14">
        <f t="shared" si="44"/>
        <v>0</v>
      </c>
      <c r="Z333" s="4"/>
      <c r="AA333" s="10" t="str">
        <f t="shared" si="46"/>
        <v/>
      </c>
      <c r="AB333" s="10">
        <f t="shared" si="46"/>
        <v>265621.63142857142</v>
      </c>
      <c r="AC333" s="10" t="str">
        <f t="shared" si="46"/>
        <v/>
      </c>
      <c r="AD333" s="10" t="str">
        <f t="shared" si="46"/>
        <v/>
      </c>
      <c r="AE333" s="10" t="str">
        <f t="shared" si="46"/>
        <v/>
      </c>
      <c r="AF333" s="10" t="str">
        <f t="shared" si="46"/>
        <v/>
      </c>
      <c r="AG333" s="10" t="str">
        <f t="shared" si="46"/>
        <v/>
      </c>
      <c r="AH333" s="14">
        <f t="shared" si="45"/>
        <v>0</v>
      </c>
      <c r="AI333" s="12"/>
      <c r="AJ333" s="13" t="s">
        <v>32</v>
      </c>
    </row>
    <row r="334" spans="1:36" x14ac:dyDescent="0.3">
      <c r="A334" s="8" t="s">
        <v>450</v>
      </c>
      <c r="B334" s="9" t="str">
        <f>VLOOKUP(A334,'[1]Sub Pivot'!A$1:C$65536,2,FALSE)</f>
        <v>REATA SUBSTATION(BENTON CO PUD)</v>
      </c>
      <c r="C334" s="10">
        <f>VLOOKUP(A334,'[1]Sub Pivot'!A$1:C$65536,3,FALSE)</f>
        <v>50929.17</v>
      </c>
      <c r="D334" s="10">
        <f>IFERROR(VLOOKUP(A334,'[1]BP-18 Substation Detail'!A$1:C$65536,3,FALSE),"")</f>
        <v>50929.17</v>
      </c>
      <c r="E334" s="11">
        <f t="shared" si="42"/>
        <v>0</v>
      </c>
      <c r="G334" s="10">
        <f>IFERROR(VLOOKUP('BP-20 Substation Detail'!A334,'[1]O&amp;M Pivot'!M$1:V$65536,10,FALSE),0)</f>
        <v>225.39142857142861</v>
      </c>
      <c r="I334" s="13" t="s">
        <v>31</v>
      </c>
      <c r="J334" s="13">
        <v>1</v>
      </c>
      <c r="K334" s="13" t="s">
        <v>31</v>
      </c>
      <c r="L334" s="13" t="s">
        <v>31</v>
      </c>
      <c r="M334" s="13" t="s">
        <v>31</v>
      </c>
      <c r="N334" s="13" t="s">
        <v>31</v>
      </c>
      <c r="O334" s="13" t="s">
        <v>31</v>
      </c>
      <c r="P334" s="13">
        <f t="shared" si="43"/>
        <v>1</v>
      </c>
      <c r="R334" s="10" t="str">
        <f t="shared" si="41"/>
        <v/>
      </c>
      <c r="S334" s="10">
        <f t="shared" si="41"/>
        <v>50929.17</v>
      </c>
      <c r="T334" s="10" t="str">
        <f t="shared" si="41"/>
        <v/>
      </c>
      <c r="U334" s="10" t="str">
        <f t="shared" si="41"/>
        <v/>
      </c>
      <c r="V334" s="10" t="str">
        <f t="shared" si="41"/>
        <v/>
      </c>
      <c r="W334" s="10" t="str">
        <f t="shared" si="41"/>
        <v/>
      </c>
      <c r="X334" s="10" t="str">
        <f t="shared" si="47"/>
        <v/>
      </c>
      <c r="Y334" s="14">
        <f t="shared" si="44"/>
        <v>0</v>
      </c>
      <c r="Z334" s="4"/>
      <c r="AA334" s="10" t="str">
        <f t="shared" si="46"/>
        <v/>
      </c>
      <c r="AB334" s="10">
        <f t="shared" si="46"/>
        <v>225.39142857142861</v>
      </c>
      <c r="AC334" s="10" t="str">
        <f t="shared" si="46"/>
        <v/>
      </c>
      <c r="AD334" s="10" t="str">
        <f t="shared" si="46"/>
        <v/>
      </c>
      <c r="AE334" s="10" t="str">
        <f t="shared" si="46"/>
        <v/>
      </c>
      <c r="AF334" s="10" t="str">
        <f t="shared" si="46"/>
        <v/>
      </c>
      <c r="AG334" s="10" t="str">
        <f t="shared" si="46"/>
        <v/>
      </c>
      <c r="AH334" s="14">
        <f t="shared" si="45"/>
        <v>0</v>
      </c>
      <c r="AI334" s="12"/>
      <c r="AJ334" s="13" t="s">
        <v>48</v>
      </c>
    </row>
    <row r="335" spans="1:36" x14ac:dyDescent="0.3">
      <c r="A335" s="8" t="s">
        <v>451</v>
      </c>
      <c r="B335" s="9" t="str">
        <f>VLOOKUP(A335,'[1]Sub Pivot'!A$1:C$65536,2,FALSE)</f>
        <v>REEDSPORT SUBSTATION (BPA)</v>
      </c>
      <c r="C335" s="10">
        <f>VLOOKUP(A335,'[1]Sub Pivot'!A$1:C$65536,3,FALSE)</f>
        <v>3679574.1799999997</v>
      </c>
      <c r="D335" s="10">
        <f>IFERROR(VLOOKUP(A335,'[1]BP-18 Substation Detail'!A$1:C$65536,3,FALSE),"")</f>
        <v>3621073.3799999994</v>
      </c>
      <c r="E335" s="11">
        <f t="shared" si="42"/>
        <v>1.6155651615102119E-2</v>
      </c>
      <c r="G335" s="10">
        <f>IFERROR(VLOOKUP('BP-20 Substation Detail'!A335,'[1]O&amp;M Pivot'!M$1:V$65536,10,FALSE),0)</f>
        <v>88625.598571428563</v>
      </c>
      <c r="I335" s="13" t="s">
        <v>31</v>
      </c>
      <c r="J335" s="13">
        <v>0.94377087923698944</v>
      </c>
      <c r="K335" s="13" t="s">
        <v>31</v>
      </c>
      <c r="L335" s="13" t="s">
        <v>31</v>
      </c>
      <c r="M335" s="13">
        <v>5.6229120763010509E-2</v>
      </c>
      <c r="N335" s="13" t="s">
        <v>31</v>
      </c>
      <c r="O335" s="13" t="s">
        <v>31</v>
      </c>
      <c r="P335" s="13">
        <f t="shared" si="43"/>
        <v>1</v>
      </c>
      <c r="R335" s="10" t="str">
        <f t="shared" ref="R335:W377" si="48">IFERROR(I335*$C335,"")</f>
        <v/>
      </c>
      <c r="S335" s="10">
        <f t="shared" si="48"/>
        <v>3472674.959076324</v>
      </c>
      <c r="T335" s="10" t="str">
        <f t="shared" si="48"/>
        <v/>
      </c>
      <c r="U335" s="10" t="str">
        <f t="shared" si="48"/>
        <v/>
      </c>
      <c r="V335" s="10">
        <f t="shared" si="48"/>
        <v>206899.22092367534</v>
      </c>
      <c r="W335" s="10" t="str">
        <f t="shared" si="48"/>
        <v/>
      </c>
      <c r="X335" s="10" t="str">
        <f t="shared" si="47"/>
        <v/>
      </c>
      <c r="Y335" s="14">
        <f t="shared" si="44"/>
        <v>0</v>
      </c>
      <c r="Z335" s="4"/>
      <c r="AA335" s="10" t="str">
        <f t="shared" si="46"/>
        <v/>
      </c>
      <c r="AB335" s="10">
        <f t="shared" si="46"/>
        <v>83642.259086661608</v>
      </c>
      <c r="AC335" s="10" t="str">
        <f t="shared" si="46"/>
        <v/>
      </c>
      <c r="AD335" s="10" t="str">
        <f t="shared" si="46"/>
        <v/>
      </c>
      <c r="AE335" s="10">
        <f t="shared" si="46"/>
        <v>4983.3394847669488</v>
      </c>
      <c r="AF335" s="10" t="str">
        <f t="shared" si="46"/>
        <v/>
      </c>
      <c r="AG335" s="10" t="str">
        <f t="shared" si="46"/>
        <v/>
      </c>
      <c r="AH335" s="14">
        <f t="shared" si="45"/>
        <v>0</v>
      </c>
      <c r="AI335" s="12"/>
      <c r="AJ335" s="13" t="s">
        <v>228</v>
      </c>
    </row>
    <row r="336" spans="1:36" x14ac:dyDescent="0.3">
      <c r="A336" s="8" t="s">
        <v>452</v>
      </c>
      <c r="B336" s="9" t="str">
        <f>VLOOKUP(A336,'[1]Sub Pivot'!A$1:C$65536,2,FALSE)</f>
        <v>REPUBLIC SUBSTATION</v>
      </c>
      <c r="C336" s="10">
        <f>VLOOKUP(A336,'[1]Sub Pivot'!A$1:C$65536,3,FALSE)</f>
        <v>537888.36</v>
      </c>
      <c r="D336" s="10">
        <f>IFERROR(VLOOKUP(A336,'[1]BP-18 Substation Detail'!A$1:C$65536,3,FALSE),"")</f>
        <v>537888.36</v>
      </c>
      <c r="E336" s="11">
        <f t="shared" si="42"/>
        <v>0</v>
      </c>
      <c r="G336" s="10">
        <f>IFERROR(VLOOKUP('BP-20 Substation Detail'!A336,'[1]O&amp;M Pivot'!M$1:V$65536,10,FALSE),0)</f>
        <v>25567.391428571427</v>
      </c>
      <c r="I336" s="13" t="s">
        <v>31</v>
      </c>
      <c r="J336" s="13">
        <v>1</v>
      </c>
      <c r="K336" s="13" t="s">
        <v>31</v>
      </c>
      <c r="L336" s="13" t="s">
        <v>31</v>
      </c>
      <c r="M336" s="13" t="s">
        <v>31</v>
      </c>
      <c r="N336" s="13" t="s">
        <v>31</v>
      </c>
      <c r="O336" s="13" t="s">
        <v>31</v>
      </c>
      <c r="P336" s="13">
        <f t="shared" si="43"/>
        <v>1</v>
      </c>
      <c r="R336" s="10" t="str">
        <f t="shared" si="48"/>
        <v/>
      </c>
      <c r="S336" s="10">
        <f t="shared" si="48"/>
        <v>537888.36</v>
      </c>
      <c r="T336" s="10" t="str">
        <f t="shared" si="48"/>
        <v/>
      </c>
      <c r="U336" s="10" t="str">
        <f t="shared" si="48"/>
        <v/>
      </c>
      <c r="V336" s="10" t="str">
        <f t="shared" si="48"/>
        <v/>
      </c>
      <c r="W336" s="10" t="str">
        <f t="shared" si="48"/>
        <v/>
      </c>
      <c r="X336" s="10" t="str">
        <f t="shared" si="47"/>
        <v/>
      </c>
      <c r="Y336" s="14">
        <f t="shared" si="44"/>
        <v>0</v>
      </c>
      <c r="Z336" s="4"/>
      <c r="AA336" s="10" t="str">
        <f t="shared" si="46"/>
        <v/>
      </c>
      <c r="AB336" s="10">
        <f t="shared" si="46"/>
        <v>25567.391428571427</v>
      </c>
      <c r="AC336" s="10" t="str">
        <f t="shared" si="46"/>
        <v/>
      </c>
      <c r="AD336" s="10" t="str">
        <f t="shared" si="46"/>
        <v/>
      </c>
      <c r="AE336" s="10" t="str">
        <f t="shared" si="46"/>
        <v/>
      </c>
      <c r="AF336" s="10" t="str">
        <f t="shared" si="46"/>
        <v/>
      </c>
      <c r="AG336" s="10" t="str">
        <f t="shared" si="46"/>
        <v/>
      </c>
      <c r="AH336" s="14">
        <f t="shared" si="45"/>
        <v>0</v>
      </c>
      <c r="AI336" s="12"/>
      <c r="AJ336" s="13" t="s">
        <v>32</v>
      </c>
    </row>
    <row r="337" spans="1:36" x14ac:dyDescent="0.3">
      <c r="A337" s="8" t="s">
        <v>453</v>
      </c>
      <c r="B337" s="9" t="str">
        <f>VLOOKUP(A337,'[1]Sub Pivot'!A$1:C$65536,2,FALSE)</f>
        <v>RESTON SUBSTATION</v>
      </c>
      <c r="C337" s="10">
        <f>VLOOKUP(A337,'[1]Sub Pivot'!A$1:C$65536,3,FALSE)</f>
        <v>433666.83</v>
      </c>
      <c r="D337" s="10">
        <f>IFERROR(VLOOKUP(A337,'[1]BP-18 Substation Detail'!A$1:C$65536,3,FALSE),"")</f>
        <v>430699.20999999996</v>
      </c>
      <c r="E337" s="11">
        <f t="shared" si="42"/>
        <v>6.8902378530019915E-3</v>
      </c>
      <c r="G337" s="10">
        <f>IFERROR(VLOOKUP('BP-20 Substation Detail'!A337,'[1]O&amp;M Pivot'!M$1:V$65536,10,FALSE),0)</f>
        <v>16967.04</v>
      </c>
      <c r="I337" s="13" t="s">
        <v>31</v>
      </c>
      <c r="J337" s="13">
        <v>1</v>
      </c>
      <c r="K337" s="13" t="s">
        <v>31</v>
      </c>
      <c r="L337" s="13" t="s">
        <v>31</v>
      </c>
      <c r="M337" s="13" t="s">
        <v>31</v>
      </c>
      <c r="N337" s="13" t="s">
        <v>31</v>
      </c>
      <c r="O337" s="13" t="s">
        <v>31</v>
      </c>
      <c r="P337" s="13">
        <f t="shared" si="43"/>
        <v>1</v>
      </c>
      <c r="R337" s="10" t="str">
        <f t="shared" si="48"/>
        <v/>
      </c>
      <c r="S337" s="10">
        <f t="shared" si="48"/>
        <v>433666.83</v>
      </c>
      <c r="T337" s="10" t="str">
        <f t="shared" si="48"/>
        <v/>
      </c>
      <c r="U337" s="10" t="str">
        <f t="shared" si="48"/>
        <v/>
      </c>
      <c r="V337" s="10" t="str">
        <f t="shared" si="48"/>
        <v/>
      </c>
      <c r="W337" s="10" t="str">
        <f t="shared" si="48"/>
        <v/>
      </c>
      <c r="X337" s="10" t="str">
        <f t="shared" si="47"/>
        <v/>
      </c>
      <c r="Y337" s="14">
        <f t="shared" si="44"/>
        <v>0</v>
      </c>
      <c r="Z337" s="4"/>
      <c r="AA337" s="10" t="str">
        <f t="shared" si="46"/>
        <v/>
      </c>
      <c r="AB337" s="10">
        <f t="shared" si="46"/>
        <v>16967.04</v>
      </c>
      <c r="AC337" s="10" t="str">
        <f t="shared" si="46"/>
        <v/>
      </c>
      <c r="AD337" s="10" t="str">
        <f t="shared" si="46"/>
        <v/>
      </c>
      <c r="AE337" s="10" t="str">
        <f t="shared" si="46"/>
        <v/>
      </c>
      <c r="AF337" s="10" t="str">
        <f t="shared" si="46"/>
        <v/>
      </c>
      <c r="AG337" s="10" t="str">
        <f t="shared" si="46"/>
        <v/>
      </c>
      <c r="AH337" s="14">
        <f t="shared" si="45"/>
        <v>0</v>
      </c>
      <c r="AI337" s="12"/>
      <c r="AJ337" s="13" t="s">
        <v>32</v>
      </c>
    </row>
    <row r="338" spans="1:36" x14ac:dyDescent="0.3">
      <c r="A338" s="8" t="s">
        <v>454</v>
      </c>
      <c r="B338" s="9" t="str">
        <f>VLOOKUP(A338,'[1]Sub Pivot'!A$1:C$65536,2,FALSE)</f>
        <v>RICHLAND SUBSTATION</v>
      </c>
      <c r="C338" s="10">
        <f>VLOOKUP(A338,'[1]Sub Pivot'!A$1:C$65536,3,FALSE)</f>
        <v>2509860.0900000003</v>
      </c>
      <c r="D338" s="10">
        <f>IFERROR(VLOOKUP(A338,'[1]BP-18 Substation Detail'!A$1:C$65536,3,FALSE),"")</f>
        <v>2508566.4300000002</v>
      </c>
      <c r="E338" s="11">
        <f t="shared" si="42"/>
        <v>5.1569692734832178E-4</v>
      </c>
      <c r="G338" s="10">
        <f>IFERROR(VLOOKUP('BP-20 Substation Detail'!A338,'[1]O&amp;M Pivot'!M$1:V$65536,10,FALSE),0)</f>
        <v>85808.132857142846</v>
      </c>
      <c r="I338" s="13" t="s">
        <v>31</v>
      </c>
      <c r="J338" s="13">
        <v>1</v>
      </c>
      <c r="K338" s="13" t="s">
        <v>31</v>
      </c>
      <c r="L338" s="13" t="s">
        <v>31</v>
      </c>
      <c r="M338" s="13" t="s">
        <v>31</v>
      </c>
      <c r="N338" s="13" t="s">
        <v>31</v>
      </c>
      <c r="O338" s="13" t="s">
        <v>31</v>
      </c>
      <c r="P338" s="13">
        <f t="shared" si="43"/>
        <v>1</v>
      </c>
      <c r="R338" s="10" t="str">
        <f t="shared" si="48"/>
        <v/>
      </c>
      <c r="S338" s="10">
        <f t="shared" si="48"/>
        <v>2509860.0900000003</v>
      </c>
      <c r="T338" s="10" t="str">
        <f t="shared" si="48"/>
        <v/>
      </c>
      <c r="U338" s="10" t="str">
        <f t="shared" si="48"/>
        <v/>
      </c>
      <c r="V338" s="10" t="str">
        <f t="shared" si="48"/>
        <v/>
      </c>
      <c r="W338" s="10" t="str">
        <f t="shared" si="48"/>
        <v/>
      </c>
      <c r="X338" s="10" t="str">
        <f t="shared" si="47"/>
        <v/>
      </c>
      <c r="Y338" s="14">
        <f t="shared" si="44"/>
        <v>0</v>
      </c>
      <c r="Z338" s="4"/>
      <c r="AA338" s="10" t="str">
        <f t="shared" si="46"/>
        <v/>
      </c>
      <c r="AB338" s="10">
        <f t="shared" si="46"/>
        <v>85808.132857142846</v>
      </c>
      <c r="AC338" s="10" t="str">
        <f t="shared" si="46"/>
        <v/>
      </c>
      <c r="AD338" s="10" t="str">
        <f t="shared" si="46"/>
        <v/>
      </c>
      <c r="AE338" s="10" t="str">
        <f t="shared" si="46"/>
        <v/>
      </c>
      <c r="AF338" s="10" t="str">
        <f t="shared" si="46"/>
        <v/>
      </c>
      <c r="AG338" s="10" t="str">
        <f t="shared" si="46"/>
        <v/>
      </c>
      <c r="AH338" s="14">
        <f t="shared" si="45"/>
        <v>0</v>
      </c>
      <c r="AI338" s="12"/>
      <c r="AJ338" s="13" t="s">
        <v>32</v>
      </c>
    </row>
    <row r="339" spans="1:36" x14ac:dyDescent="0.3">
      <c r="A339" s="8" t="s">
        <v>455</v>
      </c>
      <c r="B339" s="9" t="str">
        <f>VLOOKUP(A339,'[1]Sub Pivot'!A$1:C$65536,2,FALSE)</f>
        <v>RINGOLD SUBSTATION</v>
      </c>
      <c r="C339" s="10">
        <f>VLOOKUP(A339,'[1]Sub Pivot'!A$1:C$65536,3,FALSE)</f>
        <v>530331.48999999987</v>
      </c>
      <c r="D339" s="10">
        <f>IFERROR(VLOOKUP(A339,'[1]BP-18 Substation Detail'!A$1:C$65536,3,FALSE),"")</f>
        <v>530331.49</v>
      </c>
      <c r="E339" s="11">
        <f t="shared" si="42"/>
        <v>-2.1951425480492364E-16</v>
      </c>
      <c r="G339" s="10">
        <f>IFERROR(VLOOKUP('BP-20 Substation Detail'!A339,'[1]O&amp;M Pivot'!M$1:V$65536,10,FALSE),0)</f>
        <v>16869.608571428569</v>
      </c>
      <c r="I339" s="13" t="s">
        <v>31</v>
      </c>
      <c r="J339" s="13">
        <v>0.72246307682012245</v>
      </c>
      <c r="K339" s="13" t="s">
        <v>31</v>
      </c>
      <c r="L339" s="13" t="s">
        <v>31</v>
      </c>
      <c r="M339" s="13">
        <v>0.21881416242846741</v>
      </c>
      <c r="N339" s="13" t="s">
        <v>31</v>
      </c>
      <c r="O339" s="13">
        <v>5.8722760751410162E-2</v>
      </c>
      <c r="P339" s="13">
        <f t="shared" si="43"/>
        <v>1</v>
      </c>
      <c r="R339" s="10" t="str">
        <f t="shared" si="48"/>
        <v/>
      </c>
      <c r="S339" s="10">
        <f t="shared" si="48"/>
        <v>383144.91999999993</v>
      </c>
      <c r="T339" s="10" t="str">
        <f t="shared" si="48"/>
        <v/>
      </c>
      <c r="U339" s="10" t="str">
        <f t="shared" si="48"/>
        <v/>
      </c>
      <c r="V339" s="10">
        <f t="shared" si="48"/>
        <v>116044.04079379111</v>
      </c>
      <c r="W339" s="10" t="str">
        <f t="shared" si="48"/>
        <v/>
      </c>
      <c r="X339" s="10">
        <f t="shared" si="47"/>
        <v>31142.529206208863</v>
      </c>
      <c r="Y339" s="14">
        <f t="shared" si="44"/>
        <v>0</v>
      </c>
      <c r="Z339" s="4"/>
      <c r="AA339" s="10" t="str">
        <f t="shared" si="46"/>
        <v/>
      </c>
      <c r="AB339" s="10">
        <f t="shared" si="46"/>
        <v>12187.669313265395</v>
      </c>
      <c r="AC339" s="10" t="str">
        <f t="shared" si="46"/>
        <v/>
      </c>
      <c r="AD339" s="10" t="str">
        <f t="shared" si="46"/>
        <v/>
      </c>
      <c r="AE339" s="10">
        <f t="shared" si="46"/>
        <v>3691.309270053237</v>
      </c>
      <c r="AF339" s="10" t="str">
        <f t="shared" si="46"/>
        <v/>
      </c>
      <c r="AG339" s="10">
        <f t="shared" si="46"/>
        <v>990.62998810993804</v>
      </c>
      <c r="AH339" s="14">
        <f t="shared" si="45"/>
        <v>0</v>
      </c>
      <c r="AI339" s="12"/>
      <c r="AJ339" s="13" t="s">
        <v>456</v>
      </c>
    </row>
    <row r="340" spans="1:36" x14ac:dyDescent="0.3">
      <c r="A340" s="8" t="s">
        <v>457</v>
      </c>
      <c r="B340" s="9" t="str">
        <f>VLOOKUP(A340,'[1]Sub Pivot'!A$1:C$65536,2,FALSE)</f>
        <v>ROCKY REACH SUBSTATION</v>
      </c>
      <c r="C340" s="10">
        <f>VLOOKUP(A340,'[1]Sub Pivot'!A$1:C$65536,3,FALSE)</f>
        <v>4230843.54</v>
      </c>
      <c r="D340" s="10">
        <f>IFERROR(VLOOKUP(A340,'[1]BP-18 Substation Detail'!A$1:C$65536,3,FALSE),"")</f>
        <v>4230843.54</v>
      </c>
      <c r="E340" s="11">
        <f t="shared" si="42"/>
        <v>0</v>
      </c>
      <c r="G340" s="10">
        <f>IFERROR(VLOOKUP('BP-20 Substation Detail'!A340,'[1]O&amp;M Pivot'!M$1:V$65536,10,FALSE),0)</f>
        <v>10981.235714285716</v>
      </c>
      <c r="I340" s="13" t="s">
        <v>31</v>
      </c>
      <c r="J340" s="13">
        <v>1</v>
      </c>
      <c r="K340" s="13" t="s">
        <v>31</v>
      </c>
      <c r="L340" s="13" t="s">
        <v>31</v>
      </c>
      <c r="M340" s="13" t="s">
        <v>31</v>
      </c>
      <c r="N340" s="13" t="s">
        <v>31</v>
      </c>
      <c r="O340" s="13" t="s">
        <v>31</v>
      </c>
      <c r="P340" s="13">
        <f t="shared" si="43"/>
        <v>1</v>
      </c>
      <c r="R340" s="10" t="str">
        <f t="shared" si="48"/>
        <v/>
      </c>
      <c r="S340" s="10">
        <f t="shared" si="48"/>
        <v>4230843.54</v>
      </c>
      <c r="T340" s="10" t="str">
        <f t="shared" si="48"/>
        <v/>
      </c>
      <c r="U340" s="10" t="str">
        <f t="shared" si="48"/>
        <v/>
      </c>
      <c r="V340" s="10" t="str">
        <f t="shared" si="48"/>
        <v/>
      </c>
      <c r="W340" s="10" t="str">
        <f t="shared" si="48"/>
        <v/>
      </c>
      <c r="X340" s="10" t="str">
        <f t="shared" si="47"/>
        <v/>
      </c>
      <c r="Y340" s="14">
        <f t="shared" si="44"/>
        <v>0</v>
      </c>
      <c r="Z340" s="4"/>
      <c r="AA340" s="10" t="str">
        <f t="shared" si="46"/>
        <v/>
      </c>
      <c r="AB340" s="10">
        <f t="shared" si="46"/>
        <v>10981.235714285716</v>
      </c>
      <c r="AC340" s="10" t="str">
        <f t="shared" si="46"/>
        <v/>
      </c>
      <c r="AD340" s="10" t="str">
        <f t="shared" si="46"/>
        <v/>
      </c>
      <c r="AE340" s="10" t="str">
        <f t="shared" si="46"/>
        <v/>
      </c>
      <c r="AF340" s="10" t="str">
        <f t="shared" si="46"/>
        <v/>
      </c>
      <c r="AG340" s="10" t="str">
        <f t="shared" si="46"/>
        <v/>
      </c>
      <c r="AH340" s="14">
        <f t="shared" si="45"/>
        <v>0</v>
      </c>
      <c r="AI340" s="12"/>
      <c r="AJ340" s="13" t="s">
        <v>32</v>
      </c>
    </row>
    <row r="341" spans="1:36" x14ac:dyDescent="0.3">
      <c r="A341" s="8" t="s">
        <v>458</v>
      </c>
      <c r="B341" s="9" t="str">
        <f>VLOOKUP(A341,'[1]Sub Pivot'!A$1:C$65536,2,FALSE)</f>
        <v>ROUND MOUNTAIN SUBSTATION</v>
      </c>
      <c r="C341" s="10">
        <f>VLOOKUP(A341,'[1]Sub Pivot'!A$1:C$65536,3,FALSE)</f>
        <v>65046.36</v>
      </c>
      <c r="D341" s="10">
        <f>IFERROR(VLOOKUP(A341,'[1]BP-18 Substation Detail'!A$1:C$65536,3,FALSE),"")</f>
        <v>65046.36</v>
      </c>
      <c r="E341" s="11">
        <f t="shared" si="42"/>
        <v>0</v>
      </c>
      <c r="G341" s="10">
        <f>IFERROR(VLOOKUP('BP-20 Substation Detail'!A341,'[1]O&amp;M Pivot'!M$1:V$65536,10,FALSE),0)</f>
        <v>0</v>
      </c>
      <c r="I341" s="13" t="s">
        <v>31</v>
      </c>
      <c r="J341" s="13" t="s">
        <v>31</v>
      </c>
      <c r="K341" s="13">
        <v>1</v>
      </c>
      <c r="L341" s="13" t="s">
        <v>31</v>
      </c>
      <c r="M341" s="13" t="s">
        <v>31</v>
      </c>
      <c r="N341" s="13" t="s">
        <v>31</v>
      </c>
      <c r="O341" s="13" t="s">
        <v>31</v>
      </c>
      <c r="P341" s="13">
        <f t="shared" si="43"/>
        <v>1</v>
      </c>
      <c r="R341" s="10" t="str">
        <f t="shared" si="48"/>
        <v/>
      </c>
      <c r="S341" s="10" t="str">
        <f t="shared" si="48"/>
        <v/>
      </c>
      <c r="T341" s="10">
        <f t="shared" si="48"/>
        <v>65046.36</v>
      </c>
      <c r="U341" s="10" t="str">
        <f t="shared" si="48"/>
        <v/>
      </c>
      <c r="V341" s="10" t="str">
        <f t="shared" si="48"/>
        <v/>
      </c>
      <c r="W341" s="10" t="str">
        <f t="shared" si="48"/>
        <v/>
      </c>
      <c r="X341" s="10" t="str">
        <f t="shared" si="47"/>
        <v/>
      </c>
      <c r="Y341" s="14">
        <f t="shared" si="44"/>
        <v>0</v>
      </c>
      <c r="Z341" s="4"/>
      <c r="AA341" s="10" t="str">
        <f t="shared" si="46"/>
        <v/>
      </c>
      <c r="AB341" s="10" t="str">
        <f t="shared" si="46"/>
        <v/>
      </c>
      <c r="AC341" s="10">
        <f t="shared" si="46"/>
        <v>0</v>
      </c>
      <c r="AD341" s="10" t="str">
        <f t="shared" si="46"/>
        <v/>
      </c>
      <c r="AE341" s="10" t="str">
        <f t="shared" si="46"/>
        <v/>
      </c>
      <c r="AF341" s="10" t="str">
        <f t="shared" si="46"/>
        <v/>
      </c>
      <c r="AG341" s="10" t="str">
        <f t="shared" si="46"/>
        <v/>
      </c>
      <c r="AH341" s="14">
        <f t="shared" si="45"/>
        <v>0</v>
      </c>
      <c r="AI341" s="12"/>
      <c r="AJ341" s="13" t="s">
        <v>459</v>
      </c>
    </row>
    <row r="342" spans="1:36" x14ac:dyDescent="0.3">
      <c r="A342" s="8" t="s">
        <v>460</v>
      </c>
      <c r="B342" s="9" t="str">
        <f>VLOOKUP(A342,'[1]Sub Pivot'!A$1:C$65536,2,FALSE)</f>
        <v>ROE'S CORNER SUBSTATION</v>
      </c>
      <c r="C342" s="10">
        <f>VLOOKUP(A342,'[1]Sub Pivot'!A$1:C$65536,3,FALSE)</f>
        <v>38235.69</v>
      </c>
      <c r="D342" s="10">
        <f>IFERROR(VLOOKUP(A342,'[1]BP-18 Substation Detail'!A$1:C$65536,3,FALSE),"")</f>
        <v>38235.69</v>
      </c>
      <c r="E342" s="11">
        <f t="shared" si="42"/>
        <v>0</v>
      </c>
      <c r="G342" s="10">
        <f>IFERROR(VLOOKUP('BP-20 Substation Detail'!A342,'[1]O&amp;M Pivot'!M$1:V$65536,10,FALSE),0)</f>
        <v>1709.6128571428574</v>
      </c>
      <c r="I342" s="13" t="s">
        <v>31</v>
      </c>
      <c r="J342" s="13">
        <v>1</v>
      </c>
      <c r="K342" s="13" t="s">
        <v>31</v>
      </c>
      <c r="L342" s="13" t="s">
        <v>31</v>
      </c>
      <c r="M342" s="13" t="s">
        <v>31</v>
      </c>
      <c r="N342" s="13" t="s">
        <v>31</v>
      </c>
      <c r="O342" s="13" t="s">
        <v>31</v>
      </c>
      <c r="P342" s="13">
        <f t="shared" si="43"/>
        <v>1</v>
      </c>
      <c r="R342" s="10" t="str">
        <f t="shared" si="48"/>
        <v/>
      </c>
      <c r="S342" s="10">
        <f t="shared" si="48"/>
        <v>38235.69</v>
      </c>
      <c r="T342" s="10" t="str">
        <f t="shared" si="48"/>
        <v/>
      </c>
      <c r="U342" s="10" t="str">
        <f t="shared" si="48"/>
        <v/>
      </c>
      <c r="V342" s="10" t="str">
        <f t="shared" si="48"/>
        <v/>
      </c>
      <c r="W342" s="10" t="str">
        <f t="shared" si="48"/>
        <v/>
      </c>
      <c r="X342" s="10" t="str">
        <f t="shared" si="47"/>
        <v/>
      </c>
      <c r="Y342" s="14">
        <f t="shared" si="44"/>
        <v>0</v>
      </c>
      <c r="Z342" s="4"/>
      <c r="AA342" s="10" t="str">
        <f t="shared" si="46"/>
        <v/>
      </c>
      <c r="AB342" s="10">
        <f t="shared" si="46"/>
        <v>1709.6128571428574</v>
      </c>
      <c r="AC342" s="10" t="str">
        <f t="shared" si="46"/>
        <v/>
      </c>
      <c r="AD342" s="10" t="str">
        <f t="shared" si="46"/>
        <v/>
      </c>
      <c r="AE342" s="10" t="str">
        <f t="shared" si="46"/>
        <v/>
      </c>
      <c r="AF342" s="10" t="str">
        <f t="shared" si="46"/>
        <v/>
      </c>
      <c r="AG342" s="10" t="str">
        <f t="shared" si="46"/>
        <v/>
      </c>
      <c r="AH342" s="14">
        <f t="shared" si="45"/>
        <v>0</v>
      </c>
      <c r="AI342" s="12"/>
      <c r="AJ342" s="13" t="s">
        <v>48</v>
      </c>
    </row>
    <row r="343" spans="1:36" x14ac:dyDescent="0.3">
      <c r="A343" s="8" t="s">
        <v>461</v>
      </c>
      <c r="B343" s="9" t="str">
        <f>VLOOKUP(A343,'[1]Sub Pivot'!A$1:C$65536,2,FALSE)</f>
        <v>ROGUE SUBSTATION</v>
      </c>
      <c r="C343" s="10">
        <f>VLOOKUP(A343,'[1]Sub Pivot'!A$1:C$65536,3,FALSE)</f>
        <v>26221956.259999994</v>
      </c>
      <c r="D343" s="10">
        <f>IFERROR(VLOOKUP(A343,'[1]BP-18 Substation Detail'!A$1:C$65536,3,FALSE),"")</f>
        <v>26114877.059999995</v>
      </c>
      <c r="E343" s="11">
        <f t="shared" si="42"/>
        <v>4.1003141525032044E-3</v>
      </c>
      <c r="G343" s="10">
        <f>IFERROR(VLOOKUP('BP-20 Substation Detail'!A343,'[1]O&amp;M Pivot'!M$1:V$65536,10,FALSE),0)</f>
        <v>217224.17857142858</v>
      </c>
      <c r="I343" s="13" t="s">
        <v>31</v>
      </c>
      <c r="J343" s="13">
        <v>1</v>
      </c>
      <c r="K343" s="13" t="s">
        <v>31</v>
      </c>
      <c r="L343" s="13" t="s">
        <v>31</v>
      </c>
      <c r="M343" s="13" t="s">
        <v>31</v>
      </c>
      <c r="N343" s="13" t="s">
        <v>31</v>
      </c>
      <c r="O343" s="13" t="s">
        <v>31</v>
      </c>
      <c r="P343" s="13">
        <f t="shared" si="43"/>
        <v>1</v>
      </c>
      <c r="R343" s="10" t="str">
        <f t="shared" si="48"/>
        <v/>
      </c>
      <c r="S343" s="10">
        <f t="shared" si="48"/>
        <v>26221956.259999994</v>
      </c>
      <c r="T343" s="10" t="str">
        <f t="shared" si="48"/>
        <v/>
      </c>
      <c r="U343" s="10" t="str">
        <f t="shared" si="48"/>
        <v/>
      </c>
      <c r="V343" s="10" t="str">
        <f t="shared" si="48"/>
        <v/>
      </c>
      <c r="W343" s="10" t="str">
        <f t="shared" si="48"/>
        <v/>
      </c>
      <c r="X343" s="10" t="str">
        <f t="shared" si="47"/>
        <v/>
      </c>
      <c r="Y343" s="14">
        <f t="shared" si="44"/>
        <v>0</v>
      </c>
      <c r="Z343" s="4"/>
      <c r="AA343" s="10" t="str">
        <f t="shared" si="46"/>
        <v/>
      </c>
      <c r="AB343" s="10">
        <f t="shared" si="46"/>
        <v>217224.17857142858</v>
      </c>
      <c r="AC343" s="10" t="str">
        <f t="shared" si="46"/>
        <v/>
      </c>
      <c r="AD343" s="10" t="str">
        <f t="shared" si="46"/>
        <v/>
      </c>
      <c r="AE343" s="10" t="str">
        <f t="shared" si="46"/>
        <v/>
      </c>
      <c r="AF343" s="10" t="str">
        <f t="shared" si="46"/>
        <v/>
      </c>
      <c r="AG343" s="10" t="str">
        <f t="shared" si="46"/>
        <v/>
      </c>
      <c r="AH343" s="14">
        <f t="shared" si="45"/>
        <v>0</v>
      </c>
      <c r="AI343" s="12"/>
      <c r="AJ343" s="13" t="s">
        <v>32</v>
      </c>
    </row>
    <row r="344" spans="1:36" x14ac:dyDescent="0.3">
      <c r="A344" s="8" t="s">
        <v>462</v>
      </c>
      <c r="B344" s="9" t="str">
        <f>VLOOKUP(A344,'[1]Sub Pivot'!A$1:C$65536,2,FALSE)</f>
        <v>ROZA POWERHOUSE</v>
      </c>
      <c r="C344" s="10">
        <f>VLOOKUP(A344,'[1]Sub Pivot'!A$1:C$65536,3,FALSE)</f>
        <v>23450</v>
      </c>
      <c r="D344" s="10">
        <f>IFERROR(VLOOKUP(A344,'[1]BP-18 Substation Detail'!A$1:C$65536,3,FALSE),"")</f>
        <v>23450</v>
      </c>
      <c r="E344" s="11">
        <f t="shared" si="42"/>
        <v>0</v>
      </c>
      <c r="G344" s="10">
        <f>IFERROR(VLOOKUP('BP-20 Substation Detail'!A344,'[1]O&amp;M Pivot'!M$1:V$65536,10,FALSE),0)</f>
        <v>0</v>
      </c>
      <c r="I344" s="13">
        <v>1</v>
      </c>
      <c r="J344" s="13" t="s">
        <v>31</v>
      </c>
      <c r="K344" s="13" t="s">
        <v>31</v>
      </c>
      <c r="L344" s="13" t="s">
        <v>31</v>
      </c>
      <c r="M344" s="13" t="s">
        <v>31</v>
      </c>
      <c r="N344" s="13" t="s">
        <v>31</v>
      </c>
      <c r="O344" s="13" t="s">
        <v>31</v>
      </c>
      <c r="P344" s="13">
        <f t="shared" si="43"/>
        <v>1</v>
      </c>
      <c r="R344" s="10">
        <f t="shared" si="48"/>
        <v>23450</v>
      </c>
      <c r="S344" s="10" t="str">
        <f t="shared" si="48"/>
        <v/>
      </c>
      <c r="T344" s="10" t="str">
        <f t="shared" si="48"/>
        <v/>
      </c>
      <c r="U344" s="10" t="str">
        <f t="shared" si="48"/>
        <v/>
      </c>
      <c r="V344" s="10" t="str">
        <f t="shared" si="48"/>
        <v/>
      </c>
      <c r="W344" s="10" t="str">
        <f t="shared" si="48"/>
        <v/>
      </c>
      <c r="X344" s="10" t="str">
        <f t="shared" si="47"/>
        <v/>
      </c>
      <c r="Y344" s="14">
        <f t="shared" si="44"/>
        <v>0</v>
      </c>
      <c r="Z344" s="4"/>
      <c r="AA344" s="10">
        <f t="shared" si="46"/>
        <v>0</v>
      </c>
      <c r="AB344" s="10" t="str">
        <f t="shared" si="46"/>
        <v/>
      </c>
      <c r="AC344" s="10" t="str">
        <f t="shared" si="46"/>
        <v/>
      </c>
      <c r="AD344" s="10" t="str">
        <f t="shared" si="46"/>
        <v/>
      </c>
      <c r="AE344" s="10" t="str">
        <f t="shared" si="46"/>
        <v/>
      </c>
      <c r="AF344" s="10" t="str">
        <f t="shared" si="46"/>
        <v/>
      </c>
      <c r="AG344" s="10" t="str">
        <f t="shared" si="46"/>
        <v/>
      </c>
      <c r="AH344" s="14">
        <f t="shared" si="45"/>
        <v>0</v>
      </c>
      <c r="AI344" s="12"/>
      <c r="AJ344" s="13" t="s">
        <v>96</v>
      </c>
    </row>
    <row r="345" spans="1:36" x14ac:dyDescent="0.3">
      <c r="A345" s="8" t="s">
        <v>463</v>
      </c>
      <c r="B345" s="9" t="str">
        <f>VLOOKUP(A345,'[1]Sub Pivot'!A$1:C$65536,2,FALSE)</f>
        <v>ROUNDUP SUBSTATION</v>
      </c>
      <c r="C345" s="10">
        <f>VLOOKUP(A345,'[1]Sub Pivot'!A$1:C$65536,3,FALSE)</f>
        <v>5356635.55</v>
      </c>
      <c r="D345" s="10">
        <f>IFERROR(VLOOKUP(A345,'[1]BP-18 Substation Detail'!A$1:C$65536,3,FALSE),"")</f>
        <v>5356635.55</v>
      </c>
      <c r="E345" s="11">
        <f t="shared" si="42"/>
        <v>0</v>
      </c>
      <c r="G345" s="10">
        <f>IFERROR(VLOOKUP('BP-20 Substation Detail'!A345,'[1]O&amp;M Pivot'!M$1:V$65536,10,FALSE),0)</f>
        <v>116890.67571428572</v>
      </c>
      <c r="I345" s="13" t="s">
        <v>31</v>
      </c>
      <c r="J345" s="13">
        <v>1</v>
      </c>
      <c r="K345" s="13" t="s">
        <v>31</v>
      </c>
      <c r="L345" s="13" t="s">
        <v>31</v>
      </c>
      <c r="M345" s="13" t="s">
        <v>31</v>
      </c>
      <c r="N345" s="13" t="s">
        <v>31</v>
      </c>
      <c r="O345" s="13" t="s">
        <v>31</v>
      </c>
      <c r="P345" s="13">
        <f t="shared" si="43"/>
        <v>1</v>
      </c>
      <c r="R345" s="10" t="str">
        <f t="shared" si="48"/>
        <v/>
      </c>
      <c r="S345" s="10">
        <f t="shared" si="48"/>
        <v>5356635.55</v>
      </c>
      <c r="T345" s="10" t="str">
        <f t="shared" si="48"/>
        <v/>
      </c>
      <c r="U345" s="10" t="str">
        <f t="shared" si="48"/>
        <v/>
      </c>
      <c r="V345" s="10" t="str">
        <f t="shared" si="48"/>
        <v/>
      </c>
      <c r="W345" s="10" t="str">
        <f t="shared" si="48"/>
        <v/>
      </c>
      <c r="X345" s="10" t="str">
        <f t="shared" si="47"/>
        <v/>
      </c>
      <c r="Y345" s="14">
        <f t="shared" si="44"/>
        <v>0</v>
      </c>
      <c r="Z345" s="4"/>
      <c r="AA345" s="10" t="str">
        <f t="shared" si="46"/>
        <v/>
      </c>
      <c r="AB345" s="10">
        <f t="shared" si="46"/>
        <v>116890.67571428572</v>
      </c>
      <c r="AC345" s="10" t="str">
        <f t="shared" si="46"/>
        <v/>
      </c>
      <c r="AD345" s="10" t="str">
        <f t="shared" si="46"/>
        <v/>
      </c>
      <c r="AE345" s="10" t="str">
        <f t="shared" si="46"/>
        <v/>
      </c>
      <c r="AF345" s="10" t="str">
        <f t="shared" si="46"/>
        <v/>
      </c>
      <c r="AG345" s="10" t="str">
        <f t="shared" si="46"/>
        <v/>
      </c>
      <c r="AH345" s="14">
        <f t="shared" si="45"/>
        <v>0</v>
      </c>
      <c r="AI345" s="12"/>
      <c r="AJ345" s="13" t="s">
        <v>32</v>
      </c>
    </row>
    <row r="346" spans="1:36" x14ac:dyDescent="0.3">
      <c r="A346" s="8" t="s">
        <v>464</v>
      </c>
      <c r="B346" s="9" t="str">
        <f>VLOOKUP(A346,'[1]Sub Pivot'!A$1:C$65536,2,FALSE)</f>
        <v>ROZA SUBSTATION</v>
      </c>
      <c r="C346" s="10">
        <f>VLOOKUP(A346,'[1]Sub Pivot'!A$1:C$65536,3,FALSE)</f>
        <v>3368.14</v>
      </c>
      <c r="D346" s="10">
        <f>IFERROR(VLOOKUP(A346,'[1]BP-18 Substation Detail'!A$1:C$65536,3,FALSE),"")</f>
        <v>3368.14</v>
      </c>
      <c r="E346" s="11">
        <f t="shared" si="42"/>
        <v>0</v>
      </c>
      <c r="G346" s="10">
        <f>IFERROR(VLOOKUP('BP-20 Substation Detail'!A346,'[1]O&amp;M Pivot'!M$1:V$65536,10,FALSE),0)</f>
        <v>0</v>
      </c>
      <c r="I346" s="13" t="s">
        <v>31</v>
      </c>
      <c r="J346" s="13">
        <v>1</v>
      </c>
      <c r="K346" s="13" t="s">
        <v>31</v>
      </c>
      <c r="L346" s="13" t="s">
        <v>31</v>
      </c>
      <c r="M346" s="13" t="s">
        <v>31</v>
      </c>
      <c r="N346" s="13" t="s">
        <v>31</v>
      </c>
      <c r="O346" s="13" t="s">
        <v>31</v>
      </c>
      <c r="P346" s="13">
        <f t="shared" si="43"/>
        <v>1</v>
      </c>
      <c r="R346" s="10" t="str">
        <f t="shared" si="48"/>
        <v/>
      </c>
      <c r="S346" s="10">
        <f t="shared" si="48"/>
        <v>3368.14</v>
      </c>
      <c r="T346" s="10" t="str">
        <f t="shared" si="48"/>
        <v/>
      </c>
      <c r="U346" s="10" t="str">
        <f t="shared" si="48"/>
        <v/>
      </c>
      <c r="V346" s="10" t="str">
        <f t="shared" si="48"/>
        <v/>
      </c>
      <c r="W346" s="10" t="str">
        <f t="shared" si="48"/>
        <v/>
      </c>
      <c r="X346" s="10" t="str">
        <f t="shared" si="47"/>
        <v/>
      </c>
      <c r="Y346" s="14">
        <f t="shared" si="44"/>
        <v>0</v>
      </c>
      <c r="Z346" s="4"/>
      <c r="AA346" s="10" t="str">
        <f t="shared" si="46"/>
        <v/>
      </c>
      <c r="AB346" s="10">
        <f t="shared" si="46"/>
        <v>0</v>
      </c>
      <c r="AC346" s="10" t="str">
        <f t="shared" si="46"/>
        <v/>
      </c>
      <c r="AD346" s="10" t="str">
        <f t="shared" si="46"/>
        <v/>
      </c>
      <c r="AE346" s="10" t="str">
        <f t="shared" si="46"/>
        <v/>
      </c>
      <c r="AF346" s="10" t="str">
        <f t="shared" si="46"/>
        <v/>
      </c>
      <c r="AG346" s="10" t="str">
        <f t="shared" si="46"/>
        <v/>
      </c>
      <c r="AH346" s="14">
        <f t="shared" si="45"/>
        <v>0</v>
      </c>
      <c r="AI346" s="12"/>
      <c r="AJ346" s="13" t="s">
        <v>48</v>
      </c>
    </row>
    <row r="347" spans="1:36" x14ac:dyDescent="0.3">
      <c r="A347" s="8" t="s">
        <v>465</v>
      </c>
      <c r="B347" s="9" t="str">
        <f>VLOOKUP(A347,'[1]Sub Pivot'!A$1:C$65536,2,FALSE)</f>
        <v>ROSS SUBSTATION</v>
      </c>
      <c r="C347" s="10">
        <f>VLOOKUP(A347,'[1]Sub Pivot'!A$1:C$65536,3,FALSE)</f>
        <v>17926389.539999995</v>
      </c>
      <c r="D347" s="10">
        <f>IFERROR(VLOOKUP(A347,'[1]BP-18 Substation Detail'!A$1:C$65536,3,FALSE),"")</f>
        <v>16360979.550000003</v>
      </c>
      <c r="E347" s="11">
        <f t="shared" si="42"/>
        <v>9.5679478433184181E-2</v>
      </c>
      <c r="G347" s="10">
        <f>IFERROR(VLOOKUP('BP-20 Substation Detail'!A347,'[1]O&amp;M Pivot'!M$1:V$65536,10,FALSE),0)</f>
        <v>511010.73428571428</v>
      </c>
      <c r="I347" s="13" t="s">
        <v>31</v>
      </c>
      <c r="J347" s="13">
        <v>1</v>
      </c>
      <c r="K347" s="13" t="s">
        <v>31</v>
      </c>
      <c r="L347" s="13" t="s">
        <v>31</v>
      </c>
      <c r="M347" s="13" t="s">
        <v>31</v>
      </c>
      <c r="N347" s="13" t="s">
        <v>31</v>
      </c>
      <c r="O347" s="13" t="s">
        <v>31</v>
      </c>
      <c r="P347" s="13">
        <f t="shared" si="43"/>
        <v>1</v>
      </c>
      <c r="R347" s="10" t="str">
        <f t="shared" si="48"/>
        <v/>
      </c>
      <c r="S347" s="10">
        <f t="shared" si="48"/>
        <v>17926389.539999995</v>
      </c>
      <c r="T347" s="10" t="str">
        <f t="shared" si="48"/>
        <v/>
      </c>
      <c r="U347" s="10" t="str">
        <f t="shared" si="48"/>
        <v/>
      </c>
      <c r="V347" s="10" t="str">
        <f t="shared" si="48"/>
        <v/>
      </c>
      <c r="W347" s="10" t="str">
        <f t="shared" si="48"/>
        <v/>
      </c>
      <c r="X347" s="10" t="str">
        <f t="shared" si="47"/>
        <v/>
      </c>
      <c r="Y347" s="14">
        <f t="shared" si="44"/>
        <v>0</v>
      </c>
      <c r="Z347" s="4"/>
      <c r="AA347" s="10" t="str">
        <f t="shared" si="46"/>
        <v/>
      </c>
      <c r="AB347" s="10">
        <f t="shared" si="46"/>
        <v>511010.73428571428</v>
      </c>
      <c r="AC347" s="10" t="str">
        <f t="shared" si="46"/>
        <v/>
      </c>
      <c r="AD347" s="10" t="str">
        <f t="shared" si="46"/>
        <v/>
      </c>
      <c r="AE347" s="10" t="str">
        <f t="shared" si="46"/>
        <v/>
      </c>
      <c r="AF347" s="10" t="str">
        <f t="shared" si="46"/>
        <v/>
      </c>
      <c r="AG347" s="10" t="str">
        <f t="shared" si="46"/>
        <v/>
      </c>
      <c r="AH347" s="14">
        <f t="shared" si="45"/>
        <v>0</v>
      </c>
      <c r="AI347" s="12"/>
      <c r="AJ347" s="13" t="s">
        <v>32</v>
      </c>
    </row>
    <row r="348" spans="1:36" x14ac:dyDescent="0.3">
      <c r="A348" s="8" t="s">
        <v>466</v>
      </c>
      <c r="B348" s="9" t="str">
        <f>VLOOKUP(A348,'[1]Sub Pivot'!A$1:C$65536,2,FALSE)</f>
        <v>RIVERTON SUBSTATION(CITY OF HEYBURN)</v>
      </c>
      <c r="C348" s="10">
        <f>VLOOKUP(A348,'[1]Sub Pivot'!A$1:C$65536,3,FALSE)</f>
        <v>22576.59</v>
      </c>
      <c r="D348" s="10">
        <f>IFERROR(VLOOKUP(A348,'[1]BP-18 Substation Detail'!A$1:C$65536,3,FALSE),"")</f>
        <v>22576.59</v>
      </c>
      <c r="E348" s="11">
        <f t="shared" si="42"/>
        <v>0</v>
      </c>
      <c r="G348" s="10">
        <f>IFERROR(VLOOKUP('BP-20 Substation Detail'!A348,'[1]O&amp;M Pivot'!M$1:V$65536,10,FALSE),0)</f>
        <v>2865.5042857142857</v>
      </c>
      <c r="I348" s="13" t="s">
        <v>31</v>
      </c>
      <c r="J348" s="13">
        <v>1</v>
      </c>
      <c r="K348" s="13" t="s">
        <v>31</v>
      </c>
      <c r="L348" s="13" t="s">
        <v>31</v>
      </c>
      <c r="M348" s="13" t="s">
        <v>31</v>
      </c>
      <c r="N348" s="13" t="s">
        <v>31</v>
      </c>
      <c r="O348" s="13" t="s">
        <v>31</v>
      </c>
      <c r="P348" s="13">
        <f t="shared" si="43"/>
        <v>1</v>
      </c>
      <c r="R348" s="10" t="str">
        <f t="shared" si="48"/>
        <v/>
      </c>
      <c r="S348" s="10">
        <f t="shared" si="48"/>
        <v>22576.59</v>
      </c>
      <c r="T348" s="10" t="str">
        <f t="shared" si="48"/>
        <v/>
      </c>
      <c r="U348" s="10" t="str">
        <f t="shared" si="48"/>
        <v/>
      </c>
      <c r="V348" s="10" t="str">
        <f t="shared" si="48"/>
        <v/>
      </c>
      <c r="W348" s="10" t="str">
        <f t="shared" si="48"/>
        <v/>
      </c>
      <c r="X348" s="10" t="str">
        <f t="shared" si="47"/>
        <v/>
      </c>
      <c r="Y348" s="14">
        <f t="shared" si="44"/>
        <v>0</v>
      </c>
      <c r="Z348" s="4"/>
      <c r="AA348" s="10" t="str">
        <f t="shared" si="46"/>
        <v/>
      </c>
      <c r="AB348" s="10">
        <f t="shared" si="46"/>
        <v>2865.5042857142857</v>
      </c>
      <c r="AC348" s="10" t="str">
        <f t="shared" si="46"/>
        <v/>
      </c>
      <c r="AD348" s="10" t="str">
        <f t="shared" si="46"/>
        <v/>
      </c>
      <c r="AE348" s="10" t="str">
        <f t="shared" si="46"/>
        <v/>
      </c>
      <c r="AF348" s="10" t="str">
        <f t="shared" si="46"/>
        <v/>
      </c>
      <c r="AG348" s="10" t="str">
        <f t="shared" si="46"/>
        <v/>
      </c>
      <c r="AH348" s="14">
        <f t="shared" si="45"/>
        <v>0</v>
      </c>
      <c r="AI348" s="12"/>
      <c r="AJ348" s="13" t="s">
        <v>48</v>
      </c>
    </row>
    <row r="349" spans="1:36" x14ac:dyDescent="0.3">
      <c r="A349" s="8" t="s">
        <v>467</v>
      </c>
      <c r="B349" s="9" t="str">
        <f>VLOOKUP(A349,'[1]Sub Pivot'!A$1:C$65536,2,FALSE)</f>
        <v>ROUND VALLEY SUBSTATION</v>
      </c>
      <c r="C349" s="10">
        <f>VLOOKUP(A349,'[1]Sub Pivot'!A$1:C$65536,3,FALSE)</f>
        <v>1580338.37</v>
      </c>
      <c r="D349" s="10">
        <f>IFERROR(VLOOKUP(A349,'[1]BP-18 Substation Detail'!A$1:C$65536,3,FALSE),"")</f>
        <v>1580338.3700000003</v>
      </c>
      <c r="E349" s="11">
        <f t="shared" si="42"/>
        <v>-1.4732961502027542E-16</v>
      </c>
      <c r="G349" s="10">
        <f>IFERROR(VLOOKUP('BP-20 Substation Detail'!A349,'[1]O&amp;M Pivot'!M$1:V$65536,10,FALSE),0)</f>
        <v>30480.764285714286</v>
      </c>
      <c r="I349" s="13" t="s">
        <v>31</v>
      </c>
      <c r="J349" s="13">
        <v>1</v>
      </c>
      <c r="K349" s="13" t="s">
        <v>31</v>
      </c>
      <c r="L349" s="13" t="s">
        <v>31</v>
      </c>
      <c r="M349" s="13" t="s">
        <v>31</v>
      </c>
      <c r="N349" s="13" t="s">
        <v>31</v>
      </c>
      <c r="O349" s="13" t="s">
        <v>31</v>
      </c>
      <c r="P349" s="13">
        <f t="shared" si="43"/>
        <v>1</v>
      </c>
      <c r="R349" s="10" t="str">
        <f t="shared" si="48"/>
        <v/>
      </c>
      <c r="S349" s="10">
        <f t="shared" si="48"/>
        <v>1580338.37</v>
      </c>
      <c r="T349" s="10" t="str">
        <f t="shared" si="48"/>
        <v/>
      </c>
      <c r="U349" s="10" t="str">
        <f t="shared" si="48"/>
        <v/>
      </c>
      <c r="V349" s="10" t="str">
        <f t="shared" si="48"/>
        <v/>
      </c>
      <c r="W349" s="10" t="str">
        <f t="shared" si="48"/>
        <v/>
      </c>
      <c r="X349" s="10" t="str">
        <f t="shared" si="47"/>
        <v/>
      </c>
      <c r="Y349" s="14">
        <f t="shared" si="44"/>
        <v>0</v>
      </c>
      <c r="Z349" s="4"/>
      <c r="AA349" s="10" t="str">
        <f t="shared" si="46"/>
        <v/>
      </c>
      <c r="AB349" s="10">
        <f t="shared" si="46"/>
        <v>30480.764285714286</v>
      </c>
      <c r="AC349" s="10" t="str">
        <f t="shared" si="46"/>
        <v/>
      </c>
      <c r="AD349" s="10" t="str">
        <f t="shared" si="46"/>
        <v/>
      </c>
      <c r="AE349" s="10" t="str">
        <f t="shared" si="46"/>
        <v/>
      </c>
      <c r="AF349" s="10" t="str">
        <f t="shared" si="46"/>
        <v/>
      </c>
      <c r="AG349" s="10" t="str">
        <f t="shared" si="46"/>
        <v/>
      </c>
      <c r="AH349" s="14">
        <f t="shared" si="45"/>
        <v>0</v>
      </c>
      <c r="AI349" s="12"/>
      <c r="AJ349" s="13" t="s">
        <v>32</v>
      </c>
    </row>
    <row r="350" spans="1:36" x14ac:dyDescent="0.3">
      <c r="A350" s="8" t="s">
        <v>468</v>
      </c>
      <c r="B350" s="9" t="str">
        <f>VLOOKUP(A350,'[1]Sub Pivot'!A$1:C$65536,2,FALSE)</f>
        <v>SALEM ALUMINA SUBSTATION(SALEM ELEC COOP)</v>
      </c>
      <c r="C350" s="10">
        <f>VLOOKUP(A350,'[1]Sub Pivot'!A$1:C$65536,3,FALSE)</f>
        <v>18224.099999999999</v>
      </c>
      <c r="D350" s="10">
        <f>IFERROR(VLOOKUP(A350,'[1]BP-18 Substation Detail'!A$1:C$65536,3,FALSE),"")</f>
        <v>18224.099999999999</v>
      </c>
      <c r="E350" s="11">
        <f t="shared" si="42"/>
        <v>0</v>
      </c>
      <c r="G350" s="10">
        <f>IFERROR(VLOOKUP('BP-20 Substation Detail'!A350,'[1]O&amp;M Pivot'!M$1:V$65536,10,FALSE),0)</f>
        <v>841.54857142857145</v>
      </c>
      <c r="I350" s="13" t="s">
        <v>31</v>
      </c>
      <c r="J350" s="13">
        <v>1</v>
      </c>
      <c r="K350" s="13" t="s">
        <v>31</v>
      </c>
      <c r="L350" s="13" t="s">
        <v>31</v>
      </c>
      <c r="M350" s="13" t="s">
        <v>31</v>
      </c>
      <c r="N350" s="13" t="s">
        <v>31</v>
      </c>
      <c r="O350" s="13" t="s">
        <v>31</v>
      </c>
      <c r="P350" s="13">
        <f t="shared" si="43"/>
        <v>1</v>
      </c>
      <c r="R350" s="10" t="str">
        <f t="shared" si="48"/>
        <v/>
      </c>
      <c r="S350" s="10">
        <f t="shared" si="48"/>
        <v>18224.099999999999</v>
      </c>
      <c r="T350" s="10" t="str">
        <f t="shared" si="48"/>
        <v/>
      </c>
      <c r="U350" s="10" t="str">
        <f t="shared" si="48"/>
        <v/>
      </c>
      <c r="V350" s="10" t="str">
        <f t="shared" si="48"/>
        <v/>
      </c>
      <c r="W350" s="10" t="str">
        <f t="shared" si="48"/>
        <v/>
      </c>
      <c r="X350" s="10" t="str">
        <f t="shared" si="47"/>
        <v/>
      </c>
      <c r="Y350" s="14">
        <f t="shared" si="44"/>
        <v>0</v>
      </c>
      <c r="Z350" s="4"/>
      <c r="AA350" s="10" t="str">
        <f t="shared" si="46"/>
        <v/>
      </c>
      <c r="AB350" s="10">
        <f t="shared" si="46"/>
        <v>841.54857142857145</v>
      </c>
      <c r="AC350" s="10" t="str">
        <f t="shared" si="46"/>
        <v/>
      </c>
      <c r="AD350" s="10" t="str">
        <f t="shared" si="46"/>
        <v/>
      </c>
      <c r="AE350" s="10" t="str">
        <f t="shared" si="46"/>
        <v/>
      </c>
      <c r="AF350" s="10" t="str">
        <f t="shared" si="46"/>
        <v/>
      </c>
      <c r="AG350" s="10" t="str">
        <f t="shared" si="46"/>
        <v/>
      </c>
      <c r="AH350" s="14">
        <f t="shared" si="45"/>
        <v>0</v>
      </c>
      <c r="AI350" s="12"/>
      <c r="AJ350" s="13" t="s">
        <v>48</v>
      </c>
    </row>
    <row r="351" spans="1:36" x14ac:dyDescent="0.3">
      <c r="A351" s="8" t="s">
        <v>469</v>
      </c>
      <c r="B351" s="9" t="str">
        <f>VLOOKUP(A351,'[1]Sub Pivot'!A$1:C$65536,2,FALSE)</f>
        <v>SACAJAWEA SUBSTATION</v>
      </c>
      <c r="C351" s="10">
        <f>VLOOKUP(A351,'[1]Sub Pivot'!A$1:C$65536,3,FALSE)</f>
        <v>25341185.050000001</v>
      </c>
      <c r="D351" s="10">
        <f>IFERROR(VLOOKUP(A351,'[1]BP-18 Substation Detail'!A$1:C$65536,3,FALSE),"")</f>
        <v>24678120.129999999</v>
      </c>
      <c r="E351" s="11">
        <f t="shared" si="42"/>
        <v>2.686853441457827E-2</v>
      </c>
      <c r="G351" s="10">
        <f>IFERROR(VLOOKUP('BP-20 Substation Detail'!A351,'[1]O&amp;M Pivot'!M$1:V$65536,10,FALSE),0)</f>
        <v>70061.095714285722</v>
      </c>
      <c r="I351" s="13">
        <v>8.6539584702099038E-3</v>
      </c>
      <c r="J351" s="13">
        <v>0.99134604152979011</v>
      </c>
      <c r="K351" s="13" t="s">
        <v>31</v>
      </c>
      <c r="L351" s="13" t="s">
        <v>31</v>
      </c>
      <c r="M351" s="13" t="s">
        <v>31</v>
      </c>
      <c r="N351" s="13" t="s">
        <v>31</v>
      </c>
      <c r="O351" s="13" t="s">
        <v>31</v>
      </c>
      <c r="P351" s="13">
        <f t="shared" si="43"/>
        <v>1</v>
      </c>
      <c r="R351" s="10">
        <f t="shared" si="48"/>
        <v>219301.56300860408</v>
      </c>
      <c r="S351" s="10">
        <f t="shared" si="48"/>
        <v>25121883.486991398</v>
      </c>
      <c r="T351" s="10" t="str">
        <f t="shared" si="48"/>
        <v/>
      </c>
      <c r="U351" s="10" t="str">
        <f t="shared" si="48"/>
        <v/>
      </c>
      <c r="V351" s="10" t="str">
        <f t="shared" si="48"/>
        <v/>
      </c>
      <c r="W351" s="10" t="str">
        <f t="shared" si="48"/>
        <v/>
      </c>
      <c r="X351" s="10" t="str">
        <f t="shared" si="47"/>
        <v/>
      </c>
      <c r="Y351" s="14">
        <f t="shared" si="44"/>
        <v>0</v>
      </c>
      <c r="Z351" s="4"/>
      <c r="AA351" s="10">
        <f t="shared" si="46"/>
        <v>606.30581268882975</v>
      </c>
      <c r="AB351" s="10">
        <f t="shared" si="46"/>
        <v>69454.789901596887</v>
      </c>
      <c r="AC351" s="10" t="str">
        <f t="shared" si="46"/>
        <v/>
      </c>
      <c r="AD351" s="10" t="str">
        <f t="shared" si="46"/>
        <v/>
      </c>
      <c r="AE351" s="10" t="str">
        <f t="shared" si="46"/>
        <v/>
      </c>
      <c r="AF351" s="10" t="str">
        <f t="shared" si="46"/>
        <v/>
      </c>
      <c r="AG351" s="10" t="str">
        <f t="shared" si="46"/>
        <v/>
      </c>
      <c r="AH351" s="14">
        <f t="shared" si="45"/>
        <v>0</v>
      </c>
      <c r="AI351" s="12"/>
      <c r="AJ351" s="13" t="s">
        <v>470</v>
      </c>
    </row>
    <row r="352" spans="1:36" x14ac:dyDescent="0.3">
      <c r="A352" s="8" t="s">
        <v>471</v>
      </c>
      <c r="B352" s="9" t="str">
        <f>VLOOKUP(A352,'[1]Sub Pivot'!A$1:C$65536,2,FALSE)</f>
        <v>SACHEEN SUBSTATION</v>
      </c>
      <c r="C352" s="10">
        <f>VLOOKUP(A352,'[1]Sub Pivot'!A$1:C$65536,3,FALSE)</f>
        <v>2317449.92</v>
      </c>
      <c r="D352" s="10">
        <f>IFERROR(VLOOKUP(A352,'[1]BP-18 Substation Detail'!A$1:C$65536,3,FALSE),"")</f>
        <v>2175355.4699999997</v>
      </c>
      <c r="E352" s="11">
        <f t="shared" si="42"/>
        <v>6.5320106051449237E-2</v>
      </c>
      <c r="G352" s="10">
        <f>IFERROR(VLOOKUP('BP-20 Substation Detail'!A352,'[1]O&amp;M Pivot'!M$1:V$65536,10,FALSE),0)</f>
        <v>54188.151428571429</v>
      </c>
      <c r="I352" s="13" t="s">
        <v>31</v>
      </c>
      <c r="J352" s="13">
        <v>1</v>
      </c>
      <c r="K352" s="13" t="s">
        <v>31</v>
      </c>
      <c r="L352" s="13" t="s">
        <v>31</v>
      </c>
      <c r="M352" s="13" t="s">
        <v>31</v>
      </c>
      <c r="N352" s="13" t="s">
        <v>31</v>
      </c>
      <c r="O352" s="13" t="s">
        <v>31</v>
      </c>
      <c r="P352" s="13">
        <f t="shared" si="43"/>
        <v>1</v>
      </c>
      <c r="R352" s="10" t="str">
        <f t="shared" si="48"/>
        <v/>
      </c>
      <c r="S352" s="10">
        <f t="shared" si="48"/>
        <v>2317449.92</v>
      </c>
      <c r="T352" s="10" t="str">
        <f t="shared" si="48"/>
        <v/>
      </c>
      <c r="U352" s="10" t="str">
        <f t="shared" si="48"/>
        <v/>
      </c>
      <c r="V352" s="10" t="str">
        <f t="shared" si="48"/>
        <v/>
      </c>
      <c r="W352" s="10" t="str">
        <f t="shared" si="48"/>
        <v/>
      </c>
      <c r="X352" s="10" t="str">
        <f t="shared" si="47"/>
        <v/>
      </c>
      <c r="Y352" s="14">
        <f t="shared" si="44"/>
        <v>0</v>
      </c>
      <c r="Z352" s="4"/>
      <c r="AA352" s="10" t="str">
        <f t="shared" si="46"/>
        <v/>
      </c>
      <c r="AB352" s="10">
        <f t="shared" si="46"/>
        <v>54188.151428571429</v>
      </c>
      <c r="AC352" s="10" t="str">
        <f t="shared" si="46"/>
        <v/>
      </c>
      <c r="AD352" s="10" t="str">
        <f t="shared" si="46"/>
        <v/>
      </c>
      <c r="AE352" s="10" t="str">
        <f t="shared" si="46"/>
        <v/>
      </c>
      <c r="AF352" s="10" t="str">
        <f t="shared" si="46"/>
        <v/>
      </c>
      <c r="AG352" s="10" t="str">
        <f t="shared" si="46"/>
        <v/>
      </c>
      <c r="AH352" s="14">
        <f t="shared" si="45"/>
        <v>0</v>
      </c>
      <c r="AI352" s="12"/>
      <c r="AJ352" s="13" t="s">
        <v>32</v>
      </c>
    </row>
    <row r="353" spans="1:36" x14ac:dyDescent="0.3">
      <c r="A353" s="8" t="s">
        <v>472</v>
      </c>
      <c r="B353" s="9" t="str">
        <f>VLOOKUP(A353,'[1]Sub Pivot'!A$1:C$65536,2,FALSE)</f>
        <v>SAND DUNES SUBSTATION</v>
      </c>
      <c r="C353" s="10">
        <f>VLOOKUP(A353,'[1]Sub Pivot'!A$1:C$65536,3,FALSE)</f>
        <v>3510776</v>
      </c>
      <c r="D353" s="10">
        <f>IFERROR(VLOOKUP(A353,'[1]BP-18 Substation Detail'!A$1:C$65536,3,FALSE),"")</f>
        <v>3510776</v>
      </c>
      <c r="E353" s="11">
        <f t="shared" si="42"/>
        <v>0</v>
      </c>
      <c r="G353" s="10">
        <f>IFERROR(VLOOKUP('BP-20 Substation Detail'!A353,'[1]O&amp;M Pivot'!M$1:V$65536,10,FALSE),0)</f>
        <v>0</v>
      </c>
      <c r="I353" s="13" t="s">
        <v>31</v>
      </c>
      <c r="J353" s="13">
        <v>1</v>
      </c>
      <c r="K353" s="13" t="s">
        <v>31</v>
      </c>
      <c r="L353" s="13" t="s">
        <v>31</v>
      </c>
      <c r="M353" s="13" t="s">
        <v>31</v>
      </c>
      <c r="N353" s="13" t="s">
        <v>31</v>
      </c>
      <c r="O353" s="13" t="s">
        <v>31</v>
      </c>
      <c r="P353" s="13">
        <f t="shared" si="43"/>
        <v>1</v>
      </c>
      <c r="R353" s="10" t="str">
        <f t="shared" si="48"/>
        <v/>
      </c>
      <c r="S353" s="10">
        <f t="shared" si="48"/>
        <v>3510776</v>
      </c>
      <c r="T353" s="10" t="str">
        <f t="shared" si="48"/>
        <v/>
      </c>
      <c r="U353" s="10" t="str">
        <f t="shared" si="48"/>
        <v/>
      </c>
      <c r="V353" s="10" t="str">
        <f t="shared" si="48"/>
        <v/>
      </c>
      <c r="W353" s="10" t="str">
        <f t="shared" si="48"/>
        <v/>
      </c>
      <c r="X353" s="10" t="str">
        <f t="shared" si="47"/>
        <v/>
      </c>
      <c r="Y353" s="14">
        <f t="shared" si="44"/>
        <v>0</v>
      </c>
      <c r="Z353" s="4"/>
      <c r="AA353" s="10" t="str">
        <f t="shared" si="46"/>
        <v/>
      </c>
      <c r="AB353" s="10">
        <f t="shared" si="46"/>
        <v>0</v>
      </c>
      <c r="AC353" s="10" t="str">
        <f t="shared" si="46"/>
        <v/>
      </c>
      <c r="AD353" s="10" t="str">
        <f t="shared" si="46"/>
        <v/>
      </c>
      <c r="AE353" s="10" t="str">
        <f t="shared" si="46"/>
        <v/>
      </c>
      <c r="AF353" s="10" t="str">
        <f t="shared" si="46"/>
        <v/>
      </c>
      <c r="AG353" s="10" t="str">
        <f t="shared" si="46"/>
        <v/>
      </c>
      <c r="AH353" s="14">
        <f t="shared" si="45"/>
        <v>0</v>
      </c>
      <c r="AI353" s="12"/>
      <c r="AJ353" s="13" t="s">
        <v>32</v>
      </c>
    </row>
    <row r="354" spans="1:36" x14ac:dyDescent="0.3">
      <c r="A354" s="8" t="s">
        <v>473</v>
      </c>
      <c r="B354" s="9" t="str">
        <f>VLOOKUP(A354,'[1]Sub Pivot'!A$1:C$65536,2,FALSE)</f>
        <v>SAGEHILL SUBSTATION</v>
      </c>
      <c r="C354" s="10">
        <f>VLOOKUP(A354,'[1]Sub Pivot'!A$1:C$65536,3,FALSE)</f>
        <v>1506</v>
      </c>
      <c r="D354" s="10">
        <f>IFERROR(VLOOKUP(A354,'[1]BP-18 Substation Detail'!A$1:C$65536,3,FALSE),"")</f>
        <v>1506</v>
      </c>
      <c r="E354" s="11">
        <f t="shared" si="42"/>
        <v>0</v>
      </c>
      <c r="G354" s="10">
        <f>IFERROR(VLOOKUP('BP-20 Substation Detail'!A354,'[1]O&amp;M Pivot'!M$1:V$65536,10,FALSE),0)</f>
        <v>473.85571428571427</v>
      </c>
      <c r="I354" s="13" t="s">
        <v>31</v>
      </c>
      <c r="J354" s="13">
        <v>1</v>
      </c>
      <c r="K354" s="13" t="s">
        <v>31</v>
      </c>
      <c r="L354" s="13" t="s">
        <v>31</v>
      </c>
      <c r="M354" s="13" t="s">
        <v>31</v>
      </c>
      <c r="N354" s="13" t="s">
        <v>31</v>
      </c>
      <c r="O354" s="13" t="s">
        <v>31</v>
      </c>
      <c r="P354" s="13">
        <f t="shared" si="43"/>
        <v>1</v>
      </c>
      <c r="R354" s="10" t="str">
        <f t="shared" si="48"/>
        <v/>
      </c>
      <c r="S354" s="10">
        <f t="shared" si="48"/>
        <v>1506</v>
      </c>
      <c r="T354" s="10" t="str">
        <f t="shared" si="48"/>
        <v/>
      </c>
      <c r="U354" s="10" t="str">
        <f t="shared" si="48"/>
        <v/>
      </c>
      <c r="V354" s="10" t="str">
        <f t="shared" si="48"/>
        <v/>
      </c>
      <c r="W354" s="10" t="str">
        <f t="shared" si="48"/>
        <v/>
      </c>
      <c r="X354" s="10" t="str">
        <f t="shared" si="47"/>
        <v/>
      </c>
      <c r="Y354" s="14">
        <f t="shared" si="44"/>
        <v>0</v>
      </c>
      <c r="Z354" s="4"/>
      <c r="AA354" s="10" t="str">
        <f t="shared" si="46"/>
        <v/>
      </c>
      <c r="AB354" s="10">
        <f t="shared" si="46"/>
        <v>473.85571428571427</v>
      </c>
      <c r="AC354" s="10" t="str">
        <f t="shared" si="46"/>
        <v/>
      </c>
      <c r="AD354" s="10" t="str">
        <f t="shared" si="46"/>
        <v/>
      </c>
      <c r="AE354" s="10" t="str">
        <f t="shared" si="46"/>
        <v/>
      </c>
      <c r="AF354" s="10" t="str">
        <f t="shared" si="46"/>
        <v/>
      </c>
      <c r="AG354" s="10" t="str">
        <f t="shared" si="46"/>
        <v/>
      </c>
      <c r="AH354" s="14">
        <f t="shared" si="45"/>
        <v>0</v>
      </c>
      <c r="AI354" s="12"/>
      <c r="AJ354" s="13" t="s">
        <v>48</v>
      </c>
    </row>
    <row r="355" spans="1:36" x14ac:dyDescent="0.3">
      <c r="A355" s="25" t="s">
        <v>474</v>
      </c>
      <c r="B355" s="18" t="str">
        <f>VLOOKUP(A355,'[1]Sub Pivot'!A$1:C$65536,2,FALSE)</f>
        <v>SALEM SUBSTATION (SALEM ELEC &amp; BPA)</v>
      </c>
      <c r="C355" s="10">
        <f>VLOOKUP(A355,'[1]Sub Pivot'!A$1:C$65536,3,FALSE)</f>
        <v>8971505.8900000006</v>
      </c>
      <c r="D355" s="10">
        <f>IFERROR(VLOOKUP(A355,'[1]BP-18 Substation Detail'!A$1:C$65536,3,FALSE),"")</f>
        <v>6363030.2800000003</v>
      </c>
      <c r="E355" s="11">
        <f t="shared" si="42"/>
        <v>0.40994235375538718</v>
      </c>
      <c r="G355" s="10">
        <f>IFERROR(VLOOKUP('BP-20 Substation Detail'!A355,'[1]O&amp;M Pivot'!M$1:V$65536,10,FALSE),0)</f>
        <v>97695.2</v>
      </c>
      <c r="I355" s="13" t="s">
        <v>31</v>
      </c>
      <c r="J355" s="13">
        <v>1</v>
      </c>
      <c r="K355" s="13" t="s">
        <v>31</v>
      </c>
      <c r="L355" s="13" t="s">
        <v>31</v>
      </c>
      <c r="M355" s="13" t="s">
        <v>31</v>
      </c>
      <c r="N355" s="13" t="s">
        <v>31</v>
      </c>
      <c r="O355" s="13" t="s">
        <v>31</v>
      </c>
      <c r="P355" s="13">
        <f t="shared" si="43"/>
        <v>1</v>
      </c>
      <c r="R355" s="10" t="str">
        <f t="shared" si="48"/>
        <v/>
      </c>
      <c r="S355" s="10">
        <f t="shared" si="48"/>
        <v>8971505.8900000006</v>
      </c>
      <c r="T355" s="10" t="str">
        <f t="shared" si="48"/>
        <v/>
      </c>
      <c r="U355" s="10" t="str">
        <f t="shared" si="48"/>
        <v/>
      </c>
      <c r="V355" s="10" t="str">
        <f t="shared" si="48"/>
        <v/>
      </c>
      <c r="W355" s="10" t="str">
        <f t="shared" si="48"/>
        <v/>
      </c>
      <c r="X355" s="10" t="str">
        <f t="shared" si="47"/>
        <v/>
      </c>
      <c r="Y355" s="14">
        <f t="shared" si="44"/>
        <v>0</v>
      </c>
      <c r="Z355" s="4"/>
      <c r="AA355" s="10" t="str">
        <f t="shared" si="46"/>
        <v/>
      </c>
      <c r="AB355" s="10">
        <f t="shared" si="46"/>
        <v>97695.2</v>
      </c>
      <c r="AC355" s="10" t="str">
        <f t="shared" si="46"/>
        <v/>
      </c>
      <c r="AD355" s="10" t="str">
        <f t="shared" si="46"/>
        <v/>
      </c>
      <c r="AE355" s="10" t="str">
        <f t="shared" si="46"/>
        <v/>
      </c>
      <c r="AF355" s="10" t="str">
        <f t="shared" si="46"/>
        <v/>
      </c>
      <c r="AG355" s="10" t="str">
        <f t="shared" si="46"/>
        <v/>
      </c>
      <c r="AH355" s="14">
        <f t="shared" si="45"/>
        <v>0</v>
      </c>
      <c r="AI355" s="12"/>
      <c r="AJ355" s="13" t="s">
        <v>32</v>
      </c>
    </row>
    <row r="356" spans="1:36" x14ac:dyDescent="0.3">
      <c r="A356" s="8" t="s">
        <v>475</v>
      </c>
      <c r="B356" s="9" t="str">
        <f>VLOOKUP(A356,'[1]Sub Pivot'!A$1:C$65536,2,FALSE)</f>
        <v>SAMUELS SUBSTATION</v>
      </c>
      <c r="C356" s="10">
        <f>VLOOKUP(A356,'[1]Sub Pivot'!A$1:C$65536,3,FALSE)</f>
        <v>42869</v>
      </c>
      <c r="D356" s="10">
        <f>IFERROR(VLOOKUP(A356,'[1]BP-18 Substation Detail'!A$1:C$65536,3,FALSE),"")</f>
        <v>42869</v>
      </c>
      <c r="E356" s="11">
        <f t="shared" si="42"/>
        <v>0</v>
      </c>
      <c r="G356" s="10">
        <f>IFERROR(VLOOKUP('BP-20 Substation Detail'!A356,'[1]O&amp;M Pivot'!M$1:V$65536,10,FALSE),0)</f>
        <v>7452.1471428571449</v>
      </c>
      <c r="I356" s="13" t="s">
        <v>31</v>
      </c>
      <c r="J356" s="13">
        <v>1</v>
      </c>
      <c r="K356" s="13" t="s">
        <v>31</v>
      </c>
      <c r="L356" s="13" t="s">
        <v>31</v>
      </c>
      <c r="M356" s="13" t="s">
        <v>31</v>
      </c>
      <c r="N356" s="13" t="s">
        <v>31</v>
      </c>
      <c r="O356" s="13" t="s">
        <v>31</v>
      </c>
      <c r="P356" s="13">
        <f t="shared" si="43"/>
        <v>1</v>
      </c>
      <c r="R356" s="10" t="str">
        <f t="shared" si="48"/>
        <v/>
      </c>
      <c r="S356" s="10">
        <f t="shared" si="48"/>
        <v>42869</v>
      </c>
      <c r="T356" s="10" t="str">
        <f t="shared" si="48"/>
        <v/>
      </c>
      <c r="U356" s="10" t="str">
        <f t="shared" si="48"/>
        <v/>
      </c>
      <c r="V356" s="10" t="str">
        <f t="shared" si="48"/>
        <v/>
      </c>
      <c r="W356" s="10" t="str">
        <f t="shared" si="48"/>
        <v/>
      </c>
      <c r="X356" s="10" t="str">
        <f t="shared" si="47"/>
        <v/>
      </c>
      <c r="Y356" s="14">
        <f t="shared" si="44"/>
        <v>0</v>
      </c>
      <c r="Z356" s="4"/>
      <c r="AA356" s="10" t="str">
        <f t="shared" si="46"/>
        <v/>
      </c>
      <c r="AB356" s="10">
        <f t="shared" si="46"/>
        <v>7452.1471428571449</v>
      </c>
      <c r="AC356" s="10" t="str">
        <f t="shared" si="46"/>
        <v/>
      </c>
      <c r="AD356" s="10" t="str">
        <f t="shared" si="46"/>
        <v/>
      </c>
      <c r="AE356" s="10" t="str">
        <f t="shared" si="46"/>
        <v/>
      </c>
      <c r="AF356" s="10" t="str">
        <f t="shared" si="46"/>
        <v/>
      </c>
      <c r="AG356" s="10" t="str">
        <f t="shared" si="46"/>
        <v/>
      </c>
      <c r="AH356" s="14">
        <f t="shared" si="45"/>
        <v>0</v>
      </c>
      <c r="AI356" s="12"/>
      <c r="AJ356" s="13" t="s">
        <v>48</v>
      </c>
    </row>
    <row r="357" spans="1:36" x14ac:dyDescent="0.3">
      <c r="A357" s="8" t="s">
        <v>476</v>
      </c>
      <c r="B357" s="9" t="str">
        <f>VLOOKUP(A357,'[1]Sub Pivot'!A$1:C$65536,2,FALSE)</f>
        <v>SANDPOINT SUBSTATION(BPA)</v>
      </c>
      <c r="C357" s="10">
        <f>VLOOKUP(A357,'[1]Sub Pivot'!A$1:C$65536,3,FALSE)</f>
        <v>1304450.8000000003</v>
      </c>
      <c r="D357" s="10">
        <f>IFERROR(VLOOKUP(A357,'[1]BP-18 Substation Detail'!A$1:C$65536,3,FALSE),"")</f>
        <v>1304450.8000000003</v>
      </c>
      <c r="E357" s="11">
        <f t="shared" si="42"/>
        <v>0</v>
      </c>
      <c r="G357" s="10">
        <f>IFERROR(VLOOKUP('BP-20 Substation Detail'!A357,'[1]O&amp;M Pivot'!M$1:V$65536,10,FALSE),0)</f>
        <v>31874.962857142855</v>
      </c>
      <c r="I357" s="13" t="s">
        <v>31</v>
      </c>
      <c r="J357" s="13">
        <v>0.84810007399282517</v>
      </c>
      <c r="K357" s="13" t="s">
        <v>31</v>
      </c>
      <c r="L357" s="13" t="s">
        <v>31</v>
      </c>
      <c r="M357" s="13">
        <v>0.15189992600717483</v>
      </c>
      <c r="N357" s="13" t="s">
        <v>31</v>
      </c>
      <c r="O357" s="13" t="s">
        <v>31</v>
      </c>
      <c r="P357" s="13">
        <f t="shared" si="43"/>
        <v>1</v>
      </c>
      <c r="R357" s="10" t="str">
        <f t="shared" si="48"/>
        <v/>
      </c>
      <c r="S357" s="10">
        <f t="shared" si="48"/>
        <v>1106304.8200000003</v>
      </c>
      <c r="T357" s="10" t="str">
        <f t="shared" si="48"/>
        <v/>
      </c>
      <c r="U357" s="10" t="str">
        <f t="shared" si="48"/>
        <v/>
      </c>
      <c r="V357" s="10">
        <f t="shared" si="48"/>
        <v>198145.98000000007</v>
      </c>
      <c r="W357" s="10" t="str">
        <f t="shared" si="48"/>
        <v/>
      </c>
      <c r="X357" s="10" t="str">
        <f t="shared" si="47"/>
        <v/>
      </c>
      <c r="Y357" s="14">
        <f t="shared" si="44"/>
        <v>0</v>
      </c>
      <c r="Z357" s="4"/>
      <c r="AA357" s="10" t="str">
        <f t="shared" si="46"/>
        <v/>
      </c>
      <c r="AB357" s="10">
        <f t="shared" si="46"/>
        <v>27033.15835766141</v>
      </c>
      <c r="AC357" s="10" t="str">
        <f t="shared" si="46"/>
        <v/>
      </c>
      <c r="AD357" s="10" t="str">
        <f t="shared" si="46"/>
        <v/>
      </c>
      <c r="AE357" s="10">
        <f t="shared" si="46"/>
        <v>4841.8044994814454</v>
      </c>
      <c r="AF357" s="10" t="str">
        <f t="shared" si="46"/>
        <v/>
      </c>
      <c r="AG357" s="10" t="str">
        <f t="shared" si="46"/>
        <v/>
      </c>
      <c r="AH357" s="14">
        <f t="shared" si="45"/>
        <v>0</v>
      </c>
      <c r="AI357" s="12"/>
      <c r="AJ357" s="13" t="s">
        <v>296</v>
      </c>
    </row>
    <row r="358" spans="1:36" x14ac:dyDescent="0.3">
      <c r="A358" s="8" t="s">
        <v>477</v>
      </c>
      <c r="B358" s="16" t="str">
        <f>VLOOKUP(A358,'[1]Sub Pivot'!A$1:C$65536,2,FALSE)</f>
        <v>SANTIAM SUBSTATION</v>
      </c>
      <c r="C358" s="10">
        <f>VLOOKUP(A358,'[1]Sub Pivot'!A$1:C$65536,3,FALSE)</f>
        <v>27068285.239999995</v>
      </c>
      <c r="D358" s="10">
        <f>IFERROR(VLOOKUP(A358,'[1]BP-18 Substation Detail'!A$1:C$65536,3,FALSE),"")</f>
        <v>24388814.18</v>
      </c>
      <c r="E358" s="11">
        <f t="shared" si="42"/>
        <v>0.10986475358024131</v>
      </c>
      <c r="G358" s="10">
        <f>IFERROR(VLOOKUP('BP-20 Substation Detail'!A358,'[1]O&amp;M Pivot'!M$1:V$65536,10,FALSE),0)</f>
        <v>335457.33714285714</v>
      </c>
      <c r="I358" s="17">
        <v>2.0877582337027498E-2</v>
      </c>
      <c r="J358" s="17">
        <f>1-I358</f>
        <v>0.97912241766297248</v>
      </c>
      <c r="K358" s="13" t="s">
        <v>31</v>
      </c>
      <c r="L358" s="13" t="s">
        <v>31</v>
      </c>
      <c r="M358" s="13" t="s">
        <v>31</v>
      </c>
      <c r="N358" s="13" t="s">
        <v>31</v>
      </c>
      <c r="O358" s="13" t="s">
        <v>31</v>
      </c>
      <c r="P358" s="13">
        <f t="shared" si="43"/>
        <v>1</v>
      </c>
      <c r="R358" s="10">
        <f t="shared" si="48"/>
        <v>565120.35382024606</v>
      </c>
      <c r="S358" s="10">
        <f t="shared" si="48"/>
        <v>26503164.886179749</v>
      </c>
      <c r="T358" s="10" t="str">
        <f t="shared" si="48"/>
        <v/>
      </c>
      <c r="U358" s="10" t="str">
        <f t="shared" si="48"/>
        <v/>
      </c>
      <c r="V358" s="10" t="str">
        <f t="shared" si="48"/>
        <v/>
      </c>
      <c r="W358" s="10" t="str">
        <f t="shared" si="48"/>
        <v/>
      </c>
      <c r="X358" s="10" t="str">
        <f t="shared" si="47"/>
        <v/>
      </c>
      <c r="Y358" s="14">
        <f t="shared" si="44"/>
        <v>0</v>
      </c>
      <c r="Z358" s="4"/>
      <c r="AA358" s="10">
        <f t="shared" si="46"/>
        <v>7003.5381767599929</v>
      </c>
      <c r="AB358" s="10">
        <f t="shared" si="46"/>
        <v>328453.79896609712</v>
      </c>
      <c r="AC358" s="10" t="str">
        <f t="shared" si="46"/>
        <v/>
      </c>
      <c r="AD358" s="10" t="str">
        <f t="shared" si="46"/>
        <v/>
      </c>
      <c r="AE358" s="10" t="str">
        <f t="shared" si="46"/>
        <v/>
      </c>
      <c r="AF358" s="10" t="str">
        <f t="shared" si="46"/>
        <v/>
      </c>
      <c r="AG358" s="10" t="str">
        <f t="shared" si="46"/>
        <v/>
      </c>
      <c r="AH358" s="14">
        <f t="shared" si="45"/>
        <v>0</v>
      </c>
      <c r="AI358" s="12"/>
      <c r="AJ358" s="22" t="s">
        <v>478</v>
      </c>
    </row>
    <row r="359" spans="1:36" x14ac:dyDescent="0.3">
      <c r="A359" s="8" t="s">
        <v>479</v>
      </c>
      <c r="B359" s="18" t="str">
        <f>VLOOKUP(A359,'[1]Sub Pivot'!A$1:C$65536,2,FALSE)</f>
        <v>SAPPHO SUBSTATION</v>
      </c>
      <c r="C359" s="10">
        <f>VLOOKUP(A359,'[1]Sub Pivot'!A$1:C$65536,3,FALSE)</f>
        <v>8854265.3200000003</v>
      </c>
      <c r="D359" s="10">
        <f>IFERROR(VLOOKUP(A359,'[1]BP-18 Substation Detail'!A$1:C$65536,3,FALSE),"")</f>
        <v>2128649.67</v>
      </c>
      <c r="E359" s="11">
        <f t="shared" si="42"/>
        <v>3.1595690661488702</v>
      </c>
      <c r="G359" s="10">
        <f>IFERROR(VLOOKUP('BP-20 Substation Detail'!A359,'[1]O&amp;M Pivot'!M$1:V$65536,10,FALSE),0)</f>
        <v>76742.957142857151</v>
      </c>
      <c r="I359" s="13" t="s">
        <v>31</v>
      </c>
      <c r="J359" s="13">
        <v>1</v>
      </c>
      <c r="K359" s="13" t="s">
        <v>31</v>
      </c>
      <c r="L359" s="13" t="s">
        <v>31</v>
      </c>
      <c r="M359" s="13" t="s">
        <v>31</v>
      </c>
      <c r="N359" s="13" t="s">
        <v>31</v>
      </c>
      <c r="O359" s="13" t="s">
        <v>31</v>
      </c>
      <c r="P359" s="13">
        <f t="shared" si="43"/>
        <v>1</v>
      </c>
      <c r="R359" s="10" t="str">
        <f t="shared" si="48"/>
        <v/>
      </c>
      <c r="S359" s="10">
        <f t="shared" si="48"/>
        <v>8854265.3200000003</v>
      </c>
      <c r="T359" s="10" t="str">
        <f t="shared" si="48"/>
        <v/>
      </c>
      <c r="U359" s="10" t="str">
        <f t="shared" si="48"/>
        <v/>
      </c>
      <c r="V359" s="10" t="str">
        <f t="shared" si="48"/>
        <v/>
      </c>
      <c r="W359" s="10" t="str">
        <f t="shared" si="48"/>
        <v/>
      </c>
      <c r="X359" s="10" t="str">
        <f t="shared" si="47"/>
        <v/>
      </c>
      <c r="Y359" s="14">
        <f t="shared" si="44"/>
        <v>0</v>
      </c>
      <c r="Z359" s="4"/>
      <c r="AA359" s="10" t="str">
        <f t="shared" si="46"/>
        <v/>
      </c>
      <c r="AB359" s="10">
        <f t="shared" si="46"/>
        <v>76742.957142857151</v>
      </c>
      <c r="AC359" s="10" t="str">
        <f t="shared" si="46"/>
        <v/>
      </c>
      <c r="AD359" s="10" t="str">
        <f t="shared" si="46"/>
        <v/>
      </c>
      <c r="AE359" s="10" t="str">
        <f t="shared" si="46"/>
        <v/>
      </c>
      <c r="AF359" s="10" t="str">
        <f t="shared" si="46"/>
        <v/>
      </c>
      <c r="AG359" s="10" t="str">
        <f t="shared" si="46"/>
        <v/>
      </c>
      <c r="AH359" s="14">
        <f t="shared" si="45"/>
        <v>0</v>
      </c>
      <c r="AI359" s="12"/>
      <c r="AJ359" s="13" t="s">
        <v>32</v>
      </c>
    </row>
    <row r="360" spans="1:36" x14ac:dyDescent="0.3">
      <c r="A360" s="8" t="s">
        <v>480</v>
      </c>
      <c r="B360" s="9" t="str">
        <f>VLOOKUP(A360,'[1]Sub Pivot'!A$1:C$65536,2,FALSE)</f>
        <v>SAND SPRING COMPENSATION STATION</v>
      </c>
      <c r="C360" s="10">
        <f>VLOOKUP(A360,'[1]Sub Pivot'!A$1:C$65536,3,FALSE)</f>
        <v>18401358.670000002</v>
      </c>
      <c r="D360" s="10">
        <f>IFERROR(VLOOKUP(A360,'[1]BP-18 Substation Detail'!A$1:C$65536,3,FALSE),"")</f>
        <v>18252013.180000003</v>
      </c>
      <c r="E360" s="11">
        <f t="shared" si="42"/>
        <v>8.1824119086023103E-3</v>
      </c>
      <c r="G360" s="10">
        <f>IFERROR(VLOOKUP('BP-20 Substation Detail'!A360,'[1]O&amp;M Pivot'!M$1:V$65536,10,FALSE),0)</f>
        <v>82615.177142857137</v>
      </c>
      <c r="I360" s="13" t="s">
        <v>31</v>
      </c>
      <c r="J360" s="13" t="s">
        <v>31</v>
      </c>
      <c r="K360" s="13">
        <v>1</v>
      </c>
      <c r="L360" s="13" t="s">
        <v>31</v>
      </c>
      <c r="M360" s="13" t="s">
        <v>31</v>
      </c>
      <c r="N360" s="13" t="s">
        <v>31</v>
      </c>
      <c r="O360" s="13" t="s">
        <v>31</v>
      </c>
      <c r="P360" s="13">
        <f t="shared" si="43"/>
        <v>1</v>
      </c>
      <c r="R360" s="10" t="str">
        <f t="shared" si="48"/>
        <v/>
      </c>
      <c r="S360" s="10" t="str">
        <f t="shared" si="48"/>
        <v/>
      </c>
      <c r="T360" s="10">
        <f t="shared" si="48"/>
        <v>18401358.670000002</v>
      </c>
      <c r="U360" s="10" t="str">
        <f t="shared" si="48"/>
        <v/>
      </c>
      <c r="V360" s="10" t="str">
        <f t="shared" si="48"/>
        <v/>
      </c>
      <c r="W360" s="10" t="str">
        <f t="shared" si="48"/>
        <v/>
      </c>
      <c r="X360" s="10" t="str">
        <f t="shared" si="47"/>
        <v/>
      </c>
      <c r="Y360" s="14">
        <f t="shared" si="44"/>
        <v>0</v>
      </c>
      <c r="Z360" s="4"/>
      <c r="AA360" s="10" t="str">
        <f t="shared" si="46"/>
        <v/>
      </c>
      <c r="AB360" s="10" t="str">
        <f t="shared" si="46"/>
        <v/>
      </c>
      <c r="AC360" s="10">
        <f t="shared" si="46"/>
        <v>82615.177142857137</v>
      </c>
      <c r="AD360" s="10" t="str">
        <f t="shared" si="46"/>
        <v/>
      </c>
      <c r="AE360" s="10" t="str">
        <f t="shared" si="46"/>
        <v/>
      </c>
      <c r="AF360" s="10" t="str">
        <f t="shared" si="46"/>
        <v/>
      </c>
      <c r="AG360" s="10" t="str">
        <f t="shared" si="46"/>
        <v/>
      </c>
      <c r="AH360" s="14">
        <f t="shared" si="45"/>
        <v>0</v>
      </c>
      <c r="AI360" s="12"/>
      <c r="AJ360" s="13" t="s">
        <v>78</v>
      </c>
    </row>
    <row r="361" spans="1:36" x14ac:dyDescent="0.3">
      <c r="A361" s="8" t="s">
        <v>481</v>
      </c>
      <c r="B361" s="9" t="str">
        <f>VLOOKUP(A361,'[1]Sub Pivot'!A$1:C$65536,2,FALSE)</f>
        <v>SATSOP SUBSTATION(BPA)</v>
      </c>
      <c r="C361" s="10">
        <f>VLOOKUP(A361,'[1]Sub Pivot'!A$1:C$65536,3,FALSE)</f>
        <v>26695486.970000006</v>
      </c>
      <c r="D361" s="10">
        <f>IFERROR(VLOOKUP(A361,'[1]BP-18 Substation Detail'!A$1:C$65536,3,FALSE),"")</f>
        <v>25915165.230000004</v>
      </c>
      <c r="E361" s="11">
        <f t="shared" si="42"/>
        <v>3.0110621833762546E-2</v>
      </c>
      <c r="G361" s="10">
        <f>IFERROR(VLOOKUP('BP-20 Substation Detail'!A361,'[1]O&amp;M Pivot'!M$1:V$65536,10,FALSE),0)</f>
        <v>191737.69571428568</v>
      </c>
      <c r="I361" s="13" t="s">
        <v>31</v>
      </c>
      <c r="J361" s="13">
        <v>1</v>
      </c>
      <c r="K361" s="13" t="s">
        <v>31</v>
      </c>
      <c r="L361" s="13" t="s">
        <v>31</v>
      </c>
      <c r="M361" s="13" t="s">
        <v>31</v>
      </c>
      <c r="N361" s="13" t="s">
        <v>31</v>
      </c>
      <c r="O361" s="13" t="s">
        <v>31</v>
      </c>
      <c r="P361" s="13">
        <f t="shared" si="43"/>
        <v>1</v>
      </c>
      <c r="R361" s="10" t="str">
        <f t="shared" si="48"/>
        <v/>
      </c>
      <c r="S361" s="10">
        <f t="shared" si="48"/>
        <v>26695486.970000006</v>
      </c>
      <c r="T361" s="10" t="str">
        <f t="shared" si="48"/>
        <v/>
      </c>
      <c r="U361" s="10" t="str">
        <f t="shared" si="48"/>
        <v/>
      </c>
      <c r="V361" s="10" t="str">
        <f t="shared" si="48"/>
        <v/>
      </c>
      <c r="W361" s="10" t="str">
        <f t="shared" si="48"/>
        <v/>
      </c>
      <c r="X361" s="10" t="str">
        <f t="shared" si="47"/>
        <v/>
      </c>
      <c r="Y361" s="14">
        <f t="shared" si="44"/>
        <v>0</v>
      </c>
      <c r="Z361" s="4"/>
      <c r="AA361" s="10" t="str">
        <f t="shared" si="46"/>
        <v/>
      </c>
      <c r="AB361" s="10">
        <f t="shared" si="46"/>
        <v>191737.69571428568</v>
      </c>
      <c r="AC361" s="10" t="str">
        <f t="shared" si="46"/>
        <v/>
      </c>
      <c r="AD361" s="10" t="str">
        <f t="shared" si="46"/>
        <v/>
      </c>
      <c r="AE361" s="10" t="str">
        <f t="shared" si="46"/>
        <v/>
      </c>
      <c r="AF361" s="10" t="str">
        <f t="shared" si="46"/>
        <v/>
      </c>
      <c r="AG361" s="10" t="str">
        <f t="shared" si="46"/>
        <v/>
      </c>
      <c r="AH361" s="14">
        <f t="shared" si="45"/>
        <v>0</v>
      </c>
      <c r="AI361" s="12"/>
      <c r="AJ361" s="13" t="s">
        <v>32</v>
      </c>
    </row>
    <row r="362" spans="1:36" x14ac:dyDescent="0.3">
      <c r="A362" s="8" t="s">
        <v>482</v>
      </c>
      <c r="B362" s="9" t="str">
        <f>VLOOKUP(A362,'[1]Sub Pivot'!A$1:C$65536,2,FALSE)</f>
        <v>SCARCELLO SUBSTATION (KOOTENAI ELECTRIC)</v>
      </c>
      <c r="C362" s="10">
        <f>VLOOKUP(A362,'[1]Sub Pivot'!A$1:C$65536,3,FALSE)</f>
        <v>10025.1</v>
      </c>
      <c r="D362" s="10">
        <f>IFERROR(VLOOKUP(A362,'[1]BP-18 Substation Detail'!A$1:C$65536,3,FALSE),"")</f>
        <v>10025.1</v>
      </c>
      <c r="E362" s="11">
        <f t="shared" si="42"/>
        <v>0</v>
      </c>
      <c r="G362" s="10">
        <f>IFERROR(VLOOKUP('BP-20 Substation Detail'!A362,'[1]O&amp;M Pivot'!M$1:V$65536,10,FALSE),0)</f>
        <v>133.29</v>
      </c>
      <c r="I362" s="13" t="s">
        <v>31</v>
      </c>
      <c r="J362" s="13">
        <v>1</v>
      </c>
      <c r="K362" s="13" t="s">
        <v>31</v>
      </c>
      <c r="L362" s="13" t="s">
        <v>31</v>
      </c>
      <c r="M362" s="13" t="s">
        <v>31</v>
      </c>
      <c r="N362" s="13" t="s">
        <v>31</v>
      </c>
      <c r="O362" s="13" t="s">
        <v>31</v>
      </c>
      <c r="P362" s="13">
        <f t="shared" si="43"/>
        <v>1</v>
      </c>
      <c r="R362" s="10" t="str">
        <f t="shared" si="48"/>
        <v/>
      </c>
      <c r="S362" s="10">
        <f t="shared" si="48"/>
        <v>10025.1</v>
      </c>
      <c r="T362" s="10" t="str">
        <f t="shared" si="48"/>
        <v/>
      </c>
      <c r="U362" s="10" t="str">
        <f t="shared" si="48"/>
        <v/>
      </c>
      <c r="V362" s="10" t="str">
        <f t="shared" si="48"/>
        <v/>
      </c>
      <c r="W362" s="10" t="str">
        <f t="shared" si="48"/>
        <v/>
      </c>
      <c r="X362" s="10" t="str">
        <f t="shared" si="47"/>
        <v/>
      </c>
      <c r="Y362" s="14">
        <f t="shared" si="44"/>
        <v>0</v>
      </c>
      <c r="Z362" s="4"/>
      <c r="AA362" s="10" t="str">
        <f t="shared" si="46"/>
        <v/>
      </c>
      <c r="AB362" s="10">
        <f t="shared" si="46"/>
        <v>133.29</v>
      </c>
      <c r="AC362" s="10" t="str">
        <f t="shared" si="46"/>
        <v/>
      </c>
      <c r="AD362" s="10" t="str">
        <f t="shared" si="46"/>
        <v/>
      </c>
      <c r="AE362" s="10" t="str">
        <f t="shared" si="46"/>
        <v/>
      </c>
      <c r="AF362" s="10" t="str">
        <f t="shared" si="46"/>
        <v/>
      </c>
      <c r="AG362" s="10" t="str">
        <f t="shared" si="46"/>
        <v/>
      </c>
      <c r="AH362" s="14">
        <f t="shared" si="45"/>
        <v>0</v>
      </c>
      <c r="AI362" s="12"/>
      <c r="AJ362" s="13" t="s">
        <v>48</v>
      </c>
    </row>
    <row r="363" spans="1:36" x14ac:dyDescent="0.3">
      <c r="A363" s="8" t="s">
        <v>483</v>
      </c>
      <c r="B363" s="9" t="str">
        <f>VLOOKUP(A363,'[1]Sub Pivot'!A$1:C$65536,2,FALSE)</f>
        <v>SICKLER SUBSTATION</v>
      </c>
      <c r="C363" s="10">
        <f>VLOOKUP(A363,'[1]Sub Pivot'!A$1:C$65536,3,FALSE)</f>
        <v>13066337.110000001</v>
      </c>
      <c r="D363" s="10">
        <f>IFERROR(VLOOKUP(A363,'[1]BP-18 Substation Detail'!A$1:C$65536,3,FALSE),"")</f>
        <v>12744533.350000005</v>
      </c>
      <c r="E363" s="11">
        <f t="shared" si="42"/>
        <v>2.5250336843443227E-2</v>
      </c>
      <c r="G363" s="10">
        <f>IFERROR(VLOOKUP('BP-20 Substation Detail'!A363,'[1]O&amp;M Pivot'!M$1:V$65536,10,FALSE),0)</f>
        <v>455095.9842857144</v>
      </c>
      <c r="I363" s="13" t="s">
        <v>31</v>
      </c>
      <c r="J363" s="13">
        <v>1</v>
      </c>
      <c r="K363" s="13" t="s">
        <v>31</v>
      </c>
      <c r="L363" s="13" t="s">
        <v>31</v>
      </c>
      <c r="M363" s="13" t="s">
        <v>31</v>
      </c>
      <c r="N363" s="13" t="s">
        <v>31</v>
      </c>
      <c r="O363" s="13" t="s">
        <v>31</v>
      </c>
      <c r="P363" s="13">
        <f t="shared" si="43"/>
        <v>1</v>
      </c>
      <c r="R363" s="10" t="str">
        <f t="shared" si="48"/>
        <v/>
      </c>
      <c r="S363" s="10">
        <f t="shared" si="48"/>
        <v>13066337.110000001</v>
      </c>
      <c r="T363" s="10" t="str">
        <f t="shared" si="48"/>
        <v/>
      </c>
      <c r="U363" s="10" t="str">
        <f t="shared" si="48"/>
        <v/>
      </c>
      <c r="V363" s="10" t="str">
        <f t="shared" si="48"/>
        <v/>
      </c>
      <c r="W363" s="10" t="str">
        <f t="shared" si="48"/>
        <v/>
      </c>
      <c r="X363" s="10" t="str">
        <f t="shared" si="47"/>
        <v/>
      </c>
      <c r="Y363" s="14">
        <f t="shared" si="44"/>
        <v>0</v>
      </c>
      <c r="Z363" s="4"/>
      <c r="AA363" s="10" t="str">
        <f t="shared" si="46"/>
        <v/>
      </c>
      <c r="AB363" s="10">
        <f t="shared" si="46"/>
        <v>455095.9842857144</v>
      </c>
      <c r="AC363" s="10" t="str">
        <f t="shared" si="46"/>
        <v/>
      </c>
      <c r="AD363" s="10" t="str">
        <f t="shared" si="46"/>
        <v/>
      </c>
      <c r="AE363" s="10" t="str">
        <f t="shared" si="46"/>
        <v/>
      </c>
      <c r="AF363" s="10" t="str">
        <f t="shared" si="46"/>
        <v/>
      </c>
      <c r="AG363" s="10" t="str">
        <f t="shared" si="46"/>
        <v/>
      </c>
      <c r="AH363" s="14">
        <f t="shared" si="45"/>
        <v>0</v>
      </c>
      <c r="AI363" s="12"/>
      <c r="AJ363" s="13" t="s">
        <v>32</v>
      </c>
    </row>
    <row r="364" spans="1:36" x14ac:dyDescent="0.3">
      <c r="A364" s="8" t="s">
        <v>484</v>
      </c>
      <c r="B364" s="9" t="str">
        <f>VLOOKUP(A364,'[1]Sub Pivot'!A$1:C$65536,2,FALSE)</f>
        <v>SCOOTENEY SUBSTATION</v>
      </c>
      <c r="C364" s="10">
        <f>VLOOKUP(A364,'[1]Sub Pivot'!A$1:C$65536,3,FALSE)</f>
        <v>1483213.66</v>
      </c>
      <c r="D364" s="10">
        <f>IFERROR(VLOOKUP(A364,'[1]BP-18 Substation Detail'!A$1:C$65536,3,FALSE),"")</f>
        <v>1483213.6600000001</v>
      </c>
      <c r="E364" s="11">
        <f t="shared" si="42"/>
        <v>-1.5697714357206607E-16</v>
      </c>
      <c r="G364" s="10">
        <f>IFERROR(VLOOKUP('BP-20 Substation Detail'!A364,'[1]O&amp;M Pivot'!M$1:V$65536,10,FALSE),0)</f>
        <v>23397.825714285715</v>
      </c>
      <c r="I364" s="13" t="s">
        <v>31</v>
      </c>
      <c r="J364" s="13">
        <v>0.90771659964350648</v>
      </c>
      <c r="K364" s="13" t="s">
        <v>31</v>
      </c>
      <c r="L364" s="13" t="s">
        <v>31</v>
      </c>
      <c r="M364" s="13">
        <v>9.2283400356493517E-2</v>
      </c>
      <c r="N364" s="13" t="s">
        <v>31</v>
      </c>
      <c r="O364" s="13" t="s">
        <v>31</v>
      </c>
      <c r="P364" s="13">
        <f t="shared" si="43"/>
        <v>1</v>
      </c>
      <c r="R364" s="10" t="str">
        <f t="shared" si="48"/>
        <v/>
      </c>
      <c r="S364" s="10">
        <f t="shared" si="48"/>
        <v>1346337.66</v>
      </c>
      <c r="T364" s="10" t="str">
        <f t="shared" si="48"/>
        <v/>
      </c>
      <c r="U364" s="10" t="str">
        <f t="shared" si="48"/>
        <v/>
      </c>
      <c r="V364" s="10">
        <f t="shared" si="48"/>
        <v>136876.00000000006</v>
      </c>
      <c r="W364" s="10" t="str">
        <f t="shared" si="48"/>
        <v/>
      </c>
      <c r="X364" s="10" t="str">
        <f t="shared" si="47"/>
        <v/>
      </c>
      <c r="Y364" s="14">
        <f t="shared" si="44"/>
        <v>0</v>
      </c>
      <c r="Z364" s="4"/>
      <c r="AA364" s="10" t="str">
        <f t="shared" si="46"/>
        <v/>
      </c>
      <c r="AB364" s="10">
        <f t="shared" si="46"/>
        <v>21238.594796422829</v>
      </c>
      <c r="AC364" s="10" t="str">
        <f t="shared" si="46"/>
        <v/>
      </c>
      <c r="AD364" s="10" t="str">
        <f t="shared" si="46"/>
        <v/>
      </c>
      <c r="AE364" s="10">
        <f t="shared" si="46"/>
        <v>2159.2309178628875</v>
      </c>
      <c r="AF364" s="10" t="str">
        <f t="shared" si="46"/>
        <v/>
      </c>
      <c r="AG364" s="10" t="str">
        <f t="shared" si="46"/>
        <v/>
      </c>
      <c r="AH364" s="14">
        <f t="shared" si="45"/>
        <v>0</v>
      </c>
      <c r="AI364" s="12"/>
      <c r="AJ364" s="13" t="s">
        <v>228</v>
      </c>
    </row>
    <row r="365" spans="1:36" x14ac:dyDescent="0.3">
      <c r="A365" s="8" t="s">
        <v>485</v>
      </c>
      <c r="B365" s="9" t="str">
        <f>VLOOKUP(A365,'[1]Sub Pivot'!A$1:C$65536,2,FALSE)</f>
        <v>SAND CREEK SUBSTATION</v>
      </c>
      <c r="C365" s="10">
        <f>VLOOKUP(A365,'[1]Sub Pivot'!A$1:C$65536,3,FALSE)</f>
        <v>5934882.129999999</v>
      </c>
      <c r="D365" s="10">
        <f>IFERROR(VLOOKUP(A365,'[1]BP-18 Substation Detail'!A$1:C$65536,3,FALSE),"")</f>
        <v>5934882.1299999999</v>
      </c>
      <c r="E365" s="11">
        <f t="shared" si="42"/>
        <v>-1.5692351662853976E-16</v>
      </c>
      <c r="G365" s="10">
        <f>IFERROR(VLOOKUP('BP-20 Substation Detail'!A365,'[1]O&amp;M Pivot'!M$1:V$65536,10,FALSE),0)</f>
        <v>43590.531428571434</v>
      </c>
      <c r="I365" s="13" t="s">
        <v>31</v>
      </c>
      <c r="J365" s="13">
        <v>1</v>
      </c>
      <c r="K365" s="13" t="s">
        <v>31</v>
      </c>
      <c r="L365" s="13" t="s">
        <v>31</v>
      </c>
      <c r="M365" s="13" t="s">
        <v>31</v>
      </c>
      <c r="N365" s="13" t="s">
        <v>31</v>
      </c>
      <c r="O365" s="13" t="s">
        <v>31</v>
      </c>
      <c r="P365" s="13">
        <f t="shared" si="43"/>
        <v>1</v>
      </c>
      <c r="R365" s="10" t="str">
        <f t="shared" si="48"/>
        <v/>
      </c>
      <c r="S365" s="10">
        <f t="shared" si="48"/>
        <v>5934882.129999999</v>
      </c>
      <c r="T365" s="10" t="str">
        <f t="shared" si="48"/>
        <v/>
      </c>
      <c r="U365" s="10" t="str">
        <f t="shared" si="48"/>
        <v/>
      </c>
      <c r="V365" s="10" t="str">
        <f t="shared" si="48"/>
        <v/>
      </c>
      <c r="W365" s="10" t="str">
        <f t="shared" si="48"/>
        <v/>
      </c>
      <c r="X365" s="10" t="str">
        <f t="shared" si="47"/>
        <v/>
      </c>
      <c r="Y365" s="14">
        <f t="shared" si="44"/>
        <v>0</v>
      </c>
      <c r="Z365" s="4"/>
      <c r="AA365" s="10" t="str">
        <f t="shared" si="46"/>
        <v/>
      </c>
      <c r="AB365" s="10">
        <f t="shared" si="46"/>
        <v>43590.531428571434</v>
      </c>
      <c r="AC365" s="10" t="str">
        <f t="shared" si="46"/>
        <v/>
      </c>
      <c r="AD365" s="10" t="str">
        <f t="shared" ref="AD365:AG428" si="49">IFERROR(L365*$G365,"")</f>
        <v/>
      </c>
      <c r="AE365" s="10" t="str">
        <f t="shared" si="49"/>
        <v/>
      </c>
      <c r="AF365" s="10" t="str">
        <f t="shared" si="49"/>
        <v/>
      </c>
      <c r="AG365" s="10" t="str">
        <f t="shared" si="49"/>
        <v/>
      </c>
      <c r="AH365" s="14">
        <f t="shared" si="45"/>
        <v>0</v>
      </c>
      <c r="AI365" s="12"/>
      <c r="AJ365" s="13" t="s">
        <v>32</v>
      </c>
    </row>
    <row r="366" spans="1:36" x14ac:dyDescent="0.3">
      <c r="A366" s="8" t="s">
        <v>486</v>
      </c>
      <c r="B366" s="9" t="str">
        <f>VLOOKUP(A366,'[1]Sub Pivot'!A$1:C$65536,2,FALSE)</f>
        <v>SELLE SUBSTATION</v>
      </c>
      <c r="C366" s="10">
        <f>VLOOKUP(A366,'[1]Sub Pivot'!A$1:C$65536,3,FALSE)</f>
        <v>565618.73</v>
      </c>
      <c r="D366" s="10">
        <f>IFERROR(VLOOKUP(A366,'[1]BP-18 Substation Detail'!A$1:C$65536,3,FALSE),"")</f>
        <v>565618.73</v>
      </c>
      <c r="E366" s="11">
        <f t="shared" si="42"/>
        <v>0</v>
      </c>
      <c r="G366" s="10">
        <f>IFERROR(VLOOKUP('BP-20 Substation Detail'!A366,'[1]O&amp;M Pivot'!M$1:V$65536,10,FALSE),0)</f>
        <v>8143.4657142857159</v>
      </c>
      <c r="I366" s="13" t="s">
        <v>31</v>
      </c>
      <c r="J366" s="13">
        <v>0.41204397527641978</v>
      </c>
      <c r="K366" s="13" t="s">
        <v>31</v>
      </c>
      <c r="L366" s="13" t="s">
        <v>31</v>
      </c>
      <c r="M366" s="13">
        <v>0.58795602472358022</v>
      </c>
      <c r="N366" s="13" t="s">
        <v>31</v>
      </c>
      <c r="O366" s="13" t="s">
        <v>31</v>
      </c>
      <c r="P366" s="13">
        <f t="shared" si="43"/>
        <v>1</v>
      </c>
      <c r="R366" s="10" t="str">
        <f t="shared" si="48"/>
        <v/>
      </c>
      <c r="S366" s="10">
        <f t="shared" si="48"/>
        <v>233059.78999999995</v>
      </c>
      <c r="T366" s="10" t="str">
        <f t="shared" si="48"/>
        <v/>
      </c>
      <c r="U366" s="10" t="str">
        <f t="shared" si="48"/>
        <v/>
      </c>
      <c r="V366" s="10">
        <f t="shared" si="48"/>
        <v>332558.94000000006</v>
      </c>
      <c r="W366" s="10" t="str">
        <f t="shared" si="48"/>
        <v/>
      </c>
      <c r="X366" s="10" t="str">
        <f t="shared" si="47"/>
        <v/>
      </c>
      <c r="Y366" s="14">
        <f t="shared" si="44"/>
        <v>0</v>
      </c>
      <c r="Z366" s="4"/>
      <c r="AA366" s="10" t="str">
        <f t="shared" ref="AA366:AF429" si="50">IFERROR(I366*$G366,"")</f>
        <v/>
      </c>
      <c r="AB366" s="10">
        <f t="shared" si="50"/>
        <v>3355.4659854415158</v>
      </c>
      <c r="AC366" s="10" t="str">
        <f t="shared" si="50"/>
        <v/>
      </c>
      <c r="AD366" s="10" t="str">
        <f t="shared" si="49"/>
        <v/>
      </c>
      <c r="AE366" s="10">
        <f t="shared" si="49"/>
        <v>4787.9997288442</v>
      </c>
      <c r="AF366" s="10" t="str">
        <f t="shared" si="49"/>
        <v/>
      </c>
      <c r="AG366" s="10" t="str">
        <f t="shared" si="49"/>
        <v/>
      </c>
      <c r="AH366" s="14">
        <f t="shared" si="45"/>
        <v>0</v>
      </c>
      <c r="AI366" s="12"/>
      <c r="AJ366" s="13" t="s">
        <v>113</v>
      </c>
    </row>
    <row r="367" spans="1:36" x14ac:dyDescent="0.3">
      <c r="A367" s="8" t="s">
        <v>487</v>
      </c>
      <c r="B367" s="9" t="str">
        <f>VLOOKUP(A367,'[1]Sub Pivot'!A$1:C$65536,2,FALSE)</f>
        <v>SHELTON SUBSTATION</v>
      </c>
      <c r="C367" s="10">
        <f>VLOOKUP(A367,'[1]Sub Pivot'!A$1:C$65536,3,FALSE)</f>
        <v>29373481.342000015</v>
      </c>
      <c r="D367" s="10">
        <f>IFERROR(VLOOKUP(A367,'[1]BP-18 Substation Detail'!A$1:C$65536,3,FALSE),"")</f>
        <v>29230163.962000001</v>
      </c>
      <c r="E367" s="11">
        <f t="shared" si="42"/>
        <v>4.9030645256157405E-3</v>
      </c>
      <c r="G367" s="10">
        <f>IFERROR(VLOOKUP('BP-20 Substation Detail'!A367,'[1]O&amp;M Pivot'!M$1:V$65536,10,FALSE),0)</f>
        <v>185976.06</v>
      </c>
      <c r="I367" s="13" t="s">
        <v>31</v>
      </c>
      <c r="J367" s="13">
        <v>1</v>
      </c>
      <c r="K367" s="13" t="s">
        <v>31</v>
      </c>
      <c r="L367" s="13" t="s">
        <v>31</v>
      </c>
      <c r="M367" s="13" t="s">
        <v>31</v>
      </c>
      <c r="N367" s="13" t="s">
        <v>31</v>
      </c>
      <c r="O367" s="13" t="s">
        <v>31</v>
      </c>
      <c r="P367" s="13">
        <f t="shared" si="43"/>
        <v>1</v>
      </c>
      <c r="R367" s="10" t="str">
        <f t="shared" si="48"/>
        <v/>
      </c>
      <c r="S367" s="10">
        <f t="shared" si="48"/>
        <v>29373481.342000015</v>
      </c>
      <c r="T367" s="10" t="str">
        <f t="shared" si="48"/>
        <v/>
      </c>
      <c r="U367" s="10" t="str">
        <f t="shared" si="48"/>
        <v/>
      </c>
      <c r="V367" s="10" t="str">
        <f t="shared" si="48"/>
        <v/>
      </c>
      <c r="W367" s="10" t="str">
        <f t="shared" si="48"/>
        <v/>
      </c>
      <c r="X367" s="10" t="str">
        <f t="shared" si="47"/>
        <v/>
      </c>
      <c r="Y367" s="14">
        <f t="shared" si="44"/>
        <v>0</v>
      </c>
      <c r="Z367" s="4"/>
      <c r="AA367" s="10" t="str">
        <f t="shared" si="50"/>
        <v/>
      </c>
      <c r="AB367" s="10">
        <f t="shared" si="50"/>
        <v>185976.06</v>
      </c>
      <c r="AC367" s="10" t="str">
        <f t="shared" si="50"/>
        <v/>
      </c>
      <c r="AD367" s="10" t="str">
        <f t="shared" si="49"/>
        <v/>
      </c>
      <c r="AE367" s="10" t="str">
        <f t="shared" si="49"/>
        <v/>
      </c>
      <c r="AF367" s="10" t="str">
        <f t="shared" si="49"/>
        <v/>
      </c>
      <c r="AG367" s="10" t="str">
        <f t="shared" si="49"/>
        <v/>
      </c>
      <c r="AH367" s="14">
        <f t="shared" si="45"/>
        <v>0</v>
      </c>
      <c r="AI367" s="12"/>
      <c r="AJ367" s="13" t="s">
        <v>32</v>
      </c>
    </row>
    <row r="368" spans="1:36" x14ac:dyDescent="0.3">
      <c r="A368" s="8" t="s">
        <v>488</v>
      </c>
      <c r="B368" s="9" t="str">
        <f>VLOOKUP(A368,'[1]Sub Pivot'!A$1:C$65536,2,FALSE)</f>
        <v>SCHULTZ SUBSTATION</v>
      </c>
      <c r="C368" s="10">
        <f>VLOOKUP(A368,'[1]Sub Pivot'!A$1:C$65536,3,FALSE)</f>
        <v>65266276.121999994</v>
      </c>
      <c r="D368" s="10">
        <f>IFERROR(VLOOKUP(A368,'[1]BP-18 Substation Detail'!A$1:C$65536,3,FALSE),"")</f>
        <v>65266276.122000001</v>
      </c>
      <c r="E368" s="11">
        <f t="shared" si="42"/>
        <v>-1.1415666772525393E-16</v>
      </c>
      <c r="G368" s="10">
        <f>IFERROR(VLOOKUP('BP-20 Substation Detail'!A368,'[1]O&amp;M Pivot'!M$1:V$65536,10,FALSE),0)</f>
        <v>280685.99714285712</v>
      </c>
      <c r="I368" s="13" t="s">
        <v>31</v>
      </c>
      <c r="J368" s="13">
        <v>1</v>
      </c>
      <c r="K368" s="13" t="s">
        <v>31</v>
      </c>
      <c r="L368" s="13" t="s">
        <v>31</v>
      </c>
      <c r="M368" s="13" t="s">
        <v>31</v>
      </c>
      <c r="N368" s="13" t="s">
        <v>31</v>
      </c>
      <c r="O368" s="13" t="s">
        <v>31</v>
      </c>
      <c r="P368" s="13">
        <f t="shared" si="43"/>
        <v>1</v>
      </c>
      <c r="R368" s="10" t="str">
        <f t="shared" si="48"/>
        <v/>
      </c>
      <c r="S368" s="10">
        <f t="shared" si="48"/>
        <v>65266276.121999994</v>
      </c>
      <c r="T368" s="10" t="str">
        <f t="shared" si="48"/>
        <v/>
      </c>
      <c r="U368" s="10" t="str">
        <f t="shared" si="48"/>
        <v/>
      </c>
      <c r="V368" s="10" t="str">
        <f t="shared" si="48"/>
        <v/>
      </c>
      <c r="W368" s="10" t="str">
        <f t="shared" si="48"/>
        <v/>
      </c>
      <c r="X368" s="10" t="str">
        <f t="shared" si="47"/>
        <v/>
      </c>
      <c r="Y368" s="14">
        <f t="shared" si="44"/>
        <v>0</v>
      </c>
      <c r="Z368" s="4"/>
      <c r="AA368" s="10" t="str">
        <f t="shared" si="50"/>
        <v/>
      </c>
      <c r="AB368" s="10">
        <f t="shared" si="50"/>
        <v>280685.99714285712</v>
      </c>
      <c r="AC368" s="10" t="str">
        <f t="shared" si="50"/>
        <v/>
      </c>
      <c r="AD368" s="10" t="str">
        <f t="shared" si="49"/>
        <v/>
      </c>
      <c r="AE368" s="10" t="str">
        <f t="shared" si="49"/>
        <v/>
      </c>
      <c r="AF368" s="10" t="str">
        <f t="shared" si="49"/>
        <v/>
      </c>
      <c r="AG368" s="10" t="str">
        <f t="shared" si="49"/>
        <v/>
      </c>
      <c r="AH368" s="14">
        <f t="shared" si="45"/>
        <v>0</v>
      </c>
      <c r="AI368" s="12"/>
      <c r="AJ368" s="13" t="s">
        <v>32</v>
      </c>
    </row>
    <row r="369" spans="1:36" x14ac:dyDescent="0.3">
      <c r="A369" s="8" t="s">
        <v>489</v>
      </c>
      <c r="B369" s="9" t="str">
        <f>VLOOKUP(A369,'[1]Sub Pivot'!A$1:C$65536,2,FALSE)</f>
        <v>SILVER BOW SUBSTATION</v>
      </c>
      <c r="C369" s="10">
        <f>VLOOKUP(A369,'[1]Sub Pivot'!A$1:C$65536,3,FALSE)</f>
        <v>1761611.5699999996</v>
      </c>
      <c r="D369" s="10">
        <f>IFERROR(VLOOKUP(A369,'[1]BP-18 Substation Detail'!A$1:C$65536,3,FALSE),"")</f>
        <v>1761611.5699999998</v>
      </c>
      <c r="E369" s="11">
        <f t="shared" si="42"/>
        <v>-1.3216911583628488E-16</v>
      </c>
      <c r="G369" s="10">
        <f>IFERROR(VLOOKUP('BP-20 Substation Detail'!A369,'[1]O&amp;M Pivot'!M$1:V$65536,10,FALSE),0)</f>
        <v>21428.342857142856</v>
      </c>
      <c r="I369" s="13" t="s">
        <v>31</v>
      </c>
      <c r="J369" s="13">
        <v>1</v>
      </c>
      <c r="K369" s="13" t="s">
        <v>31</v>
      </c>
      <c r="L369" s="13" t="s">
        <v>31</v>
      </c>
      <c r="M369" s="13" t="s">
        <v>31</v>
      </c>
      <c r="N369" s="13" t="s">
        <v>31</v>
      </c>
      <c r="O369" s="13" t="s">
        <v>31</v>
      </c>
      <c r="P369" s="13">
        <f t="shared" si="43"/>
        <v>1</v>
      </c>
      <c r="R369" s="10" t="str">
        <f t="shared" si="48"/>
        <v/>
      </c>
      <c r="S369" s="10">
        <f t="shared" si="48"/>
        <v>1761611.5699999996</v>
      </c>
      <c r="T369" s="10" t="str">
        <f t="shared" si="48"/>
        <v/>
      </c>
      <c r="U369" s="10" t="str">
        <f t="shared" si="48"/>
        <v/>
      </c>
      <c r="V369" s="10" t="str">
        <f t="shared" si="48"/>
        <v/>
      </c>
      <c r="W369" s="10" t="str">
        <f t="shared" si="48"/>
        <v/>
      </c>
      <c r="X369" s="10" t="str">
        <f t="shared" si="47"/>
        <v/>
      </c>
      <c r="Y369" s="14">
        <f t="shared" si="44"/>
        <v>0</v>
      </c>
      <c r="Z369" s="4"/>
      <c r="AA369" s="10" t="str">
        <f t="shared" si="50"/>
        <v/>
      </c>
      <c r="AB369" s="10">
        <f t="shared" si="50"/>
        <v>21428.342857142856</v>
      </c>
      <c r="AC369" s="10" t="str">
        <f t="shared" si="50"/>
        <v/>
      </c>
      <c r="AD369" s="10" t="str">
        <f t="shared" si="49"/>
        <v/>
      </c>
      <c r="AE369" s="10" t="str">
        <f t="shared" si="49"/>
        <v/>
      </c>
      <c r="AF369" s="10" t="str">
        <f t="shared" si="49"/>
        <v/>
      </c>
      <c r="AG369" s="10" t="str">
        <f t="shared" si="49"/>
        <v/>
      </c>
      <c r="AH369" s="14">
        <f t="shared" si="45"/>
        <v>0</v>
      </c>
      <c r="AI369" s="12"/>
      <c r="AJ369" s="13" t="s">
        <v>32</v>
      </c>
    </row>
    <row r="370" spans="1:36" x14ac:dyDescent="0.3">
      <c r="A370" s="8" t="s">
        <v>490</v>
      </c>
      <c r="B370" s="9" t="str">
        <f>VLOOKUP(A370,'[1]Sub Pivot'!A$1:C$65536,2,FALSE)</f>
        <v>SILVER CREEK SUBSTATION</v>
      </c>
      <c r="C370" s="10">
        <f>VLOOKUP(A370,'[1]Sub Pivot'!A$1:C$65536,3,FALSE)</f>
        <v>3477972.577</v>
      </c>
      <c r="D370" s="10">
        <f>IFERROR(VLOOKUP(A370,'[1]BP-18 Substation Detail'!A$1:C$65536,3,FALSE),"")</f>
        <v>3477972.5770000005</v>
      </c>
      <c r="E370" s="11">
        <f t="shared" si="42"/>
        <v>-1.338887173484862E-16</v>
      </c>
      <c r="G370" s="10">
        <f>IFERROR(VLOOKUP('BP-20 Substation Detail'!A370,'[1]O&amp;M Pivot'!M$1:V$65536,10,FALSE),0)</f>
        <v>65327.415714285722</v>
      </c>
      <c r="I370" s="13" t="s">
        <v>31</v>
      </c>
      <c r="J370" s="13">
        <v>1</v>
      </c>
      <c r="K370" s="13" t="s">
        <v>31</v>
      </c>
      <c r="L370" s="13" t="s">
        <v>31</v>
      </c>
      <c r="M370" s="13" t="s">
        <v>31</v>
      </c>
      <c r="N370" s="13" t="s">
        <v>31</v>
      </c>
      <c r="O370" s="13" t="s">
        <v>31</v>
      </c>
      <c r="P370" s="13">
        <f t="shared" si="43"/>
        <v>1</v>
      </c>
      <c r="R370" s="10" t="str">
        <f t="shared" si="48"/>
        <v/>
      </c>
      <c r="S370" s="10">
        <f t="shared" si="48"/>
        <v>3477972.577</v>
      </c>
      <c r="T370" s="10" t="str">
        <f t="shared" si="48"/>
        <v/>
      </c>
      <c r="U370" s="10" t="str">
        <f t="shared" si="48"/>
        <v/>
      </c>
      <c r="V370" s="10" t="str">
        <f t="shared" si="48"/>
        <v/>
      </c>
      <c r="W370" s="10" t="str">
        <f t="shared" si="48"/>
        <v/>
      </c>
      <c r="X370" s="10" t="str">
        <f t="shared" si="47"/>
        <v/>
      </c>
      <c r="Y370" s="14">
        <f t="shared" si="44"/>
        <v>0</v>
      </c>
      <c r="Z370" s="4"/>
      <c r="AA370" s="10" t="str">
        <f t="shared" si="50"/>
        <v/>
      </c>
      <c r="AB370" s="10">
        <f t="shared" si="50"/>
        <v>65327.415714285722</v>
      </c>
      <c r="AC370" s="10" t="str">
        <f t="shared" si="50"/>
        <v/>
      </c>
      <c r="AD370" s="10" t="str">
        <f t="shared" si="49"/>
        <v/>
      </c>
      <c r="AE370" s="10" t="str">
        <f t="shared" si="49"/>
        <v/>
      </c>
      <c r="AF370" s="10" t="str">
        <f t="shared" si="49"/>
        <v/>
      </c>
      <c r="AG370" s="10" t="str">
        <f t="shared" si="49"/>
        <v/>
      </c>
      <c r="AH370" s="14">
        <f t="shared" si="45"/>
        <v>0</v>
      </c>
      <c r="AI370" s="12"/>
      <c r="AJ370" s="13" t="s">
        <v>32</v>
      </c>
    </row>
    <row r="371" spans="1:36" x14ac:dyDescent="0.3">
      <c r="A371" s="8" t="s">
        <v>491</v>
      </c>
      <c r="B371" s="9" t="str">
        <f>VLOOKUP(A371,'[1]Sub Pivot'!A$1:C$65536,2,FALSE)</f>
        <v>SIFTON SUBSTATION</v>
      </c>
      <c r="C371" s="10">
        <f>VLOOKUP(A371,'[1]Sub Pivot'!A$1:C$65536,3,FALSE)</f>
        <v>6042486.1599999992</v>
      </c>
      <c r="D371" s="10">
        <f>IFERROR(VLOOKUP(A371,'[1]BP-18 Substation Detail'!A$1:C$65536,3,FALSE),"")</f>
        <v>6042486.1600000001</v>
      </c>
      <c r="E371" s="11">
        <f t="shared" si="42"/>
        <v>-1.5412903727949598E-16</v>
      </c>
      <c r="G371" s="10">
        <f>IFERROR(VLOOKUP('BP-20 Substation Detail'!A371,'[1]O&amp;M Pivot'!M$1:V$65536,10,FALSE),0)</f>
        <v>144696.68714285715</v>
      </c>
      <c r="I371" s="13" t="s">
        <v>31</v>
      </c>
      <c r="J371" s="13">
        <v>1</v>
      </c>
      <c r="K371" s="13" t="s">
        <v>31</v>
      </c>
      <c r="L371" s="13" t="s">
        <v>31</v>
      </c>
      <c r="M371" s="13" t="s">
        <v>31</v>
      </c>
      <c r="N371" s="13" t="s">
        <v>31</v>
      </c>
      <c r="O371" s="13" t="s">
        <v>31</v>
      </c>
      <c r="P371" s="13">
        <f t="shared" si="43"/>
        <v>1</v>
      </c>
      <c r="R371" s="10" t="str">
        <f t="shared" si="48"/>
        <v/>
      </c>
      <c r="S371" s="10">
        <f t="shared" si="48"/>
        <v>6042486.1599999992</v>
      </c>
      <c r="T371" s="10" t="str">
        <f t="shared" si="48"/>
        <v/>
      </c>
      <c r="U371" s="10" t="str">
        <f t="shared" si="48"/>
        <v/>
      </c>
      <c r="V371" s="10" t="str">
        <f t="shared" si="48"/>
        <v/>
      </c>
      <c r="W371" s="10" t="str">
        <f t="shared" si="48"/>
        <v/>
      </c>
      <c r="X371" s="10" t="str">
        <f t="shared" si="47"/>
        <v/>
      </c>
      <c r="Y371" s="14">
        <f t="shared" si="44"/>
        <v>0</v>
      </c>
      <c r="Z371" s="4"/>
      <c r="AA371" s="10" t="str">
        <f t="shared" si="50"/>
        <v/>
      </c>
      <c r="AB371" s="10">
        <f t="shared" si="50"/>
        <v>144696.68714285715</v>
      </c>
      <c r="AC371" s="10" t="str">
        <f t="shared" si="50"/>
        <v/>
      </c>
      <c r="AD371" s="10" t="str">
        <f t="shared" si="49"/>
        <v/>
      </c>
      <c r="AE371" s="10" t="str">
        <f t="shared" si="49"/>
        <v/>
      </c>
      <c r="AF371" s="10" t="str">
        <f t="shared" si="49"/>
        <v/>
      </c>
      <c r="AG371" s="10" t="str">
        <f t="shared" si="49"/>
        <v/>
      </c>
      <c r="AH371" s="14">
        <f t="shared" si="45"/>
        <v>0</v>
      </c>
      <c r="AI371" s="12"/>
      <c r="AJ371" s="13" t="s">
        <v>32</v>
      </c>
    </row>
    <row r="372" spans="1:36" x14ac:dyDescent="0.3">
      <c r="A372" s="8" t="s">
        <v>492</v>
      </c>
      <c r="B372" s="9" t="str">
        <f>VLOOKUP(A372,'[1]Sub Pivot'!A$1:C$65536,2,FALSE)</f>
        <v>SLATT SUBSTATION</v>
      </c>
      <c r="C372" s="10">
        <f>VLOOKUP(A372,'[1]Sub Pivot'!A$1:C$65536,3,FALSE)</f>
        <v>73292909.190000027</v>
      </c>
      <c r="D372" s="10">
        <f>IFERROR(VLOOKUP(A372,'[1]BP-18 Substation Detail'!A$1:C$65536,3,FALSE),"")</f>
        <v>72867365.280000016</v>
      </c>
      <c r="E372" s="11">
        <f t="shared" si="42"/>
        <v>5.8399793702546676E-3</v>
      </c>
      <c r="G372" s="10">
        <f>IFERROR(VLOOKUP('BP-20 Substation Detail'!A372,'[1]O&amp;M Pivot'!M$1:V$65536,10,FALSE),0)</f>
        <v>365278.62714285718</v>
      </c>
      <c r="I372" s="13" t="s">
        <v>31</v>
      </c>
      <c r="J372" s="13">
        <v>0.9441296797584946</v>
      </c>
      <c r="K372" s="13">
        <v>5.5870320241505435E-2</v>
      </c>
      <c r="L372" s="13" t="s">
        <v>31</v>
      </c>
      <c r="M372" s="13" t="s">
        <v>31</v>
      </c>
      <c r="N372" s="13" t="s">
        <v>31</v>
      </c>
      <c r="O372" s="13" t="s">
        <v>31</v>
      </c>
      <c r="P372" s="13">
        <f t="shared" si="43"/>
        <v>1</v>
      </c>
      <c r="R372" s="10" t="str">
        <f t="shared" si="48"/>
        <v/>
      </c>
      <c r="S372" s="10">
        <f t="shared" si="48"/>
        <v>69198010.882123157</v>
      </c>
      <c r="T372" s="10">
        <f t="shared" si="48"/>
        <v>4094898.3078768784</v>
      </c>
      <c r="U372" s="10" t="str">
        <f t="shared" si="48"/>
        <v/>
      </c>
      <c r="V372" s="10" t="str">
        <f t="shared" si="48"/>
        <v/>
      </c>
      <c r="W372" s="10" t="str">
        <f t="shared" si="48"/>
        <v/>
      </c>
      <c r="X372" s="10" t="str">
        <f t="shared" si="47"/>
        <v/>
      </c>
      <c r="Y372" s="14">
        <f t="shared" si="44"/>
        <v>0</v>
      </c>
      <c r="Z372" s="4"/>
      <c r="AA372" s="10" t="str">
        <f t="shared" si="50"/>
        <v/>
      </c>
      <c r="AB372" s="10">
        <f t="shared" si="50"/>
        <v>344870.3932670083</v>
      </c>
      <c r="AC372" s="10">
        <f t="shared" si="50"/>
        <v>20408.233875848891</v>
      </c>
      <c r="AD372" s="10" t="str">
        <f t="shared" si="49"/>
        <v/>
      </c>
      <c r="AE372" s="10" t="str">
        <f t="shared" si="49"/>
        <v/>
      </c>
      <c r="AF372" s="10" t="str">
        <f t="shared" si="49"/>
        <v/>
      </c>
      <c r="AG372" s="10" t="str">
        <f t="shared" si="49"/>
        <v/>
      </c>
      <c r="AH372" s="14">
        <f t="shared" si="45"/>
        <v>0</v>
      </c>
      <c r="AI372" s="12"/>
      <c r="AJ372" s="13" t="s">
        <v>493</v>
      </c>
    </row>
    <row r="373" spans="1:36" x14ac:dyDescent="0.3">
      <c r="A373" s="8" t="s">
        <v>494</v>
      </c>
      <c r="B373" s="9" t="str">
        <f>VLOOKUP(A373,'[1]Sub Pivot'!A$1:C$65536,2,FALSE)</f>
        <v>SULLIVAN SUBSTATION(VERA WATER &amp; POWER)</v>
      </c>
      <c r="C373" s="10">
        <f>VLOOKUP(A373,'[1]Sub Pivot'!A$1:C$65536,3,FALSE)</f>
        <v>5684</v>
      </c>
      <c r="D373" s="10">
        <f>IFERROR(VLOOKUP(A373,'[1]BP-18 Substation Detail'!A$1:C$65536,3,FALSE),"")</f>
        <v>5684</v>
      </c>
      <c r="E373" s="11">
        <f t="shared" si="42"/>
        <v>0</v>
      </c>
      <c r="G373" s="10">
        <f>IFERROR(VLOOKUP('BP-20 Substation Detail'!A373,'[1]O&amp;M Pivot'!M$1:V$65536,10,FALSE),0)</f>
        <v>149.29857142857145</v>
      </c>
      <c r="I373" s="13" t="s">
        <v>31</v>
      </c>
      <c r="J373" s="13">
        <v>1</v>
      </c>
      <c r="K373" s="13" t="s">
        <v>31</v>
      </c>
      <c r="L373" s="13" t="s">
        <v>31</v>
      </c>
      <c r="M373" s="13" t="s">
        <v>31</v>
      </c>
      <c r="N373" s="13" t="s">
        <v>31</v>
      </c>
      <c r="O373" s="13" t="s">
        <v>31</v>
      </c>
      <c r="P373" s="13">
        <f t="shared" si="43"/>
        <v>1</v>
      </c>
      <c r="R373" s="10" t="str">
        <f t="shared" si="48"/>
        <v/>
      </c>
      <c r="S373" s="10">
        <f t="shared" si="48"/>
        <v>5684</v>
      </c>
      <c r="T373" s="10" t="str">
        <f t="shared" si="48"/>
        <v/>
      </c>
      <c r="U373" s="10" t="str">
        <f t="shared" si="48"/>
        <v/>
      </c>
      <c r="V373" s="10" t="str">
        <f t="shared" si="48"/>
        <v/>
      </c>
      <c r="W373" s="10" t="str">
        <f t="shared" si="48"/>
        <v/>
      </c>
      <c r="X373" s="10" t="str">
        <f t="shared" si="47"/>
        <v/>
      </c>
      <c r="Y373" s="14">
        <f t="shared" si="44"/>
        <v>0</v>
      </c>
      <c r="Z373" s="4"/>
      <c r="AA373" s="10" t="str">
        <f t="shared" si="50"/>
        <v/>
      </c>
      <c r="AB373" s="10">
        <f t="shared" si="50"/>
        <v>149.29857142857145</v>
      </c>
      <c r="AC373" s="10" t="str">
        <f t="shared" si="50"/>
        <v/>
      </c>
      <c r="AD373" s="10" t="str">
        <f t="shared" si="49"/>
        <v/>
      </c>
      <c r="AE373" s="10" t="str">
        <f t="shared" si="49"/>
        <v/>
      </c>
      <c r="AF373" s="10" t="str">
        <f t="shared" si="49"/>
        <v/>
      </c>
      <c r="AG373" s="10" t="str">
        <f t="shared" si="49"/>
        <v/>
      </c>
      <c r="AH373" s="14">
        <f t="shared" si="45"/>
        <v>0</v>
      </c>
      <c r="AI373" s="12"/>
      <c r="AJ373" s="13" t="s">
        <v>48</v>
      </c>
    </row>
    <row r="374" spans="1:36" x14ac:dyDescent="0.3">
      <c r="A374" s="8" t="s">
        <v>495</v>
      </c>
      <c r="B374" s="9" t="str">
        <f>VLOOKUP(A374,'[1]Sub Pivot'!A$1:C$65536,2,FALSE)</f>
        <v>SNIPES SUBSTATION</v>
      </c>
      <c r="C374" s="10">
        <f>VLOOKUP(A374,'[1]Sub Pivot'!A$1:C$65536,3,FALSE)</f>
        <v>90899</v>
      </c>
      <c r="D374" s="10">
        <f>IFERROR(VLOOKUP(A374,'[1]BP-18 Substation Detail'!A$1:C$65536,3,FALSE),"")</f>
        <v>90899</v>
      </c>
      <c r="E374" s="11">
        <f t="shared" si="42"/>
        <v>0</v>
      </c>
      <c r="G374" s="10">
        <f>IFERROR(VLOOKUP('BP-20 Substation Detail'!A374,'[1]O&amp;M Pivot'!M$1:V$65536,10,FALSE),0)</f>
        <v>1435.7014285714286</v>
      </c>
      <c r="I374" s="13" t="s">
        <v>31</v>
      </c>
      <c r="J374" s="13">
        <v>1</v>
      </c>
      <c r="K374" s="13" t="s">
        <v>31</v>
      </c>
      <c r="L374" s="13" t="s">
        <v>31</v>
      </c>
      <c r="M374" s="13" t="s">
        <v>31</v>
      </c>
      <c r="N374" s="13" t="s">
        <v>31</v>
      </c>
      <c r="O374" s="13" t="s">
        <v>31</v>
      </c>
      <c r="P374" s="13">
        <f t="shared" si="43"/>
        <v>1</v>
      </c>
      <c r="R374" s="10" t="str">
        <f t="shared" si="48"/>
        <v/>
      </c>
      <c r="S374" s="10">
        <f t="shared" si="48"/>
        <v>90899</v>
      </c>
      <c r="T374" s="10" t="str">
        <f t="shared" si="48"/>
        <v/>
      </c>
      <c r="U374" s="10" t="str">
        <f t="shared" si="48"/>
        <v/>
      </c>
      <c r="V374" s="10" t="str">
        <f t="shared" si="48"/>
        <v/>
      </c>
      <c r="W374" s="10" t="str">
        <f t="shared" si="48"/>
        <v/>
      </c>
      <c r="X374" s="10" t="str">
        <f t="shared" si="47"/>
        <v/>
      </c>
      <c r="Y374" s="14">
        <f t="shared" si="44"/>
        <v>0</v>
      </c>
      <c r="Z374" s="4"/>
      <c r="AA374" s="10" t="str">
        <f t="shared" si="50"/>
        <v/>
      </c>
      <c r="AB374" s="10">
        <f t="shared" si="50"/>
        <v>1435.7014285714286</v>
      </c>
      <c r="AC374" s="10" t="str">
        <f t="shared" si="50"/>
        <v/>
      </c>
      <c r="AD374" s="10" t="str">
        <f t="shared" si="49"/>
        <v/>
      </c>
      <c r="AE374" s="10" t="str">
        <f t="shared" si="49"/>
        <v/>
      </c>
      <c r="AF374" s="10" t="str">
        <f t="shared" si="49"/>
        <v/>
      </c>
      <c r="AG374" s="10" t="str">
        <f t="shared" si="49"/>
        <v/>
      </c>
      <c r="AH374" s="14">
        <f t="shared" si="45"/>
        <v>0</v>
      </c>
      <c r="AI374" s="12"/>
      <c r="AJ374" s="13" t="s">
        <v>48</v>
      </c>
    </row>
    <row r="375" spans="1:36" x14ac:dyDescent="0.3">
      <c r="A375" s="8" t="s">
        <v>496</v>
      </c>
      <c r="B375" s="9" t="str">
        <f>VLOOKUP(A375,'[1]Sub Pivot'!A$1:C$65536,2,FALSE)</f>
        <v>SNOHOMISH SUBSTATION</v>
      </c>
      <c r="C375" s="10">
        <f>VLOOKUP(A375,'[1]Sub Pivot'!A$1:C$65536,3,FALSE)</f>
        <v>49318023.193999998</v>
      </c>
      <c r="D375" s="10">
        <f>IFERROR(VLOOKUP(A375,'[1]BP-18 Substation Detail'!A$1:C$65536,3,FALSE),"")</f>
        <v>44854172.754000016</v>
      </c>
      <c r="E375" s="11">
        <f t="shared" si="42"/>
        <v>9.9519178839429262E-2</v>
      </c>
      <c r="G375" s="10">
        <f>IFERROR(VLOOKUP('BP-20 Substation Detail'!A375,'[1]O&amp;M Pivot'!M$1:V$65536,10,FALSE),0)</f>
        <v>451255.45999999996</v>
      </c>
      <c r="I375" s="13" t="s">
        <v>31</v>
      </c>
      <c r="J375" s="13">
        <v>1</v>
      </c>
      <c r="K375" s="13" t="s">
        <v>31</v>
      </c>
      <c r="L375" s="13" t="s">
        <v>31</v>
      </c>
      <c r="M375" s="13" t="s">
        <v>31</v>
      </c>
      <c r="N375" s="13" t="s">
        <v>31</v>
      </c>
      <c r="O375" s="13" t="s">
        <v>31</v>
      </c>
      <c r="P375" s="13">
        <f t="shared" si="43"/>
        <v>1</v>
      </c>
      <c r="R375" s="10" t="str">
        <f t="shared" si="48"/>
        <v/>
      </c>
      <c r="S375" s="10">
        <f t="shared" si="48"/>
        <v>49318023.193999998</v>
      </c>
      <c r="T375" s="10" t="str">
        <f t="shared" si="48"/>
        <v/>
      </c>
      <c r="U375" s="10" t="str">
        <f t="shared" si="48"/>
        <v/>
      </c>
      <c r="V375" s="10" t="str">
        <f t="shared" si="48"/>
        <v/>
      </c>
      <c r="W375" s="10" t="str">
        <f t="shared" si="48"/>
        <v/>
      </c>
      <c r="X375" s="10" t="str">
        <f t="shared" si="47"/>
        <v/>
      </c>
      <c r="Y375" s="14">
        <f t="shared" si="44"/>
        <v>0</v>
      </c>
      <c r="Z375" s="4"/>
      <c r="AA375" s="10" t="str">
        <f t="shared" si="50"/>
        <v/>
      </c>
      <c r="AB375" s="10">
        <f t="shared" si="50"/>
        <v>451255.45999999996</v>
      </c>
      <c r="AC375" s="10" t="str">
        <f t="shared" si="50"/>
        <v/>
      </c>
      <c r="AD375" s="10" t="str">
        <f t="shared" si="49"/>
        <v/>
      </c>
      <c r="AE375" s="10" t="str">
        <f t="shared" si="49"/>
        <v/>
      </c>
      <c r="AF375" s="10" t="str">
        <f t="shared" si="49"/>
        <v/>
      </c>
      <c r="AG375" s="10" t="str">
        <f t="shared" si="49"/>
        <v/>
      </c>
      <c r="AH375" s="14">
        <f t="shared" si="45"/>
        <v>0</v>
      </c>
      <c r="AI375" s="12"/>
      <c r="AJ375" s="13" t="s">
        <v>32</v>
      </c>
    </row>
    <row r="376" spans="1:36" x14ac:dyDescent="0.3">
      <c r="A376" s="8" t="s">
        <v>497</v>
      </c>
      <c r="B376" s="9" t="str">
        <f>VLOOKUP(A376,'[1]Sub Pivot'!A$1:C$65536,2,FALSE)</f>
        <v>SNO-KING SUBSTATION</v>
      </c>
      <c r="C376" s="10">
        <f>VLOOKUP(A376,'[1]Sub Pivot'!A$1:C$65536,3,FALSE)</f>
        <v>40367537.534000002</v>
      </c>
      <c r="D376" s="10">
        <f>IFERROR(VLOOKUP(A376,'[1]BP-18 Substation Detail'!A$1:C$65536,3,FALSE),"")</f>
        <v>39313707.56400001</v>
      </c>
      <c r="E376" s="11">
        <f t="shared" si="42"/>
        <v>2.6805662332519228E-2</v>
      </c>
      <c r="G376" s="10">
        <f>IFERROR(VLOOKUP('BP-20 Substation Detail'!A376,'[1]O&amp;M Pivot'!M$1:V$65536,10,FALSE),0)</f>
        <v>300749.68714285723</v>
      </c>
      <c r="I376" s="13" t="s">
        <v>31</v>
      </c>
      <c r="J376" s="13">
        <v>1</v>
      </c>
      <c r="K376" s="13" t="s">
        <v>31</v>
      </c>
      <c r="L376" s="13" t="s">
        <v>31</v>
      </c>
      <c r="M376" s="13" t="s">
        <v>31</v>
      </c>
      <c r="N376" s="13" t="s">
        <v>31</v>
      </c>
      <c r="O376" s="13" t="s">
        <v>31</v>
      </c>
      <c r="P376" s="13">
        <f t="shared" si="43"/>
        <v>1</v>
      </c>
      <c r="R376" s="10" t="str">
        <f t="shared" si="48"/>
        <v/>
      </c>
      <c r="S376" s="10">
        <f t="shared" si="48"/>
        <v>40367537.534000002</v>
      </c>
      <c r="T376" s="10" t="str">
        <f t="shared" si="48"/>
        <v/>
      </c>
      <c r="U376" s="10" t="str">
        <f t="shared" si="48"/>
        <v/>
      </c>
      <c r="V376" s="10" t="str">
        <f t="shared" si="48"/>
        <v/>
      </c>
      <c r="W376" s="10" t="str">
        <f t="shared" si="48"/>
        <v/>
      </c>
      <c r="X376" s="10" t="str">
        <f t="shared" si="47"/>
        <v/>
      </c>
      <c r="Y376" s="14">
        <f t="shared" si="44"/>
        <v>0</v>
      </c>
      <c r="Z376" s="4"/>
      <c r="AA376" s="10" t="str">
        <f t="shared" si="50"/>
        <v/>
      </c>
      <c r="AB376" s="10">
        <f t="shared" si="50"/>
        <v>300749.68714285723</v>
      </c>
      <c r="AC376" s="10" t="str">
        <f t="shared" si="50"/>
        <v/>
      </c>
      <c r="AD376" s="10" t="str">
        <f t="shared" si="49"/>
        <v/>
      </c>
      <c r="AE376" s="10" t="str">
        <f t="shared" si="49"/>
        <v/>
      </c>
      <c r="AF376" s="10" t="str">
        <f t="shared" si="49"/>
        <v/>
      </c>
      <c r="AG376" s="10" t="str">
        <f t="shared" si="49"/>
        <v/>
      </c>
      <c r="AH376" s="14">
        <f t="shared" si="45"/>
        <v>0</v>
      </c>
      <c r="AI376" s="12"/>
      <c r="AJ376" s="13" t="s">
        <v>32</v>
      </c>
    </row>
    <row r="377" spans="1:36" x14ac:dyDescent="0.3">
      <c r="A377" s="8" t="s">
        <v>498</v>
      </c>
      <c r="B377" s="9" t="str">
        <f>VLOOKUP(A377,'[1]Sub Pivot'!A$1:C$65536,2,FALSE)</f>
        <v>TRASK RIVER SUBSTATION</v>
      </c>
      <c r="C377" s="10">
        <f>VLOOKUP(A377,'[1]Sub Pivot'!A$1:C$65536,3,FALSE)</f>
        <v>19987</v>
      </c>
      <c r="D377" s="10">
        <f>IFERROR(VLOOKUP(A377,'[1]BP-18 Substation Detail'!A$1:C$65536,3,FALSE),"")</f>
        <v>19987</v>
      </c>
      <c r="E377" s="11">
        <f t="shared" si="42"/>
        <v>0</v>
      </c>
      <c r="G377" s="10">
        <f>IFERROR(VLOOKUP('BP-20 Substation Detail'!A377,'[1]O&amp;M Pivot'!M$1:V$65536,10,FALSE),0)</f>
        <v>2038.234285714286</v>
      </c>
      <c r="I377" s="13" t="s">
        <v>31</v>
      </c>
      <c r="J377" s="13">
        <v>1</v>
      </c>
      <c r="K377" s="13" t="s">
        <v>31</v>
      </c>
      <c r="L377" s="13" t="s">
        <v>31</v>
      </c>
      <c r="M377" s="13" t="s">
        <v>31</v>
      </c>
      <c r="N377" s="13" t="s">
        <v>31</v>
      </c>
      <c r="O377" s="13" t="s">
        <v>31</v>
      </c>
      <c r="P377" s="13">
        <f t="shared" si="43"/>
        <v>1</v>
      </c>
      <c r="R377" s="10" t="str">
        <f t="shared" si="48"/>
        <v/>
      </c>
      <c r="S377" s="10">
        <f t="shared" si="48"/>
        <v>19987</v>
      </c>
      <c r="T377" s="10" t="str">
        <f t="shared" si="48"/>
        <v/>
      </c>
      <c r="U377" s="10" t="str">
        <f t="shared" ref="U377:X440" si="51">IFERROR(L377*$C377,"")</f>
        <v/>
      </c>
      <c r="V377" s="10" t="str">
        <f t="shared" si="51"/>
        <v/>
      </c>
      <c r="W377" s="10" t="str">
        <f t="shared" si="51"/>
        <v/>
      </c>
      <c r="X377" s="10" t="str">
        <f t="shared" si="47"/>
        <v/>
      </c>
      <c r="Y377" s="14">
        <f t="shared" si="44"/>
        <v>0</v>
      </c>
      <c r="Z377" s="4"/>
      <c r="AA377" s="10" t="str">
        <f t="shared" si="50"/>
        <v/>
      </c>
      <c r="AB377" s="10">
        <f t="shared" si="50"/>
        <v>2038.234285714286</v>
      </c>
      <c r="AC377" s="10" t="str">
        <f t="shared" si="50"/>
        <v/>
      </c>
      <c r="AD377" s="10" t="str">
        <f t="shared" si="49"/>
        <v/>
      </c>
      <c r="AE377" s="10" t="str">
        <f t="shared" si="49"/>
        <v/>
      </c>
      <c r="AF377" s="10" t="str">
        <f t="shared" si="49"/>
        <v/>
      </c>
      <c r="AG377" s="10" t="str">
        <f t="shared" si="49"/>
        <v/>
      </c>
      <c r="AH377" s="14">
        <f t="shared" si="45"/>
        <v>0</v>
      </c>
      <c r="AI377" s="12"/>
      <c r="AJ377" s="13" t="s">
        <v>48</v>
      </c>
    </row>
    <row r="378" spans="1:36" x14ac:dyDescent="0.3">
      <c r="A378" s="8" t="s">
        <v>499</v>
      </c>
      <c r="B378" s="9" t="str">
        <f>VLOOKUP(A378,'[1]Sub Pivot'!A$1:C$65536,2,FALSE)</f>
        <v>SOUTH SUBSTATION (SEATTLE CITY LIGHT)</v>
      </c>
      <c r="C378" s="10">
        <f>VLOOKUP(A378,'[1]Sub Pivot'!A$1:C$65536,3,FALSE)</f>
        <v>62772.19</v>
      </c>
      <c r="D378" s="10">
        <f>IFERROR(VLOOKUP(A378,'[1]BP-18 Substation Detail'!A$1:C$65536,3,FALSE),"")</f>
        <v>62772.19</v>
      </c>
      <c r="E378" s="11">
        <f t="shared" si="42"/>
        <v>0</v>
      </c>
      <c r="G378" s="10">
        <f>IFERROR(VLOOKUP('BP-20 Substation Detail'!A378,'[1]O&amp;M Pivot'!M$1:V$65536,10,FALSE),0)</f>
        <v>0</v>
      </c>
      <c r="I378" s="13" t="s">
        <v>31</v>
      </c>
      <c r="J378" s="13">
        <v>1</v>
      </c>
      <c r="K378" s="13" t="s">
        <v>31</v>
      </c>
      <c r="L378" s="13" t="s">
        <v>31</v>
      </c>
      <c r="M378" s="13" t="s">
        <v>31</v>
      </c>
      <c r="N378" s="13" t="s">
        <v>31</v>
      </c>
      <c r="O378" s="13" t="s">
        <v>31</v>
      </c>
      <c r="P378" s="13">
        <f t="shared" si="43"/>
        <v>1</v>
      </c>
      <c r="R378" s="10" t="str">
        <f t="shared" ref="R378:X441" si="52">IFERROR(I378*$C378,"")</f>
        <v/>
      </c>
      <c r="S378" s="10">
        <f t="shared" si="52"/>
        <v>62772.19</v>
      </c>
      <c r="T378" s="10" t="str">
        <f t="shared" si="52"/>
        <v/>
      </c>
      <c r="U378" s="10" t="str">
        <f t="shared" si="51"/>
        <v/>
      </c>
      <c r="V378" s="10" t="str">
        <f t="shared" si="51"/>
        <v/>
      </c>
      <c r="W378" s="10" t="str">
        <f t="shared" si="51"/>
        <v/>
      </c>
      <c r="X378" s="10" t="str">
        <f t="shared" si="47"/>
        <v/>
      </c>
      <c r="Y378" s="14">
        <f t="shared" si="44"/>
        <v>0</v>
      </c>
      <c r="Z378" s="4"/>
      <c r="AA378" s="10" t="str">
        <f t="shared" si="50"/>
        <v/>
      </c>
      <c r="AB378" s="10">
        <f t="shared" si="50"/>
        <v>0</v>
      </c>
      <c r="AC378" s="10" t="str">
        <f t="shared" si="50"/>
        <v/>
      </c>
      <c r="AD378" s="10" t="str">
        <f t="shared" si="49"/>
        <v/>
      </c>
      <c r="AE378" s="10" t="str">
        <f t="shared" si="49"/>
        <v/>
      </c>
      <c r="AF378" s="10" t="str">
        <f t="shared" si="49"/>
        <v/>
      </c>
      <c r="AG378" s="10" t="str">
        <f t="shared" si="49"/>
        <v/>
      </c>
      <c r="AH378" s="14">
        <f t="shared" si="45"/>
        <v>0</v>
      </c>
      <c r="AI378" s="12"/>
      <c r="AJ378" s="13" t="s">
        <v>32</v>
      </c>
    </row>
    <row r="379" spans="1:36" x14ac:dyDescent="0.3">
      <c r="A379" s="8" t="s">
        <v>500</v>
      </c>
      <c r="B379" s="9" t="str">
        <f>VLOOKUP(A379,'[1]Sub Pivot'!A$1:C$65536,2,FALSE)</f>
        <v>SPAR CANYON SUBSTATION</v>
      </c>
      <c r="C379" s="10">
        <f>VLOOKUP(A379,'[1]Sub Pivot'!A$1:C$65536,3,FALSE)</f>
        <v>703741.44000000006</v>
      </c>
      <c r="D379" s="10">
        <f>IFERROR(VLOOKUP(A379,'[1]BP-18 Substation Detail'!A$1:C$65536,3,FALSE),"")</f>
        <v>703741.43999999994</v>
      </c>
      <c r="E379" s="11">
        <f t="shared" si="42"/>
        <v>1.654234285633866E-16</v>
      </c>
      <c r="G379" s="10">
        <f>IFERROR(VLOOKUP('BP-20 Substation Detail'!A379,'[1]O&amp;M Pivot'!M$1:V$65536,10,FALSE),0)</f>
        <v>46721.509999999995</v>
      </c>
      <c r="I379" s="13" t="s">
        <v>31</v>
      </c>
      <c r="J379" s="13">
        <v>1</v>
      </c>
      <c r="K379" s="13" t="s">
        <v>31</v>
      </c>
      <c r="L379" s="13" t="s">
        <v>31</v>
      </c>
      <c r="M379" s="13" t="s">
        <v>31</v>
      </c>
      <c r="N379" s="13" t="s">
        <v>31</v>
      </c>
      <c r="O379" s="13" t="s">
        <v>31</v>
      </c>
      <c r="P379" s="13">
        <f t="shared" si="43"/>
        <v>1</v>
      </c>
      <c r="R379" s="10" t="str">
        <f t="shared" si="52"/>
        <v/>
      </c>
      <c r="S379" s="10">
        <f t="shared" si="52"/>
        <v>703741.44000000006</v>
      </c>
      <c r="T379" s="10" t="str">
        <f t="shared" si="52"/>
        <v/>
      </c>
      <c r="U379" s="10" t="str">
        <f t="shared" si="51"/>
        <v/>
      </c>
      <c r="V379" s="10" t="str">
        <f t="shared" si="51"/>
        <v/>
      </c>
      <c r="W379" s="10" t="str">
        <f t="shared" si="51"/>
        <v/>
      </c>
      <c r="X379" s="10" t="str">
        <f t="shared" si="47"/>
        <v/>
      </c>
      <c r="Y379" s="14">
        <f t="shared" si="44"/>
        <v>0</v>
      </c>
      <c r="Z379" s="4"/>
      <c r="AA379" s="10" t="str">
        <f t="shared" si="50"/>
        <v/>
      </c>
      <c r="AB379" s="10">
        <f t="shared" si="50"/>
        <v>46721.509999999995</v>
      </c>
      <c r="AC379" s="10" t="str">
        <f t="shared" si="50"/>
        <v/>
      </c>
      <c r="AD379" s="10" t="str">
        <f t="shared" si="49"/>
        <v/>
      </c>
      <c r="AE379" s="10" t="str">
        <f t="shared" si="49"/>
        <v/>
      </c>
      <c r="AF379" s="10" t="str">
        <f t="shared" si="49"/>
        <v/>
      </c>
      <c r="AG379" s="10" t="str">
        <f t="shared" si="49"/>
        <v/>
      </c>
      <c r="AH379" s="14">
        <f t="shared" si="45"/>
        <v>0</v>
      </c>
      <c r="AI379" s="12"/>
      <c r="AJ379" s="13" t="s">
        <v>32</v>
      </c>
    </row>
    <row r="380" spans="1:36" x14ac:dyDescent="0.3">
      <c r="A380" s="8" t="s">
        <v>501</v>
      </c>
      <c r="B380" s="9" t="str">
        <f>VLOOKUP(A380,'[1]Sub Pivot'!A$1:C$65536,2,FALSE)</f>
        <v>SPEARFISH SUBSTATION(KLICKITAT CO PUD)</v>
      </c>
      <c r="C380" s="10">
        <f>VLOOKUP(A380,'[1]Sub Pivot'!A$1:C$65536,3,FALSE)</f>
        <v>35741</v>
      </c>
      <c r="D380" s="10">
        <f>IFERROR(VLOOKUP(A380,'[1]BP-18 Substation Detail'!A$1:C$65536,3,FALSE),"")</f>
        <v>35741</v>
      </c>
      <c r="E380" s="11">
        <f t="shared" si="42"/>
        <v>0</v>
      </c>
      <c r="G380" s="10">
        <f>IFERROR(VLOOKUP('BP-20 Substation Detail'!A380,'[1]O&amp;M Pivot'!M$1:V$65536,10,FALSE),0)</f>
        <v>338.95714285714291</v>
      </c>
      <c r="I380" s="13" t="s">
        <v>31</v>
      </c>
      <c r="J380" s="13">
        <v>1</v>
      </c>
      <c r="K380" s="13" t="s">
        <v>31</v>
      </c>
      <c r="L380" s="13" t="s">
        <v>31</v>
      </c>
      <c r="M380" s="13" t="s">
        <v>31</v>
      </c>
      <c r="N380" s="13" t="s">
        <v>31</v>
      </c>
      <c r="O380" s="13" t="s">
        <v>31</v>
      </c>
      <c r="P380" s="13">
        <f t="shared" si="43"/>
        <v>1</v>
      </c>
      <c r="R380" s="10" t="str">
        <f t="shared" si="52"/>
        <v/>
      </c>
      <c r="S380" s="10">
        <f t="shared" si="52"/>
        <v>35741</v>
      </c>
      <c r="T380" s="10" t="str">
        <f t="shared" si="52"/>
        <v/>
      </c>
      <c r="U380" s="10" t="str">
        <f t="shared" si="51"/>
        <v/>
      </c>
      <c r="V380" s="10" t="str">
        <f t="shared" si="51"/>
        <v/>
      </c>
      <c r="W380" s="10" t="str">
        <f t="shared" si="51"/>
        <v/>
      </c>
      <c r="X380" s="10" t="str">
        <f t="shared" si="47"/>
        <v/>
      </c>
      <c r="Y380" s="14">
        <f t="shared" si="44"/>
        <v>0</v>
      </c>
      <c r="Z380" s="4"/>
      <c r="AA380" s="10" t="str">
        <f t="shared" si="50"/>
        <v/>
      </c>
      <c r="AB380" s="10">
        <f t="shared" si="50"/>
        <v>338.95714285714291</v>
      </c>
      <c r="AC380" s="10" t="str">
        <f t="shared" si="50"/>
        <v/>
      </c>
      <c r="AD380" s="10" t="str">
        <f t="shared" si="49"/>
        <v/>
      </c>
      <c r="AE380" s="10" t="str">
        <f t="shared" si="49"/>
        <v/>
      </c>
      <c r="AF380" s="10" t="str">
        <f t="shared" si="49"/>
        <v/>
      </c>
      <c r="AG380" s="10" t="str">
        <f t="shared" si="49"/>
        <v/>
      </c>
      <c r="AH380" s="14">
        <f t="shared" si="45"/>
        <v>0</v>
      </c>
      <c r="AI380" s="12"/>
      <c r="AJ380" s="13" t="s">
        <v>48</v>
      </c>
    </row>
    <row r="381" spans="1:36" x14ac:dyDescent="0.3">
      <c r="A381" s="8" t="s">
        <v>502</v>
      </c>
      <c r="B381" s="9" t="str">
        <f>VLOOKUP(A381,'[1]Sub Pivot'!A$1:C$65536,2,FALSE)</f>
        <v>SPRINGFIELD SUBSTATION(SPRINGFIELD UTILITY BOARD)</v>
      </c>
      <c r="C381" s="10">
        <f>VLOOKUP(A381,'[1]Sub Pivot'!A$1:C$65536,3,FALSE)</f>
        <v>23401</v>
      </c>
      <c r="D381" s="10">
        <f>IFERROR(VLOOKUP(A381,'[1]BP-18 Substation Detail'!A$1:C$65536,3,FALSE),"")</f>
        <v>23401</v>
      </c>
      <c r="E381" s="11">
        <f t="shared" si="42"/>
        <v>0</v>
      </c>
      <c r="G381" s="10">
        <f>IFERROR(VLOOKUP('BP-20 Substation Detail'!A381,'[1]O&amp;M Pivot'!M$1:V$65536,10,FALSE),0)</f>
        <v>0</v>
      </c>
      <c r="I381" s="13" t="s">
        <v>31</v>
      </c>
      <c r="J381" s="13">
        <v>1</v>
      </c>
      <c r="K381" s="13" t="s">
        <v>31</v>
      </c>
      <c r="L381" s="13" t="s">
        <v>31</v>
      </c>
      <c r="M381" s="13" t="s">
        <v>31</v>
      </c>
      <c r="N381" s="13" t="s">
        <v>31</v>
      </c>
      <c r="O381" s="13" t="s">
        <v>31</v>
      </c>
      <c r="P381" s="13">
        <f t="shared" si="43"/>
        <v>1</v>
      </c>
      <c r="R381" s="10" t="str">
        <f t="shared" si="52"/>
        <v/>
      </c>
      <c r="S381" s="10">
        <f t="shared" si="52"/>
        <v>23401</v>
      </c>
      <c r="T381" s="10" t="str">
        <f t="shared" si="52"/>
        <v/>
      </c>
      <c r="U381" s="10" t="str">
        <f t="shared" si="51"/>
        <v/>
      </c>
      <c r="V381" s="10" t="str">
        <f t="shared" si="51"/>
        <v/>
      </c>
      <c r="W381" s="10" t="str">
        <f t="shared" si="51"/>
        <v/>
      </c>
      <c r="X381" s="10" t="str">
        <f t="shared" si="47"/>
        <v/>
      </c>
      <c r="Y381" s="14">
        <f t="shared" si="44"/>
        <v>0</v>
      </c>
      <c r="Z381" s="4"/>
      <c r="AA381" s="10" t="str">
        <f t="shared" si="50"/>
        <v/>
      </c>
      <c r="AB381" s="10">
        <f t="shared" si="50"/>
        <v>0</v>
      </c>
      <c r="AC381" s="10" t="str">
        <f t="shared" si="50"/>
        <v/>
      </c>
      <c r="AD381" s="10" t="str">
        <f t="shared" si="49"/>
        <v/>
      </c>
      <c r="AE381" s="10" t="str">
        <f t="shared" si="49"/>
        <v/>
      </c>
      <c r="AF381" s="10" t="str">
        <f t="shared" si="49"/>
        <v/>
      </c>
      <c r="AG381" s="10" t="str">
        <f t="shared" si="49"/>
        <v/>
      </c>
      <c r="AH381" s="14">
        <f t="shared" si="45"/>
        <v>0</v>
      </c>
      <c r="AI381" s="12"/>
      <c r="AJ381" s="13" t="s">
        <v>48</v>
      </c>
    </row>
    <row r="382" spans="1:36" x14ac:dyDescent="0.3">
      <c r="A382" s="8" t="s">
        <v>503</v>
      </c>
      <c r="B382" s="9" t="str">
        <f>VLOOKUP(A382,'[1]Sub Pivot'!A$1:C$65536,2,FALSE)</f>
        <v>SPRINGHILL SUBSTATIONIINLAND POWER &amp; LIGHT)</v>
      </c>
      <c r="C382" s="10">
        <f>VLOOKUP(A382,'[1]Sub Pivot'!A$1:C$65536,3,FALSE)</f>
        <v>23544.35</v>
      </c>
      <c r="D382" s="10">
        <f>IFERROR(VLOOKUP(A382,'[1]BP-18 Substation Detail'!A$1:C$65536,3,FALSE),"")</f>
        <v>23544.35</v>
      </c>
      <c r="E382" s="11">
        <f t="shared" si="42"/>
        <v>0</v>
      </c>
      <c r="G382" s="10">
        <f>IFERROR(VLOOKUP('BP-20 Substation Detail'!A382,'[1]O&amp;M Pivot'!M$1:V$65536,10,FALSE),0)</f>
        <v>418.48857142857145</v>
      </c>
      <c r="I382" s="13" t="s">
        <v>31</v>
      </c>
      <c r="J382" s="13">
        <v>1</v>
      </c>
      <c r="K382" s="13" t="s">
        <v>31</v>
      </c>
      <c r="L382" s="13" t="s">
        <v>31</v>
      </c>
      <c r="M382" s="13" t="s">
        <v>31</v>
      </c>
      <c r="N382" s="13" t="s">
        <v>31</v>
      </c>
      <c r="O382" s="13" t="s">
        <v>31</v>
      </c>
      <c r="P382" s="13">
        <f t="shared" si="43"/>
        <v>1</v>
      </c>
      <c r="R382" s="10" t="str">
        <f t="shared" si="52"/>
        <v/>
      </c>
      <c r="S382" s="10">
        <f t="shared" si="52"/>
        <v>23544.35</v>
      </c>
      <c r="T382" s="10" t="str">
        <f t="shared" si="52"/>
        <v/>
      </c>
      <c r="U382" s="10" t="str">
        <f t="shared" si="51"/>
        <v/>
      </c>
      <c r="V382" s="10" t="str">
        <f t="shared" si="51"/>
        <v/>
      </c>
      <c r="W382" s="10" t="str">
        <f t="shared" si="51"/>
        <v/>
      </c>
      <c r="X382" s="10" t="str">
        <f t="shared" si="47"/>
        <v/>
      </c>
      <c r="Y382" s="14">
        <f t="shared" si="44"/>
        <v>0</v>
      </c>
      <c r="Z382" s="4"/>
      <c r="AA382" s="10" t="str">
        <f t="shared" si="50"/>
        <v/>
      </c>
      <c r="AB382" s="10">
        <f t="shared" si="50"/>
        <v>418.48857142857145</v>
      </c>
      <c r="AC382" s="10" t="str">
        <f t="shared" si="50"/>
        <v/>
      </c>
      <c r="AD382" s="10" t="str">
        <f t="shared" si="49"/>
        <v/>
      </c>
      <c r="AE382" s="10" t="str">
        <f t="shared" si="49"/>
        <v/>
      </c>
      <c r="AF382" s="10" t="str">
        <f t="shared" si="49"/>
        <v/>
      </c>
      <c r="AG382" s="10" t="str">
        <f t="shared" si="49"/>
        <v/>
      </c>
      <c r="AH382" s="14">
        <f t="shared" si="45"/>
        <v>0</v>
      </c>
      <c r="AI382" s="12"/>
      <c r="AJ382" s="13" t="s">
        <v>48</v>
      </c>
    </row>
    <row r="383" spans="1:36" x14ac:dyDescent="0.3">
      <c r="A383" s="8" t="s">
        <v>504</v>
      </c>
      <c r="B383" s="9" t="str">
        <f>VLOOKUP(A383,'[1]Sub Pivot'!A$1:C$65536,2,FALSE)</f>
        <v>SOUTH TACOMA SUBSTATION</v>
      </c>
      <c r="C383" s="10">
        <f>VLOOKUP(A383,'[1]Sub Pivot'!A$1:C$65536,3,FALSE)</f>
        <v>4887977.21</v>
      </c>
      <c r="D383" s="10">
        <f>IFERROR(VLOOKUP(A383,'[1]BP-18 Substation Detail'!A$1:C$65536,3,FALSE),"")</f>
        <v>4887977.209999999</v>
      </c>
      <c r="E383" s="11">
        <f t="shared" si="42"/>
        <v>1.9053332996523498E-16</v>
      </c>
      <c r="G383" s="10">
        <f>IFERROR(VLOOKUP('BP-20 Substation Detail'!A383,'[1]O&amp;M Pivot'!M$1:V$65536,10,FALSE),0)</f>
        <v>70414.438571428575</v>
      </c>
      <c r="I383" s="13" t="s">
        <v>31</v>
      </c>
      <c r="J383" s="13">
        <v>1</v>
      </c>
      <c r="K383" s="13" t="s">
        <v>31</v>
      </c>
      <c r="L383" s="13" t="s">
        <v>31</v>
      </c>
      <c r="M383" s="13" t="s">
        <v>31</v>
      </c>
      <c r="N383" s="13" t="s">
        <v>31</v>
      </c>
      <c r="O383" s="13" t="s">
        <v>31</v>
      </c>
      <c r="P383" s="13">
        <f t="shared" si="43"/>
        <v>1</v>
      </c>
      <c r="R383" s="10" t="str">
        <f t="shared" si="52"/>
        <v/>
      </c>
      <c r="S383" s="10">
        <f t="shared" si="52"/>
        <v>4887977.21</v>
      </c>
      <c r="T383" s="10" t="str">
        <f t="shared" si="52"/>
        <v/>
      </c>
      <c r="U383" s="10" t="str">
        <f t="shared" si="51"/>
        <v/>
      </c>
      <c r="V383" s="10" t="str">
        <f t="shared" si="51"/>
        <v/>
      </c>
      <c r="W383" s="10" t="str">
        <f t="shared" si="51"/>
        <v/>
      </c>
      <c r="X383" s="10" t="str">
        <f t="shared" si="47"/>
        <v/>
      </c>
      <c r="Y383" s="14">
        <f t="shared" si="44"/>
        <v>0</v>
      </c>
      <c r="Z383" s="4"/>
      <c r="AA383" s="10" t="str">
        <f t="shared" si="50"/>
        <v/>
      </c>
      <c r="AB383" s="10">
        <f t="shared" si="50"/>
        <v>70414.438571428575</v>
      </c>
      <c r="AC383" s="10" t="str">
        <f t="shared" si="50"/>
        <v/>
      </c>
      <c r="AD383" s="10" t="str">
        <f t="shared" si="49"/>
        <v/>
      </c>
      <c r="AE383" s="10" t="str">
        <f t="shared" si="49"/>
        <v/>
      </c>
      <c r="AF383" s="10" t="str">
        <f t="shared" si="49"/>
        <v/>
      </c>
      <c r="AG383" s="10" t="str">
        <f t="shared" si="49"/>
        <v/>
      </c>
      <c r="AH383" s="14">
        <f t="shared" si="45"/>
        <v>0</v>
      </c>
      <c r="AI383" s="12"/>
      <c r="AJ383" s="13" t="s">
        <v>32</v>
      </c>
    </row>
    <row r="384" spans="1:36" x14ac:dyDescent="0.3">
      <c r="A384" s="8" t="s">
        <v>505</v>
      </c>
      <c r="B384" s="9" t="str">
        <f>VLOOKUP(A384,'[1]Sub Pivot'!A$1:C$65536,2,FALSE)</f>
        <v>STEVENS DRIVE SUBSTATION(CITY OF RICHLAND)</v>
      </c>
      <c r="C384" s="10">
        <f>VLOOKUP(A384,'[1]Sub Pivot'!A$1:C$65536,3,FALSE)</f>
        <v>51835</v>
      </c>
      <c r="D384" s="10">
        <f>IFERROR(VLOOKUP(A384,'[1]BP-18 Substation Detail'!A$1:C$65536,3,FALSE),"")</f>
        <v>51835</v>
      </c>
      <c r="E384" s="11">
        <f t="shared" si="42"/>
        <v>0</v>
      </c>
      <c r="G384" s="10">
        <f>IFERROR(VLOOKUP('BP-20 Substation Detail'!A384,'[1]O&amp;M Pivot'!M$1:V$65536,10,FALSE),0)</f>
        <v>329.06142857142856</v>
      </c>
      <c r="I384" s="13" t="s">
        <v>31</v>
      </c>
      <c r="J384" s="13">
        <v>1</v>
      </c>
      <c r="K384" s="13" t="s">
        <v>31</v>
      </c>
      <c r="L384" s="13" t="s">
        <v>31</v>
      </c>
      <c r="M384" s="13" t="s">
        <v>31</v>
      </c>
      <c r="N384" s="13" t="s">
        <v>31</v>
      </c>
      <c r="O384" s="13" t="s">
        <v>31</v>
      </c>
      <c r="P384" s="13">
        <f t="shared" si="43"/>
        <v>1</v>
      </c>
      <c r="R384" s="10" t="str">
        <f t="shared" si="52"/>
        <v/>
      </c>
      <c r="S384" s="10">
        <f t="shared" si="52"/>
        <v>51835</v>
      </c>
      <c r="T384" s="10" t="str">
        <f t="shared" si="52"/>
        <v/>
      </c>
      <c r="U384" s="10" t="str">
        <f t="shared" si="51"/>
        <v/>
      </c>
      <c r="V384" s="10" t="str">
        <f t="shared" si="51"/>
        <v/>
      </c>
      <c r="W384" s="10" t="str">
        <f t="shared" si="51"/>
        <v/>
      </c>
      <c r="X384" s="10" t="str">
        <f t="shared" si="47"/>
        <v/>
      </c>
      <c r="Y384" s="14">
        <f t="shared" si="44"/>
        <v>0</v>
      </c>
      <c r="Z384" s="4"/>
      <c r="AA384" s="10" t="str">
        <f t="shared" si="50"/>
        <v/>
      </c>
      <c r="AB384" s="10">
        <f t="shared" si="50"/>
        <v>329.06142857142856</v>
      </c>
      <c r="AC384" s="10" t="str">
        <f t="shared" si="50"/>
        <v/>
      </c>
      <c r="AD384" s="10" t="str">
        <f t="shared" si="49"/>
        <v/>
      </c>
      <c r="AE384" s="10" t="str">
        <f t="shared" si="49"/>
        <v/>
      </c>
      <c r="AF384" s="10" t="str">
        <f t="shared" si="49"/>
        <v/>
      </c>
      <c r="AG384" s="10" t="str">
        <f t="shared" si="49"/>
        <v/>
      </c>
      <c r="AH384" s="14">
        <f t="shared" si="45"/>
        <v>0</v>
      </c>
      <c r="AI384" s="12"/>
      <c r="AJ384" s="13" t="s">
        <v>48</v>
      </c>
    </row>
    <row r="385" spans="1:36" x14ac:dyDescent="0.3">
      <c r="A385" s="8" t="s">
        <v>506</v>
      </c>
      <c r="B385" s="9" t="str">
        <f>VLOOKUP(A385,'[1]Sub Pivot'!A$1:C$65536,2,FALSE)</f>
        <v>STEVENSON SUBSTATION</v>
      </c>
      <c r="C385" s="10">
        <f>VLOOKUP(A385,'[1]Sub Pivot'!A$1:C$65536,3,FALSE)</f>
        <v>25896</v>
      </c>
      <c r="D385" s="10">
        <f>IFERROR(VLOOKUP(A385,'[1]BP-18 Substation Detail'!A$1:C$65536,3,FALSE),"")</f>
        <v>25896</v>
      </c>
      <c r="E385" s="11">
        <f t="shared" si="42"/>
        <v>0</v>
      </c>
      <c r="G385" s="10">
        <f>IFERROR(VLOOKUP('BP-20 Substation Detail'!A385,'[1]O&amp;M Pivot'!M$1:V$65536,10,FALSE),0)</f>
        <v>785.77571428571434</v>
      </c>
      <c r="I385" s="13" t="s">
        <v>31</v>
      </c>
      <c r="J385" s="13">
        <v>1</v>
      </c>
      <c r="K385" s="13" t="s">
        <v>31</v>
      </c>
      <c r="L385" s="13" t="s">
        <v>31</v>
      </c>
      <c r="M385" s="13" t="s">
        <v>31</v>
      </c>
      <c r="N385" s="13" t="s">
        <v>31</v>
      </c>
      <c r="O385" s="13" t="s">
        <v>31</v>
      </c>
      <c r="P385" s="13">
        <f t="shared" si="43"/>
        <v>1</v>
      </c>
      <c r="R385" s="10" t="str">
        <f t="shared" si="52"/>
        <v/>
      </c>
      <c r="S385" s="10">
        <f t="shared" si="52"/>
        <v>25896</v>
      </c>
      <c r="T385" s="10" t="str">
        <f t="shared" si="52"/>
        <v/>
      </c>
      <c r="U385" s="10" t="str">
        <f t="shared" si="51"/>
        <v/>
      </c>
      <c r="V385" s="10" t="str">
        <f t="shared" si="51"/>
        <v/>
      </c>
      <c r="W385" s="10" t="str">
        <f t="shared" si="51"/>
        <v/>
      </c>
      <c r="X385" s="10" t="str">
        <f t="shared" si="47"/>
        <v/>
      </c>
      <c r="Y385" s="14">
        <f t="shared" si="44"/>
        <v>0</v>
      </c>
      <c r="Z385" s="4"/>
      <c r="AA385" s="10" t="str">
        <f t="shared" si="50"/>
        <v/>
      </c>
      <c r="AB385" s="10">
        <f t="shared" si="50"/>
        <v>785.77571428571434</v>
      </c>
      <c r="AC385" s="10" t="str">
        <f t="shared" si="50"/>
        <v/>
      </c>
      <c r="AD385" s="10" t="str">
        <f t="shared" si="49"/>
        <v/>
      </c>
      <c r="AE385" s="10" t="str">
        <f t="shared" si="49"/>
        <v/>
      </c>
      <c r="AF385" s="10" t="str">
        <f t="shared" si="49"/>
        <v/>
      </c>
      <c r="AG385" s="10" t="str">
        <f t="shared" si="49"/>
        <v/>
      </c>
      <c r="AH385" s="14">
        <f t="shared" si="45"/>
        <v>0</v>
      </c>
      <c r="AI385" s="12"/>
      <c r="AJ385" s="13" t="s">
        <v>48</v>
      </c>
    </row>
    <row r="386" spans="1:36" x14ac:dyDescent="0.3">
      <c r="A386" s="8" t="s">
        <v>507</v>
      </c>
      <c r="B386" s="9" t="str">
        <f>VLOOKUP(A386,'[1]Sub Pivot'!A$1:C$65536,2,FALSE)</f>
        <v>STEVENSVILLE SUBSTATION</v>
      </c>
      <c r="C386" s="10">
        <f>VLOOKUP(A386,'[1]Sub Pivot'!A$1:C$65536,3,FALSE)</f>
        <v>2086</v>
      </c>
      <c r="D386" s="10">
        <f>IFERROR(VLOOKUP(A386,'[1]BP-18 Substation Detail'!A$1:C$65536,3,FALSE),"")</f>
        <v>2086</v>
      </c>
      <c r="E386" s="11">
        <f t="shared" si="42"/>
        <v>0</v>
      </c>
      <c r="G386" s="10">
        <f>IFERROR(VLOOKUP('BP-20 Substation Detail'!A386,'[1]O&amp;M Pivot'!M$1:V$65536,10,FALSE),0)</f>
        <v>309.53428571428577</v>
      </c>
      <c r="I386" s="13" t="s">
        <v>31</v>
      </c>
      <c r="J386" s="13">
        <v>1</v>
      </c>
      <c r="K386" s="13" t="s">
        <v>31</v>
      </c>
      <c r="L386" s="13" t="s">
        <v>31</v>
      </c>
      <c r="M386" s="13" t="s">
        <v>31</v>
      </c>
      <c r="N386" s="13" t="s">
        <v>31</v>
      </c>
      <c r="O386" s="13" t="s">
        <v>31</v>
      </c>
      <c r="P386" s="13">
        <f t="shared" si="43"/>
        <v>1</v>
      </c>
      <c r="R386" s="10" t="str">
        <f t="shared" si="52"/>
        <v/>
      </c>
      <c r="S386" s="10">
        <f t="shared" si="52"/>
        <v>2086</v>
      </c>
      <c r="T386" s="10" t="str">
        <f t="shared" si="52"/>
        <v/>
      </c>
      <c r="U386" s="10" t="str">
        <f t="shared" si="51"/>
        <v/>
      </c>
      <c r="V386" s="10" t="str">
        <f t="shared" si="51"/>
        <v/>
      </c>
      <c r="W386" s="10" t="str">
        <f t="shared" si="51"/>
        <v/>
      </c>
      <c r="X386" s="10" t="str">
        <f t="shared" si="47"/>
        <v/>
      </c>
      <c r="Y386" s="14">
        <f t="shared" si="44"/>
        <v>0</v>
      </c>
      <c r="Z386" s="4"/>
      <c r="AA386" s="10" t="str">
        <f t="shared" si="50"/>
        <v/>
      </c>
      <c r="AB386" s="10">
        <f t="shared" si="50"/>
        <v>309.53428571428577</v>
      </c>
      <c r="AC386" s="10" t="str">
        <f t="shared" si="50"/>
        <v/>
      </c>
      <c r="AD386" s="10" t="str">
        <f t="shared" si="49"/>
        <v/>
      </c>
      <c r="AE386" s="10" t="str">
        <f t="shared" si="49"/>
        <v/>
      </c>
      <c r="AF386" s="10" t="str">
        <f t="shared" si="49"/>
        <v/>
      </c>
      <c r="AG386" s="10" t="str">
        <f t="shared" si="49"/>
        <v/>
      </c>
      <c r="AH386" s="14">
        <f t="shared" si="45"/>
        <v>0</v>
      </c>
      <c r="AI386" s="12"/>
      <c r="AJ386" s="13" t="s">
        <v>48</v>
      </c>
    </row>
    <row r="387" spans="1:36" x14ac:dyDescent="0.3">
      <c r="A387" s="8" t="s">
        <v>508</v>
      </c>
      <c r="B387" s="9" t="str">
        <f>VLOOKUP(A387,'[1]Sub Pivot'!A$1:C$65536,2,FALSE)</f>
        <v>STEILACOOM SUBSTATION</v>
      </c>
      <c r="C387" s="10">
        <f>VLOOKUP(A387,'[1]Sub Pivot'!A$1:C$65536,3,FALSE)</f>
        <v>1101094.94</v>
      </c>
      <c r="D387" s="10">
        <f>IFERROR(VLOOKUP(A387,'[1]BP-18 Substation Detail'!A$1:C$65536,3,FALSE),"")</f>
        <v>1101094.94</v>
      </c>
      <c r="E387" s="11">
        <f t="shared" ref="E387:E450" si="53">(C387-D387)/D387</f>
        <v>0</v>
      </c>
      <c r="G387" s="10">
        <f>IFERROR(VLOOKUP('BP-20 Substation Detail'!A387,'[1]O&amp;M Pivot'!M$1:V$65536,10,FALSE),0)</f>
        <v>12398.501428571428</v>
      </c>
      <c r="I387" s="13" t="s">
        <v>31</v>
      </c>
      <c r="J387" s="13">
        <v>0.68504986500074194</v>
      </c>
      <c r="K387" s="13" t="s">
        <v>31</v>
      </c>
      <c r="L387" s="13" t="s">
        <v>31</v>
      </c>
      <c r="M387" s="13">
        <v>0.31495013499925811</v>
      </c>
      <c r="N387" s="13" t="s">
        <v>31</v>
      </c>
      <c r="O387" s="13" t="s">
        <v>31</v>
      </c>
      <c r="P387" s="13">
        <f t="shared" ref="P387:P450" si="54">SUM(I387:O387)</f>
        <v>1</v>
      </c>
      <c r="R387" s="10" t="str">
        <f t="shared" si="52"/>
        <v/>
      </c>
      <c r="S387" s="10">
        <f t="shared" si="52"/>
        <v>754304.94000000006</v>
      </c>
      <c r="T387" s="10" t="str">
        <f t="shared" si="52"/>
        <v/>
      </c>
      <c r="U387" s="10" t="str">
        <f t="shared" si="51"/>
        <v/>
      </c>
      <c r="V387" s="10">
        <f t="shared" si="51"/>
        <v>346790</v>
      </c>
      <c r="W387" s="10" t="str">
        <f t="shared" si="51"/>
        <v/>
      </c>
      <c r="X387" s="10" t="str">
        <f t="shared" si="47"/>
        <v/>
      </c>
      <c r="Y387" s="14">
        <f t="shared" ref="Y387:Y450" si="55">SUM(R387:X387)-C387</f>
        <v>0</v>
      </c>
      <c r="Z387" s="4"/>
      <c r="AA387" s="10" t="str">
        <f t="shared" si="50"/>
        <v/>
      </c>
      <c r="AB387" s="10">
        <f t="shared" si="50"/>
        <v>8493.5917298543627</v>
      </c>
      <c r="AC387" s="10" t="str">
        <f t="shared" si="50"/>
        <v/>
      </c>
      <c r="AD387" s="10" t="str">
        <f t="shared" si="49"/>
        <v/>
      </c>
      <c r="AE387" s="10">
        <f t="shared" si="49"/>
        <v>3904.9096987170656</v>
      </c>
      <c r="AF387" s="10" t="str">
        <f t="shared" si="49"/>
        <v/>
      </c>
      <c r="AG387" s="10" t="str">
        <f t="shared" si="49"/>
        <v/>
      </c>
      <c r="AH387" s="14">
        <f t="shared" ref="AH387:AH450" si="56">SUM(AA387:AG387)-G387</f>
        <v>0</v>
      </c>
      <c r="AI387" s="12"/>
      <c r="AJ387" s="13" t="s">
        <v>113</v>
      </c>
    </row>
    <row r="388" spans="1:36" x14ac:dyDescent="0.3">
      <c r="A388" s="8" t="s">
        <v>509</v>
      </c>
      <c r="B388" s="9" t="str">
        <f>VLOOKUP(A388,'[1]Sub Pivot'!A$1:C$65536,2,FALSE)</f>
        <v>ST. JOHNS SUBSTATION</v>
      </c>
      <c r="C388" s="10">
        <f>VLOOKUP(A388,'[1]Sub Pivot'!A$1:C$65536,3,FALSE)</f>
        <v>10257617.694</v>
      </c>
      <c r="D388" s="10">
        <f>IFERROR(VLOOKUP(A388,'[1]BP-18 Substation Detail'!A$1:C$65536,3,FALSE),"")</f>
        <v>9744066.4639999978</v>
      </c>
      <c r="E388" s="11">
        <f t="shared" si="53"/>
        <v>5.2703994979646972E-2</v>
      </c>
      <c r="G388" s="10">
        <f>IFERROR(VLOOKUP('BP-20 Substation Detail'!A388,'[1]O&amp;M Pivot'!M$1:V$65536,10,FALSE),0)</f>
        <v>154182.39999999999</v>
      </c>
      <c r="I388" s="13" t="s">
        <v>31</v>
      </c>
      <c r="J388" s="13">
        <v>1</v>
      </c>
      <c r="K388" s="13" t="s">
        <v>31</v>
      </c>
      <c r="L388" s="13" t="s">
        <v>31</v>
      </c>
      <c r="M388" s="13" t="s">
        <v>31</v>
      </c>
      <c r="N388" s="13" t="s">
        <v>31</v>
      </c>
      <c r="O388" s="13" t="s">
        <v>31</v>
      </c>
      <c r="P388" s="13">
        <f t="shared" si="54"/>
        <v>1</v>
      </c>
      <c r="R388" s="10" t="str">
        <f t="shared" si="52"/>
        <v/>
      </c>
      <c r="S388" s="10">
        <f t="shared" si="52"/>
        <v>10257617.694</v>
      </c>
      <c r="T388" s="10" t="str">
        <f t="shared" si="52"/>
        <v/>
      </c>
      <c r="U388" s="10" t="str">
        <f t="shared" si="51"/>
        <v/>
      </c>
      <c r="V388" s="10" t="str">
        <f t="shared" si="51"/>
        <v/>
      </c>
      <c r="W388" s="10" t="str">
        <f t="shared" si="51"/>
        <v/>
      </c>
      <c r="X388" s="10" t="str">
        <f t="shared" si="47"/>
        <v/>
      </c>
      <c r="Y388" s="14">
        <f t="shared" si="55"/>
        <v>0</v>
      </c>
      <c r="Z388" s="4"/>
      <c r="AA388" s="10" t="str">
        <f t="shared" si="50"/>
        <v/>
      </c>
      <c r="AB388" s="10">
        <f t="shared" si="50"/>
        <v>154182.39999999999</v>
      </c>
      <c r="AC388" s="10" t="str">
        <f t="shared" si="50"/>
        <v/>
      </c>
      <c r="AD388" s="10" t="str">
        <f t="shared" si="49"/>
        <v/>
      </c>
      <c r="AE388" s="10" t="str">
        <f t="shared" si="49"/>
        <v/>
      </c>
      <c r="AF388" s="10" t="str">
        <f t="shared" si="49"/>
        <v/>
      </c>
      <c r="AG388" s="10" t="str">
        <f t="shared" si="49"/>
        <v/>
      </c>
      <c r="AH388" s="14">
        <f t="shared" si="56"/>
        <v>0</v>
      </c>
      <c r="AI388" s="12"/>
      <c r="AJ388" s="13" t="s">
        <v>32</v>
      </c>
    </row>
    <row r="389" spans="1:36" x14ac:dyDescent="0.3">
      <c r="A389" s="8" t="s">
        <v>510</v>
      </c>
      <c r="B389" s="9" t="str">
        <f>VLOOKUP(A389,'[1]Sub Pivot'!A$1:C$65536,2,FALSE)</f>
        <v>STILLWATER SUBSTATION(LINCOLNELECTRIC COOP)</v>
      </c>
      <c r="C389" s="10">
        <f>VLOOKUP(A389,'[1]Sub Pivot'!A$1:C$65536,3,FALSE)</f>
        <v>37172.1</v>
      </c>
      <c r="D389" s="10">
        <f>IFERROR(VLOOKUP(A389,'[1]BP-18 Substation Detail'!A$1:C$65536,3,FALSE),"")</f>
        <v>37172.1</v>
      </c>
      <c r="E389" s="11">
        <f t="shared" si="53"/>
        <v>0</v>
      </c>
      <c r="G389" s="10">
        <f>IFERROR(VLOOKUP('BP-20 Substation Detail'!A389,'[1]O&amp;M Pivot'!M$1:V$65536,10,FALSE),0)</f>
        <v>726.55000000000007</v>
      </c>
      <c r="I389" s="13" t="s">
        <v>31</v>
      </c>
      <c r="J389" s="13">
        <v>1</v>
      </c>
      <c r="K389" s="13" t="s">
        <v>31</v>
      </c>
      <c r="L389" s="13" t="s">
        <v>31</v>
      </c>
      <c r="M389" s="13" t="s">
        <v>31</v>
      </c>
      <c r="N389" s="13" t="s">
        <v>31</v>
      </c>
      <c r="O389" s="13" t="s">
        <v>31</v>
      </c>
      <c r="P389" s="13">
        <f t="shared" si="54"/>
        <v>1</v>
      </c>
      <c r="R389" s="10" t="str">
        <f t="shared" si="52"/>
        <v/>
      </c>
      <c r="S389" s="10">
        <f t="shared" si="52"/>
        <v>37172.1</v>
      </c>
      <c r="T389" s="10" t="str">
        <f t="shared" si="52"/>
        <v/>
      </c>
      <c r="U389" s="10" t="str">
        <f t="shared" si="51"/>
        <v/>
      </c>
      <c r="V389" s="10" t="str">
        <f t="shared" si="51"/>
        <v/>
      </c>
      <c r="W389" s="10" t="str">
        <f t="shared" si="51"/>
        <v/>
      </c>
      <c r="X389" s="10" t="str">
        <f t="shared" si="47"/>
        <v/>
      </c>
      <c r="Y389" s="14">
        <f t="shared" si="55"/>
        <v>0</v>
      </c>
      <c r="Z389" s="4"/>
      <c r="AA389" s="10" t="str">
        <f t="shared" si="50"/>
        <v/>
      </c>
      <c r="AB389" s="10">
        <f t="shared" si="50"/>
        <v>726.55000000000007</v>
      </c>
      <c r="AC389" s="10" t="str">
        <f t="shared" si="50"/>
        <v/>
      </c>
      <c r="AD389" s="10" t="str">
        <f t="shared" si="49"/>
        <v/>
      </c>
      <c r="AE389" s="10" t="str">
        <f t="shared" si="49"/>
        <v/>
      </c>
      <c r="AF389" s="10" t="str">
        <f t="shared" si="49"/>
        <v/>
      </c>
      <c r="AG389" s="10" t="str">
        <f t="shared" si="49"/>
        <v/>
      </c>
      <c r="AH389" s="14">
        <f t="shared" si="56"/>
        <v>0</v>
      </c>
      <c r="AI389" s="12"/>
      <c r="AJ389" s="13" t="s">
        <v>48</v>
      </c>
    </row>
    <row r="390" spans="1:36" x14ac:dyDescent="0.3">
      <c r="A390" s="8" t="s">
        <v>511</v>
      </c>
      <c r="B390" s="9" t="str">
        <f>VLOOKUP(A390,'[1]Sub Pivot'!A$1:C$65536,2,FALSE)</f>
        <v>SURPRISE LAKE SUBSTATION</v>
      </c>
      <c r="C390" s="10">
        <f>VLOOKUP(A390,'[1]Sub Pivot'!A$1:C$65536,3,FALSE)</f>
        <v>760077.01</v>
      </c>
      <c r="D390" s="10">
        <f>IFERROR(VLOOKUP(A390,'[1]BP-18 Substation Detail'!A$1:C$65536,3,FALSE),"")</f>
        <v>760077.01</v>
      </c>
      <c r="E390" s="11">
        <f t="shared" si="53"/>
        <v>0</v>
      </c>
      <c r="G390" s="10">
        <f>IFERROR(VLOOKUP('BP-20 Substation Detail'!A390,'[1]O&amp;M Pivot'!M$1:V$65536,10,FALSE),0)</f>
        <v>18015.47</v>
      </c>
      <c r="I390" s="13" t="s">
        <v>31</v>
      </c>
      <c r="J390" s="13">
        <v>0.79563912872460119</v>
      </c>
      <c r="K390" s="13" t="s">
        <v>31</v>
      </c>
      <c r="L390" s="13" t="s">
        <v>31</v>
      </c>
      <c r="M390" s="13">
        <v>0.20436087127539879</v>
      </c>
      <c r="N390" s="13" t="s">
        <v>31</v>
      </c>
      <c r="O390" s="13" t="s">
        <v>31</v>
      </c>
      <c r="P390" s="13">
        <f t="shared" si="54"/>
        <v>1</v>
      </c>
      <c r="R390" s="10" t="str">
        <f t="shared" si="52"/>
        <v/>
      </c>
      <c r="S390" s="10">
        <f t="shared" si="52"/>
        <v>604747.01</v>
      </c>
      <c r="T390" s="10" t="str">
        <f t="shared" si="52"/>
        <v/>
      </c>
      <c r="U390" s="10" t="str">
        <f t="shared" si="51"/>
        <v/>
      </c>
      <c r="V390" s="10">
        <f t="shared" si="51"/>
        <v>155330</v>
      </c>
      <c r="W390" s="10" t="str">
        <f t="shared" si="51"/>
        <v/>
      </c>
      <c r="X390" s="10" t="str">
        <f t="shared" si="47"/>
        <v/>
      </c>
      <c r="Y390" s="14">
        <f t="shared" si="55"/>
        <v>0</v>
      </c>
      <c r="Z390" s="4"/>
      <c r="AA390" s="10" t="str">
        <f t="shared" si="50"/>
        <v/>
      </c>
      <c r="AB390" s="10">
        <f t="shared" si="50"/>
        <v>14333.812854364192</v>
      </c>
      <c r="AC390" s="10" t="str">
        <f t="shared" si="50"/>
        <v/>
      </c>
      <c r="AD390" s="10" t="str">
        <f t="shared" si="49"/>
        <v/>
      </c>
      <c r="AE390" s="10">
        <f t="shared" si="49"/>
        <v>3681.6571456358088</v>
      </c>
      <c r="AF390" s="10" t="str">
        <f t="shared" si="49"/>
        <v/>
      </c>
      <c r="AG390" s="10" t="str">
        <f t="shared" si="49"/>
        <v/>
      </c>
      <c r="AH390" s="14">
        <f t="shared" si="56"/>
        <v>0</v>
      </c>
      <c r="AI390" s="12"/>
      <c r="AJ390" s="13" t="s">
        <v>296</v>
      </c>
    </row>
    <row r="391" spans="1:36" x14ac:dyDescent="0.3">
      <c r="A391" s="8" t="s">
        <v>512</v>
      </c>
      <c r="B391" s="16" t="str">
        <f>VLOOKUP(A391,'[1]Sub Pivot'!A$1:C$65536,2,FALSE)</f>
        <v>SUMMER LAKE SUBSTATION</v>
      </c>
      <c r="C391" s="10">
        <f>VLOOKUP(A391,'[1]Sub Pivot'!A$1:C$65536,3,FALSE)</f>
        <v>6963426.5800000001</v>
      </c>
      <c r="D391" s="10">
        <f>IFERROR(VLOOKUP(A391,'[1]BP-18 Substation Detail'!A$1:C$65536,3,FALSE),"")</f>
        <v>6239006.7799999984</v>
      </c>
      <c r="E391" s="11">
        <f t="shared" si="53"/>
        <v>0.11611139810301695</v>
      </c>
      <c r="G391" s="10">
        <f>IFERROR(VLOOKUP('BP-20 Substation Detail'!A391,'[1]O&amp;M Pivot'!M$1:V$65536,10,FALSE),0)</f>
        <v>95771.26285714285</v>
      </c>
      <c r="I391" s="13" t="s">
        <v>31</v>
      </c>
      <c r="J391" s="13">
        <v>0.43000000000000005</v>
      </c>
      <c r="K391" s="13">
        <v>0.56999999999999995</v>
      </c>
      <c r="L391" s="13" t="s">
        <v>31</v>
      </c>
      <c r="M391" s="13" t="s">
        <v>31</v>
      </c>
      <c r="N391" s="13" t="s">
        <v>31</v>
      </c>
      <c r="O391" s="13" t="s">
        <v>31</v>
      </c>
      <c r="P391" s="13">
        <f t="shared" si="54"/>
        <v>1</v>
      </c>
      <c r="R391" s="10" t="str">
        <f t="shared" si="52"/>
        <v/>
      </c>
      <c r="S391" s="10">
        <f t="shared" si="52"/>
        <v>2994273.4294000003</v>
      </c>
      <c r="T391" s="10">
        <f t="shared" si="52"/>
        <v>3969153.1505999998</v>
      </c>
      <c r="U391" s="10" t="str">
        <f t="shared" si="51"/>
        <v/>
      </c>
      <c r="V391" s="10" t="str">
        <f t="shared" si="51"/>
        <v/>
      </c>
      <c r="W391" s="10" t="str">
        <f t="shared" si="51"/>
        <v/>
      </c>
      <c r="X391" s="10" t="str">
        <f t="shared" si="47"/>
        <v/>
      </c>
      <c r="Y391" s="14">
        <f t="shared" si="55"/>
        <v>0</v>
      </c>
      <c r="Z391" s="4"/>
      <c r="AA391" s="10" t="str">
        <f t="shared" si="50"/>
        <v/>
      </c>
      <c r="AB391" s="10">
        <f t="shared" si="50"/>
        <v>41181.64302857143</v>
      </c>
      <c r="AC391" s="10">
        <f t="shared" si="50"/>
        <v>54589.61982857142</v>
      </c>
      <c r="AD391" s="10" t="str">
        <f t="shared" si="49"/>
        <v/>
      </c>
      <c r="AE391" s="10" t="str">
        <f t="shared" si="49"/>
        <v/>
      </c>
      <c r="AF391" s="10" t="str">
        <f t="shared" si="49"/>
        <v/>
      </c>
      <c r="AG391" s="10" t="str">
        <f t="shared" si="49"/>
        <v/>
      </c>
      <c r="AH391" s="14">
        <f t="shared" si="56"/>
        <v>0</v>
      </c>
      <c r="AI391" s="12"/>
      <c r="AJ391" s="26" t="s">
        <v>513</v>
      </c>
    </row>
    <row r="392" spans="1:36" x14ac:dyDescent="0.3">
      <c r="A392" s="8" t="s">
        <v>514</v>
      </c>
      <c r="B392" s="9" t="str">
        <f>VLOOKUP(A392,'[1]Sub Pivot'!A$1:C$65536,2,FALSE)</f>
        <v>SWAN VALLEY SUBSTATION</v>
      </c>
      <c r="C392" s="10">
        <f>VLOOKUP(A392,'[1]Sub Pivot'!A$1:C$65536,3,FALSE)</f>
        <v>7203377.0800000019</v>
      </c>
      <c r="D392" s="10">
        <f>IFERROR(VLOOKUP(A392,'[1]BP-18 Substation Detail'!A$1:C$65536,3,FALSE),"")</f>
        <v>7069255.3799999999</v>
      </c>
      <c r="E392" s="11">
        <f t="shared" si="53"/>
        <v>1.8972535690173646E-2</v>
      </c>
      <c r="G392" s="10">
        <f>IFERROR(VLOOKUP('BP-20 Substation Detail'!A392,'[1]O&amp;M Pivot'!M$1:V$65536,10,FALSE),0)</f>
        <v>70398.374285714279</v>
      </c>
      <c r="I392" s="13" t="s">
        <v>31</v>
      </c>
      <c r="J392" s="13">
        <v>0.97661082316352699</v>
      </c>
      <c r="K392" s="13" t="s">
        <v>31</v>
      </c>
      <c r="L392" s="13" t="s">
        <v>31</v>
      </c>
      <c r="M392" s="13">
        <v>2.3389176836472972E-2</v>
      </c>
      <c r="N392" s="13" t="s">
        <v>31</v>
      </c>
      <c r="O392" s="13" t="s">
        <v>31</v>
      </c>
      <c r="P392" s="13">
        <f t="shared" si="54"/>
        <v>1</v>
      </c>
      <c r="R392" s="10" t="str">
        <f t="shared" si="52"/>
        <v/>
      </c>
      <c r="S392" s="10">
        <f t="shared" si="52"/>
        <v>7034896.0196560854</v>
      </c>
      <c r="T392" s="10" t="str">
        <f t="shared" si="52"/>
        <v/>
      </c>
      <c r="U392" s="10" t="str">
        <f t="shared" si="51"/>
        <v/>
      </c>
      <c r="V392" s="10">
        <f t="shared" si="51"/>
        <v>168481.06034391635</v>
      </c>
      <c r="W392" s="10" t="str">
        <f t="shared" si="51"/>
        <v/>
      </c>
      <c r="X392" s="10" t="str">
        <f t="shared" si="47"/>
        <v/>
      </c>
      <c r="Y392" s="14">
        <f t="shared" si="55"/>
        <v>0</v>
      </c>
      <c r="Z392" s="4"/>
      <c r="AA392" s="10" t="str">
        <f t="shared" si="50"/>
        <v/>
      </c>
      <c r="AB392" s="10">
        <f t="shared" si="50"/>
        <v>68751.814260545492</v>
      </c>
      <c r="AC392" s="10" t="str">
        <f t="shared" si="50"/>
        <v/>
      </c>
      <c r="AD392" s="10" t="str">
        <f t="shared" si="49"/>
        <v/>
      </c>
      <c r="AE392" s="10">
        <f t="shared" si="49"/>
        <v>1646.5600251687829</v>
      </c>
      <c r="AF392" s="10" t="str">
        <f t="shared" si="49"/>
        <v/>
      </c>
      <c r="AG392" s="10" t="str">
        <f t="shared" si="49"/>
        <v/>
      </c>
      <c r="AH392" s="14">
        <f t="shared" si="56"/>
        <v>0</v>
      </c>
      <c r="AI392" s="12"/>
      <c r="AJ392" s="13" t="s">
        <v>515</v>
      </c>
    </row>
    <row r="393" spans="1:36" x14ac:dyDescent="0.3">
      <c r="A393" s="8" t="s">
        <v>516</v>
      </c>
      <c r="B393" s="9" t="str">
        <f>VLOOKUP(A393,'[1]Sub Pivot'!A$1:C$65536,2,FALSE)</f>
        <v>SYCAN COMPENSATION STATION</v>
      </c>
      <c r="C393" s="10">
        <f>VLOOKUP(A393,'[1]Sub Pivot'!A$1:C$65536,3,FALSE)</f>
        <v>16203749.290000001</v>
      </c>
      <c r="D393" s="10">
        <f>IFERROR(VLOOKUP(A393,'[1]BP-18 Substation Detail'!A$1:C$65536,3,FALSE),"")</f>
        <v>16203749.290000001</v>
      </c>
      <c r="E393" s="11">
        <f t="shared" si="53"/>
        <v>0</v>
      </c>
      <c r="G393" s="10">
        <f>IFERROR(VLOOKUP('BP-20 Substation Detail'!A393,'[1]O&amp;M Pivot'!M$1:V$65536,10,FALSE),0)</f>
        <v>97254.499999999985</v>
      </c>
      <c r="I393" s="13" t="s">
        <v>31</v>
      </c>
      <c r="J393" s="13" t="s">
        <v>31</v>
      </c>
      <c r="K393" s="13">
        <v>1</v>
      </c>
      <c r="L393" s="13" t="s">
        <v>31</v>
      </c>
      <c r="M393" s="13" t="s">
        <v>31</v>
      </c>
      <c r="N393" s="13" t="s">
        <v>31</v>
      </c>
      <c r="O393" s="13" t="s">
        <v>31</v>
      </c>
      <c r="P393" s="13">
        <f t="shared" si="54"/>
        <v>1</v>
      </c>
      <c r="R393" s="10" t="str">
        <f t="shared" si="52"/>
        <v/>
      </c>
      <c r="S393" s="10" t="str">
        <f t="shared" si="52"/>
        <v/>
      </c>
      <c r="T393" s="10">
        <f t="shared" si="52"/>
        <v>16203749.290000001</v>
      </c>
      <c r="U393" s="10" t="str">
        <f t="shared" si="51"/>
        <v/>
      </c>
      <c r="V393" s="10" t="str">
        <f t="shared" si="51"/>
        <v/>
      </c>
      <c r="W393" s="10" t="str">
        <f t="shared" si="51"/>
        <v/>
      </c>
      <c r="X393" s="10" t="str">
        <f t="shared" si="47"/>
        <v/>
      </c>
      <c r="Y393" s="14">
        <f t="shared" si="55"/>
        <v>0</v>
      </c>
      <c r="Z393" s="4"/>
      <c r="AA393" s="10" t="str">
        <f t="shared" si="50"/>
        <v/>
      </c>
      <c r="AB393" s="10" t="str">
        <f t="shared" si="50"/>
        <v/>
      </c>
      <c r="AC393" s="10">
        <f t="shared" si="50"/>
        <v>97254.499999999985</v>
      </c>
      <c r="AD393" s="10" t="str">
        <f t="shared" si="49"/>
        <v/>
      </c>
      <c r="AE393" s="10" t="str">
        <f t="shared" si="49"/>
        <v/>
      </c>
      <c r="AF393" s="10" t="str">
        <f t="shared" si="49"/>
        <v/>
      </c>
      <c r="AG393" s="10" t="str">
        <f t="shared" si="49"/>
        <v/>
      </c>
      <c r="AH393" s="14">
        <f t="shared" si="56"/>
        <v>0</v>
      </c>
      <c r="AI393" s="12"/>
      <c r="AJ393" s="13" t="s">
        <v>78</v>
      </c>
    </row>
    <row r="394" spans="1:36" x14ac:dyDescent="0.3">
      <c r="A394" s="8" t="s">
        <v>517</v>
      </c>
      <c r="B394" s="16" t="str">
        <f>VLOOKUP(A394,'[1]Sub Pivot'!A$1:C$65536,2,FALSE)</f>
        <v>TACOMA SUBSTATION</v>
      </c>
      <c r="C394" s="10">
        <f>VLOOKUP(A394,'[1]Sub Pivot'!A$1:C$65536,3,FALSE)</f>
        <v>21917742.969999999</v>
      </c>
      <c r="D394" s="10">
        <f>IFERROR(VLOOKUP(A394,'[1]BP-18 Substation Detail'!A$1:C$65536,3,FALSE),"")</f>
        <v>20547823.599999998</v>
      </c>
      <c r="E394" s="11">
        <f t="shared" si="53"/>
        <v>6.6669803900788846E-2</v>
      </c>
      <c r="G394" s="10">
        <f>IFERROR(VLOOKUP('BP-20 Substation Detail'!A394,'[1]O&amp;M Pivot'!M$1:V$65536,10,FALSE),0)</f>
        <v>339406.97857142857</v>
      </c>
      <c r="I394" s="13" t="s">
        <v>31</v>
      </c>
      <c r="J394" s="17">
        <f>1-O394</f>
        <v>0.98573346122235328</v>
      </c>
      <c r="K394" s="17" t="s">
        <v>31</v>
      </c>
      <c r="L394" s="17" t="s">
        <v>31</v>
      </c>
      <c r="M394" s="17" t="s">
        <v>31</v>
      </c>
      <c r="N394" s="17" t="s">
        <v>31</v>
      </c>
      <c r="O394" s="17">
        <v>1.4266538777646762E-2</v>
      </c>
      <c r="P394" s="13">
        <f t="shared" si="54"/>
        <v>1</v>
      </c>
      <c r="R394" s="10" t="str">
        <f t="shared" si="52"/>
        <v/>
      </c>
      <c r="S394" s="10">
        <f t="shared" si="52"/>
        <v>21605052.640000001</v>
      </c>
      <c r="T394" s="10" t="str">
        <f t="shared" si="52"/>
        <v/>
      </c>
      <c r="U394" s="10" t="str">
        <f t="shared" si="51"/>
        <v/>
      </c>
      <c r="V394" s="10" t="str">
        <f t="shared" si="51"/>
        <v/>
      </c>
      <c r="W394" s="10" t="str">
        <f t="shared" si="51"/>
        <v/>
      </c>
      <c r="X394" s="10">
        <f t="shared" si="47"/>
        <v>312690.32999999967</v>
      </c>
      <c r="Y394" s="14">
        <f t="shared" si="55"/>
        <v>0</v>
      </c>
      <c r="Z394" s="4"/>
      <c r="AA394" s="10" t="str">
        <f t="shared" si="50"/>
        <v/>
      </c>
      <c r="AB394" s="10">
        <f t="shared" si="50"/>
        <v>334564.8157502354</v>
      </c>
      <c r="AC394" s="10" t="str">
        <f t="shared" si="50"/>
        <v/>
      </c>
      <c r="AD394" s="10" t="str">
        <f t="shared" si="49"/>
        <v/>
      </c>
      <c r="AE394" s="10" t="str">
        <f t="shared" si="49"/>
        <v/>
      </c>
      <c r="AF394" s="10" t="str">
        <f t="shared" si="49"/>
        <v/>
      </c>
      <c r="AG394" s="10">
        <f t="shared" si="49"/>
        <v>4842.1628211932093</v>
      </c>
      <c r="AH394" s="14">
        <f t="shared" si="56"/>
        <v>0</v>
      </c>
      <c r="AI394" s="12"/>
      <c r="AJ394" s="17" t="s">
        <v>518</v>
      </c>
    </row>
    <row r="395" spans="1:36" x14ac:dyDescent="0.3">
      <c r="A395" s="8" t="s">
        <v>519</v>
      </c>
      <c r="B395" s="9" t="str">
        <f>VLOOKUP(A395,'[1]Sub Pivot'!A$1:C$65536,2,FALSE)</f>
        <v>TAYLOR FLATS SUBSTATION</v>
      </c>
      <c r="C395" s="10">
        <f>VLOOKUP(A395,'[1]Sub Pivot'!A$1:C$65536,3,FALSE)</f>
        <v>53709.95</v>
      </c>
      <c r="D395" s="10">
        <f>IFERROR(VLOOKUP(A395,'[1]BP-18 Substation Detail'!A$1:C$65536,3,FALSE),"")</f>
        <v>53709.95</v>
      </c>
      <c r="E395" s="11">
        <f t="shared" si="53"/>
        <v>0</v>
      </c>
      <c r="G395" s="10">
        <f>IFERROR(VLOOKUP('BP-20 Substation Detail'!A395,'[1]O&amp;M Pivot'!M$1:V$65536,10,FALSE),0)</f>
        <v>761.81999999999994</v>
      </c>
      <c r="I395" s="13" t="s">
        <v>31</v>
      </c>
      <c r="J395" s="13">
        <v>1</v>
      </c>
      <c r="K395" s="13" t="s">
        <v>31</v>
      </c>
      <c r="L395" s="13" t="s">
        <v>31</v>
      </c>
      <c r="M395" s="13" t="s">
        <v>31</v>
      </c>
      <c r="N395" s="13" t="s">
        <v>31</v>
      </c>
      <c r="O395" s="13" t="s">
        <v>31</v>
      </c>
      <c r="P395" s="13">
        <f t="shared" si="54"/>
        <v>1</v>
      </c>
      <c r="R395" s="10" t="str">
        <f t="shared" si="52"/>
        <v/>
      </c>
      <c r="S395" s="10">
        <f t="shared" si="52"/>
        <v>53709.95</v>
      </c>
      <c r="T395" s="10" t="str">
        <f t="shared" si="52"/>
        <v/>
      </c>
      <c r="U395" s="10" t="str">
        <f t="shared" si="51"/>
        <v/>
      </c>
      <c r="V395" s="10" t="str">
        <f t="shared" si="51"/>
        <v/>
      </c>
      <c r="W395" s="10" t="str">
        <f t="shared" si="51"/>
        <v/>
      </c>
      <c r="X395" s="10" t="str">
        <f t="shared" si="47"/>
        <v/>
      </c>
      <c r="Y395" s="14">
        <f t="shared" si="55"/>
        <v>0</v>
      </c>
      <c r="Z395" s="4"/>
      <c r="AA395" s="10" t="str">
        <f t="shared" si="50"/>
        <v/>
      </c>
      <c r="AB395" s="10">
        <f t="shared" si="50"/>
        <v>761.81999999999994</v>
      </c>
      <c r="AC395" s="10" t="str">
        <f t="shared" si="50"/>
        <v/>
      </c>
      <c r="AD395" s="10" t="str">
        <f t="shared" si="49"/>
        <v/>
      </c>
      <c r="AE395" s="10" t="str">
        <f t="shared" si="49"/>
        <v/>
      </c>
      <c r="AF395" s="10" t="str">
        <f t="shared" si="49"/>
        <v/>
      </c>
      <c r="AG395" s="10" t="str">
        <f t="shared" si="49"/>
        <v/>
      </c>
      <c r="AH395" s="14">
        <f t="shared" si="56"/>
        <v>0</v>
      </c>
      <c r="AI395" s="12"/>
      <c r="AJ395" s="13" t="s">
        <v>520</v>
      </c>
    </row>
    <row r="396" spans="1:36" x14ac:dyDescent="0.3">
      <c r="A396" s="8" t="s">
        <v>521</v>
      </c>
      <c r="B396" s="9" t="str">
        <f>VLOOKUP(A396,'[1]Sub Pivot'!A$1:C$65536,2,FALSE)</f>
        <v>TAFT SUBSTATION</v>
      </c>
      <c r="C396" s="10">
        <f>VLOOKUP(A396,'[1]Sub Pivot'!A$1:C$65536,3,FALSE)</f>
        <v>39341187.099999994</v>
      </c>
      <c r="D396" s="10">
        <f>IFERROR(VLOOKUP(A396,'[1]BP-18 Substation Detail'!A$1:C$65536,3,FALSE),"")</f>
        <v>39610002.953000002</v>
      </c>
      <c r="E396" s="11">
        <f t="shared" si="53"/>
        <v>-6.7865648310851201E-3</v>
      </c>
      <c r="G396" s="10">
        <f>IFERROR(VLOOKUP('BP-20 Substation Detail'!A396,'[1]O&amp;M Pivot'!M$1:V$65536,10,FALSE),0)</f>
        <v>700972.43857142865</v>
      </c>
      <c r="I396" s="13" t="s">
        <v>31</v>
      </c>
      <c r="J396" s="13">
        <v>1</v>
      </c>
      <c r="K396" s="13" t="s">
        <v>31</v>
      </c>
      <c r="L396" s="13" t="s">
        <v>31</v>
      </c>
      <c r="M396" s="13" t="s">
        <v>31</v>
      </c>
      <c r="N396" s="13" t="s">
        <v>31</v>
      </c>
      <c r="O396" s="13" t="s">
        <v>31</v>
      </c>
      <c r="P396" s="13">
        <f t="shared" si="54"/>
        <v>1</v>
      </c>
      <c r="R396" s="10" t="str">
        <f t="shared" si="52"/>
        <v/>
      </c>
      <c r="S396" s="10">
        <f t="shared" si="52"/>
        <v>39341187.099999994</v>
      </c>
      <c r="T396" s="10" t="str">
        <f t="shared" si="52"/>
        <v/>
      </c>
      <c r="U396" s="10" t="str">
        <f t="shared" si="51"/>
        <v/>
      </c>
      <c r="V396" s="10" t="str">
        <f t="shared" si="51"/>
        <v/>
      </c>
      <c r="W396" s="10" t="str">
        <f t="shared" si="51"/>
        <v/>
      </c>
      <c r="X396" s="10" t="str">
        <f t="shared" si="47"/>
        <v/>
      </c>
      <c r="Y396" s="14">
        <f t="shared" si="55"/>
        <v>0</v>
      </c>
      <c r="Z396" s="4"/>
      <c r="AA396" s="10" t="str">
        <f t="shared" si="50"/>
        <v/>
      </c>
      <c r="AB396" s="10">
        <f t="shared" si="50"/>
        <v>700972.43857142865</v>
      </c>
      <c r="AC396" s="10" t="str">
        <f t="shared" si="50"/>
        <v/>
      </c>
      <c r="AD396" s="10" t="str">
        <f t="shared" si="49"/>
        <v/>
      </c>
      <c r="AE396" s="10" t="str">
        <f t="shared" si="49"/>
        <v/>
      </c>
      <c r="AF396" s="10" t="str">
        <f t="shared" si="49"/>
        <v/>
      </c>
      <c r="AG396" s="10" t="str">
        <f t="shared" si="49"/>
        <v/>
      </c>
      <c r="AH396" s="14">
        <f t="shared" si="56"/>
        <v>0</v>
      </c>
      <c r="AI396" s="12"/>
      <c r="AJ396" s="13" t="s">
        <v>32</v>
      </c>
    </row>
    <row r="397" spans="1:36" x14ac:dyDescent="0.3">
      <c r="A397" s="8" t="s">
        <v>522</v>
      </c>
      <c r="B397" s="9" t="str">
        <f>VLOOKUP(A397,'[1]Sub Pivot'!A$1:C$65536,2,FALSE)</f>
        <v>TAHKENITCH SUBSTATION</v>
      </c>
      <c r="C397" s="10">
        <f>VLOOKUP(A397,'[1]Sub Pivot'!A$1:C$65536,3,FALSE)</f>
        <v>7409271.1100000041</v>
      </c>
      <c r="D397" s="10">
        <f>IFERROR(VLOOKUP(A397,'[1]BP-18 Substation Detail'!A$1:C$65536,3,FALSE),"")</f>
        <v>7257444.740000003</v>
      </c>
      <c r="E397" s="11">
        <f t="shared" si="53"/>
        <v>2.0920086261655913E-2</v>
      </c>
      <c r="G397" s="10">
        <f>IFERROR(VLOOKUP('BP-20 Substation Detail'!A397,'[1]O&amp;M Pivot'!M$1:V$65536,10,FALSE),0)</f>
        <v>64155.067142857137</v>
      </c>
      <c r="I397" s="13" t="s">
        <v>31</v>
      </c>
      <c r="J397" s="13">
        <v>1</v>
      </c>
      <c r="K397" s="13" t="s">
        <v>31</v>
      </c>
      <c r="L397" s="13" t="s">
        <v>31</v>
      </c>
      <c r="M397" s="13" t="s">
        <v>31</v>
      </c>
      <c r="N397" s="13" t="s">
        <v>31</v>
      </c>
      <c r="O397" s="13" t="s">
        <v>31</v>
      </c>
      <c r="P397" s="13">
        <f t="shared" si="54"/>
        <v>1</v>
      </c>
      <c r="R397" s="10" t="str">
        <f t="shared" si="52"/>
        <v/>
      </c>
      <c r="S397" s="10">
        <f t="shared" si="52"/>
        <v>7409271.1100000041</v>
      </c>
      <c r="T397" s="10" t="str">
        <f t="shared" si="52"/>
        <v/>
      </c>
      <c r="U397" s="10" t="str">
        <f t="shared" si="51"/>
        <v/>
      </c>
      <c r="V397" s="10" t="str">
        <f t="shared" si="51"/>
        <v/>
      </c>
      <c r="W397" s="10" t="str">
        <f t="shared" si="51"/>
        <v/>
      </c>
      <c r="X397" s="10" t="str">
        <f t="shared" si="51"/>
        <v/>
      </c>
      <c r="Y397" s="14">
        <f t="shared" si="55"/>
        <v>0</v>
      </c>
      <c r="Z397" s="4"/>
      <c r="AA397" s="10" t="str">
        <f t="shared" si="50"/>
        <v/>
      </c>
      <c r="AB397" s="10">
        <f t="shared" si="50"/>
        <v>64155.067142857137</v>
      </c>
      <c r="AC397" s="10" t="str">
        <f t="shared" si="50"/>
        <v/>
      </c>
      <c r="AD397" s="10" t="str">
        <f t="shared" si="49"/>
        <v/>
      </c>
      <c r="AE397" s="10" t="str">
        <f t="shared" si="49"/>
        <v/>
      </c>
      <c r="AF397" s="10" t="str">
        <f t="shared" si="49"/>
        <v/>
      </c>
      <c r="AG397" s="10" t="str">
        <f t="shared" si="49"/>
        <v/>
      </c>
      <c r="AH397" s="14">
        <f t="shared" si="56"/>
        <v>0</v>
      </c>
      <c r="AI397" s="12"/>
      <c r="AJ397" s="13" t="s">
        <v>32</v>
      </c>
    </row>
    <row r="398" spans="1:36" x14ac:dyDescent="0.3">
      <c r="A398" s="8" t="s">
        <v>523</v>
      </c>
      <c r="B398" s="9" t="str">
        <f>VLOOKUP(A398,'[1]Sub Pivot'!A$1:C$65536,2,FALSE)</f>
        <v>TARGHEE SUBSTATION</v>
      </c>
      <c r="C398" s="10">
        <f>VLOOKUP(A398,'[1]Sub Pivot'!A$1:C$65536,3,FALSE)</f>
        <v>2014435.8800000001</v>
      </c>
      <c r="D398" s="10">
        <f>IFERROR(VLOOKUP(A398,'[1]BP-18 Substation Detail'!A$1:C$65536,3,FALSE),"")</f>
        <v>1886679.2</v>
      </c>
      <c r="E398" s="11">
        <f t="shared" si="53"/>
        <v>6.7715104931458492E-2</v>
      </c>
      <c r="G398" s="10">
        <f>IFERROR(VLOOKUP('BP-20 Substation Detail'!A398,'[1]O&amp;M Pivot'!M$1:V$65536,10,FALSE),0)</f>
        <v>50844.020000000004</v>
      </c>
      <c r="I398" s="13" t="s">
        <v>31</v>
      </c>
      <c r="J398" s="13">
        <v>1</v>
      </c>
      <c r="K398" s="13" t="s">
        <v>31</v>
      </c>
      <c r="L398" s="13" t="s">
        <v>31</v>
      </c>
      <c r="M398" s="13" t="s">
        <v>31</v>
      </c>
      <c r="N398" s="13" t="s">
        <v>31</v>
      </c>
      <c r="O398" s="13" t="s">
        <v>31</v>
      </c>
      <c r="P398" s="13">
        <f t="shared" si="54"/>
        <v>1</v>
      </c>
      <c r="R398" s="10" t="str">
        <f t="shared" si="52"/>
        <v/>
      </c>
      <c r="S398" s="10">
        <f t="shared" si="52"/>
        <v>2014435.8800000001</v>
      </c>
      <c r="T398" s="10" t="str">
        <f t="shared" si="52"/>
        <v/>
      </c>
      <c r="U398" s="10" t="str">
        <f t="shared" si="51"/>
        <v/>
      </c>
      <c r="V398" s="10" t="str">
        <f t="shared" si="51"/>
        <v/>
      </c>
      <c r="W398" s="10" t="str">
        <f t="shared" si="51"/>
        <v/>
      </c>
      <c r="X398" s="10" t="str">
        <f t="shared" si="51"/>
        <v/>
      </c>
      <c r="Y398" s="14">
        <f t="shared" si="55"/>
        <v>0</v>
      </c>
      <c r="Z398" s="4"/>
      <c r="AA398" s="10" t="str">
        <f t="shared" si="50"/>
        <v/>
      </c>
      <c r="AB398" s="10">
        <f t="shared" si="50"/>
        <v>50844.020000000004</v>
      </c>
      <c r="AC398" s="10" t="str">
        <f t="shared" si="50"/>
        <v/>
      </c>
      <c r="AD398" s="10" t="str">
        <f t="shared" si="49"/>
        <v/>
      </c>
      <c r="AE398" s="10" t="str">
        <f t="shared" si="49"/>
        <v/>
      </c>
      <c r="AF398" s="10" t="str">
        <f t="shared" si="49"/>
        <v/>
      </c>
      <c r="AG398" s="10" t="str">
        <f t="shared" si="49"/>
        <v/>
      </c>
      <c r="AH398" s="14">
        <f t="shared" si="56"/>
        <v>0</v>
      </c>
      <c r="AI398" s="12"/>
      <c r="AJ398" s="13" t="s">
        <v>32</v>
      </c>
    </row>
    <row r="399" spans="1:36" x14ac:dyDescent="0.3">
      <c r="A399" s="8" t="s">
        <v>524</v>
      </c>
      <c r="B399" s="9" t="str">
        <f>VLOOKUP(A399,'[1]Sub Pivot'!A$1:C$65536,2,FALSE)</f>
        <v>TARKIO SUBSTATION (SOLD)</v>
      </c>
      <c r="C399" s="10">
        <f>VLOOKUP(A399,'[1]Sub Pivot'!A$1:C$65536,3,FALSE)</f>
        <v>3886</v>
      </c>
      <c r="D399" s="10">
        <f>IFERROR(VLOOKUP(A399,'[1]BP-18 Substation Detail'!A$1:C$65536,3,FALSE),"")</f>
        <v>3886</v>
      </c>
      <c r="E399" s="11">
        <f t="shared" si="53"/>
        <v>0</v>
      </c>
      <c r="G399" s="10">
        <f>IFERROR(VLOOKUP('BP-20 Substation Detail'!A399,'[1]O&amp;M Pivot'!M$1:V$65536,10,FALSE),0)</f>
        <v>281.38142857142856</v>
      </c>
      <c r="I399" s="13" t="s">
        <v>31</v>
      </c>
      <c r="J399" s="13">
        <v>1</v>
      </c>
      <c r="K399" s="13" t="s">
        <v>31</v>
      </c>
      <c r="L399" s="13" t="s">
        <v>31</v>
      </c>
      <c r="M399" s="13" t="s">
        <v>31</v>
      </c>
      <c r="N399" s="13" t="s">
        <v>31</v>
      </c>
      <c r="O399" s="13" t="s">
        <v>31</v>
      </c>
      <c r="P399" s="13">
        <f t="shared" si="54"/>
        <v>1</v>
      </c>
      <c r="R399" s="10" t="str">
        <f t="shared" si="52"/>
        <v/>
      </c>
      <c r="S399" s="10">
        <f t="shared" si="52"/>
        <v>3886</v>
      </c>
      <c r="T399" s="10" t="str">
        <f t="shared" si="52"/>
        <v/>
      </c>
      <c r="U399" s="10" t="str">
        <f t="shared" si="51"/>
        <v/>
      </c>
      <c r="V399" s="10" t="str">
        <f t="shared" si="51"/>
        <v/>
      </c>
      <c r="W399" s="10" t="str">
        <f t="shared" si="51"/>
        <v/>
      </c>
      <c r="X399" s="10" t="str">
        <f t="shared" si="51"/>
        <v/>
      </c>
      <c r="Y399" s="14">
        <f t="shared" si="55"/>
        <v>0</v>
      </c>
      <c r="Z399" s="4"/>
      <c r="AA399" s="10" t="str">
        <f t="shared" si="50"/>
        <v/>
      </c>
      <c r="AB399" s="10">
        <f t="shared" si="50"/>
        <v>281.38142857142856</v>
      </c>
      <c r="AC399" s="10" t="str">
        <f t="shared" si="50"/>
        <v/>
      </c>
      <c r="AD399" s="10" t="str">
        <f t="shared" si="49"/>
        <v/>
      </c>
      <c r="AE399" s="10" t="str">
        <f t="shared" si="49"/>
        <v/>
      </c>
      <c r="AF399" s="10" t="str">
        <f t="shared" si="49"/>
        <v/>
      </c>
      <c r="AG399" s="10" t="str">
        <f t="shared" si="49"/>
        <v/>
      </c>
      <c r="AH399" s="14">
        <f t="shared" si="56"/>
        <v>0</v>
      </c>
      <c r="AI399" s="12"/>
      <c r="AJ399" s="13" t="s">
        <v>525</v>
      </c>
    </row>
    <row r="400" spans="1:36" x14ac:dyDescent="0.3">
      <c r="A400" s="8" t="s">
        <v>526</v>
      </c>
      <c r="B400" s="9" t="str">
        <f>VLOOKUP(A400,'[1]Sub Pivot'!A$1:C$65536,2,FALSE)</f>
        <v>THE DALLES SUBSTATION</v>
      </c>
      <c r="C400" s="10">
        <f>VLOOKUP(A400,'[1]Sub Pivot'!A$1:C$65536,3,FALSE)</f>
        <v>2432493.4109999989</v>
      </c>
      <c r="D400" s="10">
        <f>IFERROR(VLOOKUP(A400,'[1]BP-18 Substation Detail'!A$1:C$65536,3,FALSE),"")</f>
        <v>2432493.4110000003</v>
      </c>
      <c r="E400" s="11">
        <f t="shared" si="53"/>
        <v>-5.7430119054214265E-16</v>
      </c>
      <c r="G400" s="10">
        <f>IFERROR(VLOOKUP('BP-20 Substation Detail'!A400,'[1]O&amp;M Pivot'!M$1:V$65536,10,FALSE),0)</f>
        <v>57688.655714285713</v>
      </c>
      <c r="I400" s="13" t="s">
        <v>31</v>
      </c>
      <c r="J400" s="13">
        <v>1</v>
      </c>
      <c r="K400" s="13" t="s">
        <v>31</v>
      </c>
      <c r="L400" s="13" t="s">
        <v>31</v>
      </c>
      <c r="M400" s="13" t="s">
        <v>31</v>
      </c>
      <c r="N400" s="13" t="s">
        <v>31</v>
      </c>
      <c r="O400" s="13" t="s">
        <v>31</v>
      </c>
      <c r="P400" s="13">
        <f t="shared" si="54"/>
        <v>1</v>
      </c>
      <c r="R400" s="10" t="str">
        <f t="shared" si="52"/>
        <v/>
      </c>
      <c r="S400" s="10">
        <f t="shared" si="52"/>
        <v>2432493.4109999989</v>
      </c>
      <c r="T400" s="10" t="str">
        <f t="shared" si="52"/>
        <v/>
      </c>
      <c r="U400" s="10" t="str">
        <f t="shared" si="51"/>
        <v/>
      </c>
      <c r="V400" s="10" t="str">
        <f t="shared" si="51"/>
        <v/>
      </c>
      <c r="W400" s="10" t="str">
        <f t="shared" si="51"/>
        <v/>
      </c>
      <c r="X400" s="10" t="str">
        <f t="shared" si="51"/>
        <v/>
      </c>
      <c r="Y400" s="14">
        <f t="shared" si="55"/>
        <v>0</v>
      </c>
      <c r="Z400" s="4"/>
      <c r="AA400" s="10" t="str">
        <f t="shared" si="50"/>
        <v/>
      </c>
      <c r="AB400" s="10">
        <f t="shared" si="50"/>
        <v>57688.655714285713</v>
      </c>
      <c r="AC400" s="10" t="str">
        <f t="shared" si="50"/>
        <v/>
      </c>
      <c r="AD400" s="10" t="str">
        <f t="shared" si="49"/>
        <v/>
      </c>
      <c r="AE400" s="10" t="str">
        <f t="shared" si="49"/>
        <v/>
      </c>
      <c r="AF400" s="10" t="str">
        <f t="shared" si="49"/>
        <v/>
      </c>
      <c r="AG400" s="10" t="str">
        <f t="shared" si="49"/>
        <v/>
      </c>
      <c r="AH400" s="14">
        <f t="shared" si="56"/>
        <v>0</v>
      </c>
      <c r="AI400" s="12"/>
      <c r="AJ400" s="13" t="s">
        <v>32</v>
      </c>
    </row>
    <row r="401" spans="1:36" x14ac:dyDescent="0.3">
      <c r="A401" s="8" t="s">
        <v>527</v>
      </c>
      <c r="B401" s="9" t="str">
        <f>VLOOKUP(A401,'[1]Sub Pivot'!A$1:C$65536,2,FALSE)</f>
        <v>TIDE FLATS SUBSTATION</v>
      </c>
      <c r="C401" s="10">
        <f>VLOOKUP(A401,'[1]Sub Pivot'!A$1:C$65536,3,FALSE)</f>
        <v>-1389</v>
      </c>
      <c r="D401" s="10">
        <f>IFERROR(VLOOKUP(A401,'[1]BP-18 Substation Detail'!A$1:C$65536,3,FALSE),"")</f>
        <v>-1389</v>
      </c>
      <c r="E401" s="11">
        <f t="shared" si="53"/>
        <v>0</v>
      </c>
      <c r="G401" s="10">
        <f>IFERROR(VLOOKUP('BP-20 Substation Detail'!A401,'[1]O&amp;M Pivot'!M$1:V$65536,10,FALSE),0)</f>
        <v>0</v>
      </c>
      <c r="I401" s="13" t="s">
        <v>31</v>
      </c>
      <c r="J401" s="13">
        <v>1</v>
      </c>
      <c r="K401" s="13" t="s">
        <v>31</v>
      </c>
      <c r="L401" s="13" t="s">
        <v>31</v>
      </c>
      <c r="M401" s="13" t="s">
        <v>31</v>
      </c>
      <c r="N401" s="13" t="s">
        <v>31</v>
      </c>
      <c r="O401" s="13" t="s">
        <v>31</v>
      </c>
      <c r="P401" s="13">
        <f t="shared" si="54"/>
        <v>1</v>
      </c>
      <c r="R401" s="10" t="str">
        <f t="shared" si="52"/>
        <v/>
      </c>
      <c r="S401" s="10">
        <f t="shared" si="52"/>
        <v>-1389</v>
      </c>
      <c r="T401" s="10" t="str">
        <f t="shared" si="52"/>
        <v/>
      </c>
      <c r="U401" s="10" t="str">
        <f t="shared" si="51"/>
        <v/>
      </c>
      <c r="V401" s="10" t="str">
        <f t="shared" si="51"/>
        <v/>
      </c>
      <c r="W401" s="10" t="str">
        <f t="shared" si="51"/>
        <v/>
      </c>
      <c r="X401" s="10" t="str">
        <f t="shared" si="51"/>
        <v/>
      </c>
      <c r="Y401" s="14">
        <f t="shared" si="55"/>
        <v>0</v>
      </c>
      <c r="Z401" s="4"/>
      <c r="AA401" s="10" t="str">
        <f t="shared" si="50"/>
        <v/>
      </c>
      <c r="AB401" s="10">
        <f t="shared" si="50"/>
        <v>0</v>
      </c>
      <c r="AC401" s="10" t="str">
        <f t="shared" si="50"/>
        <v/>
      </c>
      <c r="AD401" s="10" t="str">
        <f t="shared" si="49"/>
        <v/>
      </c>
      <c r="AE401" s="10" t="str">
        <f t="shared" si="49"/>
        <v/>
      </c>
      <c r="AF401" s="10" t="str">
        <f t="shared" si="49"/>
        <v/>
      </c>
      <c r="AG401" s="10" t="str">
        <f t="shared" si="49"/>
        <v/>
      </c>
      <c r="AH401" s="14">
        <f t="shared" si="56"/>
        <v>0</v>
      </c>
      <c r="AI401" s="12"/>
      <c r="AJ401" s="13" t="s">
        <v>100</v>
      </c>
    </row>
    <row r="402" spans="1:36" x14ac:dyDescent="0.3">
      <c r="A402" s="8" t="s">
        <v>528</v>
      </c>
      <c r="B402" s="9" t="str">
        <f>VLOOKUP(A402,'[1]Sub Pivot'!A$1:C$65536,2,FALSE)</f>
        <v>THE DALLES POWERHOUSE</v>
      </c>
      <c r="C402" s="10">
        <f>VLOOKUP(A402,'[1]Sub Pivot'!A$1:C$65536,3,FALSE)</f>
        <v>667343.66999999993</v>
      </c>
      <c r="D402" s="10">
        <f>IFERROR(VLOOKUP(A402,'[1]BP-18 Substation Detail'!A$1:C$65536,3,FALSE),"")</f>
        <v>667343.66999999993</v>
      </c>
      <c r="E402" s="11">
        <f t="shared" si="53"/>
        <v>0</v>
      </c>
      <c r="G402" s="10">
        <f>IFERROR(VLOOKUP('BP-20 Substation Detail'!A402,'[1]O&amp;M Pivot'!M$1:V$65536,10,FALSE),0)</f>
        <v>6255.3771428571436</v>
      </c>
      <c r="I402" s="13">
        <v>1</v>
      </c>
      <c r="J402" s="13" t="s">
        <v>31</v>
      </c>
      <c r="K402" s="13" t="s">
        <v>31</v>
      </c>
      <c r="L402" s="13" t="s">
        <v>31</v>
      </c>
      <c r="M402" s="13" t="s">
        <v>31</v>
      </c>
      <c r="N402" s="13" t="s">
        <v>31</v>
      </c>
      <c r="O402" s="13" t="s">
        <v>31</v>
      </c>
      <c r="P402" s="13">
        <f t="shared" si="54"/>
        <v>1</v>
      </c>
      <c r="R402" s="10">
        <f t="shared" si="52"/>
        <v>667343.66999999993</v>
      </c>
      <c r="S402" s="10" t="str">
        <f t="shared" si="52"/>
        <v/>
      </c>
      <c r="T402" s="10" t="str">
        <f t="shared" si="52"/>
        <v/>
      </c>
      <c r="U402" s="10" t="str">
        <f t="shared" si="51"/>
        <v/>
      </c>
      <c r="V402" s="10" t="str">
        <f t="shared" si="51"/>
        <v/>
      </c>
      <c r="W402" s="10" t="str">
        <f t="shared" si="51"/>
        <v/>
      </c>
      <c r="X402" s="10" t="str">
        <f t="shared" si="51"/>
        <v/>
      </c>
      <c r="Y402" s="14">
        <f t="shared" si="55"/>
        <v>0</v>
      </c>
      <c r="Z402" s="4"/>
      <c r="AA402" s="10">
        <f t="shared" si="50"/>
        <v>6255.3771428571436</v>
      </c>
      <c r="AB402" s="10" t="str">
        <f t="shared" si="50"/>
        <v/>
      </c>
      <c r="AC402" s="10" t="str">
        <f t="shared" si="50"/>
        <v/>
      </c>
      <c r="AD402" s="10" t="str">
        <f t="shared" si="49"/>
        <v/>
      </c>
      <c r="AE402" s="10" t="str">
        <f t="shared" si="49"/>
        <v/>
      </c>
      <c r="AF402" s="10" t="str">
        <f t="shared" si="49"/>
        <v/>
      </c>
      <c r="AG402" s="10" t="str">
        <f t="shared" si="49"/>
        <v/>
      </c>
      <c r="AH402" s="14">
        <f t="shared" si="56"/>
        <v>0</v>
      </c>
      <c r="AI402" s="12"/>
      <c r="AJ402" s="13" t="s">
        <v>96</v>
      </c>
    </row>
    <row r="403" spans="1:36" x14ac:dyDescent="0.3">
      <c r="A403" s="8" t="s">
        <v>529</v>
      </c>
      <c r="B403" s="9" t="str">
        <f>VLOOKUP(A403,'[1]Sub Pivot'!A$1:C$65536,2,FALSE)</f>
        <v>TETON SUBSTATION</v>
      </c>
      <c r="C403" s="10">
        <f>VLOOKUP(A403,'[1]Sub Pivot'!A$1:C$65536,3,FALSE)</f>
        <v>3243792.929</v>
      </c>
      <c r="D403" s="10">
        <f>IFERROR(VLOOKUP(A403,'[1]BP-18 Substation Detail'!A$1:C$65536,3,FALSE),"")</f>
        <v>3243792.9289999995</v>
      </c>
      <c r="E403" s="11">
        <f t="shared" si="53"/>
        <v>1.4355456636724771E-16</v>
      </c>
      <c r="G403" s="10">
        <f>IFERROR(VLOOKUP('BP-20 Substation Detail'!A403,'[1]O&amp;M Pivot'!M$1:V$65536,10,FALSE),0)</f>
        <v>68743.391428571427</v>
      </c>
      <c r="I403" s="13" t="s">
        <v>31</v>
      </c>
      <c r="J403" s="13">
        <v>1</v>
      </c>
      <c r="K403" s="13" t="s">
        <v>31</v>
      </c>
      <c r="L403" s="13" t="s">
        <v>31</v>
      </c>
      <c r="M403" s="13" t="s">
        <v>31</v>
      </c>
      <c r="N403" s="13" t="s">
        <v>31</v>
      </c>
      <c r="O403" s="13" t="s">
        <v>31</v>
      </c>
      <c r="P403" s="13">
        <f t="shared" si="54"/>
        <v>1</v>
      </c>
      <c r="R403" s="10" t="str">
        <f t="shared" si="52"/>
        <v/>
      </c>
      <c r="S403" s="10">
        <f t="shared" si="52"/>
        <v>3243792.929</v>
      </c>
      <c r="T403" s="10" t="str">
        <f t="shared" si="52"/>
        <v/>
      </c>
      <c r="U403" s="10" t="str">
        <f t="shared" si="51"/>
        <v/>
      </c>
      <c r="V403" s="10" t="str">
        <f t="shared" si="51"/>
        <v/>
      </c>
      <c r="W403" s="10" t="str">
        <f t="shared" si="51"/>
        <v/>
      </c>
      <c r="X403" s="10" t="str">
        <f t="shared" si="51"/>
        <v/>
      </c>
      <c r="Y403" s="14">
        <f t="shared" si="55"/>
        <v>0</v>
      </c>
      <c r="Z403" s="4"/>
      <c r="AA403" s="10" t="str">
        <f t="shared" si="50"/>
        <v/>
      </c>
      <c r="AB403" s="10">
        <f t="shared" si="50"/>
        <v>68743.391428571427</v>
      </c>
      <c r="AC403" s="10" t="str">
        <f t="shared" si="50"/>
        <v/>
      </c>
      <c r="AD403" s="10" t="str">
        <f t="shared" si="49"/>
        <v/>
      </c>
      <c r="AE403" s="10" t="str">
        <f t="shared" si="49"/>
        <v/>
      </c>
      <c r="AF403" s="10" t="str">
        <f t="shared" si="49"/>
        <v/>
      </c>
      <c r="AG403" s="10" t="str">
        <f t="shared" si="49"/>
        <v/>
      </c>
      <c r="AH403" s="14">
        <f t="shared" si="56"/>
        <v>0</v>
      </c>
      <c r="AI403" s="12"/>
      <c r="AJ403" s="13" t="s">
        <v>32</v>
      </c>
    </row>
    <row r="404" spans="1:36" x14ac:dyDescent="0.3">
      <c r="A404" s="8" t="s">
        <v>530</v>
      </c>
      <c r="B404" s="9" t="str">
        <f>VLOOKUP(A404,'[1]Sub Pivot'!A$1:C$65536,2,FALSE)</f>
        <v>THAYER DRIVE SUBSTATION(CITY OF RICHLAND)</v>
      </c>
      <c r="C404" s="10">
        <f>VLOOKUP(A404,'[1]Sub Pivot'!A$1:C$65536,3,FALSE)</f>
        <v>85950.75</v>
      </c>
      <c r="D404" s="10">
        <f>IFERROR(VLOOKUP(A404,'[1]BP-18 Substation Detail'!A$1:C$65536,3,FALSE),"")</f>
        <v>85950.75</v>
      </c>
      <c r="E404" s="11">
        <f t="shared" si="53"/>
        <v>0</v>
      </c>
      <c r="G404" s="10">
        <f>IFERROR(VLOOKUP('BP-20 Substation Detail'!A404,'[1]O&amp;M Pivot'!M$1:V$65536,10,FALSE),0)</f>
        <v>1231.6528571428571</v>
      </c>
      <c r="I404" s="13" t="s">
        <v>31</v>
      </c>
      <c r="J404" s="13">
        <v>1</v>
      </c>
      <c r="K404" s="13" t="s">
        <v>31</v>
      </c>
      <c r="L404" s="13" t="s">
        <v>31</v>
      </c>
      <c r="M404" s="13" t="s">
        <v>31</v>
      </c>
      <c r="N404" s="13" t="s">
        <v>31</v>
      </c>
      <c r="O404" s="13" t="s">
        <v>31</v>
      </c>
      <c r="P404" s="13">
        <f t="shared" si="54"/>
        <v>1</v>
      </c>
      <c r="R404" s="10" t="str">
        <f t="shared" si="52"/>
        <v/>
      </c>
      <c r="S404" s="10">
        <f t="shared" si="52"/>
        <v>85950.75</v>
      </c>
      <c r="T404" s="10" t="str">
        <f t="shared" si="52"/>
        <v/>
      </c>
      <c r="U404" s="10" t="str">
        <f t="shared" si="51"/>
        <v/>
      </c>
      <c r="V404" s="10" t="str">
        <f t="shared" si="51"/>
        <v/>
      </c>
      <c r="W404" s="10" t="str">
        <f t="shared" si="51"/>
        <v/>
      </c>
      <c r="X404" s="10" t="str">
        <f t="shared" si="51"/>
        <v/>
      </c>
      <c r="Y404" s="14">
        <f t="shared" si="55"/>
        <v>0</v>
      </c>
      <c r="Z404" s="4"/>
      <c r="AA404" s="10" t="str">
        <f t="shared" si="50"/>
        <v/>
      </c>
      <c r="AB404" s="10">
        <f t="shared" si="50"/>
        <v>1231.6528571428571</v>
      </c>
      <c r="AC404" s="10" t="str">
        <f t="shared" si="50"/>
        <v/>
      </c>
      <c r="AD404" s="10" t="str">
        <f t="shared" si="49"/>
        <v/>
      </c>
      <c r="AE404" s="10" t="str">
        <f t="shared" si="49"/>
        <v/>
      </c>
      <c r="AF404" s="10" t="str">
        <f t="shared" si="49"/>
        <v/>
      </c>
      <c r="AG404" s="10" t="str">
        <f t="shared" si="49"/>
        <v/>
      </c>
      <c r="AH404" s="14">
        <f t="shared" si="56"/>
        <v>0</v>
      </c>
      <c r="AI404" s="12"/>
      <c r="AJ404" s="13" t="s">
        <v>48</v>
      </c>
    </row>
    <row r="405" spans="1:36" x14ac:dyDescent="0.3">
      <c r="A405" s="8" t="s">
        <v>531</v>
      </c>
      <c r="B405" s="9" t="str">
        <f>VLOOKUP(A405,'[1]Sub Pivot'!A$1:C$65536,2,FALSE)</f>
        <v>TILLAMOOK SUBSTATION</v>
      </c>
      <c r="C405" s="10">
        <f>VLOOKUP(A405,'[1]Sub Pivot'!A$1:C$65536,3,FALSE)</f>
        <v>8927267.7200000025</v>
      </c>
      <c r="D405" s="10">
        <f>IFERROR(VLOOKUP(A405,'[1]BP-18 Substation Detail'!A$1:C$65536,3,FALSE),"")</f>
        <v>8840970.1600000001</v>
      </c>
      <c r="E405" s="11">
        <f t="shared" si="53"/>
        <v>9.7610961736355854E-3</v>
      </c>
      <c r="G405" s="10">
        <f>IFERROR(VLOOKUP('BP-20 Substation Detail'!A405,'[1]O&amp;M Pivot'!M$1:V$65536,10,FALSE),0)</f>
        <v>147584.55285714284</v>
      </c>
      <c r="I405" s="13" t="s">
        <v>31</v>
      </c>
      <c r="J405" s="13">
        <v>1</v>
      </c>
      <c r="K405" s="13" t="s">
        <v>31</v>
      </c>
      <c r="L405" s="13" t="s">
        <v>31</v>
      </c>
      <c r="M405" s="13" t="s">
        <v>31</v>
      </c>
      <c r="N405" s="13" t="s">
        <v>31</v>
      </c>
      <c r="O405" s="13" t="s">
        <v>31</v>
      </c>
      <c r="P405" s="13">
        <f t="shared" si="54"/>
        <v>1</v>
      </c>
      <c r="R405" s="10" t="str">
        <f t="shared" si="52"/>
        <v/>
      </c>
      <c r="S405" s="10">
        <f t="shared" si="52"/>
        <v>8927267.7200000025</v>
      </c>
      <c r="T405" s="10" t="str">
        <f t="shared" si="52"/>
        <v/>
      </c>
      <c r="U405" s="10" t="str">
        <f t="shared" si="51"/>
        <v/>
      </c>
      <c r="V405" s="10" t="str">
        <f t="shared" si="51"/>
        <v/>
      </c>
      <c r="W405" s="10" t="str">
        <f t="shared" si="51"/>
        <v/>
      </c>
      <c r="X405" s="10" t="str">
        <f t="shared" si="51"/>
        <v/>
      </c>
      <c r="Y405" s="14">
        <f t="shared" si="55"/>
        <v>0</v>
      </c>
      <c r="Z405" s="4"/>
      <c r="AA405" s="10" t="str">
        <f t="shared" si="50"/>
        <v/>
      </c>
      <c r="AB405" s="10">
        <f t="shared" si="50"/>
        <v>147584.55285714284</v>
      </c>
      <c r="AC405" s="10" t="str">
        <f t="shared" si="50"/>
        <v/>
      </c>
      <c r="AD405" s="10" t="str">
        <f t="shared" si="49"/>
        <v/>
      </c>
      <c r="AE405" s="10" t="str">
        <f t="shared" si="49"/>
        <v/>
      </c>
      <c r="AF405" s="10" t="str">
        <f t="shared" si="49"/>
        <v/>
      </c>
      <c r="AG405" s="10" t="str">
        <f t="shared" si="49"/>
        <v/>
      </c>
      <c r="AH405" s="14">
        <f t="shared" si="56"/>
        <v>0</v>
      </c>
      <c r="AI405" s="12"/>
      <c r="AJ405" s="13" t="s">
        <v>32</v>
      </c>
    </row>
    <row r="406" spans="1:36" x14ac:dyDescent="0.3">
      <c r="A406" s="8" t="s">
        <v>532</v>
      </c>
      <c r="B406" s="9" t="str">
        <f>VLOOKUP(A406,'[1]Sub Pivot'!A$1:C$65536,2,FALSE)</f>
        <v>TIMBER SUBSTATION</v>
      </c>
      <c r="C406" s="10">
        <f>VLOOKUP(A406,'[1]Sub Pivot'!A$1:C$65536,3,FALSE)</f>
        <v>748497.94000000006</v>
      </c>
      <c r="D406" s="10">
        <f>IFERROR(VLOOKUP(A406,'[1]BP-18 Substation Detail'!A$1:C$65536,3,FALSE),"")</f>
        <v>748497.94</v>
      </c>
      <c r="E406" s="11">
        <f t="shared" si="53"/>
        <v>1.555319201371948E-16</v>
      </c>
      <c r="G406" s="10">
        <f>IFERROR(VLOOKUP('BP-20 Substation Detail'!A406,'[1]O&amp;M Pivot'!M$1:V$65536,10,FALSE),0)</f>
        <v>18557.408571428572</v>
      </c>
      <c r="I406" s="13" t="s">
        <v>31</v>
      </c>
      <c r="J406" s="13">
        <v>1</v>
      </c>
      <c r="K406" s="13" t="s">
        <v>31</v>
      </c>
      <c r="L406" s="13" t="s">
        <v>31</v>
      </c>
      <c r="M406" s="13" t="s">
        <v>31</v>
      </c>
      <c r="N406" s="13" t="s">
        <v>31</v>
      </c>
      <c r="O406" s="13" t="s">
        <v>31</v>
      </c>
      <c r="P406" s="13">
        <f t="shared" si="54"/>
        <v>1</v>
      </c>
      <c r="R406" s="10" t="str">
        <f t="shared" si="52"/>
        <v/>
      </c>
      <c r="S406" s="10">
        <f t="shared" si="52"/>
        <v>748497.94000000006</v>
      </c>
      <c r="T406" s="10" t="str">
        <f t="shared" si="52"/>
        <v/>
      </c>
      <c r="U406" s="10" t="str">
        <f t="shared" si="51"/>
        <v/>
      </c>
      <c r="V406" s="10" t="str">
        <f t="shared" si="51"/>
        <v/>
      </c>
      <c r="W406" s="10" t="str">
        <f t="shared" si="51"/>
        <v/>
      </c>
      <c r="X406" s="10" t="str">
        <f t="shared" si="51"/>
        <v/>
      </c>
      <c r="Y406" s="14">
        <f t="shared" si="55"/>
        <v>0</v>
      </c>
      <c r="Z406" s="4"/>
      <c r="AA406" s="10" t="str">
        <f t="shared" si="50"/>
        <v/>
      </c>
      <c r="AB406" s="10">
        <f t="shared" si="50"/>
        <v>18557.408571428572</v>
      </c>
      <c r="AC406" s="10" t="str">
        <f t="shared" si="50"/>
        <v/>
      </c>
      <c r="AD406" s="10" t="str">
        <f t="shared" si="49"/>
        <v/>
      </c>
      <c r="AE406" s="10" t="str">
        <f t="shared" si="49"/>
        <v/>
      </c>
      <c r="AF406" s="10" t="str">
        <f t="shared" si="49"/>
        <v/>
      </c>
      <c r="AG406" s="10" t="str">
        <f t="shared" si="49"/>
        <v/>
      </c>
      <c r="AH406" s="14">
        <f t="shared" si="56"/>
        <v>0</v>
      </c>
      <c r="AI406" s="12"/>
      <c r="AJ406" s="13" t="s">
        <v>32</v>
      </c>
    </row>
    <row r="407" spans="1:36" x14ac:dyDescent="0.3">
      <c r="A407" s="8" t="s">
        <v>533</v>
      </c>
      <c r="B407" s="9" t="str">
        <f>VLOOKUP(A407,'[1]Sub Pivot'!A$1:C$65536,2,FALSE)</f>
        <v>TWO MILE ROAD SUBSTATION</v>
      </c>
      <c r="C407" s="10">
        <f>VLOOKUP(A407,'[1]Sub Pivot'!A$1:C$65536,3,FALSE)</f>
        <v>1517677.8399999999</v>
      </c>
      <c r="D407" s="10">
        <f>IFERROR(VLOOKUP(A407,'[1]BP-18 Substation Detail'!A$1:C$65536,3,FALSE),"")</f>
        <v>1517677.84</v>
      </c>
      <c r="E407" s="11">
        <f t="shared" si="53"/>
        <v>-1.5341242885503924E-16</v>
      </c>
      <c r="G407" s="10">
        <f>IFERROR(VLOOKUP('BP-20 Substation Detail'!A407,'[1]O&amp;M Pivot'!M$1:V$65536,10,FALSE),0)</f>
        <v>16748.537142857145</v>
      </c>
      <c r="I407" s="13" t="s">
        <v>31</v>
      </c>
      <c r="J407" s="13">
        <v>0.70807572705943966</v>
      </c>
      <c r="K407" s="13" t="s">
        <v>31</v>
      </c>
      <c r="L407" s="13" t="s">
        <v>31</v>
      </c>
      <c r="M407" s="13">
        <v>0.29192427294056034</v>
      </c>
      <c r="N407" s="13" t="s">
        <v>31</v>
      </c>
      <c r="O407" s="13" t="s">
        <v>31</v>
      </c>
      <c r="P407" s="13">
        <f t="shared" si="54"/>
        <v>1</v>
      </c>
      <c r="R407" s="10" t="str">
        <f t="shared" si="52"/>
        <v/>
      </c>
      <c r="S407" s="10">
        <f t="shared" si="52"/>
        <v>1074630.8399999999</v>
      </c>
      <c r="T407" s="10" t="str">
        <f t="shared" si="52"/>
        <v/>
      </c>
      <c r="U407" s="10" t="str">
        <f t="shared" si="51"/>
        <v/>
      </c>
      <c r="V407" s="10">
        <f t="shared" si="51"/>
        <v>443047</v>
      </c>
      <c r="W407" s="10" t="str">
        <f t="shared" si="51"/>
        <v/>
      </c>
      <c r="X407" s="10" t="str">
        <f t="shared" si="51"/>
        <v/>
      </c>
      <c r="Y407" s="14">
        <f t="shared" si="55"/>
        <v>0</v>
      </c>
      <c r="Z407" s="4"/>
      <c r="AA407" s="10" t="str">
        <f t="shared" si="50"/>
        <v/>
      </c>
      <c r="AB407" s="10">
        <f t="shared" si="50"/>
        <v>11859.232614610602</v>
      </c>
      <c r="AC407" s="10" t="str">
        <f t="shared" si="50"/>
        <v/>
      </c>
      <c r="AD407" s="10" t="str">
        <f t="shared" si="49"/>
        <v/>
      </c>
      <c r="AE407" s="10">
        <f t="shared" si="49"/>
        <v>4889.3045282465418</v>
      </c>
      <c r="AF407" s="10" t="str">
        <f t="shared" si="49"/>
        <v/>
      </c>
      <c r="AG407" s="10" t="str">
        <f t="shared" si="49"/>
        <v/>
      </c>
      <c r="AH407" s="14">
        <f t="shared" si="56"/>
        <v>0</v>
      </c>
      <c r="AI407" s="12"/>
      <c r="AJ407" s="13" t="s">
        <v>113</v>
      </c>
    </row>
    <row r="408" spans="1:36" x14ac:dyDescent="0.3">
      <c r="A408" s="8" t="s">
        <v>534</v>
      </c>
      <c r="B408" s="9" t="str">
        <f>VLOOKUP(A408,'[1]Sub Pivot'!A$1:C$65536,2,FALSE)</f>
        <v>TINCUP SUBSTATION</v>
      </c>
      <c r="C408" s="10">
        <f>VLOOKUP(A408,'[1]Sub Pivot'!A$1:C$65536,3,FALSE)</f>
        <v>559127.24</v>
      </c>
      <c r="D408" s="10">
        <f>IFERROR(VLOOKUP(A408,'[1]BP-18 Substation Detail'!A$1:C$65536,3,FALSE),"")</f>
        <v>559127.24</v>
      </c>
      <c r="E408" s="11">
        <f t="shared" si="53"/>
        <v>0</v>
      </c>
      <c r="G408" s="10">
        <f>IFERROR(VLOOKUP('BP-20 Substation Detail'!A408,'[1]O&amp;M Pivot'!M$1:V$65536,10,FALSE),0)</f>
        <v>20910.96857142857</v>
      </c>
      <c r="I408" s="13" t="s">
        <v>31</v>
      </c>
      <c r="J408" s="13">
        <v>1</v>
      </c>
      <c r="K408" s="13" t="s">
        <v>31</v>
      </c>
      <c r="L408" s="13" t="s">
        <v>31</v>
      </c>
      <c r="M408" s="13" t="s">
        <v>31</v>
      </c>
      <c r="N408" s="13" t="s">
        <v>31</v>
      </c>
      <c r="O408" s="13" t="s">
        <v>31</v>
      </c>
      <c r="P408" s="13">
        <f t="shared" si="54"/>
        <v>1</v>
      </c>
      <c r="R408" s="10" t="str">
        <f t="shared" si="52"/>
        <v/>
      </c>
      <c r="S408" s="10">
        <f t="shared" si="52"/>
        <v>559127.24</v>
      </c>
      <c r="T408" s="10" t="str">
        <f t="shared" si="52"/>
        <v/>
      </c>
      <c r="U408" s="10" t="str">
        <f t="shared" si="51"/>
        <v/>
      </c>
      <c r="V408" s="10" t="str">
        <f t="shared" si="51"/>
        <v/>
      </c>
      <c r="W408" s="10" t="str">
        <f t="shared" si="51"/>
        <v/>
      </c>
      <c r="X408" s="10" t="str">
        <f t="shared" si="51"/>
        <v/>
      </c>
      <c r="Y408" s="14">
        <f t="shared" si="55"/>
        <v>0</v>
      </c>
      <c r="Z408" s="4"/>
      <c r="AA408" s="10" t="str">
        <f t="shared" si="50"/>
        <v/>
      </c>
      <c r="AB408" s="10">
        <f t="shared" si="50"/>
        <v>20910.96857142857</v>
      </c>
      <c r="AC408" s="10" t="str">
        <f t="shared" si="50"/>
        <v/>
      </c>
      <c r="AD408" s="10" t="str">
        <f t="shared" si="49"/>
        <v/>
      </c>
      <c r="AE408" s="10" t="str">
        <f t="shared" si="49"/>
        <v/>
      </c>
      <c r="AF408" s="10" t="str">
        <f t="shared" si="49"/>
        <v/>
      </c>
      <c r="AG408" s="10" t="str">
        <f t="shared" si="49"/>
        <v/>
      </c>
      <c r="AH408" s="14">
        <f t="shared" si="56"/>
        <v>0</v>
      </c>
      <c r="AI408" s="12"/>
      <c r="AJ408" s="13" t="s">
        <v>32</v>
      </c>
    </row>
    <row r="409" spans="1:36" x14ac:dyDescent="0.3">
      <c r="A409" s="8" t="s">
        <v>535</v>
      </c>
      <c r="B409" s="9" t="str">
        <f>VLOOKUP(A409,'[1]Sub Pivot'!A$1:C$65536,2,FALSE)</f>
        <v>TOLEDO SUBSTATION</v>
      </c>
      <c r="C409" s="10">
        <f>VLOOKUP(A409,'[1]Sub Pivot'!A$1:C$65536,3,FALSE)</f>
        <v>14492340.510000002</v>
      </c>
      <c r="D409" s="10">
        <f>IFERROR(VLOOKUP(A409,'[1]BP-18 Substation Detail'!A$1:C$65536,3,FALSE),"")</f>
        <v>14492340.51</v>
      </c>
      <c r="E409" s="11">
        <f t="shared" si="53"/>
        <v>1.2852617891124592E-16</v>
      </c>
      <c r="G409" s="10">
        <f>IFERROR(VLOOKUP('BP-20 Substation Detail'!A409,'[1]O&amp;M Pivot'!M$1:V$65536,10,FALSE),0)</f>
        <v>141856.85285714286</v>
      </c>
      <c r="I409" s="13" t="s">
        <v>31</v>
      </c>
      <c r="J409" s="13">
        <v>1</v>
      </c>
      <c r="K409" s="13" t="s">
        <v>31</v>
      </c>
      <c r="L409" s="13" t="s">
        <v>31</v>
      </c>
      <c r="M409" s="13" t="s">
        <v>31</v>
      </c>
      <c r="N409" s="13" t="s">
        <v>31</v>
      </c>
      <c r="O409" s="13" t="s">
        <v>31</v>
      </c>
      <c r="P409" s="13">
        <f t="shared" si="54"/>
        <v>1</v>
      </c>
      <c r="R409" s="10" t="str">
        <f t="shared" si="52"/>
        <v/>
      </c>
      <c r="S409" s="10">
        <f t="shared" si="52"/>
        <v>14492340.510000002</v>
      </c>
      <c r="T409" s="10" t="str">
        <f t="shared" si="52"/>
        <v/>
      </c>
      <c r="U409" s="10" t="str">
        <f t="shared" si="51"/>
        <v/>
      </c>
      <c r="V409" s="10" t="str">
        <f t="shared" si="51"/>
        <v/>
      </c>
      <c r="W409" s="10" t="str">
        <f t="shared" si="51"/>
        <v/>
      </c>
      <c r="X409" s="10" t="str">
        <f t="shared" si="51"/>
        <v/>
      </c>
      <c r="Y409" s="14">
        <f t="shared" si="55"/>
        <v>0</v>
      </c>
      <c r="Z409" s="4"/>
      <c r="AA409" s="10" t="str">
        <f t="shared" si="50"/>
        <v/>
      </c>
      <c r="AB409" s="10">
        <f t="shared" si="50"/>
        <v>141856.85285714286</v>
      </c>
      <c r="AC409" s="10" t="str">
        <f t="shared" si="50"/>
        <v/>
      </c>
      <c r="AD409" s="10" t="str">
        <f t="shared" si="49"/>
        <v/>
      </c>
      <c r="AE409" s="10" t="str">
        <f t="shared" si="49"/>
        <v/>
      </c>
      <c r="AF409" s="10" t="str">
        <f t="shared" si="49"/>
        <v/>
      </c>
      <c r="AG409" s="10" t="str">
        <f t="shared" si="49"/>
        <v/>
      </c>
      <c r="AH409" s="14">
        <f t="shared" si="56"/>
        <v>0</v>
      </c>
      <c r="AI409" s="12"/>
      <c r="AJ409" s="13" t="s">
        <v>32</v>
      </c>
    </row>
    <row r="410" spans="1:36" x14ac:dyDescent="0.3">
      <c r="A410" s="8" t="s">
        <v>536</v>
      </c>
      <c r="B410" s="9" t="str">
        <f>VLOOKUP(A410,'[1]Sub Pivot'!A$1:C$65536,2,FALSE)</f>
        <v>TRUMBULL CREEK SUBSTATION</v>
      </c>
      <c r="C410" s="10">
        <f>VLOOKUP(A410,'[1]Sub Pivot'!A$1:C$65536,3,FALSE)</f>
        <v>51518.03</v>
      </c>
      <c r="D410" s="10">
        <f>IFERROR(VLOOKUP(A410,'[1]BP-18 Substation Detail'!A$1:C$65536,3,FALSE),"")</f>
        <v>51518.03</v>
      </c>
      <c r="E410" s="11">
        <f t="shared" si="53"/>
        <v>0</v>
      </c>
      <c r="G410" s="10">
        <f>IFERROR(VLOOKUP('BP-20 Substation Detail'!A410,'[1]O&amp;M Pivot'!M$1:V$65536,10,FALSE),0)</f>
        <v>668.19142857142856</v>
      </c>
      <c r="I410" s="13" t="s">
        <v>31</v>
      </c>
      <c r="J410" s="13">
        <v>1</v>
      </c>
      <c r="K410" s="13" t="s">
        <v>31</v>
      </c>
      <c r="L410" s="13" t="s">
        <v>31</v>
      </c>
      <c r="M410" s="13" t="s">
        <v>31</v>
      </c>
      <c r="N410" s="13" t="s">
        <v>31</v>
      </c>
      <c r="O410" s="13" t="s">
        <v>31</v>
      </c>
      <c r="P410" s="13">
        <f t="shared" si="54"/>
        <v>1</v>
      </c>
      <c r="R410" s="10" t="str">
        <f t="shared" si="52"/>
        <v/>
      </c>
      <c r="S410" s="10">
        <f t="shared" si="52"/>
        <v>51518.03</v>
      </c>
      <c r="T410" s="10" t="str">
        <f t="shared" si="52"/>
        <v/>
      </c>
      <c r="U410" s="10" t="str">
        <f t="shared" si="51"/>
        <v/>
      </c>
      <c r="V410" s="10" t="str">
        <f t="shared" si="51"/>
        <v/>
      </c>
      <c r="W410" s="10" t="str">
        <f t="shared" si="51"/>
        <v/>
      </c>
      <c r="X410" s="10" t="str">
        <f t="shared" si="51"/>
        <v/>
      </c>
      <c r="Y410" s="14">
        <f t="shared" si="55"/>
        <v>0</v>
      </c>
      <c r="Z410" s="4"/>
      <c r="AA410" s="10" t="str">
        <f t="shared" si="50"/>
        <v/>
      </c>
      <c r="AB410" s="10">
        <f t="shared" si="50"/>
        <v>668.19142857142856</v>
      </c>
      <c r="AC410" s="10" t="str">
        <f t="shared" si="50"/>
        <v/>
      </c>
      <c r="AD410" s="10" t="str">
        <f t="shared" si="49"/>
        <v/>
      </c>
      <c r="AE410" s="10" t="str">
        <f t="shared" si="49"/>
        <v/>
      </c>
      <c r="AF410" s="10" t="str">
        <f t="shared" si="49"/>
        <v/>
      </c>
      <c r="AG410" s="10" t="str">
        <f t="shared" si="49"/>
        <v/>
      </c>
      <c r="AH410" s="14">
        <f t="shared" si="56"/>
        <v>0</v>
      </c>
      <c r="AI410" s="12"/>
      <c r="AJ410" s="13" t="s">
        <v>48</v>
      </c>
    </row>
    <row r="411" spans="1:36" x14ac:dyDescent="0.3">
      <c r="A411" s="8" t="s">
        <v>537</v>
      </c>
      <c r="B411" s="9" t="str">
        <f>VLOOKUP(A411,'[1]Sub Pivot'!A$1:C$65536,2,FALSE)</f>
        <v>TREGO SUBSTATION(LINCOLN ELECTRIC COOP)</v>
      </c>
      <c r="C411" s="10">
        <f>VLOOKUP(A411,'[1]Sub Pivot'!A$1:C$65536,3,FALSE)</f>
        <v>588787.07000000007</v>
      </c>
      <c r="D411" s="10">
        <f>IFERROR(VLOOKUP(A411,'[1]BP-18 Substation Detail'!A$1:C$65536,3,FALSE),"")</f>
        <v>588787.06999999995</v>
      </c>
      <c r="E411" s="11">
        <f t="shared" si="53"/>
        <v>1.9772058144370396E-16</v>
      </c>
      <c r="G411" s="10">
        <f>IFERROR(VLOOKUP('BP-20 Substation Detail'!A411,'[1]O&amp;M Pivot'!M$1:V$65536,10,FALSE),0)</f>
        <v>13409.760000000004</v>
      </c>
      <c r="I411" s="13" t="s">
        <v>31</v>
      </c>
      <c r="J411" s="13">
        <v>1</v>
      </c>
      <c r="K411" s="13" t="s">
        <v>31</v>
      </c>
      <c r="L411" s="13" t="s">
        <v>31</v>
      </c>
      <c r="M411" s="13" t="s">
        <v>31</v>
      </c>
      <c r="N411" s="13" t="s">
        <v>31</v>
      </c>
      <c r="O411" s="13" t="s">
        <v>31</v>
      </c>
      <c r="P411" s="13">
        <f t="shared" si="54"/>
        <v>1</v>
      </c>
      <c r="R411" s="10" t="str">
        <f t="shared" si="52"/>
        <v/>
      </c>
      <c r="S411" s="10">
        <f t="shared" si="52"/>
        <v>588787.07000000007</v>
      </c>
      <c r="T411" s="10" t="str">
        <f t="shared" si="52"/>
        <v/>
      </c>
      <c r="U411" s="10" t="str">
        <f t="shared" si="51"/>
        <v/>
      </c>
      <c r="V411" s="10" t="str">
        <f t="shared" si="51"/>
        <v/>
      </c>
      <c r="W411" s="10" t="str">
        <f t="shared" si="51"/>
        <v/>
      </c>
      <c r="X411" s="10" t="str">
        <f t="shared" si="51"/>
        <v/>
      </c>
      <c r="Y411" s="14">
        <f t="shared" si="55"/>
        <v>0</v>
      </c>
      <c r="Z411" s="4"/>
      <c r="AA411" s="10" t="str">
        <f t="shared" si="50"/>
        <v/>
      </c>
      <c r="AB411" s="10">
        <f t="shared" si="50"/>
        <v>13409.760000000004</v>
      </c>
      <c r="AC411" s="10" t="str">
        <f t="shared" si="50"/>
        <v/>
      </c>
      <c r="AD411" s="10" t="str">
        <f t="shared" si="49"/>
        <v/>
      </c>
      <c r="AE411" s="10" t="str">
        <f t="shared" si="49"/>
        <v/>
      </c>
      <c r="AF411" s="10" t="str">
        <f t="shared" si="49"/>
        <v/>
      </c>
      <c r="AG411" s="10" t="str">
        <f t="shared" si="49"/>
        <v/>
      </c>
      <c r="AH411" s="14">
        <f t="shared" si="56"/>
        <v>0</v>
      </c>
      <c r="AI411" s="12"/>
      <c r="AJ411" s="13" t="s">
        <v>538</v>
      </c>
    </row>
    <row r="412" spans="1:36" x14ac:dyDescent="0.3">
      <c r="A412" s="8" t="s">
        <v>539</v>
      </c>
      <c r="B412" s="9" t="str">
        <f>VLOOKUP(A412,'[1]Sub Pivot'!A$1:C$65536,2,FALSE)</f>
        <v>TRENTWOOD SUBSTATION</v>
      </c>
      <c r="C412" s="10">
        <f>VLOOKUP(A412,'[1]Sub Pivot'!A$1:C$65536,3,FALSE)</f>
        <v>7004642.8199999994</v>
      </c>
      <c r="D412" s="10">
        <f>IFERROR(VLOOKUP(A412,'[1]BP-18 Substation Detail'!A$1:C$65536,3,FALSE),"")</f>
        <v>7004642.8199999994</v>
      </c>
      <c r="E412" s="11">
        <f t="shared" si="53"/>
        <v>0</v>
      </c>
      <c r="G412" s="10">
        <f>IFERROR(VLOOKUP('BP-20 Substation Detail'!A412,'[1]O&amp;M Pivot'!M$1:V$65536,10,FALSE),0)</f>
        <v>100201.13142857143</v>
      </c>
      <c r="I412" s="13" t="s">
        <v>31</v>
      </c>
      <c r="J412" s="13">
        <v>0.81288861131051338</v>
      </c>
      <c r="K412" s="13" t="s">
        <v>31</v>
      </c>
      <c r="L412" s="13" t="s">
        <v>31</v>
      </c>
      <c r="M412" s="13" t="s">
        <v>31</v>
      </c>
      <c r="N412" s="13">
        <v>0.18497863777346613</v>
      </c>
      <c r="O412" s="13">
        <v>2.1327509160205186E-3</v>
      </c>
      <c r="P412" s="13">
        <f t="shared" si="54"/>
        <v>1</v>
      </c>
      <c r="R412" s="10" t="str">
        <f t="shared" si="52"/>
        <v/>
      </c>
      <c r="S412" s="10">
        <f t="shared" si="52"/>
        <v>5693994.3746759575</v>
      </c>
      <c r="T412" s="10" t="str">
        <f t="shared" si="52"/>
        <v/>
      </c>
      <c r="U412" s="10" t="str">
        <f t="shared" si="51"/>
        <v/>
      </c>
      <c r="V412" s="10" t="str">
        <f t="shared" si="51"/>
        <v/>
      </c>
      <c r="W412" s="10">
        <f t="shared" si="51"/>
        <v>1295709.2869332901</v>
      </c>
      <c r="X412" s="10">
        <f t="shared" si="51"/>
        <v>14939.158390751547</v>
      </c>
      <c r="Y412" s="14">
        <f t="shared" si="55"/>
        <v>0</v>
      </c>
      <c r="Z412" s="4"/>
      <c r="AA412" s="10" t="str">
        <f t="shared" si="50"/>
        <v/>
      </c>
      <c r="AB412" s="10">
        <f t="shared" si="50"/>
        <v>81452.358578713669</v>
      </c>
      <c r="AC412" s="10" t="str">
        <f t="shared" si="50"/>
        <v/>
      </c>
      <c r="AD412" s="10" t="str">
        <f t="shared" si="49"/>
        <v/>
      </c>
      <c r="AE412" s="10" t="str">
        <f t="shared" si="49"/>
        <v/>
      </c>
      <c r="AF412" s="10">
        <f t="shared" si="49"/>
        <v>18535.068795017189</v>
      </c>
      <c r="AG412" s="10">
        <f t="shared" si="49"/>
        <v>213.7040548405781</v>
      </c>
      <c r="AH412" s="14">
        <f t="shared" si="56"/>
        <v>0</v>
      </c>
      <c r="AI412" s="12"/>
      <c r="AJ412" s="13" t="s">
        <v>540</v>
      </c>
    </row>
    <row r="413" spans="1:36" x14ac:dyDescent="0.3">
      <c r="A413" s="8" t="s">
        <v>541</v>
      </c>
      <c r="B413" s="9" t="str">
        <f>VLOOKUP(A413,'[1]Sub Pivot'!A$1:C$65536,2,FALSE)</f>
        <v>TROUTDALE SUBSTATION(BPA)</v>
      </c>
      <c r="C413" s="10">
        <f>VLOOKUP(A413,'[1]Sub Pivot'!A$1:C$65536,3,FALSE)</f>
        <v>32370976.999999996</v>
      </c>
      <c r="D413" s="10">
        <f>IFERROR(VLOOKUP(A413,'[1]BP-18 Substation Detail'!A$1:C$65536,3,FALSE),"")</f>
        <v>31316891.030000001</v>
      </c>
      <c r="E413" s="11">
        <f t="shared" si="53"/>
        <v>3.3658704147555195E-2</v>
      </c>
      <c r="G413" s="10">
        <f>IFERROR(VLOOKUP('BP-20 Substation Detail'!A413,'[1]O&amp;M Pivot'!M$1:V$65536,10,FALSE),0)</f>
        <v>268857.23285714287</v>
      </c>
      <c r="I413" s="13" t="s">
        <v>31</v>
      </c>
      <c r="J413" s="13">
        <v>1</v>
      </c>
      <c r="K413" s="13" t="s">
        <v>31</v>
      </c>
      <c r="L413" s="13" t="s">
        <v>31</v>
      </c>
      <c r="M413" s="13" t="s">
        <v>31</v>
      </c>
      <c r="N413" s="13" t="s">
        <v>31</v>
      </c>
      <c r="O413" s="13" t="s">
        <v>31</v>
      </c>
      <c r="P413" s="13">
        <f t="shared" si="54"/>
        <v>1</v>
      </c>
      <c r="R413" s="10" t="str">
        <f t="shared" si="52"/>
        <v/>
      </c>
      <c r="S413" s="10">
        <f t="shared" si="52"/>
        <v>32370976.999999996</v>
      </c>
      <c r="T413" s="10" t="str">
        <f t="shared" si="52"/>
        <v/>
      </c>
      <c r="U413" s="10" t="str">
        <f t="shared" si="51"/>
        <v/>
      </c>
      <c r="V413" s="10" t="str">
        <f t="shared" si="51"/>
        <v/>
      </c>
      <c r="W413" s="10" t="str">
        <f t="shared" si="51"/>
        <v/>
      </c>
      <c r="X413" s="10" t="str">
        <f t="shared" si="51"/>
        <v/>
      </c>
      <c r="Y413" s="14">
        <f t="shared" si="55"/>
        <v>0</v>
      </c>
      <c r="Z413" s="4"/>
      <c r="AA413" s="10" t="str">
        <f t="shared" si="50"/>
        <v/>
      </c>
      <c r="AB413" s="10">
        <f t="shared" si="50"/>
        <v>268857.23285714287</v>
      </c>
      <c r="AC413" s="10" t="str">
        <f t="shared" si="50"/>
        <v/>
      </c>
      <c r="AD413" s="10" t="str">
        <f t="shared" si="49"/>
        <v/>
      </c>
      <c r="AE413" s="10" t="str">
        <f t="shared" si="49"/>
        <v/>
      </c>
      <c r="AF413" s="10" t="str">
        <f t="shared" si="49"/>
        <v/>
      </c>
      <c r="AG413" s="10" t="str">
        <f t="shared" si="49"/>
        <v/>
      </c>
      <c r="AH413" s="14">
        <f t="shared" si="56"/>
        <v>0</v>
      </c>
      <c r="AI413" s="12"/>
      <c r="AJ413" s="13" t="s">
        <v>542</v>
      </c>
    </row>
    <row r="414" spans="1:36" x14ac:dyDescent="0.3">
      <c r="A414" s="8" t="s">
        <v>543</v>
      </c>
      <c r="B414" s="9" t="str">
        <f>VLOOKUP(A414,'[1]Sub Pivot'!A$1:C$65536,2,FALSE)</f>
        <v>TROY SUBSTATION</v>
      </c>
      <c r="C414" s="10">
        <f>VLOOKUP(A414,'[1]Sub Pivot'!A$1:C$65536,3,FALSE)</f>
        <v>1087471.97</v>
      </c>
      <c r="D414" s="10">
        <f>IFERROR(VLOOKUP(A414,'[1]BP-18 Substation Detail'!A$1:C$65536,3,FALSE),"")</f>
        <v>1085782.83</v>
      </c>
      <c r="E414" s="11">
        <f t="shared" si="53"/>
        <v>1.5556886269788384E-3</v>
      </c>
      <c r="G414" s="10">
        <f>IFERROR(VLOOKUP('BP-20 Substation Detail'!A414,'[1]O&amp;M Pivot'!M$1:V$65536,10,FALSE),0)</f>
        <v>34305.055714285714</v>
      </c>
      <c r="I414" s="13" t="s">
        <v>31</v>
      </c>
      <c r="J414" s="13">
        <v>0.63069795458084377</v>
      </c>
      <c r="K414" s="13" t="s">
        <v>31</v>
      </c>
      <c r="L414" s="13" t="s">
        <v>31</v>
      </c>
      <c r="M414" s="13">
        <v>0.36930204541915618</v>
      </c>
      <c r="N414" s="13" t="s">
        <v>31</v>
      </c>
      <c r="O414" s="13" t="s">
        <v>31</v>
      </c>
      <c r="P414" s="13">
        <f t="shared" si="54"/>
        <v>1</v>
      </c>
      <c r="R414" s="10" t="str">
        <f t="shared" si="52"/>
        <v/>
      </c>
      <c r="S414" s="10">
        <f t="shared" si="52"/>
        <v>685866.34714300069</v>
      </c>
      <c r="T414" s="10" t="str">
        <f t="shared" si="52"/>
        <v/>
      </c>
      <c r="U414" s="10" t="str">
        <f t="shared" si="51"/>
        <v/>
      </c>
      <c r="V414" s="10">
        <f t="shared" si="51"/>
        <v>401605.62285699922</v>
      </c>
      <c r="W414" s="10" t="str">
        <f t="shared" si="51"/>
        <v/>
      </c>
      <c r="X414" s="10" t="str">
        <f t="shared" si="51"/>
        <v/>
      </c>
      <c r="Y414" s="14">
        <f t="shared" si="55"/>
        <v>0</v>
      </c>
      <c r="Z414" s="4"/>
      <c r="AA414" s="10" t="str">
        <f t="shared" si="50"/>
        <v/>
      </c>
      <c r="AB414" s="10">
        <f t="shared" si="50"/>
        <v>21636.128470781885</v>
      </c>
      <c r="AC414" s="10" t="str">
        <f t="shared" si="50"/>
        <v/>
      </c>
      <c r="AD414" s="10" t="str">
        <f t="shared" si="49"/>
        <v/>
      </c>
      <c r="AE414" s="10">
        <f t="shared" si="49"/>
        <v>12668.927243503826</v>
      </c>
      <c r="AF414" s="10" t="str">
        <f t="shared" si="49"/>
        <v/>
      </c>
      <c r="AG414" s="10" t="str">
        <f t="shared" si="49"/>
        <v/>
      </c>
      <c r="AH414" s="14">
        <f t="shared" si="56"/>
        <v>0</v>
      </c>
      <c r="AI414" s="12"/>
      <c r="AJ414" s="13" t="s">
        <v>34</v>
      </c>
    </row>
    <row r="415" spans="1:36" x14ac:dyDescent="0.3">
      <c r="A415" s="8" t="s">
        <v>544</v>
      </c>
      <c r="B415" s="9" t="str">
        <f>VLOOKUP(A415,'[1]Sub Pivot'!A$1:C$65536,2,FALSE)</f>
        <v>TUMBLE CREEK SUBSTATION</v>
      </c>
      <c r="C415" s="10">
        <f>VLOOKUP(A415,'[1]Sub Pivot'!A$1:C$65536,3,FALSE)</f>
        <v>979278.54000000015</v>
      </c>
      <c r="D415" s="10">
        <f>IFERROR(VLOOKUP(A415,'[1]BP-18 Substation Detail'!A$1:C$65536,3,FALSE),"")</f>
        <v>979278.54</v>
      </c>
      <c r="E415" s="11">
        <f t="shared" si="53"/>
        <v>1.1887866125089887E-16</v>
      </c>
      <c r="G415" s="10">
        <f>IFERROR(VLOOKUP('BP-20 Substation Detail'!A415,'[1]O&amp;M Pivot'!M$1:V$65536,10,FALSE),0)</f>
        <v>16861.562857142857</v>
      </c>
      <c r="I415" s="13" t="s">
        <v>31</v>
      </c>
      <c r="J415" s="13">
        <v>0.82618409058570819</v>
      </c>
      <c r="K415" s="13" t="s">
        <v>31</v>
      </c>
      <c r="L415" s="13" t="s">
        <v>31</v>
      </c>
      <c r="M415" s="13">
        <v>0.17381590941429184</v>
      </c>
      <c r="N415" s="13" t="s">
        <v>31</v>
      </c>
      <c r="O415" s="13" t="s">
        <v>31</v>
      </c>
      <c r="P415" s="13">
        <f t="shared" si="54"/>
        <v>1</v>
      </c>
      <c r="R415" s="10" t="str">
        <f t="shared" si="52"/>
        <v/>
      </c>
      <c r="S415" s="10">
        <f t="shared" si="52"/>
        <v>809064.35000000021</v>
      </c>
      <c r="T415" s="10" t="str">
        <f t="shared" si="52"/>
        <v/>
      </c>
      <c r="U415" s="10" t="str">
        <f t="shared" si="51"/>
        <v/>
      </c>
      <c r="V415" s="10">
        <f t="shared" si="51"/>
        <v>170214.19</v>
      </c>
      <c r="W415" s="10" t="str">
        <f t="shared" si="51"/>
        <v/>
      </c>
      <c r="X415" s="10" t="str">
        <f t="shared" si="51"/>
        <v/>
      </c>
      <c r="Y415" s="14">
        <f t="shared" si="55"/>
        <v>0</v>
      </c>
      <c r="Z415" s="4"/>
      <c r="AA415" s="10" t="str">
        <f t="shared" si="50"/>
        <v/>
      </c>
      <c r="AB415" s="10">
        <f t="shared" si="50"/>
        <v>13930.754974982327</v>
      </c>
      <c r="AC415" s="10" t="str">
        <f t="shared" si="50"/>
        <v/>
      </c>
      <c r="AD415" s="10" t="str">
        <f t="shared" si="49"/>
        <v/>
      </c>
      <c r="AE415" s="10">
        <f t="shared" si="49"/>
        <v>2930.8078821605309</v>
      </c>
      <c r="AF415" s="10" t="str">
        <f t="shared" si="49"/>
        <v/>
      </c>
      <c r="AG415" s="10" t="str">
        <f t="shared" si="49"/>
        <v/>
      </c>
      <c r="AH415" s="14">
        <f t="shared" si="56"/>
        <v>0</v>
      </c>
      <c r="AI415" s="12"/>
      <c r="AJ415" s="13" t="s">
        <v>545</v>
      </c>
    </row>
    <row r="416" spans="1:36" x14ac:dyDescent="0.3">
      <c r="A416" s="8" t="s">
        <v>546</v>
      </c>
      <c r="B416" s="9" t="str">
        <f>VLOOKUP(A416,'[1]Sub Pivot'!A$1:C$65536,2,FALSE)</f>
        <v>TYGH VALLEY SUBSTATION (WASCO ELEC. COOP)</v>
      </c>
      <c r="C416" s="10">
        <f>VLOOKUP(A416,'[1]Sub Pivot'!A$1:C$65536,3,FALSE)</f>
        <v>27349</v>
      </c>
      <c r="D416" s="10">
        <f>IFERROR(VLOOKUP(A416,'[1]BP-18 Substation Detail'!A$1:C$65536,3,FALSE),"")</f>
        <v>27349</v>
      </c>
      <c r="E416" s="11">
        <f t="shared" si="53"/>
        <v>0</v>
      </c>
      <c r="G416" s="10">
        <f>IFERROR(VLOOKUP('BP-20 Substation Detail'!A416,'[1]O&amp;M Pivot'!M$1:V$65536,10,FALSE),0)</f>
        <v>3540.3342857142857</v>
      </c>
      <c r="I416" s="13" t="s">
        <v>31</v>
      </c>
      <c r="J416" s="13">
        <v>1</v>
      </c>
      <c r="K416" s="13" t="s">
        <v>31</v>
      </c>
      <c r="L416" s="13" t="s">
        <v>31</v>
      </c>
      <c r="M416" s="13" t="s">
        <v>31</v>
      </c>
      <c r="N416" s="13" t="s">
        <v>31</v>
      </c>
      <c r="O416" s="13" t="s">
        <v>31</v>
      </c>
      <c r="P416" s="13">
        <f t="shared" si="54"/>
        <v>1</v>
      </c>
      <c r="R416" s="10" t="str">
        <f t="shared" si="52"/>
        <v/>
      </c>
      <c r="S416" s="10">
        <f t="shared" si="52"/>
        <v>27349</v>
      </c>
      <c r="T416" s="10" t="str">
        <f t="shared" si="52"/>
        <v/>
      </c>
      <c r="U416" s="10" t="str">
        <f t="shared" si="51"/>
        <v/>
      </c>
      <c r="V416" s="10" t="str">
        <f t="shared" si="51"/>
        <v/>
      </c>
      <c r="W416" s="10" t="str">
        <f t="shared" si="51"/>
        <v/>
      </c>
      <c r="X416" s="10" t="str">
        <f t="shared" si="51"/>
        <v/>
      </c>
      <c r="Y416" s="14">
        <f t="shared" si="55"/>
        <v>0</v>
      </c>
      <c r="Z416" s="4"/>
      <c r="AA416" s="10" t="str">
        <f t="shared" si="50"/>
        <v/>
      </c>
      <c r="AB416" s="10">
        <f t="shared" si="50"/>
        <v>3540.3342857142857</v>
      </c>
      <c r="AC416" s="10" t="str">
        <f t="shared" si="50"/>
        <v/>
      </c>
      <c r="AD416" s="10" t="str">
        <f t="shared" si="49"/>
        <v/>
      </c>
      <c r="AE416" s="10" t="str">
        <f t="shared" si="49"/>
        <v/>
      </c>
      <c r="AF416" s="10" t="str">
        <f t="shared" si="49"/>
        <v/>
      </c>
      <c r="AG416" s="10" t="str">
        <f t="shared" si="49"/>
        <v/>
      </c>
      <c r="AH416" s="14">
        <f t="shared" si="56"/>
        <v>0</v>
      </c>
      <c r="AI416" s="12"/>
      <c r="AJ416" s="13" t="s">
        <v>48</v>
      </c>
    </row>
    <row r="417" spans="1:36" x14ac:dyDescent="0.3">
      <c r="A417" s="8" t="s">
        <v>547</v>
      </c>
      <c r="B417" s="9" t="str">
        <f>VLOOKUP(A417,'[1]Sub Pivot'!A$1:C$65536,2,FALSE)</f>
        <v>UNDERWOOD SUBSTATION</v>
      </c>
      <c r="C417" s="10">
        <f>VLOOKUP(A417,'[1]Sub Pivot'!A$1:C$65536,3,FALSE)</f>
        <v>85372.36</v>
      </c>
      <c r="D417" s="10">
        <f>IFERROR(VLOOKUP(A417,'[1]BP-18 Substation Detail'!A$1:C$65536,3,FALSE),"")</f>
        <v>85372.36</v>
      </c>
      <c r="E417" s="11">
        <f t="shared" si="53"/>
        <v>0</v>
      </c>
      <c r="G417" s="10">
        <f>IFERROR(VLOOKUP('BP-20 Substation Detail'!A417,'[1]O&amp;M Pivot'!M$1:V$65536,10,FALSE),0)</f>
        <v>1566.8014285714287</v>
      </c>
      <c r="I417" s="13" t="s">
        <v>31</v>
      </c>
      <c r="J417" s="13">
        <v>1</v>
      </c>
      <c r="K417" s="13" t="s">
        <v>31</v>
      </c>
      <c r="L417" s="13" t="s">
        <v>31</v>
      </c>
      <c r="M417" s="13" t="s">
        <v>31</v>
      </c>
      <c r="N417" s="13" t="s">
        <v>31</v>
      </c>
      <c r="O417" s="13" t="s">
        <v>31</v>
      </c>
      <c r="P417" s="13">
        <f t="shared" si="54"/>
        <v>1</v>
      </c>
      <c r="R417" s="10" t="str">
        <f t="shared" si="52"/>
        <v/>
      </c>
      <c r="S417" s="10">
        <f t="shared" si="52"/>
        <v>85372.36</v>
      </c>
      <c r="T417" s="10" t="str">
        <f t="shared" si="52"/>
        <v/>
      </c>
      <c r="U417" s="10" t="str">
        <f t="shared" si="51"/>
        <v/>
      </c>
      <c r="V417" s="10" t="str">
        <f t="shared" si="51"/>
        <v/>
      </c>
      <c r="W417" s="10" t="str">
        <f t="shared" si="51"/>
        <v/>
      </c>
      <c r="X417" s="10" t="str">
        <f t="shared" si="51"/>
        <v/>
      </c>
      <c r="Y417" s="14">
        <f t="shared" si="55"/>
        <v>0</v>
      </c>
      <c r="Z417" s="4"/>
      <c r="AA417" s="10" t="str">
        <f t="shared" si="50"/>
        <v/>
      </c>
      <c r="AB417" s="10">
        <f t="shared" si="50"/>
        <v>1566.8014285714287</v>
      </c>
      <c r="AC417" s="10" t="str">
        <f t="shared" si="50"/>
        <v/>
      </c>
      <c r="AD417" s="10" t="str">
        <f t="shared" si="49"/>
        <v/>
      </c>
      <c r="AE417" s="10" t="str">
        <f t="shared" si="49"/>
        <v/>
      </c>
      <c r="AF417" s="10" t="str">
        <f t="shared" si="49"/>
        <v/>
      </c>
      <c r="AG417" s="10" t="str">
        <f t="shared" si="49"/>
        <v/>
      </c>
      <c r="AH417" s="14">
        <f t="shared" si="56"/>
        <v>0</v>
      </c>
      <c r="AI417" s="12"/>
      <c r="AJ417" s="13" t="s">
        <v>48</v>
      </c>
    </row>
    <row r="418" spans="1:36" x14ac:dyDescent="0.3">
      <c r="A418" s="8" t="s">
        <v>548</v>
      </c>
      <c r="B418" s="9" t="str">
        <f>VLOOKUP(A418,'[1]Sub Pivot'!A$1:C$65536,2,FALSE)</f>
        <v>UNITY SUBSTATION(BPA)</v>
      </c>
      <c r="C418" s="10">
        <f>VLOOKUP(A418,'[1]Sub Pivot'!A$1:C$65536,3,FALSE)</f>
        <v>1563075.98</v>
      </c>
      <c r="D418" s="10">
        <f>IFERROR(VLOOKUP(A418,'[1]BP-18 Substation Detail'!A$1:C$65536,3,FALSE),"")</f>
        <v>1563075.9799999997</v>
      </c>
      <c r="E418" s="11">
        <f t="shared" si="53"/>
        <v>1.4895670244633257E-16</v>
      </c>
      <c r="G418" s="10">
        <f>IFERROR(VLOOKUP('BP-20 Substation Detail'!A418,'[1]O&amp;M Pivot'!M$1:V$65536,10,FALSE),0)</f>
        <v>52838.705714285723</v>
      </c>
      <c r="I418" s="13" t="s">
        <v>31</v>
      </c>
      <c r="J418" s="13">
        <v>1</v>
      </c>
      <c r="K418" s="13" t="s">
        <v>31</v>
      </c>
      <c r="L418" s="13" t="s">
        <v>31</v>
      </c>
      <c r="M418" s="13" t="s">
        <v>31</v>
      </c>
      <c r="N418" s="13" t="s">
        <v>31</v>
      </c>
      <c r="O418" s="13" t="s">
        <v>31</v>
      </c>
      <c r="P418" s="13">
        <f t="shared" si="54"/>
        <v>1</v>
      </c>
      <c r="R418" s="10" t="str">
        <f t="shared" si="52"/>
        <v/>
      </c>
      <c r="S418" s="10">
        <f t="shared" si="52"/>
        <v>1563075.98</v>
      </c>
      <c r="T418" s="10" t="str">
        <f t="shared" si="52"/>
        <v/>
      </c>
      <c r="U418" s="10" t="str">
        <f t="shared" si="51"/>
        <v/>
      </c>
      <c r="V418" s="10" t="str">
        <f t="shared" si="51"/>
        <v/>
      </c>
      <c r="W418" s="10" t="str">
        <f t="shared" si="51"/>
        <v/>
      </c>
      <c r="X418" s="10" t="str">
        <f t="shared" si="51"/>
        <v/>
      </c>
      <c r="Y418" s="14">
        <f t="shared" si="55"/>
        <v>0</v>
      </c>
      <c r="Z418" s="4"/>
      <c r="AA418" s="10" t="str">
        <f t="shared" si="50"/>
        <v/>
      </c>
      <c r="AB418" s="10">
        <f t="shared" si="50"/>
        <v>52838.705714285723</v>
      </c>
      <c r="AC418" s="10" t="str">
        <f t="shared" si="50"/>
        <v/>
      </c>
      <c r="AD418" s="10" t="str">
        <f t="shared" si="49"/>
        <v/>
      </c>
      <c r="AE418" s="10" t="str">
        <f t="shared" si="49"/>
        <v/>
      </c>
      <c r="AF418" s="10" t="str">
        <f t="shared" si="49"/>
        <v/>
      </c>
      <c r="AG418" s="10" t="str">
        <f t="shared" si="49"/>
        <v/>
      </c>
      <c r="AH418" s="14">
        <f t="shared" si="56"/>
        <v>0</v>
      </c>
      <c r="AI418" s="12"/>
      <c r="AJ418" s="13" t="s">
        <v>32</v>
      </c>
    </row>
    <row r="419" spans="1:36" x14ac:dyDescent="0.3">
      <c r="A419" s="8" t="s">
        <v>549</v>
      </c>
      <c r="B419" s="9" t="str">
        <f>VLOOKUP(A419,'[1]Sub Pivot'!A$1:C$65536,2,FALSE)</f>
        <v>USK SUBSTATION(BPA)</v>
      </c>
      <c r="C419" s="10">
        <f>VLOOKUP(A419,'[1]Sub Pivot'!A$1:C$65536,3,FALSE)</f>
        <v>829417.86</v>
      </c>
      <c r="D419" s="10">
        <f>IFERROR(VLOOKUP(A419,'[1]BP-18 Substation Detail'!A$1:C$65536,3,FALSE),"")</f>
        <v>822612.39</v>
      </c>
      <c r="E419" s="11">
        <f t="shared" si="53"/>
        <v>8.272997201026807E-3</v>
      </c>
      <c r="G419" s="10">
        <f>IFERROR(VLOOKUP('BP-20 Substation Detail'!A419,'[1]O&amp;M Pivot'!M$1:V$65536,10,FALSE),0)</f>
        <v>36962.625714285714</v>
      </c>
      <c r="I419" s="13" t="s">
        <v>31</v>
      </c>
      <c r="J419" s="13">
        <v>1</v>
      </c>
      <c r="K419" s="13" t="s">
        <v>31</v>
      </c>
      <c r="L419" s="13" t="s">
        <v>31</v>
      </c>
      <c r="M419" s="13" t="s">
        <v>31</v>
      </c>
      <c r="N419" s="13" t="s">
        <v>31</v>
      </c>
      <c r="O419" s="13" t="s">
        <v>31</v>
      </c>
      <c r="P419" s="13">
        <f t="shared" si="54"/>
        <v>1</v>
      </c>
      <c r="R419" s="10" t="str">
        <f t="shared" si="52"/>
        <v/>
      </c>
      <c r="S419" s="10">
        <f t="shared" si="52"/>
        <v>829417.86</v>
      </c>
      <c r="T419" s="10" t="str">
        <f t="shared" si="52"/>
        <v/>
      </c>
      <c r="U419" s="10" t="str">
        <f t="shared" si="51"/>
        <v/>
      </c>
      <c r="V419" s="10" t="str">
        <f t="shared" si="51"/>
        <v/>
      </c>
      <c r="W419" s="10" t="str">
        <f t="shared" si="51"/>
        <v/>
      </c>
      <c r="X419" s="10" t="str">
        <f t="shared" si="51"/>
        <v/>
      </c>
      <c r="Y419" s="14">
        <f t="shared" si="55"/>
        <v>0</v>
      </c>
      <c r="Z419" s="4"/>
      <c r="AA419" s="10" t="str">
        <f t="shared" si="50"/>
        <v/>
      </c>
      <c r="AB419" s="10">
        <f t="shared" si="50"/>
        <v>36962.625714285714</v>
      </c>
      <c r="AC419" s="10" t="str">
        <f t="shared" si="50"/>
        <v/>
      </c>
      <c r="AD419" s="10" t="str">
        <f t="shared" si="49"/>
        <v/>
      </c>
      <c r="AE419" s="10" t="str">
        <f t="shared" si="49"/>
        <v/>
      </c>
      <c r="AF419" s="10" t="str">
        <f t="shared" si="49"/>
        <v/>
      </c>
      <c r="AG419" s="10" t="str">
        <f t="shared" si="49"/>
        <v/>
      </c>
      <c r="AH419" s="14">
        <f t="shared" si="56"/>
        <v>0</v>
      </c>
      <c r="AI419" s="12"/>
      <c r="AJ419" s="13" t="s">
        <v>32</v>
      </c>
    </row>
    <row r="420" spans="1:36" x14ac:dyDescent="0.3">
      <c r="A420" s="8" t="s">
        <v>550</v>
      </c>
      <c r="B420" s="9" t="str">
        <f>VLOOKUP(A420,'[1]Sub Pivot'!A$1:C$65536,2,FALSE)</f>
        <v>VALHALLA SUBSTATION</v>
      </c>
      <c r="C420" s="10">
        <f>VLOOKUP(A420,'[1]Sub Pivot'!A$1:C$65536,3,FALSE)</f>
        <v>4201730.76</v>
      </c>
      <c r="D420" s="10">
        <f>IFERROR(VLOOKUP(A420,'[1]BP-18 Substation Detail'!A$1:C$65536,3,FALSE),"")</f>
        <v>4103663.7199999997</v>
      </c>
      <c r="E420" s="11">
        <f t="shared" si="53"/>
        <v>2.3897435728481194E-2</v>
      </c>
      <c r="G420" s="10">
        <f>IFERROR(VLOOKUP('BP-20 Substation Detail'!A420,'[1]O&amp;M Pivot'!M$1:V$65536,10,FALSE),0)</f>
        <v>114541.12428571428</v>
      </c>
      <c r="I420" s="13" t="s">
        <v>31</v>
      </c>
      <c r="J420" s="13">
        <v>0.92256267574835016</v>
      </c>
      <c r="K420" s="13" t="s">
        <v>31</v>
      </c>
      <c r="L420" s="13" t="s">
        <v>31</v>
      </c>
      <c r="M420" s="13" t="s">
        <v>31</v>
      </c>
      <c r="N420" s="13" t="s">
        <v>31</v>
      </c>
      <c r="O420" s="13">
        <v>7.74373242516498E-2</v>
      </c>
      <c r="P420" s="13">
        <f t="shared" si="54"/>
        <v>1</v>
      </c>
      <c r="R420" s="10" t="str">
        <f t="shared" si="52"/>
        <v/>
      </c>
      <c r="S420" s="10">
        <f t="shared" si="52"/>
        <v>3876359.9727197485</v>
      </c>
      <c r="T420" s="10" t="str">
        <f t="shared" si="52"/>
        <v/>
      </c>
      <c r="U420" s="10" t="str">
        <f t="shared" si="51"/>
        <v/>
      </c>
      <c r="V420" s="10" t="str">
        <f t="shared" si="51"/>
        <v/>
      </c>
      <c r="W420" s="10" t="str">
        <f t="shared" si="51"/>
        <v/>
      </c>
      <c r="X420" s="10">
        <f t="shared" si="51"/>
        <v>325370.78728025092</v>
      </c>
      <c r="Y420" s="14">
        <f t="shared" si="55"/>
        <v>0</v>
      </c>
      <c r="Z420" s="4"/>
      <c r="AA420" s="10" t="str">
        <f t="shared" si="50"/>
        <v/>
      </c>
      <c r="AB420" s="10">
        <f t="shared" si="50"/>
        <v>105671.3661042529</v>
      </c>
      <c r="AC420" s="10" t="str">
        <f t="shared" si="50"/>
        <v/>
      </c>
      <c r="AD420" s="10" t="str">
        <f t="shared" si="49"/>
        <v/>
      </c>
      <c r="AE420" s="10" t="str">
        <f t="shared" si="49"/>
        <v/>
      </c>
      <c r="AF420" s="10" t="str">
        <f t="shared" si="49"/>
        <v/>
      </c>
      <c r="AG420" s="10">
        <f t="shared" si="49"/>
        <v>8869.7581814613768</v>
      </c>
      <c r="AH420" s="14">
        <f t="shared" si="56"/>
        <v>0</v>
      </c>
      <c r="AI420" s="12"/>
      <c r="AJ420" s="13" t="s">
        <v>551</v>
      </c>
    </row>
    <row r="421" spans="1:36" x14ac:dyDescent="0.3">
      <c r="A421" s="8" t="s">
        <v>552</v>
      </c>
      <c r="B421" s="9" t="str">
        <f>VLOOKUP(A421,'[1]Sub Pivot'!A$1:C$65536,2,FALSE)</f>
        <v>VANTAGE SUBSTATION</v>
      </c>
      <c r="C421" s="10">
        <f>VLOOKUP(A421,'[1]Sub Pivot'!A$1:C$65536,3,FALSE)</f>
        <v>37250537.579999998</v>
      </c>
      <c r="D421" s="10">
        <f>IFERROR(VLOOKUP(A421,'[1]BP-18 Substation Detail'!A$1:C$65536,3,FALSE),"")</f>
        <v>36896519.460000008</v>
      </c>
      <c r="E421" s="11">
        <f t="shared" si="53"/>
        <v>9.5948920164078202E-3</v>
      </c>
      <c r="G421" s="10">
        <f>IFERROR(VLOOKUP('BP-20 Substation Detail'!A421,'[1]O&amp;M Pivot'!M$1:V$65536,10,FALSE),0)</f>
        <v>267928.60714285716</v>
      </c>
      <c r="I421" s="13" t="s">
        <v>31</v>
      </c>
      <c r="J421" s="13">
        <v>1</v>
      </c>
      <c r="K421" s="13" t="s">
        <v>31</v>
      </c>
      <c r="L421" s="13" t="s">
        <v>31</v>
      </c>
      <c r="M421" s="13" t="s">
        <v>31</v>
      </c>
      <c r="N421" s="13" t="s">
        <v>31</v>
      </c>
      <c r="O421" s="13" t="s">
        <v>31</v>
      </c>
      <c r="P421" s="13">
        <f t="shared" si="54"/>
        <v>1</v>
      </c>
      <c r="R421" s="10" t="str">
        <f t="shared" si="52"/>
        <v/>
      </c>
      <c r="S421" s="10">
        <f t="shared" si="52"/>
        <v>37250537.579999998</v>
      </c>
      <c r="T421" s="10" t="str">
        <f t="shared" si="52"/>
        <v/>
      </c>
      <c r="U421" s="10" t="str">
        <f t="shared" si="51"/>
        <v/>
      </c>
      <c r="V421" s="10" t="str">
        <f t="shared" si="51"/>
        <v/>
      </c>
      <c r="W421" s="10" t="str">
        <f t="shared" si="51"/>
        <v/>
      </c>
      <c r="X421" s="10" t="str">
        <f t="shared" si="51"/>
        <v/>
      </c>
      <c r="Y421" s="14">
        <f t="shared" si="55"/>
        <v>0</v>
      </c>
      <c r="Z421" s="4"/>
      <c r="AA421" s="10" t="str">
        <f t="shared" si="50"/>
        <v/>
      </c>
      <c r="AB421" s="10">
        <f t="shared" si="50"/>
        <v>267928.60714285716</v>
      </c>
      <c r="AC421" s="10" t="str">
        <f t="shared" si="50"/>
        <v/>
      </c>
      <c r="AD421" s="10" t="str">
        <f t="shared" si="49"/>
        <v/>
      </c>
      <c r="AE421" s="10" t="str">
        <f t="shared" si="49"/>
        <v/>
      </c>
      <c r="AF421" s="10" t="str">
        <f t="shared" si="49"/>
        <v/>
      </c>
      <c r="AG421" s="10" t="str">
        <f t="shared" si="49"/>
        <v/>
      </c>
      <c r="AH421" s="14">
        <f t="shared" si="56"/>
        <v>0</v>
      </c>
      <c r="AI421" s="12"/>
      <c r="AJ421" s="13" t="s">
        <v>32</v>
      </c>
    </row>
    <row r="422" spans="1:36" x14ac:dyDescent="0.3">
      <c r="A422" s="8" t="s">
        <v>553</v>
      </c>
      <c r="B422" s="9" t="str">
        <f>VLOOKUP(A422,'[1]Sub Pivot'!A$1:C$65536,2,FALSE)</f>
        <v>VICTOR SUBSTATION (RAVALLI COUNTY ELEC COOP)</v>
      </c>
      <c r="C422" s="10">
        <f>VLOOKUP(A422,'[1]Sub Pivot'!A$1:C$65536,3,FALSE)</f>
        <v>6943</v>
      </c>
      <c r="D422" s="10">
        <f>IFERROR(VLOOKUP(A422,'[1]BP-18 Substation Detail'!A$1:C$65536,3,FALSE),"")</f>
        <v>6943</v>
      </c>
      <c r="E422" s="11">
        <f t="shared" si="53"/>
        <v>0</v>
      </c>
      <c r="G422" s="10">
        <f>IFERROR(VLOOKUP('BP-20 Substation Detail'!A422,'[1]O&amp;M Pivot'!M$1:V$65536,10,FALSE),0)</f>
        <v>318.5057142857143</v>
      </c>
      <c r="I422" s="13" t="s">
        <v>31</v>
      </c>
      <c r="J422" s="13">
        <v>1</v>
      </c>
      <c r="K422" s="13" t="s">
        <v>31</v>
      </c>
      <c r="L422" s="13" t="s">
        <v>31</v>
      </c>
      <c r="M422" s="13" t="s">
        <v>31</v>
      </c>
      <c r="N422" s="13" t="s">
        <v>31</v>
      </c>
      <c r="O422" s="13" t="s">
        <v>31</v>
      </c>
      <c r="P422" s="13">
        <f t="shared" si="54"/>
        <v>1</v>
      </c>
      <c r="R422" s="10" t="str">
        <f t="shared" si="52"/>
        <v/>
      </c>
      <c r="S422" s="10">
        <f t="shared" si="52"/>
        <v>6943</v>
      </c>
      <c r="T422" s="10" t="str">
        <f t="shared" si="52"/>
        <v/>
      </c>
      <c r="U422" s="10" t="str">
        <f t="shared" si="51"/>
        <v/>
      </c>
      <c r="V422" s="10" t="str">
        <f t="shared" si="51"/>
        <v/>
      </c>
      <c r="W422" s="10" t="str">
        <f t="shared" si="51"/>
        <v/>
      </c>
      <c r="X422" s="10" t="str">
        <f t="shared" si="51"/>
        <v/>
      </c>
      <c r="Y422" s="14">
        <f t="shared" si="55"/>
        <v>0</v>
      </c>
      <c r="Z422" s="4"/>
      <c r="AA422" s="10" t="str">
        <f t="shared" si="50"/>
        <v/>
      </c>
      <c r="AB422" s="10">
        <f t="shared" si="50"/>
        <v>318.5057142857143</v>
      </c>
      <c r="AC422" s="10" t="str">
        <f t="shared" si="50"/>
        <v/>
      </c>
      <c r="AD422" s="10" t="str">
        <f t="shared" si="49"/>
        <v/>
      </c>
      <c r="AE422" s="10" t="str">
        <f t="shared" si="49"/>
        <v/>
      </c>
      <c r="AF422" s="10" t="str">
        <f t="shared" si="49"/>
        <v/>
      </c>
      <c r="AG422" s="10" t="str">
        <f t="shared" si="49"/>
        <v/>
      </c>
      <c r="AH422" s="14">
        <f t="shared" si="56"/>
        <v>0</v>
      </c>
      <c r="AI422" s="12"/>
      <c r="AJ422" s="13" t="s">
        <v>48</v>
      </c>
    </row>
    <row r="423" spans="1:36" x14ac:dyDescent="0.3">
      <c r="A423" s="8" t="s">
        <v>554</v>
      </c>
      <c r="B423" s="9" t="str">
        <f>VLOOKUP(A423,'[1]Sub Pivot'!A$1:C$65536,2,FALSE)</f>
        <v>VERA SUBSTATION (VERA W&amp;P, INLAND P&amp;L)</v>
      </c>
      <c r="C423" s="10">
        <f>VLOOKUP(A423,'[1]Sub Pivot'!A$1:C$65536,3,FALSE)</f>
        <v>10025.1</v>
      </c>
      <c r="D423" s="10">
        <f>IFERROR(VLOOKUP(A423,'[1]BP-18 Substation Detail'!A$1:C$65536,3,FALSE),"")</f>
        <v>10025.1</v>
      </c>
      <c r="E423" s="11">
        <f t="shared" si="53"/>
        <v>0</v>
      </c>
      <c r="G423" s="10">
        <f>IFERROR(VLOOKUP('BP-20 Substation Detail'!A423,'[1]O&amp;M Pivot'!M$1:V$65536,10,FALSE),0)</f>
        <v>823.59</v>
      </c>
      <c r="I423" s="13" t="s">
        <v>31</v>
      </c>
      <c r="J423" s="13">
        <v>1</v>
      </c>
      <c r="K423" s="13" t="s">
        <v>31</v>
      </c>
      <c r="L423" s="13" t="s">
        <v>31</v>
      </c>
      <c r="M423" s="13" t="s">
        <v>31</v>
      </c>
      <c r="N423" s="13" t="s">
        <v>31</v>
      </c>
      <c r="O423" s="13" t="s">
        <v>31</v>
      </c>
      <c r="P423" s="13">
        <f t="shared" si="54"/>
        <v>1</v>
      </c>
      <c r="R423" s="10" t="str">
        <f t="shared" si="52"/>
        <v/>
      </c>
      <c r="S423" s="10">
        <f t="shared" si="52"/>
        <v>10025.1</v>
      </c>
      <c r="T423" s="10" t="str">
        <f t="shared" si="52"/>
        <v/>
      </c>
      <c r="U423" s="10" t="str">
        <f t="shared" si="51"/>
        <v/>
      </c>
      <c r="V423" s="10" t="str">
        <f t="shared" si="51"/>
        <v/>
      </c>
      <c r="W423" s="10" t="str">
        <f t="shared" si="51"/>
        <v/>
      </c>
      <c r="X423" s="10" t="str">
        <f t="shared" si="51"/>
        <v/>
      </c>
      <c r="Y423" s="14">
        <f t="shared" si="55"/>
        <v>0</v>
      </c>
      <c r="Z423" s="4"/>
      <c r="AA423" s="10" t="str">
        <f t="shared" si="50"/>
        <v/>
      </c>
      <c r="AB423" s="10">
        <f t="shared" si="50"/>
        <v>823.59</v>
      </c>
      <c r="AC423" s="10" t="str">
        <f t="shared" si="50"/>
        <v/>
      </c>
      <c r="AD423" s="10" t="str">
        <f t="shared" si="49"/>
        <v/>
      </c>
      <c r="AE423" s="10" t="str">
        <f t="shared" si="49"/>
        <v/>
      </c>
      <c r="AF423" s="10" t="str">
        <f t="shared" si="49"/>
        <v/>
      </c>
      <c r="AG423" s="10" t="str">
        <f t="shared" si="49"/>
        <v/>
      </c>
      <c r="AH423" s="14">
        <f t="shared" si="56"/>
        <v>0</v>
      </c>
      <c r="AI423" s="12"/>
      <c r="AJ423" s="13" t="s">
        <v>48</v>
      </c>
    </row>
    <row r="424" spans="1:36" x14ac:dyDescent="0.3">
      <c r="A424" s="8" t="s">
        <v>555</v>
      </c>
      <c r="B424" s="9" t="str">
        <f>VLOOKUP(A424,'[1]Sub Pivot'!A$1:C$65536,2,FALSE)</f>
        <v>VANCOUVER SHIPYARD SUBSTATION</v>
      </c>
      <c r="C424" s="10">
        <f>VLOOKUP(A424,'[1]Sub Pivot'!A$1:C$65536,3,FALSE)</f>
        <v>26421</v>
      </c>
      <c r="D424" s="10">
        <f>IFERROR(VLOOKUP(A424,'[1]BP-18 Substation Detail'!A$1:C$65536,3,FALSE),"")</f>
        <v>26421</v>
      </c>
      <c r="E424" s="11">
        <f t="shared" si="53"/>
        <v>0</v>
      </c>
      <c r="G424" s="10">
        <f>IFERROR(VLOOKUP('BP-20 Substation Detail'!A424,'[1]O&amp;M Pivot'!M$1:V$65536,10,FALSE),0)</f>
        <v>0</v>
      </c>
      <c r="I424" s="13" t="s">
        <v>31</v>
      </c>
      <c r="J424" s="13">
        <v>1</v>
      </c>
      <c r="K424" s="13" t="s">
        <v>31</v>
      </c>
      <c r="L424" s="13" t="s">
        <v>31</v>
      </c>
      <c r="M424" s="13" t="s">
        <v>31</v>
      </c>
      <c r="N424" s="13" t="s">
        <v>31</v>
      </c>
      <c r="O424" s="13" t="s">
        <v>31</v>
      </c>
      <c r="P424" s="13">
        <f t="shared" si="54"/>
        <v>1</v>
      </c>
      <c r="R424" s="10" t="str">
        <f t="shared" si="52"/>
        <v/>
      </c>
      <c r="S424" s="10">
        <f t="shared" si="52"/>
        <v>26421</v>
      </c>
      <c r="T424" s="10" t="str">
        <f t="shared" si="52"/>
        <v/>
      </c>
      <c r="U424" s="10" t="str">
        <f t="shared" si="51"/>
        <v/>
      </c>
      <c r="V424" s="10" t="str">
        <f t="shared" si="51"/>
        <v/>
      </c>
      <c r="W424" s="10" t="str">
        <f t="shared" si="51"/>
        <v/>
      </c>
      <c r="X424" s="10" t="str">
        <f t="shared" si="51"/>
        <v/>
      </c>
      <c r="Y424" s="14">
        <f t="shared" si="55"/>
        <v>0</v>
      </c>
      <c r="Z424" s="4"/>
      <c r="AA424" s="10" t="str">
        <f t="shared" si="50"/>
        <v/>
      </c>
      <c r="AB424" s="10">
        <f t="shared" si="50"/>
        <v>0</v>
      </c>
      <c r="AC424" s="10" t="str">
        <f t="shared" si="50"/>
        <v/>
      </c>
      <c r="AD424" s="10" t="str">
        <f t="shared" si="49"/>
        <v/>
      </c>
      <c r="AE424" s="10" t="str">
        <f t="shared" si="49"/>
        <v/>
      </c>
      <c r="AF424" s="10" t="str">
        <f t="shared" si="49"/>
        <v/>
      </c>
      <c r="AG424" s="10" t="str">
        <f t="shared" si="49"/>
        <v/>
      </c>
      <c r="AH424" s="14">
        <f t="shared" si="56"/>
        <v>0</v>
      </c>
      <c r="AI424" s="12"/>
      <c r="AJ424" s="13" t="s">
        <v>48</v>
      </c>
    </row>
    <row r="425" spans="1:36" x14ac:dyDescent="0.3">
      <c r="A425" s="8" t="s">
        <v>556</v>
      </c>
      <c r="B425" s="9" t="str">
        <f>VLOOKUP(A425,'[1]Sub Pivot'!A$1:C$65536,2,FALSE)</f>
        <v>WALNUT CITY SUBSTATION(CITY OF MCMINNVILLE)</v>
      </c>
      <c r="C425" s="10">
        <f>VLOOKUP(A425,'[1]Sub Pivot'!A$1:C$65536,3,FALSE)</f>
        <v>28886.48</v>
      </c>
      <c r="D425" s="10">
        <f>IFERROR(VLOOKUP(A425,'[1]BP-18 Substation Detail'!A$1:C$65536,3,FALSE),"")</f>
        <v>28886.48</v>
      </c>
      <c r="E425" s="11">
        <f t="shared" si="53"/>
        <v>0</v>
      </c>
      <c r="G425" s="10">
        <f>IFERROR(VLOOKUP('BP-20 Substation Detail'!A425,'[1]O&amp;M Pivot'!M$1:V$65536,10,FALSE),0)</f>
        <v>167.94714285714286</v>
      </c>
      <c r="I425" s="13" t="s">
        <v>31</v>
      </c>
      <c r="J425" s="13">
        <v>1</v>
      </c>
      <c r="K425" s="13" t="s">
        <v>31</v>
      </c>
      <c r="L425" s="13" t="s">
        <v>31</v>
      </c>
      <c r="M425" s="13" t="s">
        <v>31</v>
      </c>
      <c r="N425" s="13" t="s">
        <v>31</v>
      </c>
      <c r="O425" s="13" t="s">
        <v>31</v>
      </c>
      <c r="P425" s="13">
        <f t="shared" si="54"/>
        <v>1</v>
      </c>
      <c r="R425" s="10" t="str">
        <f t="shared" si="52"/>
        <v/>
      </c>
      <c r="S425" s="10">
        <f t="shared" si="52"/>
        <v>28886.48</v>
      </c>
      <c r="T425" s="10" t="str">
        <f t="shared" si="52"/>
        <v/>
      </c>
      <c r="U425" s="10" t="str">
        <f t="shared" si="51"/>
        <v/>
      </c>
      <c r="V425" s="10" t="str">
        <f t="shared" si="51"/>
        <v/>
      </c>
      <c r="W425" s="10" t="str">
        <f t="shared" si="51"/>
        <v/>
      </c>
      <c r="X425" s="10" t="str">
        <f t="shared" si="51"/>
        <v/>
      </c>
      <c r="Y425" s="14">
        <f t="shared" si="55"/>
        <v>0</v>
      </c>
      <c r="Z425" s="4"/>
      <c r="AA425" s="10" t="str">
        <f t="shared" si="50"/>
        <v/>
      </c>
      <c r="AB425" s="10">
        <f t="shared" si="50"/>
        <v>167.94714285714286</v>
      </c>
      <c r="AC425" s="10" t="str">
        <f t="shared" si="50"/>
        <v/>
      </c>
      <c r="AD425" s="10" t="str">
        <f t="shared" si="49"/>
        <v/>
      </c>
      <c r="AE425" s="10" t="str">
        <f t="shared" si="49"/>
        <v/>
      </c>
      <c r="AF425" s="10" t="str">
        <f t="shared" si="49"/>
        <v/>
      </c>
      <c r="AG425" s="10" t="str">
        <f t="shared" si="49"/>
        <v/>
      </c>
      <c r="AH425" s="14">
        <f t="shared" si="56"/>
        <v>0</v>
      </c>
      <c r="AI425" s="12"/>
      <c r="AJ425" s="13" t="s">
        <v>48</v>
      </c>
    </row>
    <row r="426" spans="1:36" x14ac:dyDescent="0.3">
      <c r="A426" s="8" t="s">
        <v>557</v>
      </c>
      <c r="B426" s="9" t="str">
        <f>VLOOKUP(A426,'[1]Sub Pivot'!A$1:C$65536,2,FALSE)</f>
        <v>WAGNER LAKE SUBSTATION</v>
      </c>
      <c r="C426" s="10">
        <f>VLOOKUP(A426,'[1]Sub Pivot'!A$1:C$65536,3,FALSE)</f>
        <v>543100.91</v>
      </c>
      <c r="D426" s="10">
        <f>IFERROR(VLOOKUP(A426,'[1]BP-18 Substation Detail'!A$1:C$65536,3,FALSE),"")</f>
        <v>543100.91</v>
      </c>
      <c r="E426" s="11">
        <f t="shared" si="53"/>
        <v>0</v>
      </c>
      <c r="G426" s="10">
        <f>IFERROR(VLOOKUP('BP-20 Substation Detail'!A426,'[1]O&amp;M Pivot'!M$1:V$65536,10,FALSE),0)</f>
        <v>12416.737142857144</v>
      </c>
      <c r="I426" s="13" t="s">
        <v>31</v>
      </c>
      <c r="J426" s="13">
        <v>1</v>
      </c>
      <c r="K426" s="13" t="s">
        <v>31</v>
      </c>
      <c r="L426" s="13" t="s">
        <v>31</v>
      </c>
      <c r="M426" s="13" t="s">
        <v>31</v>
      </c>
      <c r="N426" s="13" t="s">
        <v>31</v>
      </c>
      <c r="O426" s="13" t="s">
        <v>31</v>
      </c>
      <c r="P426" s="13">
        <f t="shared" si="54"/>
        <v>1</v>
      </c>
      <c r="R426" s="10" t="str">
        <f t="shared" si="52"/>
        <v/>
      </c>
      <c r="S426" s="10">
        <f t="shared" si="52"/>
        <v>543100.91</v>
      </c>
      <c r="T426" s="10" t="str">
        <f t="shared" si="52"/>
        <v/>
      </c>
      <c r="U426" s="10" t="str">
        <f t="shared" si="51"/>
        <v/>
      </c>
      <c r="V426" s="10" t="str">
        <f t="shared" si="51"/>
        <v/>
      </c>
      <c r="W426" s="10" t="str">
        <f t="shared" si="51"/>
        <v/>
      </c>
      <c r="X426" s="10" t="str">
        <f t="shared" si="51"/>
        <v/>
      </c>
      <c r="Y426" s="14">
        <f t="shared" si="55"/>
        <v>0</v>
      </c>
      <c r="Z426" s="4"/>
      <c r="AA426" s="10" t="str">
        <f t="shared" si="50"/>
        <v/>
      </c>
      <c r="AB426" s="10">
        <f t="shared" si="50"/>
        <v>12416.737142857144</v>
      </c>
      <c r="AC426" s="10" t="str">
        <f t="shared" si="50"/>
        <v/>
      </c>
      <c r="AD426" s="10" t="str">
        <f t="shared" si="49"/>
        <v/>
      </c>
      <c r="AE426" s="10" t="str">
        <f t="shared" si="49"/>
        <v/>
      </c>
      <c r="AF426" s="10" t="str">
        <f t="shared" si="49"/>
        <v/>
      </c>
      <c r="AG426" s="10" t="str">
        <f t="shared" si="49"/>
        <v/>
      </c>
      <c r="AH426" s="14">
        <f t="shared" si="56"/>
        <v>0</v>
      </c>
      <c r="AI426" s="12"/>
      <c r="AJ426" s="13" t="s">
        <v>32</v>
      </c>
    </row>
    <row r="427" spans="1:36" x14ac:dyDescent="0.3">
      <c r="A427" s="8" t="s">
        <v>558</v>
      </c>
      <c r="B427" s="9" t="str">
        <f>VLOOKUP(A427,'[1]Sub Pivot'!A$1:C$65536,2,FALSE)</f>
        <v>WALLA WALLA SUBSTATION(PACIFICORP)</v>
      </c>
      <c r="C427" s="10">
        <f>VLOOKUP(A427,'[1]Sub Pivot'!A$1:C$65536,3,FALSE)</f>
        <v>224060.65</v>
      </c>
      <c r="D427" s="10">
        <f>IFERROR(VLOOKUP(A427,'[1]BP-18 Substation Detail'!A$1:C$65536,3,FALSE),"")</f>
        <v>224060.65</v>
      </c>
      <c r="E427" s="11">
        <f t="shared" si="53"/>
        <v>0</v>
      </c>
      <c r="G427" s="10">
        <f>IFERROR(VLOOKUP('BP-20 Substation Detail'!A427,'[1]O&amp;M Pivot'!M$1:V$65536,10,FALSE),0)</f>
        <v>0</v>
      </c>
      <c r="I427" s="13" t="s">
        <v>31</v>
      </c>
      <c r="J427" s="13">
        <v>1</v>
      </c>
      <c r="K427" s="13" t="s">
        <v>31</v>
      </c>
      <c r="L427" s="13" t="s">
        <v>31</v>
      </c>
      <c r="M427" s="13" t="s">
        <v>31</v>
      </c>
      <c r="N427" s="13" t="s">
        <v>31</v>
      </c>
      <c r="O427" s="13" t="s">
        <v>31</v>
      </c>
      <c r="P427" s="13">
        <f t="shared" si="54"/>
        <v>1</v>
      </c>
      <c r="R427" s="10" t="str">
        <f t="shared" si="52"/>
        <v/>
      </c>
      <c r="S427" s="10">
        <f t="shared" si="52"/>
        <v>224060.65</v>
      </c>
      <c r="T427" s="10" t="str">
        <f t="shared" si="52"/>
        <v/>
      </c>
      <c r="U427" s="10" t="str">
        <f t="shared" si="51"/>
        <v/>
      </c>
      <c r="V427" s="10" t="str">
        <f t="shared" si="51"/>
        <v/>
      </c>
      <c r="W427" s="10" t="str">
        <f t="shared" si="51"/>
        <v/>
      </c>
      <c r="X427" s="10" t="str">
        <f t="shared" si="51"/>
        <v/>
      </c>
      <c r="Y427" s="14">
        <f t="shared" si="55"/>
        <v>0</v>
      </c>
      <c r="Z427" s="4"/>
      <c r="AA427" s="10" t="str">
        <f t="shared" si="50"/>
        <v/>
      </c>
      <c r="AB427" s="10">
        <f t="shared" si="50"/>
        <v>0</v>
      </c>
      <c r="AC427" s="10" t="str">
        <f t="shared" si="50"/>
        <v/>
      </c>
      <c r="AD427" s="10" t="str">
        <f t="shared" si="49"/>
        <v/>
      </c>
      <c r="AE427" s="10" t="str">
        <f t="shared" si="49"/>
        <v/>
      </c>
      <c r="AF427" s="10" t="str">
        <f t="shared" si="49"/>
        <v/>
      </c>
      <c r="AG427" s="10" t="str">
        <f t="shared" si="49"/>
        <v/>
      </c>
      <c r="AH427" s="14">
        <f t="shared" si="56"/>
        <v>0</v>
      </c>
      <c r="AI427" s="12"/>
      <c r="AJ427" s="13" t="s">
        <v>48</v>
      </c>
    </row>
    <row r="428" spans="1:36" x14ac:dyDescent="0.3">
      <c r="A428" s="8" t="s">
        <v>559</v>
      </c>
      <c r="B428" s="9" t="str">
        <f>VLOOKUP(A428,'[1]Sub Pivot'!A$1:C$65536,2,FALSE)</f>
        <v>WALTON SUBSTATION</v>
      </c>
      <c r="C428" s="10">
        <f>VLOOKUP(A428,'[1]Sub Pivot'!A$1:C$65536,3,FALSE)</f>
        <v>355341.23</v>
      </c>
      <c r="D428" s="10">
        <f>IFERROR(VLOOKUP(A428,'[1]BP-18 Substation Detail'!A$1:C$65536,3,FALSE),"")</f>
        <v>355341.23</v>
      </c>
      <c r="E428" s="11">
        <f t="shared" si="53"/>
        <v>0</v>
      </c>
      <c r="G428" s="10">
        <f>IFERROR(VLOOKUP('BP-20 Substation Detail'!A428,'[1]O&amp;M Pivot'!M$1:V$65536,10,FALSE),0)</f>
        <v>17179.065714285716</v>
      </c>
      <c r="I428" s="13" t="s">
        <v>31</v>
      </c>
      <c r="J428" s="13">
        <v>0.60082197610448973</v>
      </c>
      <c r="K428" s="13" t="s">
        <v>31</v>
      </c>
      <c r="L428" s="13" t="s">
        <v>31</v>
      </c>
      <c r="M428" s="13">
        <v>0.39917802389551021</v>
      </c>
      <c r="N428" s="13" t="s">
        <v>31</v>
      </c>
      <c r="O428" s="13" t="s">
        <v>31</v>
      </c>
      <c r="P428" s="13">
        <f t="shared" si="54"/>
        <v>1</v>
      </c>
      <c r="R428" s="10" t="str">
        <f t="shared" si="52"/>
        <v/>
      </c>
      <c r="S428" s="10">
        <f t="shared" si="52"/>
        <v>213496.81999999998</v>
      </c>
      <c r="T428" s="10" t="str">
        <f t="shared" si="52"/>
        <v/>
      </c>
      <c r="U428" s="10" t="str">
        <f t="shared" si="51"/>
        <v/>
      </c>
      <c r="V428" s="10">
        <f t="shared" si="51"/>
        <v>141844.40999999997</v>
      </c>
      <c r="W428" s="10" t="str">
        <f t="shared" si="51"/>
        <v/>
      </c>
      <c r="X428" s="10" t="str">
        <f t="shared" si="51"/>
        <v/>
      </c>
      <c r="Y428" s="14">
        <f t="shared" si="55"/>
        <v>0</v>
      </c>
      <c r="Z428" s="4"/>
      <c r="AA428" s="10" t="str">
        <f t="shared" si="50"/>
        <v/>
      </c>
      <c r="AB428" s="10">
        <f t="shared" si="50"/>
        <v>10321.560210086031</v>
      </c>
      <c r="AC428" s="10" t="str">
        <f t="shared" si="50"/>
        <v/>
      </c>
      <c r="AD428" s="10" t="str">
        <f t="shared" si="49"/>
        <v/>
      </c>
      <c r="AE428" s="10">
        <f t="shared" si="49"/>
        <v>6857.5055041996839</v>
      </c>
      <c r="AF428" s="10" t="str">
        <f t="shared" si="49"/>
        <v/>
      </c>
      <c r="AG428" s="10" t="str">
        <f t="shared" ref="AG428:AG491" si="57">IFERROR(O428*$G428,"")</f>
        <v/>
      </c>
      <c r="AH428" s="14">
        <f t="shared" si="56"/>
        <v>0</v>
      </c>
      <c r="AI428" s="12"/>
      <c r="AJ428" s="13" t="s">
        <v>296</v>
      </c>
    </row>
    <row r="429" spans="1:36" x14ac:dyDescent="0.3">
      <c r="A429" s="8" t="s">
        <v>560</v>
      </c>
      <c r="B429" s="9" t="str">
        <f>VLOOKUP(A429,'[1]Sub Pivot'!A$1:C$65536,2,FALSE)</f>
        <v>WARREN SUBSTATION</v>
      </c>
      <c r="C429" s="10">
        <f>VLOOKUP(A429,'[1]Sub Pivot'!A$1:C$65536,3,FALSE)</f>
        <v>614962.27</v>
      </c>
      <c r="D429" s="10">
        <f>IFERROR(VLOOKUP(A429,'[1]BP-18 Substation Detail'!A$1:C$65536,3,FALSE),"")</f>
        <v>592072.05000000005</v>
      </c>
      <c r="E429" s="11">
        <f t="shared" si="53"/>
        <v>3.866120685818554E-2</v>
      </c>
      <c r="G429" s="10">
        <f>IFERROR(VLOOKUP('BP-20 Substation Detail'!A429,'[1]O&amp;M Pivot'!M$1:V$65536,10,FALSE),0)</f>
        <v>41503.915714285722</v>
      </c>
      <c r="I429" s="13" t="s">
        <v>31</v>
      </c>
      <c r="J429" s="13">
        <v>1</v>
      </c>
      <c r="K429" s="13" t="s">
        <v>31</v>
      </c>
      <c r="L429" s="13" t="s">
        <v>31</v>
      </c>
      <c r="M429" s="13" t="s">
        <v>31</v>
      </c>
      <c r="N429" s="13" t="s">
        <v>31</v>
      </c>
      <c r="O429" s="13" t="s">
        <v>31</v>
      </c>
      <c r="P429" s="13">
        <f t="shared" si="54"/>
        <v>1</v>
      </c>
      <c r="R429" s="10" t="str">
        <f t="shared" si="52"/>
        <v/>
      </c>
      <c r="S429" s="10">
        <f t="shared" si="52"/>
        <v>614962.27</v>
      </c>
      <c r="T429" s="10" t="str">
        <f t="shared" si="52"/>
        <v/>
      </c>
      <c r="U429" s="10" t="str">
        <f t="shared" si="51"/>
        <v/>
      </c>
      <c r="V429" s="10" t="str">
        <f t="shared" si="51"/>
        <v/>
      </c>
      <c r="W429" s="10" t="str">
        <f t="shared" si="51"/>
        <v/>
      </c>
      <c r="X429" s="10" t="str">
        <f t="shared" si="51"/>
        <v/>
      </c>
      <c r="Y429" s="14">
        <f t="shared" si="55"/>
        <v>0</v>
      </c>
      <c r="Z429" s="4"/>
      <c r="AA429" s="10" t="str">
        <f t="shared" si="50"/>
        <v/>
      </c>
      <c r="AB429" s="10">
        <f t="shared" si="50"/>
        <v>41503.915714285722</v>
      </c>
      <c r="AC429" s="10" t="str">
        <f t="shared" si="50"/>
        <v/>
      </c>
      <c r="AD429" s="10" t="str">
        <f t="shared" si="50"/>
        <v/>
      </c>
      <c r="AE429" s="10" t="str">
        <f t="shared" si="50"/>
        <v/>
      </c>
      <c r="AF429" s="10" t="str">
        <f t="shared" si="50"/>
        <v/>
      </c>
      <c r="AG429" s="10" t="str">
        <f t="shared" si="57"/>
        <v/>
      </c>
      <c r="AH429" s="14">
        <f t="shared" si="56"/>
        <v>0</v>
      </c>
      <c r="AI429" s="12"/>
      <c r="AJ429" s="13" t="s">
        <v>32</v>
      </c>
    </row>
    <row r="430" spans="1:36" x14ac:dyDescent="0.3">
      <c r="A430" s="8" t="s">
        <v>561</v>
      </c>
      <c r="B430" s="9" t="str">
        <f>VLOOKUP(A430,'[1]Sub Pivot'!A$1:C$65536,2,FALSE)</f>
        <v>WALLA WALLA SUBSTATION(BPA)</v>
      </c>
      <c r="C430" s="10">
        <f>VLOOKUP(A430,'[1]Sub Pivot'!A$1:C$65536,3,FALSE)</f>
        <v>11344012.68</v>
      </c>
      <c r="D430" s="10">
        <f>IFERROR(VLOOKUP(A430,'[1]BP-18 Substation Detail'!A$1:C$65536,3,FALSE),"")</f>
        <v>10779244.08</v>
      </c>
      <c r="E430" s="11">
        <f t="shared" si="53"/>
        <v>5.2394082164618695E-2</v>
      </c>
      <c r="G430" s="10">
        <f>IFERROR(VLOOKUP('BP-20 Substation Detail'!A430,'[1]O&amp;M Pivot'!M$1:V$65536,10,FALSE),0)</f>
        <v>124727.44571428573</v>
      </c>
      <c r="I430" s="13" t="s">
        <v>31</v>
      </c>
      <c r="J430" s="13">
        <v>1</v>
      </c>
      <c r="K430" s="13" t="s">
        <v>31</v>
      </c>
      <c r="L430" s="13" t="s">
        <v>31</v>
      </c>
      <c r="M430" s="13" t="s">
        <v>31</v>
      </c>
      <c r="N430" s="13" t="s">
        <v>31</v>
      </c>
      <c r="O430" s="13" t="s">
        <v>31</v>
      </c>
      <c r="P430" s="13">
        <f t="shared" si="54"/>
        <v>1</v>
      </c>
      <c r="R430" s="10" t="str">
        <f t="shared" si="52"/>
        <v/>
      </c>
      <c r="S430" s="10">
        <f t="shared" si="52"/>
        <v>11344012.68</v>
      </c>
      <c r="T430" s="10" t="str">
        <f t="shared" si="52"/>
        <v/>
      </c>
      <c r="U430" s="10" t="str">
        <f t="shared" si="51"/>
        <v/>
      </c>
      <c r="V430" s="10" t="str">
        <f t="shared" si="51"/>
        <v/>
      </c>
      <c r="W430" s="10" t="str">
        <f t="shared" si="51"/>
        <v/>
      </c>
      <c r="X430" s="10" t="str">
        <f t="shared" si="51"/>
        <v/>
      </c>
      <c r="Y430" s="14">
        <f t="shared" si="55"/>
        <v>0</v>
      </c>
      <c r="Z430" s="4"/>
      <c r="AA430" s="10" t="str">
        <f t="shared" ref="AA430:AF472" si="58">IFERROR(I430*$G430,"")</f>
        <v/>
      </c>
      <c r="AB430" s="10">
        <f t="shared" si="58"/>
        <v>124727.44571428573</v>
      </c>
      <c r="AC430" s="10" t="str">
        <f t="shared" si="58"/>
        <v/>
      </c>
      <c r="AD430" s="10" t="str">
        <f t="shared" si="58"/>
        <v/>
      </c>
      <c r="AE430" s="10" t="str">
        <f t="shared" si="58"/>
        <v/>
      </c>
      <c r="AF430" s="10" t="str">
        <f t="shared" si="58"/>
        <v/>
      </c>
      <c r="AG430" s="10" t="str">
        <f t="shared" si="57"/>
        <v/>
      </c>
      <c r="AH430" s="14">
        <f t="shared" si="56"/>
        <v>0</v>
      </c>
      <c r="AI430" s="12"/>
      <c r="AJ430" s="13" t="s">
        <v>32</v>
      </c>
    </row>
    <row r="431" spans="1:36" x14ac:dyDescent="0.3">
      <c r="A431" s="8" t="s">
        <v>562</v>
      </c>
      <c r="B431" s="9" t="str">
        <f>VLOOKUP(A431,'[1]Sub Pivot'!A$1:C$65536,2,FALSE)</f>
        <v>WEST BURLEY SUBSTATION(UNITED ELEC COOP)</v>
      </c>
      <c r="C431" s="10">
        <f>VLOOKUP(A431,'[1]Sub Pivot'!A$1:C$65536,3,FALSE)</f>
        <v>156560.52000000002</v>
      </c>
      <c r="D431" s="10">
        <f>IFERROR(VLOOKUP(A431,'[1]BP-18 Substation Detail'!A$1:C$65536,3,FALSE),"")</f>
        <v>156560.52000000002</v>
      </c>
      <c r="E431" s="11">
        <f t="shared" si="53"/>
        <v>0</v>
      </c>
      <c r="G431" s="10">
        <f>IFERROR(VLOOKUP('BP-20 Substation Detail'!A431,'[1]O&amp;M Pivot'!M$1:V$65536,10,FALSE),0)</f>
        <v>4475.9557142857138</v>
      </c>
      <c r="I431" s="13" t="s">
        <v>31</v>
      </c>
      <c r="J431" s="13">
        <v>1</v>
      </c>
      <c r="K431" s="13" t="s">
        <v>31</v>
      </c>
      <c r="L431" s="13" t="s">
        <v>31</v>
      </c>
      <c r="M431" s="13" t="s">
        <v>31</v>
      </c>
      <c r="N431" s="13" t="s">
        <v>31</v>
      </c>
      <c r="O431" s="13" t="s">
        <v>31</v>
      </c>
      <c r="P431" s="13">
        <f t="shared" si="54"/>
        <v>1</v>
      </c>
      <c r="R431" s="10" t="str">
        <f t="shared" si="52"/>
        <v/>
      </c>
      <c r="S431" s="10">
        <f t="shared" si="52"/>
        <v>156560.52000000002</v>
      </c>
      <c r="T431" s="10" t="str">
        <f t="shared" si="52"/>
        <v/>
      </c>
      <c r="U431" s="10" t="str">
        <f t="shared" si="51"/>
        <v/>
      </c>
      <c r="V431" s="10" t="str">
        <f t="shared" si="51"/>
        <v/>
      </c>
      <c r="W431" s="10" t="str">
        <f t="shared" si="51"/>
        <v/>
      </c>
      <c r="X431" s="10" t="str">
        <f t="shared" si="51"/>
        <v/>
      </c>
      <c r="Y431" s="14">
        <f t="shared" si="55"/>
        <v>0</v>
      </c>
      <c r="Z431" s="4"/>
      <c r="AA431" s="10" t="str">
        <f t="shared" si="58"/>
        <v/>
      </c>
      <c r="AB431" s="10">
        <f t="shared" si="58"/>
        <v>4475.9557142857138</v>
      </c>
      <c r="AC431" s="10" t="str">
        <f t="shared" si="58"/>
        <v/>
      </c>
      <c r="AD431" s="10" t="str">
        <f t="shared" si="58"/>
        <v/>
      </c>
      <c r="AE431" s="10" t="str">
        <f t="shared" si="58"/>
        <v/>
      </c>
      <c r="AF431" s="10" t="str">
        <f t="shared" si="58"/>
        <v/>
      </c>
      <c r="AG431" s="10" t="str">
        <f t="shared" si="57"/>
        <v/>
      </c>
      <c r="AH431" s="14">
        <f t="shared" si="56"/>
        <v>0</v>
      </c>
      <c r="AI431" s="12"/>
      <c r="AJ431" s="13" t="s">
        <v>48</v>
      </c>
    </row>
    <row r="432" spans="1:36" x14ac:dyDescent="0.3">
      <c r="A432" s="8" t="s">
        <v>563</v>
      </c>
      <c r="B432" s="9" t="str">
        <f>VLOOKUP(A432,'[1]Sub Pivot'!A$1:C$65536,2,FALSE)</f>
        <v>WOODLAND SWITCHING STATION</v>
      </c>
      <c r="C432" s="10">
        <f>VLOOKUP(A432,'[1]Sub Pivot'!A$1:C$65536,3,FALSE)</f>
        <v>250629.81</v>
      </c>
      <c r="D432" s="10">
        <f>IFERROR(VLOOKUP(A432,'[1]BP-18 Substation Detail'!A$1:C$65536,3,FALSE),"")</f>
        <v>250629.81</v>
      </c>
      <c r="E432" s="11">
        <f t="shared" si="53"/>
        <v>0</v>
      </c>
      <c r="G432" s="10">
        <f>IFERROR(VLOOKUP('BP-20 Substation Detail'!A432,'[1]O&amp;M Pivot'!M$1:V$65536,10,FALSE),0)</f>
        <v>1023.1642857142858</v>
      </c>
      <c r="I432" s="13" t="s">
        <v>31</v>
      </c>
      <c r="J432" s="13">
        <v>1</v>
      </c>
      <c r="K432" s="13" t="s">
        <v>31</v>
      </c>
      <c r="L432" s="13" t="s">
        <v>31</v>
      </c>
      <c r="M432" s="13" t="s">
        <v>31</v>
      </c>
      <c r="N432" s="13" t="s">
        <v>31</v>
      </c>
      <c r="O432" s="13" t="s">
        <v>31</v>
      </c>
      <c r="P432" s="13">
        <f t="shared" si="54"/>
        <v>1</v>
      </c>
      <c r="R432" s="10" t="str">
        <f t="shared" si="52"/>
        <v/>
      </c>
      <c r="S432" s="10">
        <f t="shared" si="52"/>
        <v>250629.81</v>
      </c>
      <c r="T432" s="10" t="str">
        <f t="shared" si="52"/>
        <v/>
      </c>
      <c r="U432" s="10" t="str">
        <f t="shared" si="51"/>
        <v/>
      </c>
      <c r="V432" s="10" t="str">
        <f t="shared" si="51"/>
        <v/>
      </c>
      <c r="W432" s="10" t="str">
        <f t="shared" si="51"/>
        <v/>
      </c>
      <c r="X432" s="10" t="str">
        <f t="shared" si="51"/>
        <v/>
      </c>
      <c r="Y432" s="14">
        <f t="shared" si="55"/>
        <v>0</v>
      </c>
      <c r="Z432" s="4"/>
      <c r="AA432" s="10" t="str">
        <f t="shared" si="58"/>
        <v/>
      </c>
      <c r="AB432" s="10">
        <f t="shared" si="58"/>
        <v>1023.1642857142858</v>
      </c>
      <c r="AC432" s="10" t="str">
        <f t="shared" si="58"/>
        <v/>
      </c>
      <c r="AD432" s="10" t="str">
        <f t="shared" si="58"/>
        <v/>
      </c>
      <c r="AE432" s="10" t="str">
        <f t="shared" si="58"/>
        <v/>
      </c>
      <c r="AF432" s="10" t="str">
        <f t="shared" si="58"/>
        <v/>
      </c>
      <c r="AG432" s="10" t="str">
        <f t="shared" si="57"/>
        <v/>
      </c>
      <c r="AH432" s="14">
        <f t="shared" si="56"/>
        <v>0</v>
      </c>
      <c r="AI432" s="12"/>
      <c r="AJ432" s="13" t="s">
        <v>48</v>
      </c>
    </row>
    <row r="433" spans="1:36" x14ac:dyDescent="0.3">
      <c r="A433" s="8" t="s">
        <v>564</v>
      </c>
      <c r="B433" s="9" t="str">
        <f>VLOOKUP(A433,'[1]Sub Pivot'!A$1:C$65536,2,FALSE)</f>
        <v>WENDSON SUBSTATION</v>
      </c>
      <c r="C433" s="10">
        <f>VLOOKUP(A433,'[1]Sub Pivot'!A$1:C$65536,3,FALSE)</f>
        <v>6752878.4230000013</v>
      </c>
      <c r="D433" s="10">
        <f>IFERROR(VLOOKUP(A433,'[1]BP-18 Substation Detail'!A$1:C$65536,3,FALSE),"")</f>
        <v>6729938.4130000016</v>
      </c>
      <c r="E433" s="11">
        <f t="shared" si="53"/>
        <v>3.4086508066236251E-3</v>
      </c>
      <c r="G433" s="10">
        <f>IFERROR(VLOOKUP('BP-20 Substation Detail'!A433,'[1]O&amp;M Pivot'!M$1:V$65536,10,FALSE),0)</f>
        <v>118572.55714285716</v>
      </c>
      <c r="I433" s="13" t="s">
        <v>31</v>
      </c>
      <c r="J433" s="13">
        <v>1</v>
      </c>
      <c r="K433" s="13" t="s">
        <v>31</v>
      </c>
      <c r="L433" s="13" t="s">
        <v>31</v>
      </c>
      <c r="M433" s="13" t="s">
        <v>31</v>
      </c>
      <c r="N433" s="13" t="s">
        <v>31</v>
      </c>
      <c r="O433" s="13" t="s">
        <v>31</v>
      </c>
      <c r="P433" s="13">
        <f t="shared" si="54"/>
        <v>1</v>
      </c>
      <c r="R433" s="10" t="str">
        <f t="shared" si="52"/>
        <v/>
      </c>
      <c r="S433" s="10">
        <f t="shared" si="52"/>
        <v>6752878.4230000013</v>
      </c>
      <c r="T433" s="10" t="str">
        <f t="shared" si="52"/>
        <v/>
      </c>
      <c r="U433" s="10" t="str">
        <f t="shared" si="51"/>
        <v/>
      </c>
      <c r="V433" s="10" t="str">
        <f t="shared" si="51"/>
        <v/>
      </c>
      <c r="W433" s="10" t="str">
        <f t="shared" si="51"/>
        <v/>
      </c>
      <c r="X433" s="10" t="str">
        <f t="shared" si="51"/>
        <v/>
      </c>
      <c r="Y433" s="14">
        <f t="shared" si="55"/>
        <v>0</v>
      </c>
      <c r="Z433" s="4"/>
      <c r="AA433" s="10" t="str">
        <f t="shared" si="58"/>
        <v/>
      </c>
      <c r="AB433" s="10">
        <f t="shared" si="58"/>
        <v>118572.55714285716</v>
      </c>
      <c r="AC433" s="10" t="str">
        <f t="shared" si="58"/>
        <v/>
      </c>
      <c r="AD433" s="10" t="str">
        <f t="shared" si="58"/>
        <v/>
      </c>
      <c r="AE433" s="10" t="str">
        <f t="shared" si="58"/>
        <v/>
      </c>
      <c r="AF433" s="10" t="str">
        <f t="shared" si="58"/>
        <v/>
      </c>
      <c r="AG433" s="10" t="str">
        <f t="shared" si="57"/>
        <v/>
      </c>
      <c r="AH433" s="14">
        <f t="shared" si="56"/>
        <v>0</v>
      </c>
      <c r="AI433" s="12"/>
      <c r="AJ433" s="13" t="s">
        <v>32</v>
      </c>
    </row>
    <row r="434" spans="1:36" x14ac:dyDescent="0.3">
      <c r="A434" s="8" t="s">
        <v>565</v>
      </c>
      <c r="B434" s="9" t="str">
        <f>VLOOKUP(A434,'[1]Sub Pivot'!A$1:C$65536,2,FALSE)</f>
        <v>WESTSIDE SUBSTATION(BPA)</v>
      </c>
      <c r="C434" s="10">
        <f>VLOOKUP(A434,'[1]Sub Pivot'!A$1:C$65536,3,FALSE)</f>
        <v>6749385.7199999997</v>
      </c>
      <c r="D434" s="10">
        <f>IFERROR(VLOOKUP(A434,'[1]BP-18 Substation Detail'!A$1:C$65536,3,FALSE),"")</f>
        <v>6749385.7199999997</v>
      </c>
      <c r="E434" s="11">
        <f t="shared" si="53"/>
        <v>0</v>
      </c>
      <c r="G434" s="10">
        <f>IFERROR(VLOOKUP('BP-20 Substation Detail'!A434,'[1]O&amp;M Pivot'!M$1:V$65536,10,FALSE),0)</f>
        <v>29208.017142857145</v>
      </c>
      <c r="I434" s="13" t="s">
        <v>31</v>
      </c>
      <c r="J434" s="13">
        <v>1</v>
      </c>
      <c r="K434" s="13" t="s">
        <v>31</v>
      </c>
      <c r="L434" s="13" t="s">
        <v>31</v>
      </c>
      <c r="M434" s="13" t="s">
        <v>31</v>
      </c>
      <c r="N434" s="13" t="s">
        <v>31</v>
      </c>
      <c r="O434" s="13" t="s">
        <v>31</v>
      </c>
      <c r="P434" s="13">
        <f t="shared" si="54"/>
        <v>1</v>
      </c>
      <c r="R434" s="10" t="str">
        <f t="shared" si="52"/>
        <v/>
      </c>
      <c r="S434" s="10">
        <f t="shared" si="52"/>
        <v>6749385.7199999997</v>
      </c>
      <c r="T434" s="10" t="str">
        <f t="shared" si="52"/>
        <v/>
      </c>
      <c r="U434" s="10" t="str">
        <f t="shared" si="51"/>
        <v/>
      </c>
      <c r="V434" s="10" t="str">
        <f t="shared" si="51"/>
        <v/>
      </c>
      <c r="W434" s="10" t="str">
        <f t="shared" si="51"/>
        <v/>
      </c>
      <c r="X434" s="10" t="str">
        <f t="shared" si="51"/>
        <v/>
      </c>
      <c r="Y434" s="14">
        <f t="shared" si="55"/>
        <v>0</v>
      </c>
      <c r="Z434" s="4"/>
      <c r="AA434" s="10" t="str">
        <f t="shared" si="58"/>
        <v/>
      </c>
      <c r="AB434" s="10">
        <f t="shared" si="58"/>
        <v>29208.017142857145</v>
      </c>
      <c r="AC434" s="10" t="str">
        <f t="shared" si="58"/>
        <v/>
      </c>
      <c r="AD434" s="10" t="str">
        <f t="shared" si="58"/>
        <v/>
      </c>
      <c r="AE434" s="10" t="str">
        <f t="shared" si="58"/>
        <v/>
      </c>
      <c r="AF434" s="10" t="str">
        <f t="shared" si="58"/>
        <v/>
      </c>
      <c r="AG434" s="10" t="str">
        <f t="shared" si="57"/>
        <v/>
      </c>
      <c r="AH434" s="14">
        <f t="shared" si="56"/>
        <v>0</v>
      </c>
      <c r="AI434" s="12"/>
      <c r="AJ434" s="13" t="s">
        <v>32</v>
      </c>
    </row>
    <row r="435" spans="1:36" x14ac:dyDescent="0.3">
      <c r="A435" s="8" t="s">
        <v>566</v>
      </c>
      <c r="B435" s="9" t="str">
        <f>VLOOKUP(A435,'[1]Sub Pivot'!A$1:C$65536,2,FALSE)</f>
        <v>WHITE BLUFFS SUBSTATION</v>
      </c>
      <c r="C435" s="10">
        <f>VLOOKUP(A435,'[1]Sub Pivot'!A$1:C$65536,3,FALSE)</f>
        <v>11169676.349999998</v>
      </c>
      <c r="D435" s="10">
        <f>IFERROR(VLOOKUP(A435,'[1]BP-18 Substation Detail'!A$1:C$65536,3,FALSE),"")</f>
        <v>11169288.02</v>
      </c>
      <c r="E435" s="11">
        <f t="shared" si="53"/>
        <v>3.4767659254811828E-5</v>
      </c>
      <c r="G435" s="10">
        <f>IFERROR(VLOOKUP('BP-20 Substation Detail'!A435,'[1]O&amp;M Pivot'!M$1:V$65536,10,FALSE),0)</f>
        <v>97811.501428571428</v>
      </c>
      <c r="I435" s="13" t="s">
        <v>31</v>
      </c>
      <c r="J435" s="13">
        <v>1</v>
      </c>
      <c r="K435" s="13" t="s">
        <v>31</v>
      </c>
      <c r="L435" s="13" t="s">
        <v>31</v>
      </c>
      <c r="M435" s="13" t="s">
        <v>31</v>
      </c>
      <c r="N435" s="13" t="s">
        <v>31</v>
      </c>
      <c r="O435" s="13" t="s">
        <v>31</v>
      </c>
      <c r="P435" s="13">
        <f t="shared" si="54"/>
        <v>1</v>
      </c>
      <c r="R435" s="10" t="str">
        <f t="shared" si="52"/>
        <v/>
      </c>
      <c r="S435" s="10">
        <f t="shared" si="52"/>
        <v>11169676.349999998</v>
      </c>
      <c r="T435" s="10" t="str">
        <f t="shared" si="52"/>
        <v/>
      </c>
      <c r="U435" s="10" t="str">
        <f t="shared" si="51"/>
        <v/>
      </c>
      <c r="V435" s="10" t="str">
        <f t="shared" si="51"/>
        <v/>
      </c>
      <c r="W435" s="10" t="str">
        <f t="shared" si="51"/>
        <v/>
      </c>
      <c r="X435" s="10" t="str">
        <f t="shared" si="51"/>
        <v/>
      </c>
      <c r="Y435" s="14">
        <f t="shared" si="55"/>
        <v>0</v>
      </c>
      <c r="Z435" s="4"/>
      <c r="AA435" s="10" t="str">
        <f t="shared" si="58"/>
        <v/>
      </c>
      <c r="AB435" s="10">
        <f t="shared" si="58"/>
        <v>97811.501428571428</v>
      </c>
      <c r="AC435" s="10" t="str">
        <f t="shared" si="58"/>
        <v/>
      </c>
      <c r="AD435" s="10" t="str">
        <f t="shared" si="58"/>
        <v/>
      </c>
      <c r="AE435" s="10" t="str">
        <f t="shared" si="58"/>
        <v/>
      </c>
      <c r="AF435" s="10" t="str">
        <f t="shared" si="58"/>
        <v/>
      </c>
      <c r="AG435" s="10" t="str">
        <f t="shared" si="57"/>
        <v/>
      </c>
      <c r="AH435" s="14">
        <f t="shared" si="56"/>
        <v>0</v>
      </c>
      <c r="AI435" s="12"/>
      <c r="AJ435" s="13" t="s">
        <v>32</v>
      </c>
    </row>
    <row r="436" spans="1:36" x14ac:dyDescent="0.3">
      <c r="A436" s="8" t="s">
        <v>567</v>
      </c>
      <c r="B436" s="9" t="str">
        <f>VLOOKUP(A436,'[1]Sub Pivot'!A$1:C$65536,2,FALSE)</f>
        <v>WINTHROP SUBSTATION</v>
      </c>
      <c r="C436" s="10">
        <f>VLOOKUP(A436,'[1]Sub Pivot'!A$1:C$65536,3,FALSE)</f>
        <v>1529039.4100000001</v>
      </c>
      <c r="D436" s="10">
        <f>IFERROR(VLOOKUP(A436,'[1]BP-18 Substation Detail'!A$1:C$65536,3,FALSE),"")</f>
        <v>1529039.4100000001</v>
      </c>
      <c r="E436" s="11">
        <f t="shared" si="53"/>
        <v>0</v>
      </c>
      <c r="G436" s="10">
        <f>IFERROR(VLOOKUP('BP-20 Substation Detail'!A436,'[1]O&amp;M Pivot'!M$1:V$65536,10,FALSE),0)</f>
        <v>18583.780000000002</v>
      </c>
      <c r="I436" s="13" t="s">
        <v>31</v>
      </c>
      <c r="J436" s="13">
        <v>0.88226901882143116</v>
      </c>
      <c r="K436" s="13" t="s">
        <v>31</v>
      </c>
      <c r="L436" s="13" t="s">
        <v>31</v>
      </c>
      <c r="M436" s="13">
        <v>0.11773098117856884</v>
      </c>
      <c r="N436" s="13" t="s">
        <v>31</v>
      </c>
      <c r="O436" s="13" t="s">
        <v>31</v>
      </c>
      <c r="P436" s="13">
        <f t="shared" si="54"/>
        <v>1</v>
      </c>
      <c r="R436" s="10" t="str">
        <f t="shared" si="52"/>
        <v/>
      </c>
      <c r="S436" s="10">
        <f t="shared" si="52"/>
        <v>1349024.1</v>
      </c>
      <c r="T436" s="10" t="str">
        <f t="shared" si="52"/>
        <v/>
      </c>
      <c r="U436" s="10" t="str">
        <f t="shared" si="51"/>
        <v/>
      </c>
      <c r="V436" s="10">
        <f t="shared" si="51"/>
        <v>180015.31000000003</v>
      </c>
      <c r="W436" s="10" t="str">
        <f t="shared" si="51"/>
        <v/>
      </c>
      <c r="X436" s="10" t="str">
        <f t="shared" si="51"/>
        <v/>
      </c>
      <c r="Y436" s="14">
        <f t="shared" si="55"/>
        <v>0</v>
      </c>
      <c r="Z436" s="4"/>
      <c r="AA436" s="10" t="str">
        <f t="shared" si="58"/>
        <v/>
      </c>
      <c r="AB436" s="10">
        <f t="shared" si="58"/>
        <v>16395.893346593337</v>
      </c>
      <c r="AC436" s="10" t="str">
        <f t="shared" si="58"/>
        <v/>
      </c>
      <c r="AD436" s="10" t="str">
        <f t="shared" si="58"/>
        <v/>
      </c>
      <c r="AE436" s="10">
        <f t="shared" si="58"/>
        <v>2187.8866534066642</v>
      </c>
      <c r="AF436" s="10" t="str">
        <f t="shared" si="58"/>
        <v/>
      </c>
      <c r="AG436" s="10" t="str">
        <f t="shared" si="57"/>
        <v/>
      </c>
      <c r="AH436" s="14">
        <f t="shared" si="56"/>
        <v>0</v>
      </c>
      <c r="AI436" s="12"/>
      <c r="AJ436" s="13" t="s">
        <v>296</v>
      </c>
    </row>
    <row r="437" spans="1:36" x14ac:dyDescent="0.3">
      <c r="A437" s="8" t="s">
        <v>568</v>
      </c>
      <c r="B437" s="9" t="str">
        <f>VLOOKUP(A437,'[1]Sub Pivot'!A$1:C$65536,2,FALSE)</f>
        <v>WINDISHAR SUBSTATION</v>
      </c>
      <c r="C437" s="10">
        <f>VLOOKUP(A437,'[1]Sub Pivot'!A$1:C$65536,3,FALSE)</f>
        <v>32018</v>
      </c>
      <c r="D437" s="10">
        <f>IFERROR(VLOOKUP(A437,'[1]BP-18 Substation Detail'!A$1:C$65536,3,FALSE),"")</f>
        <v>32018</v>
      </c>
      <c r="E437" s="11">
        <f t="shared" si="53"/>
        <v>0</v>
      </c>
      <c r="G437" s="10">
        <f>IFERROR(VLOOKUP('BP-20 Substation Detail'!A437,'[1]O&amp;M Pivot'!M$1:V$65536,10,FALSE),0)</f>
        <v>7243.0642857142857</v>
      </c>
      <c r="I437" s="13" t="s">
        <v>31</v>
      </c>
      <c r="J437" s="13">
        <v>1</v>
      </c>
      <c r="K437" s="13" t="s">
        <v>31</v>
      </c>
      <c r="L437" s="13" t="s">
        <v>31</v>
      </c>
      <c r="M437" s="13" t="s">
        <v>31</v>
      </c>
      <c r="N437" s="13" t="s">
        <v>31</v>
      </c>
      <c r="O437" s="13" t="s">
        <v>31</v>
      </c>
      <c r="P437" s="13">
        <f t="shared" si="54"/>
        <v>1</v>
      </c>
      <c r="R437" s="10" t="str">
        <f t="shared" si="52"/>
        <v/>
      </c>
      <c r="S437" s="10">
        <f t="shared" si="52"/>
        <v>32018</v>
      </c>
      <c r="T437" s="10" t="str">
        <f t="shared" si="52"/>
        <v/>
      </c>
      <c r="U437" s="10" t="str">
        <f t="shared" si="51"/>
        <v/>
      </c>
      <c r="V437" s="10" t="str">
        <f t="shared" si="51"/>
        <v/>
      </c>
      <c r="W437" s="10" t="str">
        <f t="shared" si="51"/>
        <v/>
      </c>
      <c r="X437" s="10" t="str">
        <f t="shared" si="51"/>
        <v/>
      </c>
      <c r="Y437" s="14">
        <f t="shared" si="55"/>
        <v>0</v>
      </c>
      <c r="Z437" s="4"/>
      <c r="AA437" s="10" t="str">
        <f t="shared" si="58"/>
        <v/>
      </c>
      <c r="AB437" s="10">
        <f t="shared" si="58"/>
        <v>7243.0642857142857</v>
      </c>
      <c r="AC437" s="10" t="str">
        <f t="shared" si="58"/>
        <v/>
      </c>
      <c r="AD437" s="10" t="str">
        <f t="shared" si="58"/>
        <v/>
      </c>
      <c r="AE437" s="10" t="str">
        <f t="shared" si="58"/>
        <v/>
      </c>
      <c r="AF437" s="10" t="str">
        <f t="shared" si="58"/>
        <v/>
      </c>
      <c r="AG437" s="10" t="str">
        <f t="shared" si="57"/>
        <v/>
      </c>
      <c r="AH437" s="14">
        <f t="shared" si="56"/>
        <v>0</v>
      </c>
      <c r="AI437" s="12"/>
      <c r="AJ437" s="13" t="s">
        <v>48</v>
      </c>
    </row>
    <row r="438" spans="1:36" x14ac:dyDescent="0.3">
      <c r="A438" s="8" t="s">
        <v>569</v>
      </c>
      <c r="B438" s="9" t="str">
        <f>VLOOKUP(A438,'[1]Sub Pivot'!A$1:C$65536,2,FALSE)</f>
        <v>WHITE SWAN SUBSTATION(BENTON REA)</v>
      </c>
      <c r="C438" s="10">
        <f>VLOOKUP(A438,'[1]Sub Pivot'!A$1:C$65536,3,FALSE)</f>
        <v>10025.07</v>
      </c>
      <c r="D438" s="10">
        <f>IFERROR(VLOOKUP(A438,'[1]BP-18 Substation Detail'!A$1:C$65536,3,FALSE),"")</f>
        <v>10025.07</v>
      </c>
      <c r="E438" s="11">
        <f t="shared" si="53"/>
        <v>0</v>
      </c>
      <c r="G438" s="10">
        <f>IFERROR(VLOOKUP('BP-20 Substation Detail'!A438,'[1]O&amp;M Pivot'!M$1:V$65536,10,FALSE),0)</f>
        <v>687.08571428571429</v>
      </c>
      <c r="I438" s="13" t="s">
        <v>31</v>
      </c>
      <c r="J438" s="13">
        <v>1</v>
      </c>
      <c r="K438" s="13" t="s">
        <v>31</v>
      </c>
      <c r="L438" s="13" t="s">
        <v>31</v>
      </c>
      <c r="M438" s="13" t="s">
        <v>31</v>
      </c>
      <c r="N438" s="13" t="s">
        <v>31</v>
      </c>
      <c r="O438" s="13" t="s">
        <v>31</v>
      </c>
      <c r="P438" s="13">
        <f t="shared" si="54"/>
        <v>1</v>
      </c>
      <c r="R438" s="10" t="str">
        <f t="shared" si="52"/>
        <v/>
      </c>
      <c r="S438" s="10">
        <f t="shared" si="52"/>
        <v>10025.07</v>
      </c>
      <c r="T438" s="10" t="str">
        <f t="shared" si="52"/>
        <v/>
      </c>
      <c r="U438" s="10" t="str">
        <f t="shared" si="51"/>
        <v/>
      </c>
      <c r="V438" s="10" t="str">
        <f t="shared" si="51"/>
        <v/>
      </c>
      <c r="W438" s="10" t="str">
        <f t="shared" si="51"/>
        <v/>
      </c>
      <c r="X438" s="10" t="str">
        <f t="shared" si="51"/>
        <v/>
      </c>
      <c r="Y438" s="14">
        <f t="shared" si="55"/>
        <v>0</v>
      </c>
      <c r="Z438" s="4"/>
      <c r="AA438" s="10" t="str">
        <f t="shared" si="58"/>
        <v/>
      </c>
      <c r="AB438" s="10">
        <f t="shared" si="58"/>
        <v>687.08571428571429</v>
      </c>
      <c r="AC438" s="10" t="str">
        <f t="shared" si="58"/>
        <v/>
      </c>
      <c r="AD438" s="10" t="str">
        <f t="shared" si="58"/>
        <v/>
      </c>
      <c r="AE438" s="10" t="str">
        <f t="shared" si="58"/>
        <v/>
      </c>
      <c r="AF438" s="10" t="str">
        <f t="shared" si="58"/>
        <v/>
      </c>
      <c r="AG438" s="10" t="str">
        <f t="shared" si="57"/>
        <v/>
      </c>
      <c r="AH438" s="14">
        <f t="shared" si="56"/>
        <v>0</v>
      </c>
      <c r="AI438" s="12"/>
      <c r="AJ438" s="13" t="s">
        <v>48</v>
      </c>
    </row>
    <row r="439" spans="1:36" x14ac:dyDescent="0.3">
      <c r="A439" s="8" t="s">
        <v>570</v>
      </c>
      <c r="B439" s="9" t="str">
        <f>VLOOKUP(A439,'[1]Sub Pivot'!A$1:C$65536,2,FALSE)</f>
        <v>WINCHESTER SUBSTATION</v>
      </c>
      <c r="C439" s="10">
        <f>VLOOKUP(A439,'[1]Sub Pivot'!A$1:C$65536,3,FALSE)</f>
        <v>3851</v>
      </c>
      <c r="D439" s="10">
        <f>IFERROR(VLOOKUP(A439,'[1]BP-18 Substation Detail'!A$1:C$65536,3,FALSE),"")</f>
        <v>3851</v>
      </c>
      <c r="E439" s="11">
        <f t="shared" si="53"/>
        <v>0</v>
      </c>
      <c r="G439" s="10">
        <f>IFERROR(VLOOKUP('BP-20 Substation Detail'!A439,'[1]O&amp;M Pivot'!M$1:V$65536,10,FALSE),0)</f>
        <v>844.76142857142861</v>
      </c>
      <c r="I439" s="13" t="s">
        <v>31</v>
      </c>
      <c r="J439" s="13">
        <v>1</v>
      </c>
      <c r="K439" s="13" t="s">
        <v>31</v>
      </c>
      <c r="L439" s="13" t="s">
        <v>31</v>
      </c>
      <c r="M439" s="13" t="s">
        <v>31</v>
      </c>
      <c r="N439" s="13" t="s">
        <v>31</v>
      </c>
      <c r="O439" s="13" t="s">
        <v>31</v>
      </c>
      <c r="P439" s="13">
        <f t="shared" si="54"/>
        <v>1</v>
      </c>
      <c r="R439" s="10" t="str">
        <f t="shared" si="52"/>
        <v/>
      </c>
      <c r="S439" s="10">
        <f t="shared" si="52"/>
        <v>3851</v>
      </c>
      <c r="T439" s="10" t="str">
        <f t="shared" si="52"/>
        <v/>
      </c>
      <c r="U439" s="10" t="str">
        <f t="shared" si="51"/>
        <v/>
      </c>
      <c r="V439" s="10" t="str">
        <f t="shared" si="51"/>
        <v/>
      </c>
      <c r="W439" s="10" t="str">
        <f t="shared" si="51"/>
        <v/>
      </c>
      <c r="X439" s="10" t="str">
        <f t="shared" si="51"/>
        <v/>
      </c>
      <c r="Y439" s="14">
        <f t="shared" si="55"/>
        <v>0</v>
      </c>
      <c r="Z439" s="4"/>
      <c r="AA439" s="10" t="str">
        <f t="shared" si="58"/>
        <v/>
      </c>
      <c r="AB439" s="10">
        <f t="shared" si="58"/>
        <v>844.76142857142861</v>
      </c>
      <c r="AC439" s="10" t="str">
        <f t="shared" si="58"/>
        <v/>
      </c>
      <c r="AD439" s="10" t="str">
        <f t="shared" si="58"/>
        <v/>
      </c>
      <c r="AE439" s="10" t="str">
        <f t="shared" si="58"/>
        <v/>
      </c>
      <c r="AF439" s="10" t="str">
        <f t="shared" si="58"/>
        <v/>
      </c>
      <c r="AG439" s="10" t="str">
        <f t="shared" si="57"/>
        <v/>
      </c>
      <c r="AH439" s="14">
        <f t="shared" si="56"/>
        <v>0</v>
      </c>
      <c r="AI439" s="12"/>
      <c r="AJ439" s="13" t="s">
        <v>48</v>
      </c>
    </row>
    <row r="440" spans="1:36" x14ac:dyDescent="0.3">
      <c r="A440" s="8" t="s">
        <v>571</v>
      </c>
      <c r="B440" s="9" t="str">
        <f>VLOOKUP(A440,'[1]Sub Pivot'!A$1:C$65536,2,FALSE)</f>
        <v>WPPSS NO. 2 POWERHOUSE</v>
      </c>
      <c r="C440" s="10">
        <f>VLOOKUP(A440,'[1]Sub Pivot'!A$1:C$65536,3,FALSE)</f>
        <v>463745.61</v>
      </c>
      <c r="D440" s="10">
        <f>IFERROR(VLOOKUP(A440,'[1]BP-18 Substation Detail'!A$1:C$65536,3,FALSE),"")</f>
        <v>463745.61</v>
      </c>
      <c r="E440" s="11">
        <f t="shared" si="53"/>
        <v>0</v>
      </c>
      <c r="G440" s="10">
        <f>IFERROR(VLOOKUP('BP-20 Substation Detail'!A440,'[1]O&amp;M Pivot'!M$1:V$65536,10,FALSE),0)</f>
        <v>14678.4</v>
      </c>
      <c r="I440" s="13">
        <v>1</v>
      </c>
      <c r="J440" s="13" t="s">
        <v>31</v>
      </c>
      <c r="K440" s="13" t="s">
        <v>31</v>
      </c>
      <c r="L440" s="13" t="s">
        <v>31</v>
      </c>
      <c r="M440" s="13" t="s">
        <v>31</v>
      </c>
      <c r="N440" s="13" t="s">
        <v>31</v>
      </c>
      <c r="O440" s="13" t="s">
        <v>31</v>
      </c>
      <c r="P440" s="13">
        <f t="shared" si="54"/>
        <v>1</v>
      </c>
      <c r="R440" s="10">
        <f t="shared" si="52"/>
        <v>463745.61</v>
      </c>
      <c r="S440" s="10" t="str">
        <f t="shared" si="52"/>
        <v/>
      </c>
      <c r="T440" s="10" t="str">
        <f t="shared" si="52"/>
        <v/>
      </c>
      <c r="U440" s="10" t="str">
        <f t="shared" si="51"/>
        <v/>
      </c>
      <c r="V440" s="10" t="str">
        <f t="shared" si="51"/>
        <v/>
      </c>
      <c r="W440" s="10" t="str">
        <f t="shared" si="51"/>
        <v/>
      </c>
      <c r="X440" s="10" t="str">
        <f t="shared" si="51"/>
        <v/>
      </c>
      <c r="Y440" s="14">
        <f t="shared" si="55"/>
        <v>0</v>
      </c>
      <c r="Z440" s="4"/>
      <c r="AA440" s="10">
        <f t="shared" si="58"/>
        <v>14678.4</v>
      </c>
      <c r="AB440" s="10" t="str">
        <f t="shared" si="58"/>
        <v/>
      </c>
      <c r="AC440" s="10" t="str">
        <f t="shared" si="58"/>
        <v/>
      </c>
      <c r="AD440" s="10" t="str">
        <f t="shared" si="58"/>
        <v/>
      </c>
      <c r="AE440" s="10" t="str">
        <f t="shared" si="58"/>
        <v/>
      </c>
      <c r="AF440" s="10" t="str">
        <f t="shared" si="58"/>
        <v/>
      </c>
      <c r="AG440" s="10" t="str">
        <f t="shared" si="57"/>
        <v/>
      </c>
      <c r="AH440" s="14">
        <f t="shared" si="56"/>
        <v>0</v>
      </c>
      <c r="AI440" s="12"/>
      <c r="AJ440" s="13" t="s">
        <v>96</v>
      </c>
    </row>
    <row r="441" spans="1:36" x14ac:dyDescent="0.3">
      <c r="A441" s="8" t="s">
        <v>572</v>
      </c>
      <c r="B441" s="9" t="str">
        <f>VLOOKUP(A441,'[1]Sub Pivot'!A$1:C$65536,2,FALSE)</f>
        <v>WREN SUBSTATION</v>
      </c>
      <c r="C441" s="10">
        <f>VLOOKUP(A441,'[1]Sub Pivot'!A$1:C$65536,3,FALSE)</f>
        <v>1656489.41</v>
      </c>
      <c r="D441" s="10">
        <f>IFERROR(VLOOKUP(A441,'[1]BP-18 Substation Detail'!A$1:C$65536,3,FALSE),"")</f>
        <v>1656489.4100000001</v>
      </c>
      <c r="E441" s="11">
        <f t="shared" si="53"/>
        <v>-1.4055667500697732E-16</v>
      </c>
      <c r="G441" s="10">
        <f>IFERROR(VLOOKUP('BP-20 Substation Detail'!A441,'[1]O&amp;M Pivot'!M$1:V$65536,10,FALSE),0)</f>
        <v>59465.717142857146</v>
      </c>
      <c r="I441" s="13" t="s">
        <v>31</v>
      </c>
      <c r="J441" s="13">
        <v>1</v>
      </c>
      <c r="K441" s="13" t="s">
        <v>31</v>
      </c>
      <c r="L441" s="13" t="s">
        <v>31</v>
      </c>
      <c r="M441" s="13" t="s">
        <v>31</v>
      </c>
      <c r="N441" s="13" t="s">
        <v>31</v>
      </c>
      <c r="O441" s="13" t="s">
        <v>31</v>
      </c>
      <c r="P441" s="13">
        <f t="shared" si="54"/>
        <v>1</v>
      </c>
      <c r="R441" s="10" t="str">
        <f t="shared" si="52"/>
        <v/>
      </c>
      <c r="S441" s="10">
        <f t="shared" si="52"/>
        <v>1656489.41</v>
      </c>
      <c r="T441" s="10" t="str">
        <f t="shared" si="52"/>
        <v/>
      </c>
      <c r="U441" s="10" t="str">
        <f t="shared" si="52"/>
        <v/>
      </c>
      <c r="V441" s="10" t="str">
        <f t="shared" si="52"/>
        <v/>
      </c>
      <c r="W441" s="10" t="str">
        <f t="shared" si="52"/>
        <v/>
      </c>
      <c r="X441" s="10" t="str">
        <f t="shared" si="52"/>
        <v/>
      </c>
      <c r="Y441" s="14">
        <f t="shared" si="55"/>
        <v>0</v>
      </c>
      <c r="Z441" s="4"/>
      <c r="AA441" s="10" t="str">
        <f t="shared" si="58"/>
        <v/>
      </c>
      <c r="AB441" s="10">
        <f t="shared" si="58"/>
        <v>59465.717142857146</v>
      </c>
      <c r="AC441" s="10" t="str">
        <f t="shared" si="58"/>
        <v/>
      </c>
      <c r="AD441" s="10" t="str">
        <f t="shared" si="58"/>
        <v/>
      </c>
      <c r="AE441" s="10" t="str">
        <f t="shared" si="58"/>
        <v/>
      </c>
      <c r="AF441" s="10" t="str">
        <f t="shared" si="58"/>
        <v/>
      </c>
      <c r="AG441" s="10" t="str">
        <f t="shared" si="57"/>
        <v/>
      </c>
      <c r="AH441" s="14">
        <f t="shared" si="56"/>
        <v>0</v>
      </c>
      <c r="AI441" s="12"/>
      <c r="AJ441" s="13" t="s">
        <v>32</v>
      </c>
    </row>
    <row r="442" spans="1:36" x14ac:dyDescent="0.3">
      <c r="A442" s="8" t="s">
        <v>573</v>
      </c>
      <c r="B442" s="9" t="str">
        <f>VLOOKUP(A442,'[1]Sub Pivot'!A$1:C$65536,2,FALSE)</f>
        <v>WARNER SUBSTATION</v>
      </c>
      <c r="C442" s="10">
        <f>VLOOKUP(A442,'[1]Sub Pivot'!A$1:C$65536,3,FALSE)</f>
        <v>4444912.72</v>
      </c>
      <c r="D442" s="10">
        <f>IFERROR(VLOOKUP(A442,'[1]BP-18 Substation Detail'!A$1:C$65536,3,FALSE),"")</f>
        <v>4132672.5900000012</v>
      </c>
      <c r="E442" s="11">
        <f t="shared" si="53"/>
        <v>7.5554044797920564E-2</v>
      </c>
      <c r="G442" s="10">
        <f>IFERROR(VLOOKUP('BP-20 Substation Detail'!A442,'[1]O&amp;M Pivot'!M$1:V$65536,10,FALSE),0)</f>
        <v>66733.097142857136</v>
      </c>
      <c r="I442" s="13" t="s">
        <v>31</v>
      </c>
      <c r="J442" s="13">
        <v>1</v>
      </c>
      <c r="K442" s="13" t="s">
        <v>31</v>
      </c>
      <c r="L442" s="13" t="s">
        <v>31</v>
      </c>
      <c r="M442" s="13" t="s">
        <v>31</v>
      </c>
      <c r="N442" s="13" t="s">
        <v>31</v>
      </c>
      <c r="O442" s="13" t="s">
        <v>31</v>
      </c>
      <c r="P442" s="13">
        <f t="shared" si="54"/>
        <v>1</v>
      </c>
      <c r="R442" s="10" t="str">
        <f t="shared" ref="R442:X478" si="59">IFERROR(I442*$C442,"")</f>
        <v/>
      </c>
      <c r="S442" s="10">
        <f t="shared" si="59"/>
        <v>4444912.72</v>
      </c>
      <c r="T442" s="10" t="str">
        <f t="shared" si="59"/>
        <v/>
      </c>
      <c r="U442" s="10" t="str">
        <f t="shared" si="59"/>
        <v/>
      </c>
      <c r="V442" s="10" t="str">
        <f t="shared" si="59"/>
        <v/>
      </c>
      <c r="W442" s="10" t="str">
        <f t="shared" si="59"/>
        <v/>
      </c>
      <c r="X442" s="10" t="str">
        <f t="shared" si="59"/>
        <v/>
      </c>
      <c r="Y442" s="14">
        <f t="shared" si="55"/>
        <v>0</v>
      </c>
      <c r="Z442" s="4"/>
      <c r="AA442" s="10" t="str">
        <f t="shared" si="58"/>
        <v/>
      </c>
      <c r="AB442" s="10">
        <f t="shared" si="58"/>
        <v>66733.097142857136</v>
      </c>
      <c r="AC442" s="10" t="str">
        <f t="shared" si="58"/>
        <v/>
      </c>
      <c r="AD442" s="10" t="str">
        <f t="shared" si="58"/>
        <v/>
      </c>
      <c r="AE442" s="10" t="str">
        <f t="shared" si="58"/>
        <v/>
      </c>
      <c r="AF442" s="10" t="str">
        <f t="shared" si="58"/>
        <v/>
      </c>
      <c r="AG442" s="10" t="str">
        <f t="shared" si="57"/>
        <v/>
      </c>
      <c r="AH442" s="14">
        <f t="shared" si="56"/>
        <v>0</v>
      </c>
      <c r="AI442" s="12"/>
      <c r="AJ442" s="13" t="s">
        <v>32</v>
      </c>
    </row>
    <row r="443" spans="1:36" x14ac:dyDescent="0.3">
      <c r="A443" s="8" t="s">
        <v>574</v>
      </c>
      <c r="B443" s="9" t="str">
        <f>VLOOKUP(A443,'[1]Sub Pivot'!A$1:C$65536,2,FALSE)</f>
        <v>YAAK SUBSTATION</v>
      </c>
      <c r="C443" s="10">
        <f>VLOOKUP(A443,'[1]Sub Pivot'!A$1:C$65536,3,FALSE)</f>
        <v>2017439.1</v>
      </c>
      <c r="D443" s="10">
        <f>IFERROR(VLOOKUP(A443,'[1]BP-18 Substation Detail'!A$1:C$65536,3,FALSE),"")</f>
        <v>2015909.41</v>
      </c>
      <c r="E443" s="11">
        <f t="shared" si="53"/>
        <v>7.5880889905671756E-4</v>
      </c>
      <c r="G443" s="10">
        <f>IFERROR(VLOOKUP('BP-20 Substation Detail'!A443,'[1]O&amp;M Pivot'!M$1:V$65536,10,FALSE),0)</f>
        <v>12357.852857142858</v>
      </c>
      <c r="I443" s="13" t="s">
        <v>31</v>
      </c>
      <c r="J443" s="13">
        <v>0.19457663526656199</v>
      </c>
      <c r="K443" s="13" t="s">
        <v>31</v>
      </c>
      <c r="L443" s="13" t="s">
        <v>31</v>
      </c>
      <c r="M443" s="13">
        <v>0.80542336473343801</v>
      </c>
      <c r="N443" s="13" t="s">
        <v>31</v>
      </c>
      <c r="O443" s="13" t="s">
        <v>31</v>
      </c>
      <c r="P443" s="13">
        <f t="shared" si="54"/>
        <v>1</v>
      </c>
      <c r="R443" s="10" t="str">
        <f t="shared" si="59"/>
        <v/>
      </c>
      <c r="S443" s="10">
        <f t="shared" si="59"/>
        <v>392546.51193320111</v>
      </c>
      <c r="T443" s="10" t="str">
        <f t="shared" si="59"/>
        <v/>
      </c>
      <c r="U443" s="10" t="str">
        <f t="shared" si="59"/>
        <v/>
      </c>
      <c r="V443" s="10">
        <f t="shared" si="59"/>
        <v>1624892.5880667991</v>
      </c>
      <c r="W443" s="10" t="str">
        <f t="shared" si="59"/>
        <v/>
      </c>
      <c r="X443" s="10" t="str">
        <f t="shared" si="59"/>
        <v/>
      </c>
      <c r="Y443" s="14">
        <f t="shared" si="55"/>
        <v>0</v>
      </c>
      <c r="Z443" s="4"/>
      <c r="AA443" s="10" t="str">
        <f t="shared" si="58"/>
        <v/>
      </c>
      <c r="AB443" s="10">
        <f t="shared" si="58"/>
        <v>2404.5494280621269</v>
      </c>
      <c r="AC443" s="10" t="str">
        <f t="shared" si="58"/>
        <v/>
      </c>
      <c r="AD443" s="10" t="str">
        <f t="shared" si="58"/>
        <v/>
      </c>
      <c r="AE443" s="10">
        <f t="shared" si="58"/>
        <v>9953.3034290807318</v>
      </c>
      <c r="AF443" s="10" t="str">
        <f t="shared" si="58"/>
        <v/>
      </c>
      <c r="AG443" s="10" t="str">
        <f t="shared" si="57"/>
        <v/>
      </c>
      <c r="AH443" s="14">
        <f t="shared" si="56"/>
        <v>0</v>
      </c>
      <c r="AI443" s="12"/>
      <c r="AJ443" s="13" t="s">
        <v>575</v>
      </c>
    </row>
    <row r="444" spans="1:36" x14ac:dyDescent="0.3">
      <c r="A444" s="8" t="s">
        <v>576</v>
      </c>
      <c r="B444" s="9" t="str">
        <f>VLOOKUP(A444,'[1]Sub Pivot'!A$1:C$65536,2,FALSE)</f>
        <v>CALPINE SUBSTATION</v>
      </c>
      <c r="C444" s="10">
        <f>VLOOKUP(A444,'[1]Sub Pivot'!A$1:C$65536,3,FALSE)</f>
        <v>313432.40999999997</v>
      </c>
      <c r="D444" s="10">
        <f>IFERROR(VLOOKUP(A444,'[1]BP-18 Substation Detail'!A$1:C$65536,3,FALSE),"")</f>
        <v>313432.40999999997</v>
      </c>
      <c r="E444" s="11">
        <f t="shared" si="53"/>
        <v>0</v>
      </c>
      <c r="G444" s="10">
        <f>IFERROR(VLOOKUP('BP-20 Substation Detail'!A444,'[1]O&amp;M Pivot'!M$1:V$65536,10,FALSE),0)</f>
        <v>13761.997142857143</v>
      </c>
      <c r="I444" s="13" t="s">
        <v>31</v>
      </c>
      <c r="J444" s="13">
        <v>1</v>
      </c>
      <c r="K444" s="13" t="s">
        <v>31</v>
      </c>
      <c r="L444" s="13" t="s">
        <v>31</v>
      </c>
      <c r="M444" s="13" t="s">
        <v>31</v>
      </c>
      <c r="N444" s="13" t="s">
        <v>31</v>
      </c>
      <c r="O444" s="13" t="s">
        <v>31</v>
      </c>
      <c r="P444" s="13">
        <f t="shared" si="54"/>
        <v>1</v>
      </c>
      <c r="R444" s="10" t="str">
        <f t="shared" si="59"/>
        <v/>
      </c>
      <c r="S444" s="10">
        <f t="shared" si="59"/>
        <v>313432.40999999997</v>
      </c>
      <c r="T444" s="10" t="str">
        <f t="shared" si="59"/>
        <v/>
      </c>
      <c r="U444" s="10" t="str">
        <f t="shared" si="59"/>
        <v/>
      </c>
      <c r="V444" s="10" t="str">
        <f t="shared" si="59"/>
        <v/>
      </c>
      <c r="W444" s="10" t="str">
        <f t="shared" si="59"/>
        <v/>
      </c>
      <c r="X444" s="10" t="str">
        <f t="shared" si="59"/>
        <v/>
      </c>
      <c r="Y444" s="14">
        <f t="shared" si="55"/>
        <v>0</v>
      </c>
      <c r="Z444" s="4"/>
      <c r="AA444" s="10" t="str">
        <f t="shared" si="58"/>
        <v/>
      </c>
      <c r="AB444" s="10">
        <f t="shared" si="58"/>
        <v>13761.997142857143</v>
      </c>
      <c r="AC444" s="10" t="str">
        <f t="shared" si="58"/>
        <v/>
      </c>
      <c r="AD444" s="10" t="str">
        <f t="shared" si="58"/>
        <v/>
      </c>
      <c r="AE444" s="10" t="str">
        <f t="shared" si="58"/>
        <v/>
      </c>
      <c r="AF444" s="10" t="str">
        <f t="shared" si="58"/>
        <v/>
      </c>
      <c r="AG444" s="10" t="str">
        <f t="shared" si="57"/>
        <v/>
      </c>
      <c r="AH444" s="14">
        <f t="shared" si="56"/>
        <v>0</v>
      </c>
      <c r="AI444" s="12"/>
      <c r="AJ444" s="13" t="s">
        <v>48</v>
      </c>
    </row>
    <row r="445" spans="1:36" x14ac:dyDescent="0.3">
      <c r="A445" s="8" t="s">
        <v>577</v>
      </c>
      <c r="B445" s="9" t="str">
        <f>VLOOKUP(A445,'[1]Sub Pivot'!A$1:C$65536,2,FALSE)</f>
        <v>COLUMBIA FALLS SUBSTATION - 230 KV YARD</v>
      </c>
      <c r="C445" s="10">
        <f>VLOOKUP(A445,'[1]Sub Pivot'!A$1:C$65536,3,FALSE)</f>
        <v>14968646.42</v>
      </c>
      <c r="D445" s="10">
        <f>IFERROR(VLOOKUP(A445,'[1]BP-18 Substation Detail'!A$1:C$65536,3,FALSE),"")</f>
        <v>14837779.299999997</v>
      </c>
      <c r="E445" s="11">
        <f t="shared" si="53"/>
        <v>8.8198589124454038E-3</v>
      </c>
      <c r="G445" s="10">
        <f>IFERROR(VLOOKUP('BP-20 Substation Detail'!A445,'[1]O&amp;M Pivot'!M$1:V$65536,10,FALSE),0)</f>
        <v>41403.408571428568</v>
      </c>
      <c r="I445" s="13" t="s">
        <v>31</v>
      </c>
      <c r="J445" s="13">
        <v>1</v>
      </c>
      <c r="K445" s="13" t="s">
        <v>31</v>
      </c>
      <c r="L445" s="13" t="s">
        <v>31</v>
      </c>
      <c r="M445" s="13" t="s">
        <v>31</v>
      </c>
      <c r="N445" s="13" t="s">
        <v>31</v>
      </c>
      <c r="O445" s="13" t="s">
        <v>31</v>
      </c>
      <c r="P445" s="13">
        <f t="shared" si="54"/>
        <v>1</v>
      </c>
      <c r="R445" s="10" t="str">
        <f t="shared" si="59"/>
        <v/>
      </c>
      <c r="S445" s="10">
        <f t="shared" si="59"/>
        <v>14968646.42</v>
      </c>
      <c r="T445" s="10" t="str">
        <f t="shared" si="59"/>
        <v/>
      </c>
      <c r="U445" s="10" t="str">
        <f t="shared" si="59"/>
        <v/>
      </c>
      <c r="V445" s="10" t="str">
        <f t="shared" si="59"/>
        <v/>
      </c>
      <c r="W445" s="10" t="str">
        <f t="shared" si="59"/>
        <v/>
      </c>
      <c r="X445" s="10" t="str">
        <f t="shared" si="59"/>
        <v/>
      </c>
      <c r="Y445" s="14">
        <f t="shared" si="55"/>
        <v>0</v>
      </c>
      <c r="Z445" s="4"/>
      <c r="AA445" s="10" t="str">
        <f t="shared" si="58"/>
        <v/>
      </c>
      <c r="AB445" s="10">
        <f t="shared" si="58"/>
        <v>41403.408571428568</v>
      </c>
      <c r="AC445" s="10" t="str">
        <f t="shared" si="58"/>
        <v/>
      </c>
      <c r="AD445" s="10" t="str">
        <f t="shared" si="58"/>
        <v/>
      </c>
      <c r="AE445" s="10" t="str">
        <f t="shared" si="58"/>
        <v/>
      </c>
      <c r="AF445" s="10" t="str">
        <f t="shared" si="58"/>
        <v/>
      </c>
      <c r="AG445" s="10" t="str">
        <f t="shared" si="57"/>
        <v/>
      </c>
      <c r="AH445" s="14">
        <f t="shared" si="56"/>
        <v>0</v>
      </c>
      <c r="AI445" s="12"/>
      <c r="AJ445" s="13" t="s">
        <v>32</v>
      </c>
    </row>
    <row r="446" spans="1:36" x14ac:dyDescent="0.3">
      <c r="A446" s="8" t="s">
        <v>578</v>
      </c>
      <c r="B446" s="9" t="str">
        <f>VLOOKUP(A446,'[1]Sub Pivot'!A$1:C$65536,2,FALSE)</f>
        <v>BEAVER SUBSTATION (PGE)</v>
      </c>
      <c r="C446" s="10">
        <f>VLOOKUP(A446,'[1]Sub Pivot'!A$1:C$65536,3,FALSE)</f>
        <v>46143.19</v>
      </c>
      <c r="D446" s="10">
        <f>IFERROR(VLOOKUP(A446,'[1]BP-18 Substation Detail'!A$1:C$65536,3,FALSE),"")</f>
        <v>46143.19</v>
      </c>
      <c r="E446" s="11">
        <f t="shared" si="53"/>
        <v>0</v>
      </c>
      <c r="G446" s="10">
        <f>IFERROR(VLOOKUP('BP-20 Substation Detail'!A446,'[1]O&amp;M Pivot'!M$1:V$65536,10,FALSE),0)</f>
        <v>3449.1371428571429</v>
      </c>
      <c r="I446" s="13" t="s">
        <v>31</v>
      </c>
      <c r="J446" s="13">
        <v>1</v>
      </c>
      <c r="K446" s="13" t="s">
        <v>31</v>
      </c>
      <c r="L446" s="13" t="s">
        <v>31</v>
      </c>
      <c r="M446" s="13" t="s">
        <v>31</v>
      </c>
      <c r="N446" s="13" t="s">
        <v>31</v>
      </c>
      <c r="O446" s="13" t="s">
        <v>31</v>
      </c>
      <c r="P446" s="13">
        <f t="shared" si="54"/>
        <v>1</v>
      </c>
      <c r="R446" s="10" t="str">
        <f t="shared" si="59"/>
        <v/>
      </c>
      <c r="S446" s="10">
        <f t="shared" si="59"/>
        <v>46143.19</v>
      </c>
      <c r="T446" s="10" t="str">
        <f t="shared" si="59"/>
        <v/>
      </c>
      <c r="U446" s="10" t="str">
        <f t="shared" si="59"/>
        <v/>
      </c>
      <c r="V446" s="10" t="str">
        <f t="shared" si="59"/>
        <v/>
      </c>
      <c r="W446" s="10" t="str">
        <f t="shared" si="59"/>
        <v/>
      </c>
      <c r="X446" s="10" t="str">
        <f t="shared" si="59"/>
        <v/>
      </c>
      <c r="Y446" s="14">
        <f t="shared" si="55"/>
        <v>0</v>
      </c>
      <c r="Z446" s="4"/>
      <c r="AA446" s="10" t="str">
        <f t="shared" si="58"/>
        <v/>
      </c>
      <c r="AB446" s="10">
        <f t="shared" si="58"/>
        <v>3449.1371428571429</v>
      </c>
      <c r="AC446" s="10" t="str">
        <f t="shared" si="58"/>
        <v/>
      </c>
      <c r="AD446" s="10" t="str">
        <f t="shared" si="58"/>
        <v/>
      </c>
      <c r="AE446" s="10" t="str">
        <f t="shared" si="58"/>
        <v/>
      </c>
      <c r="AF446" s="10" t="str">
        <f t="shared" si="58"/>
        <v/>
      </c>
      <c r="AG446" s="10" t="str">
        <f t="shared" si="57"/>
        <v/>
      </c>
      <c r="AH446" s="14">
        <f t="shared" si="56"/>
        <v>0</v>
      </c>
      <c r="AI446" s="12"/>
      <c r="AJ446" s="13" t="s">
        <v>579</v>
      </c>
    </row>
    <row r="447" spans="1:36" x14ac:dyDescent="0.3">
      <c r="A447" s="21" t="s">
        <v>580</v>
      </c>
      <c r="B447" s="27" t="str">
        <f>VLOOKUP(A447,'[1]Sub Pivot'!A$1:C$65536,2,FALSE)</f>
        <v>SUBSTATION X</v>
      </c>
      <c r="C447" s="10">
        <f>VLOOKUP(A447,'[1]Sub Pivot'!A$1:C$65536,3,FALSE)</f>
        <v>254989.69</v>
      </c>
      <c r="D447" s="10" t="str">
        <f>IFERROR(VLOOKUP(A447,'[1]BP-18 Substation Detail'!A$1:C$65536,3,FALSE),"")</f>
        <v/>
      </c>
      <c r="E447" s="11" t="e">
        <f t="shared" si="53"/>
        <v>#VALUE!</v>
      </c>
      <c r="G447" s="10">
        <f>IFERROR(VLOOKUP('BP-20 Substation Detail'!A447,'[1]O&amp;M Pivot'!M$1:V$65536,10,FALSE),0)</f>
        <v>28929.22285714286</v>
      </c>
      <c r="I447" s="13"/>
      <c r="J447" s="13">
        <v>1</v>
      </c>
      <c r="K447" s="13"/>
      <c r="L447" s="13"/>
      <c r="M447" s="13"/>
      <c r="N447" s="13"/>
      <c r="O447" s="13"/>
      <c r="P447" s="13">
        <f t="shared" si="54"/>
        <v>1</v>
      </c>
      <c r="R447" s="10">
        <f t="shared" si="59"/>
        <v>0</v>
      </c>
      <c r="S447" s="10">
        <f t="shared" si="59"/>
        <v>254989.69</v>
      </c>
      <c r="T447" s="10">
        <f t="shared" si="59"/>
        <v>0</v>
      </c>
      <c r="U447" s="10">
        <f t="shared" si="59"/>
        <v>0</v>
      </c>
      <c r="V447" s="10">
        <f t="shared" si="59"/>
        <v>0</v>
      </c>
      <c r="W447" s="10">
        <f t="shared" si="59"/>
        <v>0</v>
      </c>
      <c r="X447" s="10">
        <f t="shared" si="59"/>
        <v>0</v>
      </c>
      <c r="Y447" s="14">
        <f t="shared" si="55"/>
        <v>0</v>
      </c>
      <c r="Z447" s="4"/>
      <c r="AA447" s="10">
        <f t="shared" si="58"/>
        <v>0</v>
      </c>
      <c r="AB447" s="10">
        <f t="shared" si="58"/>
        <v>28929.22285714286</v>
      </c>
      <c r="AC447" s="10">
        <f t="shared" si="58"/>
        <v>0</v>
      </c>
      <c r="AD447" s="10">
        <f t="shared" si="58"/>
        <v>0</v>
      </c>
      <c r="AE447" s="10">
        <f t="shared" si="58"/>
        <v>0</v>
      </c>
      <c r="AF447" s="10">
        <f t="shared" si="58"/>
        <v>0</v>
      </c>
      <c r="AG447" s="10">
        <f t="shared" si="57"/>
        <v>0</v>
      </c>
      <c r="AH447" s="14">
        <f t="shared" si="56"/>
        <v>0</v>
      </c>
      <c r="AI447" s="12"/>
      <c r="AJ447" s="13"/>
    </row>
    <row r="448" spans="1:36" x14ac:dyDescent="0.3">
      <c r="A448" s="8" t="s">
        <v>581</v>
      </c>
      <c r="B448" s="9" t="str">
        <f>VLOOKUP(A448,'[1]Sub Pivot'!A$1:C$65536,2,FALSE)</f>
        <v>RED MOUNTAIN SUBSTATION</v>
      </c>
      <c r="C448" s="10">
        <f>VLOOKUP(A448,'[1]Sub Pivot'!A$1:C$65536,3,FALSE)</f>
        <v>4491284.96</v>
      </c>
      <c r="D448" s="10">
        <f>IFERROR(VLOOKUP(A448,'[1]BP-18 Substation Detail'!A$1:C$65536,3,FALSE),"")</f>
        <v>4479748.49</v>
      </c>
      <c r="E448" s="11">
        <f t="shared" si="53"/>
        <v>2.5752494868299491E-3</v>
      </c>
      <c r="G448" s="10">
        <f>IFERROR(VLOOKUP('BP-20 Substation Detail'!A448,'[1]O&amp;M Pivot'!M$1:V$65536,10,FALSE),0)</f>
        <v>36473.507142857139</v>
      </c>
      <c r="I448" s="13" t="s">
        <v>31</v>
      </c>
      <c r="J448" s="13">
        <v>1</v>
      </c>
      <c r="K448" s="13" t="s">
        <v>31</v>
      </c>
      <c r="L448" s="13" t="s">
        <v>31</v>
      </c>
      <c r="M448" s="13" t="s">
        <v>31</v>
      </c>
      <c r="N448" s="13" t="s">
        <v>31</v>
      </c>
      <c r="O448" s="13" t="s">
        <v>31</v>
      </c>
      <c r="P448" s="13">
        <f t="shared" si="54"/>
        <v>1</v>
      </c>
      <c r="R448" s="10" t="str">
        <f t="shared" si="59"/>
        <v/>
      </c>
      <c r="S448" s="10">
        <f t="shared" si="59"/>
        <v>4491284.96</v>
      </c>
      <c r="T448" s="10" t="str">
        <f t="shared" si="59"/>
        <v/>
      </c>
      <c r="U448" s="10" t="str">
        <f t="shared" si="59"/>
        <v/>
      </c>
      <c r="V448" s="10" t="str">
        <f t="shared" si="59"/>
        <v/>
      </c>
      <c r="W448" s="10" t="str">
        <f t="shared" si="59"/>
        <v/>
      </c>
      <c r="X448" s="10" t="str">
        <f t="shared" si="59"/>
        <v/>
      </c>
      <c r="Y448" s="14">
        <f t="shared" si="55"/>
        <v>0</v>
      </c>
      <c r="Z448" s="4"/>
      <c r="AA448" s="10" t="str">
        <f t="shared" si="58"/>
        <v/>
      </c>
      <c r="AB448" s="10">
        <f t="shared" si="58"/>
        <v>36473.507142857139</v>
      </c>
      <c r="AC448" s="10" t="str">
        <f t="shared" si="58"/>
        <v/>
      </c>
      <c r="AD448" s="10" t="str">
        <f t="shared" si="58"/>
        <v/>
      </c>
      <c r="AE448" s="10" t="str">
        <f t="shared" si="58"/>
        <v/>
      </c>
      <c r="AF448" s="10" t="str">
        <f t="shared" si="58"/>
        <v/>
      </c>
      <c r="AG448" s="10" t="str">
        <f t="shared" si="57"/>
        <v/>
      </c>
      <c r="AH448" s="14">
        <f t="shared" si="56"/>
        <v>0</v>
      </c>
      <c r="AI448" s="12"/>
      <c r="AJ448" s="13" t="s">
        <v>32</v>
      </c>
    </row>
    <row r="449" spans="1:36" x14ac:dyDescent="0.3">
      <c r="A449" s="8" t="s">
        <v>582</v>
      </c>
      <c r="B449" s="9" t="str">
        <f>VLOOKUP(A449,'[1]Sub Pivot'!A$1:C$65536,2,FALSE)</f>
        <v>NAPAVINE SUBSTATION</v>
      </c>
      <c r="C449" s="10">
        <f>VLOOKUP(A449,'[1]Sub Pivot'!A$1:C$65536,3,FALSE)</f>
        <v>1544774.7300000002</v>
      </c>
      <c r="D449" s="10">
        <f>IFERROR(VLOOKUP(A449,'[1]BP-18 Substation Detail'!A$1:C$65536,3,FALSE),"")</f>
        <v>1544774.7300000002</v>
      </c>
      <c r="E449" s="11">
        <f t="shared" si="53"/>
        <v>0</v>
      </c>
      <c r="G449" s="10">
        <f>IFERROR(VLOOKUP('BP-20 Substation Detail'!A449,'[1]O&amp;M Pivot'!M$1:V$65536,10,FALSE),0)</f>
        <v>54673.615714285719</v>
      </c>
      <c r="I449" s="13" t="s">
        <v>31</v>
      </c>
      <c r="J449" s="13">
        <v>1</v>
      </c>
      <c r="K449" s="13" t="s">
        <v>31</v>
      </c>
      <c r="L449" s="13" t="s">
        <v>31</v>
      </c>
      <c r="M449" s="13" t="s">
        <v>31</v>
      </c>
      <c r="N449" s="13" t="s">
        <v>31</v>
      </c>
      <c r="O449" s="13" t="s">
        <v>31</v>
      </c>
      <c r="P449" s="13">
        <f t="shared" si="54"/>
        <v>1</v>
      </c>
      <c r="R449" s="10" t="str">
        <f t="shared" si="59"/>
        <v/>
      </c>
      <c r="S449" s="10">
        <f t="shared" si="59"/>
        <v>1544774.7300000002</v>
      </c>
      <c r="T449" s="10" t="str">
        <f t="shared" si="59"/>
        <v/>
      </c>
      <c r="U449" s="10" t="str">
        <f t="shared" si="59"/>
        <v/>
      </c>
      <c r="V449" s="10" t="str">
        <f t="shared" si="59"/>
        <v/>
      </c>
      <c r="W449" s="10" t="str">
        <f t="shared" si="59"/>
        <v/>
      </c>
      <c r="X449" s="10" t="str">
        <f t="shared" si="59"/>
        <v/>
      </c>
      <c r="Y449" s="14">
        <f t="shared" si="55"/>
        <v>0</v>
      </c>
      <c r="Z449" s="4"/>
      <c r="AA449" s="10" t="str">
        <f t="shared" si="58"/>
        <v/>
      </c>
      <c r="AB449" s="10">
        <f t="shared" si="58"/>
        <v>54673.615714285719</v>
      </c>
      <c r="AC449" s="10" t="str">
        <f t="shared" si="58"/>
        <v/>
      </c>
      <c r="AD449" s="10" t="str">
        <f t="shared" si="58"/>
        <v/>
      </c>
      <c r="AE449" s="10" t="str">
        <f t="shared" si="58"/>
        <v/>
      </c>
      <c r="AF449" s="10" t="str">
        <f t="shared" si="58"/>
        <v/>
      </c>
      <c r="AG449" s="10" t="str">
        <f t="shared" si="57"/>
        <v/>
      </c>
      <c r="AH449" s="14">
        <f t="shared" si="56"/>
        <v>0</v>
      </c>
      <c r="AI449" s="12"/>
      <c r="AJ449" s="13" t="s">
        <v>579</v>
      </c>
    </row>
    <row r="450" spans="1:36" x14ac:dyDescent="0.3">
      <c r="A450" s="8" t="s">
        <v>583</v>
      </c>
      <c r="B450" s="9" t="str">
        <f>VLOOKUP(A450,'[1]Sub Pivot'!A$1:C$65536,2,FALSE)</f>
        <v>NINE MILE SUBSTATION (FPLE)</v>
      </c>
      <c r="C450" s="10">
        <f>VLOOKUP(A450,'[1]Sub Pivot'!A$1:C$65536,3,FALSE)</f>
        <v>42949.84</v>
      </c>
      <c r="D450" s="10">
        <f>IFERROR(VLOOKUP(A450,'[1]BP-18 Substation Detail'!A$1:C$65536,3,FALSE),"")</f>
        <v>42949.84</v>
      </c>
      <c r="E450" s="11">
        <f t="shared" si="53"/>
        <v>0</v>
      </c>
      <c r="G450" s="10">
        <f>IFERROR(VLOOKUP('BP-20 Substation Detail'!A450,'[1]O&amp;M Pivot'!M$1:V$65536,10,FALSE),0)</f>
        <v>9844.1671428571444</v>
      </c>
      <c r="I450" s="13" t="s">
        <v>31</v>
      </c>
      <c r="J450" s="13">
        <v>1</v>
      </c>
      <c r="K450" s="13" t="s">
        <v>31</v>
      </c>
      <c r="L450" s="13" t="s">
        <v>31</v>
      </c>
      <c r="M450" s="13" t="s">
        <v>31</v>
      </c>
      <c r="N450" s="13" t="s">
        <v>31</v>
      </c>
      <c r="O450" s="13" t="s">
        <v>31</v>
      </c>
      <c r="P450" s="13">
        <f t="shared" si="54"/>
        <v>1</v>
      </c>
      <c r="R450" s="10" t="str">
        <f t="shared" si="59"/>
        <v/>
      </c>
      <c r="S450" s="10">
        <f t="shared" si="59"/>
        <v>42949.84</v>
      </c>
      <c r="T450" s="10" t="str">
        <f t="shared" si="59"/>
        <v/>
      </c>
      <c r="U450" s="10" t="str">
        <f t="shared" si="59"/>
        <v/>
      </c>
      <c r="V450" s="10" t="str">
        <f t="shared" si="59"/>
        <v/>
      </c>
      <c r="W450" s="10" t="str">
        <f t="shared" si="59"/>
        <v/>
      </c>
      <c r="X450" s="10" t="str">
        <f t="shared" si="59"/>
        <v/>
      </c>
      <c r="Y450" s="14">
        <f t="shared" si="55"/>
        <v>0</v>
      </c>
      <c r="Z450" s="4"/>
      <c r="AA450" s="10" t="str">
        <f t="shared" si="58"/>
        <v/>
      </c>
      <c r="AB450" s="10">
        <f t="shared" si="58"/>
        <v>9844.1671428571444</v>
      </c>
      <c r="AC450" s="10" t="str">
        <f t="shared" si="58"/>
        <v/>
      </c>
      <c r="AD450" s="10" t="str">
        <f t="shared" si="58"/>
        <v/>
      </c>
      <c r="AE450" s="10" t="str">
        <f t="shared" si="58"/>
        <v/>
      </c>
      <c r="AF450" s="10" t="str">
        <f t="shared" si="58"/>
        <v/>
      </c>
      <c r="AG450" s="10" t="str">
        <f t="shared" si="57"/>
        <v/>
      </c>
      <c r="AH450" s="14">
        <f t="shared" si="56"/>
        <v>0</v>
      </c>
      <c r="AI450" s="12"/>
      <c r="AJ450" s="13" t="s">
        <v>579</v>
      </c>
    </row>
    <row r="451" spans="1:36" x14ac:dyDescent="0.3">
      <c r="A451" s="8" t="s">
        <v>584</v>
      </c>
      <c r="B451" s="9" t="str">
        <f>VLOOKUP(A451,'[1]Sub Pivot'!A$1:C$65536,2,FALSE)</f>
        <v>WESTCOTT SUBSTATION (CANBY ELECTRIC)</v>
      </c>
      <c r="C451" s="10">
        <f>VLOOKUP(A451,'[1]Sub Pivot'!A$1:C$65536,3,FALSE)</f>
        <v>6149.96</v>
      </c>
      <c r="D451" s="10">
        <f>IFERROR(VLOOKUP(A451,'[1]BP-18 Substation Detail'!A$1:C$65536,3,FALSE),"")</f>
        <v>6149.96</v>
      </c>
      <c r="E451" s="11">
        <f t="shared" ref="E451:E514" si="60">(C451-D451)/D451</f>
        <v>0</v>
      </c>
      <c r="G451" s="10">
        <f>IFERROR(VLOOKUP('BP-20 Substation Detail'!A451,'[1]O&amp;M Pivot'!M$1:V$65536,10,FALSE),0)</f>
        <v>91.734285714285718</v>
      </c>
      <c r="I451" s="13" t="s">
        <v>31</v>
      </c>
      <c r="J451" s="13">
        <v>1</v>
      </c>
      <c r="K451" s="13" t="s">
        <v>31</v>
      </c>
      <c r="L451" s="13" t="s">
        <v>31</v>
      </c>
      <c r="M451" s="13" t="s">
        <v>31</v>
      </c>
      <c r="N451" s="13" t="s">
        <v>31</v>
      </c>
      <c r="O451" s="13" t="s">
        <v>31</v>
      </c>
      <c r="P451" s="13">
        <f t="shared" ref="P451:P514" si="61">SUM(I451:O451)</f>
        <v>1</v>
      </c>
      <c r="R451" s="10" t="str">
        <f t="shared" si="59"/>
        <v/>
      </c>
      <c r="S451" s="10">
        <f t="shared" si="59"/>
        <v>6149.96</v>
      </c>
      <c r="T451" s="10" t="str">
        <f t="shared" si="59"/>
        <v/>
      </c>
      <c r="U451" s="10" t="str">
        <f t="shared" si="59"/>
        <v/>
      </c>
      <c r="V451" s="10" t="str">
        <f t="shared" si="59"/>
        <v/>
      </c>
      <c r="W451" s="10" t="str">
        <f t="shared" si="59"/>
        <v/>
      </c>
      <c r="X451" s="10" t="str">
        <f t="shared" si="59"/>
        <v/>
      </c>
      <c r="Y451" s="14">
        <f t="shared" ref="Y451:Y514" si="62">SUM(R451:X451)-C451</f>
        <v>0</v>
      </c>
      <c r="Z451" s="4"/>
      <c r="AA451" s="10" t="str">
        <f t="shared" si="58"/>
        <v/>
      </c>
      <c r="AB451" s="10">
        <f t="shared" si="58"/>
        <v>91.734285714285718</v>
      </c>
      <c r="AC451" s="10" t="str">
        <f t="shared" si="58"/>
        <v/>
      </c>
      <c r="AD451" s="10" t="str">
        <f t="shared" si="58"/>
        <v/>
      </c>
      <c r="AE451" s="10" t="str">
        <f t="shared" si="58"/>
        <v/>
      </c>
      <c r="AF451" s="10" t="str">
        <f t="shared" si="58"/>
        <v/>
      </c>
      <c r="AG451" s="10" t="str">
        <f t="shared" si="57"/>
        <v/>
      </c>
      <c r="AH451" s="14">
        <f t="shared" ref="AH451:AH514" si="63">SUM(AA451:AG451)-G451</f>
        <v>0</v>
      </c>
      <c r="AI451" s="12"/>
      <c r="AJ451" s="13" t="s">
        <v>48</v>
      </c>
    </row>
    <row r="452" spans="1:36" x14ac:dyDescent="0.3">
      <c r="A452" s="21" t="s">
        <v>585</v>
      </c>
      <c r="B452" s="18" t="str">
        <f>VLOOKUP(A452,'[1]Sub Pivot'!A$1:C$65536,2,FALSE)</f>
        <v>EE CLOUSE SUBSTATION (KLICKITAT PUD)</v>
      </c>
      <c r="C452" s="10">
        <f>VLOOKUP(A452,'[1]Sub Pivot'!A$1:C$65536,3,FALSE)</f>
        <v>112257.23</v>
      </c>
      <c r="D452" s="10" t="str">
        <f>IFERROR(VLOOKUP(A452,'[1]BP-18 Substation Detail'!A$1:C$65536,3,FALSE),"")</f>
        <v/>
      </c>
      <c r="E452" s="11" t="e">
        <f t="shared" si="60"/>
        <v>#VALUE!</v>
      </c>
      <c r="G452" s="10">
        <f>IFERROR(VLOOKUP('BP-20 Substation Detail'!A452,'[1]O&amp;M Pivot'!M$1:V$65536,10,FALSE),0)</f>
        <v>3588.6314285714284</v>
      </c>
      <c r="I452" s="13"/>
      <c r="J452" s="24">
        <v>1</v>
      </c>
      <c r="K452" s="13"/>
      <c r="L452" s="13"/>
      <c r="M452" s="13"/>
      <c r="N452" s="13"/>
      <c r="O452" s="13"/>
      <c r="P452" s="13">
        <f t="shared" si="61"/>
        <v>1</v>
      </c>
      <c r="R452" s="10">
        <f t="shared" si="59"/>
        <v>0</v>
      </c>
      <c r="S452" s="10">
        <f t="shared" si="59"/>
        <v>112257.23</v>
      </c>
      <c r="T452" s="10">
        <f t="shared" si="59"/>
        <v>0</v>
      </c>
      <c r="U452" s="10">
        <f t="shared" si="59"/>
        <v>0</v>
      </c>
      <c r="V452" s="10">
        <f t="shared" si="59"/>
        <v>0</v>
      </c>
      <c r="W452" s="10">
        <f t="shared" si="59"/>
        <v>0</v>
      </c>
      <c r="X452" s="10">
        <f t="shared" si="59"/>
        <v>0</v>
      </c>
      <c r="Y452" s="14">
        <f t="shared" si="62"/>
        <v>0</v>
      </c>
      <c r="Z452" s="4"/>
      <c r="AA452" s="10">
        <f t="shared" si="58"/>
        <v>0</v>
      </c>
      <c r="AB452" s="10">
        <f t="shared" si="58"/>
        <v>3588.6314285714284</v>
      </c>
      <c r="AC452" s="10">
        <f t="shared" si="58"/>
        <v>0</v>
      </c>
      <c r="AD452" s="10">
        <f t="shared" si="58"/>
        <v>0</v>
      </c>
      <c r="AE452" s="10">
        <f t="shared" si="58"/>
        <v>0</v>
      </c>
      <c r="AF452" s="10">
        <f t="shared" si="58"/>
        <v>0</v>
      </c>
      <c r="AG452" s="10">
        <f t="shared" si="57"/>
        <v>0</v>
      </c>
      <c r="AH452" s="14">
        <f t="shared" si="63"/>
        <v>0</v>
      </c>
      <c r="AI452" s="12"/>
      <c r="AJ452" s="24" t="s">
        <v>586</v>
      </c>
    </row>
    <row r="453" spans="1:36" x14ac:dyDescent="0.3">
      <c r="A453" s="8" t="s">
        <v>587</v>
      </c>
      <c r="B453" s="9" t="str">
        <f>VLOOKUP(A453,'[1]Sub Pivot'!A$1:C$65536,2,FALSE)</f>
        <v>COLUMBIA GENERATING STATION SUBSTATION (ENERGY NORTHWEST)</v>
      </c>
      <c r="C453" s="10">
        <f>VLOOKUP(A453,'[1]Sub Pivot'!A$1:C$65536,3,FALSE)</f>
        <v>110859.95000000001</v>
      </c>
      <c r="D453" s="10">
        <f>IFERROR(VLOOKUP(A453,'[1]BP-18 Substation Detail'!A$1:C$65536,3,FALSE),"")</f>
        <v>110859.95000000001</v>
      </c>
      <c r="E453" s="11">
        <f t="shared" si="60"/>
        <v>0</v>
      </c>
      <c r="G453" s="10">
        <f>IFERROR(VLOOKUP('BP-20 Substation Detail'!A453,'[1]O&amp;M Pivot'!M$1:V$65536,10,FALSE),0)</f>
        <v>0</v>
      </c>
      <c r="I453" s="13">
        <v>1</v>
      </c>
      <c r="J453" s="13" t="s">
        <v>31</v>
      </c>
      <c r="K453" s="13" t="s">
        <v>31</v>
      </c>
      <c r="L453" s="13" t="s">
        <v>31</v>
      </c>
      <c r="M453" s="13" t="s">
        <v>31</v>
      </c>
      <c r="N453" s="13" t="s">
        <v>31</v>
      </c>
      <c r="O453" s="13" t="s">
        <v>31</v>
      </c>
      <c r="P453" s="13">
        <f t="shared" si="61"/>
        <v>1</v>
      </c>
      <c r="R453" s="10">
        <f t="shared" si="59"/>
        <v>110859.95000000001</v>
      </c>
      <c r="S453" s="10" t="str">
        <f t="shared" si="59"/>
        <v/>
      </c>
      <c r="T453" s="10" t="str">
        <f t="shared" si="59"/>
        <v/>
      </c>
      <c r="U453" s="10" t="str">
        <f t="shared" si="59"/>
        <v/>
      </c>
      <c r="V453" s="10" t="str">
        <f t="shared" si="59"/>
        <v/>
      </c>
      <c r="W453" s="10" t="str">
        <f t="shared" si="59"/>
        <v/>
      </c>
      <c r="X453" s="10" t="str">
        <f t="shared" si="59"/>
        <v/>
      </c>
      <c r="Y453" s="14">
        <f t="shared" si="62"/>
        <v>0</v>
      </c>
      <c r="Z453" s="4"/>
      <c r="AA453" s="10">
        <f t="shared" si="58"/>
        <v>0</v>
      </c>
      <c r="AB453" s="10" t="str">
        <f t="shared" si="58"/>
        <v/>
      </c>
      <c r="AC453" s="10" t="str">
        <f t="shared" si="58"/>
        <v/>
      </c>
      <c r="AD453" s="10" t="str">
        <f t="shared" si="58"/>
        <v/>
      </c>
      <c r="AE453" s="10" t="str">
        <f t="shared" si="58"/>
        <v/>
      </c>
      <c r="AF453" s="10" t="str">
        <f t="shared" si="58"/>
        <v/>
      </c>
      <c r="AG453" s="10" t="str">
        <f t="shared" si="57"/>
        <v/>
      </c>
      <c r="AH453" s="14">
        <f t="shared" si="63"/>
        <v>0</v>
      </c>
      <c r="AI453" s="12"/>
      <c r="AJ453" s="13" t="s">
        <v>588</v>
      </c>
    </row>
    <row r="454" spans="1:36" x14ac:dyDescent="0.3">
      <c r="A454" s="8" t="s">
        <v>589</v>
      </c>
      <c r="B454" s="9" t="str">
        <f>VLOOKUP(A454,'[1]Sub Pivot'!A$1:C$65536,2,FALSE)</f>
        <v>WAUTOMA SUBSTATION</v>
      </c>
      <c r="C454" s="10">
        <f>VLOOKUP(A454,'[1]Sub Pivot'!A$1:C$65536,3,FALSE)</f>
        <v>35631322.470000006</v>
      </c>
      <c r="D454" s="10">
        <f>IFERROR(VLOOKUP(A454,'[1]BP-18 Substation Detail'!A$1:C$65536,3,FALSE),"")</f>
        <v>35857706.330000021</v>
      </c>
      <c r="E454" s="11">
        <f t="shared" si="60"/>
        <v>-6.3133948924840276E-3</v>
      </c>
      <c r="G454" s="10">
        <f>IFERROR(VLOOKUP('BP-20 Substation Detail'!A454,'[1]O&amp;M Pivot'!M$1:V$65536,10,FALSE),0)</f>
        <v>149736.46714285715</v>
      </c>
      <c r="I454" s="13" t="s">
        <v>31</v>
      </c>
      <c r="J454" s="13">
        <v>1</v>
      </c>
      <c r="K454" s="13" t="s">
        <v>31</v>
      </c>
      <c r="L454" s="13" t="s">
        <v>31</v>
      </c>
      <c r="M454" s="13" t="s">
        <v>31</v>
      </c>
      <c r="N454" s="13" t="s">
        <v>31</v>
      </c>
      <c r="O454" s="13" t="s">
        <v>31</v>
      </c>
      <c r="P454" s="13">
        <f t="shared" si="61"/>
        <v>1</v>
      </c>
      <c r="R454" s="10" t="str">
        <f t="shared" si="59"/>
        <v/>
      </c>
      <c r="S454" s="10">
        <f t="shared" si="59"/>
        <v>35631322.470000006</v>
      </c>
      <c r="T454" s="10" t="str">
        <f t="shared" si="59"/>
        <v/>
      </c>
      <c r="U454" s="10" t="str">
        <f t="shared" si="59"/>
        <v/>
      </c>
      <c r="V454" s="10" t="str">
        <f t="shared" si="59"/>
        <v/>
      </c>
      <c r="W454" s="10" t="str">
        <f t="shared" si="59"/>
        <v/>
      </c>
      <c r="X454" s="10" t="str">
        <f t="shared" si="59"/>
        <v/>
      </c>
      <c r="Y454" s="14">
        <f t="shared" si="62"/>
        <v>0</v>
      </c>
      <c r="Z454" s="4"/>
      <c r="AA454" s="10" t="str">
        <f t="shared" si="58"/>
        <v/>
      </c>
      <c r="AB454" s="10">
        <f t="shared" si="58"/>
        <v>149736.46714285715</v>
      </c>
      <c r="AC454" s="10" t="str">
        <f t="shared" si="58"/>
        <v/>
      </c>
      <c r="AD454" s="10" t="str">
        <f t="shared" si="58"/>
        <v/>
      </c>
      <c r="AE454" s="10" t="str">
        <f t="shared" si="58"/>
        <v/>
      </c>
      <c r="AF454" s="10" t="str">
        <f t="shared" si="58"/>
        <v/>
      </c>
      <c r="AG454" s="10" t="str">
        <f t="shared" si="57"/>
        <v/>
      </c>
      <c r="AH454" s="14">
        <f t="shared" si="63"/>
        <v>0</v>
      </c>
      <c r="AI454" s="12"/>
      <c r="AJ454" s="13" t="s">
        <v>32</v>
      </c>
    </row>
    <row r="455" spans="1:36" x14ac:dyDescent="0.3">
      <c r="A455" s="8" t="s">
        <v>590</v>
      </c>
      <c r="B455" s="9" t="str">
        <f>VLOOKUP(A455,'[1]Sub Pivot'!A$1:C$65536,2,FALSE)</f>
        <v>GRAYS HARBOR FACILITY NO 1 (GRAYS HARBOR ENE</v>
      </c>
      <c r="C455" s="10">
        <f>VLOOKUP(A455,'[1]Sub Pivot'!A$1:C$65536,3,FALSE)</f>
        <v>11251.51</v>
      </c>
      <c r="D455" s="10">
        <f>IFERROR(VLOOKUP(A455,'[1]BP-18 Substation Detail'!A$1:C$65536,3,FALSE),"")</f>
        <v>11251.51</v>
      </c>
      <c r="E455" s="11">
        <f t="shared" si="60"/>
        <v>0</v>
      </c>
      <c r="G455" s="10">
        <f>IFERROR(VLOOKUP('BP-20 Substation Detail'!A455,'[1]O&amp;M Pivot'!M$1:V$65536,10,FALSE),0)</f>
        <v>6332.3957142857153</v>
      </c>
      <c r="I455" s="13" t="s">
        <v>31</v>
      </c>
      <c r="J455" s="13">
        <v>1</v>
      </c>
      <c r="K455" s="13" t="s">
        <v>31</v>
      </c>
      <c r="L455" s="13" t="s">
        <v>31</v>
      </c>
      <c r="M455" s="13" t="s">
        <v>31</v>
      </c>
      <c r="N455" s="13" t="s">
        <v>31</v>
      </c>
      <c r="O455" s="13" t="s">
        <v>31</v>
      </c>
      <c r="P455" s="13">
        <f t="shared" si="61"/>
        <v>1</v>
      </c>
      <c r="R455" s="10" t="str">
        <f t="shared" si="59"/>
        <v/>
      </c>
      <c r="S455" s="10">
        <f t="shared" si="59"/>
        <v>11251.51</v>
      </c>
      <c r="T455" s="10" t="str">
        <f t="shared" si="59"/>
        <v/>
      </c>
      <c r="U455" s="10" t="str">
        <f t="shared" si="59"/>
        <v/>
      </c>
      <c r="V455" s="10" t="str">
        <f t="shared" si="59"/>
        <v/>
      </c>
      <c r="W455" s="10" t="str">
        <f t="shared" si="59"/>
        <v/>
      </c>
      <c r="X455" s="10" t="str">
        <f t="shared" si="59"/>
        <v/>
      </c>
      <c r="Y455" s="14">
        <f t="shared" si="62"/>
        <v>0</v>
      </c>
      <c r="Z455" s="4"/>
      <c r="AA455" s="10" t="str">
        <f t="shared" si="58"/>
        <v/>
      </c>
      <c r="AB455" s="10">
        <f t="shared" si="58"/>
        <v>6332.3957142857153</v>
      </c>
      <c r="AC455" s="10" t="str">
        <f t="shared" si="58"/>
        <v/>
      </c>
      <c r="AD455" s="10" t="str">
        <f t="shared" si="58"/>
        <v/>
      </c>
      <c r="AE455" s="10" t="str">
        <f t="shared" si="58"/>
        <v/>
      </c>
      <c r="AF455" s="10" t="str">
        <f t="shared" si="58"/>
        <v/>
      </c>
      <c r="AG455" s="10" t="str">
        <f t="shared" si="57"/>
        <v/>
      </c>
      <c r="AH455" s="14">
        <f t="shared" si="63"/>
        <v>0</v>
      </c>
      <c r="AI455" s="12"/>
      <c r="AJ455" s="13" t="s">
        <v>579</v>
      </c>
    </row>
    <row r="456" spans="1:36" x14ac:dyDescent="0.3">
      <c r="A456" s="8" t="s">
        <v>591</v>
      </c>
      <c r="B456" s="9" t="str">
        <f>VLOOKUP(A456,'[1]Sub Pivot'!A$1:C$65536,2,FALSE)</f>
        <v>RUBY STREET SUBSTATION (FRANKLIN CO PUD)</v>
      </c>
      <c r="C456" s="10">
        <f>VLOOKUP(A456,'[1]Sub Pivot'!A$1:C$65536,3,FALSE)</f>
        <v>61726.99</v>
      </c>
      <c r="D456" s="10">
        <f>IFERROR(VLOOKUP(A456,'[1]BP-18 Substation Detail'!A$1:C$65536,3,FALSE),"")</f>
        <v>61726.990000000005</v>
      </c>
      <c r="E456" s="11">
        <f t="shared" si="60"/>
        <v>-1.1787319637946748E-16</v>
      </c>
      <c r="G456" s="10">
        <f>IFERROR(VLOOKUP('BP-20 Substation Detail'!A456,'[1]O&amp;M Pivot'!M$1:V$65536,10,FALSE),0)</f>
        <v>1154.8271428571429</v>
      </c>
      <c r="I456" s="13" t="s">
        <v>31</v>
      </c>
      <c r="J456" s="13">
        <v>1</v>
      </c>
      <c r="K456" s="13" t="s">
        <v>31</v>
      </c>
      <c r="L456" s="13" t="s">
        <v>31</v>
      </c>
      <c r="M456" s="13" t="s">
        <v>31</v>
      </c>
      <c r="N456" s="13" t="s">
        <v>31</v>
      </c>
      <c r="O456" s="13" t="s">
        <v>31</v>
      </c>
      <c r="P456" s="13">
        <f t="shared" si="61"/>
        <v>1</v>
      </c>
      <c r="R456" s="10" t="str">
        <f t="shared" si="59"/>
        <v/>
      </c>
      <c r="S456" s="10">
        <f t="shared" si="59"/>
        <v>61726.99</v>
      </c>
      <c r="T456" s="10" t="str">
        <f t="shared" si="59"/>
        <v/>
      </c>
      <c r="U456" s="10" t="str">
        <f t="shared" si="59"/>
        <v/>
      </c>
      <c r="V456" s="10" t="str">
        <f t="shared" si="59"/>
        <v/>
      </c>
      <c r="W456" s="10" t="str">
        <f t="shared" si="59"/>
        <v/>
      </c>
      <c r="X456" s="10" t="str">
        <f t="shared" si="59"/>
        <v/>
      </c>
      <c r="Y456" s="14">
        <f t="shared" si="62"/>
        <v>0</v>
      </c>
      <c r="Z456" s="4"/>
      <c r="AA456" s="10" t="str">
        <f t="shared" si="58"/>
        <v/>
      </c>
      <c r="AB456" s="10">
        <f t="shared" si="58"/>
        <v>1154.8271428571429</v>
      </c>
      <c r="AC456" s="10" t="str">
        <f t="shared" si="58"/>
        <v/>
      </c>
      <c r="AD456" s="10" t="str">
        <f t="shared" si="58"/>
        <v/>
      </c>
      <c r="AE456" s="10" t="str">
        <f t="shared" si="58"/>
        <v/>
      </c>
      <c r="AF456" s="10" t="str">
        <f t="shared" si="58"/>
        <v/>
      </c>
      <c r="AG456" s="10" t="str">
        <f t="shared" si="57"/>
        <v/>
      </c>
      <c r="AH456" s="14">
        <f t="shared" si="63"/>
        <v>0</v>
      </c>
      <c r="AI456" s="12"/>
      <c r="AJ456" s="13" t="s">
        <v>48</v>
      </c>
    </row>
    <row r="457" spans="1:36" x14ac:dyDescent="0.3">
      <c r="A457" s="8" t="s">
        <v>592</v>
      </c>
      <c r="B457" s="9" t="str">
        <f>VLOOKUP(A457,'[1]Sub Pivot'!A$1:C$65536,2,FALSE)</f>
        <v>NINE CANYON SUBSTATION (BENTON PUD)</v>
      </c>
      <c r="C457" s="10">
        <f>VLOOKUP(A457,'[1]Sub Pivot'!A$1:C$65536,3,FALSE)</f>
        <v>87961.36</v>
      </c>
      <c r="D457" s="10">
        <f>IFERROR(VLOOKUP(A457,'[1]BP-18 Substation Detail'!A$1:C$65536,3,FALSE),"")</f>
        <v>87961.36</v>
      </c>
      <c r="E457" s="11">
        <f t="shared" si="60"/>
        <v>0</v>
      </c>
      <c r="G457" s="10">
        <f>IFERROR(VLOOKUP('BP-20 Substation Detail'!A457,'[1]O&amp;M Pivot'!M$1:V$65536,10,FALSE),0)</f>
        <v>10860.764285714287</v>
      </c>
      <c r="I457" s="13" t="s">
        <v>31</v>
      </c>
      <c r="J457" s="13">
        <v>1</v>
      </c>
      <c r="K457" s="13" t="s">
        <v>31</v>
      </c>
      <c r="L457" s="13" t="s">
        <v>31</v>
      </c>
      <c r="M457" s="13" t="s">
        <v>31</v>
      </c>
      <c r="N457" s="13" t="s">
        <v>31</v>
      </c>
      <c r="O457" s="13" t="s">
        <v>31</v>
      </c>
      <c r="P457" s="13">
        <f t="shared" si="61"/>
        <v>1</v>
      </c>
      <c r="R457" s="10" t="str">
        <f t="shared" si="59"/>
        <v/>
      </c>
      <c r="S457" s="10">
        <f t="shared" si="59"/>
        <v>87961.36</v>
      </c>
      <c r="T457" s="10" t="str">
        <f t="shared" si="59"/>
        <v/>
      </c>
      <c r="U457" s="10" t="str">
        <f t="shared" si="59"/>
        <v/>
      </c>
      <c r="V457" s="10" t="str">
        <f t="shared" si="59"/>
        <v/>
      </c>
      <c r="W457" s="10" t="str">
        <f t="shared" si="59"/>
        <v/>
      </c>
      <c r="X457" s="10" t="str">
        <f t="shared" si="59"/>
        <v/>
      </c>
      <c r="Y457" s="14">
        <f t="shared" si="62"/>
        <v>0</v>
      </c>
      <c r="Z457" s="4"/>
      <c r="AA457" s="10" t="str">
        <f t="shared" si="58"/>
        <v/>
      </c>
      <c r="AB457" s="10">
        <f t="shared" si="58"/>
        <v>10860.764285714287</v>
      </c>
      <c r="AC457" s="10" t="str">
        <f t="shared" si="58"/>
        <v/>
      </c>
      <c r="AD457" s="10" t="str">
        <f t="shared" si="58"/>
        <v/>
      </c>
      <c r="AE457" s="10" t="str">
        <f t="shared" si="58"/>
        <v/>
      </c>
      <c r="AF457" s="10" t="str">
        <f t="shared" si="58"/>
        <v/>
      </c>
      <c r="AG457" s="10" t="str">
        <f t="shared" si="57"/>
        <v/>
      </c>
      <c r="AH457" s="14">
        <f t="shared" si="63"/>
        <v>0</v>
      </c>
      <c r="AI457" s="12"/>
      <c r="AJ457" s="13" t="s">
        <v>579</v>
      </c>
    </row>
    <row r="458" spans="1:36" x14ac:dyDescent="0.3">
      <c r="A458" s="8" t="s">
        <v>593</v>
      </c>
      <c r="B458" s="9" t="str">
        <f>VLOOKUP(A458,'[1]Sub Pivot'!A$1:C$65536,2,FALSE)</f>
        <v>SATSOP PARK SUBSTATION (GHPUD)</v>
      </c>
      <c r="C458" s="10">
        <f>VLOOKUP(A458,'[1]Sub Pivot'!A$1:C$65536,3,FALSE)</f>
        <v>176326.52000000002</v>
      </c>
      <c r="D458" s="10">
        <f>IFERROR(VLOOKUP(A458,'[1]BP-18 Substation Detail'!A$1:C$65536,3,FALSE),"")</f>
        <v>176177.56999999998</v>
      </c>
      <c r="E458" s="11">
        <f t="shared" si="60"/>
        <v>8.4545382252712857E-4</v>
      </c>
      <c r="G458" s="10">
        <f>IFERROR(VLOOKUP('BP-20 Substation Detail'!A458,'[1]O&amp;M Pivot'!M$1:V$65536,10,FALSE),0)</f>
        <v>4389.795714285714</v>
      </c>
      <c r="I458" s="13" t="s">
        <v>31</v>
      </c>
      <c r="J458" s="13">
        <v>1</v>
      </c>
      <c r="K458" s="13" t="s">
        <v>31</v>
      </c>
      <c r="L458" s="13" t="s">
        <v>31</v>
      </c>
      <c r="M458" s="13" t="s">
        <v>31</v>
      </c>
      <c r="N458" s="13" t="s">
        <v>31</v>
      </c>
      <c r="O458" s="13" t="s">
        <v>31</v>
      </c>
      <c r="P458" s="13">
        <f t="shared" si="61"/>
        <v>1</v>
      </c>
      <c r="R458" s="10" t="str">
        <f t="shared" si="59"/>
        <v/>
      </c>
      <c r="S458" s="10">
        <f t="shared" si="59"/>
        <v>176326.52000000002</v>
      </c>
      <c r="T458" s="10" t="str">
        <f t="shared" si="59"/>
        <v/>
      </c>
      <c r="U458" s="10" t="str">
        <f t="shared" si="59"/>
        <v/>
      </c>
      <c r="V458" s="10" t="str">
        <f t="shared" si="59"/>
        <v/>
      </c>
      <c r="W458" s="10" t="str">
        <f t="shared" si="59"/>
        <v/>
      </c>
      <c r="X458" s="10" t="str">
        <f t="shared" si="59"/>
        <v/>
      </c>
      <c r="Y458" s="14">
        <f t="shared" si="62"/>
        <v>0</v>
      </c>
      <c r="Z458" s="4"/>
      <c r="AA458" s="10" t="str">
        <f t="shared" si="58"/>
        <v/>
      </c>
      <c r="AB458" s="10">
        <f t="shared" si="58"/>
        <v>4389.795714285714</v>
      </c>
      <c r="AC458" s="10" t="str">
        <f t="shared" si="58"/>
        <v/>
      </c>
      <c r="AD458" s="10" t="str">
        <f t="shared" si="58"/>
        <v/>
      </c>
      <c r="AE458" s="10" t="str">
        <f t="shared" si="58"/>
        <v/>
      </c>
      <c r="AF458" s="10" t="str">
        <f t="shared" si="58"/>
        <v/>
      </c>
      <c r="AG458" s="10" t="str">
        <f t="shared" si="57"/>
        <v/>
      </c>
      <c r="AH458" s="14">
        <f t="shared" si="63"/>
        <v>0</v>
      </c>
      <c r="AI458" s="12"/>
      <c r="AJ458" s="13" t="s">
        <v>48</v>
      </c>
    </row>
    <row r="459" spans="1:36" x14ac:dyDescent="0.3">
      <c r="A459" s="8" t="s">
        <v>594</v>
      </c>
      <c r="B459" s="9" t="str">
        <f>VLOOKUP(A459,'[1]Sub Pivot'!A$1:C$65536,2,FALSE)</f>
        <v>MINT FARM SWITCHING STATION</v>
      </c>
      <c r="C459" s="10">
        <f>VLOOKUP(A459,'[1]Sub Pivot'!A$1:C$65536,3,FALSE)</f>
        <v>12566.38</v>
      </c>
      <c r="D459" s="10">
        <f>IFERROR(VLOOKUP(A459,'[1]BP-18 Substation Detail'!A$1:C$65536,3,FALSE),"")</f>
        <v>12566.38</v>
      </c>
      <c r="E459" s="11">
        <f t="shared" si="60"/>
        <v>0</v>
      </c>
      <c r="G459" s="10">
        <f>IFERROR(VLOOKUP('BP-20 Substation Detail'!A459,'[1]O&amp;M Pivot'!M$1:V$65536,10,FALSE),0)</f>
        <v>5139.3671428571424</v>
      </c>
      <c r="I459" s="13" t="s">
        <v>31</v>
      </c>
      <c r="J459" s="13">
        <v>1</v>
      </c>
      <c r="K459" s="13" t="s">
        <v>31</v>
      </c>
      <c r="L459" s="13" t="s">
        <v>31</v>
      </c>
      <c r="M459" s="13" t="s">
        <v>31</v>
      </c>
      <c r="N459" s="13" t="s">
        <v>31</v>
      </c>
      <c r="O459" s="13" t="s">
        <v>31</v>
      </c>
      <c r="P459" s="13">
        <f t="shared" si="61"/>
        <v>1</v>
      </c>
      <c r="R459" s="10" t="str">
        <f t="shared" si="59"/>
        <v/>
      </c>
      <c r="S459" s="10">
        <f t="shared" si="59"/>
        <v>12566.38</v>
      </c>
      <c r="T459" s="10" t="str">
        <f t="shared" si="59"/>
        <v/>
      </c>
      <c r="U459" s="10" t="str">
        <f t="shared" si="59"/>
        <v/>
      </c>
      <c r="V459" s="10" t="str">
        <f t="shared" si="59"/>
        <v/>
      </c>
      <c r="W459" s="10" t="str">
        <f t="shared" si="59"/>
        <v/>
      </c>
      <c r="X459" s="10" t="str">
        <f t="shared" si="59"/>
        <v/>
      </c>
      <c r="Y459" s="14">
        <f t="shared" si="62"/>
        <v>0</v>
      </c>
      <c r="Z459" s="4"/>
      <c r="AA459" s="10" t="str">
        <f t="shared" si="58"/>
        <v/>
      </c>
      <c r="AB459" s="10">
        <f t="shared" si="58"/>
        <v>5139.3671428571424</v>
      </c>
      <c r="AC459" s="10" t="str">
        <f t="shared" si="58"/>
        <v/>
      </c>
      <c r="AD459" s="10" t="str">
        <f t="shared" si="58"/>
        <v/>
      </c>
      <c r="AE459" s="10" t="str">
        <f t="shared" si="58"/>
        <v/>
      </c>
      <c r="AF459" s="10" t="str">
        <f t="shared" si="58"/>
        <v/>
      </c>
      <c r="AG459" s="10" t="str">
        <f t="shared" si="57"/>
        <v/>
      </c>
      <c r="AH459" s="14">
        <f t="shared" si="63"/>
        <v>0</v>
      </c>
      <c r="AI459" s="12"/>
      <c r="AJ459" s="13" t="s">
        <v>579</v>
      </c>
    </row>
    <row r="460" spans="1:36" x14ac:dyDescent="0.3">
      <c r="A460" s="8" t="s">
        <v>595</v>
      </c>
      <c r="B460" s="9" t="str">
        <f>VLOOKUP(A460,'[1]Sub Pivot'!A$1:C$65536,2,FALSE)</f>
        <v>LAKESIDE SUBSTATION (FEC)</v>
      </c>
      <c r="C460" s="10">
        <f>VLOOKUP(A460,'[1]Sub Pivot'!A$1:C$65536,3,FALSE)</f>
        <v>22743.91</v>
      </c>
      <c r="D460" s="10">
        <f>IFERROR(VLOOKUP(A460,'[1]BP-18 Substation Detail'!A$1:C$65536,3,FALSE),"")</f>
        <v>22743.91</v>
      </c>
      <c r="E460" s="11">
        <f t="shared" si="60"/>
        <v>0</v>
      </c>
      <c r="G460" s="10">
        <f>IFERROR(VLOOKUP('BP-20 Substation Detail'!A460,'[1]O&amp;M Pivot'!M$1:V$65536,10,FALSE),0)</f>
        <v>832.90285714285721</v>
      </c>
      <c r="I460" s="13" t="s">
        <v>31</v>
      </c>
      <c r="J460" s="13">
        <v>1</v>
      </c>
      <c r="K460" s="13" t="s">
        <v>31</v>
      </c>
      <c r="L460" s="13" t="s">
        <v>31</v>
      </c>
      <c r="M460" s="13" t="s">
        <v>31</v>
      </c>
      <c r="N460" s="13" t="s">
        <v>31</v>
      </c>
      <c r="O460" s="13" t="s">
        <v>31</v>
      </c>
      <c r="P460" s="13">
        <f t="shared" si="61"/>
        <v>1</v>
      </c>
      <c r="R460" s="10" t="str">
        <f t="shared" si="59"/>
        <v/>
      </c>
      <c r="S460" s="10">
        <f t="shared" si="59"/>
        <v>22743.91</v>
      </c>
      <c r="T460" s="10" t="str">
        <f t="shared" si="59"/>
        <v/>
      </c>
      <c r="U460" s="10" t="str">
        <f t="shared" si="59"/>
        <v/>
      </c>
      <c r="V460" s="10" t="str">
        <f t="shared" si="59"/>
        <v/>
      </c>
      <c r="W460" s="10" t="str">
        <f t="shared" si="59"/>
        <v/>
      </c>
      <c r="X460" s="10" t="str">
        <f t="shared" si="59"/>
        <v/>
      </c>
      <c r="Y460" s="14">
        <f t="shared" si="62"/>
        <v>0</v>
      </c>
      <c r="Z460" s="4"/>
      <c r="AA460" s="10" t="str">
        <f t="shared" si="58"/>
        <v/>
      </c>
      <c r="AB460" s="10">
        <f t="shared" si="58"/>
        <v>832.90285714285721</v>
      </c>
      <c r="AC460" s="10" t="str">
        <f t="shared" si="58"/>
        <v/>
      </c>
      <c r="AD460" s="10" t="str">
        <f t="shared" si="58"/>
        <v/>
      </c>
      <c r="AE460" s="10" t="str">
        <f t="shared" si="58"/>
        <v/>
      </c>
      <c r="AF460" s="10" t="str">
        <f t="shared" si="58"/>
        <v/>
      </c>
      <c r="AG460" s="10" t="str">
        <f t="shared" si="57"/>
        <v/>
      </c>
      <c r="AH460" s="14">
        <f t="shared" si="63"/>
        <v>0</v>
      </c>
      <c r="AI460" s="12"/>
      <c r="AJ460" s="13" t="s">
        <v>48</v>
      </c>
    </row>
    <row r="461" spans="1:36" x14ac:dyDescent="0.3">
      <c r="A461" s="8" t="s">
        <v>596</v>
      </c>
      <c r="B461" s="9" t="str">
        <f>VLOOKUP(A461,'[1]Sub Pivot'!A$1:C$65536,2,FALSE)</f>
        <v>KENNEDY SUBSTATION</v>
      </c>
      <c r="C461" s="10">
        <f>VLOOKUP(A461,'[1]Sub Pivot'!A$1:C$65536,3,FALSE)</f>
        <v>34006.69</v>
      </c>
      <c r="D461" s="10">
        <f>IFERROR(VLOOKUP(A461,'[1]BP-18 Substation Detail'!A$1:C$65536,3,FALSE),"")</f>
        <v>34006.69</v>
      </c>
      <c r="E461" s="11">
        <f t="shared" si="60"/>
        <v>0</v>
      </c>
      <c r="G461" s="10">
        <f>IFERROR(VLOOKUP('BP-20 Substation Detail'!A461,'[1]O&amp;M Pivot'!M$1:V$65536,10,FALSE),0)</f>
        <v>1126.4557142857143</v>
      </c>
      <c r="I461" s="13" t="s">
        <v>31</v>
      </c>
      <c r="J461" s="13">
        <v>1</v>
      </c>
      <c r="K461" s="13" t="s">
        <v>31</v>
      </c>
      <c r="L461" s="13" t="s">
        <v>31</v>
      </c>
      <c r="M461" s="13" t="s">
        <v>31</v>
      </c>
      <c r="N461" s="13" t="s">
        <v>31</v>
      </c>
      <c r="O461" s="13" t="s">
        <v>31</v>
      </c>
      <c r="P461" s="13">
        <f t="shared" si="61"/>
        <v>1</v>
      </c>
      <c r="R461" s="10" t="str">
        <f t="shared" si="59"/>
        <v/>
      </c>
      <c r="S461" s="10">
        <f t="shared" si="59"/>
        <v>34006.69</v>
      </c>
      <c r="T461" s="10" t="str">
        <f t="shared" si="59"/>
        <v/>
      </c>
      <c r="U461" s="10" t="str">
        <f t="shared" si="59"/>
        <v/>
      </c>
      <c r="V461" s="10" t="str">
        <f t="shared" si="59"/>
        <v/>
      </c>
      <c r="W461" s="10" t="str">
        <f t="shared" si="59"/>
        <v/>
      </c>
      <c r="X461" s="10" t="str">
        <f t="shared" si="59"/>
        <v/>
      </c>
      <c r="Y461" s="14">
        <f t="shared" si="62"/>
        <v>0</v>
      </c>
      <c r="Z461" s="4"/>
      <c r="AA461" s="10" t="str">
        <f t="shared" si="58"/>
        <v/>
      </c>
      <c r="AB461" s="10">
        <f t="shared" si="58"/>
        <v>1126.4557142857143</v>
      </c>
      <c r="AC461" s="10" t="str">
        <f t="shared" si="58"/>
        <v/>
      </c>
      <c r="AD461" s="10" t="str">
        <f t="shared" si="58"/>
        <v/>
      </c>
      <c r="AE461" s="10" t="str">
        <f t="shared" si="58"/>
        <v/>
      </c>
      <c r="AF461" s="10" t="str">
        <f t="shared" si="58"/>
        <v/>
      </c>
      <c r="AG461" s="10" t="str">
        <f t="shared" si="57"/>
        <v/>
      </c>
      <c r="AH461" s="14">
        <f t="shared" si="63"/>
        <v>0</v>
      </c>
      <c r="AI461" s="12"/>
      <c r="AJ461" s="13" t="s">
        <v>48</v>
      </c>
    </row>
    <row r="462" spans="1:36" x14ac:dyDescent="0.3">
      <c r="A462" s="8" t="s">
        <v>597</v>
      </c>
      <c r="B462" s="9" t="str">
        <f>VLOOKUP(A462,'[1]Sub Pivot'!A$1:C$65536,2,FALSE)</f>
        <v>EGYPT SUBSTATION</v>
      </c>
      <c r="C462" s="10">
        <f>VLOOKUP(A462,'[1]Sub Pivot'!A$1:C$65536,3,FALSE)</f>
        <v>29691.119999999999</v>
      </c>
      <c r="D462" s="10">
        <f>IFERROR(VLOOKUP(A462,'[1]BP-18 Substation Detail'!A$1:C$65536,3,FALSE),"")</f>
        <v>29691.119999999999</v>
      </c>
      <c r="E462" s="11">
        <f t="shared" si="60"/>
        <v>0</v>
      </c>
      <c r="G462" s="10">
        <f>IFERROR(VLOOKUP('BP-20 Substation Detail'!A462,'[1]O&amp;M Pivot'!M$1:V$65536,10,FALSE),0)</f>
        <v>126.72714285714285</v>
      </c>
      <c r="I462" s="13" t="s">
        <v>31</v>
      </c>
      <c r="J462" s="13">
        <v>1</v>
      </c>
      <c r="K462" s="13" t="s">
        <v>31</v>
      </c>
      <c r="L462" s="13" t="s">
        <v>31</v>
      </c>
      <c r="M462" s="13" t="s">
        <v>31</v>
      </c>
      <c r="N462" s="13" t="s">
        <v>31</v>
      </c>
      <c r="O462" s="13" t="s">
        <v>31</v>
      </c>
      <c r="P462" s="13">
        <f t="shared" si="61"/>
        <v>1</v>
      </c>
      <c r="R462" s="10" t="str">
        <f t="shared" si="59"/>
        <v/>
      </c>
      <c r="S462" s="10">
        <f t="shared" si="59"/>
        <v>29691.119999999999</v>
      </c>
      <c r="T462" s="10" t="str">
        <f t="shared" si="59"/>
        <v/>
      </c>
      <c r="U462" s="10" t="str">
        <f t="shared" si="59"/>
        <v/>
      </c>
      <c r="V462" s="10" t="str">
        <f t="shared" si="59"/>
        <v/>
      </c>
      <c r="W462" s="10" t="str">
        <f t="shared" si="59"/>
        <v/>
      </c>
      <c r="X462" s="10" t="str">
        <f t="shared" si="59"/>
        <v/>
      </c>
      <c r="Y462" s="14">
        <f t="shared" si="62"/>
        <v>0</v>
      </c>
      <c r="Z462" s="4"/>
      <c r="AA462" s="10" t="str">
        <f t="shared" si="58"/>
        <v/>
      </c>
      <c r="AB462" s="10">
        <f t="shared" si="58"/>
        <v>126.72714285714285</v>
      </c>
      <c r="AC462" s="10" t="str">
        <f t="shared" si="58"/>
        <v/>
      </c>
      <c r="AD462" s="10" t="str">
        <f t="shared" si="58"/>
        <v/>
      </c>
      <c r="AE462" s="10" t="str">
        <f t="shared" si="58"/>
        <v/>
      </c>
      <c r="AF462" s="10" t="str">
        <f t="shared" si="58"/>
        <v/>
      </c>
      <c r="AG462" s="10" t="str">
        <f t="shared" si="57"/>
        <v/>
      </c>
      <c r="AH462" s="14">
        <f t="shared" si="63"/>
        <v>0</v>
      </c>
      <c r="AI462" s="12"/>
      <c r="AJ462" s="13" t="s">
        <v>48</v>
      </c>
    </row>
    <row r="463" spans="1:36" x14ac:dyDescent="0.3">
      <c r="A463" s="8" t="s">
        <v>598</v>
      </c>
      <c r="B463" s="9" t="str">
        <f>VLOOKUP(A463,'[1]Sub Pivot'!A$1:C$65536,2,FALSE)</f>
        <v>TARGHEE TAP SWITCHING STATION</v>
      </c>
      <c r="C463" s="10">
        <f>VLOOKUP(A463,'[1]Sub Pivot'!A$1:C$65536,3,FALSE)</f>
        <v>317709.59999999998</v>
      </c>
      <c r="D463" s="10">
        <f>IFERROR(VLOOKUP(A463,'[1]BP-18 Substation Detail'!A$1:C$65536,3,FALSE),"")</f>
        <v>317709.59999999998</v>
      </c>
      <c r="E463" s="11">
        <f t="shared" si="60"/>
        <v>0</v>
      </c>
      <c r="G463" s="10">
        <f>IFERROR(VLOOKUP('BP-20 Substation Detail'!A463,'[1]O&amp;M Pivot'!M$1:V$65536,10,FALSE),0)</f>
        <v>8550.9914285714276</v>
      </c>
      <c r="I463" s="13" t="s">
        <v>31</v>
      </c>
      <c r="J463" s="13">
        <v>1</v>
      </c>
      <c r="K463" s="13" t="s">
        <v>31</v>
      </c>
      <c r="L463" s="13" t="s">
        <v>31</v>
      </c>
      <c r="M463" s="13" t="s">
        <v>31</v>
      </c>
      <c r="N463" s="13" t="s">
        <v>31</v>
      </c>
      <c r="O463" s="13" t="s">
        <v>31</v>
      </c>
      <c r="P463" s="13">
        <f t="shared" si="61"/>
        <v>1</v>
      </c>
      <c r="R463" s="10" t="str">
        <f t="shared" si="59"/>
        <v/>
      </c>
      <c r="S463" s="10">
        <f t="shared" si="59"/>
        <v>317709.59999999998</v>
      </c>
      <c r="T463" s="10" t="str">
        <f t="shared" si="59"/>
        <v/>
      </c>
      <c r="U463" s="10" t="str">
        <f t="shared" si="59"/>
        <v/>
      </c>
      <c r="V463" s="10" t="str">
        <f t="shared" si="59"/>
        <v/>
      </c>
      <c r="W463" s="10" t="str">
        <f t="shared" si="59"/>
        <v/>
      </c>
      <c r="X463" s="10" t="str">
        <f t="shared" si="59"/>
        <v/>
      </c>
      <c r="Y463" s="14">
        <f t="shared" si="62"/>
        <v>0</v>
      </c>
      <c r="Z463" s="4"/>
      <c r="AA463" s="10" t="str">
        <f t="shared" si="58"/>
        <v/>
      </c>
      <c r="AB463" s="10">
        <f t="shared" si="58"/>
        <v>8550.9914285714276</v>
      </c>
      <c r="AC463" s="10" t="str">
        <f t="shared" si="58"/>
        <v/>
      </c>
      <c r="AD463" s="10" t="str">
        <f t="shared" si="58"/>
        <v/>
      </c>
      <c r="AE463" s="10" t="str">
        <f t="shared" si="58"/>
        <v/>
      </c>
      <c r="AF463" s="10" t="str">
        <f t="shared" si="58"/>
        <v/>
      </c>
      <c r="AG463" s="10" t="str">
        <f t="shared" si="57"/>
        <v/>
      </c>
      <c r="AH463" s="14">
        <f t="shared" si="63"/>
        <v>0</v>
      </c>
      <c r="AI463" s="12"/>
      <c r="AJ463" s="13" t="s">
        <v>32</v>
      </c>
    </row>
    <row r="464" spans="1:36" x14ac:dyDescent="0.3">
      <c r="A464" s="8" t="s">
        <v>599</v>
      </c>
      <c r="B464" s="9" t="str">
        <f>VLOOKUP(A464,'[1]Sub Pivot'!A$1:C$65536,2,FALSE)</f>
        <v>TUCANNON RIVER SUBSTATION</v>
      </c>
      <c r="C464" s="10">
        <f>VLOOKUP(A464,'[1]Sub Pivot'!A$1:C$65536,3,FALSE)</f>
        <v>9275411.6799999997</v>
      </c>
      <c r="D464" s="10">
        <f>IFERROR(VLOOKUP(A464,'[1]BP-18 Substation Detail'!A$1:C$65536,3,FALSE),"")</f>
        <v>9275411.6799999997</v>
      </c>
      <c r="E464" s="11">
        <f t="shared" si="60"/>
        <v>0</v>
      </c>
      <c r="G464" s="10">
        <f>IFERROR(VLOOKUP('BP-20 Substation Detail'!A464,'[1]O&amp;M Pivot'!M$1:V$65536,10,FALSE),0)</f>
        <v>59385.842857142859</v>
      </c>
      <c r="I464" s="13" t="s">
        <v>31</v>
      </c>
      <c r="J464" s="13">
        <v>1</v>
      </c>
      <c r="K464" s="13" t="s">
        <v>31</v>
      </c>
      <c r="L464" s="13" t="s">
        <v>31</v>
      </c>
      <c r="M464" s="13" t="s">
        <v>31</v>
      </c>
      <c r="N464" s="13" t="s">
        <v>31</v>
      </c>
      <c r="O464" s="13" t="s">
        <v>31</v>
      </c>
      <c r="P464" s="13">
        <f t="shared" si="61"/>
        <v>1</v>
      </c>
      <c r="R464" s="10" t="str">
        <f t="shared" si="59"/>
        <v/>
      </c>
      <c r="S464" s="10">
        <f t="shared" si="59"/>
        <v>9275411.6799999997</v>
      </c>
      <c r="T464" s="10" t="str">
        <f t="shared" si="59"/>
        <v/>
      </c>
      <c r="U464" s="10" t="str">
        <f t="shared" si="59"/>
        <v/>
      </c>
      <c r="V464" s="10" t="str">
        <f t="shared" si="59"/>
        <v/>
      </c>
      <c r="W464" s="10" t="str">
        <f t="shared" si="59"/>
        <v/>
      </c>
      <c r="X464" s="10" t="str">
        <f t="shared" si="59"/>
        <v/>
      </c>
      <c r="Y464" s="14">
        <f t="shared" si="62"/>
        <v>0</v>
      </c>
      <c r="Z464" s="4"/>
      <c r="AA464" s="10" t="str">
        <f t="shared" si="58"/>
        <v/>
      </c>
      <c r="AB464" s="10">
        <f t="shared" si="58"/>
        <v>59385.842857142859</v>
      </c>
      <c r="AC464" s="10" t="str">
        <f t="shared" si="58"/>
        <v/>
      </c>
      <c r="AD464" s="10" t="str">
        <f t="shared" si="58"/>
        <v/>
      </c>
      <c r="AE464" s="10" t="str">
        <f t="shared" si="58"/>
        <v/>
      </c>
      <c r="AF464" s="10" t="str">
        <f t="shared" si="58"/>
        <v/>
      </c>
      <c r="AG464" s="10" t="str">
        <f t="shared" si="57"/>
        <v/>
      </c>
      <c r="AH464" s="14">
        <f t="shared" si="63"/>
        <v>0</v>
      </c>
      <c r="AI464" s="12"/>
      <c r="AJ464" s="13" t="s">
        <v>32</v>
      </c>
    </row>
    <row r="465" spans="1:36" x14ac:dyDescent="0.3">
      <c r="A465" s="8" t="s">
        <v>600</v>
      </c>
      <c r="B465" s="9" t="str">
        <f>VLOOKUP(A465,'[1]Sub Pivot'!A$1:C$65536,2,FALSE)</f>
        <v>BIG FORK SUBSTATION (FEC) (UNKNOWN)</v>
      </c>
      <c r="C465" s="10">
        <f>VLOOKUP(A465,'[1]Sub Pivot'!A$1:C$65536,3,FALSE)</f>
        <v>6086.63</v>
      </c>
      <c r="D465" s="10">
        <f>IFERROR(VLOOKUP(A465,'[1]BP-18 Substation Detail'!A$1:C$65536,3,FALSE),"")</f>
        <v>6086.63</v>
      </c>
      <c r="E465" s="11">
        <f t="shared" si="60"/>
        <v>0</v>
      </c>
      <c r="G465" s="10">
        <f>IFERROR(VLOOKUP('BP-20 Substation Detail'!A465,'[1]O&amp;M Pivot'!M$1:V$65536,10,FALSE),0)</f>
        <v>0</v>
      </c>
      <c r="I465" s="13" t="s">
        <v>31</v>
      </c>
      <c r="J465" s="13">
        <v>1</v>
      </c>
      <c r="K465" s="13" t="s">
        <v>31</v>
      </c>
      <c r="L465" s="13" t="s">
        <v>31</v>
      </c>
      <c r="M465" s="13" t="s">
        <v>31</v>
      </c>
      <c r="N465" s="13" t="s">
        <v>31</v>
      </c>
      <c r="O465" s="13" t="s">
        <v>31</v>
      </c>
      <c r="P465" s="13">
        <f t="shared" si="61"/>
        <v>1</v>
      </c>
      <c r="R465" s="10" t="str">
        <f t="shared" si="59"/>
        <v/>
      </c>
      <c r="S465" s="10">
        <f t="shared" si="59"/>
        <v>6086.63</v>
      </c>
      <c r="T465" s="10" t="str">
        <f t="shared" si="59"/>
        <v/>
      </c>
      <c r="U465" s="10" t="str">
        <f t="shared" si="59"/>
        <v/>
      </c>
      <c r="V465" s="10" t="str">
        <f t="shared" si="59"/>
        <v/>
      </c>
      <c r="W465" s="10" t="str">
        <f t="shared" si="59"/>
        <v/>
      </c>
      <c r="X465" s="10" t="str">
        <f t="shared" si="59"/>
        <v/>
      </c>
      <c r="Y465" s="14">
        <f t="shared" si="62"/>
        <v>0</v>
      </c>
      <c r="Z465" s="4"/>
      <c r="AA465" s="10" t="str">
        <f t="shared" si="58"/>
        <v/>
      </c>
      <c r="AB465" s="10">
        <f t="shared" si="58"/>
        <v>0</v>
      </c>
      <c r="AC465" s="10" t="str">
        <f t="shared" si="58"/>
        <v/>
      </c>
      <c r="AD465" s="10" t="str">
        <f t="shared" si="58"/>
        <v/>
      </c>
      <c r="AE465" s="10" t="str">
        <f t="shared" si="58"/>
        <v/>
      </c>
      <c r="AF465" s="10" t="str">
        <f t="shared" si="58"/>
        <v/>
      </c>
      <c r="AG465" s="10" t="str">
        <f t="shared" si="57"/>
        <v/>
      </c>
      <c r="AH465" s="14">
        <f t="shared" si="63"/>
        <v>0</v>
      </c>
      <c r="AI465" s="12"/>
      <c r="AJ465" s="13" t="s">
        <v>48</v>
      </c>
    </row>
    <row r="466" spans="1:36" x14ac:dyDescent="0.3">
      <c r="A466" s="8" t="s">
        <v>601</v>
      </c>
      <c r="B466" s="9" t="str">
        <f>VLOOKUP(A466,'[1]Sub Pivot'!A$1:C$65536,2,FALSE)</f>
        <v>HOPKINS RIDGE SUBSTATION</v>
      </c>
      <c r="C466" s="10">
        <f>VLOOKUP(A466,'[1]Sub Pivot'!A$1:C$65536,3,FALSE)</f>
        <v>30812.639999999999</v>
      </c>
      <c r="D466" s="10">
        <f>IFERROR(VLOOKUP(A466,'[1]BP-18 Substation Detail'!A$1:C$65536,3,FALSE),"")</f>
        <v>30812.639999999999</v>
      </c>
      <c r="E466" s="11">
        <f t="shared" si="60"/>
        <v>0</v>
      </c>
      <c r="G466" s="10">
        <f>IFERROR(VLOOKUP('BP-20 Substation Detail'!A466,'[1]O&amp;M Pivot'!M$1:V$65536,10,FALSE),0)</f>
        <v>1480.0157142857145</v>
      </c>
      <c r="I466" s="13" t="s">
        <v>31</v>
      </c>
      <c r="J466" s="13">
        <v>1</v>
      </c>
      <c r="K466" s="13" t="s">
        <v>31</v>
      </c>
      <c r="L466" s="13" t="s">
        <v>31</v>
      </c>
      <c r="M466" s="13" t="s">
        <v>31</v>
      </c>
      <c r="N466" s="13" t="s">
        <v>31</v>
      </c>
      <c r="O466" s="13" t="s">
        <v>31</v>
      </c>
      <c r="P466" s="13">
        <f t="shared" si="61"/>
        <v>1</v>
      </c>
      <c r="R466" s="10" t="str">
        <f t="shared" si="59"/>
        <v/>
      </c>
      <c r="S466" s="10">
        <f t="shared" si="59"/>
        <v>30812.639999999999</v>
      </c>
      <c r="T466" s="10" t="str">
        <f t="shared" si="59"/>
        <v/>
      </c>
      <c r="U466" s="10" t="str">
        <f t="shared" si="59"/>
        <v/>
      </c>
      <c r="V466" s="10" t="str">
        <f t="shared" si="59"/>
        <v/>
      </c>
      <c r="W466" s="10" t="str">
        <f t="shared" si="59"/>
        <v/>
      </c>
      <c r="X466" s="10" t="str">
        <f t="shared" si="59"/>
        <v/>
      </c>
      <c r="Y466" s="14">
        <f t="shared" si="62"/>
        <v>0</v>
      </c>
      <c r="Z466" s="4"/>
      <c r="AA466" s="10" t="str">
        <f t="shared" si="58"/>
        <v/>
      </c>
      <c r="AB466" s="10">
        <f t="shared" si="58"/>
        <v>1480.0157142857145</v>
      </c>
      <c r="AC466" s="10" t="str">
        <f t="shared" si="58"/>
        <v/>
      </c>
      <c r="AD466" s="10" t="str">
        <f t="shared" si="58"/>
        <v/>
      </c>
      <c r="AE466" s="10" t="str">
        <f t="shared" si="58"/>
        <v/>
      </c>
      <c r="AF466" s="10" t="str">
        <f t="shared" si="58"/>
        <v/>
      </c>
      <c r="AG466" s="10" t="str">
        <f t="shared" si="57"/>
        <v/>
      </c>
      <c r="AH466" s="14">
        <f t="shared" si="63"/>
        <v>0</v>
      </c>
      <c r="AI466" s="12"/>
      <c r="AJ466" s="13" t="s">
        <v>32</v>
      </c>
    </row>
    <row r="467" spans="1:36" x14ac:dyDescent="0.3">
      <c r="A467" s="8" t="s">
        <v>602</v>
      </c>
      <c r="B467" s="9" t="str">
        <f>VLOOKUP(A467,'[1]Sub Pivot'!A$1:C$65536,2,FALSE)</f>
        <v>JONES CANYON SUBSTATION</v>
      </c>
      <c r="C467" s="10">
        <f>VLOOKUP(A467,'[1]Sub Pivot'!A$1:C$65536,3,FALSE)</f>
        <v>17982806.740000002</v>
      </c>
      <c r="D467" s="10">
        <f>IFERROR(VLOOKUP(A467,'[1]BP-18 Substation Detail'!A$1:C$65536,3,FALSE),"")</f>
        <v>17481357.200000003</v>
      </c>
      <c r="E467" s="11">
        <f t="shared" si="60"/>
        <v>2.8684817446553809E-2</v>
      </c>
      <c r="G467" s="10">
        <f>IFERROR(VLOOKUP('BP-20 Substation Detail'!A467,'[1]O&amp;M Pivot'!M$1:V$65536,10,FALSE),0)</f>
        <v>65927.921428571426</v>
      </c>
      <c r="I467" s="13" t="s">
        <v>31</v>
      </c>
      <c r="J467" s="13">
        <v>1</v>
      </c>
      <c r="K467" s="13" t="s">
        <v>31</v>
      </c>
      <c r="L467" s="13" t="s">
        <v>31</v>
      </c>
      <c r="M467" s="13" t="s">
        <v>31</v>
      </c>
      <c r="N467" s="13" t="s">
        <v>31</v>
      </c>
      <c r="O467" s="13" t="s">
        <v>31</v>
      </c>
      <c r="P467" s="13">
        <f t="shared" si="61"/>
        <v>1</v>
      </c>
      <c r="R467" s="10" t="str">
        <f t="shared" si="59"/>
        <v/>
      </c>
      <c r="S467" s="10">
        <f t="shared" si="59"/>
        <v>17982806.740000002</v>
      </c>
      <c r="T467" s="10" t="str">
        <f t="shared" si="59"/>
        <v/>
      </c>
      <c r="U467" s="10" t="str">
        <f t="shared" si="59"/>
        <v/>
      </c>
      <c r="V467" s="10" t="str">
        <f t="shared" si="59"/>
        <v/>
      </c>
      <c r="W467" s="10" t="str">
        <f t="shared" si="59"/>
        <v/>
      </c>
      <c r="X467" s="10" t="str">
        <f t="shared" si="59"/>
        <v/>
      </c>
      <c r="Y467" s="14">
        <f t="shared" si="62"/>
        <v>0</v>
      </c>
      <c r="Z467" s="4"/>
      <c r="AA467" s="10" t="str">
        <f t="shared" si="58"/>
        <v/>
      </c>
      <c r="AB467" s="10">
        <f t="shared" si="58"/>
        <v>65927.921428571426</v>
      </c>
      <c r="AC467" s="10" t="str">
        <f t="shared" si="58"/>
        <v/>
      </c>
      <c r="AD467" s="10" t="str">
        <f t="shared" si="58"/>
        <v/>
      </c>
      <c r="AE467" s="10" t="str">
        <f t="shared" si="58"/>
        <v/>
      </c>
      <c r="AF467" s="10" t="str">
        <f t="shared" si="58"/>
        <v/>
      </c>
      <c r="AG467" s="10" t="str">
        <f t="shared" si="57"/>
        <v/>
      </c>
      <c r="AH467" s="14">
        <f t="shared" si="63"/>
        <v>0</v>
      </c>
      <c r="AI467" s="12"/>
      <c r="AJ467" s="13" t="s">
        <v>32</v>
      </c>
    </row>
    <row r="468" spans="1:36" x14ac:dyDescent="0.3">
      <c r="A468" s="8" t="s">
        <v>603</v>
      </c>
      <c r="B468" s="9" t="str">
        <f>VLOOKUP(A468,'[1]Sub Pivot'!A$1:C$65536,2,FALSE)</f>
        <v>KLONDIKE SCHOOLHOUSE SUBSTATION(BPA)</v>
      </c>
      <c r="C468" s="10">
        <f>VLOOKUP(A468,'[1]Sub Pivot'!A$1:C$65536,3,FALSE)</f>
        <v>382744.86</v>
      </c>
      <c r="D468" s="10">
        <f>IFERROR(VLOOKUP(A468,'[1]BP-18 Substation Detail'!A$1:C$65536,3,FALSE),"")</f>
        <v>382744.86</v>
      </c>
      <c r="E468" s="11">
        <f t="shared" si="60"/>
        <v>0</v>
      </c>
      <c r="G468" s="10">
        <f>IFERROR(VLOOKUP('BP-20 Substation Detail'!A468,'[1]O&amp;M Pivot'!M$1:V$65536,10,FALSE),0)</f>
        <v>0</v>
      </c>
      <c r="I468" s="13" t="s">
        <v>31</v>
      </c>
      <c r="J468" s="13">
        <v>1</v>
      </c>
      <c r="K468" s="13" t="s">
        <v>31</v>
      </c>
      <c r="L468" s="13" t="s">
        <v>31</v>
      </c>
      <c r="M468" s="13" t="s">
        <v>31</v>
      </c>
      <c r="N468" s="13" t="s">
        <v>31</v>
      </c>
      <c r="O468" s="13" t="s">
        <v>31</v>
      </c>
      <c r="P468" s="13">
        <f t="shared" si="61"/>
        <v>1</v>
      </c>
      <c r="R468" s="10" t="str">
        <f t="shared" si="59"/>
        <v/>
      </c>
      <c r="S468" s="10">
        <f t="shared" si="59"/>
        <v>382744.86</v>
      </c>
      <c r="T468" s="10" t="str">
        <f t="shared" si="59"/>
        <v/>
      </c>
      <c r="U468" s="10" t="str">
        <f t="shared" si="59"/>
        <v/>
      </c>
      <c r="V468" s="10" t="str">
        <f t="shared" si="59"/>
        <v/>
      </c>
      <c r="W468" s="10" t="str">
        <f t="shared" si="59"/>
        <v/>
      </c>
      <c r="X468" s="10" t="str">
        <f t="shared" si="59"/>
        <v/>
      </c>
      <c r="Y468" s="14">
        <f t="shared" si="62"/>
        <v>0</v>
      </c>
      <c r="Z468" s="4"/>
      <c r="AA468" s="10" t="str">
        <f t="shared" si="58"/>
        <v/>
      </c>
      <c r="AB468" s="10">
        <f t="shared" si="58"/>
        <v>0</v>
      </c>
      <c r="AC468" s="10" t="str">
        <f t="shared" si="58"/>
        <v/>
      </c>
      <c r="AD468" s="10" t="str">
        <f t="shared" si="58"/>
        <v/>
      </c>
      <c r="AE468" s="10" t="str">
        <f t="shared" si="58"/>
        <v/>
      </c>
      <c r="AF468" s="10" t="str">
        <f t="shared" si="58"/>
        <v/>
      </c>
      <c r="AG468" s="10" t="str">
        <f t="shared" si="57"/>
        <v/>
      </c>
      <c r="AH468" s="14">
        <f t="shared" si="63"/>
        <v>0</v>
      </c>
      <c r="AI468" s="12"/>
      <c r="AJ468" s="13" t="s">
        <v>604</v>
      </c>
    </row>
    <row r="469" spans="1:36" x14ac:dyDescent="0.3">
      <c r="A469" s="8" t="s">
        <v>605</v>
      </c>
      <c r="B469" s="9" t="str">
        <f>VLOOKUP(A469,'[1]Sub Pivot'!A$1:C$65536,2,FALSE)</f>
        <v>SPRING CREEK SUBSTATION</v>
      </c>
      <c r="C469" s="10">
        <f>VLOOKUP(A469,'[1]Sub Pivot'!A$1:C$65536,3,FALSE)</f>
        <v>9669561.4100000001</v>
      </c>
      <c r="D469" s="10">
        <f>IFERROR(VLOOKUP(A469,'[1]BP-18 Substation Detail'!A$1:C$65536,3,FALSE),"")</f>
        <v>9668125.1399999987</v>
      </c>
      <c r="E469" s="11">
        <f t="shared" si="60"/>
        <v>1.4855724136824896E-4</v>
      </c>
      <c r="G469" s="10">
        <f>IFERROR(VLOOKUP('BP-20 Substation Detail'!A469,'[1]O&amp;M Pivot'!M$1:V$65536,10,FALSE),0)</f>
        <v>48943.781428571434</v>
      </c>
      <c r="I469" s="13" t="s">
        <v>31</v>
      </c>
      <c r="J469" s="13">
        <v>1</v>
      </c>
      <c r="K469" s="13" t="s">
        <v>31</v>
      </c>
      <c r="L469" s="13" t="s">
        <v>31</v>
      </c>
      <c r="M469" s="13" t="s">
        <v>31</v>
      </c>
      <c r="N469" s="13" t="s">
        <v>31</v>
      </c>
      <c r="O469" s="13" t="s">
        <v>31</v>
      </c>
      <c r="P469" s="13">
        <f t="shared" si="61"/>
        <v>1</v>
      </c>
      <c r="R469" s="10" t="str">
        <f t="shared" si="59"/>
        <v/>
      </c>
      <c r="S469" s="10">
        <f t="shared" si="59"/>
        <v>9669561.4100000001</v>
      </c>
      <c r="T469" s="10" t="str">
        <f t="shared" si="59"/>
        <v/>
      </c>
      <c r="U469" s="10" t="str">
        <f t="shared" si="59"/>
        <v/>
      </c>
      <c r="V469" s="10" t="str">
        <f t="shared" si="59"/>
        <v/>
      </c>
      <c r="W469" s="10" t="str">
        <f t="shared" si="59"/>
        <v/>
      </c>
      <c r="X469" s="10" t="str">
        <f t="shared" si="59"/>
        <v/>
      </c>
      <c r="Y469" s="14">
        <f t="shared" si="62"/>
        <v>0</v>
      </c>
      <c r="Z469" s="4"/>
      <c r="AA469" s="10" t="str">
        <f t="shared" si="58"/>
        <v/>
      </c>
      <c r="AB469" s="10">
        <f t="shared" si="58"/>
        <v>48943.781428571434</v>
      </c>
      <c r="AC469" s="10" t="str">
        <f t="shared" si="58"/>
        <v/>
      </c>
      <c r="AD469" s="10" t="str">
        <f t="shared" si="58"/>
        <v/>
      </c>
      <c r="AE469" s="10" t="str">
        <f t="shared" si="58"/>
        <v/>
      </c>
      <c r="AF469" s="10" t="str">
        <f t="shared" si="58"/>
        <v/>
      </c>
      <c r="AG469" s="10" t="str">
        <f t="shared" si="57"/>
        <v/>
      </c>
      <c r="AH469" s="14">
        <f t="shared" si="63"/>
        <v>0</v>
      </c>
      <c r="AI469" s="12"/>
      <c r="AJ469" s="13" t="s">
        <v>32</v>
      </c>
    </row>
    <row r="470" spans="1:36" x14ac:dyDescent="0.3">
      <c r="A470" s="8" t="s">
        <v>606</v>
      </c>
      <c r="B470" s="9" t="str">
        <f>VLOOKUP(A470,'[1]Sub Pivot'!A$1:C$65536,2,FALSE)</f>
        <v>BIG HORN SUBSTATION (IBERDOLA)</v>
      </c>
      <c r="C470" s="10">
        <f>VLOOKUP(A470,'[1]Sub Pivot'!A$1:C$65536,3,FALSE)</f>
        <v>19557.72</v>
      </c>
      <c r="D470" s="10">
        <f>IFERROR(VLOOKUP(A470,'[1]BP-18 Substation Detail'!A$1:C$65536,3,FALSE),"")</f>
        <v>19557.72</v>
      </c>
      <c r="E470" s="11">
        <f t="shared" si="60"/>
        <v>0</v>
      </c>
      <c r="G470" s="10">
        <f>IFERROR(VLOOKUP('BP-20 Substation Detail'!A470,'[1]O&amp;M Pivot'!M$1:V$65536,10,FALSE),0)</f>
        <v>4216.5771428571425</v>
      </c>
      <c r="I470" s="13" t="s">
        <v>31</v>
      </c>
      <c r="J470" s="13">
        <v>1</v>
      </c>
      <c r="K470" s="13" t="s">
        <v>31</v>
      </c>
      <c r="L470" s="13" t="s">
        <v>31</v>
      </c>
      <c r="M470" s="13" t="s">
        <v>31</v>
      </c>
      <c r="N470" s="13" t="s">
        <v>31</v>
      </c>
      <c r="O470" s="13" t="s">
        <v>31</v>
      </c>
      <c r="P470" s="13">
        <f t="shared" si="61"/>
        <v>1</v>
      </c>
      <c r="R470" s="10" t="str">
        <f t="shared" si="59"/>
        <v/>
      </c>
      <c r="S470" s="10">
        <f t="shared" si="59"/>
        <v>19557.72</v>
      </c>
      <c r="T470" s="10" t="str">
        <f t="shared" si="59"/>
        <v/>
      </c>
      <c r="U470" s="10" t="str">
        <f t="shared" si="59"/>
        <v/>
      </c>
      <c r="V470" s="10" t="str">
        <f t="shared" si="59"/>
        <v/>
      </c>
      <c r="W470" s="10" t="str">
        <f t="shared" si="59"/>
        <v/>
      </c>
      <c r="X470" s="10" t="str">
        <f t="shared" si="59"/>
        <v/>
      </c>
      <c r="Y470" s="14">
        <f t="shared" si="62"/>
        <v>0</v>
      </c>
      <c r="Z470" s="4"/>
      <c r="AA470" s="10" t="str">
        <f t="shared" si="58"/>
        <v/>
      </c>
      <c r="AB470" s="10">
        <f t="shared" si="58"/>
        <v>4216.5771428571425</v>
      </c>
      <c r="AC470" s="10" t="str">
        <f t="shared" si="58"/>
        <v/>
      </c>
      <c r="AD470" s="10" t="str">
        <f t="shared" si="58"/>
        <v/>
      </c>
      <c r="AE470" s="10" t="str">
        <f t="shared" si="58"/>
        <v/>
      </c>
      <c r="AF470" s="10" t="str">
        <f t="shared" si="58"/>
        <v/>
      </c>
      <c r="AG470" s="10" t="str">
        <f t="shared" si="57"/>
        <v/>
      </c>
      <c r="AH470" s="14">
        <f t="shared" si="63"/>
        <v>0</v>
      </c>
      <c r="AI470" s="12"/>
      <c r="AJ470" s="13" t="s">
        <v>32</v>
      </c>
    </row>
    <row r="471" spans="1:36" x14ac:dyDescent="0.3">
      <c r="A471" s="8" t="s">
        <v>607</v>
      </c>
      <c r="B471" s="9" t="str">
        <f>VLOOKUP(A471,'[1]Sub Pivot'!A$1:C$65536,2,FALSE)</f>
        <v>DISCOVERY SUBSTATION (N. WASCO PUD)</v>
      </c>
      <c r="C471" s="10">
        <f>VLOOKUP(A471,'[1]Sub Pivot'!A$1:C$65536,3,FALSE)</f>
        <v>214086.769</v>
      </c>
      <c r="D471" s="10">
        <f>IFERROR(VLOOKUP(A471,'[1]BP-18 Substation Detail'!A$1:C$65536,3,FALSE),"")</f>
        <v>214086.769</v>
      </c>
      <c r="E471" s="11">
        <f t="shared" si="60"/>
        <v>0</v>
      </c>
      <c r="G471" s="10">
        <f>IFERROR(VLOOKUP('BP-20 Substation Detail'!A471,'[1]O&amp;M Pivot'!M$1:V$65536,10,FALSE),0)</f>
        <v>8426.6814285714299</v>
      </c>
      <c r="I471" s="13" t="s">
        <v>31</v>
      </c>
      <c r="J471" s="13">
        <v>1</v>
      </c>
      <c r="K471" s="13" t="s">
        <v>31</v>
      </c>
      <c r="L471" s="13" t="s">
        <v>31</v>
      </c>
      <c r="M471" s="13" t="s">
        <v>31</v>
      </c>
      <c r="N471" s="13" t="s">
        <v>31</v>
      </c>
      <c r="O471" s="13" t="s">
        <v>31</v>
      </c>
      <c r="P471" s="13">
        <f t="shared" si="61"/>
        <v>1</v>
      </c>
      <c r="R471" s="10" t="str">
        <f t="shared" si="59"/>
        <v/>
      </c>
      <c r="S471" s="10">
        <f t="shared" si="59"/>
        <v>214086.769</v>
      </c>
      <c r="T471" s="10" t="str">
        <f t="shared" si="59"/>
        <v/>
      </c>
      <c r="U471" s="10" t="str">
        <f t="shared" si="59"/>
        <v/>
      </c>
      <c r="V471" s="10" t="str">
        <f t="shared" si="59"/>
        <v/>
      </c>
      <c r="W471" s="10" t="str">
        <f t="shared" si="59"/>
        <v/>
      </c>
      <c r="X471" s="10" t="str">
        <f t="shared" si="59"/>
        <v/>
      </c>
      <c r="Y471" s="14">
        <f t="shared" si="62"/>
        <v>0</v>
      </c>
      <c r="Z471" s="4"/>
      <c r="AA471" s="10" t="str">
        <f t="shared" si="58"/>
        <v/>
      </c>
      <c r="AB471" s="10">
        <f t="shared" si="58"/>
        <v>8426.6814285714299</v>
      </c>
      <c r="AC471" s="10" t="str">
        <f t="shared" si="58"/>
        <v/>
      </c>
      <c r="AD471" s="10" t="str">
        <f t="shared" si="58"/>
        <v/>
      </c>
      <c r="AE471" s="10" t="str">
        <f t="shared" si="58"/>
        <v/>
      </c>
      <c r="AF471" s="10" t="str">
        <f t="shared" si="58"/>
        <v/>
      </c>
      <c r="AG471" s="10" t="str">
        <f t="shared" si="57"/>
        <v/>
      </c>
      <c r="AH471" s="14">
        <f t="shared" si="63"/>
        <v>0</v>
      </c>
      <c r="AI471" s="12"/>
      <c r="AJ471" s="13" t="s">
        <v>32</v>
      </c>
    </row>
    <row r="472" spans="1:36" x14ac:dyDescent="0.3">
      <c r="A472" s="8" t="s">
        <v>608</v>
      </c>
      <c r="B472" s="9" t="str">
        <f>VLOOKUP(A472,'[1]Sub Pivot'!A$1:C$65536,2,FALSE)</f>
        <v>WILSON RIVER SUBSTATION</v>
      </c>
      <c r="C472" s="10">
        <f>VLOOKUP(A472,'[1]Sub Pivot'!A$1:C$65536,3,FALSE)</f>
        <v>46669</v>
      </c>
      <c r="D472" s="10">
        <f>IFERROR(VLOOKUP(A472,'[1]BP-18 Substation Detail'!A$1:C$65536,3,FALSE),"")</f>
        <v>46669</v>
      </c>
      <c r="E472" s="11">
        <f t="shared" si="60"/>
        <v>0</v>
      </c>
      <c r="G472" s="10">
        <f>IFERROR(VLOOKUP('BP-20 Substation Detail'!A472,'[1]O&amp;M Pivot'!M$1:V$65536,10,FALSE),0)</f>
        <v>415.16428571428565</v>
      </c>
      <c r="I472" s="13" t="s">
        <v>31</v>
      </c>
      <c r="J472" s="13">
        <v>1</v>
      </c>
      <c r="K472" s="13" t="s">
        <v>31</v>
      </c>
      <c r="L472" s="13" t="s">
        <v>31</v>
      </c>
      <c r="M472" s="13" t="s">
        <v>31</v>
      </c>
      <c r="N472" s="13" t="s">
        <v>31</v>
      </c>
      <c r="O472" s="13" t="s">
        <v>31</v>
      </c>
      <c r="P472" s="13">
        <f t="shared" si="61"/>
        <v>1</v>
      </c>
      <c r="R472" s="10" t="str">
        <f t="shared" si="59"/>
        <v/>
      </c>
      <c r="S472" s="10">
        <f t="shared" si="59"/>
        <v>46669</v>
      </c>
      <c r="T472" s="10" t="str">
        <f t="shared" si="59"/>
        <v/>
      </c>
      <c r="U472" s="10" t="str">
        <f t="shared" si="59"/>
        <v/>
      </c>
      <c r="V472" s="10" t="str">
        <f t="shared" si="59"/>
        <v/>
      </c>
      <c r="W472" s="10" t="str">
        <f t="shared" si="59"/>
        <v/>
      </c>
      <c r="X472" s="10" t="str">
        <f t="shared" si="59"/>
        <v/>
      </c>
      <c r="Y472" s="14">
        <f t="shared" si="62"/>
        <v>0</v>
      </c>
      <c r="Z472" s="4"/>
      <c r="AA472" s="10" t="str">
        <f t="shared" si="58"/>
        <v/>
      </c>
      <c r="AB472" s="10">
        <f t="shared" si="58"/>
        <v>415.16428571428565</v>
      </c>
      <c r="AC472" s="10" t="str">
        <f t="shared" si="58"/>
        <v/>
      </c>
      <c r="AD472" s="10" t="str">
        <f t="shared" ref="AD472:AG535" si="64">IFERROR(L472*$G472,"")</f>
        <v/>
      </c>
      <c r="AE472" s="10" t="str">
        <f t="shared" si="64"/>
        <v/>
      </c>
      <c r="AF472" s="10" t="str">
        <f t="shared" si="64"/>
        <v/>
      </c>
      <c r="AG472" s="10" t="str">
        <f t="shared" si="57"/>
        <v/>
      </c>
      <c r="AH472" s="14">
        <f t="shared" si="63"/>
        <v>0</v>
      </c>
      <c r="AI472" s="12"/>
      <c r="AJ472" s="13" t="s">
        <v>48</v>
      </c>
    </row>
    <row r="473" spans="1:36" x14ac:dyDescent="0.3">
      <c r="A473" s="8" t="s">
        <v>609</v>
      </c>
      <c r="B473" s="9" t="str">
        <f>VLOOKUP(A473,'[1]Sub Pivot'!A$1:C$65536,2,FALSE)</f>
        <v>ROCK CREEK SUBSTATION</v>
      </c>
      <c r="C473" s="10">
        <f>VLOOKUP(A473,'[1]Sub Pivot'!A$1:C$65536,3,FALSE)</f>
        <v>43322388.530000001</v>
      </c>
      <c r="D473" s="10">
        <f>IFERROR(VLOOKUP(A473,'[1]BP-18 Substation Detail'!A$1:C$65536,3,FALSE),"")</f>
        <v>43322388.530000024</v>
      </c>
      <c r="E473" s="11">
        <f t="shared" si="60"/>
        <v>-5.1593973807084254E-16</v>
      </c>
      <c r="G473" s="10">
        <f>IFERROR(VLOOKUP('BP-20 Substation Detail'!A473,'[1]O&amp;M Pivot'!M$1:V$65536,10,FALSE),0)</f>
        <v>100025.35285714285</v>
      </c>
      <c r="I473" s="13" t="s">
        <v>31</v>
      </c>
      <c r="J473" s="13">
        <v>1</v>
      </c>
      <c r="K473" s="13" t="s">
        <v>31</v>
      </c>
      <c r="L473" s="13" t="s">
        <v>31</v>
      </c>
      <c r="M473" s="13" t="s">
        <v>31</v>
      </c>
      <c r="N473" s="13" t="s">
        <v>31</v>
      </c>
      <c r="O473" s="13" t="s">
        <v>31</v>
      </c>
      <c r="P473" s="13">
        <f t="shared" si="61"/>
        <v>1</v>
      </c>
      <c r="R473" s="10" t="str">
        <f t="shared" si="59"/>
        <v/>
      </c>
      <c r="S473" s="10">
        <f t="shared" si="59"/>
        <v>43322388.530000001</v>
      </c>
      <c r="T473" s="10" t="str">
        <f t="shared" si="59"/>
        <v/>
      </c>
      <c r="U473" s="10" t="str">
        <f t="shared" si="59"/>
        <v/>
      </c>
      <c r="V473" s="10" t="str">
        <f t="shared" si="59"/>
        <v/>
      </c>
      <c r="W473" s="10" t="str">
        <f t="shared" si="59"/>
        <v/>
      </c>
      <c r="X473" s="10" t="str">
        <f t="shared" si="59"/>
        <v/>
      </c>
      <c r="Y473" s="14">
        <f t="shared" si="62"/>
        <v>0</v>
      </c>
      <c r="Z473" s="4"/>
      <c r="AA473" s="10" t="str">
        <f t="shared" ref="AA473:AG536" si="65">IFERROR(I473*$G473,"")</f>
        <v/>
      </c>
      <c r="AB473" s="10">
        <f t="shared" si="65"/>
        <v>100025.35285714285</v>
      </c>
      <c r="AC473" s="10" t="str">
        <f t="shared" si="65"/>
        <v/>
      </c>
      <c r="AD473" s="10" t="str">
        <f t="shared" si="64"/>
        <v/>
      </c>
      <c r="AE473" s="10" t="str">
        <f t="shared" si="64"/>
        <v/>
      </c>
      <c r="AF473" s="10" t="str">
        <f t="shared" si="64"/>
        <v/>
      </c>
      <c r="AG473" s="10" t="str">
        <f t="shared" si="57"/>
        <v/>
      </c>
      <c r="AH473" s="14">
        <f t="shared" si="63"/>
        <v>0</v>
      </c>
      <c r="AI473" s="12"/>
      <c r="AJ473" s="13" t="s">
        <v>32</v>
      </c>
    </row>
    <row r="474" spans="1:36" x14ac:dyDescent="0.3">
      <c r="A474" s="8" t="s">
        <v>610</v>
      </c>
      <c r="B474" s="9" t="str">
        <f>VLOOKUP(A474,'[1]Sub Pivot'!A$1:C$65536,2,FALSE)</f>
        <v>HOOPER SPRINGS SUBSTATION</v>
      </c>
      <c r="C474" s="10">
        <f>VLOOKUP(A474,'[1]Sub Pivot'!A$1:C$65536,3,FALSE)</f>
        <v>5610633.75</v>
      </c>
      <c r="D474" s="10">
        <f>IFERROR(VLOOKUP(A474,'[1]BP-18 Substation Detail'!A$1:C$65536,3,FALSE),"")</f>
        <v>5610633.7499999991</v>
      </c>
      <c r="E474" s="11">
        <f t="shared" si="60"/>
        <v>1.6599240230490516E-16</v>
      </c>
      <c r="G474" s="10">
        <f>IFERROR(VLOOKUP('BP-20 Substation Detail'!A474,'[1]O&amp;M Pivot'!M$1:V$65536,10,FALSE),0)</f>
        <v>0</v>
      </c>
      <c r="I474" s="13" t="s">
        <v>31</v>
      </c>
      <c r="J474" s="13">
        <v>1</v>
      </c>
      <c r="K474" s="13" t="s">
        <v>31</v>
      </c>
      <c r="L474" s="13" t="s">
        <v>31</v>
      </c>
      <c r="M474" s="13" t="s">
        <v>31</v>
      </c>
      <c r="N474" s="13" t="s">
        <v>31</v>
      </c>
      <c r="O474" s="13" t="s">
        <v>31</v>
      </c>
      <c r="P474" s="13">
        <f t="shared" si="61"/>
        <v>1</v>
      </c>
      <c r="R474" s="10" t="str">
        <f t="shared" si="59"/>
        <v/>
      </c>
      <c r="S474" s="10">
        <f t="shared" si="59"/>
        <v>5610633.75</v>
      </c>
      <c r="T474" s="10" t="str">
        <f t="shared" si="59"/>
        <v/>
      </c>
      <c r="U474" s="10" t="str">
        <f t="shared" si="59"/>
        <v/>
      </c>
      <c r="V474" s="10" t="str">
        <f t="shared" si="59"/>
        <v/>
      </c>
      <c r="W474" s="10" t="str">
        <f t="shared" si="59"/>
        <v/>
      </c>
      <c r="X474" s="10" t="str">
        <f t="shared" si="59"/>
        <v/>
      </c>
      <c r="Y474" s="14">
        <f t="shared" si="62"/>
        <v>0</v>
      </c>
      <c r="Z474" s="4"/>
      <c r="AA474" s="10" t="str">
        <f t="shared" si="65"/>
        <v/>
      </c>
      <c r="AB474" s="10">
        <f t="shared" si="65"/>
        <v>0</v>
      </c>
      <c r="AC474" s="10" t="str">
        <f t="shared" si="65"/>
        <v/>
      </c>
      <c r="AD474" s="10" t="str">
        <f t="shared" si="64"/>
        <v/>
      </c>
      <c r="AE474" s="10" t="str">
        <f t="shared" si="64"/>
        <v/>
      </c>
      <c r="AF474" s="10" t="str">
        <f t="shared" si="64"/>
        <v/>
      </c>
      <c r="AG474" s="10" t="str">
        <f t="shared" si="57"/>
        <v/>
      </c>
      <c r="AH474" s="14">
        <f t="shared" si="63"/>
        <v>0</v>
      </c>
      <c r="AI474" s="12"/>
      <c r="AJ474" s="13" t="s">
        <v>604</v>
      </c>
    </row>
    <row r="475" spans="1:36" x14ac:dyDescent="0.3">
      <c r="A475" s="8" t="s">
        <v>611</v>
      </c>
      <c r="B475" s="9" t="str">
        <f>VLOOKUP(A475,'[1]Sub Pivot'!A$1:C$65536,2,FALSE)</f>
        <v>SOUTH SLOPE SUBSTATION</v>
      </c>
      <c r="C475" s="10">
        <f>VLOOKUP(A475,'[1]Sub Pivot'!A$1:C$65536,3,FALSE)</f>
        <v>31282.51</v>
      </c>
      <c r="D475" s="10">
        <f>IFERROR(VLOOKUP(A475,'[1]BP-18 Substation Detail'!A$1:C$65536,3,FALSE),"")</f>
        <v>31282.51</v>
      </c>
      <c r="E475" s="11">
        <f t="shared" si="60"/>
        <v>0</v>
      </c>
      <c r="G475" s="10">
        <f>IFERROR(VLOOKUP('BP-20 Substation Detail'!A475,'[1]O&amp;M Pivot'!M$1:V$65536,10,FALSE),0)</f>
        <v>218.17142857142861</v>
      </c>
      <c r="I475" s="13" t="s">
        <v>31</v>
      </c>
      <c r="J475" s="13">
        <v>1</v>
      </c>
      <c r="K475" s="13" t="s">
        <v>31</v>
      </c>
      <c r="L475" s="13" t="s">
        <v>31</v>
      </c>
      <c r="M475" s="13" t="s">
        <v>31</v>
      </c>
      <c r="N475" s="13" t="s">
        <v>31</v>
      </c>
      <c r="O475" s="13" t="s">
        <v>31</v>
      </c>
      <c r="P475" s="13">
        <f t="shared" si="61"/>
        <v>1</v>
      </c>
      <c r="R475" s="10" t="str">
        <f t="shared" si="59"/>
        <v/>
      </c>
      <c r="S475" s="10">
        <f t="shared" si="59"/>
        <v>31282.51</v>
      </c>
      <c r="T475" s="10" t="str">
        <f t="shared" si="59"/>
        <v/>
      </c>
      <c r="U475" s="10" t="str">
        <f t="shared" si="59"/>
        <v/>
      </c>
      <c r="V475" s="10" t="str">
        <f t="shared" si="59"/>
        <v/>
      </c>
      <c r="W475" s="10" t="str">
        <f t="shared" si="59"/>
        <v/>
      </c>
      <c r="X475" s="10" t="str">
        <f t="shared" si="59"/>
        <v/>
      </c>
      <c r="Y475" s="14">
        <f t="shared" si="62"/>
        <v>0</v>
      </c>
      <c r="Z475" s="4"/>
      <c r="AA475" s="10" t="str">
        <f t="shared" si="65"/>
        <v/>
      </c>
      <c r="AB475" s="10">
        <f t="shared" si="65"/>
        <v>218.17142857142861</v>
      </c>
      <c r="AC475" s="10" t="str">
        <f t="shared" si="65"/>
        <v/>
      </c>
      <c r="AD475" s="10" t="str">
        <f t="shared" si="64"/>
        <v/>
      </c>
      <c r="AE475" s="10" t="str">
        <f t="shared" si="64"/>
        <v/>
      </c>
      <c r="AF475" s="10" t="str">
        <f t="shared" si="64"/>
        <v/>
      </c>
      <c r="AG475" s="10" t="str">
        <f t="shared" si="57"/>
        <v/>
      </c>
      <c r="AH475" s="14">
        <f t="shared" si="63"/>
        <v>0</v>
      </c>
      <c r="AI475" s="12"/>
      <c r="AJ475" s="13" t="s">
        <v>48</v>
      </c>
    </row>
    <row r="476" spans="1:36" x14ac:dyDescent="0.3">
      <c r="A476" s="8" t="s">
        <v>612</v>
      </c>
      <c r="B476" s="9" t="str">
        <f>VLOOKUP(A476,'[1]Sub Pivot'!A$1:C$65536,2,FALSE)</f>
        <v>KLONDIKE SCHOOLHOUSE SUBSTATION (IBERDOLA)</v>
      </c>
      <c r="C476" s="10">
        <f>VLOOKUP(A476,'[1]Sub Pivot'!A$1:C$65536,3,FALSE)</f>
        <v>29336.59</v>
      </c>
      <c r="D476" s="10">
        <f>IFERROR(VLOOKUP(A476,'[1]BP-18 Substation Detail'!A$1:C$65536,3,FALSE),"")</f>
        <v>29336.59</v>
      </c>
      <c r="E476" s="11">
        <f t="shared" si="60"/>
        <v>0</v>
      </c>
      <c r="G476" s="10">
        <f>IFERROR(VLOOKUP('BP-20 Substation Detail'!A476,'[1]O&amp;M Pivot'!M$1:V$65536,10,FALSE),0)</f>
        <v>3452.6342857142854</v>
      </c>
      <c r="I476" s="13" t="s">
        <v>31</v>
      </c>
      <c r="J476" s="13">
        <v>1</v>
      </c>
      <c r="K476" s="13" t="s">
        <v>31</v>
      </c>
      <c r="L476" s="13" t="s">
        <v>31</v>
      </c>
      <c r="M476" s="13" t="s">
        <v>31</v>
      </c>
      <c r="N476" s="13" t="s">
        <v>31</v>
      </c>
      <c r="O476" s="13" t="s">
        <v>31</v>
      </c>
      <c r="P476" s="13">
        <f t="shared" si="61"/>
        <v>1</v>
      </c>
      <c r="R476" s="10" t="str">
        <f t="shared" si="59"/>
        <v/>
      </c>
      <c r="S476" s="10">
        <f t="shared" si="59"/>
        <v>29336.59</v>
      </c>
      <c r="T476" s="10" t="str">
        <f t="shared" si="59"/>
        <v/>
      </c>
      <c r="U476" s="10" t="str">
        <f t="shared" si="59"/>
        <v/>
      </c>
      <c r="V476" s="10" t="str">
        <f t="shared" si="59"/>
        <v/>
      </c>
      <c r="W476" s="10" t="str">
        <f t="shared" si="59"/>
        <v/>
      </c>
      <c r="X476" s="10" t="str">
        <f t="shared" si="59"/>
        <v/>
      </c>
      <c r="Y476" s="14">
        <f t="shared" si="62"/>
        <v>0</v>
      </c>
      <c r="Z476" s="4"/>
      <c r="AA476" s="10" t="str">
        <f t="shared" si="65"/>
        <v/>
      </c>
      <c r="AB476" s="10">
        <f t="shared" si="65"/>
        <v>3452.6342857142854</v>
      </c>
      <c r="AC476" s="10" t="str">
        <f t="shared" si="65"/>
        <v/>
      </c>
      <c r="AD476" s="10" t="str">
        <f t="shared" si="64"/>
        <v/>
      </c>
      <c r="AE476" s="10" t="str">
        <f t="shared" si="64"/>
        <v/>
      </c>
      <c r="AF476" s="10" t="str">
        <f t="shared" si="64"/>
        <v/>
      </c>
      <c r="AG476" s="10" t="str">
        <f t="shared" si="57"/>
        <v/>
      </c>
      <c r="AH476" s="14">
        <f t="shared" si="63"/>
        <v>0</v>
      </c>
      <c r="AI476" s="12"/>
      <c r="AJ476" s="13" t="s">
        <v>32</v>
      </c>
    </row>
    <row r="477" spans="1:36" x14ac:dyDescent="0.3">
      <c r="A477" s="8" t="s">
        <v>613</v>
      </c>
      <c r="B477" s="9" t="str">
        <f>VLOOKUP(A477,'[1]Sub Pivot'!A$1:C$65536,2,FALSE)</f>
        <v>BIGLOW CANYON SUBSTATION</v>
      </c>
      <c r="C477" s="10">
        <f>VLOOKUP(A477,'[1]Sub Pivot'!A$1:C$65536,3,FALSE)</f>
        <v>61573.49</v>
      </c>
      <c r="D477" s="10">
        <f>IFERROR(VLOOKUP(A477,'[1]BP-18 Substation Detail'!A$1:C$65536,3,FALSE),"")</f>
        <v>61573.49</v>
      </c>
      <c r="E477" s="11">
        <f t="shared" si="60"/>
        <v>0</v>
      </c>
      <c r="G477" s="10">
        <f>IFERROR(VLOOKUP('BP-20 Substation Detail'!A477,'[1]O&amp;M Pivot'!M$1:V$65536,10,FALSE),0)</f>
        <v>2905.0228571428565</v>
      </c>
      <c r="I477" s="13" t="s">
        <v>31</v>
      </c>
      <c r="J477" s="13">
        <v>1</v>
      </c>
      <c r="K477" s="13" t="s">
        <v>31</v>
      </c>
      <c r="L477" s="13" t="s">
        <v>31</v>
      </c>
      <c r="M477" s="13" t="s">
        <v>31</v>
      </c>
      <c r="N477" s="13" t="s">
        <v>31</v>
      </c>
      <c r="O477" s="13" t="s">
        <v>31</v>
      </c>
      <c r="P477" s="13">
        <f t="shared" si="61"/>
        <v>1</v>
      </c>
      <c r="R477" s="10" t="str">
        <f t="shared" si="59"/>
        <v/>
      </c>
      <c r="S477" s="10">
        <f t="shared" si="59"/>
        <v>61573.49</v>
      </c>
      <c r="T477" s="10" t="str">
        <f t="shared" si="59"/>
        <v/>
      </c>
      <c r="U477" s="10" t="str">
        <f t="shared" si="59"/>
        <v/>
      </c>
      <c r="V477" s="10" t="str">
        <f t="shared" si="59"/>
        <v/>
      </c>
      <c r="W477" s="10" t="str">
        <f t="shared" si="59"/>
        <v/>
      </c>
      <c r="X477" s="10" t="str">
        <f t="shared" si="59"/>
        <v/>
      </c>
      <c r="Y477" s="14">
        <f t="shared" si="62"/>
        <v>0</v>
      </c>
      <c r="Z477" s="4"/>
      <c r="AA477" s="10" t="str">
        <f t="shared" si="65"/>
        <v/>
      </c>
      <c r="AB477" s="10">
        <f t="shared" si="65"/>
        <v>2905.0228571428565</v>
      </c>
      <c r="AC477" s="10" t="str">
        <f t="shared" si="65"/>
        <v/>
      </c>
      <c r="AD477" s="10" t="str">
        <f t="shared" si="64"/>
        <v/>
      </c>
      <c r="AE477" s="10" t="str">
        <f t="shared" si="64"/>
        <v/>
      </c>
      <c r="AF477" s="10" t="str">
        <f t="shared" si="64"/>
        <v/>
      </c>
      <c r="AG477" s="10" t="str">
        <f t="shared" si="57"/>
        <v/>
      </c>
      <c r="AH477" s="14">
        <f t="shared" si="63"/>
        <v>0</v>
      </c>
      <c r="AI477" s="12"/>
      <c r="AJ477" s="13" t="s">
        <v>32</v>
      </c>
    </row>
    <row r="478" spans="1:36" x14ac:dyDescent="0.3">
      <c r="A478" s="8" t="s">
        <v>614</v>
      </c>
      <c r="B478" s="18" t="str">
        <f>VLOOKUP(A478,'[1]Sub Pivot'!A$1:C$65536,2,FALSE)</f>
        <v>RIVER ROAD GENERATION PLANT SUBSTATION</v>
      </c>
      <c r="C478" s="10">
        <f>VLOOKUP(A478,'[1]Sub Pivot'!A$1:C$65536,3,FALSE)</f>
        <v>352864.74000000005</v>
      </c>
      <c r="D478" s="10">
        <f>IFERROR(VLOOKUP(A478,'[1]BP-18 Substation Detail'!A$1:C$65536,3,FALSE),"")</f>
        <v>10243.64</v>
      </c>
      <c r="E478" s="11">
        <f t="shared" si="60"/>
        <v>33.447202361660509</v>
      </c>
      <c r="G478" s="10">
        <f>IFERROR(VLOOKUP('BP-20 Substation Detail'!A478,'[1]O&amp;M Pivot'!M$1:V$65536,10,FALSE),0)</f>
        <v>5616.3128571428579</v>
      </c>
      <c r="I478" s="13" t="s">
        <v>31</v>
      </c>
      <c r="J478" s="13">
        <v>1</v>
      </c>
      <c r="K478" s="13" t="s">
        <v>31</v>
      </c>
      <c r="L478" s="13" t="s">
        <v>31</v>
      </c>
      <c r="M478" s="13" t="s">
        <v>31</v>
      </c>
      <c r="N478" s="13" t="s">
        <v>31</v>
      </c>
      <c r="O478" s="13" t="s">
        <v>31</v>
      </c>
      <c r="P478" s="13">
        <f t="shared" si="61"/>
        <v>1</v>
      </c>
      <c r="R478" s="10" t="str">
        <f t="shared" si="59"/>
        <v/>
      </c>
      <c r="S478" s="10">
        <f t="shared" si="59"/>
        <v>352864.74000000005</v>
      </c>
      <c r="T478" s="10" t="str">
        <f t="shared" si="59"/>
        <v/>
      </c>
      <c r="U478" s="10" t="str">
        <f t="shared" ref="U478:X541" si="66">IFERROR(L478*$C478,"")</f>
        <v/>
      </c>
      <c r="V478" s="10" t="str">
        <f t="shared" si="66"/>
        <v/>
      </c>
      <c r="W478" s="10" t="str">
        <f t="shared" si="66"/>
        <v/>
      </c>
      <c r="X478" s="10" t="str">
        <f t="shared" si="66"/>
        <v/>
      </c>
      <c r="Y478" s="14">
        <f t="shared" si="62"/>
        <v>0</v>
      </c>
      <c r="Z478" s="4"/>
      <c r="AA478" s="10" t="str">
        <f t="shared" si="65"/>
        <v/>
      </c>
      <c r="AB478" s="10">
        <f t="shared" si="65"/>
        <v>5616.3128571428579</v>
      </c>
      <c r="AC478" s="10" t="str">
        <f t="shared" si="65"/>
        <v/>
      </c>
      <c r="AD478" s="10" t="str">
        <f t="shared" si="64"/>
        <v/>
      </c>
      <c r="AE478" s="10" t="str">
        <f t="shared" si="64"/>
        <v/>
      </c>
      <c r="AF478" s="10" t="str">
        <f t="shared" si="64"/>
        <v/>
      </c>
      <c r="AG478" s="10" t="str">
        <f t="shared" si="57"/>
        <v/>
      </c>
      <c r="AH478" s="14">
        <f t="shared" si="63"/>
        <v>0</v>
      </c>
      <c r="AI478" s="12"/>
      <c r="AJ478" s="13" t="s">
        <v>32</v>
      </c>
    </row>
    <row r="479" spans="1:36" x14ac:dyDescent="0.3">
      <c r="A479" s="8" t="s">
        <v>615</v>
      </c>
      <c r="B479" s="9" t="str">
        <f>VLOOKUP(A479,'[1]Sub Pivot'!A$1:C$65536,2,FALSE)</f>
        <v>JOHNS PRAIRIE SUBSTATION</v>
      </c>
      <c r="C479" s="10">
        <f>VLOOKUP(A479,'[1]Sub Pivot'!A$1:C$65536,3,FALSE)</f>
        <v>36662.199999999997</v>
      </c>
      <c r="D479" s="10">
        <f>IFERROR(VLOOKUP(A479,'[1]BP-18 Substation Detail'!A$1:C$65536,3,FALSE),"")</f>
        <v>36662.199999999997</v>
      </c>
      <c r="E479" s="11">
        <f t="shared" si="60"/>
        <v>0</v>
      </c>
      <c r="G479" s="10">
        <f>IFERROR(VLOOKUP('BP-20 Substation Detail'!A479,'[1]O&amp;M Pivot'!M$1:V$65536,10,FALSE),0)</f>
        <v>406.62714285714281</v>
      </c>
      <c r="I479" s="13" t="s">
        <v>31</v>
      </c>
      <c r="J479" s="13">
        <v>1</v>
      </c>
      <c r="K479" s="13" t="s">
        <v>31</v>
      </c>
      <c r="L479" s="13" t="s">
        <v>31</v>
      </c>
      <c r="M479" s="13" t="s">
        <v>31</v>
      </c>
      <c r="N479" s="13" t="s">
        <v>31</v>
      </c>
      <c r="O479" s="13" t="s">
        <v>31</v>
      </c>
      <c r="P479" s="13">
        <f t="shared" si="61"/>
        <v>1</v>
      </c>
      <c r="R479" s="10" t="str">
        <f t="shared" ref="R479:W542" si="67">IFERROR(I479*$C479,"")</f>
        <v/>
      </c>
      <c r="S479" s="10">
        <f t="shared" si="67"/>
        <v>36662.199999999997</v>
      </c>
      <c r="T479" s="10" t="str">
        <f t="shared" si="67"/>
        <v/>
      </c>
      <c r="U479" s="10" t="str">
        <f t="shared" si="66"/>
        <v/>
      </c>
      <c r="V479" s="10" t="str">
        <f t="shared" si="66"/>
        <v/>
      </c>
      <c r="W479" s="10" t="str">
        <f t="shared" si="66"/>
        <v/>
      </c>
      <c r="X479" s="10" t="str">
        <f t="shared" si="66"/>
        <v/>
      </c>
      <c r="Y479" s="14">
        <f t="shared" si="62"/>
        <v>0</v>
      </c>
      <c r="Z479" s="4"/>
      <c r="AA479" s="10" t="str">
        <f t="shared" si="65"/>
        <v/>
      </c>
      <c r="AB479" s="10">
        <f t="shared" si="65"/>
        <v>406.62714285714281</v>
      </c>
      <c r="AC479" s="10" t="str">
        <f t="shared" si="65"/>
        <v/>
      </c>
      <c r="AD479" s="10" t="str">
        <f t="shared" si="64"/>
        <v/>
      </c>
      <c r="AE479" s="10" t="str">
        <f t="shared" si="64"/>
        <v/>
      </c>
      <c r="AF479" s="10" t="str">
        <f t="shared" si="64"/>
        <v/>
      </c>
      <c r="AG479" s="10" t="str">
        <f t="shared" si="57"/>
        <v/>
      </c>
      <c r="AH479" s="14">
        <f t="shared" si="63"/>
        <v>0</v>
      </c>
      <c r="AI479" s="12"/>
      <c r="AJ479" s="13" t="s">
        <v>48</v>
      </c>
    </row>
    <row r="480" spans="1:36" x14ac:dyDescent="0.3">
      <c r="A480" s="8" t="s">
        <v>616</v>
      </c>
      <c r="B480" s="9" t="str">
        <f>VLOOKUP(A480,'[1]Sub Pivot'!A$1:C$65536,2,FALSE)</f>
        <v>SETTERS SUBSTATION</v>
      </c>
      <c r="C480" s="10">
        <f>VLOOKUP(A480,'[1]Sub Pivot'!A$1:C$65536,3,FALSE)</f>
        <v>18961.05</v>
      </c>
      <c r="D480" s="10">
        <f>IFERROR(VLOOKUP(A480,'[1]BP-18 Substation Detail'!A$1:C$65536,3,FALSE),"")</f>
        <v>18961.05</v>
      </c>
      <c r="E480" s="11">
        <f t="shared" si="60"/>
        <v>0</v>
      </c>
      <c r="G480" s="10">
        <f>IFERROR(VLOOKUP('BP-20 Substation Detail'!A480,'[1]O&amp;M Pivot'!M$1:V$65536,10,FALSE),0)</f>
        <v>95.885714285714286</v>
      </c>
      <c r="I480" s="13" t="s">
        <v>31</v>
      </c>
      <c r="J480" s="13">
        <v>1</v>
      </c>
      <c r="K480" s="13" t="s">
        <v>31</v>
      </c>
      <c r="L480" s="13" t="s">
        <v>31</v>
      </c>
      <c r="M480" s="13" t="s">
        <v>31</v>
      </c>
      <c r="N480" s="13" t="s">
        <v>31</v>
      </c>
      <c r="O480" s="13" t="s">
        <v>31</v>
      </c>
      <c r="P480" s="13">
        <f t="shared" si="61"/>
        <v>1</v>
      </c>
      <c r="R480" s="10" t="str">
        <f t="shared" si="67"/>
        <v/>
      </c>
      <c r="S480" s="10">
        <f t="shared" si="67"/>
        <v>18961.05</v>
      </c>
      <c r="T480" s="10" t="str">
        <f t="shared" si="67"/>
        <v/>
      </c>
      <c r="U480" s="10" t="str">
        <f t="shared" si="66"/>
        <v/>
      </c>
      <c r="V480" s="10" t="str">
        <f t="shared" si="66"/>
        <v/>
      </c>
      <c r="W480" s="10" t="str">
        <f t="shared" si="66"/>
        <v/>
      </c>
      <c r="X480" s="10" t="str">
        <f t="shared" si="66"/>
        <v/>
      </c>
      <c r="Y480" s="14">
        <f t="shared" si="62"/>
        <v>0</v>
      </c>
      <c r="Z480" s="4"/>
      <c r="AA480" s="10" t="str">
        <f t="shared" si="65"/>
        <v/>
      </c>
      <c r="AB480" s="10">
        <f t="shared" si="65"/>
        <v>95.885714285714286</v>
      </c>
      <c r="AC480" s="10" t="str">
        <f t="shared" si="65"/>
        <v/>
      </c>
      <c r="AD480" s="10" t="str">
        <f t="shared" si="64"/>
        <v/>
      </c>
      <c r="AE480" s="10" t="str">
        <f t="shared" si="64"/>
        <v/>
      </c>
      <c r="AF480" s="10" t="str">
        <f t="shared" si="64"/>
        <v/>
      </c>
      <c r="AG480" s="10" t="str">
        <f t="shared" si="57"/>
        <v/>
      </c>
      <c r="AH480" s="14">
        <f t="shared" si="63"/>
        <v>0</v>
      </c>
      <c r="AI480" s="12"/>
      <c r="AJ480" s="13" t="s">
        <v>48</v>
      </c>
    </row>
    <row r="481" spans="1:36" x14ac:dyDescent="0.3">
      <c r="A481" s="8" t="s">
        <v>617</v>
      </c>
      <c r="B481" s="9" t="str">
        <f>VLOOKUP(A481,'[1]Sub Pivot'!A$1:C$65536,2,FALSE)</f>
        <v>LOWER WOODCHUCK SUBSTATION</v>
      </c>
      <c r="C481" s="10">
        <f>VLOOKUP(A481,'[1]Sub Pivot'!A$1:C$65536,3,FALSE)</f>
        <v>34739.93</v>
      </c>
      <c r="D481" s="10">
        <f>IFERROR(VLOOKUP(A481,'[1]BP-18 Substation Detail'!A$1:C$65536,3,FALSE),"")</f>
        <v>34739.93</v>
      </c>
      <c r="E481" s="11">
        <f t="shared" si="60"/>
        <v>0</v>
      </c>
      <c r="G481" s="10">
        <f>IFERROR(VLOOKUP('BP-20 Substation Detail'!A481,'[1]O&amp;M Pivot'!M$1:V$65536,10,FALSE),0)</f>
        <v>453.18857142857149</v>
      </c>
      <c r="I481" s="13" t="s">
        <v>31</v>
      </c>
      <c r="J481" s="13">
        <v>1</v>
      </c>
      <c r="K481" s="13" t="s">
        <v>31</v>
      </c>
      <c r="L481" s="13" t="s">
        <v>31</v>
      </c>
      <c r="M481" s="13" t="s">
        <v>31</v>
      </c>
      <c r="N481" s="13" t="s">
        <v>31</v>
      </c>
      <c r="O481" s="13" t="s">
        <v>31</v>
      </c>
      <c r="P481" s="13">
        <f t="shared" si="61"/>
        <v>1</v>
      </c>
      <c r="R481" s="10" t="str">
        <f t="shared" si="67"/>
        <v/>
      </c>
      <c r="S481" s="10">
        <f t="shared" si="67"/>
        <v>34739.93</v>
      </c>
      <c r="T481" s="10" t="str">
        <f t="shared" si="67"/>
        <v/>
      </c>
      <c r="U481" s="10" t="str">
        <f t="shared" si="66"/>
        <v/>
      </c>
      <c r="V481" s="10" t="str">
        <f t="shared" si="66"/>
        <v/>
      </c>
      <c r="W481" s="10" t="str">
        <f t="shared" si="66"/>
        <v/>
      </c>
      <c r="X481" s="10" t="str">
        <f t="shared" si="66"/>
        <v/>
      </c>
      <c r="Y481" s="14">
        <f t="shared" si="62"/>
        <v>0</v>
      </c>
      <c r="Z481" s="4"/>
      <c r="AA481" s="10" t="str">
        <f t="shared" si="65"/>
        <v/>
      </c>
      <c r="AB481" s="10">
        <f t="shared" si="65"/>
        <v>453.18857142857149</v>
      </c>
      <c r="AC481" s="10" t="str">
        <f t="shared" si="65"/>
        <v/>
      </c>
      <c r="AD481" s="10" t="str">
        <f t="shared" si="64"/>
        <v/>
      </c>
      <c r="AE481" s="10" t="str">
        <f t="shared" si="64"/>
        <v/>
      </c>
      <c r="AF481" s="10" t="str">
        <f t="shared" si="64"/>
        <v/>
      </c>
      <c r="AG481" s="10" t="str">
        <f t="shared" si="57"/>
        <v/>
      </c>
      <c r="AH481" s="14">
        <f t="shared" si="63"/>
        <v>0</v>
      </c>
      <c r="AI481" s="12"/>
      <c r="AJ481" s="13" t="s">
        <v>48</v>
      </c>
    </row>
    <row r="482" spans="1:36" x14ac:dyDescent="0.3">
      <c r="A482" s="8" t="s">
        <v>618</v>
      </c>
      <c r="B482" s="9" t="str">
        <f>VLOOKUP(A482,'[1]Sub Pivot'!A$1:C$65536,2,FALSE)</f>
        <v>BRASADA SUBSTATION (CENTRAL ELECTRIC COOPERATIVE)</v>
      </c>
      <c r="C482" s="10">
        <f>VLOOKUP(A482,'[1]Sub Pivot'!A$1:C$65536,3,FALSE)</f>
        <v>492476.06</v>
      </c>
      <c r="D482" s="10">
        <f>IFERROR(VLOOKUP(A482,'[1]BP-18 Substation Detail'!A$1:C$65536,3,FALSE),"")</f>
        <v>492476.06</v>
      </c>
      <c r="E482" s="11">
        <f t="shared" si="60"/>
        <v>0</v>
      </c>
      <c r="G482" s="10">
        <f>IFERROR(VLOOKUP('BP-20 Substation Detail'!A482,'[1]O&amp;M Pivot'!M$1:V$65536,10,FALSE),0)</f>
        <v>26808.58142857143</v>
      </c>
      <c r="I482" s="13" t="s">
        <v>31</v>
      </c>
      <c r="J482" s="13">
        <v>1</v>
      </c>
      <c r="K482" s="13" t="s">
        <v>31</v>
      </c>
      <c r="L482" s="13" t="s">
        <v>31</v>
      </c>
      <c r="M482" s="13" t="s">
        <v>31</v>
      </c>
      <c r="N482" s="13" t="s">
        <v>31</v>
      </c>
      <c r="O482" s="13" t="s">
        <v>31</v>
      </c>
      <c r="P482" s="13">
        <f t="shared" si="61"/>
        <v>1</v>
      </c>
      <c r="R482" s="10" t="str">
        <f t="shared" si="67"/>
        <v/>
      </c>
      <c r="S482" s="10">
        <f t="shared" si="67"/>
        <v>492476.06</v>
      </c>
      <c r="T482" s="10" t="str">
        <f t="shared" si="67"/>
        <v/>
      </c>
      <c r="U482" s="10" t="str">
        <f t="shared" si="66"/>
        <v/>
      </c>
      <c r="V482" s="10" t="str">
        <f t="shared" si="66"/>
        <v/>
      </c>
      <c r="W482" s="10" t="str">
        <f t="shared" si="66"/>
        <v/>
      </c>
      <c r="X482" s="10" t="str">
        <f t="shared" si="66"/>
        <v/>
      </c>
      <c r="Y482" s="14">
        <f t="shared" si="62"/>
        <v>0</v>
      </c>
      <c r="Z482" s="4"/>
      <c r="AA482" s="10" t="str">
        <f t="shared" si="65"/>
        <v/>
      </c>
      <c r="AB482" s="10">
        <f t="shared" si="65"/>
        <v>26808.58142857143</v>
      </c>
      <c r="AC482" s="10" t="str">
        <f t="shared" si="65"/>
        <v/>
      </c>
      <c r="AD482" s="10" t="str">
        <f t="shared" si="64"/>
        <v/>
      </c>
      <c r="AE482" s="10" t="str">
        <f t="shared" si="64"/>
        <v/>
      </c>
      <c r="AF482" s="10" t="str">
        <f t="shared" si="64"/>
        <v/>
      </c>
      <c r="AG482" s="10" t="str">
        <f t="shared" si="57"/>
        <v/>
      </c>
      <c r="AH482" s="14">
        <f t="shared" si="63"/>
        <v>0</v>
      </c>
      <c r="AI482" s="12"/>
      <c r="AJ482" s="13" t="s">
        <v>48</v>
      </c>
    </row>
    <row r="483" spans="1:36" x14ac:dyDescent="0.3">
      <c r="A483" s="8" t="s">
        <v>619</v>
      </c>
      <c r="B483" s="9" t="str">
        <f>VLOOKUP(A483,'[1]Sub Pivot'!A$1:C$65536,2,FALSE)</f>
        <v>LINDEN SUBSTATION (KPUD)</v>
      </c>
      <c r="C483" s="10">
        <f>VLOOKUP(A483,'[1]Sub Pivot'!A$1:C$65536,3,FALSE)</f>
        <v>10273.42</v>
      </c>
      <c r="D483" s="10">
        <f>IFERROR(VLOOKUP(A483,'[1]BP-18 Substation Detail'!A$1:C$65536,3,FALSE),"")</f>
        <v>10273.42</v>
      </c>
      <c r="E483" s="11">
        <f t="shared" si="60"/>
        <v>0</v>
      </c>
      <c r="G483" s="10">
        <f>IFERROR(VLOOKUP('BP-20 Substation Detail'!A483,'[1]O&amp;M Pivot'!M$1:V$65536,10,FALSE),0)</f>
        <v>0</v>
      </c>
      <c r="I483" s="13" t="s">
        <v>31</v>
      </c>
      <c r="J483" s="13">
        <v>1</v>
      </c>
      <c r="K483" s="13" t="s">
        <v>31</v>
      </c>
      <c r="L483" s="13" t="s">
        <v>31</v>
      </c>
      <c r="M483" s="13" t="s">
        <v>31</v>
      </c>
      <c r="N483" s="13" t="s">
        <v>31</v>
      </c>
      <c r="O483" s="13" t="s">
        <v>31</v>
      </c>
      <c r="P483" s="13">
        <f t="shared" si="61"/>
        <v>1</v>
      </c>
      <c r="R483" s="10" t="str">
        <f t="shared" si="67"/>
        <v/>
      </c>
      <c r="S483" s="10">
        <f t="shared" si="67"/>
        <v>10273.42</v>
      </c>
      <c r="T483" s="10" t="str">
        <f t="shared" si="67"/>
        <v/>
      </c>
      <c r="U483" s="10" t="str">
        <f t="shared" si="66"/>
        <v/>
      </c>
      <c r="V483" s="10" t="str">
        <f t="shared" si="66"/>
        <v/>
      </c>
      <c r="W483" s="10" t="str">
        <f t="shared" si="66"/>
        <v/>
      </c>
      <c r="X483" s="10" t="str">
        <f t="shared" si="66"/>
        <v/>
      </c>
      <c r="Y483" s="14">
        <f t="shared" si="62"/>
        <v>0</v>
      </c>
      <c r="Z483" s="4"/>
      <c r="AA483" s="10" t="str">
        <f t="shared" si="65"/>
        <v/>
      </c>
      <c r="AB483" s="10">
        <f t="shared" si="65"/>
        <v>0</v>
      </c>
      <c r="AC483" s="10" t="str">
        <f t="shared" si="65"/>
        <v/>
      </c>
      <c r="AD483" s="10" t="str">
        <f t="shared" si="64"/>
        <v/>
      </c>
      <c r="AE483" s="10" t="str">
        <f t="shared" si="64"/>
        <v/>
      </c>
      <c r="AF483" s="10" t="str">
        <f t="shared" si="64"/>
        <v/>
      </c>
      <c r="AG483" s="10" t="str">
        <f t="shared" si="57"/>
        <v/>
      </c>
      <c r="AH483" s="14">
        <f t="shared" si="63"/>
        <v>0</v>
      </c>
      <c r="AI483" s="12"/>
      <c r="AJ483" s="13" t="s">
        <v>32</v>
      </c>
    </row>
    <row r="484" spans="1:36" x14ac:dyDescent="0.3">
      <c r="A484" s="8" t="s">
        <v>620</v>
      </c>
      <c r="B484" s="9" t="str">
        <f>VLOOKUP(A484,'[1]Sub Pivot'!A$1:C$65536,2,FALSE)</f>
        <v>IMRIE SUBSTATION (PACW)</v>
      </c>
      <c r="C484" s="10">
        <f>VLOOKUP(A484,'[1]Sub Pivot'!A$1:C$65536,3,FALSE)</f>
        <v>141675.16999999998</v>
      </c>
      <c r="D484" s="10">
        <f>IFERROR(VLOOKUP(A484,'[1]BP-18 Substation Detail'!A$1:C$65536,3,FALSE),"")</f>
        <v>141675.16999999998</v>
      </c>
      <c r="E484" s="11">
        <f t="shared" si="60"/>
        <v>0</v>
      </c>
      <c r="G484" s="10">
        <f>IFERROR(VLOOKUP('BP-20 Substation Detail'!A484,'[1]O&amp;M Pivot'!M$1:V$65536,10,FALSE),0)</f>
        <v>6566.0771428571416</v>
      </c>
      <c r="I484" s="13" t="s">
        <v>31</v>
      </c>
      <c r="J484" s="13">
        <v>1</v>
      </c>
      <c r="K484" s="13" t="s">
        <v>31</v>
      </c>
      <c r="L484" s="13" t="s">
        <v>31</v>
      </c>
      <c r="M484" s="13" t="s">
        <v>31</v>
      </c>
      <c r="N484" s="13" t="s">
        <v>31</v>
      </c>
      <c r="O484" s="13" t="s">
        <v>31</v>
      </c>
      <c r="P484" s="13">
        <f t="shared" si="61"/>
        <v>1</v>
      </c>
      <c r="R484" s="10" t="str">
        <f t="shared" si="67"/>
        <v/>
      </c>
      <c r="S484" s="10">
        <f t="shared" si="67"/>
        <v>141675.16999999998</v>
      </c>
      <c r="T484" s="10" t="str">
        <f t="shared" si="67"/>
        <v/>
      </c>
      <c r="U484" s="10" t="str">
        <f t="shared" si="66"/>
        <v/>
      </c>
      <c r="V484" s="10" t="str">
        <f t="shared" si="66"/>
        <v/>
      </c>
      <c r="W484" s="10" t="str">
        <f t="shared" si="66"/>
        <v/>
      </c>
      <c r="X484" s="10" t="str">
        <f t="shared" si="66"/>
        <v/>
      </c>
      <c r="Y484" s="14">
        <f t="shared" si="62"/>
        <v>0</v>
      </c>
      <c r="Z484" s="4"/>
      <c r="AA484" s="10" t="str">
        <f t="shared" si="65"/>
        <v/>
      </c>
      <c r="AB484" s="10">
        <f t="shared" si="65"/>
        <v>6566.0771428571416</v>
      </c>
      <c r="AC484" s="10" t="str">
        <f t="shared" si="65"/>
        <v/>
      </c>
      <c r="AD484" s="10" t="str">
        <f t="shared" si="64"/>
        <v/>
      </c>
      <c r="AE484" s="10" t="str">
        <f t="shared" si="64"/>
        <v/>
      </c>
      <c r="AF484" s="10" t="str">
        <f t="shared" si="64"/>
        <v/>
      </c>
      <c r="AG484" s="10" t="str">
        <f t="shared" si="57"/>
        <v/>
      </c>
      <c r="AH484" s="14">
        <f t="shared" si="63"/>
        <v>0</v>
      </c>
      <c r="AI484" s="12"/>
      <c r="AJ484" s="13" t="s">
        <v>579</v>
      </c>
    </row>
    <row r="485" spans="1:36" x14ac:dyDescent="0.3">
      <c r="A485" s="8" t="s">
        <v>621</v>
      </c>
      <c r="B485" s="9" t="str">
        <f>VLOOKUP(A485,'[1]Sub Pivot'!A$1:C$65536,2,FALSE)</f>
        <v>WILLIS SUBSTATION (KPUD)</v>
      </c>
      <c r="C485" s="10">
        <f>VLOOKUP(A485,'[1]Sub Pivot'!A$1:C$65536,3,FALSE)</f>
        <v>299687.5</v>
      </c>
      <c r="D485" s="10">
        <f>IFERROR(VLOOKUP(A485,'[1]BP-18 Substation Detail'!A$1:C$65536,3,FALSE),"")</f>
        <v>299521.81</v>
      </c>
      <c r="E485" s="11">
        <f t="shared" si="60"/>
        <v>5.5318175327533688E-4</v>
      </c>
      <c r="G485" s="10">
        <f>IFERROR(VLOOKUP('BP-20 Substation Detail'!A485,'[1]O&amp;M Pivot'!M$1:V$65536,10,FALSE),0)</f>
        <v>8643.5228571428579</v>
      </c>
      <c r="I485" s="13" t="s">
        <v>31</v>
      </c>
      <c r="J485" s="13">
        <v>1</v>
      </c>
      <c r="K485" s="13" t="s">
        <v>31</v>
      </c>
      <c r="L485" s="13" t="s">
        <v>31</v>
      </c>
      <c r="M485" s="13" t="s">
        <v>31</v>
      </c>
      <c r="N485" s="13" t="s">
        <v>31</v>
      </c>
      <c r="O485" s="13" t="s">
        <v>31</v>
      </c>
      <c r="P485" s="13">
        <f t="shared" si="61"/>
        <v>1</v>
      </c>
      <c r="R485" s="10" t="str">
        <f t="shared" si="67"/>
        <v/>
      </c>
      <c r="S485" s="10">
        <f t="shared" si="67"/>
        <v>299687.5</v>
      </c>
      <c r="T485" s="10" t="str">
        <f t="shared" si="67"/>
        <v/>
      </c>
      <c r="U485" s="10" t="str">
        <f t="shared" si="66"/>
        <v/>
      </c>
      <c r="V485" s="10" t="str">
        <f t="shared" si="66"/>
        <v/>
      </c>
      <c r="W485" s="10" t="str">
        <f t="shared" si="66"/>
        <v/>
      </c>
      <c r="X485" s="10" t="str">
        <f t="shared" si="66"/>
        <v/>
      </c>
      <c r="Y485" s="14">
        <f t="shared" si="62"/>
        <v>0</v>
      </c>
      <c r="Z485" s="4"/>
      <c r="AA485" s="10" t="str">
        <f t="shared" si="65"/>
        <v/>
      </c>
      <c r="AB485" s="10">
        <f t="shared" si="65"/>
        <v>8643.5228571428579</v>
      </c>
      <c r="AC485" s="10" t="str">
        <f t="shared" si="65"/>
        <v/>
      </c>
      <c r="AD485" s="10" t="str">
        <f t="shared" si="64"/>
        <v/>
      </c>
      <c r="AE485" s="10" t="str">
        <f t="shared" si="64"/>
        <v/>
      </c>
      <c r="AF485" s="10" t="str">
        <f t="shared" si="64"/>
        <v/>
      </c>
      <c r="AG485" s="10" t="str">
        <f t="shared" si="57"/>
        <v/>
      </c>
      <c r="AH485" s="14">
        <f t="shared" si="63"/>
        <v>0</v>
      </c>
      <c r="AI485" s="12"/>
      <c r="AJ485" s="13" t="s">
        <v>579</v>
      </c>
    </row>
    <row r="486" spans="1:36" x14ac:dyDescent="0.3">
      <c r="A486" s="15" t="s">
        <v>622</v>
      </c>
      <c r="B486" s="9" t="str">
        <f>VLOOKUP(A486,'[1]Sub Pivot'!A$1:C$65536,2,FALSE)</f>
        <v>ENERGIZER SUBSTATION (KPUD)</v>
      </c>
      <c r="C486" s="10">
        <f>VLOOKUP(A486,'[1]Sub Pivot'!A$1:C$65536,3,FALSE)</f>
        <v>280354.15000000002</v>
      </c>
      <c r="D486" s="10">
        <f>IFERROR(VLOOKUP(A486,'[1]BP-18 Substation Detail'!A$1:C$65536,3,FALSE),"")</f>
        <v>280014.05</v>
      </c>
      <c r="E486" s="11">
        <f t="shared" si="60"/>
        <v>1.2145819111577969E-3</v>
      </c>
      <c r="G486" s="10">
        <f>IFERROR(VLOOKUP('BP-20 Substation Detail'!A486,'[1]O&amp;M Pivot'!M$1:V$65536,10,FALSE),0)</f>
        <v>8602.8185714285719</v>
      </c>
      <c r="I486" s="13" t="s">
        <v>31</v>
      </c>
      <c r="J486" s="13">
        <v>1</v>
      </c>
      <c r="K486" s="13" t="s">
        <v>31</v>
      </c>
      <c r="L486" s="13" t="s">
        <v>31</v>
      </c>
      <c r="M486" s="13" t="s">
        <v>31</v>
      </c>
      <c r="N486" s="13" t="s">
        <v>31</v>
      </c>
      <c r="O486" s="13" t="s">
        <v>31</v>
      </c>
      <c r="P486" s="13">
        <f t="shared" si="61"/>
        <v>1</v>
      </c>
      <c r="R486" s="10" t="str">
        <f t="shared" si="67"/>
        <v/>
      </c>
      <c r="S486" s="10">
        <f t="shared" si="67"/>
        <v>280354.15000000002</v>
      </c>
      <c r="T486" s="10" t="str">
        <f t="shared" si="67"/>
        <v/>
      </c>
      <c r="U486" s="10" t="str">
        <f t="shared" si="66"/>
        <v/>
      </c>
      <c r="V486" s="10" t="str">
        <f t="shared" si="66"/>
        <v/>
      </c>
      <c r="W486" s="10" t="str">
        <f t="shared" si="66"/>
        <v/>
      </c>
      <c r="X486" s="10" t="str">
        <f t="shared" si="66"/>
        <v/>
      </c>
      <c r="Y486" s="14">
        <f t="shared" si="62"/>
        <v>0</v>
      </c>
      <c r="Z486" s="4"/>
      <c r="AA486" s="10" t="str">
        <f t="shared" si="65"/>
        <v/>
      </c>
      <c r="AB486" s="10">
        <f t="shared" si="65"/>
        <v>8602.8185714285719</v>
      </c>
      <c r="AC486" s="10" t="str">
        <f t="shared" si="65"/>
        <v/>
      </c>
      <c r="AD486" s="10" t="str">
        <f t="shared" si="64"/>
        <v/>
      </c>
      <c r="AE486" s="10" t="str">
        <f t="shared" si="64"/>
        <v/>
      </c>
      <c r="AF486" s="10" t="str">
        <f t="shared" si="64"/>
        <v/>
      </c>
      <c r="AG486" s="10" t="str">
        <f t="shared" si="57"/>
        <v/>
      </c>
      <c r="AH486" s="14">
        <f t="shared" si="63"/>
        <v>0</v>
      </c>
      <c r="AI486" s="12"/>
      <c r="AJ486" s="13" t="s">
        <v>579</v>
      </c>
    </row>
    <row r="487" spans="1:36" x14ac:dyDescent="0.3">
      <c r="A487" s="15" t="s">
        <v>623</v>
      </c>
      <c r="B487" s="9" t="str">
        <f>VLOOKUP(A487,'[1]Sub Pivot'!A$1:C$65536,2,FALSE)</f>
        <v>WHITE CREEK SUBSTATION (KPUD)</v>
      </c>
      <c r="C487" s="10">
        <f>VLOOKUP(A487,'[1]Sub Pivot'!A$1:C$65536,3,FALSE)</f>
        <v>322275.11</v>
      </c>
      <c r="D487" s="10">
        <f>IFERROR(VLOOKUP(A487,'[1]BP-18 Substation Detail'!A$1:C$65536,3,FALSE),"")</f>
        <v>321724.78000000003</v>
      </c>
      <c r="E487" s="11">
        <f t="shared" si="60"/>
        <v>1.7105614307979574E-3</v>
      </c>
      <c r="G487" s="10">
        <f>IFERROR(VLOOKUP('BP-20 Substation Detail'!A487,'[1]O&amp;M Pivot'!M$1:V$65536,10,FALSE),0)</f>
        <v>10865.387142857144</v>
      </c>
      <c r="I487" s="13" t="s">
        <v>31</v>
      </c>
      <c r="J487" s="13">
        <v>1</v>
      </c>
      <c r="K487" s="13" t="s">
        <v>31</v>
      </c>
      <c r="L487" s="13" t="s">
        <v>31</v>
      </c>
      <c r="M487" s="13" t="s">
        <v>31</v>
      </c>
      <c r="N487" s="13" t="s">
        <v>31</v>
      </c>
      <c r="O487" s="13" t="s">
        <v>31</v>
      </c>
      <c r="P487" s="13">
        <f t="shared" si="61"/>
        <v>1</v>
      </c>
      <c r="R487" s="10" t="str">
        <f t="shared" si="67"/>
        <v/>
      </c>
      <c r="S487" s="10">
        <f t="shared" si="67"/>
        <v>322275.11</v>
      </c>
      <c r="T487" s="10" t="str">
        <f t="shared" si="67"/>
        <v/>
      </c>
      <c r="U487" s="10" t="str">
        <f t="shared" si="66"/>
        <v/>
      </c>
      <c r="V487" s="10" t="str">
        <f t="shared" si="66"/>
        <v/>
      </c>
      <c r="W487" s="10" t="str">
        <f t="shared" si="66"/>
        <v/>
      </c>
      <c r="X487" s="10" t="str">
        <f t="shared" si="66"/>
        <v/>
      </c>
      <c r="Y487" s="14">
        <f t="shared" si="62"/>
        <v>0</v>
      </c>
      <c r="Z487" s="4"/>
      <c r="AA487" s="10" t="str">
        <f t="shared" si="65"/>
        <v/>
      </c>
      <c r="AB487" s="10">
        <f t="shared" si="65"/>
        <v>10865.387142857144</v>
      </c>
      <c r="AC487" s="10" t="str">
        <f t="shared" si="65"/>
        <v/>
      </c>
      <c r="AD487" s="10" t="str">
        <f t="shared" si="64"/>
        <v/>
      </c>
      <c r="AE487" s="10" t="str">
        <f t="shared" si="64"/>
        <v/>
      </c>
      <c r="AF487" s="10" t="str">
        <f t="shared" si="64"/>
        <v/>
      </c>
      <c r="AG487" s="10" t="str">
        <f t="shared" si="57"/>
        <v/>
      </c>
      <c r="AH487" s="14">
        <f t="shared" si="63"/>
        <v>0</v>
      </c>
      <c r="AI487" s="12"/>
      <c r="AJ487" s="13" t="s">
        <v>32</v>
      </c>
    </row>
    <row r="488" spans="1:36" x14ac:dyDescent="0.3">
      <c r="A488" s="15" t="s">
        <v>624</v>
      </c>
      <c r="B488" s="9" t="str">
        <f>VLOOKUP(A488,'[1]Sub Pivot'!A$1:C$65536,2,FALSE)</f>
        <v>ZEPHYR HEIGHTS SUBSTATION</v>
      </c>
      <c r="C488" s="10">
        <f>VLOOKUP(A488,'[1]Sub Pivot'!A$1:C$65536,3,FALSE)</f>
        <v>46511.519999999997</v>
      </c>
      <c r="D488" s="10">
        <f>IFERROR(VLOOKUP(A488,'[1]BP-18 Substation Detail'!A$1:C$65536,3,FALSE),"")</f>
        <v>46511.519999999997</v>
      </c>
      <c r="E488" s="11">
        <f t="shared" si="60"/>
        <v>0</v>
      </c>
      <c r="G488" s="10">
        <f>IFERROR(VLOOKUP('BP-20 Substation Detail'!A488,'[1]O&amp;M Pivot'!M$1:V$65536,10,FALSE),0)</f>
        <v>343.55</v>
      </c>
      <c r="I488" s="13" t="s">
        <v>31</v>
      </c>
      <c r="J488" s="13">
        <v>1</v>
      </c>
      <c r="K488" s="13" t="s">
        <v>31</v>
      </c>
      <c r="L488" s="13" t="s">
        <v>31</v>
      </c>
      <c r="M488" s="13" t="s">
        <v>31</v>
      </c>
      <c r="N488" s="13" t="s">
        <v>31</v>
      </c>
      <c r="O488" s="13" t="s">
        <v>31</v>
      </c>
      <c r="P488" s="13">
        <f t="shared" si="61"/>
        <v>1</v>
      </c>
      <c r="R488" s="10" t="str">
        <f t="shared" si="67"/>
        <v/>
      </c>
      <c r="S488" s="10">
        <f t="shared" si="67"/>
        <v>46511.519999999997</v>
      </c>
      <c r="T488" s="10" t="str">
        <f t="shared" si="67"/>
        <v/>
      </c>
      <c r="U488" s="10" t="str">
        <f t="shared" si="66"/>
        <v/>
      </c>
      <c r="V488" s="10" t="str">
        <f t="shared" si="66"/>
        <v/>
      </c>
      <c r="W488" s="10" t="str">
        <f t="shared" si="66"/>
        <v/>
      </c>
      <c r="X488" s="10" t="str">
        <f t="shared" si="66"/>
        <v/>
      </c>
      <c r="Y488" s="14">
        <f t="shared" si="62"/>
        <v>0</v>
      </c>
      <c r="Z488" s="4"/>
      <c r="AA488" s="10" t="str">
        <f t="shared" si="65"/>
        <v/>
      </c>
      <c r="AB488" s="10">
        <f t="shared" si="65"/>
        <v>343.55</v>
      </c>
      <c r="AC488" s="10" t="str">
        <f t="shared" si="65"/>
        <v/>
      </c>
      <c r="AD488" s="10" t="str">
        <f t="shared" si="64"/>
        <v/>
      </c>
      <c r="AE488" s="10" t="str">
        <f t="shared" si="64"/>
        <v/>
      </c>
      <c r="AF488" s="10" t="str">
        <f t="shared" si="64"/>
        <v/>
      </c>
      <c r="AG488" s="10" t="str">
        <f t="shared" si="57"/>
        <v/>
      </c>
      <c r="AH488" s="14">
        <f t="shared" si="63"/>
        <v>0</v>
      </c>
      <c r="AI488" s="12"/>
      <c r="AJ488" s="13" t="s">
        <v>48</v>
      </c>
    </row>
    <row r="489" spans="1:36" x14ac:dyDescent="0.3">
      <c r="A489" s="15" t="s">
        <v>625</v>
      </c>
      <c r="B489" s="9" t="str">
        <f>VLOOKUP(A489,'[1]Sub Pivot'!A$1:C$65536,2,FALSE)</f>
        <v>SPALDING SUBSTATION</v>
      </c>
      <c r="C489" s="10">
        <f>VLOOKUP(A489,'[1]Sub Pivot'!A$1:C$65536,3,FALSE)</f>
        <v>51421.4</v>
      </c>
      <c r="D489" s="10">
        <f>IFERROR(VLOOKUP(A489,'[1]BP-18 Substation Detail'!A$1:C$65536,3,FALSE),"")</f>
        <v>51421.4</v>
      </c>
      <c r="E489" s="11">
        <f t="shared" si="60"/>
        <v>0</v>
      </c>
      <c r="G489" s="10">
        <f>IFERROR(VLOOKUP('BP-20 Substation Detail'!A489,'[1]O&amp;M Pivot'!M$1:V$65536,10,FALSE),0)</f>
        <v>736.95285714285717</v>
      </c>
      <c r="I489" s="13" t="s">
        <v>31</v>
      </c>
      <c r="J489" s="13">
        <v>1</v>
      </c>
      <c r="K489" s="13" t="s">
        <v>31</v>
      </c>
      <c r="L489" s="13" t="s">
        <v>31</v>
      </c>
      <c r="M489" s="13" t="s">
        <v>31</v>
      </c>
      <c r="N489" s="13" t="s">
        <v>31</v>
      </c>
      <c r="O489" s="13" t="s">
        <v>31</v>
      </c>
      <c r="P489" s="13">
        <f t="shared" si="61"/>
        <v>1</v>
      </c>
      <c r="R489" s="10" t="str">
        <f t="shared" si="67"/>
        <v/>
      </c>
      <c r="S489" s="10">
        <f t="shared" si="67"/>
        <v>51421.4</v>
      </c>
      <c r="T489" s="10" t="str">
        <f t="shared" si="67"/>
        <v/>
      </c>
      <c r="U489" s="10" t="str">
        <f t="shared" si="66"/>
        <v/>
      </c>
      <c r="V489" s="10" t="str">
        <f t="shared" si="66"/>
        <v/>
      </c>
      <c r="W489" s="10" t="str">
        <f t="shared" si="66"/>
        <v/>
      </c>
      <c r="X489" s="10" t="str">
        <f t="shared" si="66"/>
        <v/>
      </c>
      <c r="Y489" s="14">
        <f t="shared" si="62"/>
        <v>0</v>
      </c>
      <c r="Z489" s="4"/>
      <c r="AA489" s="10" t="str">
        <f t="shared" si="65"/>
        <v/>
      </c>
      <c r="AB489" s="10">
        <f t="shared" si="65"/>
        <v>736.95285714285717</v>
      </c>
      <c r="AC489" s="10" t="str">
        <f t="shared" si="65"/>
        <v/>
      </c>
      <c r="AD489" s="10" t="str">
        <f t="shared" si="64"/>
        <v/>
      </c>
      <c r="AE489" s="10" t="str">
        <f t="shared" si="64"/>
        <v/>
      </c>
      <c r="AF489" s="10" t="str">
        <f t="shared" si="64"/>
        <v/>
      </c>
      <c r="AG489" s="10" t="str">
        <f t="shared" si="57"/>
        <v/>
      </c>
      <c r="AH489" s="14">
        <f t="shared" si="63"/>
        <v>0</v>
      </c>
      <c r="AI489" s="12"/>
      <c r="AJ489" s="13" t="s">
        <v>48</v>
      </c>
    </row>
    <row r="490" spans="1:36" x14ac:dyDescent="0.3">
      <c r="A490" s="15" t="s">
        <v>626</v>
      </c>
      <c r="B490" s="9" t="str">
        <f>VLOOKUP(A490,'[1]Sub Pivot'!A$1:C$65536,2,FALSE)</f>
        <v>WINE COUNTRY SUBSTATION</v>
      </c>
      <c r="C490" s="10">
        <f>VLOOKUP(A490,'[1]Sub Pivot'!A$1:C$65536,3,FALSE)</f>
        <v>6342281.4099999992</v>
      </c>
      <c r="D490" s="10">
        <f>IFERROR(VLOOKUP(A490,'[1]BP-18 Substation Detail'!A$1:C$65536,3,FALSE),"")</f>
        <v>6342281.4099999974</v>
      </c>
      <c r="E490" s="11">
        <f t="shared" si="60"/>
        <v>2.9368692885403799E-16</v>
      </c>
      <c r="G490" s="10">
        <f>IFERROR(VLOOKUP('BP-20 Substation Detail'!A490,'[1]O&amp;M Pivot'!M$1:V$65536,10,FALSE),0)</f>
        <v>27218.757142857143</v>
      </c>
      <c r="I490" s="13" t="s">
        <v>31</v>
      </c>
      <c r="J490" s="13">
        <v>1</v>
      </c>
      <c r="K490" s="13" t="s">
        <v>31</v>
      </c>
      <c r="L490" s="13" t="s">
        <v>31</v>
      </c>
      <c r="M490" s="13" t="s">
        <v>31</v>
      </c>
      <c r="N490" s="13" t="s">
        <v>31</v>
      </c>
      <c r="O490" s="13" t="s">
        <v>31</v>
      </c>
      <c r="P490" s="13">
        <f t="shared" si="61"/>
        <v>1</v>
      </c>
      <c r="R490" s="10" t="str">
        <f t="shared" si="67"/>
        <v/>
      </c>
      <c r="S490" s="10">
        <f t="shared" si="67"/>
        <v>6342281.4099999992</v>
      </c>
      <c r="T490" s="10" t="str">
        <f t="shared" si="67"/>
        <v/>
      </c>
      <c r="U490" s="10" t="str">
        <f t="shared" si="66"/>
        <v/>
      </c>
      <c r="V490" s="10" t="str">
        <f t="shared" si="66"/>
        <v/>
      </c>
      <c r="W490" s="10" t="str">
        <f t="shared" si="66"/>
        <v/>
      </c>
      <c r="X490" s="10" t="str">
        <f t="shared" si="66"/>
        <v/>
      </c>
      <c r="Y490" s="14">
        <f t="shared" si="62"/>
        <v>0</v>
      </c>
      <c r="Z490" s="4"/>
      <c r="AA490" s="10" t="str">
        <f t="shared" si="65"/>
        <v/>
      </c>
      <c r="AB490" s="10">
        <f t="shared" si="65"/>
        <v>27218.757142857143</v>
      </c>
      <c r="AC490" s="10" t="str">
        <f t="shared" si="65"/>
        <v/>
      </c>
      <c r="AD490" s="10" t="str">
        <f t="shared" si="64"/>
        <v/>
      </c>
      <c r="AE490" s="10" t="str">
        <f t="shared" si="64"/>
        <v/>
      </c>
      <c r="AF490" s="10" t="str">
        <f t="shared" si="64"/>
        <v/>
      </c>
      <c r="AG490" s="10" t="str">
        <f t="shared" si="57"/>
        <v/>
      </c>
      <c r="AH490" s="14">
        <f t="shared" si="63"/>
        <v>0</v>
      </c>
      <c r="AI490" s="12"/>
      <c r="AJ490" s="13" t="s">
        <v>579</v>
      </c>
    </row>
    <row r="491" spans="1:36" x14ac:dyDescent="0.3">
      <c r="A491" s="15" t="s">
        <v>627</v>
      </c>
      <c r="B491" s="9" t="str">
        <f>VLOOKUP(A491,'[1]Sub Pivot'!A$1:C$65536,2,FALSE)</f>
        <v>PATU SUBSTATION</v>
      </c>
      <c r="C491" s="10">
        <f>VLOOKUP(A491,'[1]Sub Pivot'!A$1:C$65536,3,FALSE)</f>
        <v>6177.35</v>
      </c>
      <c r="D491" s="10">
        <f>IFERROR(VLOOKUP(A491,'[1]BP-18 Substation Detail'!A$1:C$65536,3,FALSE),"")</f>
        <v>6177.35</v>
      </c>
      <c r="E491" s="11">
        <f t="shared" si="60"/>
        <v>0</v>
      </c>
      <c r="G491" s="10">
        <f>IFERROR(VLOOKUP('BP-20 Substation Detail'!A491,'[1]O&amp;M Pivot'!M$1:V$65536,10,FALSE),0)</f>
        <v>230.32714285714286</v>
      </c>
      <c r="I491" s="13" t="s">
        <v>31</v>
      </c>
      <c r="J491" s="13">
        <v>1</v>
      </c>
      <c r="K491" s="13" t="s">
        <v>31</v>
      </c>
      <c r="L491" s="13" t="s">
        <v>31</v>
      </c>
      <c r="M491" s="13" t="s">
        <v>31</v>
      </c>
      <c r="N491" s="13" t="s">
        <v>31</v>
      </c>
      <c r="O491" s="13" t="s">
        <v>31</v>
      </c>
      <c r="P491" s="13">
        <f t="shared" si="61"/>
        <v>1</v>
      </c>
      <c r="R491" s="10" t="str">
        <f t="shared" si="67"/>
        <v/>
      </c>
      <c r="S491" s="10">
        <f t="shared" si="67"/>
        <v>6177.35</v>
      </c>
      <c r="T491" s="10" t="str">
        <f t="shared" si="67"/>
        <v/>
      </c>
      <c r="U491" s="10" t="str">
        <f t="shared" si="66"/>
        <v/>
      </c>
      <c r="V491" s="10" t="str">
        <f t="shared" si="66"/>
        <v/>
      </c>
      <c r="W491" s="10" t="str">
        <f t="shared" si="66"/>
        <v/>
      </c>
      <c r="X491" s="10" t="str">
        <f t="shared" si="66"/>
        <v/>
      </c>
      <c r="Y491" s="14">
        <f t="shared" si="62"/>
        <v>0</v>
      </c>
      <c r="Z491" s="4"/>
      <c r="AA491" s="10" t="str">
        <f t="shared" si="65"/>
        <v/>
      </c>
      <c r="AB491" s="10">
        <f t="shared" si="65"/>
        <v>230.32714285714286</v>
      </c>
      <c r="AC491" s="10" t="str">
        <f t="shared" si="65"/>
        <v/>
      </c>
      <c r="AD491" s="10" t="str">
        <f t="shared" si="64"/>
        <v/>
      </c>
      <c r="AE491" s="10" t="str">
        <f t="shared" si="64"/>
        <v/>
      </c>
      <c r="AF491" s="10" t="str">
        <f t="shared" si="64"/>
        <v/>
      </c>
      <c r="AG491" s="10" t="str">
        <f t="shared" si="57"/>
        <v/>
      </c>
      <c r="AH491" s="14">
        <f t="shared" si="63"/>
        <v>0</v>
      </c>
      <c r="AI491" s="12"/>
      <c r="AJ491" s="13" t="s">
        <v>32</v>
      </c>
    </row>
    <row r="492" spans="1:36" x14ac:dyDescent="0.3">
      <c r="A492" s="15" t="s">
        <v>628</v>
      </c>
      <c r="B492" s="9" t="str">
        <f>VLOOKUP(A492,'[1]Sub Pivot'!A$1:C$65536,2,FALSE)</f>
        <v>UNDERWOOD TAP AUTO-SECTIONALIZING STATION</v>
      </c>
      <c r="C492" s="10">
        <f>VLOOKUP(A492,'[1]Sub Pivot'!A$1:C$65536,3,FALSE)</f>
        <v>698307.62999999989</v>
      </c>
      <c r="D492" s="10">
        <f>IFERROR(VLOOKUP(A492,'[1]BP-18 Substation Detail'!A$1:C$65536,3,FALSE),"")</f>
        <v>698307.62999999989</v>
      </c>
      <c r="E492" s="11">
        <f t="shared" si="60"/>
        <v>0</v>
      </c>
      <c r="G492" s="10">
        <f>IFERROR(VLOOKUP('BP-20 Substation Detail'!A492,'[1]O&amp;M Pivot'!M$1:V$65536,10,FALSE),0)</f>
        <v>3620.3328571428569</v>
      </c>
      <c r="I492" s="13" t="s">
        <v>31</v>
      </c>
      <c r="J492" s="13">
        <v>1</v>
      </c>
      <c r="K492" s="13" t="s">
        <v>31</v>
      </c>
      <c r="L492" s="13" t="s">
        <v>31</v>
      </c>
      <c r="M492" s="13" t="s">
        <v>31</v>
      </c>
      <c r="N492" s="13" t="s">
        <v>31</v>
      </c>
      <c r="O492" s="13" t="s">
        <v>31</v>
      </c>
      <c r="P492" s="13">
        <f t="shared" si="61"/>
        <v>1</v>
      </c>
      <c r="R492" s="10" t="str">
        <f t="shared" si="67"/>
        <v/>
      </c>
      <c r="S492" s="10">
        <f t="shared" si="67"/>
        <v>698307.62999999989</v>
      </c>
      <c r="T492" s="10" t="str">
        <f t="shared" si="67"/>
        <v/>
      </c>
      <c r="U492" s="10" t="str">
        <f t="shared" si="66"/>
        <v/>
      </c>
      <c r="V492" s="10" t="str">
        <f t="shared" si="66"/>
        <v/>
      </c>
      <c r="W492" s="10" t="str">
        <f t="shared" si="66"/>
        <v/>
      </c>
      <c r="X492" s="10" t="str">
        <f t="shared" si="66"/>
        <v/>
      </c>
      <c r="Y492" s="14">
        <f t="shared" si="62"/>
        <v>0</v>
      </c>
      <c r="Z492" s="4"/>
      <c r="AA492" s="10" t="str">
        <f t="shared" si="65"/>
        <v/>
      </c>
      <c r="AB492" s="10">
        <f t="shared" si="65"/>
        <v>3620.3328571428569</v>
      </c>
      <c r="AC492" s="10" t="str">
        <f t="shared" si="65"/>
        <v/>
      </c>
      <c r="AD492" s="10" t="str">
        <f t="shared" si="64"/>
        <v/>
      </c>
      <c r="AE492" s="10" t="str">
        <f t="shared" si="64"/>
        <v/>
      </c>
      <c r="AF492" s="10" t="str">
        <f t="shared" si="64"/>
        <v/>
      </c>
      <c r="AG492" s="10" t="str">
        <f t="shared" si="64"/>
        <v/>
      </c>
      <c r="AH492" s="14">
        <f t="shared" si="63"/>
        <v>0</v>
      </c>
      <c r="AI492" s="12"/>
      <c r="AJ492" s="13" t="s">
        <v>32</v>
      </c>
    </row>
    <row r="493" spans="1:36" x14ac:dyDescent="0.3">
      <c r="A493" s="15" t="s">
        <v>629</v>
      </c>
      <c r="B493" s="9" t="str">
        <f>VLOOKUP(A493,'[1]Sub Pivot'!A$1:C$65536,2,FALSE)</f>
        <v>PACIFIC SUBSTATION</v>
      </c>
      <c r="C493" s="10">
        <f>VLOOKUP(A493,'[1]Sub Pivot'!A$1:C$65536,3,FALSE)</f>
        <v>39385.279999999999</v>
      </c>
      <c r="D493" s="10">
        <f>IFERROR(VLOOKUP(A493,'[1]BP-18 Substation Detail'!A$1:C$65536,3,FALSE),"")</f>
        <v>39385.279999999999</v>
      </c>
      <c r="E493" s="11">
        <f t="shared" si="60"/>
        <v>0</v>
      </c>
      <c r="G493" s="10">
        <f>IFERROR(VLOOKUP('BP-20 Substation Detail'!A493,'[1]O&amp;M Pivot'!M$1:V$65536,10,FALSE),0)</f>
        <v>940.37571428571448</v>
      </c>
      <c r="I493" s="13" t="s">
        <v>31</v>
      </c>
      <c r="J493" s="13">
        <v>1</v>
      </c>
      <c r="K493" s="13" t="s">
        <v>31</v>
      </c>
      <c r="L493" s="13" t="s">
        <v>31</v>
      </c>
      <c r="M493" s="13" t="s">
        <v>31</v>
      </c>
      <c r="N493" s="13" t="s">
        <v>31</v>
      </c>
      <c r="O493" s="13" t="s">
        <v>31</v>
      </c>
      <c r="P493" s="13">
        <f t="shared" si="61"/>
        <v>1</v>
      </c>
      <c r="R493" s="10" t="str">
        <f t="shared" si="67"/>
        <v/>
      </c>
      <c r="S493" s="10">
        <f t="shared" si="67"/>
        <v>39385.279999999999</v>
      </c>
      <c r="T493" s="10" t="str">
        <f t="shared" si="67"/>
        <v/>
      </c>
      <c r="U493" s="10" t="str">
        <f t="shared" si="66"/>
        <v/>
      </c>
      <c r="V493" s="10" t="str">
        <f t="shared" si="66"/>
        <v/>
      </c>
      <c r="W493" s="10" t="str">
        <f t="shared" si="66"/>
        <v/>
      </c>
      <c r="X493" s="10" t="str">
        <f t="shared" si="66"/>
        <v/>
      </c>
      <c r="Y493" s="14">
        <f t="shared" si="62"/>
        <v>0</v>
      </c>
      <c r="Z493" s="4"/>
      <c r="AA493" s="10" t="str">
        <f t="shared" si="65"/>
        <v/>
      </c>
      <c r="AB493" s="10">
        <f t="shared" si="65"/>
        <v>940.37571428571448</v>
      </c>
      <c r="AC493" s="10" t="str">
        <f t="shared" si="65"/>
        <v/>
      </c>
      <c r="AD493" s="10" t="str">
        <f t="shared" si="64"/>
        <v/>
      </c>
      <c r="AE493" s="10" t="str">
        <f t="shared" si="64"/>
        <v/>
      </c>
      <c r="AF493" s="10" t="str">
        <f t="shared" si="64"/>
        <v/>
      </c>
      <c r="AG493" s="10" t="str">
        <f t="shared" si="64"/>
        <v/>
      </c>
      <c r="AH493" s="14">
        <f t="shared" si="63"/>
        <v>0</v>
      </c>
      <c r="AI493" s="12"/>
      <c r="AJ493" s="13" t="s">
        <v>48</v>
      </c>
    </row>
    <row r="494" spans="1:36" x14ac:dyDescent="0.3">
      <c r="A494" s="15" t="s">
        <v>630</v>
      </c>
      <c r="B494" s="9" t="str">
        <f>VLOOKUP(A494,'[1]Sub Pivot'!A$1:C$65536,2,FALSE)</f>
        <v>BLANTON ROAD SUBSTATION</v>
      </c>
      <c r="C494" s="10">
        <f>VLOOKUP(A494,'[1]Sub Pivot'!A$1:C$65536,3,FALSE)</f>
        <v>22796</v>
      </c>
      <c r="D494" s="10">
        <f>IFERROR(VLOOKUP(A494,'[1]BP-18 Substation Detail'!A$1:C$65536,3,FALSE),"")</f>
        <v>22796</v>
      </c>
      <c r="E494" s="11">
        <f t="shared" si="60"/>
        <v>0</v>
      </c>
      <c r="G494" s="10">
        <f>IFERROR(VLOOKUP('BP-20 Substation Detail'!A494,'[1]O&amp;M Pivot'!M$1:V$65536,10,FALSE),0)</f>
        <v>356.17714285714288</v>
      </c>
      <c r="I494" s="13" t="s">
        <v>31</v>
      </c>
      <c r="J494" s="13">
        <v>1</v>
      </c>
      <c r="K494" s="13" t="s">
        <v>31</v>
      </c>
      <c r="L494" s="13" t="s">
        <v>31</v>
      </c>
      <c r="M494" s="13" t="s">
        <v>31</v>
      </c>
      <c r="N494" s="13" t="s">
        <v>31</v>
      </c>
      <c r="O494" s="13" t="s">
        <v>31</v>
      </c>
      <c r="P494" s="13">
        <f t="shared" si="61"/>
        <v>1</v>
      </c>
      <c r="R494" s="10" t="str">
        <f t="shared" si="67"/>
        <v/>
      </c>
      <c r="S494" s="10">
        <f t="shared" si="67"/>
        <v>22796</v>
      </c>
      <c r="T494" s="10" t="str">
        <f t="shared" si="67"/>
        <v/>
      </c>
      <c r="U494" s="10" t="str">
        <f t="shared" si="66"/>
        <v/>
      </c>
      <c r="V494" s="10" t="str">
        <f t="shared" si="66"/>
        <v/>
      </c>
      <c r="W494" s="10" t="str">
        <f t="shared" si="66"/>
        <v/>
      </c>
      <c r="X494" s="10" t="str">
        <f t="shared" si="66"/>
        <v/>
      </c>
      <c r="Y494" s="14">
        <f t="shared" si="62"/>
        <v>0</v>
      </c>
      <c r="Z494" s="4"/>
      <c r="AA494" s="10" t="str">
        <f t="shared" si="65"/>
        <v/>
      </c>
      <c r="AB494" s="10">
        <f t="shared" si="65"/>
        <v>356.17714285714288</v>
      </c>
      <c r="AC494" s="10" t="str">
        <f t="shared" si="65"/>
        <v/>
      </c>
      <c r="AD494" s="10" t="str">
        <f t="shared" si="64"/>
        <v/>
      </c>
      <c r="AE494" s="10" t="str">
        <f t="shared" si="64"/>
        <v/>
      </c>
      <c r="AF494" s="10" t="str">
        <f t="shared" si="64"/>
        <v/>
      </c>
      <c r="AG494" s="10" t="str">
        <f t="shared" si="64"/>
        <v/>
      </c>
      <c r="AH494" s="14">
        <f t="shared" si="63"/>
        <v>0</v>
      </c>
      <c r="AI494" s="12"/>
      <c r="AJ494" s="13" t="s">
        <v>48</v>
      </c>
    </row>
    <row r="495" spans="1:36" x14ac:dyDescent="0.3">
      <c r="A495" s="15" t="s">
        <v>631</v>
      </c>
      <c r="B495" s="9" t="str">
        <f>VLOOKUP(A495,'[1]Sub Pivot'!A$1:C$65536,2,FALSE)</f>
        <v>NORTH POWDER SUBSTATION (UNKNOWN)</v>
      </c>
      <c r="C495" s="10">
        <f>VLOOKUP(A495,'[1]Sub Pivot'!A$1:C$65536,3,FALSE)</f>
        <v>4391.62</v>
      </c>
      <c r="D495" s="10">
        <f>IFERROR(VLOOKUP(A495,'[1]BP-18 Substation Detail'!A$1:C$65536,3,FALSE),"")</f>
        <v>4391.62</v>
      </c>
      <c r="E495" s="11">
        <f t="shared" si="60"/>
        <v>0</v>
      </c>
      <c r="G495" s="10">
        <f>IFERROR(VLOOKUP('BP-20 Substation Detail'!A495,'[1]O&amp;M Pivot'!M$1:V$65536,10,FALSE),0)</f>
        <v>0</v>
      </c>
      <c r="I495" s="13" t="s">
        <v>31</v>
      </c>
      <c r="J495" s="13">
        <v>1</v>
      </c>
      <c r="K495" s="13" t="s">
        <v>31</v>
      </c>
      <c r="L495" s="13" t="s">
        <v>31</v>
      </c>
      <c r="M495" s="13" t="s">
        <v>31</v>
      </c>
      <c r="N495" s="13" t="s">
        <v>31</v>
      </c>
      <c r="O495" s="13" t="s">
        <v>31</v>
      </c>
      <c r="P495" s="13">
        <f t="shared" si="61"/>
        <v>1</v>
      </c>
      <c r="R495" s="10" t="str">
        <f t="shared" si="67"/>
        <v/>
      </c>
      <c r="S495" s="10">
        <f t="shared" si="67"/>
        <v>4391.62</v>
      </c>
      <c r="T495" s="10" t="str">
        <f t="shared" si="67"/>
        <v/>
      </c>
      <c r="U495" s="10" t="str">
        <f t="shared" si="66"/>
        <v/>
      </c>
      <c r="V495" s="10" t="str">
        <f t="shared" si="66"/>
        <v/>
      </c>
      <c r="W495" s="10" t="str">
        <f t="shared" si="66"/>
        <v/>
      </c>
      <c r="X495" s="10" t="str">
        <f t="shared" si="66"/>
        <v/>
      </c>
      <c r="Y495" s="14">
        <f t="shared" si="62"/>
        <v>0</v>
      </c>
      <c r="Z495" s="4"/>
      <c r="AA495" s="10" t="str">
        <f t="shared" si="65"/>
        <v/>
      </c>
      <c r="AB495" s="10">
        <f t="shared" si="65"/>
        <v>0</v>
      </c>
      <c r="AC495" s="10" t="str">
        <f t="shared" si="65"/>
        <v/>
      </c>
      <c r="AD495" s="10" t="str">
        <f t="shared" si="64"/>
        <v/>
      </c>
      <c r="AE495" s="10" t="str">
        <f t="shared" si="64"/>
        <v/>
      </c>
      <c r="AF495" s="10" t="str">
        <f t="shared" si="64"/>
        <v/>
      </c>
      <c r="AG495" s="10" t="str">
        <f t="shared" si="64"/>
        <v/>
      </c>
      <c r="AH495" s="14">
        <f t="shared" si="63"/>
        <v>0</v>
      </c>
      <c r="AI495" s="12"/>
      <c r="AJ495" s="13" t="s">
        <v>48</v>
      </c>
    </row>
    <row r="496" spans="1:36" x14ac:dyDescent="0.3">
      <c r="A496" s="15" t="s">
        <v>632</v>
      </c>
      <c r="B496" s="9" t="str">
        <f>VLOOKUP(A496,'[1]Sub Pivot'!A$1:C$65536,2,FALSE)</f>
        <v>RATTLESNAKE ROAD SUBSTATION (HORIZON WIND)</v>
      </c>
      <c r="C496" s="10">
        <f>VLOOKUP(A496,'[1]Sub Pivot'!A$1:C$65536,3,FALSE)</f>
        <v>16317.78</v>
      </c>
      <c r="D496" s="10">
        <f>IFERROR(VLOOKUP(A496,'[1]BP-18 Substation Detail'!A$1:C$65536,3,FALSE),"")</f>
        <v>16317.78</v>
      </c>
      <c r="E496" s="11">
        <f t="shared" si="60"/>
        <v>0</v>
      </c>
      <c r="G496" s="10">
        <f>IFERROR(VLOOKUP('BP-20 Substation Detail'!A496,'[1]O&amp;M Pivot'!M$1:V$65536,10,FALSE),0)</f>
        <v>0</v>
      </c>
      <c r="I496" s="13" t="s">
        <v>31</v>
      </c>
      <c r="J496" s="13">
        <v>1</v>
      </c>
      <c r="K496" s="13" t="s">
        <v>31</v>
      </c>
      <c r="L496" s="13" t="s">
        <v>31</v>
      </c>
      <c r="M496" s="13" t="s">
        <v>31</v>
      </c>
      <c r="N496" s="13" t="s">
        <v>31</v>
      </c>
      <c r="O496" s="13" t="s">
        <v>31</v>
      </c>
      <c r="P496" s="13">
        <f t="shared" si="61"/>
        <v>1</v>
      </c>
      <c r="R496" s="10" t="str">
        <f t="shared" si="67"/>
        <v/>
      </c>
      <c r="S496" s="10">
        <f t="shared" si="67"/>
        <v>16317.78</v>
      </c>
      <c r="T496" s="10" t="str">
        <f t="shared" si="67"/>
        <v/>
      </c>
      <c r="U496" s="10" t="str">
        <f t="shared" si="66"/>
        <v/>
      </c>
      <c r="V496" s="10" t="str">
        <f t="shared" si="66"/>
        <v/>
      </c>
      <c r="W496" s="10" t="str">
        <f t="shared" si="66"/>
        <v/>
      </c>
      <c r="X496" s="10" t="str">
        <f t="shared" si="66"/>
        <v/>
      </c>
      <c r="Y496" s="14">
        <f t="shared" si="62"/>
        <v>0</v>
      </c>
      <c r="Z496" s="4"/>
      <c r="AA496" s="10" t="str">
        <f t="shared" si="65"/>
        <v/>
      </c>
      <c r="AB496" s="10">
        <f t="shared" si="65"/>
        <v>0</v>
      </c>
      <c r="AC496" s="10" t="str">
        <f t="shared" si="65"/>
        <v/>
      </c>
      <c r="AD496" s="10" t="str">
        <f t="shared" si="64"/>
        <v/>
      </c>
      <c r="AE496" s="10" t="str">
        <f t="shared" si="64"/>
        <v/>
      </c>
      <c r="AF496" s="10" t="str">
        <f t="shared" si="64"/>
        <v/>
      </c>
      <c r="AG496" s="10" t="str">
        <f t="shared" si="64"/>
        <v/>
      </c>
      <c r="AH496" s="14">
        <f t="shared" si="63"/>
        <v>0</v>
      </c>
      <c r="AI496" s="12"/>
      <c r="AJ496" s="13" t="s">
        <v>32</v>
      </c>
    </row>
    <row r="497" spans="1:36" x14ac:dyDescent="0.3">
      <c r="A497" s="15" t="s">
        <v>633</v>
      </c>
      <c r="B497" s="9" t="str">
        <f>VLOOKUP(A497,'[1]Sub Pivot'!A$1:C$65536,2,FALSE)</f>
        <v>HORN BUTTE SUBSTATION (INVENERGY WIND)</v>
      </c>
      <c r="C497" s="10">
        <f>VLOOKUP(A497,'[1]Sub Pivot'!A$1:C$65536,3,FALSE)</f>
        <v>208873.09999999998</v>
      </c>
      <c r="D497" s="10">
        <f>IFERROR(VLOOKUP(A497,'[1]BP-18 Substation Detail'!A$1:C$65536,3,FALSE),"")</f>
        <v>208873.09999999998</v>
      </c>
      <c r="E497" s="11">
        <f t="shared" si="60"/>
        <v>0</v>
      </c>
      <c r="G497" s="10">
        <f>IFERROR(VLOOKUP('BP-20 Substation Detail'!A497,'[1]O&amp;M Pivot'!M$1:V$65536,10,FALSE),0)</f>
        <v>15233.711428571429</v>
      </c>
      <c r="I497" s="13" t="s">
        <v>31</v>
      </c>
      <c r="J497" s="13">
        <v>1</v>
      </c>
      <c r="K497" s="13" t="s">
        <v>31</v>
      </c>
      <c r="L497" s="13" t="s">
        <v>31</v>
      </c>
      <c r="M497" s="13" t="s">
        <v>31</v>
      </c>
      <c r="N497" s="13" t="s">
        <v>31</v>
      </c>
      <c r="O497" s="13" t="s">
        <v>31</v>
      </c>
      <c r="P497" s="13">
        <f t="shared" si="61"/>
        <v>1</v>
      </c>
      <c r="R497" s="10" t="str">
        <f t="shared" si="67"/>
        <v/>
      </c>
      <c r="S497" s="10">
        <f t="shared" si="67"/>
        <v>208873.09999999998</v>
      </c>
      <c r="T497" s="10" t="str">
        <f t="shared" si="67"/>
        <v/>
      </c>
      <c r="U497" s="10" t="str">
        <f t="shared" si="66"/>
        <v/>
      </c>
      <c r="V497" s="10" t="str">
        <f t="shared" si="66"/>
        <v/>
      </c>
      <c r="W497" s="10" t="str">
        <f t="shared" si="66"/>
        <v/>
      </c>
      <c r="X497" s="10" t="str">
        <f t="shared" si="66"/>
        <v/>
      </c>
      <c r="Y497" s="14">
        <f t="shared" si="62"/>
        <v>0</v>
      </c>
      <c r="Z497" s="4"/>
      <c r="AA497" s="10" t="str">
        <f t="shared" si="65"/>
        <v/>
      </c>
      <c r="AB497" s="10">
        <f t="shared" si="65"/>
        <v>15233.711428571429</v>
      </c>
      <c r="AC497" s="10" t="str">
        <f t="shared" si="65"/>
        <v/>
      </c>
      <c r="AD497" s="10" t="str">
        <f t="shared" si="64"/>
        <v/>
      </c>
      <c r="AE497" s="10" t="str">
        <f t="shared" si="64"/>
        <v/>
      </c>
      <c r="AF497" s="10" t="str">
        <f t="shared" si="64"/>
        <v/>
      </c>
      <c r="AG497" s="10" t="str">
        <f t="shared" si="64"/>
        <v/>
      </c>
      <c r="AH497" s="14">
        <f t="shared" si="63"/>
        <v>0</v>
      </c>
      <c r="AI497" s="12"/>
      <c r="AJ497" s="13" t="s">
        <v>32</v>
      </c>
    </row>
    <row r="498" spans="1:36" x14ac:dyDescent="0.3">
      <c r="A498" s="15" t="s">
        <v>634</v>
      </c>
      <c r="B498" s="9" t="str">
        <f>VLOOKUP(A498,'[1]Sub Pivot'!A$1:C$65536,2,FALSE)</f>
        <v>RIMROCK LAKE SUBSTATION (BENTON REA)</v>
      </c>
      <c r="C498" s="10">
        <f>VLOOKUP(A498,'[1]Sub Pivot'!A$1:C$65536,3,FALSE)</f>
        <v>30789.14</v>
      </c>
      <c r="D498" s="10">
        <f>IFERROR(VLOOKUP(A498,'[1]BP-18 Substation Detail'!A$1:C$65536,3,FALSE),"")</f>
        <v>30789.14</v>
      </c>
      <c r="E498" s="11">
        <f t="shared" si="60"/>
        <v>0</v>
      </c>
      <c r="G498" s="10">
        <f>IFERROR(VLOOKUP('BP-20 Substation Detail'!A498,'[1]O&amp;M Pivot'!M$1:V$65536,10,FALSE),0)</f>
        <v>410.95285714285711</v>
      </c>
      <c r="I498" s="13" t="s">
        <v>31</v>
      </c>
      <c r="J498" s="13">
        <v>1</v>
      </c>
      <c r="K498" s="13" t="s">
        <v>31</v>
      </c>
      <c r="L498" s="13" t="s">
        <v>31</v>
      </c>
      <c r="M498" s="13" t="s">
        <v>31</v>
      </c>
      <c r="N498" s="13" t="s">
        <v>31</v>
      </c>
      <c r="O498" s="13" t="s">
        <v>31</v>
      </c>
      <c r="P498" s="13">
        <f t="shared" si="61"/>
        <v>1</v>
      </c>
      <c r="R498" s="10" t="str">
        <f t="shared" si="67"/>
        <v/>
      </c>
      <c r="S498" s="10">
        <f t="shared" si="67"/>
        <v>30789.14</v>
      </c>
      <c r="T498" s="10" t="str">
        <f t="shared" si="67"/>
        <v/>
      </c>
      <c r="U498" s="10" t="str">
        <f t="shared" si="66"/>
        <v/>
      </c>
      <c r="V498" s="10" t="str">
        <f t="shared" si="66"/>
        <v/>
      </c>
      <c r="W498" s="10" t="str">
        <f t="shared" si="66"/>
        <v/>
      </c>
      <c r="X498" s="10" t="str">
        <f t="shared" si="66"/>
        <v/>
      </c>
      <c r="Y498" s="14">
        <f t="shared" si="62"/>
        <v>0</v>
      </c>
      <c r="Z498" s="4"/>
      <c r="AA498" s="10" t="str">
        <f t="shared" si="65"/>
        <v/>
      </c>
      <c r="AB498" s="10">
        <f t="shared" si="65"/>
        <v>410.95285714285711</v>
      </c>
      <c r="AC498" s="10" t="str">
        <f t="shared" si="65"/>
        <v/>
      </c>
      <c r="AD498" s="10" t="str">
        <f t="shared" si="64"/>
        <v/>
      </c>
      <c r="AE498" s="10" t="str">
        <f t="shared" si="64"/>
        <v/>
      </c>
      <c r="AF498" s="10" t="str">
        <f t="shared" si="64"/>
        <v/>
      </c>
      <c r="AG498" s="10" t="str">
        <f t="shared" si="64"/>
        <v/>
      </c>
      <c r="AH498" s="14">
        <f t="shared" si="63"/>
        <v>0</v>
      </c>
      <c r="AI498" s="12"/>
      <c r="AJ498" s="13" t="s">
        <v>48</v>
      </c>
    </row>
    <row r="499" spans="1:36" x14ac:dyDescent="0.3">
      <c r="A499" s="15" t="s">
        <v>635</v>
      </c>
      <c r="B499" s="9" t="str">
        <f>VLOOKUP(A499,'[1]Sub Pivot'!A$1:C$65536,2,FALSE)</f>
        <v>HAY CANYON SUBSTATION (IBERDOLA)</v>
      </c>
      <c r="C499" s="10">
        <f>VLOOKUP(A499,'[1]Sub Pivot'!A$1:C$65536,3,FALSE)</f>
        <v>130482.92</v>
      </c>
      <c r="D499" s="10">
        <f>IFERROR(VLOOKUP(A499,'[1]BP-18 Substation Detail'!A$1:C$65536,3,FALSE),"")</f>
        <v>130482.92</v>
      </c>
      <c r="E499" s="11">
        <f t="shared" si="60"/>
        <v>0</v>
      </c>
      <c r="G499" s="10">
        <f>IFERROR(VLOOKUP('BP-20 Substation Detail'!A499,'[1]O&amp;M Pivot'!M$1:V$65536,10,FALSE),0)</f>
        <v>4856.2414285714285</v>
      </c>
      <c r="I499" s="13" t="s">
        <v>31</v>
      </c>
      <c r="J499" s="13">
        <v>1</v>
      </c>
      <c r="K499" s="13" t="s">
        <v>31</v>
      </c>
      <c r="L499" s="13" t="s">
        <v>31</v>
      </c>
      <c r="M499" s="13" t="s">
        <v>31</v>
      </c>
      <c r="N499" s="13" t="s">
        <v>31</v>
      </c>
      <c r="O499" s="13" t="s">
        <v>31</v>
      </c>
      <c r="P499" s="13">
        <f t="shared" si="61"/>
        <v>1</v>
      </c>
      <c r="R499" s="10" t="str">
        <f t="shared" si="67"/>
        <v/>
      </c>
      <c r="S499" s="10">
        <f t="shared" si="67"/>
        <v>130482.92</v>
      </c>
      <c r="T499" s="10" t="str">
        <f t="shared" si="67"/>
        <v/>
      </c>
      <c r="U499" s="10" t="str">
        <f t="shared" si="66"/>
        <v/>
      </c>
      <c r="V499" s="10" t="str">
        <f t="shared" si="66"/>
        <v/>
      </c>
      <c r="W499" s="10" t="str">
        <f t="shared" si="66"/>
        <v/>
      </c>
      <c r="X499" s="10" t="str">
        <f t="shared" si="66"/>
        <v/>
      </c>
      <c r="Y499" s="14">
        <f t="shared" si="62"/>
        <v>0</v>
      </c>
      <c r="Z499" s="4"/>
      <c r="AA499" s="10" t="str">
        <f t="shared" si="65"/>
        <v/>
      </c>
      <c r="AB499" s="10">
        <f t="shared" si="65"/>
        <v>4856.2414285714285</v>
      </c>
      <c r="AC499" s="10" t="str">
        <f t="shared" si="65"/>
        <v/>
      </c>
      <c r="AD499" s="10" t="str">
        <f t="shared" si="64"/>
        <v/>
      </c>
      <c r="AE499" s="10" t="str">
        <f t="shared" si="64"/>
        <v/>
      </c>
      <c r="AF499" s="10" t="str">
        <f t="shared" si="64"/>
        <v/>
      </c>
      <c r="AG499" s="10" t="str">
        <f t="shared" si="64"/>
        <v/>
      </c>
      <c r="AH499" s="14">
        <f t="shared" si="63"/>
        <v>0</v>
      </c>
      <c r="AI499" s="12"/>
      <c r="AJ499" s="13" t="s">
        <v>579</v>
      </c>
    </row>
    <row r="500" spans="1:36" x14ac:dyDescent="0.3">
      <c r="A500" s="15" t="s">
        <v>636</v>
      </c>
      <c r="B500" s="9" t="str">
        <f>VLOOKUP(A500,'[1]Sub Pivot'!A$1:C$65536,2,FALSE)</f>
        <v>JOHN DAY SUBSTATION - 230 YARD</v>
      </c>
      <c r="C500" s="10">
        <f>VLOOKUP(A500,'[1]Sub Pivot'!A$1:C$65536,3,FALSE)</f>
        <v>28938178.410000008</v>
      </c>
      <c r="D500" s="10">
        <f>IFERROR(VLOOKUP(A500,'[1]BP-18 Substation Detail'!A$1:C$65536,3,FALSE),"")</f>
        <v>28938178.41</v>
      </c>
      <c r="E500" s="11">
        <f t="shared" si="60"/>
        <v>2.5746543169936274E-16</v>
      </c>
      <c r="G500" s="10">
        <f>IFERROR(VLOOKUP('BP-20 Substation Detail'!A500,'[1]O&amp;M Pivot'!M$1:V$65536,10,FALSE),0)</f>
        <v>58484.238571428577</v>
      </c>
      <c r="I500" s="13" t="s">
        <v>31</v>
      </c>
      <c r="J500" s="13">
        <v>1</v>
      </c>
      <c r="K500" s="13" t="s">
        <v>31</v>
      </c>
      <c r="L500" s="13" t="s">
        <v>31</v>
      </c>
      <c r="M500" s="13" t="s">
        <v>31</v>
      </c>
      <c r="N500" s="13" t="s">
        <v>31</v>
      </c>
      <c r="O500" s="13" t="s">
        <v>31</v>
      </c>
      <c r="P500" s="13">
        <f t="shared" si="61"/>
        <v>1</v>
      </c>
      <c r="R500" s="10" t="str">
        <f t="shared" si="67"/>
        <v/>
      </c>
      <c r="S500" s="10">
        <f t="shared" si="67"/>
        <v>28938178.410000008</v>
      </c>
      <c r="T500" s="10" t="str">
        <f t="shared" si="67"/>
        <v/>
      </c>
      <c r="U500" s="10" t="str">
        <f t="shared" si="66"/>
        <v/>
      </c>
      <c r="V500" s="10" t="str">
        <f t="shared" si="66"/>
        <v/>
      </c>
      <c r="W500" s="10" t="str">
        <f t="shared" si="66"/>
        <v/>
      </c>
      <c r="X500" s="10" t="str">
        <f t="shared" si="66"/>
        <v/>
      </c>
      <c r="Y500" s="14">
        <f t="shared" si="62"/>
        <v>0</v>
      </c>
      <c r="Z500" s="4"/>
      <c r="AA500" s="10" t="str">
        <f t="shared" si="65"/>
        <v/>
      </c>
      <c r="AB500" s="10">
        <f t="shared" si="65"/>
        <v>58484.238571428577</v>
      </c>
      <c r="AC500" s="10" t="str">
        <f t="shared" si="65"/>
        <v/>
      </c>
      <c r="AD500" s="10" t="str">
        <f t="shared" si="64"/>
        <v/>
      </c>
      <c r="AE500" s="10" t="str">
        <f t="shared" si="64"/>
        <v/>
      </c>
      <c r="AF500" s="10" t="str">
        <f t="shared" si="64"/>
        <v/>
      </c>
      <c r="AG500" s="10" t="str">
        <f t="shared" si="64"/>
        <v/>
      </c>
      <c r="AH500" s="14">
        <f t="shared" si="63"/>
        <v>0</v>
      </c>
      <c r="AI500" s="12"/>
      <c r="AJ500" s="13" t="s">
        <v>32</v>
      </c>
    </row>
    <row r="501" spans="1:36" x14ac:dyDescent="0.3">
      <c r="A501" s="15" t="s">
        <v>637</v>
      </c>
      <c r="B501" s="9" t="str">
        <f>VLOOKUP(A501,'[1]Sub Pivot'!A$1:C$65536,2,FALSE)</f>
        <v>PEBBLE SPRINGS SUBSTATION (IBERDOLA)</v>
      </c>
      <c r="C501" s="10">
        <f>VLOOKUP(A501,'[1]Sub Pivot'!A$1:C$65536,3,FALSE)</f>
        <v>193916.06999999998</v>
      </c>
      <c r="D501" s="10">
        <f>IFERROR(VLOOKUP(A501,'[1]BP-18 Substation Detail'!A$1:C$65536,3,FALSE),"")</f>
        <v>193916.06999999998</v>
      </c>
      <c r="E501" s="11">
        <f t="shared" si="60"/>
        <v>0</v>
      </c>
      <c r="G501" s="10">
        <f>IFERROR(VLOOKUP('BP-20 Substation Detail'!A501,'[1]O&amp;M Pivot'!M$1:V$65536,10,FALSE),0)</f>
        <v>0</v>
      </c>
      <c r="I501" s="13" t="s">
        <v>31</v>
      </c>
      <c r="J501" s="13">
        <v>1</v>
      </c>
      <c r="K501" s="13" t="s">
        <v>31</v>
      </c>
      <c r="L501" s="13" t="s">
        <v>31</v>
      </c>
      <c r="M501" s="13" t="s">
        <v>31</v>
      </c>
      <c r="N501" s="13" t="s">
        <v>31</v>
      </c>
      <c r="O501" s="13" t="s">
        <v>31</v>
      </c>
      <c r="P501" s="13">
        <f t="shared" si="61"/>
        <v>1</v>
      </c>
      <c r="R501" s="10" t="str">
        <f t="shared" si="67"/>
        <v/>
      </c>
      <c r="S501" s="10">
        <f t="shared" si="67"/>
        <v>193916.06999999998</v>
      </c>
      <c r="T501" s="10" t="str">
        <f t="shared" si="67"/>
        <v/>
      </c>
      <c r="U501" s="10" t="str">
        <f t="shared" si="66"/>
        <v/>
      </c>
      <c r="V501" s="10" t="str">
        <f t="shared" si="66"/>
        <v/>
      </c>
      <c r="W501" s="10" t="str">
        <f t="shared" si="66"/>
        <v/>
      </c>
      <c r="X501" s="10" t="str">
        <f t="shared" si="66"/>
        <v/>
      </c>
      <c r="Y501" s="14">
        <f t="shared" si="62"/>
        <v>0</v>
      </c>
      <c r="Z501" s="4"/>
      <c r="AA501" s="10" t="str">
        <f t="shared" si="65"/>
        <v/>
      </c>
      <c r="AB501" s="10">
        <f t="shared" si="65"/>
        <v>0</v>
      </c>
      <c r="AC501" s="10" t="str">
        <f t="shared" si="65"/>
        <v/>
      </c>
      <c r="AD501" s="10" t="str">
        <f t="shared" si="64"/>
        <v/>
      </c>
      <c r="AE501" s="10" t="str">
        <f t="shared" si="64"/>
        <v/>
      </c>
      <c r="AF501" s="10" t="str">
        <f t="shared" si="64"/>
        <v/>
      </c>
      <c r="AG501" s="10" t="str">
        <f t="shared" si="64"/>
        <v/>
      </c>
      <c r="AH501" s="14">
        <f t="shared" si="63"/>
        <v>0</v>
      </c>
      <c r="AI501" s="12"/>
      <c r="AJ501" s="13" t="s">
        <v>48</v>
      </c>
    </row>
    <row r="502" spans="1:36" x14ac:dyDescent="0.3">
      <c r="A502" s="15" t="s">
        <v>638</v>
      </c>
      <c r="B502" s="9" t="str">
        <f>VLOOKUP(A502,'[1]Sub Pivot'!A$1:C$65536,2,FALSE)</f>
        <v>SMITHSON SUBSTATION (KITTITAS CO PUD)</v>
      </c>
      <c r="C502" s="10">
        <f>VLOOKUP(A502,'[1]Sub Pivot'!A$1:C$65536,3,FALSE)</f>
        <v>29512.639999999999</v>
      </c>
      <c r="D502" s="10">
        <f>IFERROR(VLOOKUP(A502,'[1]BP-18 Substation Detail'!A$1:C$65536,3,FALSE),"")</f>
        <v>29512.639999999999</v>
      </c>
      <c r="E502" s="11">
        <f t="shared" si="60"/>
        <v>0</v>
      </c>
      <c r="G502" s="10">
        <f>IFERROR(VLOOKUP('BP-20 Substation Detail'!A502,'[1]O&amp;M Pivot'!M$1:V$65536,10,FALSE),0)</f>
        <v>79.78857142857143</v>
      </c>
      <c r="I502" s="13" t="s">
        <v>31</v>
      </c>
      <c r="J502" s="13">
        <v>1</v>
      </c>
      <c r="K502" s="13" t="s">
        <v>31</v>
      </c>
      <c r="L502" s="13" t="s">
        <v>31</v>
      </c>
      <c r="M502" s="13" t="s">
        <v>31</v>
      </c>
      <c r="N502" s="13" t="s">
        <v>31</v>
      </c>
      <c r="O502" s="13" t="s">
        <v>31</v>
      </c>
      <c r="P502" s="13">
        <f t="shared" si="61"/>
        <v>1</v>
      </c>
      <c r="R502" s="10" t="str">
        <f t="shared" si="67"/>
        <v/>
      </c>
      <c r="S502" s="10">
        <f t="shared" si="67"/>
        <v>29512.639999999999</v>
      </c>
      <c r="T502" s="10" t="str">
        <f t="shared" si="67"/>
        <v/>
      </c>
      <c r="U502" s="10" t="str">
        <f t="shared" si="66"/>
        <v/>
      </c>
      <c r="V502" s="10" t="str">
        <f t="shared" si="66"/>
        <v/>
      </c>
      <c r="W502" s="10" t="str">
        <f t="shared" si="66"/>
        <v/>
      </c>
      <c r="X502" s="10" t="str">
        <f t="shared" si="66"/>
        <v/>
      </c>
      <c r="Y502" s="14">
        <f t="shared" si="62"/>
        <v>0</v>
      </c>
      <c r="Z502" s="4"/>
      <c r="AA502" s="10" t="str">
        <f t="shared" si="65"/>
        <v/>
      </c>
      <c r="AB502" s="10">
        <f t="shared" si="65"/>
        <v>79.78857142857143</v>
      </c>
      <c r="AC502" s="10" t="str">
        <f t="shared" si="65"/>
        <v/>
      </c>
      <c r="AD502" s="10" t="str">
        <f t="shared" si="64"/>
        <v/>
      </c>
      <c r="AE502" s="10" t="str">
        <f t="shared" si="64"/>
        <v/>
      </c>
      <c r="AF502" s="10" t="str">
        <f t="shared" si="64"/>
        <v/>
      </c>
      <c r="AG502" s="10" t="str">
        <f t="shared" si="64"/>
        <v/>
      </c>
      <c r="AH502" s="14">
        <f t="shared" si="63"/>
        <v>0</v>
      </c>
      <c r="AI502" s="12"/>
      <c r="AJ502" s="13" t="s">
        <v>579</v>
      </c>
    </row>
    <row r="503" spans="1:36" x14ac:dyDescent="0.3">
      <c r="A503" s="15" t="s">
        <v>639</v>
      </c>
      <c r="B503" s="9" t="str">
        <f>VLOOKUP(A503,'[1]Sub Pivot'!A$1:C$65536,2,FALSE)</f>
        <v>COMBINE HILLS II SUBSTATION (EURUS EGY)</v>
      </c>
      <c r="C503" s="10">
        <f>VLOOKUP(A503,'[1]Sub Pivot'!A$1:C$65536,3,FALSE)</f>
        <v>47137.65</v>
      </c>
      <c r="D503" s="10">
        <f>IFERROR(VLOOKUP(A503,'[1]BP-18 Substation Detail'!A$1:C$65536,3,FALSE),"")</f>
        <v>47137.65</v>
      </c>
      <c r="E503" s="11">
        <f t="shared" si="60"/>
        <v>0</v>
      </c>
      <c r="G503" s="10">
        <f>IFERROR(VLOOKUP('BP-20 Substation Detail'!A503,'[1]O&amp;M Pivot'!M$1:V$65536,10,FALSE),0)</f>
        <v>6154.6614285714286</v>
      </c>
      <c r="I503" s="13" t="s">
        <v>31</v>
      </c>
      <c r="J503" s="13">
        <v>1</v>
      </c>
      <c r="K503" s="13" t="s">
        <v>31</v>
      </c>
      <c r="L503" s="13" t="s">
        <v>31</v>
      </c>
      <c r="M503" s="13" t="s">
        <v>31</v>
      </c>
      <c r="N503" s="13" t="s">
        <v>31</v>
      </c>
      <c r="O503" s="13" t="s">
        <v>31</v>
      </c>
      <c r="P503" s="13">
        <f t="shared" si="61"/>
        <v>1</v>
      </c>
      <c r="R503" s="10" t="str">
        <f t="shared" si="67"/>
        <v/>
      </c>
      <c r="S503" s="10">
        <f t="shared" si="67"/>
        <v>47137.65</v>
      </c>
      <c r="T503" s="10" t="str">
        <f t="shared" si="67"/>
        <v/>
      </c>
      <c r="U503" s="10" t="str">
        <f t="shared" si="66"/>
        <v/>
      </c>
      <c r="V503" s="10" t="str">
        <f t="shared" si="66"/>
        <v/>
      </c>
      <c r="W503" s="10" t="str">
        <f t="shared" si="66"/>
        <v/>
      </c>
      <c r="X503" s="10" t="str">
        <f t="shared" si="66"/>
        <v/>
      </c>
      <c r="Y503" s="14">
        <f t="shared" si="62"/>
        <v>0</v>
      </c>
      <c r="Z503" s="4"/>
      <c r="AA503" s="10" t="str">
        <f t="shared" si="65"/>
        <v/>
      </c>
      <c r="AB503" s="10">
        <f t="shared" si="65"/>
        <v>6154.6614285714286</v>
      </c>
      <c r="AC503" s="10" t="str">
        <f t="shared" si="65"/>
        <v/>
      </c>
      <c r="AD503" s="10" t="str">
        <f t="shared" si="64"/>
        <v/>
      </c>
      <c r="AE503" s="10" t="str">
        <f t="shared" si="64"/>
        <v/>
      </c>
      <c r="AF503" s="10" t="str">
        <f t="shared" si="64"/>
        <v/>
      </c>
      <c r="AG503" s="10" t="str">
        <f t="shared" si="64"/>
        <v/>
      </c>
      <c r="AH503" s="14">
        <f t="shared" si="63"/>
        <v>0</v>
      </c>
      <c r="AI503" s="12"/>
      <c r="AJ503" s="13" t="s">
        <v>32</v>
      </c>
    </row>
    <row r="504" spans="1:36" x14ac:dyDescent="0.3">
      <c r="A504" s="15" t="s">
        <v>640</v>
      </c>
      <c r="B504" s="9" t="str">
        <f>VLOOKUP(A504,'[1]Sub Pivot'!A$1:C$65536,2,FALSE)</f>
        <v>CENTRAL FERRY SUBSTATION</v>
      </c>
      <c r="C504" s="10">
        <f>VLOOKUP(A504,'[1]Sub Pivot'!A$1:C$65536,3,FALSE)</f>
        <v>21201557.050000001</v>
      </c>
      <c r="D504" s="10">
        <f>IFERROR(VLOOKUP(A504,'[1]BP-18 Substation Detail'!A$1:C$65536,3,FALSE),"")</f>
        <v>21193682.530000001</v>
      </c>
      <c r="E504" s="11">
        <f t="shared" si="60"/>
        <v>3.7155034236513841E-4</v>
      </c>
      <c r="G504" s="10">
        <f>IFERROR(VLOOKUP('BP-20 Substation Detail'!A504,'[1]O&amp;M Pivot'!M$1:V$65536,10,FALSE),0)</f>
        <v>112463.44571428571</v>
      </c>
      <c r="I504" s="13" t="s">
        <v>31</v>
      </c>
      <c r="J504" s="13">
        <v>1</v>
      </c>
      <c r="K504" s="13" t="s">
        <v>31</v>
      </c>
      <c r="L504" s="13" t="s">
        <v>31</v>
      </c>
      <c r="M504" s="13" t="s">
        <v>31</v>
      </c>
      <c r="N504" s="13" t="s">
        <v>31</v>
      </c>
      <c r="O504" s="13" t="s">
        <v>31</v>
      </c>
      <c r="P504" s="13">
        <f t="shared" si="61"/>
        <v>1</v>
      </c>
      <c r="R504" s="10" t="str">
        <f t="shared" si="67"/>
        <v/>
      </c>
      <c r="S504" s="10">
        <f t="shared" si="67"/>
        <v>21201557.050000001</v>
      </c>
      <c r="T504" s="10" t="str">
        <f t="shared" si="67"/>
        <v/>
      </c>
      <c r="U504" s="10" t="str">
        <f t="shared" si="66"/>
        <v/>
      </c>
      <c r="V504" s="10" t="str">
        <f t="shared" si="66"/>
        <v/>
      </c>
      <c r="W504" s="10" t="str">
        <f t="shared" si="66"/>
        <v/>
      </c>
      <c r="X504" s="10" t="str">
        <f t="shared" si="66"/>
        <v/>
      </c>
      <c r="Y504" s="14">
        <f t="shared" si="62"/>
        <v>0</v>
      </c>
      <c r="Z504" s="4"/>
      <c r="AA504" s="10" t="str">
        <f t="shared" si="65"/>
        <v/>
      </c>
      <c r="AB504" s="10">
        <f t="shared" si="65"/>
        <v>112463.44571428571</v>
      </c>
      <c r="AC504" s="10" t="str">
        <f t="shared" si="65"/>
        <v/>
      </c>
      <c r="AD504" s="10" t="str">
        <f t="shared" si="64"/>
        <v/>
      </c>
      <c r="AE504" s="10" t="str">
        <f t="shared" si="64"/>
        <v/>
      </c>
      <c r="AF504" s="10" t="str">
        <f t="shared" si="64"/>
        <v/>
      </c>
      <c r="AG504" s="10" t="str">
        <f t="shared" si="64"/>
        <v/>
      </c>
      <c r="AH504" s="14">
        <f t="shared" si="63"/>
        <v>0</v>
      </c>
      <c r="AI504" s="12"/>
      <c r="AJ504" s="13" t="s">
        <v>32</v>
      </c>
    </row>
    <row r="505" spans="1:36" x14ac:dyDescent="0.3">
      <c r="A505" s="15" t="s">
        <v>641</v>
      </c>
      <c r="B505" s="9" t="str">
        <f>VLOOKUP(A505,'[1]Sub Pivot'!A$1:C$65536,2,FALSE)</f>
        <v>BLAKESLEE JUNCTION SWITCHING STATION</v>
      </c>
      <c r="C505" s="10">
        <f>VLOOKUP(A505,'[1]Sub Pivot'!A$1:C$65536,3,FALSE)</f>
        <v>1082385.3</v>
      </c>
      <c r="D505" s="10">
        <f>IFERROR(VLOOKUP(A505,'[1]BP-18 Substation Detail'!A$1:C$65536,3,FALSE),"")</f>
        <v>1082385.3</v>
      </c>
      <c r="E505" s="11">
        <f t="shared" si="60"/>
        <v>0</v>
      </c>
      <c r="G505" s="10">
        <f>IFERROR(VLOOKUP('BP-20 Substation Detail'!A505,'[1]O&amp;M Pivot'!M$1:V$65536,10,FALSE),0)</f>
        <v>100.7242857142857</v>
      </c>
      <c r="I505" s="13" t="s">
        <v>31</v>
      </c>
      <c r="J505" s="13">
        <v>1</v>
      </c>
      <c r="K505" s="13" t="s">
        <v>31</v>
      </c>
      <c r="L505" s="13" t="s">
        <v>31</v>
      </c>
      <c r="M505" s="13" t="s">
        <v>31</v>
      </c>
      <c r="N505" s="13" t="s">
        <v>31</v>
      </c>
      <c r="O505" s="13" t="s">
        <v>31</v>
      </c>
      <c r="P505" s="13">
        <f t="shared" si="61"/>
        <v>1</v>
      </c>
      <c r="R505" s="10" t="str">
        <f t="shared" si="67"/>
        <v/>
      </c>
      <c r="S505" s="10">
        <f t="shared" si="67"/>
        <v>1082385.3</v>
      </c>
      <c r="T505" s="10" t="str">
        <f t="shared" si="67"/>
        <v/>
      </c>
      <c r="U505" s="10" t="str">
        <f t="shared" si="66"/>
        <v/>
      </c>
      <c r="V505" s="10" t="str">
        <f t="shared" si="66"/>
        <v/>
      </c>
      <c r="W505" s="10" t="str">
        <f t="shared" si="66"/>
        <v/>
      </c>
      <c r="X505" s="10" t="str">
        <f t="shared" si="66"/>
        <v/>
      </c>
      <c r="Y505" s="14">
        <f t="shared" si="62"/>
        <v>0</v>
      </c>
      <c r="Z505" s="4"/>
      <c r="AA505" s="10" t="str">
        <f t="shared" si="65"/>
        <v/>
      </c>
      <c r="AB505" s="10">
        <f t="shared" si="65"/>
        <v>100.7242857142857</v>
      </c>
      <c r="AC505" s="10" t="str">
        <f t="shared" si="65"/>
        <v/>
      </c>
      <c r="AD505" s="10" t="str">
        <f t="shared" si="64"/>
        <v/>
      </c>
      <c r="AE505" s="10" t="str">
        <f t="shared" si="64"/>
        <v/>
      </c>
      <c r="AF505" s="10" t="str">
        <f t="shared" si="64"/>
        <v/>
      </c>
      <c r="AG505" s="10" t="str">
        <f t="shared" si="64"/>
        <v/>
      </c>
      <c r="AH505" s="14">
        <f t="shared" si="63"/>
        <v>0</v>
      </c>
      <c r="AI505" s="12"/>
      <c r="AJ505" s="13" t="s">
        <v>579</v>
      </c>
    </row>
    <row r="506" spans="1:36" x14ac:dyDescent="0.3">
      <c r="A506" s="15" t="s">
        <v>642</v>
      </c>
      <c r="B506" s="9" t="str">
        <f>VLOOKUP(A506,'[1]Sub Pivot'!A$1:C$65536,2,FALSE)</f>
        <v>SHEPHERDS CENTRAL SUBSTATION</v>
      </c>
      <c r="C506" s="10">
        <f>VLOOKUP(A506,'[1]Sub Pivot'!A$1:C$65536,3,FALSE)</f>
        <v>129763.59</v>
      </c>
      <c r="D506" s="10">
        <f>IFERROR(VLOOKUP(A506,'[1]BP-18 Substation Detail'!A$1:C$65536,3,FALSE),"")</f>
        <v>129763.59</v>
      </c>
      <c r="E506" s="11">
        <f t="shared" si="60"/>
        <v>0</v>
      </c>
      <c r="G506" s="10">
        <f>IFERROR(VLOOKUP('BP-20 Substation Detail'!A506,'[1]O&amp;M Pivot'!M$1:V$65536,10,FALSE),0)</f>
        <v>4990.1628571428573</v>
      </c>
      <c r="I506" s="13">
        <v>0</v>
      </c>
      <c r="J506" s="13">
        <v>1</v>
      </c>
      <c r="K506" s="13">
        <v>0</v>
      </c>
      <c r="L506" s="13">
        <v>0</v>
      </c>
      <c r="M506" s="13">
        <v>0</v>
      </c>
      <c r="N506" s="13">
        <v>0</v>
      </c>
      <c r="O506" s="13">
        <v>0</v>
      </c>
      <c r="P506" s="13">
        <f t="shared" si="61"/>
        <v>1</v>
      </c>
      <c r="R506" s="10">
        <f t="shared" si="67"/>
        <v>0</v>
      </c>
      <c r="S506" s="10">
        <f t="shared" si="67"/>
        <v>129763.59</v>
      </c>
      <c r="T506" s="10">
        <f t="shared" si="67"/>
        <v>0</v>
      </c>
      <c r="U506" s="10">
        <f t="shared" si="66"/>
        <v>0</v>
      </c>
      <c r="V506" s="10">
        <f t="shared" si="66"/>
        <v>0</v>
      </c>
      <c r="W506" s="10">
        <f t="shared" si="66"/>
        <v>0</v>
      </c>
      <c r="X506" s="10">
        <f t="shared" si="66"/>
        <v>0</v>
      </c>
      <c r="Y506" s="14">
        <f t="shared" si="62"/>
        <v>0</v>
      </c>
      <c r="Z506" s="4"/>
      <c r="AA506" s="10">
        <f t="shared" si="65"/>
        <v>0</v>
      </c>
      <c r="AB506" s="10">
        <f t="shared" si="65"/>
        <v>4990.1628571428573</v>
      </c>
      <c r="AC506" s="10">
        <f t="shared" si="65"/>
        <v>0</v>
      </c>
      <c r="AD506" s="10">
        <f t="shared" si="64"/>
        <v>0</v>
      </c>
      <c r="AE506" s="10">
        <f t="shared" si="64"/>
        <v>0</v>
      </c>
      <c r="AF506" s="10">
        <f t="shared" si="64"/>
        <v>0</v>
      </c>
      <c r="AG506" s="10">
        <f t="shared" si="64"/>
        <v>0</v>
      </c>
      <c r="AH506" s="14">
        <f t="shared" si="63"/>
        <v>0</v>
      </c>
      <c r="AI506" s="12"/>
      <c r="AJ506" s="13" t="s">
        <v>643</v>
      </c>
    </row>
    <row r="507" spans="1:36" x14ac:dyDescent="0.3">
      <c r="A507" s="15" t="s">
        <v>644</v>
      </c>
      <c r="B507" s="9" t="str">
        <f>VLOOKUP(A507,'[1]Sub Pivot'!A$1:C$65536,2,FALSE)</f>
        <v>SHEPHERDS FLAT SUBSTATION (CAITHNESS SF)</v>
      </c>
      <c r="C507" s="10">
        <f>VLOOKUP(A507,'[1]Sub Pivot'!A$1:C$65536,3,FALSE)</f>
        <v>63846.61</v>
      </c>
      <c r="D507" s="10">
        <f>IFERROR(VLOOKUP(A507,'[1]BP-18 Substation Detail'!A$1:C$65536,3,FALSE),"")</f>
        <v>63846.61</v>
      </c>
      <c r="E507" s="11">
        <f t="shared" si="60"/>
        <v>0</v>
      </c>
      <c r="G507" s="10">
        <f>IFERROR(VLOOKUP('BP-20 Substation Detail'!A507,'[1]O&amp;M Pivot'!M$1:V$65536,10,FALSE),0)</f>
        <v>0</v>
      </c>
      <c r="I507" s="13" t="s">
        <v>31</v>
      </c>
      <c r="J507" s="13">
        <v>1</v>
      </c>
      <c r="K507" s="13" t="s">
        <v>31</v>
      </c>
      <c r="L507" s="13" t="s">
        <v>31</v>
      </c>
      <c r="M507" s="13" t="s">
        <v>31</v>
      </c>
      <c r="N507" s="13" t="s">
        <v>31</v>
      </c>
      <c r="O507" s="13" t="s">
        <v>31</v>
      </c>
      <c r="P507" s="13">
        <f t="shared" si="61"/>
        <v>1</v>
      </c>
      <c r="R507" s="10" t="str">
        <f t="shared" si="67"/>
        <v/>
      </c>
      <c r="S507" s="10">
        <f t="shared" si="67"/>
        <v>63846.61</v>
      </c>
      <c r="T507" s="10" t="str">
        <f t="shared" si="67"/>
        <v/>
      </c>
      <c r="U507" s="10" t="str">
        <f t="shared" si="66"/>
        <v/>
      </c>
      <c r="V507" s="10" t="str">
        <f t="shared" si="66"/>
        <v/>
      </c>
      <c r="W507" s="10" t="str">
        <f t="shared" si="66"/>
        <v/>
      </c>
      <c r="X507" s="10" t="str">
        <f t="shared" si="66"/>
        <v/>
      </c>
      <c r="Y507" s="14">
        <f t="shared" si="62"/>
        <v>0</v>
      </c>
      <c r="Z507" s="4"/>
      <c r="AA507" s="10" t="str">
        <f t="shared" si="65"/>
        <v/>
      </c>
      <c r="AB507" s="10">
        <f t="shared" si="65"/>
        <v>0</v>
      </c>
      <c r="AC507" s="10" t="str">
        <f t="shared" si="65"/>
        <v/>
      </c>
      <c r="AD507" s="10" t="str">
        <f t="shared" si="64"/>
        <v/>
      </c>
      <c r="AE507" s="10" t="str">
        <f t="shared" si="64"/>
        <v/>
      </c>
      <c r="AF507" s="10" t="str">
        <f t="shared" si="64"/>
        <v/>
      </c>
      <c r="AG507" s="10" t="str">
        <f t="shared" si="64"/>
        <v/>
      </c>
      <c r="AH507" s="14">
        <f t="shared" si="63"/>
        <v>0</v>
      </c>
      <c r="AI507" s="12"/>
      <c r="AJ507" s="13" t="s">
        <v>32</v>
      </c>
    </row>
    <row r="508" spans="1:36" x14ac:dyDescent="0.3">
      <c r="A508" s="15" t="s">
        <v>645</v>
      </c>
      <c r="B508" s="9" t="str">
        <f>VLOOKUP(A508,'[1]Sub Pivot'!A$1:C$65536,2,FALSE)</f>
        <v>BETTAS ROAD SUBSTATION</v>
      </c>
      <c r="C508" s="10">
        <f>VLOOKUP(A508,'[1]Sub Pivot'!A$1:C$65536,3,FALSE)</f>
        <v>5183108.3599999994</v>
      </c>
      <c r="D508" s="10">
        <f>IFERROR(VLOOKUP(A508,'[1]BP-18 Substation Detail'!A$1:C$65536,3,FALSE),"")</f>
        <v>5183108.3599999994</v>
      </c>
      <c r="E508" s="11">
        <f t="shared" si="60"/>
        <v>0</v>
      </c>
      <c r="G508" s="10">
        <f>IFERROR(VLOOKUP('BP-20 Substation Detail'!A508,'[1]O&amp;M Pivot'!M$1:V$65536,10,FALSE),0)</f>
        <v>34273.352857142854</v>
      </c>
      <c r="I508" s="13" t="s">
        <v>31</v>
      </c>
      <c r="J508" s="13">
        <v>1</v>
      </c>
      <c r="K508" s="13" t="s">
        <v>31</v>
      </c>
      <c r="L508" s="13" t="s">
        <v>31</v>
      </c>
      <c r="M508" s="13" t="s">
        <v>31</v>
      </c>
      <c r="N508" s="13" t="s">
        <v>31</v>
      </c>
      <c r="O508" s="13" t="s">
        <v>31</v>
      </c>
      <c r="P508" s="13">
        <f t="shared" si="61"/>
        <v>1</v>
      </c>
      <c r="R508" s="10" t="str">
        <f t="shared" si="67"/>
        <v/>
      </c>
      <c r="S508" s="10">
        <f t="shared" si="67"/>
        <v>5183108.3599999994</v>
      </c>
      <c r="T508" s="10" t="str">
        <f t="shared" si="67"/>
        <v/>
      </c>
      <c r="U508" s="10" t="str">
        <f t="shared" si="66"/>
        <v/>
      </c>
      <c r="V508" s="10" t="str">
        <f t="shared" si="66"/>
        <v/>
      </c>
      <c r="W508" s="10" t="str">
        <f t="shared" si="66"/>
        <v/>
      </c>
      <c r="X508" s="10" t="str">
        <f t="shared" si="66"/>
        <v/>
      </c>
      <c r="Y508" s="14">
        <f t="shared" si="62"/>
        <v>0</v>
      </c>
      <c r="Z508" s="4"/>
      <c r="AA508" s="10" t="str">
        <f t="shared" si="65"/>
        <v/>
      </c>
      <c r="AB508" s="10">
        <f t="shared" si="65"/>
        <v>34273.352857142854</v>
      </c>
      <c r="AC508" s="10" t="str">
        <f t="shared" si="65"/>
        <v/>
      </c>
      <c r="AD508" s="10" t="str">
        <f t="shared" si="64"/>
        <v/>
      </c>
      <c r="AE508" s="10" t="str">
        <f t="shared" si="64"/>
        <v/>
      </c>
      <c r="AF508" s="10" t="str">
        <f t="shared" si="64"/>
        <v/>
      </c>
      <c r="AG508" s="10" t="str">
        <f t="shared" si="64"/>
        <v/>
      </c>
      <c r="AH508" s="14">
        <f t="shared" si="63"/>
        <v>0</v>
      </c>
      <c r="AI508" s="12"/>
      <c r="AJ508" s="13" t="s">
        <v>579</v>
      </c>
    </row>
    <row r="509" spans="1:36" x14ac:dyDescent="0.3">
      <c r="A509" s="15" t="s">
        <v>646</v>
      </c>
      <c r="B509" s="9" t="str">
        <f>VLOOKUP(A509,'[1]Sub Pivot'!A$1:C$65536,2,FALSE)</f>
        <v>CATTLE CREEK SWITCHING STATION</v>
      </c>
      <c r="C509" s="10">
        <f>VLOOKUP(A509,'[1]Sub Pivot'!A$1:C$65536,3,FALSE)</f>
        <v>6330977.2799999993</v>
      </c>
      <c r="D509" s="10">
        <f>IFERROR(VLOOKUP(A509,'[1]BP-18 Substation Detail'!A$1:C$65536,3,FALSE),"")</f>
        <v>6330977.2800000003</v>
      </c>
      <c r="E509" s="11">
        <f t="shared" si="60"/>
        <v>-1.4710565737735178E-16</v>
      </c>
      <c r="G509" s="10">
        <f>IFERROR(VLOOKUP('BP-20 Substation Detail'!A509,'[1]O&amp;M Pivot'!M$1:V$65536,10,FALSE),0)</f>
        <v>19653.362857142853</v>
      </c>
      <c r="I509" s="13">
        <v>0</v>
      </c>
      <c r="J509" s="13">
        <v>1</v>
      </c>
      <c r="K509" s="13">
        <v>0</v>
      </c>
      <c r="L509" s="13">
        <v>0</v>
      </c>
      <c r="M509" s="13">
        <v>0</v>
      </c>
      <c r="N509" s="13">
        <v>0</v>
      </c>
      <c r="O509" s="13">
        <v>0</v>
      </c>
      <c r="P509" s="13">
        <f t="shared" si="61"/>
        <v>1</v>
      </c>
      <c r="R509" s="10">
        <f t="shared" si="67"/>
        <v>0</v>
      </c>
      <c r="S509" s="10">
        <f t="shared" si="67"/>
        <v>6330977.2799999993</v>
      </c>
      <c r="T509" s="10">
        <f t="shared" si="67"/>
        <v>0</v>
      </c>
      <c r="U509" s="10">
        <f t="shared" si="66"/>
        <v>0</v>
      </c>
      <c r="V509" s="10">
        <f t="shared" si="66"/>
        <v>0</v>
      </c>
      <c r="W509" s="10">
        <f t="shared" si="66"/>
        <v>0</v>
      </c>
      <c r="X509" s="10">
        <f t="shared" si="66"/>
        <v>0</v>
      </c>
      <c r="Y509" s="14">
        <f t="shared" si="62"/>
        <v>0</v>
      </c>
      <c r="Z509" s="4"/>
      <c r="AA509" s="10">
        <f t="shared" si="65"/>
        <v>0</v>
      </c>
      <c r="AB509" s="10">
        <f t="shared" si="65"/>
        <v>19653.362857142853</v>
      </c>
      <c r="AC509" s="10">
        <f t="shared" si="65"/>
        <v>0</v>
      </c>
      <c r="AD509" s="10">
        <f t="shared" si="64"/>
        <v>0</v>
      </c>
      <c r="AE509" s="10">
        <f t="shared" si="64"/>
        <v>0</v>
      </c>
      <c r="AF509" s="10">
        <f t="shared" si="64"/>
        <v>0</v>
      </c>
      <c r="AG509" s="10">
        <f t="shared" si="64"/>
        <v>0</v>
      </c>
      <c r="AH509" s="14">
        <f t="shared" si="63"/>
        <v>0</v>
      </c>
      <c r="AI509" s="12"/>
      <c r="AJ509" s="13" t="s">
        <v>647</v>
      </c>
    </row>
    <row r="510" spans="1:36" x14ac:dyDescent="0.3">
      <c r="A510" s="15" t="s">
        <v>648</v>
      </c>
      <c r="B510" s="9" t="str">
        <f>VLOOKUP(A510,'[1]Sub Pivot'!A$1:C$65536,2,FALSE)</f>
        <v>DOOLEY SUBSTATION (WINDY POINT)</v>
      </c>
      <c r="C510" s="10">
        <f>VLOOKUP(A510,'[1]Sub Pivot'!A$1:C$65536,3,FALSE)</f>
        <v>283313.79000000004</v>
      </c>
      <c r="D510" s="10">
        <f>IFERROR(VLOOKUP(A510,'[1]BP-18 Substation Detail'!A$1:C$65536,3,FALSE),"")</f>
        <v>283313.78999999998</v>
      </c>
      <c r="E510" s="11">
        <f t="shared" si="60"/>
        <v>2.0545297464506549E-16</v>
      </c>
      <c r="G510" s="10">
        <f>IFERROR(VLOOKUP('BP-20 Substation Detail'!A510,'[1]O&amp;M Pivot'!M$1:V$65536,10,FALSE),0)</f>
        <v>7961.9085714285711</v>
      </c>
      <c r="I510" s="13" t="s">
        <v>31</v>
      </c>
      <c r="J510" s="13">
        <v>1</v>
      </c>
      <c r="K510" s="13" t="s">
        <v>31</v>
      </c>
      <c r="L510" s="13" t="s">
        <v>31</v>
      </c>
      <c r="M510" s="13" t="s">
        <v>31</v>
      </c>
      <c r="N510" s="13" t="s">
        <v>31</v>
      </c>
      <c r="O510" s="13" t="s">
        <v>31</v>
      </c>
      <c r="P510" s="13">
        <f t="shared" si="61"/>
        <v>1</v>
      </c>
      <c r="R510" s="10" t="str">
        <f t="shared" si="67"/>
        <v/>
      </c>
      <c r="S510" s="10">
        <f t="shared" si="67"/>
        <v>283313.79000000004</v>
      </c>
      <c r="T510" s="10" t="str">
        <f t="shared" si="67"/>
        <v/>
      </c>
      <c r="U510" s="10" t="str">
        <f t="shared" si="66"/>
        <v/>
      </c>
      <c r="V510" s="10" t="str">
        <f t="shared" si="66"/>
        <v/>
      </c>
      <c r="W510" s="10" t="str">
        <f t="shared" si="66"/>
        <v/>
      </c>
      <c r="X510" s="10" t="str">
        <f t="shared" si="66"/>
        <v/>
      </c>
      <c r="Y510" s="14">
        <f t="shared" si="62"/>
        <v>0</v>
      </c>
      <c r="Z510" s="4"/>
      <c r="AA510" s="10" t="str">
        <f t="shared" si="65"/>
        <v/>
      </c>
      <c r="AB510" s="10">
        <f t="shared" si="65"/>
        <v>7961.9085714285711</v>
      </c>
      <c r="AC510" s="10" t="str">
        <f t="shared" si="65"/>
        <v/>
      </c>
      <c r="AD510" s="10" t="str">
        <f t="shared" si="64"/>
        <v/>
      </c>
      <c r="AE510" s="10" t="str">
        <f t="shared" si="64"/>
        <v/>
      </c>
      <c r="AF510" s="10" t="str">
        <f t="shared" si="64"/>
        <v/>
      </c>
      <c r="AG510" s="10" t="str">
        <f t="shared" si="64"/>
        <v/>
      </c>
      <c r="AH510" s="14">
        <f t="shared" si="63"/>
        <v>0</v>
      </c>
      <c r="AI510" s="12"/>
      <c r="AJ510" s="13" t="s">
        <v>32</v>
      </c>
    </row>
    <row r="511" spans="1:36" x14ac:dyDescent="0.3">
      <c r="A511" s="15" t="s">
        <v>649</v>
      </c>
      <c r="B511" s="9" t="str">
        <f>VLOOKUP(A511,'[1]Sub Pivot'!A$1:C$65536,2,FALSE)</f>
        <v>NORTH PORT SUBSTATION (CCL)</v>
      </c>
      <c r="C511" s="10">
        <f>VLOOKUP(A511,'[1]Sub Pivot'!A$1:C$65536,3,FALSE)</f>
        <v>25067.4</v>
      </c>
      <c r="D511" s="10">
        <f>IFERROR(VLOOKUP(A511,'[1]BP-18 Substation Detail'!A$1:C$65536,3,FALSE),"")</f>
        <v>25067.4</v>
      </c>
      <c r="E511" s="11">
        <f t="shared" si="60"/>
        <v>0</v>
      </c>
      <c r="G511" s="10">
        <f>IFERROR(VLOOKUP('BP-20 Substation Detail'!A511,'[1]O&amp;M Pivot'!M$1:V$65536,10,FALSE),0)</f>
        <v>577.49142857142863</v>
      </c>
      <c r="I511" s="13" t="s">
        <v>31</v>
      </c>
      <c r="J511" s="13">
        <v>1</v>
      </c>
      <c r="K511" s="13" t="s">
        <v>31</v>
      </c>
      <c r="L511" s="13" t="s">
        <v>31</v>
      </c>
      <c r="M511" s="13" t="s">
        <v>31</v>
      </c>
      <c r="N511" s="13" t="s">
        <v>31</v>
      </c>
      <c r="O511" s="13" t="s">
        <v>31</v>
      </c>
      <c r="P511" s="13">
        <f t="shared" si="61"/>
        <v>1</v>
      </c>
      <c r="R511" s="10" t="str">
        <f t="shared" si="67"/>
        <v/>
      </c>
      <c r="S511" s="10">
        <f t="shared" si="67"/>
        <v>25067.4</v>
      </c>
      <c r="T511" s="10" t="str">
        <f t="shared" si="67"/>
        <v/>
      </c>
      <c r="U511" s="10" t="str">
        <f t="shared" si="66"/>
        <v/>
      </c>
      <c r="V511" s="10" t="str">
        <f t="shared" si="66"/>
        <v/>
      </c>
      <c r="W511" s="10" t="str">
        <f t="shared" si="66"/>
        <v/>
      </c>
      <c r="X511" s="10" t="str">
        <f t="shared" si="66"/>
        <v/>
      </c>
      <c r="Y511" s="14">
        <f t="shared" si="62"/>
        <v>0</v>
      </c>
      <c r="Z511" s="4"/>
      <c r="AA511" s="10" t="str">
        <f t="shared" si="65"/>
        <v/>
      </c>
      <c r="AB511" s="10">
        <f t="shared" si="65"/>
        <v>577.49142857142863</v>
      </c>
      <c r="AC511" s="10" t="str">
        <f t="shared" si="65"/>
        <v/>
      </c>
      <c r="AD511" s="10" t="str">
        <f t="shared" si="64"/>
        <v/>
      </c>
      <c r="AE511" s="10" t="str">
        <f t="shared" si="64"/>
        <v/>
      </c>
      <c r="AF511" s="10" t="str">
        <f t="shared" si="64"/>
        <v/>
      </c>
      <c r="AG511" s="10" t="str">
        <f t="shared" si="64"/>
        <v/>
      </c>
      <c r="AH511" s="14">
        <f t="shared" si="63"/>
        <v>0</v>
      </c>
      <c r="AI511" s="12"/>
      <c r="AJ511" s="13" t="s">
        <v>48</v>
      </c>
    </row>
    <row r="512" spans="1:36" x14ac:dyDescent="0.3">
      <c r="A512" s="15" t="s">
        <v>650</v>
      </c>
      <c r="B512" s="9" t="str">
        <f>VLOOKUP(A512,'[1]Sub Pivot'!A$1:C$65536,2,FALSE)</f>
        <v>HARVEST WIND SUBSTATION (KPUD)</v>
      </c>
      <c r="C512" s="10">
        <f>VLOOKUP(A512,'[1]Sub Pivot'!A$1:C$65536,3,FALSE)</f>
        <v>259282.86</v>
      </c>
      <c r="D512" s="10">
        <f>IFERROR(VLOOKUP(A512,'[1]BP-18 Substation Detail'!A$1:C$65536,3,FALSE),"")</f>
        <v>259067.86</v>
      </c>
      <c r="E512" s="11">
        <f t="shared" si="60"/>
        <v>8.2989839032908213E-4</v>
      </c>
      <c r="G512" s="10">
        <f>IFERROR(VLOOKUP('BP-20 Substation Detail'!A512,'[1]O&amp;M Pivot'!M$1:V$65536,10,FALSE),0)</f>
        <v>7551.4185714285722</v>
      </c>
      <c r="I512" s="13" t="s">
        <v>31</v>
      </c>
      <c r="J512" s="13">
        <v>1</v>
      </c>
      <c r="K512" s="13" t="s">
        <v>31</v>
      </c>
      <c r="L512" s="13" t="s">
        <v>31</v>
      </c>
      <c r="M512" s="13" t="s">
        <v>31</v>
      </c>
      <c r="N512" s="13" t="s">
        <v>31</v>
      </c>
      <c r="O512" s="13" t="s">
        <v>31</v>
      </c>
      <c r="P512" s="13">
        <f t="shared" si="61"/>
        <v>1</v>
      </c>
      <c r="R512" s="10" t="str">
        <f t="shared" si="67"/>
        <v/>
      </c>
      <c r="S512" s="10">
        <f t="shared" si="67"/>
        <v>259282.86</v>
      </c>
      <c r="T512" s="10" t="str">
        <f t="shared" si="67"/>
        <v/>
      </c>
      <c r="U512" s="10" t="str">
        <f t="shared" si="66"/>
        <v/>
      </c>
      <c r="V512" s="10" t="str">
        <f t="shared" si="66"/>
        <v/>
      </c>
      <c r="W512" s="10" t="str">
        <f t="shared" si="66"/>
        <v/>
      </c>
      <c r="X512" s="10" t="str">
        <f t="shared" si="66"/>
        <v/>
      </c>
      <c r="Y512" s="14">
        <f t="shared" si="62"/>
        <v>0</v>
      </c>
      <c r="Z512" s="4"/>
      <c r="AA512" s="10" t="str">
        <f t="shared" si="65"/>
        <v/>
      </c>
      <c r="AB512" s="10">
        <f t="shared" si="65"/>
        <v>7551.4185714285722</v>
      </c>
      <c r="AC512" s="10" t="str">
        <f t="shared" si="65"/>
        <v/>
      </c>
      <c r="AD512" s="10" t="str">
        <f t="shared" si="64"/>
        <v/>
      </c>
      <c r="AE512" s="10" t="str">
        <f t="shared" si="64"/>
        <v/>
      </c>
      <c r="AF512" s="10" t="str">
        <f t="shared" si="64"/>
        <v/>
      </c>
      <c r="AG512" s="10" t="str">
        <f t="shared" si="64"/>
        <v/>
      </c>
      <c r="AH512" s="14">
        <f t="shared" si="63"/>
        <v>0</v>
      </c>
      <c r="AI512" s="12"/>
      <c r="AJ512" s="13" t="s">
        <v>32</v>
      </c>
    </row>
    <row r="513" spans="1:36" x14ac:dyDescent="0.3">
      <c r="A513" s="15" t="s">
        <v>651</v>
      </c>
      <c r="B513" s="9" t="str">
        <f>VLOOKUP(A513,'[1]Sub Pivot'!A$1:C$65536,2,FALSE)</f>
        <v>WHEAT FIELD SUBSTATION (WFWPP) WALLULA GENERATING PLANT</v>
      </c>
      <c r="C513" s="10">
        <f>VLOOKUP(A513,'[1]Sub Pivot'!A$1:C$65536,3,FALSE)</f>
        <v>10273.42</v>
      </c>
      <c r="D513" s="10">
        <f>IFERROR(VLOOKUP(A513,'[1]BP-18 Substation Detail'!A$1:C$65536,3,FALSE),"")</f>
        <v>10273.42</v>
      </c>
      <c r="E513" s="11">
        <f t="shared" si="60"/>
        <v>0</v>
      </c>
      <c r="G513" s="10">
        <f>IFERROR(VLOOKUP('BP-20 Substation Detail'!A513,'[1]O&amp;M Pivot'!M$1:V$65536,10,FALSE),0)</f>
        <v>0</v>
      </c>
      <c r="I513" s="13" t="s">
        <v>31</v>
      </c>
      <c r="J513" s="13">
        <v>1</v>
      </c>
      <c r="K513" s="13" t="s">
        <v>31</v>
      </c>
      <c r="L513" s="13" t="s">
        <v>31</v>
      </c>
      <c r="M513" s="13" t="s">
        <v>31</v>
      </c>
      <c r="N513" s="13" t="s">
        <v>31</v>
      </c>
      <c r="O513" s="13" t="s">
        <v>31</v>
      </c>
      <c r="P513" s="13">
        <f t="shared" si="61"/>
        <v>1</v>
      </c>
      <c r="R513" s="10" t="str">
        <f t="shared" si="67"/>
        <v/>
      </c>
      <c r="S513" s="10">
        <f t="shared" si="67"/>
        <v>10273.42</v>
      </c>
      <c r="T513" s="10" t="str">
        <f t="shared" si="67"/>
        <v/>
      </c>
      <c r="U513" s="10" t="str">
        <f t="shared" si="66"/>
        <v/>
      </c>
      <c r="V513" s="10" t="str">
        <f t="shared" si="66"/>
        <v/>
      </c>
      <c r="W513" s="10" t="str">
        <f t="shared" si="66"/>
        <v/>
      </c>
      <c r="X513" s="10" t="str">
        <f t="shared" si="66"/>
        <v/>
      </c>
      <c r="Y513" s="14">
        <f t="shared" si="62"/>
        <v>0</v>
      </c>
      <c r="Z513" s="4"/>
      <c r="AA513" s="10" t="str">
        <f t="shared" si="65"/>
        <v/>
      </c>
      <c r="AB513" s="10">
        <f t="shared" si="65"/>
        <v>0</v>
      </c>
      <c r="AC513" s="10" t="str">
        <f t="shared" si="65"/>
        <v/>
      </c>
      <c r="AD513" s="10" t="str">
        <f t="shared" si="64"/>
        <v/>
      </c>
      <c r="AE513" s="10" t="str">
        <f t="shared" si="64"/>
        <v/>
      </c>
      <c r="AF513" s="10" t="str">
        <f t="shared" si="64"/>
        <v/>
      </c>
      <c r="AG513" s="10" t="str">
        <f t="shared" si="64"/>
        <v/>
      </c>
      <c r="AH513" s="14">
        <f t="shared" si="63"/>
        <v>0</v>
      </c>
      <c r="AI513" s="12"/>
      <c r="AJ513" s="13" t="s">
        <v>32</v>
      </c>
    </row>
    <row r="514" spans="1:36" x14ac:dyDescent="0.3">
      <c r="A514" s="15" t="s">
        <v>652</v>
      </c>
      <c r="B514" s="9" t="str">
        <f>VLOOKUP(A514,'[1]Sub Pivot'!A$1:C$65536,2,FALSE)</f>
        <v>KNIGHT SUBSTATION</v>
      </c>
      <c r="C514" s="10">
        <f>VLOOKUP(A514,'[1]Sub Pivot'!A$1:C$65536,3,FALSE)</f>
        <v>56518774.18</v>
      </c>
      <c r="D514" s="10">
        <f>IFERROR(VLOOKUP(A514,'[1]BP-18 Substation Detail'!A$1:C$65536,3,FALSE),"")</f>
        <v>56445439.279999994</v>
      </c>
      <c r="E514" s="11">
        <f t="shared" si="60"/>
        <v>1.2992174555720097E-3</v>
      </c>
      <c r="G514" s="10">
        <f>IFERROR(VLOOKUP('BP-20 Substation Detail'!A514,'[1]O&amp;M Pivot'!M$1:V$65536,10,FALSE),0)</f>
        <v>33891.67</v>
      </c>
      <c r="I514" s="13">
        <v>0</v>
      </c>
      <c r="J514" s="13">
        <v>1</v>
      </c>
      <c r="K514" s="13">
        <v>0</v>
      </c>
      <c r="L514" s="13">
        <v>0</v>
      </c>
      <c r="M514" s="13">
        <v>0</v>
      </c>
      <c r="N514" s="13">
        <v>0</v>
      </c>
      <c r="O514" s="13">
        <v>0</v>
      </c>
      <c r="P514" s="13">
        <f t="shared" si="61"/>
        <v>1</v>
      </c>
      <c r="R514" s="10">
        <f t="shared" si="67"/>
        <v>0</v>
      </c>
      <c r="S514" s="10">
        <f t="shared" si="67"/>
        <v>56518774.18</v>
      </c>
      <c r="T514" s="10">
        <f t="shared" si="67"/>
        <v>0</v>
      </c>
      <c r="U514" s="10">
        <f t="shared" si="66"/>
        <v>0</v>
      </c>
      <c r="V514" s="10">
        <f t="shared" si="66"/>
        <v>0</v>
      </c>
      <c r="W514" s="10">
        <f t="shared" si="66"/>
        <v>0</v>
      </c>
      <c r="X514" s="10">
        <f t="shared" si="66"/>
        <v>0</v>
      </c>
      <c r="Y514" s="14">
        <f t="shared" si="62"/>
        <v>0</v>
      </c>
      <c r="Z514" s="4"/>
      <c r="AA514" s="10">
        <f t="shared" si="65"/>
        <v>0</v>
      </c>
      <c r="AB514" s="10">
        <f t="shared" si="65"/>
        <v>33891.67</v>
      </c>
      <c r="AC514" s="10">
        <f t="shared" si="65"/>
        <v>0</v>
      </c>
      <c r="AD514" s="10">
        <f t="shared" si="64"/>
        <v>0</v>
      </c>
      <c r="AE514" s="10">
        <f t="shared" si="64"/>
        <v>0</v>
      </c>
      <c r="AF514" s="10">
        <f t="shared" si="64"/>
        <v>0</v>
      </c>
      <c r="AG514" s="10">
        <f t="shared" si="64"/>
        <v>0</v>
      </c>
      <c r="AH514" s="14">
        <f t="shared" si="63"/>
        <v>0</v>
      </c>
      <c r="AI514" s="12"/>
      <c r="AJ514" s="13" t="s">
        <v>653</v>
      </c>
    </row>
    <row r="515" spans="1:36" x14ac:dyDescent="0.3">
      <c r="A515" s="15" t="s">
        <v>654</v>
      </c>
      <c r="B515" s="9" t="str">
        <f>VLOOKUP(A515,'[1]Sub Pivot'!A$1:C$65536,2,FALSE)</f>
        <v>NORTH SUBSTATION</v>
      </c>
      <c r="C515" s="10">
        <f>VLOOKUP(A515,'[1]Sub Pivot'!A$1:C$65536,3,FALSE)</f>
        <v>95360.94</v>
      </c>
      <c r="D515" s="10">
        <f>IFERROR(VLOOKUP(A515,'[1]BP-18 Substation Detail'!A$1:C$65536,3,FALSE),"")</f>
        <v>95236.41</v>
      </c>
      <c r="E515" s="11">
        <f t="shared" ref="E515:E578" si="68">(C515-D515)/D515</f>
        <v>1.3075881377720856E-3</v>
      </c>
      <c r="G515" s="10">
        <f>IFERROR(VLOOKUP('BP-20 Substation Detail'!A515,'[1]O&amp;M Pivot'!M$1:V$65536,10,FALSE),0)</f>
        <v>4699.3214285714284</v>
      </c>
      <c r="I515" s="13">
        <v>0</v>
      </c>
      <c r="J515" s="13">
        <v>1</v>
      </c>
      <c r="K515" s="13">
        <v>0</v>
      </c>
      <c r="L515" s="13">
        <v>0</v>
      </c>
      <c r="M515" s="13">
        <v>0</v>
      </c>
      <c r="N515" s="13">
        <v>0</v>
      </c>
      <c r="O515" s="13">
        <v>0</v>
      </c>
      <c r="P515" s="13">
        <f t="shared" ref="P515:P578" si="69">SUM(I515:O515)</f>
        <v>1</v>
      </c>
      <c r="R515" s="10">
        <f t="shared" si="67"/>
        <v>0</v>
      </c>
      <c r="S515" s="10">
        <f t="shared" si="67"/>
        <v>95360.94</v>
      </c>
      <c r="T515" s="10">
        <f t="shared" si="67"/>
        <v>0</v>
      </c>
      <c r="U515" s="10">
        <f t="shared" si="66"/>
        <v>0</v>
      </c>
      <c r="V515" s="10">
        <f t="shared" si="66"/>
        <v>0</v>
      </c>
      <c r="W515" s="10">
        <f t="shared" si="66"/>
        <v>0</v>
      </c>
      <c r="X515" s="10">
        <f t="shared" si="66"/>
        <v>0</v>
      </c>
      <c r="Y515" s="14">
        <f t="shared" ref="Y515:Y578" si="70">SUM(R515:X515)-C515</f>
        <v>0</v>
      </c>
      <c r="Z515" s="4"/>
      <c r="AA515" s="10">
        <f t="shared" si="65"/>
        <v>0</v>
      </c>
      <c r="AB515" s="10">
        <f t="shared" si="65"/>
        <v>4699.3214285714284</v>
      </c>
      <c r="AC515" s="10">
        <f t="shared" si="65"/>
        <v>0</v>
      </c>
      <c r="AD515" s="10">
        <f t="shared" si="64"/>
        <v>0</v>
      </c>
      <c r="AE515" s="10">
        <f t="shared" si="64"/>
        <v>0</v>
      </c>
      <c r="AF515" s="10">
        <f t="shared" si="64"/>
        <v>0</v>
      </c>
      <c r="AG515" s="10">
        <f t="shared" si="64"/>
        <v>0</v>
      </c>
      <c r="AH515" s="14">
        <f t="shared" ref="AH515:AH578" si="71">SUM(AA515:AG515)-G515</f>
        <v>0</v>
      </c>
      <c r="AI515" s="12"/>
      <c r="AJ515" s="13" t="s">
        <v>643</v>
      </c>
    </row>
    <row r="516" spans="1:36" x14ac:dyDescent="0.3">
      <c r="A516" s="15" t="s">
        <v>655</v>
      </c>
      <c r="B516" s="9" t="str">
        <f>VLOOKUP(A516,'[1]Sub Pivot'!A$1:C$65536,2,FALSE)</f>
        <v>SOUTH SUBSTATION</v>
      </c>
      <c r="C516" s="10">
        <f>VLOOKUP(A516,'[1]Sub Pivot'!A$1:C$65536,3,FALSE)</f>
        <v>101677.37</v>
      </c>
      <c r="D516" s="10">
        <f>IFERROR(VLOOKUP(A516,'[1]BP-18 Substation Detail'!A$1:C$65536,3,FALSE),"")</f>
        <v>101677.37</v>
      </c>
      <c r="E516" s="11">
        <f t="shared" si="68"/>
        <v>0</v>
      </c>
      <c r="G516" s="10">
        <f>IFERROR(VLOOKUP('BP-20 Substation Detail'!A516,'[1]O&amp;M Pivot'!M$1:V$65536,10,FALSE),0)</f>
        <v>6512.1357142857141</v>
      </c>
      <c r="I516" s="13">
        <v>0</v>
      </c>
      <c r="J516" s="13">
        <v>1</v>
      </c>
      <c r="K516" s="13">
        <v>0</v>
      </c>
      <c r="L516" s="13">
        <v>0</v>
      </c>
      <c r="M516" s="13">
        <v>0</v>
      </c>
      <c r="N516" s="13">
        <v>0</v>
      </c>
      <c r="O516" s="13">
        <v>0</v>
      </c>
      <c r="P516" s="13">
        <f t="shared" si="69"/>
        <v>1</v>
      </c>
      <c r="R516" s="10">
        <f t="shared" si="67"/>
        <v>0</v>
      </c>
      <c r="S516" s="10">
        <f t="shared" si="67"/>
        <v>101677.37</v>
      </c>
      <c r="T516" s="10">
        <f t="shared" si="67"/>
        <v>0</v>
      </c>
      <c r="U516" s="10">
        <f t="shared" si="66"/>
        <v>0</v>
      </c>
      <c r="V516" s="10">
        <f t="shared" si="66"/>
        <v>0</v>
      </c>
      <c r="W516" s="10">
        <f t="shared" si="66"/>
        <v>0</v>
      </c>
      <c r="X516" s="10">
        <f t="shared" si="66"/>
        <v>0</v>
      </c>
      <c r="Y516" s="14">
        <f t="shared" si="70"/>
        <v>0</v>
      </c>
      <c r="Z516" s="4"/>
      <c r="AA516" s="10">
        <f t="shared" si="65"/>
        <v>0</v>
      </c>
      <c r="AB516" s="10">
        <f t="shared" si="65"/>
        <v>6512.1357142857141</v>
      </c>
      <c r="AC516" s="10">
        <f t="shared" si="65"/>
        <v>0</v>
      </c>
      <c r="AD516" s="10">
        <f t="shared" si="64"/>
        <v>0</v>
      </c>
      <c r="AE516" s="10">
        <f t="shared" si="64"/>
        <v>0</v>
      </c>
      <c r="AF516" s="10">
        <f t="shared" si="64"/>
        <v>0</v>
      </c>
      <c r="AG516" s="10">
        <f t="shared" si="64"/>
        <v>0</v>
      </c>
      <c r="AH516" s="14">
        <f t="shared" si="71"/>
        <v>0</v>
      </c>
      <c r="AI516" s="12"/>
      <c r="AJ516" s="13" t="s">
        <v>643</v>
      </c>
    </row>
    <row r="517" spans="1:36" x14ac:dyDescent="0.3">
      <c r="A517" s="15" t="s">
        <v>656</v>
      </c>
      <c r="B517" s="9" t="str">
        <f>VLOOKUP(A517,'[1]Sub Pivot'!A$1:C$65536,2,FALSE)</f>
        <v>JUNIPER CANYON I SUBSTATION (IR INC.)</v>
      </c>
      <c r="C517" s="10">
        <f>VLOOKUP(A517,'[1]Sub Pivot'!A$1:C$65536,3,FALSE)</f>
        <v>126790.66</v>
      </c>
      <c r="D517" s="10">
        <f>IFERROR(VLOOKUP(A517,'[1]BP-18 Substation Detail'!A$1:C$65536,3,FALSE),"")</f>
        <v>126790.66</v>
      </c>
      <c r="E517" s="11">
        <f t="shared" si="68"/>
        <v>0</v>
      </c>
      <c r="G517" s="10">
        <f>IFERROR(VLOOKUP('BP-20 Substation Detail'!A517,'[1]O&amp;M Pivot'!M$1:V$65536,10,FALSE),0)</f>
        <v>8814.072857142859</v>
      </c>
      <c r="I517" s="13" t="s">
        <v>31</v>
      </c>
      <c r="J517" s="13">
        <v>1</v>
      </c>
      <c r="K517" s="13" t="s">
        <v>31</v>
      </c>
      <c r="L517" s="13" t="s">
        <v>31</v>
      </c>
      <c r="M517" s="13" t="s">
        <v>31</v>
      </c>
      <c r="N517" s="13" t="s">
        <v>31</v>
      </c>
      <c r="O517" s="13" t="s">
        <v>31</v>
      </c>
      <c r="P517" s="13">
        <f t="shared" si="69"/>
        <v>1</v>
      </c>
      <c r="R517" s="10" t="str">
        <f t="shared" si="67"/>
        <v/>
      </c>
      <c r="S517" s="10">
        <f t="shared" si="67"/>
        <v>126790.66</v>
      </c>
      <c r="T517" s="10" t="str">
        <f t="shared" si="67"/>
        <v/>
      </c>
      <c r="U517" s="10" t="str">
        <f t="shared" si="66"/>
        <v/>
      </c>
      <c r="V517" s="10" t="str">
        <f t="shared" si="66"/>
        <v/>
      </c>
      <c r="W517" s="10" t="str">
        <f t="shared" si="66"/>
        <v/>
      </c>
      <c r="X517" s="10" t="str">
        <f t="shared" si="66"/>
        <v/>
      </c>
      <c r="Y517" s="14">
        <f t="shared" si="70"/>
        <v>0</v>
      </c>
      <c r="Z517" s="4"/>
      <c r="AA517" s="10" t="str">
        <f t="shared" si="65"/>
        <v/>
      </c>
      <c r="AB517" s="10">
        <f t="shared" si="65"/>
        <v>8814.072857142859</v>
      </c>
      <c r="AC517" s="10" t="str">
        <f t="shared" si="65"/>
        <v/>
      </c>
      <c r="AD517" s="10" t="str">
        <f t="shared" si="64"/>
        <v/>
      </c>
      <c r="AE517" s="10" t="str">
        <f t="shared" si="64"/>
        <v/>
      </c>
      <c r="AF517" s="10" t="str">
        <f t="shared" si="64"/>
        <v/>
      </c>
      <c r="AG517" s="10" t="str">
        <f t="shared" si="64"/>
        <v/>
      </c>
      <c r="AH517" s="14">
        <f t="shared" si="71"/>
        <v>0</v>
      </c>
      <c r="AI517" s="12"/>
      <c r="AJ517" s="13" t="s">
        <v>32</v>
      </c>
    </row>
    <row r="518" spans="1:36" x14ac:dyDescent="0.3">
      <c r="A518" s="15" t="s">
        <v>657</v>
      </c>
      <c r="B518" s="9" t="str">
        <f>VLOOKUP(A518,'[1]Sub Pivot'!A$1:C$65536,2,FALSE)</f>
        <v>MASHEL PRAIRIE SUBSTATION (OHOP)</v>
      </c>
      <c r="C518" s="10">
        <f>VLOOKUP(A518,'[1]Sub Pivot'!A$1:C$65536,3,FALSE)</f>
        <v>131931.10999999999</v>
      </c>
      <c r="D518" s="10">
        <f>IFERROR(VLOOKUP(A518,'[1]BP-18 Substation Detail'!A$1:C$65536,3,FALSE),"")</f>
        <v>131931.10999999999</v>
      </c>
      <c r="E518" s="11">
        <f t="shared" si="68"/>
        <v>0</v>
      </c>
      <c r="G518" s="10">
        <f>IFERROR(VLOOKUP('BP-20 Substation Detail'!A518,'[1]O&amp;M Pivot'!M$1:V$65536,10,FALSE),0)</f>
        <v>2411.6285714285718</v>
      </c>
      <c r="I518" s="13" t="s">
        <v>31</v>
      </c>
      <c r="J518" s="13">
        <v>1</v>
      </c>
      <c r="K518" s="13" t="s">
        <v>31</v>
      </c>
      <c r="L518" s="13" t="s">
        <v>31</v>
      </c>
      <c r="M518" s="13" t="s">
        <v>31</v>
      </c>
      <c r="N518" s="13" t="s">
        <v>31</v>
      </c>
      <c r="O518" s="13" t="s">
        <v>31</v>
      </c>
      <c r="P518" s="13">
        <f t="shared" si="69"/>
        <v>1</v>
      </c>
      <c r="R518" s="10" t="str">
        <f t="shared" si="67"/>
        <v/>
      </c>
      <c r="S518" s="10">
        <f t="shared" si="67"/>
        <v>131931.10999999999</v>
      </c>
      <c r="T518" s="10" t="str">
        <f t="shared" si="67"/>
        <v/>
      </c>
      <c r="U518" s="10" t="str">
        <f t="shared" si="66"/>
        <v/>
      </c>
      <c r="V518" s="10" t="str">
        <f t="shared" si="66"/>
        <v/>
      </c>
      <c r="W518" s="10" t="str">
        <f t="shared" si="66"/>
        <v/>
      </c>
      <c r="X518" s="10" t="str">
        <f t="shared" si="66"/>
        <v/>
      </c>
      <c r="Y518" s="14">
        <f t="shared" si="70"/>
        <v>0</v>
      </c>
      <c r="Z518" s="4"/>
      <c r="AA518" s="10" t="str">
        <f t="shared" si="65"/>
        <v/>
      </c>
      <c r="AB518" s="10">
        <f t="shared" si="65"/>
        <v>2411.6285714285718</v>
      </c>
      <c r="AC518" s="10" t="str">
        <f t="shared" si="65"/>
        <v/>
      </c>
      <c r="AD518" s="10" t="str">
        <f t="shared" si="64"/>
        <v/>
      </c>
      <c r="AE518" s="10" t="str">
        <f t="shared" si="64"/>
        <v/>
      </c>
      <c r="AF518" s="10" t="str">
        <f t="shared" si="64"/>
        <v/>
      </c>
      <c r="AG518" s="10" t="str">
        <f t="shared" si="64"/>
        <v/>
      </c>
      <c r="AH518" s="14">
        <f t="shared" si="71"/>
        <v>0</v>
      </c>
      <c r="AI518" s="12"/>
      <c r="AJ518" s="13" t="s">
        <v>32</v>
      </c>
    </row>
    <row r="519" spans="1:36" x14ac:dyDescent="0.3">
      <c r="A519" s="15" t="s">
        <v>658</v>
      </c>
      <c r="B519" s="9" t="str">
        <f>VLOOKUP(A519,'[1]Sub Pivot'!A$1:C$65536,2,FALSE)</f>
        <v>GORMLEY SUBSTATION (MCMINNVILLE W &amp; L)</v>
      </c>
      <c r="C519" s="10">
        <f>VLOOKUP(A519,'[1]Sub Pivot'!A$1:C$65536,3,FALSE)</f>
        <v>47377.77</v>
      </c>
      <c r="D519" s="10">
        <f>IFERROR(VLOOKUP(A519,'[1]BP-18 Substation Detail'!A$1:C$65536,3,FALSE),"")</f>
        <v>47377.77</v>
      </c>
      <c r="E519" s="11">
        <f t="shared" si="68"/>
        <v>0</v>
      </c>
      <c r="G519" s="10">
        <f>IFERROR(VLOOKUP('BP-20 Substation Detail'!A519,'[1]O&amp;M Pivot'!M$1:V$65536,10,FALSE),0)</f>
        <v>145.97428571428571</v>
      </c>
      <c r="I519" s="13" t="s">
        <v>31</v>
      </c>
      <c r="J519" s="13">
        <v>1</v>
      </c>
      <c r="K519" s="13" t="s">
        <v>31</v>
      </c>
      <c r="L519" s="13" t="s">
        <v>31</v>
      </c>
      <c r="M519" s="13" t="s">
        <v>31</v>
      </c>
      <c r="N519" s="13" t="s">
        <v>31</v>
      </c>
      <c r="O519" s="13" t="s">
        <v>31</v>
      </c>
      <c r="P519" s="13">
        <f t="shared" si="69"/>
        <v>1</v>
      </c>
      <c r="R519" s="10" t="str">
        <f t="shared" si="67"/>
        <v/>
      </c>
      <c r="S519" s="10">
        <f t="shared" si="67"/>
        <v>47377.77</v>
      </c>
      <c r="T519" s="10" t="str">
        <f t="shared" si="67"/>
        <v/>
      </c>
      <c r="U519" s="10" t="str">
        <f t="shared" si="66"/>
        <v/>
      </c>
      <c r="V519" s="10" t="str">
        <f t="shared" si="66"/>
        <v/>
      </c>
      <c r="W519" s="10" t="str">
        <f t="shared" si="66"/>
        <v/>
      </c>
      <c r="X519" s="10" t="str">
        <f t="shared" si="66"/>
        <v/>
      </c>
      <c r="Y519" s="14">
        <f t="shared" si="70"/>
        <v>0</v>
      </c>
      <c r="Z519" s="4"/>
      <c r="AA519" s="10" t="str">
        <f t="shared" si="65"/>
        <v/>
      </c>
      <c r="AB519" s="10">
        <f t="shared" si="65"/>
        <v>145.97428571428571</v>
      </c>
      <c r="AC519" s="10" t="str">
        <f t="shared" si="65"/>
        <v/>
      </c>
      <c r="AD519" s="10" t="str">
        <f t="shared" si="64"/>
        <v/>
      </c>
      <c r="AE519" s="10" t="str">
        <f t="shared" si="64"/>
        <v/>
      </c>
      <c r="AF519" s="10" t="str">
        <f t="shared" si="64"/>
        <v/>
      </c>
      <c r="AG519" s="10" t="str">
        <f t="shared" si="64"/>
        <v/>
      </c>
      <c r="AH519" s="14">
        <f t="shared" si="71"/>
        <v>0</v>
      </c>
      <c r="AI519" s="12"/>
      <c r="AJ519" s="13" t="s">
        <v>579</v>
      </c>
    </row>
    <row r="520" spans="1:36" x14ac:dyDescent="0.3">
      <c r="A520" s="15" t="s">
        <v>659</v>
      </c>
      <c r="B520" s="9" t="str">
        <f>VLOOKUP(A520,'[1]Sub Pivot'!A$1:C$65536,2,FALSE)</f>
        <v>RIVERBEND LANDFILL GENERATING PLANT (WM LLC)</v>
      </c>
      <c r="C520" s="10">
        <f>VLOOKUP(A520,'[1]Sub Pivot'!A$1:C$65536,3,FALSE)</f>
        <v>10273.42</v>
      </c>
      <c r="D520" s="10">
        <f>IFERROR(VLOOKUP(A520,'[1]BP-18 Substation Detail'!A$1:C$65536,3,FALSE),"")</f>
        <v>10273.42</v>
      </c>
      <c r="E520" s="11">
        <f t="shared" si="68"/>
        <v>0</v>
      </c>
      <c r="G520" s="10">
        <f>IFERROR(VLOOKUP('BP-20 Substation Detail'!A520,'[1]O&amp;M Pivot'!M$1:V$65536,10,FALSE),0)</f>
        <v>1696.552857142857</v>
      </c>
      <c r="I520" s="13" t="s">
        <v>31</v>
      </c>
      <c r="J520" s="13">
        <v>1</v>
      </c>
      <c r="K520" s="13" t="s">
        <v>31</v>
      </c>
      <c r="L520" s="13" t="s">
        <v>31</v>
      </c>
      <c r="M520" s="13" t="s">
        <v>31</v>
      </c>
      <c r="N520" s="13" t="s">
        <v>31</v>
      </c>
      <c r="O520" s="13" t="s">
        <v>31</v>
      </c>
      <c r="P520" s="13">
        <f t="shared" si="69"/>
        <v>1</v>
      </c>
      <c r="R520" s="10" t="str">
        <f t="shared" si="67"/>
        <v/>
      </c>
      <c r="S520" s="10">
        <f t="shared" si="67"/>
        <v>10273.42</v>
      </c>
      <c r="T520" s="10" t="str">
        <f t="shared" si="67"/>
        <v/>
      </c>
      <c r="U520" s="10" t="str">
        <f t="shared" si="66"/>
        <v/>
      </c>
      <c r="V520" s="10" t="str">
        <f t="shared" si="66"/>
        <v/>
      </c>
      <c r="W520" s="10" t="str">
        <f t="shared" si="66"/>
        <v/>
      </c>
      <c r="X520" s="10" t="str">
        <f t="shared" si="66"/>
        <v/>
      </c>
      <c r="Y520" s="14">
        <f t="shared" si="70"/>
        <v>0</v>
      </c>
      <c r="Z520" s="4"/>
      <c r="AA520" s="10" t="str">
        <f t="shared" si="65"/>
        <v/>
      </c>
      <c r="AB520" s="10">
        <f t="shared" si="65"/>
        <v>1696.552857142857</v>
      </c>
      <c r="AC520" s="10" t="str">
        <f t="shared" si="65"/>
        <v/>
      </c>
      <c r="AD520" s="10" t="str">
        <f t="shared" si="64"/>
        <v/>
      </c>
      <c r="AE520" s="10" t="str">
        <f t="shared" si="64"/>
        <v/>
      </c>
      <c r="AF520" s="10" t="str">
        <f t="shared" si="64"/>
        <v/>
      </c>
      <c r="AG520" s="10" t="str">
        <f t="shared" si="64"/>
        <v/>
      </c>
      <c r="AH520" s="14">
        <f t="shared" si="71"/>
        <v>0</v>
      </c>
      <c r="AI520" s="12"/>
      <c r="AJ520" s="13" t="s">
        <v>32</v>
      </c>
    </row>
    <row r="521" spans="1:36" x14ac:dyDescent="0.3">
      <c r="A521" s="15" t="s">
        <v>660</v>
      </c>
      <c r="B521" s="9" t="str">
        <f>VLOOKUP(A521,'[1]Sub Pivot'!A$1:C$65536,2,FALSE)</f>
        <v>DODGE JUNCTION SUBSTATION (PSE)</v>
      </c>
      <c r="C521" s="10">
        <f>VLOOKUP(A521,'[1]Sub Pivot'!A$1:C$65536,3,FALSE)</f>
        <v>113609.83</v>
      </c>
      <c r="D521" s="10">
        <f>IFERROR(VLOOKUP(A521,'[1]BP-18 Substation Detail'!A$1:C$65536,3,FALSE),"")</f>
        <v>112456.93</v>
      </c>
      <c r="E521" s="11">
        <f t="shared" si="68"/>
        <v>1.0251924892490031E-2</v>
      </c>
      <c r="G521" s="10">
        <f>IFERROR(VLOOKUP('BP-20 Substation Detail'!A521,'[1]O&amp;M Pivot'!M$1:V$65536,10,FALSE),0)</f>
        <v>4263.0442857142862</v>
      </c>
      <c r="I521" s="13">
        <v>0</v>
      </c>
      <c r="J521" s="13">
        <v>1</v>
      </c>
      <c r="K521" s="13">
        <v>0</v>
      </c>
      <c r="L521" s="13">
        <v>0</v>
      </c>
      <c r="M521" s="13">
        <v>0</v>
      </c>
      <c r="N521" s="13">
        <v>0</v>
      </c>
      <c r="O521" s="13">
        <v>0</v>
      </c>
      <c r="P521" s="13">
        <f t="shared" si="69"/>
        <v>1</v>
      </c>
      <c r="R521" s="10">
        <f t="shared" si="67"/>
        <v>0</v>
      </c>
      <c r="S521" s="10">
        <f t="shared" si="67"/>
        <v>113609.83</v>
      </c>
      <c r="T521" s="10">
        <f t="shared" si="67"/>
        <v>0</v>
      </c>
      <c r="U521" s="10">
        <f t="shared" si="66"/>
        <v>0</v>
      </c>
      <c r="V521" s="10">
        <f t="shared" si="66"/>
        <v>0</v>
      </c>
      <c r="W521" s="10">
        <f t="shared" si="66"/>
        <v>0</v>
      </c>
      <c r="X521" s="10">
        <f t="shared" si="66"/>
        <v>0</v>
      </c>
      <c r="Y521" s="14">
        <f t="shared" si="70"/>
        <v>0</v>
      </c>
      <c r="Z521" s="4"/>
      <c r="AA521" s="10">
        <f t="shared" si="65"/>
        <v>0</v>
      </c>
      <c r="AB521" s="10">
        <f t="shared" si="65"/>
        <v>4263.0442857142862</v>
      </c>
      <c r="AC521" s="10">
        <f t="shared" si="65"/>
        <v>0</v>
      </c>
      <c r="AD521" s="10">
        <f t="shared" si="64"/>
        <v>0</v>
      </c>
      <c r="AE521" s="10">
        <f t="shared" si="64"/>
        <v>0</v>
      </c>
      <c r="AF521" s="10">
        <f t="shared" si="64"/>
        <v>0</v>
      </c>
      <c r="AG521" s="10">
        <f t="shared" si="64"/>
        <v>0</v>
      </c>
      <c r="AH521" s="14">
        <f t="shared" si="71"/>
        <v>0</v>
      </c>
      <c r="AI521" s="12"/>
      <c r="AJ521" s="13" t="s">
        <v>643</v>
      </c>
    </row>
    <row r="522" spans="1:36" x14ac:dyDescent="0.3">
      <c r="A522" s="15" t="s">
        <v>661</v>
      </c>
      <c r="B522" s="9" t="str">
        <f>VLOOKUP(A522,'[1]Sub Pivot'!A$1:C$65536,2,FALSE)</f>
        <v>SILVERADO SUBSTATION (CLALLAM CO. PUD)</v>
      </c>
      <c r="C522" s="10">
        <f>VLOOKUP(A522,'[1]Sub Pivot'!A$1:C$65536,3,FALSE)</f>
        <v>119823.2</v>
      </c>
      <c r="D522" s="10">
        <f>IFERROR(VLOOKUP(A522,'[1]BP-18 Substation Detail'!A$1:C$65536,3,FALSE),"")</f>
        <v>119823.2</v>
      </c>
      <c r="E522" s="11">
        <f t="shared" si="68"/>
        <v>0</v>
      </c>
      <c r="G522" s="10">
        <f>IFERROR(VLOOKUP('BP-20 Substation Detail'!A522,'[1]O&amp;M Pivot'!M$1:V$65536,10,FALSE),0)</f>
        <v>589.25285714285724</v>
      </c>
      <c r="I522" s="13" t="s">
        <v>31</v>
      </c>
      <c r="J522" s="13">
        <v>1</v>
      </c>
      <c r="K522" s="13" t="s">
        <v>31</v>
      </c>
      <c r="L522" s="13" t="s">
        <v>31</v>
      </c>
      <c r="M522" s="13" t="s">
        <v>31</v>
      </c>
      <c r="N522" s="13" t="s">
        <v>31</v>
      </c>
      <c r="O522" s="13" t="s">
        <v>31</v>
      </c>
      <c r="P522" s="13">
        <f t="shared" si="69"/>
        <v>1</v>
      </c>
      <c r="R522" s="10" t="str">
        <f t="shared" si="67"/>
        <v/>
      </c>
      <c r="S522" s="10">
        <f t="shared" si="67"/>
        <v>119823.2</v>
      </c>
      <c r="T522" s="10" t="str">
        <f t="shared" si="67"/>
        <v/>
      </c>
      <c r="U522" s="10" t="str">
        <f t="shared" si="66"/>
        <v/>
      </c>
      <c r="V522" s="10" t="str">
        <f t="shared" si="66"/>
        <v/>
      </c>
      <c r="W522" s="10" t="str">
        <f t="shared" si="66"/>
        <v/>
      </c>
      <c r="X522" s="10" t="str">
        <f t="shared" si="66"/>
        <v/>
      </c>
      <c r="Y522" s="14">
        <f t="shared" si="70"/>
        <v>0</v>
      </c>
      <c r="Z522" s="4"/>
      <c r="AA522" s="10" t="str">
        <f t="shared" si="65"/>
        <v/>
      </c>
      <c r="AB522" s="10">
        <f t="shared" si="65"/>
        <v>589.25285714285724</v>
      </c>
      <c r="AC522" s="10" t="str">
        <f t="shared" si="65"/>
        <v/>
      </c>
      <c r="AD522" s="10" t="str">
        <f t="shared" si="64"/>
        <v/>
      </c>
      <c r="AE522" s="10" t="str">
        <f t="shared" si="64"/>
        <v/>
      </c>
      <c r="AF522" s="10" t="str">
        <f t="shared" si="64"/>
        <v/>
      </c>
      <c r="AG522" s="10" t="str">
        <f t="shared" si="64"/>
        <v/>
      </c>
      <c r="AH522" s="14">
        <f t="shared" si="71"/>
        <v>0</v>
      </c>
      <c r="AI522" s="12"/>
      <c r="AJ522" s="13" t="s">
        <v>32</v>
      </c>
    </row>
    <row r="523" spans="1:36" x14ac:dyDescent="0.3">
      <c r="A523" s="15" t="s">
        <v>662</v>
      </c>
      <c r="B523" s="9" t="str">
        <f>VLOOKUP(A523,'[1]Sub Pivot'!A$1:C$65536,2,FALSE)</f>
        <v>COASTAL ENERGY GENERATING PLANT</v>
      </c>
      <c r="C523" s="10">
        <f>VLOOKUP(A523,'[1]Sub Pivot'!A$1:C$65536,3,FALSE)</f>
        <v>10370.870000000001</v>
      </c>
      <c r="D523" s="10">
        <f>IFERROR(VLOOKUP(A523,'[1]BP-18 Substation Detail'!A$1:C$65536,3,FALSE),"")</f>
        <v>10370.870000000001</v>
      </c>
      <c r="E523" s="11">
        <f t="shared" si="68"/>
        <v>0</v>
      </c>
      <c r="G523" s="10">
        <f>IFERROR(VLOOKUP('BP-20 Substation Detail'!A523,'[1]O&amp;M Pivot'!M$1:V$65536,10,FALSE),0)</f>
        <v>1804.3842857142859</v>
      </c>
      <c r="I523" s="13" t="s">
        <v>31</v>
      </c>
      <c r="J523" s="13">
        <v>1</v>
      </c>
      <c r="K523" s="13" t="s">
        <v>31</v>
      </c>
      <c r="L523" s="13" t="s">
        <v>31</v>
      </c>
      <c r="M523" s="13" t="s">
        <v>31</v>
      </c>
      <c r="N523" s="13" t="s">
        <v>31</v>
      </c>
      <c r="O523" s="13" t="s">
        <v>31</v>
      </c>
      <c r="P523" s="13">
        <f t="shared" si="69"/>
        <v>1</v>
      </c>
      <c r="R523" s="10" t="str">
        <f t="shared" si="67"/>
        <v/>
      </c>
      <c r="S523" s="10">
        <f t="shared" si="67"/>
        <v>10370.870000000001</v>
      </c>
      <c r="T523" s="10" t="str">
        <f t="shared" si="67"/>
        <v/>
      </c>
      <c r="U523" s="10" t="str">
        <f t="shared" si="66"/>
        <v/>
      </c>
      <c r="V523" s="10" t="str">
        <f t="shared" si="66"/>
        <v/>
      </c>
      <c r="W523" s="10" t="str">
        <f t="shared" si="66"/>
        <v/>
      </c>
      <c r="X523" s="10" t="str">
        <f t="shared" si="66"/>
        <v/>
      </c>
      <c r="Y523" s="14">
        <f t="shared" si="70"/>
        <v>0</v>
      </c>
      <c r="Z523" s="4"/>
      <c r="AA523" s="10" t="str">
        <f t="shared" si="65"/>
        <v/>
      </c>
      <c r="AB523" s="10">
        <f t="shared" si="65"/>
        <v>1804.3842857142859</v>
      </c>
      <c r="AC523" s="10" t="str">
        <f t="shared" si="65"/>
        <v/>
      </c>
      <c r="AD523" s="10" t="str">
        <f t="shared" si="64"/>
        <v/>
      </c>
      <c r="AE523" s="10" t="str">
        <f t="shared" si="64"/>
        <v/>
      </c>
      <c r="AF523" s="10" t="str">
        <f t="shared" si="64"/>
        <v/>
      </c>
      <c r="AG523" s="10" t="str">
        <f t="shared" si="64"/>
        <v/>
      </c>
      <c r="AH523" s="14">
        <f t="shared" si="71"/>
        <v>0</v>
      </c>
      <c r="AI523" s="12"/>
      <c r="AJ523" s="13" t="s">
        <v>32</v>
      </c>
    </row>
    <row r="524" spans="1:36" x14ac:dyDescent="0.3">
      <c r="A524" s="15" t="s">
        <v>663</v>
      </c>
      <c r="B524" s="9" t="str">
        <f>VLOOKUP(A524,'[1]Sub Pivot'!A$1:C$65536,2,FALSE)</f>
        <v>OUTBACK SOLAR GENERATING PLANT (OUTBACK SOLAR, LLC)</v>
      </c>
      <c r="C524" s="10">
        <f>VLOOKUP(A524,'[1]Sub Pivot'!A$1:C$65536,3,FALSE)</f>
        <v>14510.01</v>
      </c>
      <c r="D524" s="10">
        <f>IFERROR(VLOOKUP(A524,'[1]BP-18 Substation Detail'!A$1:C$65536,3,FALSE),"")</f>
        <v>14510.01</v>
      </c>
      <c r="E524" s="11">
        <f t="shared" si="68"/>
        <v>0</v>
      </c>
      <c r="G524" s="10">
        <f>IFERROR(VLOOKUP('BP-20 Substation Detail'!A524,'[1]O&amp;M Pivot'!M$1:V$65536,10,FALSE),0)</f>
        <v>977.33285714285716</v>
      </c>
      <c r="I524" s="13" t="s">
        <v>31</v>
      </c>
      <c r="J524" s="13">
        <v>1</v>
      </c>
      <c r="K524" s="13" t="s">
        <v>31</v>
      </c>
      <c r="L524" s="13" t="s">
        <v>31</v>
      </c>
      <c r="M524" s="13" t="s">
        <v>31</v>
      </c>
      <c r="N524" s="13" t="s">
        <v>31</v>
      </c>
      <c r="O524" s="13" t="s">
        <v>31</v>
      </c>
      <c r="P524" s="13">
        <f t="shared" si="69"/>
        <v>1</v>
      </c>
      <c r="R524" s="10" t="str">
        <f t="shared" si="67"/>
        <v/>
      </c>
      <c r="S524" s="10">
        <f t="shared" si="67"/>
        <v>14510.01</v>
      </c>
      <c r="T524" s="10" t="str">
        <f t="shared" si="67"/>
        <v/>
      </c>
      <c r="U524" s="10" t="str">
        <f t="shared" si="66"/>
        <v/>
      </c>
      <c r="V524" s="10" t="str">
        <f t="shared" si="66"/>
        <v/>
      </c>
      <c r="W524" s="10" t="str">
        <f t="shared" si="66"/>
        <v/>
      </c>
      <c r="X524" s="10" t="str">
        <f t="shared" si="66"/>
        <v/>
      </c>
      <c r="Y524" s="14">
        <f t="shared" si="70"/>
        <v>0</v>
      </c>
      <c r="Z524" s="4"/>
      <c r="AA524" s="10" t="str">
        <f t="shared" si="65"/>
        <v/>
      </c>
      <c r="AB524" s="10">
        <f t="shared" si="65"/>
        <v>977.33285714285716</v>
      </c>
      <c r="AC524" s="10" t="str">
        <f t="shared" si="65"/>
        <v/>
      </c>
      <c r="AD524" s="10" t="str">
        <f t="shared" si="64"/>
        <v/>
      </c>
      <c r="AE524" s="10" t="str">
        <f t="shared" si="64"/>
        <v/>
      </c>
      <c r="AF524" s="10" t="str">
        <f t="shared" si="64"/>
        <v/>
      </c>
      <c r="AG524" s="10" t="str">
        <f t="shared" si="64"/>
        <v/>
      </c>
      <c r="AH524" s="14">
        <f t="shared" si="71"/>
        <v>0</v>
      </c>
      <c r="AI524" s="12"/>
      <c r="AJ524" s="13" t="s">
        <v>32</v>
      </c>
    </row>
    <row r="525" spans="1:36" x14ac:dyDescent="0.3">
      <c r="A525" s="15" t="s">
        <v>664</v>
      </c>
      <c r="B525" s="9" t="str">
        <f>VLOOKUP(A525,'[1]Sub Pivot'!A$1:C$65536,2,FALSE)</f>
        <v>ACORD SUBSTATION (BENTON REA) (UNKNOWN)</v>
      </c>
      <c r="C525" s="10">
        <f>VLOOKUP(A525,'[1]Sub Pivot'!A$1:C$65536,3,FALSE)</f>
        <v>22142.080000000002</v>
      </c>
      <c r="D525" s="10">
        <f>IFERROR(VLOOKUP(A525,'[1]BP-18 Substation Detail'!A$1:C$65536,3,FALSE),"")</f>
        <v>22142.080000000002</v>
      </c>
      <c r="E525" s="11">
        <f t="shared" si="68"/>
        <v>0</v>
      </c>
      <c r="G525" s="10">
        <f>IFERROR(VLOOKUP('BP-20 Substation Detail'!A525,'[1]O&amp;M Pivot'!M$1:V$65536,10,FALSE),0)</f>
        <v>0</v>
      </c>
      <c r="I525" s="13" t="s">
        <v>31</v>
      </c>
      <c r="J525" s="13">
        <v>1</v>
      </c>
      <c r="K525" s="13" t="s">
        <v>31</v>
      </c>
      <c r="L525" s="13" t="s">
        <v>31</v>
      </c>
      <c r="M525" s="13" t="s">
        <v>31</v>
      </c>
      <c r="N525" s="13" t="s">
        <v>31</v>
      </c>
      <c r="O525" s="13" t="s">
        <v>31</v>
      </c>
      <c r="P525" s="13">
        <f t="shared" si="69"/>
        <v>1</v>
      </c>
      <c r="R525" s="10" t="str">
        <f t="shared" si="67"/>
        <v/>
      </c>
      <c r="S525" s="10">
        <f t="shared" si="67"/>
        <v>22142.080000000002</v>
      </c>
      <c r="T525" s="10" t="str">
        <f t="shared" si="67"/>
        <v/>
      </c>
      <c r="U525" s="10" t="str">
        <f t="shared" si="66"/>
        <v/>
      </c>
      <c r="V525" s="10" t="str">
        <f t="shared" si="66"/>
        <v/>
      </c>
      <c r="W525" s="10" t="str">
        <f t="shared" si="66"/>
        <v/>
      </c>
      <c r="X525" s="10" t="str">
        <f t="shared" si="66"/>
        <v/>
      </c>
      <c r="Y525" s="14">
        <f t="shared" si="70"/>
        <v>0</v>
      </c>
      <c r="Z525" s="4"/>
      <c r="AA525" s="10" t="str">
        <f t="shared" si="65"/>
        <v/>
      </c>
      <c r="AB525" s="10">
        <f t="shared" si="65"/>
        <v>0</v>
      </c>
      <c r="AC525" s="10" t="str">
        <f t="shared" si="65"/>
        <v/>
      </c>
      <c r="AD525" s="10" t="str">
        <f t="shared" si="64"/>
        <v/>
      </c>
      <c r="AE525" s="10" t="str">
        <f t="shared" si="64"/>
        <v/>
      </c>
      <c r="AF525" s="10" t="str">
        <f t="shared" si="64"/>
        <v/>
      </c>
      <c r="AG525" s="10" t="str">
        <f t="shared" si="64"/>
        <v/>
      </c>
      <c r="AH525" s="14">
        <f t="shared" si="71"/>
        <v>0</v>
      </c>
      <c r="AI525" s="12"/>
      <c r="AJ525" s="13" t="s">
        <v>32</v>
      </c>
    </row>
    <row r="526" spans="1:36" x14ac:dyDescent="0.3">
      <c r="A526" s="15" t="s">
        <v>665</v>
      </c>
      <c r="B526" s="9" t="str">
        <f>VLOOKUP(A526,'[1]Sub Pivot'!A$1:C$65536,2,FALSE)</f>
        <v>DAY MT. SPOKANE</v>
      </c>
      <c r="C526" s="10">
        <f>VLOOKUP(A526,'[1]Sub Pivot'!A$1:C$65536,3,FALSE)</f>
        <v>17107.919999999998</v>
      </c>
      <c r="D526" s="10">
        <f>IFERROR(VLOOKUP(A526,'[1]BP-18 Substation Detail'!A$1:C$65536,3,FALSE),"")</f>
        <v>17107.919999999998</v>
      </c>
      <c r="E526" s="11">
        <f t="shared" si="68"/>
        <v>0</v>
      </c>
      <c r="G526" s="10">
        <f>IFERROR(VLOOKUP('BP-20 Substation Detail'!A526,'[1]O&amp;M Pivot'!M$1:V$65536,10,FALSE),0)</f>
        <v>859.59428571428566</v>
      </c>
      <c r="I526" s="13" t="s">
        <v>31</v>
      </c>
      <c r="J526" s="13">
        <v>1</v>
      </c>
      <c r="K526" s="13" t="s">
        <v>31</v>
      </c>
      <c r="L526" s="13" t="s">
        <v>31</v>
      </c>
      <c r="M526" s="13" t="s">
        <v>31</v>
      </c>
      <c r="N526" s="13" t="s">
        <v>31</v>
      </c>
      <c r="O526" s="13" t="s">
        <v>31</v>
      </c>
      <c r="P526" s="13">
        <f t="shared" si="69"/>
        <v>1</v>
      </c>
      <c r="R526" s="10" t="str">
        <f t="shared" si="67"/>
        <v/>
      </c>
      <c r="S526" s="10">
        <f t="shared" si="67"/>
        <v>17107.919999999998</v>
      </c>
      <c r="T526" s="10" t="str">
        <f t="shared" si="67"/>
        <v/>
      </c>
      <c r="U526" s="10" t="str">
        <f t="shared" si="66"/>
        <v/>
      </c>
      <c r="V526" s="10" t="str">
        <f t="shared" si="66"/>
        <v/>
      </c>
      <c r="W526" s="10" t="str">
        <f t="shared" si="66"/>
        <v/>
      </c>
      <c r="X526" s="10" t="str">
        <f t="shared" si="66"/>
        <v/>
      </c>
      <c r="Y526" s="14">
        <f t="shared" si="70"/>
        <v>0</v>
      </c>
      <c r="Z526" s="4"/>
      <c r="AA526" s="10" t="str">
        <f t="shared" si="65"/>
        <v/>
      </c>
      <c r="AB526" s="10">
        <f t="shared" si="65"/>
        <v>859.59428571428566</v>
      </c>
      <c r="AC526" s="10" t="str">
        <f t="shared" si="65"/>
        <v/>
      </c>
      <c r="AD526" s="10" t="str">
        <f t="shared" si="64"/>
        <v/>
      </c>
      <c r="AE526" s="10" t="str">
        <f t="shared" si="64"/>
        <v/>
      </c>
      <c r="AF526" s="10" t="str">
        <f t="shared" si="64"/>
        <v/>
      </c>
      <c r="AG526" s="10" t="str">
        <f t="shared" si="64"/>
        <v/>
      </c>
      <c r="AH526" s="14">
        <f t="shared" si="71"/>
        <v>0</v>
      </c>
      <c r="AI526" s="12"/>
      <c r="AJ526" s="13" t="s">
        <v>666</v>
      </c>
    </row>
    <row r="527" spans="1:36" x14ac:dyDescent="0.3">
      <c r="A527" s="15" t="s">
        <v>667</v>
      </c>
      <c r="B527" s="9" t="str">
        <f>VLOOKUP(A527,'[1]Sub Pivot'!A$1:C$65536,2,FALSE)</f>
        <v>WOODSIDE SUBSTATION (RAVALLI CO ELEC COOP)</v>
      </c>
      <c r="C527" s="10">
        <f>VLOOKUP(A527,'[1]Sub Pivot'!A$1:C$65536,3,FALSE)</f>
        <v>17660.29</v>
      </c>
      <c r="D527" s="10">
        <f>IFERROR(VLOOKUP(A527,'[1]BP-18 Substation Detail'!A$1:C$65536,3,FALSE),"")</f>
        <v>17660.29</v>
      </c>
      <c r="E527" s="11">
        <f t="shared" si="68"/>
        <v>0</v>
      </c>
      <c r="G527" s="10">
        <f>IFERROR(VLOOKUP('BP-20 Substation Detail'!A527,'[1]O&amp;M Pivot'!M$1:V$65536,10,FALSE),0)</f>
        <v>89.498571428571424</v>
      </c>
      <c r="I527" s="13" t="s">
        <v>31</v>
      </c>
      <c r="J527" s="13">
        <v>1</v>
      </c>
      <c r="K527" s="13" t="s">
        <v>31</v>
      </c>
      <c r="L527" s="13" t="s">
        <v>31</v>
      </c>
      <c r="M527" s="13" t="s">
        <v>31</v>
      </c>
      <c r="N527" s="13" t="s">
        <v>31</v>
      </c>
      <c r="O527" s="13" t="s">
        <v>31</v>
      </c>
      <c r="P527" s="13">
        <f t="shared" si="69"/>
        <v>1</v>
      </c>
      <c r="R527" s="10" t="str">
        <f t="shared" si="67"/>
        <v/>
      </c>
      <c r="S527" s="10">
        <f t="shared" si="67"/>
        <v>17660.29</v>
      </c>
      <c r="T527" s="10" t="str">
        <f t="shared" si="67"/>
        <v/>
      </c>
      <c r="U527" s="10" t="str">
        <f t="shared" si="66"/>
        <v/>
      </c>
      <c r="V527" s="10" t="str">
        <f t="shared" si="66"/>
        <v/>
      </c>
      <c r="W527" s="10" t="str">
        <f t="shared" si="66"/>
        <v/>
      </c>
      <c r="X527" s="10" t="str">
        <f t="shared" si="66"/>
        <v/>
      </c>
      <c r="Y527" s="14">
        <f t="shared" si="70"/>
        <v>0</v>
      </c>
      <c r="Z527" s="4"/>
      <c r="AA527" s="10" t="str">
        <f t="shared" si="65"/>
        <v/>
      </c>
      <c r="AB527" s="10">
        <f t="shared" si="65"/>
        <v>89.498571428571424</v>
      </c>
      <c r="AC527" s="10" t="str">
        <f t="shared" si="65"/>
        <v/>
      </c>
      <c r="AD527" s="10" t="str">
        <f t="shared" si="64"/>
        <v/>
      </c>
      <c r="AE527" s="10" t="str">
        <f t="shared" si="64"/>
        <v/>
      </c>
      <c r="AF527" s="10" t="str">
        <f t="shared" si="64"/>
        <v/>
      </c>
      <c r="AG527" s="10" t="str">
        <f t="shared" si="64"/>
        <v/>
      </c>
      <c r="AH527" s="14">
        <f t="shared" si="71"/>
        <v>0</v>
      </c>
      <c r="AI527" s="12"/>
      <c r="AJ527" s="13" t="s">
        <v>32</v>
      </c>
    </row>
    <row r="528" spans="1:36" x14ac:dyDescent="0.3">
      <c r="A528" s="15" t="s">
        <v>668</v>
      </c>
      <c r="B528" s="9" t="str">
        <f>VLOOKUP(A528,'[1]Sub Pivot'!A$1:C$65536,2,FALSE)</f>
        <v>JULIA STREET (KOOTENAI ELECTRIC COOPERATVIE)</v>
      </c>
      <c r="C528" s="10">
        <f>VLOOKUP(A528,'[1]Sub Pivot'!A$1:C$65536,3,FALSE)</f>
        <v>26665.95</v>
      </c>
      <c r="D528" s="10">
        <f>IFERROR(VLOOKUP(A528,'[1]BP-18 Substation Detail'!A$1:C$65536,3,FALSE),"")</f>
        <v>26665.95</v>
      </c>
      <c r="E528" s="11">
        <f t="shared" si="68"/>
        <v>0</v>
      </c>
      <c r="G528" s="10">
        <f>IFERROR(VLOOKUP('BP-20 Substation Detail'!A528,'[1]O&amp;M Pivot'!M$1:V$65536,10,FALSE),0)</f>
        <v>222.01999999999998</v>
      </c>
      <c r="I528" s="13" t="s">
        <v>31</v>
      </c>
      <c r="J528" s="13">
        <v>1</v>
      </c>
      <c r="K528" s="13" t="s">
        <v>31</v>
      </c>
      <c r="L528" s="13" t="s">
        <v>31</v>
      </c>
      <c r="M528" s="13" t="s">
        <v>31</v>
      </c>
      <c r="N528" s="13" t="s">
        <v>31</v>
      </c>
      <c r="O528" s="13" t="s">
        <v>31</v>
      </c>
      <c r="P528" s="13">
        <f t="shared" si="69"/>
        <v>1</v>
      </c>
      <c r="R528" s="10" t="str">
        <f t="shared" si="67"/>
        <v/>
      </c>
      <c r="S528" s="10">
        <f t="shared" si="67"/>
        <v>26665.95</v>
      </c>
      <c r="T528" s="10" t="str">
        <f t="shared" si="67"/>
        <v/>
      </c>
      <c r="U528" s="10" t="str">
        <f t="shared" si="66"/>
        <v/>
      </c>
      <c r="V528" s="10" t="str">
        <f t="shared" si="66"/>
        <v/>
      </c>
      <c r="W528" s="10" t="str">
        <f t="shared" si="66"/>
        <v/>
      </c>
      <c r="X528" s="10" t="str">
        <f t="shared" si="66"/>
        <v/>
      </c>
      <c r="Y528" s="14">
        <f t="shared" si="70"/>
        <v>0</v>
      </c>
      <c r="Z528" s="4"/>
      <c r="AA528" s="10" t="str">
        <f t="shared" si="65"/>
        <v/>
      </c>
      <c r="AB528" s="10">
        <f t="shared" si="65"/>
        <v>222.01999999999998</v>
      </c>
      <c r="AC528" s="10" t="str">
        <f t="shared" si="65"/>
        <v/>
      </c>
      <c r="AD528" s="10" t="str">
        <f t="shared" si="64"/>
        <v/>
      </c>
      <c r="AE528" s="10" t="str">
        <f t="shared" si="64"/>
        <v/>
      </c>
      <c r="AF528" s="10" t="str">
        <f t="shared" si="64"/>
        <v/>
      </c>
      <c r="AG528" s="10" t="str">
        <f t="shared" si="64"/>
        <v/>
      </c>
      <c r="AH528" s="14">
        <f t="shared" si="71"/>
        <v>0</v>
      </c>
      <c r="AI528" s="12"/>
      <c r="AJ528" s="13" t="s">
        <v>32</v>
      </c>
    </row>
    <row r="529" spans="1:36" x14ac:dyDescent="0.3">
      <c r="A529" s="15" t="s">
        <v>669</v>
      </c>
      <c r="B529" s="9" t="str">
        <f>VLOOKUP(A529,'[1]Sub Pivot'!A$1:C$65536,2,FALSE)</f>
        <v>KNIGHTS BRIDGE (CANBY UTILITY BOARD)</v>
      </c>
      <c r="C529" s="10">
        <f>VLOOKUP(A529,'[1]Sub Pivot'!A$1:C$65536,3,FALSE)</f>
        <v>32888.1</v>
      </c>
      <c r="D529" s="10">
        <f>IFERROR(VLOOKUP(A529,'[1]BP-18 Substation Detail'!A$1:C$65536,3,FALSE),"")</f>
        <v>32888.1</v>
      </c>
      <c r="E529" s="11">
        <f t="shared" si="68"/>
        <v>0</v>
      </c>
      <c r="G529" s="10">
        <f>IFERROR(VLOOKUP('BP-20 Substation Detail'!A529,'[1]O&amp;M Pivot'!M$1:V$65536,10,FALSE),0)</f>
        <v>0</v>
      </c>
      <c r="I529" s="13" t="s">
        <v>31</v>
      </c>
      <c r="J529" s="13">
        <v>1</v>
      </c>
      <c r="K529" s="13" t="s">
        <v>31</v>
      </c>
      <c r="L529" s="13" t="s">
        <v>31</v>
      </c>
      <c r="M529" s="13" t="s">
        <v>31</v>
      </c>
      <c r="N529" s="13" t="s">
        <v>31</v>
      </c>
      <c r="O529" s="13" t="s">
        <v>31</v>
      </c>
      <c r="P529" s="13">
        <f t="shared" si="69"/>
        <v>1</v>
      </c>
      <c r="R529" s="10" t="str">
        <f t="shared" si="67"/>
        <v/>
      </c>
      <c r="S529" s="10">
        <f t="shared" si="67"/>
        <v>32888.1</v>
      </c>
      <c r="T529" s="10" t="str">
        <f t="shared" si="67"/>
        <v/>
      </c>
      <c r="U529" s="10" t="str">
        <f t="shared" si="66"/>
        <v/>
      </c>
      <c r="V529" s="10" t="str">
        <f t="shared" si="66"/>
        <v/>
      </c>
      <c r="W529" s="10" t="str">
        <f t="shared" si="66"/>
        <v/>
      </c>
      <c r="X529" s="10" t="str">
        <f t="shared" si="66"/>
        <v/>
      </c>
      <c r="Y529" s="14">
        <f t="shared" si="70"/>
        <v>0</v>
      </c>
      <c r="Z529" s="4"/>
      <c r="AA529" s="10" t="str">
        <f t="shared" si="65"/>
        <v/>
      </c>
      <c r="AB529" s="10">
        <f t="shared" si="65"/>
        <v>0</v>
      </c>
      <c r="AC529" s="10" t="str">
        <f t="shared" si="65"/>
        <v/>
      </c>
      <c r="AD529" s="10" t="str">
        <f t="shared" si="64"/>
        <v/>
      </c>
      <c r="AE529" s="10" t="str">
        <f t="shared" si="64"/>
        <v/>
      </c>
      <c r="AF529" s="10" t="str">
        <f t="shared" si="64"/>
        <v/>
      </c>
      <c r="AG529" s="10" t="str">
        <f t="shared" si="64"/>
        <v/>
      </c>
      <c r="AH529" s="14">
        <f t="shared" si="71"/>
        <v>0</v>
      </c>
      <c r="AI529" s="12"/>
      <c r="AJ529" s="13" t="s">
        <v>32</v>
      </c>
    </row>
    <row r="530" spans="1:36" x14ac:dyDescent="0.3">
      <c r="A530" s="15" t="s">
        <v>670</v>
      </c>
      <c r="B530" s="9" t="str">
        <f>VLOOKUP(A530,'[1]Sub Pivot'!A$1:C$65536,2,FALSE)</f>
        <v>BECK ROAD SUBSTATION</v>
      </c>
      <c r="C530" s="10">
        <f>VLOOKUP(A530,'[1]Sub Pivot'!A$1:C$65536,3,FALSE)</f>
        <v>20710.27</v>
      </c>
      <c r="D530" s="10">
        <f>IFERROR(VLOOKUP(A530,'[1]BP-18 Substation Detail'!A$1:C$65536,3,FALSE),"")</f>
        <v>20710.27</v>
      </c>
      <c r="E530" s="11">
        <f t="shared" si="68"/>
        <v>0</v>
      </c>
      <c r="G530" s="10">
        <f>IFERROR(VLOOKUP('BP-20 Substation Detail'!A530,'[1]O&amp;M Pivot'!M$1:V$65536,10,FALSE),0)</f>
        <v>67.492857142857147</v>
      </c>
      <c r="I530" s="13" t="s">
        <v>31</v>
      </c>
      <c r="J530" s="13">
        <v>1</v>
      </c>
      <c r="K530" s="13" t="s">
        <v>31</v>
      </c>
      <c r="L530" s="13" t="s">
        <v>31</v>
      </c>
      <c r="M530" s="13" t="s">
        <v>31</v>
      </c>
      <c r="N530" s="13" t="s">
        <v>31</v>
      </c>
      <c r="O530" s="13" t="s">
        <v>31</v>
      </c>
      <c r="P530" s="13">
        <f t="shared" si="69"/>
        <v>1</v>
      </c>
      <c r="R530" s="10" t="str">
        <f t="shared" si="67"/>
        <v/>
      </c>
      <c r="S530" s="10">
        <f t="shared" si="67"/>
        <v>20710.27</v>
      </c>
      <c r="T530" s="10" t="str">
        <f t="shared" si="67"/>
        <v/>
      </c>
      <c r="U530" s="10" t="str">
        <f t="shared" si="66"/>
        <v/>
      </c>
      <c r="V530" s="10" t="str">
        <f t="shared" si="66"/>
        <v/>
      </c>
      <c r="W530" s="10" t="str">
        <f t="shared" si="66"/>
        <v/>
      </c>
      <c r="X530" s="10" t="str">
        <f t="shared" si="66"/>
        <v/>
      </c>
      <c r="Y530" s="14">
        <f t="shared" si="70"/>
        <v>0</v>
      </c>
      <c r="Z530" s="4"/>
      <c r="AA530" s="10" t="str">
        <f t="shared" si="65"/>
        <v/>
      </c>
      <c r="AB530" s="10">
        <f t="shared" si="65"/>
        <v>67.492857142857147</v>
      </c>
      <c r="AC530" s="10" t="str">
        <f t="shared" si="65"/>
        <v/>
      </c>
      <c r="AD530" s="10" t="str">
        <f t="shared" si="64"/>
        <v/>
      </c>
      <c r="AE530" s="10" t="str">
        <f t="shared" si="64"/>
        <v/>
      </c>
      <c r="AF530" s="10" t="str">
        <f t="shared" si="64"/>
        <v/>
      </c>
      <c r="AG530" s="10" t="str">
        <f t="shared" si="64"/>
        <v/>
      </c>
      <c r="AH530" s="14">
        <f t="shared" si="71"/>
        <v>0</v>
      </c>
      <c r="AI530" s="12"/>
      <c r="AJ530" s="13" t="s">
        <v>671</v>
      </c>
    </row>
    <row r="531" spans="1:36" x14ac:dyDescent="0.3">
      <c r="A531" s="15" t="s">
        <v>672</v>
      </c>
      <c r="B531" s="9" t="str">
        <f>VLOOKUP(A531,'[1]Sub Pivot'!A$1:C$65536,2,FALSE)</f>
        <v>T3BA'DAS SUBSTATION (MASON COUNTY PUD NO 1)</v>
      </c>
      <c r="C531" s="10">
        <f>VLOOKUP(A531,'[1]Sub Pivot'!A$1:C$65536,3,FALSE)</f>
        <v>41693.440000000002</v>
      </c>
      <c r="D531" s="10">
        <f>IFERROR(VLOOKUP(A531,'[1]BP-18 Substation Detail'!A$1:C$65536,3,FALSE),"")</f>
        <v>41693.440000000002</v>
      </c>
      <c r="E531" s="11">
        <f t="shared" si="68"/>
        <v>0</v>
      </c>
      <c r="G531" s="10">
        <f>IFERROR(VLOOKUP('BP-20 Substation Detail'!A531,'[1]O&amp;M Pivot'!M$1:V$65536,10,FALSE),0)</f>
        <v>241.37142857142857</v>
      </c>
      <c r="I531" s="13" t="s">
        <v>31</v>
      </c>
      <c r="J531" s="13">
        <v>1</v>
      </c>
      <c r="K531" s="13" t="s">
        <v>31</v>
      </c>
      <c r="L531" s="13" t="s">
        <v>31</v>
      </c>
      <c r="M531" s="13" t="s">
        <v>31</v>
      </c>
      <c r="N531" s="13" t="s">
        <v>31</v>
      </c>
      <c r="O531" s="13" t="s">
        <v>31</v>
      </c>
      <c r="P531" s="13">
        <f t="shared" si="69"/>
        <v>1</v>
      </c>
      <c r="R531" s="10" t="str">
        <f t="shared" si="67"/>
        <v/>
      </c>
      <c r="S531" s="10">
        <f t="shared" si="67"/>
        <v>41693.440000000002</v>
      </c>
      <c r="T531" s="10" t="str">
        <f t="shared" si="67"/>
        <v/>
      </c>
      <c r="U531" s="10" t="str">
        <f t="shared" si="66"/>
        <v/>
      </c>
      <c r="V531" s="10" t="str">
        <f t="shared" si="66"/>
        <v/>
      </c>
      <c r="W531" s="10" t="str">
        <f t="shared" si="66"/>
        <v/>
      </c>
      <c r="X531" s="10" t="str">
        <f t="shared" si="66"/>
        <v/>
      </c>
      <c r="Y531" s="14">
        <f t="shared" si="70"/>
        <v>0</v>
      </c>
      <c r="Z531" s="4"/>
      <c r="AA531" s="10" t="str">
        <f t="shared" si="65"/>
        <v/>
      </c>
      <c r="AB531" s="10">
        <f t="shared" si="65"/>
        <v>241.37142857142857</v>
      </c>
      <c r="AC531" s="10" t="str">
        <f t="shared" si="65"/>
        <v/>
      </c>
      <c r="AD531" s="10" t="str">
        <f t="shared" si="64"/>
        <v/>
      </c>
      <c r="AE531" s="10" t="str">
        <f t="shared" si="64"/>
        <v/>
      </c>
      <c r="AF531" s="10" t="str">
        <f t="shared" si="64"/>
        <v/>
      </c>
      <c r="AG531" s="10" t="str">
        <f t="shared" si="64"/>
        <v/>
      </c>
      <c r="AH531" s="14">
        <f t="shared" si="71"/>
        <v>0</v>
      </c>
      <c r="AI531" s="12"/>
      <c r="AJ531" s="13" t="s">
        <v>32</v>
      </c>
    </row>
    <row r="532" spans="1:36" x14ac:dyDescent="0.3">
      <c r="A532" s="15" t="s">
        <v>673</v>
      </c>
      <c r="B532" s="9" t="str">
        <f>VLOOKUP(A532,'[1]Sub Pivot'!A$1:C$65536,2,FALSE)</f>
        <v>WAHKIAKUM  SUBSTATION</v>
      </c>
      <c r="C532" s="10">
        <f>VLOOKUP(A532,'[1]Sub Pivot'!A$1:C$65536,3,FALSE)</f>
        <v>271249.15000000002</v>
      </c>
      <c r="D532" s="10">
        <f>IFERROR(VLOOKUP(A532,'[1]BP-18 Substation Detail'!A$1:C$65536,3,FALSE),"")</f>
        <v>271249.15000000002</v>
      </c>
      <c r="E532" s="11">
        <f t="shared" si="68"/>
        <v>0</v>
      </c>
      <c r="G532" s="10">
        <f>IFERROR(VLOOKUP('BP-20 Substation Detail'!A532,'[1]O&amp;M Pivot'!M$1:V$65536,10,FALSE),0)</f>
        <v>365.80714285714288</v>
      </c>
      <c r="I532" s="13">
        <v>0</v>
      </c>
      <c r="J532" s="13">
        <v>1</v>
      </c>
      <c r="K532" s="13">
        <v>0</v>
      </c>
      <c r="L532" s="13">
        <v>0</v>
      </c>
      <c r="M532" s="13">
        <v>0</v>
      </c>
      <c r="N532" s="13">
        <v>0</v>
      </c>
      <c r="O532" s="13">
        <v>0</v>
      </c>
      <c r="P532" s="13">
        <f t="shared" si="69"/>
        <v>1</v>
      </c>
      <c r="R532" s="10">
        <f t="shared" si="67"/>
        <v>0</v>
      </c>
      <c r="S532" s="10">
        <f t="shared" si="67"/>
        <v>271249.15000000002</v>
      </c>
      <c r="T532" s="10">
        <f t="shared" si="67"/>
        <v>0</v>
      </c>
      <c r="U532" s="10">
        <f t="shared" si="66"/>
        <v>0</v>
      </c>
      <c r="V532" s="10">
        <f t="shared" si="66"/>
        <v>0</v>
      </c>
      <c r="W532" s="10">
        <f t="shared" si="66"/>
        <v>0</v>
      </c>
      <c r="X532" s="10">
        <f t="shared" si="66"/>
        <v>0</v>
      </c>
      <c r="Y532" s="14">
        <f t="shared" si="70"/>
        <v>0</v>
      </c>
      <c r="Z532" s="4"/>
      <c r="AA532" s="10">
        <f t="shared" si="65"/>
        <v>0</v>
      </c>
      <c r="AB532" s="10">
        <f t="shared" si="65"/>
        <v>365.80714285714288</v>
      </c>
      <c r="AC532" s="10">
        <f t="shared" si="65"/>
        <v>0</v>
      </c>
      <c r="AD532" s="10">
        <f t="shared" si="64"/>
        <v>0</v>
      </c>
      <c r="AE532" s="10">
        <f t="shared" si="64"/>
        <v>0</v>
      </c>
      <c r="AF532" s="10">
        <f t="shared" si="64"/>
        <v>0</v>
      </c>
      <c r="AG532" s="10">
        <f t="shared" si="64"/>
        <v>0</v>
      </c>
      <c r="AH532" s="14">
        <f t="shared" si="71"/>
        <v>0</v>
      </c>
      <c r="AI532" s="12"/>
      <c r="AJ532" s="13" t="s">
        <v>674</v>
      </c>
    </row>
    <row r="533" spans="1:36" x14ac:dyDescent="0.3">
      <c r="A533" s="15" t="s">
        <v>675</v>
      </c>
      <c r="B533" s="9" t="str">
        <f>VLOOKUP(A533,'[1]Sub Pivot'!A$1:C$65536,2,FALSE)</f>
        <v>TOPPENISH SUBSTATION (YAKIMA POWER)</v>
      </c>
      <c r="C533" s="10">
        <f>VLOOKUP(A533,'[1]Sub Pivot'!A$1:C$65536,3,FALSE)</f>
        <v>42761.05</v>
      </c>
      <c r="D533" s="10">
        <f>IFERROR(VLOOKUP(A533,'[1]BP-18 Substation Detail'!A$1:C$65536,3,FALSE),"")</f>
        <v>42761.05</v>
      </c>
      <c r="E533" s="11">
        <f t="shared" si="68"/>
        <v>0</v>
      </c>
      <c r="G533" s="10">
        <f>IFERROR(VLOOKUP('BP-20 Substation Detail'!A533,'[1]O&amp;M Pivot'!M$1:V$65536,10,FALSE),0)</f>
        <v>0</v>
      </c>
      <c r="I533" s="13" t="s">
        <v>31</v>
      </c>
      <c r="J533" s="13">
        <v>1</v>
      </c>
      <c r="K533" s="13" t="s">
        <v>31</v>
      </c>
      <c r="L533" s="13" t="s">
        <v>31</v>
      </c>
      <c r="M533" s="13" t="s">
        <v>31</v>
      </c>
      <c r="N533" s="13" t="s">
        <v>31</v>
      </c>
      <c r="O533" s="13" t="s">
        <v>31</v>
      </c>
      <c r="P533" s="13">
        <f t="shared" si="69"/>
        <v>1</v>
      </c>
      <c r="R533" s="10" t="str">
        <f t="shared" si="67"/>
        <v/>
      </c>
      <c r="S533" s="10">
        <f t="shared" si="67"/>
        <v>42761.05</v>
      </c>
      <c r="T533" s="10" t="str">
        <f t="shared" si="67"/>
        <v/>
      </c>
      <c r="U533" s="10" t="str">
        <f t="shared" si="66"/>
        <v/>
      </c>
      <c r="V533" s="10" t="str">
        <f t="shared" si="66"/>
        <v/>
      </c>
      <c r="W533" s="10" t="str">
        <f t="shared" si="66"/>
        <v/>
      </c>
      <c r="X533" s="10" t="str">
        <f t="shared" si="66"/>
        <v/>
      </c>
      <c r="Y533" s="14">
        <f t="shared" si="70"/>
        <v>0</v>
      </c>
      <c r="Z533" s="4"/>
      <c r="AA533" s="10" t="str">
        <f t="shared" si="65"/>
        <v/>
      </c>
      <c r="AB533" s="10">
        <f t="shared" si="65"/>
        <v>0</v>
      </c>
      <c r="AC533" s="10" t="str">
        <f t="shared" si="65"/>
        <v/>
      </c>
      <c r="AD533" s="10" t="str">
        <f t="shared" si="64"/>
        <v/>
      </c>
      <c r="AE533" s="10" t="str">
        <f t="shared" si="64"/>
        <v/>
      </c>
      <c r="AF533" s="10" t="str">
        <f t="shared" si="64"/>
        <v/>
      </c>
      <c r="AG533" s="10" t="str">
        <f t="shared" si="64"/>
        <v/>
      </c>
      <c r="AH533" s="14">
        <f t="shared" si="71"/>
        <v>0</v>
      </c>
      <c r="AI533" s="12"/>
      <c r="AJ533" s="13" t="s">
        <v>32</v>
      </c>
    </row>
    <row r="534" spans="1:36" x14ac:dyDescent="0.3">
      <c r="A534" s="15" t="s">
        <v>676</v>
      </c>
      <c r="B534" s="9" t="str">
        <f>VLOOKUP(A534,'[1]Sub Pivot'!A$1:C$65536,2,FALSE)</f>
        <v>MORROW FLAT</v>
      </c>
      <c r="C534" s="10">
        <f>VLOOKUP(A534,'[1]Sub Pivot'!A$1:C$65536,3,FALSE)</f>
        <v>33686447.049999997</v>
      </c>
      <c r="D534" s="10">
        <f>IFERROR(VLOOKUP(A534,'[1]BP-18 Substation Detail'!A$1:C$65536,3,FALSE),"")</f>
        <v>33553692.309999991</v>
      </c>
      <c r="E534" s="11">
        <f t="shared" si="68"/>
        <v>3.9564867786679014E-3</v>
      </c>
      <c r="G534" s="10">
        <f>IFERROR(VLOOKUP('BP-20 Substation Detail'!A534,'[1]O&amp;M Pivot'!M$1:V$65536,10,FALSE),0)</f>
        <v>20334.425714285717</v>
      </c>
      <c r="I534" s="13">
        <v>0</v>
      </c>
      <c r="J534" s="13">
        <v>1</v>
      </c>
      <c r="K534" s="13">
        <v>0</v>
      </c>
      <c r="L534" s="13">
        <v>0</v>
      </c>
      <c r="M534" s="13">
        <v>0</v>
      </c>
      <c r="N534" s="13">
        <v>0</v>
      </c>
      <c r="O534" s="13">
        <v>0</v>
      </c>
      <c r="P534" s="13">
        <f t="shared" si="69"/>
        <v>1</v>
      </c>
      <c r="R534" s="10">
        <f t="shared" si="67"/>
        <v>0</v>
      </c>
      <c r="S534" s="10">
        <f t="shared" si="67"/>
        <v>33686447.049999997</v>
      </c>
      <c r="T534" s="10">
        <f t="shared" si="67"/>
        <v>0</v>
      </c>
      <c r="U534" s="10">
        <f t="shared" si="66"/>
        <v>0</v>
      </c>
      <c r="V534" s="10">
        <f t="shared" si="66"/>
        <v>0</v>
      </c>
      <c r="W534" s="10">
        <f t="shared" si="66"/>
        <v>0</v>
      </c>
      <c r="X534" s="10">
        <f t="shared" si="66"/>
        <v>0</v>
      </c>
      <c r="Y534" s="14">
        <f t="shared" si="70"/>
        <v>0</v>
      </c>
      <c r="Z534" s="4"/>
      <c r="AA534" s="10">
        <f t="shared" si="65"/>
        <v>0</v>
      </c>
      <c r="AB534" s="10">
        <f t="shared" si="65"/>
        <v>20334.425714285717</v>
      </c>
      <c r="AC534" s="10">
        <f t="shared" si="65"/>
        <v>0</v>
      </c>
      <c r="AD534" s="10">
        <f t="shared" si="64"/>
        <v>0</v>
      </c>
      <c r="AE534" s="10">
        <f t="shared" si="64"/>
        <v>0</v>
      </c>
      <c r="AF534" s="10">
        <f t="shared" si="64"/>
        <v>0</v>
      </c>
      <c r="AG534" s="10">
        <f t="shared" si="64"/>
        <v>0</v>
      </c>
      <c r="AH534" s="14">
        <f t="shared" si="71"/>
        <v>0</v>
      </c>
      <c r="AI534" s="12"/>
      <c r="AJ534" s="13" t="s">
        <v>677</v>
      </c>
    </row>
    <row r="535" spans="1:36" x14ac:dyDescent="0.3">
      <c r="A535" s="28" t="s">
        <v>678</v>
      </c>
      <c r="B535" s="9" t="str">
        <f>VLOOKUP(A535,'[1]Sub Pivot'!A$1:C$65536,2,FALSE)</f>
        <v>HELENA AVENUE SUBSTATION</v>
      </c>
      <c r="C535" s="10">
        <f>VLOOKUP(A535,'[1]Sub Pivot'!A$1:C$65536,3,FALSE)</f>
        <v>45692.57</v>
      </c>
      <c r="D535" s="10">
        <f>IFERROR(VLOOKUP(A535,'[1]BP-18 Substation Detail'!A$1:C$65536,3,FALSE),"")</f>
        <v>45245.06</v>
      </c>
      <c r="E535" s="11">
        <f t="shared" si="68"/>
        <v>9.8908035484979364E-3</v>
      </c>
      <c r="G535" s="10">
        <f>IFERROR(VLOOKUP('BP-20 Substation Detail'!A535,'[1]O&amp;M Pivot'!M$1:V$65536,10,FALSE),0)</f>
        <v>0</v>
      </c>
      <c r="I535" s="13">
        <v>0</v>
      </c>
      <c r="J535" s="13">
        <v>1</v>
      </c>
      <c r="K535" s="13">
        <v>0</v>
      </c>
      <c r="L535" s="13">
        <v>0</v>
      </c>
      <c r="M535" s="13">
        <v>0</v>
      </c>
      <c r="N535" s="13">
        <v>0</v>
      </c>
      <c r="O535" s="13">
        <v>0</v>
      </c>
      <c r="P535" s="13">
        <f t="shared" si="69"/>
        <v>1</v>
      </c>
      <c r="R535" s="10">
        <f t="shared" si="67"/>
        <v>0</v>
      </c>
      <c r="S535" s="10">
        <f t="shared" si="67"/>
        <v>45692.57</v>
      </c>
      <c r="T535" s="10">
        <f t="shared" si="67"/>
        <v>0</v>
      </c>
      <c r="U535" s="10">
        <f t="shared" si="66"/>
        <v>0</v>
      </c>
      <c r="V535" s="10">
        <f t="shared" si="66"/>
        <v>0</v>
      </c>
      <c r="W535" s="10">
        <f t="shared" si="66"/>
        <v>0</v>
      </c>
      <c r="X535" s="10">
        <f t="shared" si="66"/>
        <v>0</v>
      </c>
      <c r="Y535" s="14">
        <f t="shared" si="70"/>
        <v>0</v>
      </c>
      <c r="Z535" s="4"/>
      <c r="AA535" s="10">
        <f t="shared" si="65"/>
        <v>0</v>
      </c>
      <c r="AB535" s="10">
        <f t="shared" si="65"/>
        <v>0</v>
      </c>
      <c r="AC535" s="10">
        <f t="shared" si="65"/>
        <v>0</v>
      </c>
      <c r="AD535" s="10">
        <f t="shared" si="64"/>
        <v>0</v>
      </c>
      <c r="AE535" s="10">
        <f t="shared" si="64"/>
        <v>0</v>
      </c>
      <c r="AF535" s="10">
        <f t="shared" si="64"/>
        <v>0</v>
      </c>
      <c r="AG535" s="10">
        <f t="shared" si="64"/>
        <v>0</v>
      </c>
      <c r="AH535" s="14">
        <f t="shared" si="71"/>
        <v>0</v>
      </c>
      <c r="AI535" s="12"/>
      <c r="AJ535" s="13" t="s">
        <v>679</v>
      </c>
    </row>
    <row r="536" spans="1:36" x14ac:dyDescent="0.3">
      <c r="A536" s="21" t="s">
        <v>680</v>
      </c>
      <c r="B536" s="18" t="str">
        <f>VLOOKUP(A536,'[1]Sub Pivot'!A$1:C$65536,2,FALSE)</f>
        <v>WORDEN SUBSTATION (COLUMBIA RURAL ELECTRIC ASSOCIATION)</v>
      </c>
      <c r="C536" s="10">
        <f>VLOOKUP(A536,'[1]Sub Pivot'!A$1:C$65536,3,FALSE)</f>
        <v>40428.83</v>
      </c>
      <c r="D536" s="10" t="str">
        <f>IFERROR(VLOOKUP(A536,'[1]BP-18 Substation Detail'!A$1:C$65536,3,FALSE),"")</f>
        <v/>
      </c>
      <c r="E536" s="11" t="e">
        <f t="shared" si="68"/>
        <v>#VALUE!</v>
      </c>
      <c r="G536" s="10">
        <f>IFERROR(VLOOKUP('BP-20 Substation Detail'!A536,'[1]O&amp;M Pivot'!M$1:V$65536,10,FALSE),0)</f>
        <v>0</v>
      </c>
      <c r="I536" s="13"/>
      <c r="J536" s="24">
        <v>1</v>
      </c>
      <c r="K536" s="13"/>
      <c r="L536" s="13"/>
      <c r="M536" s="13"/>
      <c r="N536" s="13"/>
      <c r="O536" s="13"/>
      <c r="P536" s="13">
        <f t="shared" si="69"/>
        <v>1</v>
      </c>
      <c r="R536" s="10">
        <f t="shared" si="67"/>
        <v>0</v>
      </c>
      <c r="S536" s="10">
        <f t="shared" si="67"/>
        <v>40428.83</v>
      </c>
      <c r="T536" s="10">
        <f t="shared" si="67"/>
        <v>0</v>
      </c>
      <c r="U536" s="10">
        <f t="shared" si="66"/>
        <v>0</v>
      </c>
      <c r="V536" s="10">
        <f t="shared" si="66"/>
        <v>0</v>
      </c>
      <c r="W536" s="10">
        <f t="shared" si="66"/>
        <v>0</v>
      </c>
      <c r="X536" s="10">
        <f t="shared" si="66"/>
        <v>0</v>
      </c>
      <c r="Y536" s="14">
        <f t="shared" si="70"/>
        <v>0</v>
      </c>
      <c r="Z536" s="4"/>
      <c r="AA536" s="10">
        <f t="shared" si="65"/>
        <v>0</v>
      </c>
      <c r="AB536" s="10">
        <f t="shared" si="65"/>
        <v>0</v>
      </c>
      <c r="AC536" s="10">
        <f t="shared" si="65"/>
        <v>0</v>
      </c>
      <c r="AD536" s="10">
        <f t="shared" si="65"/>
        <v>0</v>
      </c>
      <c r="AE536" s="10">
        <f t="shared" si="65"/>
        <v>0</v>
      </c>
      <c r="AF536" s="10">
        <f t="shared" si="65"/>
        <v>0</v>
      </c>
      <c r="AG536" s="10">
        <f t="shared" si="65"/>
        <v>0</v>
      </c>
      <c r="AH536" s="14">
        <f t="shared" si="71"/>
        <v>0</v>
      </c>
      <c r="AI536" s="12"/>
      <c r="AJ536" s="24" t="s">
        <v>681</v>
      </c>
    </row>
    <row r="537" spans="1:36" x14ac:dyDescent="0.3">
      <c r="A537" s="21" t="s">
        <v>682</v>
      </c>
      <c r="B537" s="27" t="str">
        <f>VLOOKUP(A537,'[1]Sub Pivot'!A$1:C$65536,2,FALSE)</f>
        <v>LILLIWAUP HYDRO GENERATING PLANT (UNKNOWN)</v>
      </c>
      <c r="C537" s="10">
        <f>VLOOKUP(A537,'[1]Sub Pivot'!A$1:C$65536,3,FALSE)</f>
        <v>30781.66</v>
      </c>
      <c r="D537" s="10" t="str">
        <f>IFERROR(VLOOKUP(A537,'[1]BP-18 Substation Detail'!A$1:C$65536,3,FALSE),"")</f>
        <v/>
      </c>
      <c r="E537" s="11" t="e">
        <f t="shared" si="68"/>
        <v>#VALUE!</v>
      </c>
      <c r="G537" s="10">
        <f>IFERROR(VLOOKUP('BP-20 Substation Detail'!A537,'[1]O&amp;M Pivot'!M$1:V$65536,10,FALSE),0)</f>
        <v>0</v>
      </c>
      <c r="I537" s="13"/>
      <c r="J537" s="24">
        <v>1</v>
      </c>
      <c r="K537" s="13"/>
      <c r="L537" s="13"/>
      <c r="M537" s="13"/>
      <c r="N537" s="13"/>
      <c r="O537" s="13"/>
      <c r="P537" s="13">
        <f t="shared" si="69"/>
        <v>1</v>
      </c>
      <c r="R537" s="10">
        <f t="shared" si="67"/>
        <v>0</v>
      </c>
      <c r="S537" s="10">
        <f t="shared" si="67"/>
        <v>30781.66</v>
      </c>
      <c r="T537" s="10">
        <f t="shared" si="67"/>
        <v>0</v>
      </c>
      <c r="U537" s="10">
        <f t="shared" si="66"/>
        <v>0</v>
      </c>
      <c r="V537" s="10">
        <f t="shared" si="66"/>
        <v>0</v>
      </c>
      <c r="W537" s="10">
        <f t="shared" si="66"/>
        <v>0</v>
      </c>
      <c r="X537" s="10">
        <f t="shared" si="66"/>
        <v>0</v>
      </c>
      <c r="Y537" s="14">
        <f t="shared" si="70"/>
        <v>0</v>
      </c>
      <c r="Z537" s="4"/>
      <c r="AA537" s="10">
        <f t="shared" ref="AA537:AG573" si="72">IFERROR(I537*$G537,"")</f>
        <v>0</v>
      </c>
      <c r="AB537" s="10">
        <f t="shared" si="72"/>
        <v>0</v>
      </c>
      <c r="AC537" s="10">
        <f t="shared" si="72"/>
        <v>0</v>
      </c>
      <c r="AD537" s="10">
        <f t="shared" si="72"/>
        <v>0</v>
      </c>
      <c r="AE537" s="10">
        <f t="shared" si="72"/>
        <v>0</v>
      </c>
      <c r="AF537" s="10">
        <f t="shared" si="72"/>
        <v>0</v>
      </c>
      <c r="AG537" s="10">
        <f t="shared" si="72"/>
        <v>0</v>
      </c>
      <c r="AH537" s="14">
        <f t="shared" si="71"/>
        <v>0</v>
      </c>
      <c r="AI537" s="12"/>
      <c r="AJ537" s="24" t="s">
        <v>681</v>
      </c>
    </row>
    <row r="538" spans="1:36" x14ac:dyDescent="0.3">
      <c r="A538" s="21" t="s">
        <v>683</v>
      </c>
      <c r="B538" s="27" t="str">
        <f>VLOOKUP(A538,'[1]Sub Pivot'!A$1:C$65536,2,FALSE)</f>
        <v>AIRPORT SUBSTATION (CONSUMER'S POWER, INC)</v>
      </c>
      <c r="C538" s="10">
        <f>VLOOKUP(A538,'[1]Sub Pivot'!A$1:C$65536,3,FALSE)</f>
        <v>314044.87</v>
      </c>
      <c r="D538" s="10" t="str">
        <f>IFERROR(VLOOKUP(A538,'[1]BP-18 Substation Detail'!A$1:C$65536,3,FALSE),"")</f>
        <v/>
      </c>
      <c r="E538" s="11" t="e">
        <f t="shared" si="68"/>
        <v>#VALUE!</v>
      </c>
      <c r="G538" s="10">
        <f>IFERROR(VLOOKUP('BP-20 Substation Detail'!A538,'[1]O&amp;M Pivot'!M$1:V$65536,10,FALSE),0)</f>
        <v>0</v>
      </c>
      <c r="I538" s="13"/>
      <c r="J538" s="13">
        <v>1</v>
      </c>
      <c r="K538" s="13"/>
      <c r="L538" s="13"/>
      <c r="M538" s="13"/>
      <c r="N538" s="13"/>
      <c r="O538" s="13"/>
      <c r="P538" s="13">
        <f t="shared" si="69"/>
        <v>1</v>
      </c>
      <c r="R538" s="10">
        <f t="shared" si="67"/>
        <v>0</v>
      </c>
      <c r="S538" s="10">
        <f t="shared" si="67"/>
        <v>314044.87</v>
      </c>
      <c r="T538" s="10">
        <f t="shared" si="67"/>
        <v>0</v>
      </c>
      <c r="U538" s="10">
        <f t="shared" si="66"/>
        <v>0</v>
      </c>
      <c r="V538" s="10">
        <f t="shared" si="66"/>
        <v>0</v>
      </c>
      <c r="W538" s="10">
        <f t="shared" si="66"/>
        <v>0</v>
      </c>
      <c r="X538" s="10">
        <f t="shared" si="66"/>
        <v>0</v>
      </c>
      <c r="Y538" s="14">
        <f t="shared" si="70"/>
        <v>0</v>
      </c>
      <c r="Z538" s="4"/>
      <c r="AA538" s="10">
        <f t="shared" si="72"/>
        <v>0</v>
      </c>
      <c r="AB538" s="10">
        <f t="shared" si="72"/>
        <v>0</v>
      </c>
      <c r="AC538" s="10">
        <f t="shared" si="72"/>
        <v>0</v>
      </c>
      <c r="AD538" s="10">
        <f t="shared" si="72"/>
        <v>0</v>
      </c>
      <c r="AE538" s="10">
        <f t="shared" si="72"/>
        <v>0</v>
      </c>
      <c r="AF538" s="10">
        <f t="shared" si="72"/>
        <v>0</v>
      </c>
      <c r="AG538" s="10">
        <f t="shared" si="72"/>
        <v>0</v>
      </c>
      <c r="AH538" s="14">
        <f t="shared" si="71"/>
        <v>0</v>
      </c>
      <c r="AI538" s="12"/>
      <c r="AJ538" s="13"/>
    </row>
    <row r="539" spans="1:36" x14ac:dyDescent="0.3">
      <c r="A539" s="8" t="s">
        <v>684</v>
      </c>
      <c r="B539" s="9" t="str">
        <f>VLOOKUP(A539,'[1]Sub Pivot'!A$1:C$65536,2,FALSE)</f>
        <v>Twisp Substation</v>
      </c>
      <c r="C539" s="10">
        <f>VLOOKUP(A539,'[1]Sub Pivot'!A$1:C$65536,3,FALSE)</f>
        <v>66883.289999999994</v>
      </c>
      <c r="D539" s="10">
        <f>IFERROR(VLOOKUP(A539,'[1]BP-18 Substation Detail'!A$1:C$65536,3,FALSE),"")</f>
        <v>66883.289999999994</v>
      </c>
      <c r="E539" s="11">
        <f t="shared" si="68"/>
        <v>0</v>
      </c>
      <c r="G539" s="10">
        <f>IFERROR(VLOOKUP('BP-20 Substation Detail'!A539,'[1]O&amp;M Pivot'!M$1:V$65536,10,FALSE),0)</f>
        <v>0</v>
      </c>
      <c r="I539" s="13" t="s">
        <v>31</v>
      </c>
      <c r="J539" s="13">
        <v>1</v>
      </c>
      <c r="K539" s="13" t="s">
        <v>31</v>
      </c>
      <c r="L539" s="13" t="s">
        <v>31</v>
      </c>
      <c r="M539" s="13" t="s">
        <v>31</v>
      </c>
      <c r="N539" s="13" t="s">
        <v>31</v>
      </c>
      <c r="O539" s="13" t="s">
        <v>31</v>
      </c>
      <c r="P539" s="13">
        <f t="shared" si="69"/>
        <v>1</v>
      </c>
      <c r="R539" s="10" t="str">
        <f t="shared" si="67"/>
        <v/>
      </c>
      <c r="S539" s="10">
        <f t="shared" si="67"/>
        <v>66883.289999999994</v>
      </c>
      <c r="T539" s="10" t="str">
        <f t="shared" si="67"/>
        <v/>
      </c>
      <c r="U539" s="10" t="str">
        <f t="shared" si="66"/>
        <v/>
      </c>
      <c r="V539" s="10" t="str">
        <f t="shared" si="66"/>
        <v/>
      </c>
      <c r="W539" s="10" t="str">
        <f t="shared" si="66"/>
        <v/>
      </c>
      <c r="X539" s="10" t="str">
        <f t="shared" si="66"/>
        <v/>
      </c>
      <c r="Y539" s="14">
        <f t="shared" si="70"/>
        <v>0</v>
      </c>
      <c r="Z539" s="4"/>
      <c r="AA539" s="10" t="str">
        <f t="shared" si="72"/>
        <v/>
      </c>
      <c r="AB539" s="10">
        <f t="shared" si="72"/>
        <v>0</v>
      </c>
      <c r="AC539" s="10" t="str">
        <f t="shared" si="72"/>
        <v/>
      </c>
      <c r="AD539" s="10" t="str">
        <f t="shared" si="72"/>
        <v/>
      </c>
      <c r="AE539" s="10" t="str">
        <f t="shared" si="72"/>
        <v/>
      </c>
      <c r="AF539" s="10" t="str">
        <f t="shared" si="72"/>
        <v/>
      </c>
      <c r="AG539" s="10" t="str">
        <f t="shared" si="72"/>
        <v/>
      </c>
      <c r="AH539" s="14">
        <f t="shared" si="71"/>
        <v>0</v>
      </c>
      <c r="AI539" s="12"/>
      <c r="AJ539" s="13" t="s">
        <v>32</v>
      </c>
    </row>
    <row r="540" spans="1:36" x14ac:dyDescent="0.3">
      <c r="A540" s="15" t="s">
        <v>685</v>
      </c>
      <c r="B540" s="9" t="str">
        <f>VLOOKUP(A540,'[1]Sub Pivot'!A$1:C$65536,2,FALSE)</f>
        <v>AFTON COGENERATION POWER PLANT</v>
      </c>
      <c r="C540" s="10">
        <f>VLOOKUP(A540,'[1]Sub Pivot'!A$1:C$65536,3,FALSE)</f>
        <v>8654</v>
      </c>
      <c r="D540" s="10">
        <f>IFERROR(VLOOKUP(A540,'[1]BP-18 Substation Detail'!A$1:C$65536,3,FALSE),"")</f>
        <v>8654</v>
      </c>
      <c r="E540" s="11">
        <f t="shared" si="68"/>
        <v>0</v>
      </c>
      <c r="G540" s="10">
        <f>IFERROR(VLOOKUP('BP-20 Substation Detail'!A540,'[1]O&amp;M Pivot'!M$1:V$65536,10,FALSE),0)</f>
        <v>0</v>
      </c>
      <c r="I540" s="13" t="s">
        <v>31</v>
      </c>
      <c r="J540" s="13">
        <v>1</v>
      </c>
      <c r="K540" s="13" t="s">
        <v>31</v>
      </c>
      <c r="L540" s="13" t="s">
        <v>31</v>
      </c>
      <c r="M540" s="13" t="s">
        <v>31</v>
      </c>
      <c r="N540" s="13" t="s">
        <v>31</v>
      </c>
      <c r="O540" s="13" t="s">
        <v>31</v>
      </c>
      <c r="P540" s="13">
        <f t="shared" si="69"/>
        <v>1</v>
      </c>
      <c r="R540" s="10" t="str">
        <f t="shared" si="67"/>
        <v/>
      </c>
      <c r="S540" s="10">
        <f t="shared" si="67"/>
        <v>8654</v>
      </c>
      <c r="T540" s="10" t="str">
        <f t="shared" si="67"/>
        <v/>
      </c>
      <c r="U540" s="10" t="str">
        <f t="shared" si="66"/>
        <v/>
      </c>
      <c r="V540" s="10" t="str">
        <f t="shared" si="66"/>
        <v/>
      </c>
      <c r="W540" s="10" t="str">
        <f t="shared" si="66"/>
        <v/>
      </c>
      <c r="X540" s="10" t="str">
        <f t="shared" si="66"/>
        <v/>
      </c>
      <c r="Y540" s="14">
        <f t="shared" si="70"/>
        <v>0</v>
      </c>
      <c r="Z540" s="4"/>
      <c r="AA540" s="10" t="str">
        <f t="shared" si="72"/>
        <v/>
      </c>
      <c r="AB540" s="10">
        <f t="shared" si="72"/>
        <v>0</v>
      </c>
      <c r="AC540" s="10" t="str">
        <f t="shared" si="72"/>
        <v/>
      </c>
      <c r="AD540" s="10" t="str">
        <f t="shared" si="72"/>
        <v/>
      </c>
      <c r="AE540" s="10" t="str">
        <f t="shared" si="72"/>
        <v/>
      </c>
      <c r="AF540" s="10" t="str">
        <f t="shared" si="72"/>
        <v/>
      </c>
      <c r="AG540" s="10" t="str">
        <f t="shared" si="72"/>
        <v/>
      </c>
      <c r="AH540" s="14">
        <f t="shared" si="71"/>
        <v>0</v>
      </c>
      <c r="AI540" s="12"/>
      <c r="AJ540" s="13" t="s">
        <v>32</v>
      </c>
    </row>
    <row r="541" spans="1:36" x14ac:dyDescent="0.3">
      <c r="A541" s="15" t="s">
        <v>686</v>
      </c>
      <c r="B541" s="9" t="str">
        <f>VLOOKUP(A541,'[1]Sub Pivot'!A$1:C$65536,2,FALSE)</f>
        <v>AIRWAY HEIGHTS SUBSTATION</v>
      </c>
      <c r="C541" s="10">
        <f>VLOOKUP(A541,'[1]Sub Pivot'!A$1:C$65536,3,FALSE)</f>
        <v>27894</v>
      </c>
      <c r="D541" s="10">
        <f>IFERROR(VLOOKUP(A541,'[1]BP-18 Substation Detail'!A$1:C$65536,3,FALSE),"")</f>
        <v>27894</v>
      </c>
      <c r="E541" s="11">
        <f t="shared" si="68"/>
        <v>0</v>
      </c>
      <c r="G541" s="10">
        <f>IFERROR(VLOOKUP('BP-20 Substation Detail'!A541,'[1]O&amp;M Pivot'!M$1:V$65536,10,FALSE),0)</f>
        <v>195.96142857142857</v>
      </c>
      <c r="I541" s="13" t="s">
        <v>31</v>
      </c>
      <c r="J541" s="13">
        <v>1</v>
      </c>
      <c r="K541" s="13" t="s">
        <v>31</v>
      </c>
      <c r="L541" s="13" t="s">
        <v>31</v>
      </c>
      <c r="M541" s="13" t="s">
        <v>31</v>
      </c>
      <c r="N541" s="13" t="s">
        <v>31</v>
      </c>
      <c r="O541" s="13" t="s">
        <v>31</v>
      </c>
      <c r="P541" s="13">
        <f t="shared" si="69"/>
        <v>1</v>
      </c>
      <c r="R541" s="10" t="str">
        <f t="shared" si="67"/>
        <v/>
      </c>
      <c r="S541" s="10">
        <f t="shared" si="67"/>
        <v>27894</v>
      </c>
      <c r="T541" s="10" t="str">
        <f t="shared" si="67"/>
        <v/>
      </c>
      <c r="U541" s="10" t="str">
        <f t="shared" si="66"/>
        <v/>
      </c>
      <c r="V541" s="10" t="str">
        <f t="shared" si="66"/>
        <v/>
      </c>
      <c r="W541" s="10" t="str">
        <f t="shared" si="66"/>
        <v/>
      </c>
      <c r="X541" s="10" t="str">
        <f t="shared" ref="X541:X604" si="73">IFERROR(O541*$C541,"")</f>
        <v/>
      </c>
      <c r="Y541" s="14">
        <f t="shared" si="70"/>
        <v>0</v>
      </c>
      <c r="Z541" s="4"/>
      <c r="AA541" s="10" t="str">
        <f t="shared" si="72"/>
        <v/>
      </c>
      <c r="AB541" s="10">
        <f t="shared" si="72"/>
        <v>195.96142857142857</v>
      </c>
      <c r="AC541" s="10" t="str">
        <f t="shared" si="72"/>
        <v/>
      </c>
      <c r="AD541" s="10" t="str">
        <f t="shared" si="72"/>
        <v/>
      </c>
      <c r="AE541" s="10" t="str">
        <f t="shared" si="72"/>
        <v/>
      </c>
      <c r="AF541" s="10" t="str">
        <f t="shared" si="72"/>
        <v/>
      </c>
      <c r="AG541" s="10" t="str">
        <f t="shared" si="72"/>
        <v/>
      </c>
      <c r="AH541" s="14">
        <f t="shared" si="71"/>
        <v>0</v>
      </c>
      <c r="AI541" s="12"/>
      <c r="AJ541" s="13" t="s">
        <v>32</v>
      </c>
    </row>
    <row r="542" spans="1:36" x14ac:dyDescent="0.3">
      <c r="A542" s="15" t="s">
        <v>687</v>
      </c>
      <c r="B542" s="9" t="str">
        <f>VLOOKUP(A542,'[1]Sub Pivot'!A$1:C$65536,2,FALSE)</f>
        <v>ALDER METERING POINT</v>
      </c>
      <c r="C542" s="10">
        <f>VLOOKUP(A542,'[1]Sub Pivot'!A$1:C$65536,3,FALSE)</f>
        <v>27765</v>
      </c>
      <c r="D542" s="10">
        <f>IFERROR(VLOOKUP(A542,'[1]BP-18 Substation Detail'!A$1:C$65536,3,FALSE),"")</f>
        <v>27765</v>
      </c>
      <c r="E542" s="11">
        <f t="shared" si="68"/>
        <v>0</v>
      </c>
      <c r="G542" s="10">
        <f>IFERROR(VLOOKUP('BP-20 Substation Detail'!A542,'[1]O&amp;M Pivot'!M$1:V$65536,10,FALSE),0)</f>
        <v>209.21428571428575</v>
      </c>
      <c r="I542" s="13" t="s">
        <v>31</v>
      </c>
      <c r="J542" s="13">
        <v>1</v>
      </c>
      <c r="K542" s="13" t="s">
        <v>31</v>
      </c>
      <c r="L542" s="13" t="s">
        <v>31</v>
      </c>
      <c r="M542" s="13" t="s">
        <v>31</v>
      </c>
      <c r="N542" s="13" t="s">
        <v>31</v>
      </c>
      <c r="O542" s="13" t="s">
        <v>31</v>
      </c>
      <c r="P542" s="13">
        <f t="shared" si="69"/>
        <v>1</v>
      </c>
      <c r="R542" s="10" t="str">
        <f t="shared" si="67"/>
        <v/>
      </c>
      <c r="S542" s="10">
        <f t="shared" si="67"/>
        <v>27765</v>
      </c>
      <c r="T542" s="10" t="str">
        <f t="shared" si="67"/>
        <v/>
      </c>
      <c r="U542" s="10" t="str">
        <f t="shared" si="67"/>
        <v/>
      </c>
      <c r="V542" s="10" t="str">
        <f t="shared" si="67"/>
        <v/>
      </c>
      <c r="W542" s="10" t="str">
        <f t="shared" si="67"/>
        <v/>
      </c>
      <c r="X542" s="10" t="str">
        <f t="shared" si="73"/>
        <v/>
      </c>
      <c r="Y542" s="14">
        <f t="shared" si="70"/>
        <v>0</v>
      </c>
      <c r="Z542" s="4"/>
      <c r="AA542" s="10" t="str">
        <f t="shared" si="72"/>
        <v/>
      </c>
      <c r="AB542" s="10">
        <f t="shared" si="72"/>
        <v>209.21428571428575</v>
      </c>
      <c r="AC542" s="10" t="str">
        <f t="shared" si="72"/>
        <v/>
      </c>
      <c r="AD542" s="10" t="str">
        <f t="shared" si="72"/>
        <v/>
      </c>
      <c r="AE542" s="10" t="str">
        <f t="shared" si="72"/>
        <v/>
      </c>
      <c r="AF542" s="10" t="str">
        <f t="shared" si="72"/>
        <v/>
      </c>
      <c r="AG542" s="10" t="str">
        <f t="shared" si="72"/>
        <v/>
      </c>
      <c r="AH542" s="14">
        <f t="shared" si="71"/>
        <v>0</v>
      </c>
      <c r="AI542" s="12"/>
      <c r="AJ542" s="13" t="s">
        <v>32</v>
      </c>
    </row>
    <row r="543" spans="1:36" x14ac:dyDescent="0.3">
      <c r="A543" s="15" t="s">
        <v>688</v>
      </c>
      <c r="B543" s="9" t="str">
        <f>VLOOKUP(A543,'[1]Sub Pivot'!A$1:C$65536,2,FALSE)</f>
        <v>ALTURAS SUBSTATION</v>
      </c>
      <c r="C543" s="10">
        <f>VLOOKUP(A543,'[1]Sub Pivot'!A$1:C$65536,3,FALSE)</f>
        <v>21364</v>
      </c>
      <c r="D543" s="10">
        <f>IFERROR(VLOOKUP(A543,'[1]BP-18 Substation Detail'!A$1:C$65536,3,FALSE),"")</f>
        <v>21364</v>
      </c>
      <c r="E543" s="11">
        <f t="shared" si="68"/>
        <v>0</v>
      </c>
      <c r="G543" s="10">
        <f>IFERROR(VLOOKUP('BP-20 Substation Detail'!A543,'[1]O&amp;M Pivot'!M$1:V$65536,10,FALSE),0)</f>
        <v>244.90857142857141</v>
      </c>
      <c r="I543" s="13" t="s">
        <v>31</v>
      </c>
      <c r="J543" s="13">
        <v>1</v>
      </c>
      <c r="K543" s="13" t="s">
        <v>31</v>
      </c>
      <c r="L543" s="13" t="s">
        <v>31</v>
      </c>
      <c r="M543" s="13" t="s">
        <v>31</v>
      </c>
      <c r="N543" s="13" t="s">
        <v>31</v>
      </c>
      <c r="O543" s="13" t="s">
        <v>31</v>
      </c>
      <c r="P543" s="13">
        <f t="shared" si="69"/>
        <v>1</v>
      </c>
      <c r="R543" s="10" t="str">
        <f t="shared" ref="R543:W585" si="74">IFERROR(I543*$C543,"")</f>
        <v/>
      </c>
      <c r="S543" s="10">
        <f t="shared" si="74"/>
        <v>21364</v>
      </c>
      <c r="T543" s="10" t="str">
        <f t="shared" si="74"/>
        <v/>
      </c>
      <c r="U543" s="10" t="str">
        <f t="shared" si="74"/>
        <v/>
      </c>
      <c r="V543" s="10" t="str">
        <f t="shared" si="74"/>
        <v/>
      </c>
      <c r="W543" s="10" t="str">
        <f t="shared" si="74"/>
        <v/>
      </c>
      <c r="X543" s="10" t="str">
        <f t="shared" si="73"/>
        <v/>
      </c>
      <c r="Y543" s="14">
        <f t="shared" si="70"/>
        <v>0</v>
      </c>
      <c r="Z543" s="4"/>
      <c r="AA543" s="10" t="str">
        <f t="shared" si="72"/>
        <v/>
      </c>
      <c r="AB543" s="10">
        <f t="shared" si="72"/>
        <v>244.90857142857141</v>
      </c>
      <c r="AC543" s="10" t="str">
        <f t="shared" si="72"/>
        <v/>
      </c>
      <c r="AD543" s="10" t="str">
        <f t="shared" si="72"/>
        <v/>
      </c>
      <c r="AE543" s="10" t="str">
        <f t="shared" si="72"/>
        <v/>
      </c>
      <c r="AF543" s="10" t="str">
        <f t="shared" si="72"/>
        <v/>
      </c>
      <c r="AG543" s="10" t="str">
        <f t="shared" si="72"/>
        <v/>
      </c>
      <c r="AH543" s="14">
        <f t="shared" si="71"/>
        <v>0</v>
      </c>
      <c r="AI543" s="12"/>
      <c r="AJ543" s="13" t="s">
        <v>32</v>
      </c>
    </row>
    <row r="544" spans="1:36" x14ac:dyDescent="0.3">
      <c r="A544" s="15" t="s">
        <v>689</v>
      </c>
      <c r="B544" s="9" t="str">
        <f>VLOOKUP(A544,'[1]Sub Pivot'!A$1:C$65536,2,FALSE)</f>
        <v>AMES LAKE SUBSTATION</v>
      </c>
      <c r="C544" s="10">
        <f>VLOOKUP(A544,'[1]Sub Pivot'!A$1:C$65536,3,FALSE)</f>
        <v>30075</v>
      </c>
      <c r="D544" s="10">
        <f>IFERROR(VLOOKUP(A544,'[1]BP-18 Substation Detail'!A$1:C$65536,3,FALSE),"")</f>
        <v>30075</v>
      </c>
      <c r="E544" s="11">
        <f t="shared" si="68"/>
        <v>0</v>
      </c>
      <c r="G544" s="10">
        <f>IFERROR(VLOOKUP('BP-20 Substation Detail'!A544,'[1]O&amp;M Pivot'!M$1:V$65536,10,FALSE),0)</f>
        <v>1430.0014285714285</v>
      </c>
      <c r="I544" s="13" t="s">
        <v>31</v>
      </c>
      <c r="J544" s="13">
        <v>1</v>
      </c>
      <c r="K544" s="13" t="s">
        <v>31</v>
      </c>
      <c r="L544" s="13" t="s">
        <v>31</v>
      </c>
      <c r="M544" s="13" t="s">
        <v>31</v>
      </c>
      <c r="N544" s="13" t="s">
        <v>31</v>
      </c>
      <c r="O544" s="13" t="s">
        <v>31</v>
      </c>
      <c r="P544" s="13">
        <f t="shared" si="69"/>
        <v>1</v>
      </c>
      <c r="R544" s="10" t="str">
        <f t="shared" si="74"/>
        <v/>
      </c>
      <c r="S544" s="10">
        <f t="shared" si="74"/>
        <v>30075</v>
      </c>
      <c r="T544" s="10" t="str">
        <f t="shared" si="74"/>
        <v/>
      </c>
      <c r="U544" s="10" t="str">
        <f t="shared" si="74"/>
        <v/>
      </c>
      <c r="V544" s="10" t="str">
        <f t="shared" si="74"/>
        <v/>
      </c>
      <c r="W544" s="10" t="str">
        <f t="shared" si="74"/>
        <v/>
      </c>
      <c r="X544" s="10" t="str">
        <f t="shared" si="73"/>
        <v/>
      </c>
      <c r="Y544" s="14">
        <f t="shared" si="70"/>
        <v>0</v>
      </c>
      <c r="Z544" s="4"/>
      <c r="AA544" s="10" t="str">
        <f t="shared" si="72"/>
        <v/>
      </c>
      <c r="AB544" s="10">
        <f t="shared" si="72"/>
        <v>1430.0014285714285</v>
      </c>
      <c r="AC544" s="10" t="str">
        <f t="shared" si="72"/>
        <v/>
      </c>
      <c r="AD544" s="10" t="str">
        <f t="shared" si="72"/>
        <v/>
      </c>
      <c r="AE544" s="10" t="str">
        <f t="shared" si="72"/>
        <v/>
      </c>
      <c r="AF544" s="10" t="str">
        <f t="shared" si="72"/>
        <v/>
      </c>
      <c r="AG544" s="10" t="str">
        <f t="shared" si="72"/>
        <v/>
      </c>
      <c r="AH544" s="14">
        <f t="shared" si="71"/>
        <v>0</v>
      </c>
      <c r="AI544" s="12"/>
      <c r="AJ544" s="13" t="s">
        <v>32</v>
      </c>
    </row>
    <row r="545" spans="1:36" x14ac:dyDescent="0.3">
      <c r="A545" s="21" t="s">
        <v>690</v>
      </c>
      <c r="B545" s="18" t="str">
        <f>VLOOKUP(A545,'[1]Sub Pivot'!A$1:C$65536,2,FALSE)</f>
        <v>ANTELOPE SUBSTATION(WASCO ELECTRIC)</v>
      </c>
      <c r="C545" s="10">
        <f>VLOOKUP(A545,'[1]Sub Pivot'!A$1:C$65536,3,FALSE)</f>
        <v>24432.31</v>
      </c>
      <c r="D545" s="10" t="str">
        <f>IFERROR(VLOOKUP(A545,'[1]BP-18 Substation Detail'!A$1:C$65536,3,FALSE),"")</f>
        <v/>
      </c>
      <c r="E545" s="11" t="e">
        <f t="shared" si="68"/>
        <v>#VALUE!</v>
      </c>
      <c r="G545" s="10">
        <f>IFERROR(VLOOKUP('BP-20 Substation Detail'!A545,'[1]O&amp;M Pivot'!M$1:V$65536,10,FALSE),0)</f>
        <v>165.52285714285713</v>
      </c>
      <c r="I545" s="13"/>
      <c r="J545" s="24">
        <v>1</v>
      </c>
      <c r="K545" s="13"/>
      <c r="L545" s="13"/>
      <c r="M545" s="13"/>
      <c r="N545" s="13"/>
      <c r="O545" s="13"/>
      <c r="P545" s="13">
        <f t="shared" si="69"/>
        <v>1</v>
      </c>
      <c r="R545" s="10">
        <f t="shared" si="74"/>
        <v>0</v>
      </c>
      <c r="S545" s="10">
        <f t="shared" si="74"/>
        <v>24432.31</v>
      </c>
      <c r="T545" s="10">
        <f t="shared" si="74"/>
        <v>0</v>
      </c>
      <c r="U545" s="10">
        <f t="shared" si="74"/>
        <v>0</v>
      </c>
      <c r="V545" s="10">
        <f t="shared" si="74"/>
        <v>0</v>
      </c>
      <c r="W545" s="10">
        <f t="shared" si="74"/>
        <v>0</v>
      </c>
      <c r="X545" s="10">
        <f t="shared" si="73"/>
        <v>0</v>
      </c>
      <c r="Y545" s="14">
        <f t="shared" si="70"/>
        <v>0</v>
      </c>
      <c r="Z545" s="4"/>
      <c r="AA545" s="10">
        <f t="shared" si="72"/>
        <v>0</v>
      </c>
      <c r="AB545" s="10">
        <f t="shared" si="72"/>
        <v>165.52285714285713</v>
      </c>
      <c r="AC545" s="10">
        <f t="shared" si="72"/>
        <v>0</v>
      </c>
      <c r="AD545" s="10">
        <f t="shared" si="72"/>
        <v>0</v>
      </c>
      <c r="AE545" s="10">
        <f t="shared" si="72"/>
        <v>0</v>
      </c>
      <c r="AF545" s="10">
        <f t="shared" si="72"/>
        <v>0</v>
      </c>
      <c r="AG545" s="10">
        <f t="shared" si="72"/>
        <v>0</v>
      </c>
      <c r="AH545" s="14">
        <f t="shared" si="71"/>
        <v>0</v>
      </c>
      <c r="AI545" s="12"/>
      <c r="AJ545" s="24" t="s">
        <v>691</v>
      </c>
    </row>
    <row r="546" spans="1:36" x14ac:dyDescent="0.3">
      <c r="A546" s="15" t="s">
        <v>692</v>
      </c>
      <c r="B546" s="9" t="str">
        <f>VLOOKUP(A546,'[1]Sub Pivot'!A$1:C$65536,2,FALSE)</f>
        <v>APPLEWAY SUBSTATION</v>
      </c>
      <c r="C546" s="10">
        <f>VLOOKUP(A546,'[1]Sub Pivot'!A$1:C$65536,3,FALSE)</f>
        <v>18816</v>
      </c>
      <c r="D546" s="10">
        <f>IFERROR(VLOOKUP(A546,'[1]BP-18 Substation Detail'!A$1:C$65536,3,FALSE),"")</f>
        <v>18816</v>
      </c>
      <c r="E546" s="11">
        <f t="shared" si="68"/>
        <v>0</v>
      </c>
      <c r="G546" s="10">
        <f>IFERROR(VLOOKUP('BP-20 Substation Detail'!A546,'[1]O&amp;M Pivot'!M$1:V$65536,10,FALSE),0)</f>
        <v>201.81857142857143</v>
      </c>
      <c r="I546" s="13" t="s">
        <v>31</v>
      </c>
      <c r="J546" s="13">
        <v>1</v>
      </c>
      <c r="K546" s="13" t="s">
        <v>31</v>
      </c>
      <c r="L546" s="13" t="s">
        <v>31</v>
      </c>
      <c r="M546" s="13" t="s">
        <v>31</v>
      </c>
      <c r="N546" s="13" t="s">
        <v>31</v>
      </c>
      <c r="O546" s="13" t="s">
        <v>31</v>
      </c>
      <c r="P546" s="13">
        <f t="shared" si="69"/>
        <v>1</v>
      </c>
      <c r="R546" s="10" t="str">
        <f t="shared" si="74"/>
        <v/>
      </c>
      <c r="S546" s="10">
        <f t="shared" si="74"/>
        <v>18816</v>
      </c>
      <c r="T546" s="10" t="str">
        <f t="shared" si="74"/>
        <v/>
      </c>
      <c r="U546" s="10" t="str">
        <f t="shared" si="74"/>
        <v/>
      </c>
      <c r="V546" s="10" t="str">
        <f t="shared" si="74"/>
        <v/>
      </c>
      <c r="W546" s="10" t="str">
        <f t="shared" si="74"/>
        <v/>
      </c>
      <c r="X546" s="10" t="str">
        <f t="shared" si="73"/>
        <v/>
      </c>
      <c r="Y546" s="14">
        <f t="shared" si="70"/>
        <v>0</v>
      </c>
      <c r="Z546" s="4"/>
      <c r="AA546" s="10" t="str">
        <f t="shared" si="72"/>
        <v/>
      </c>
      <c r="AB546" s="10">
        <f t="shared" si="72"/>
        <v>201.81857142857143</v>
      </c>
      <c r="AC546" s="10" t="str">
        <f t="shared" si="72"/>
        <v/>
      </c>
      <c r="AD546" s="10" t="str">
        <f t="shared" si="72"/>
        <v/>
      </c>
      <c r="AE546" s="10" t="str">
        <f t="shared" si="72"/>
        <v/>
      </c>
      <c r="AF546" s="10" t="str">
        <f t="shared" si="72"/>
        <v/>
      </c>
      <c r="AG546" s="10" t="str">
        <f t="shared" si="72"/>
        <v/>
      </c>
      <c r="AH546" s="14">
        <f t="shared" si="71"/>
        <v>0</v>
      </c>
      <c r="AI546" s="12"/>
      <c r="AJ546" s="13" t="s">
        <v>32</v>
      </c>
    </row>
    <row r="547" spans="1:36" x14ac:dyDescent="0.3">
      <c r="A547" s="15" t="s">
        <v>693</v>
      </c>
      <c r="B547" s="9" t="str">
        <f>VLOOKUP(A547,'[1]Sub Pivot'!A$1:C$65536,2,FALSE)</f>
        <v>ARCO SUBSTATION(LOST RIVER ELECTRIC)</v>
      </c>
      <c r="C547" s="10">
        <f>VLOOKUP(A547,'[1]Sub Pivot'!A$1:C$65536,3,FALSE)</f>
        <v>242475.88</v>
      </c>
      <c r="D547" s="10">
        <f>IFERROR(VLOOKUP(A547,'[1]BP-18 Substation Detail'!A$1:C$65536,3,FALSE),"")</f>
        <v>242475.88</v>
      </c>
      <c r="E547" s="11">
        <f t="shared" si="68"/>
        <v>0</v>
      </c>
      <c r="G547" s="10">
        <f>IFERROR(VLOOKUP('BP-20 Substation Detail'!A547,'[1]O&amp;M Pivot'!M$1:V$65536,10,FALSE),0)</f>
        <v>0</v>
      </c>
      <c r="I547" s="13" t="s">
        <v>31</v>
      </c>
      <c r="J547" s="13">
        <v>1</v>
      </c>
      <c r="K547" s="13" t="s">
        <v>31</v>
      </c>
      <c r="L547" s="13" t="s">
        <v>31</v>
      </c>
      <c r="M547" s="13" t="s">
        <v>31</v>
      </c>
      <c r="N547" s="13" t="s">
        <v>31</v>
      </c>
      <c r="O547" s="13" t="s">
        <v>31</v>
      </c>
      <c r="P547" s="13">
        <f t="shared" si="69"/>
        <v>1</v>
      </c>
      <c r="R547" s="10" t="str">
        <f t="shared" si="74"/>
        <v/>
      </c>
      <c r="S547" s="10">
        <f t="shared" si="74"/>
        <v>242475.88</v>
      </c>
      <c r="T547" s="10" t="str">
        <f t="shared" si="74"/>
        <v/>
      </c>
      <c r="U547" s="10" t="str">
        <f t="shared" si="74"/>
        <v/>
      </c>
      <c r="V547" s="10" t="str">
        <f t="shared" si="74"/>
        <v/>
      </c>
      <c r="W547" s="10" t="str">
        <f t="shared" si="74"/>
        <v/>
      </c>
      <c r="X547" s="10" t="str">
        <f t="shared" si="73"/>
        <v/>
      </c>
      <c r="Y547" s="14">
        <f t="shared" si="70"/>
        <v>0</v>
      </c>
      <c r="Z547" s="4"/>
      <c r="AA547" s="10" t="str">
        <f t="shared" si="72"/>
        <v/>
      </c>
      <c r="AB547" s="10">
        <f t="shared" si="72"/>
        <v>0</v>
      </c>
      <c r="AC547" s="10" t="str">
        <f t="shared" si="72"/>
        <v/>
      </c>
      <c r="AD547" s="10" t="str">
        <f t="shared" si="72"/>
        <v/>
      </c>
      <c r="AE547" s="10" t="str">
        <f t="shared" si="72"/>
        <v/>
      </c>
      <c r="AF547" s="10" t="str">
        <f t="shared" si="72"/>
        <v/>
      </c>
      <c r="AG547" s="10" t="str">
        <f t="shared" si="72"/>
        <v/>
      </c>
      <c r="AH547" s="14">
        <f t="shared" si="71"/>
        <v>0</v>
      </c>
      <c r="AI547" s="12"/>
      <c r="AJ547" s="13" t="s">
        <v>694</v>
      </c>
    </row>
    <row r="548" spans="1:36" x14ac:dyDescent="0.3">
      <c r="A548" s="15" t="s">
        <v>695</v>
      </c>
      <c r="B548" s="9" t="str">
        <f>VLOOKUP(A548,'[1]Sub Pivot'!A$1:C$65536,2,FALSE)</f>
        <v>ARIEL SUBSTATION</v>
      </c>
      <c r="C548" s="10">
        <f>VLOOKUP(A548,'[1]Sub Pivot'!A$1:C$65536,3,FALSE)</f>
        <v>35332</v>
      </c>
      <c r="D548" s="10">
        <f>IFERROR(VLOOKUP(A548,'[1]BP-18 Substation Detail'!A$1:C$65536,3,FALSE),"")</f>
        <v>35332</v>
      </c>
      <c r="E548" s="11">
        <f t="shared" si="68"/>
        <v>0</v>
      </c>
      <c r="G548" s="10">
        <f>IFERROR(VLOOKUP('BP-20 Substation Detail'!A548,'[1]O&amp;M Pivot'!M$1:V$65536,10,FALSE),0)</f>
        <v>560.87285714285713</v>
      </c>
      <c r="I548" s="13" t="s">
        <v>31</v>
      </c>
      <c r="J548" s="13">
        <v>1</v>
      </c>
      <c r="K548" s="13" t="s">
        <v>31</v>
      </c>
      <c r="L548" s="13" t="s">
        <v>31</v>
      </c>
      <c r="M548" s="13" t="s">
        <v>31</v>
      </c>
      <c r="N548" s="13" t="s">
        <v>31</v>
      </c>
      <c r="O548" s="13" t="s">
        <v>31</v>
      </c>
      <c r="P548" s="13">
        <f t="shared" si="69"/>
        <v>1</v>
      </c>
      <c r="R548" s="10" t="str">
        <f t="shared" si="74"/>
        <v/>
      </c>
      <c r="S548" s="10">
        <f t="shared" si="74"/>
        <v>35332</v>
      </c>
      <c r="T548" s="10" t="str">
        <f t="shared" si="74"/>
        <v/>
      </c>
      <c r="U548" s="10" t="str">
        <f t="shared" si="74"/>
        <v/>
      </c>
      <c r="V548" s="10" t="str">
        <f t="shared" si="74"/>
        <v/>
      </c>
      <c r="W548" s="10" t="str">
        <f t="shared" si="74"/>
        <v/>
      </c>
      <c r="X548" s="10" t="str">
        <f t="shared" si="73"/>
        <v/>
      </c>
      <c r="Y548" s="14">
        <f t="shared" si="70"/>
        <v>0</v>
      </c>
      <c r="Z548" s="4"/>
      <c r="AA548" s="10" t="str">
        <f t="shared" si="72"/>
        <v/>
      </c>
      <c r="AB548" s="10">
        <f t="shared" si="72"/>
        <v>560.87285714285713</v>
      </c>
      <c r="AC548" s="10" t="str">
        <f t="shared" si="72"/>
        <v/>
      </c>
      <c r="AD548" s="10" t="str">
        <f t="shared" si="72"/>
        <v/>
      </c>
      <c r="AE548" s="10" t="str">
        <f t="shared" si="72"/>
        <v/>
      </c>
      <c r="AF548" s="10" t="str">
        <f t="shared" si="72"/>
        <v/>
      </c>
      <c r="AG548" s="10" t="str">
        <f t="shared" si="72"/>
        <v/>
      </c>
      <c r="AH548" s="14">
        <f t="shared" si="71"/>
        <v>0</v>
      </c>
      <c r="AI548" s="12"/>
      <c r="AJ548" s="13" t="s">
        <v>32</v>
      </c>
    </row>
    <row r="549" spans="1:36" x14ac:dyDescent="0.3">
      <c r="A549" s="15" t="s">
        <v>696</v>
      </c>
      <c r="B549" s="9" t="str">
        <f>VLOOKUP(A549,'[1]Sub Pivot'!A$1:C$65536,2,FALSE)</f>
        <v>COCHRANE SUBSTATION</v>
      </c>
      <c r="C549" s="10">
        <f>VLOOKUP(A549,'[1]Sub Pivot'!A$1:C$65536,3,FALSE)</f>
        <v>72108.079999999987</v>
      </c>
      <c r="D549" s="10">
        <f>IFERROR(VLOOKUP(A549,'[1]BP-18 Substation Detail'!A$1:C$65536,3,FALSE),"")</f>
        <v>72108.079999999987</v>
      </c>
      <c r="E549" s="11">
        <f t="shared" si="68"/>
        <v>0</v>
      </c>
      <c r="G549" s="10">
        <f>IFERROR(VLOOKUP('BP-20 Substation Detail'!A549,'[1]O&amp;M Pivot'!M$1:V$65536,10,FALSE),0)</f>
        <v>167.94571428571427</v>
      </c>
      <c r="I549" s="13" t="s">
        <v>31</v>
      </c>
      <c r="J549" s="13">
        <v>1</v>
      </c>
      <c r="K549" s="13" t="s">
        <v>31</v>
      </c>
      <c r="L549" s="13" t="s">
        <v>31</v>
      </c>
      <c r="M549" s="13" t="s">
        <v>31</v>
      </c>
      <c r="N549" s="13" t="s">
        <v>31</v>
      </c>
      <c r="O549" s="13" t="s">
        <v>31</v>
      </c>
      <c r="P549" s="13">
        <f t="shared" si="69"/>
        <v>1</v>
      </c>
      <c r="R549" s="10" t="str">
        <f t="shared" si="74"/>
        <v/>
      </c>
      <c r="S549" s="10">
        <f t="shared" si="74"/>
        <v>72108.079999999987</v>
      </c>
      <c r="T549" s="10" t="str">
        <f t="shared" si="74"/>
        <v/>
      </c>
      <c r="U549" s="10" t="str">
        <f t="shared" si="74"/>
        <v/>
      </c>
      <c r="V549" s="10" t="str">
        <f t="shared" si="74"/>
        <v/>
      </c>
      <c r="W549" s="10" t="str">
        <f t="shared" si="74"/>
        <v/>
      </c>
      <c r="X549" s="10" t="str">
        <f t="shared" si="73"/>
        <v/>
      </c>
      <c r="Y549" s="14">
        <f t="shared" si="70"/>
        <v>0</v>
      </c>
      <c r="Z549" s="4"/>
      <c r="AA549" s="10" t="str">
        <f t="shared" si="72"/>
        <v/>
      </c>
      <c r="AB549" s="10">
        <f t="shared" si="72"/>
        <v>167.94571428571427</v>
      </c>
      <c r="AC549" s="10" t="str">
        <f t="shared" si="72"/>
        <v/>
      </c>
      <c r="AD549" s="10" t="str">
        <f t="shared" si="72"/>
        <v/>
      </c>
      <c r="AE549" s="10" t="str">
        <f t="shared" si="72"/>
        <v/>
      </c>
      <c r="AF549" s="10" t="str">
        <f t="shared" si="72"/>
        <v/>
      </c>
      <c r="AG549" s="10" t="str">
        <f t="shared" si="72"/>
        <v/>
      </c>
      <c r="AH549" s="14">
        <f t="shared" si="71"/>
        <v>0</v>
      </c>
      <c r="AI549" s="12"/>
      <c r="AJ549" s="13" t="s">
        <v>604</v>
      </c>
    </row>
    <row r="550" spans="1:36" x14ac:dyDescent="0.3">
      <c r="A550" s="15" t="s">
        <v>697</v>
      </c>
      <c r="B550" s="9" t="str">
        <f>VLOOKUP(A550,'[1]Sub Pivot'!A$1:C$65536,2,FALSE)</f>
        <v>ARTONDALE SUBSTATION</v>
      </c>
      <c r="C550" s="10">
        <f>VLOOKUP(A550,'[1]Sub Pivot'!A$1:C$65536,3,FALSE)</f>
        <v>88106.09</v>
      </c>
      <c r="D550" s="10">
        <f>IFERROR(VLOOKUP(A550,'[1]BP-18 Substation Detail'!A$1:C$65536,3,FALSE),"")</f>
        <v>88106.09</v>
      </c>
      <c r="E550" s="11">
        <f t="shared" si="68"/>
        <v>0</v>
      </c>
      <c r="G550" s="10">
        <f>IFERROR(VLOOKUP('BP-20 Substation Detail'!A550,'[1]O&amp;M Pivot'!M$1:V$65536,10,FALSE),0)</f>
        <v>1115.5457142857142</v>
      </c>
      <c r="I550" s="13" t="s">
        <v>31</v>
      </c>
      <c r="J550" s="13">
        <v>1</v>
      </c>
      <c r="K550" s="13" t="s">
        <v>31</v>
      </c>
      <c r="L550" s="13" t="s">
        <v>31</v>
      </c>
      <c r="M550" s="13" t="s">
        <v>31</v>
      </c>
      <c r="N550" s="13" t="s">
        <v>31</v>
      </c>
      <c r="O550" s="13" t="s">
        <v>31</v>
      </c>
      <c r="P550" s="13">
        <f t="shared" si="69"/>
        <v>1</v>
      </c>
      <c r="R550" s="10" t="str">
        <f t="shared" si="74"/>
        <v/>
      </c>
      <c r="S550" s="10">
        <f t="shared" si="74"/>
        <v>88106.09</v>
      </c>
      <c r="T550" s="10" t="str">
        <f t="shared" si="74"/>
        <v/>
      </c>
      <c r="U550" s="10" t="str">
        <f t="shared" si="74"/>
        <v/>
      </c>
      <c r="V550" s="10" t="str">
        <f t="shared" si="74"/>
        <v/>
      </c>
      <c r="W550" s="10" t="str">
        <f t="shared" si="74"/>
        <v/>
      </c>
      <c r="X550" s="10" t="str">
        <f t="shared" si="73"/>
        <v/>
      </c>
      <c r="Y550" s="14">
        <f t="shared" si="70"/>
        <v>0</v>
      </c>
      <c r="Z550" s="4"/>
      <c r="AA550" s="10" t="str">
        <f t="shared" si="72"/>
        <v/>
      </c>
      <c r="AB550" s="10">
        <f t="shared" si="72"/>
        <v>1115.5457142857142</v>
      </c>
      <c r="AC550" s="10" t="str">
        <f t="shared" si="72"/>
        <v/>
      </c>
      <c r="AD550" s="10" t="str">
        <f t="shared" si="72"/>
        <v/>
      </c>
      <c r="AE550" s="10" t="str">
        <f t="shared" si="72"/>
        <v/>
      </c>
      <c r="AF550" s="10" t="str">
        <f t="shared" si="72"/>
        <v/>
      </c>
      <c r="AG550" s="10" t="str">
        <f t="shared" si="72"/>
        <v/>
      </c>
      <c r="AH550" s="14">
        <f t="shared" si="71"/>
        <v>0</v>
      </c>
      <c r="AI550" s="12"/>
      <c r="AJ550" s="13" t="s">
        <v>32</v>
      </c>
    </row>
    <row r="551" spans="1:36" x14ac:dyDescent="0.3">
      <c r="A551" s="15" t="s">
        <v>698</v>
      </c>
      <c r="B551" s="9" t="str">
        <f>VLOOKUP(A551,'[1]Sub Pivot'!A$1:C$65536,2,FALSE)</f>
        <v>AHSAHKA SUBSTATION</v>
      </c>
      <c r="C551" s="10">
        <f>VLOOKUP(A551,'[1]Sub Pivot'!A$1:C$65536,3,FALSE)</f>
        <v>22139</v>
      </c>
      <c r="D551" s="10">
        <f>IFERROR(VLOOKUP(A551,'[1]BP-18 Substation Detail'!A$1:C$65536,3,FALSE),"")</f>
        <v>22139</v>
      </c>
      <c r="E551" s="11">
        <f t="shared" si="68"/>
        <v>0</v>
      </c>
      <c r="G551" s="10">
        <f>IFERROR(VLOOKUP('BP-20 Substation Detail'!A551,'[1]O&amp;M Pivot'!M$1:V$65536,10,FALSE),0)</f>
        <v>868.75285714285724</v>
      </c>
      <c r="I551" s="13" t="s">
        <v>31</v>
      </c>
      <c r="J551" s="13">
        <v>1</v>
      </c>
      <c r="K551" s="13" t="s">
        <v>31</v>
      </c>
      <c r="L551" s="13" t="s">
        <v>31</v>
      </c>
      <c r="M551" s="13" t="s">
        <v>31</v>
      </c>
      <c r="N551" s="13" t="s">
        <v>31</v>
      </c>
      <c r="O551" s="13" t="s">
        <v>31</v>
      </c>
      <c r="P551" s="13">
        <f t="shared" si="69"/>
        <v>1</v>
      </c>
      <c r="R551" s="10" t="str">
        <f t="shared" si="74"/>
        <v/>
      </c>
      <c r="S551" s="10">
        <f t="shared" si="74"/>
        <v>22139</v>
      </c>
      <c r="T551" s="10" t="str">
        <f t="shared" si="74"/>
        <v/>
      </c>
      <c r="U551" s="10" t="str">
        <f t="shared" si="74"/>
        <v/>
      </c>
      <c r="V551" s="10" t="str">
        <f t="shared" si="74"/>
        <v/>
      </c>
      <c r="W551" s="10" t="str">
        <f t="shared" si="74"/>
        <v/>
      </c>
      <c r="X551" s="10" t="str">
        <f t="shared" si="73"/>
        <v/>
      </c>
      <c r="Y551" s="14">
        <f t="shared" si="70"/>
        <v>0</v>
      </c>
      <c r="Z551" s="4"/>
      <c r="AA551" s="10" t="str">
        <f t="shared" si="72"/>
        <v/>
      </c>
      <c r="AB551" s="10">
        <f t="shared" si="72"/>
        <v>868.75285714285724</v>
      </c>
      <c r="AC551" s="10" t="str">
        <f t="shared" si="72"/>
        <v/>
      </c>
      <c r="AD551" s="10" t="str">
        <f t="shared" si="72"/>
        <v/>
      </c>
      <c r="AE551" s="10" t="str">
        <f t="shared" si="72"/>
        <v/>
      </c>
      <c r="AF551" s="10" t="str">
        <f t="shared" si="72"/>
        <v/>
      </c>
      <c r="AG551" s="10" t="str">
        <f t="shared" si="72"/>
        <v/>
      </c>
      <c r="AH551" s="14">
        <f t="shared" si="71"/>
        <v>0</v>
      </c>
      <c r="AI551" s="12"/>
      <c r="AJ551" s="13" t="s">
        <v>32</v>
      </c>
    </row>
    <row r="552" spans="1:36" x14ac:dyDescent="0.3">
      <c r="A552" s="15" t="s">
        <v>699</v>
      </c>
      <c r="B552" s="9" t="str">
        <f>VLOOKUP(A552,'[1]Sub Pivot'!A$1:C$65536,2,FALSE)</f>
        <v>ASHLAND SUBSTATION</v>
      </c>
      <c r="C552" s="10">
        <f>VLOOKUP(A552,'[1]Sub Pivot'!A$1:C$65536,3,FALSE)</f>
        <v>85217</v>
      </c>
      <c r="D552" s="10">
        <f>IFERROR(VLOOKUP(A552,'[1]BP-18 Substation Detail'!A$1:C$65536,3,FALSE),"")</f>
        <v>85217</v>
      </c>
      <c r="E552" s="11">
        <f t="shared" si="68"/>
        <v>0</v>
      </c>
      <c r="G552" s="10">
        <f>IFERROR(VLOOKUP('BP-20 Substation Detail'!A552,'[1]O&amp;M Pivot'!M$1:V$65536,10,FALSE),0)</f>
        <v>25.015714285714289</v>
      </c>
      <c r="I552" s="13" t="s">
        <v>31</v>
      </c>
      <c r="J552" s="13">
        <v>1</v>
      </c>
      <c r="K552" s="13" t="s">
        <v>31</v>
      </c>
      <c r="L552" s="13" t="s">
        <v>31</v>
      </c>
      <c r="M552" s="13" t="s">
        <v>31</v>
      </c>
      <c r="N552" s="13" t="s">
        <v>31</v>
      </c>
      <c r="O552" s="13" t="s">
        <v>31</v>
      </c>
      <c r="P552" s="13">
        <f t="shared" si="69"/>
        <v>1</v>
      </c>
      <c r="R552" s="10" t="str">
        <f t="shared" si="74"/>
        <v/>
      </c>
      <c r="S552" s="10">
        <f t="shared" si="74"/>
        <v>85217</v>
      </c>
      <c r="T552" s="10" t="str">
        <f t="shared" si="74"/>
        <v/>
      </c>
      <c r="U552" s="10" t="str">
        <f t="shared" si="74"/>
        <v/>
      </c>
      <c r="V552" s="10" t="str">
        <f t="shared" si="74"/>
        <v/>
      </c>
      <c r="W552" s="10" t="str">
        <f t="shared" si="74"/>
        <v/>
      </c>
      <c r="X552" s="10" t="str">
        <f t="shared" si="73"/>
        <v/>
      </c>
      <c r="Y552" s="14">
        <f t="shared" si="70"/>
        <v>0</v>
      </c>
      <c r="Z552" s="4"/>
      <c r="AA552" s="10" t="str">
        <f t="shared" si="72"/>
        <v/>
      </c>
      <c r="AB552" s="10">
        <f t="shared" si="72"/>
        <v>25.015714285714289</v>
      </c>
      <c r="AC552" s="10" t="str">
        <f t="shared" si="72"/>
        <v/>
      </c>
      <c r="AD552" s="10" t="str">
        <f t="shared" si="72"/>
        <v/>
      </c>
      <c r="AE552" s="10" t="str">
        <f t="shared" si="72"/>
        <v/>
      </c>
      <c r="AF552" s="10" t="str">
        <f t="shared" si="72"/>
        <v/>
      </c>
      <c r="AG552" s="10" t="str">
        <f t="shared" si="72"/>
        <v/>
      </c>
      <c r="AH552" s="14">
        <f t="shared" si="71"/>
        <v>0</v>
      </c>
      <c r="AI552" s="12"/>
      <c r="AJ552" s="13" t="s">
        <v>32</v>
      </c>
    </row>
    <row r="553" spans="1:36" x14ac:dyDescent="0.3">
      <c r="A553" s="15" t="s">
        <v>700</v>
      </c>
      <c r="B553" s="9" t="str">
        <f>VLOOKUP(A553,'[1]Sub Pivot'!A$1:C$65536,2,FALSE)</f>
        <v>AUSTIN SWITCHYARD</v>
      </c>
      <c r="C553" s="10">
        <f>VLOOKUP(A553,'[1]Sub Pivot'!A$1:C$65536,3,FALSE)</f>
        <v>13635</v>
      </c>
      <c r="D553" s="10">
        <f>IFERROR(VLOOKUP(A553,'[1]BP-18 Substation Detail'!A$1:C$65536,3,FALSE),"")</f>
        <v>13635</v>
      </c>
      <c r="E553" s="11">
        <f t="shared" si="68"/>
        <v>0</v>
      </c>
      <c r="G553" s="10">
        <f>IFERROR(VLOOKUP('BP-20 Substation Detail'!A553,'[1]O&amp;M Pivot'!M$1:V$65536,10,FALSE),0)</f>
        <v>641.6957142857143</v>
      </c>
      <c r="I553" s="13" t="s">
        <v>31</v>
      </c>
      <c r="J553" s="13">
        <v>1</v>
      </c>
      <c r="K553" s="13" t="s">
        <v>31</v>
      </c>
      <c r="L553" s="13" t="s">
        <v>31</v>
      </c>
      <c r="M553" s="13" t="s">
        <v>31</v>
      </c>
      <c r="N553" s="13" t="s">
        <v>31</v>
      </c>
      <c r="O553" s="13" t="s">
        <v>31</v>
      </c>
      <c r="P553" s="13">
        <f t="shared" si="69"/>
        <v>1</v>
      </c>
      <c r="R553" s="10" t="str">
        <f t="shared" si="74"/>
        <v/>
      </c>
      <c r="S553" s="10">
        <f t="shared" si="74"/>
        <v>13635</v>
      </c>
      <c r="T553" s="10" t="str">
        <f t="shared" si="74"/>
        <v/>
      </c>
      <c r="U553" s="10" t="str">
        <f t="shared" si="74"/>
        <v/>
      </c>
      <c r="V553" s="10" t="str">
        <f t="shared" si="74"/>
        <v/>
      </c>
      <c r="W553" s="10" t="str">
        <f t="shared" si="74"/>
        <v/>
      </c>
      <c r="X553" s="10" t="str">
        <f t="shared" si="73"/>
        <v/>
      </c>
      <c r="Y553" s="14">
        <f t="shared" si="70"/>
        <v>0</v>
      </c>
      <c r="Z553" s="4"/>
      <c r="AA553" s="10" t="str">
        <f t="shared" si="72"/>
        <v/>
      </c>
      <c r="AB553" s="10">
        <f t="shared" si="72"/>
        <v>641.6957142857143</v>
      </c>
      <c r="AC553" s="10" t="str">
        <f t="shared" si="72"/>
        <v/>
      </c>
      <c r="AD553" s="10" t="str">
        <f t="shared" si="72"/>
        <v/>
      </c>
      <c r="AE553" s="10" t="str">
        <f t="shared" si="72"/>
        <v/>
      </c>
      <c r="AF553" s="10" t="str">
        <f t="shared" si="72"/>
        <v/>
      </c>
      <c r="AG553" s="10" t="str">
        <f t="shared" si="72"/>
        <v/>
      </c>
      <c r="AH553" s="14">
        <f t="shared" si="71"/>
        <v>0</v>
      </c>
      <c r="AI553" s="12"/>
      <c r="AJ553" s="13" t="s">
        <v>32</v>
      </c>
    </row>
    <row r="554" spans="1:36" x14ac:dyDescent="0.3">
      <c r="A554" s="15" t="s">
        <v>701</v>
      </c>
      <c r="B554" s="9" t="str">
        <f>VLOOKUP(A554,'[1]Sub Pivot'!A$1:C$65536,2,FALSE)</f>
        <v>BANNACK SUBSTATION</v>
      </c>
      <c r="C554" s="10">
        <f>VLOOKUP(A554,'[1]Sub Pivot'!A$1:C$65536,3,FALSE)</f>
        <v>109109.66</v>
      </c>
      <c r="D554" s="10">
        <f>IFERROR(VLOOKUP(A554,'[1]BP-18 Substation Detail'!A$1:C$65536,3,FALSE),"")</f>
        <v>109109.66</v>
      </c>
      <c r="E554" s="11">
        <f t="shared" si="68"/>
        <v>0</v>
      </c>
      <c r="G554" s="10">
        <f>IFERROR(VLOOKUP('BP-20 Substation Detail'!A554,'[1]O&amp;M Pivot'!M$1:V$65536,10,FALSE),0)</f>
        <v>876.31999999999994</v>
      </c>
      <c r="I554" s="13" t="s">
        <v>31</v>
      </c>
      <c r="J554" s="13">
        <v>1</v>
      </c>
      <c r="K554" s="13" t="s">
        <v>31</v>
      </c>
      <c r="L554" s="13" t="s">
        <v>31</v>
      </c>
      <c r="M554" s="13" t="s">
        <v>31</v>
      </c>
      <c r="N554" s="13" t="s">
        <v>31</v>
      </c>
      <c r="O554" s="13" t="s">
        <v>31</v>
      </c>
      <c r="P554" s="13">
        <f t="shared" si="69"/>
        <v>1</v>
      </c>
      <c r="R554" s="10" t="str">
        <f t="shared" si="74"/>
        <v/>
      </c>
      <c r="S554" s="10">
        <f t="shared" si="74"/>
        <v>109109.66</v>
      </c>
      <c r="T554" s="10" t="str">
        <f t="shared" si="74"/>
        <v/>
      </c>
      <c r="U554" s="10" t="str">
        <f t="shared" si="74"/>
        <v/>
      </c>
      <c r="V554" s="10" t="str">
        <f t="shared" si="74"/>
        <v/>
      </c>
      <c r="W554" s="10" t="str">
        <f t="shared" si="74"/>
        <v/>
      </c>
      <c r="X554" s="10" t="str">
        <f t="shared" si="73"/>
        <v/>
      </c>
      <c r="Y554" s="14">
        <f t="shared" si="70"/>
        <v>0</v>
      </c>
      <c r="Z554" s="4"/>
      <c r="AA554" s="10" t="str">
        <f t="shared" si="72"/>
        <v/>
      </c>
      <c r="AB554" s="10">
        <f t="shared" si="72"/>
        <v>876.31999999999994</v>
      </c>
      <c r="AC554" s="10" t="str">
        <f t="shared" si="72"/>
        <v/>
      </c>
      <c r="AD554" s="10" t="str">
        <f t="shared" si="72"/>
        <v/>
      </c>
      <c r="AE554" s="10" t="str">
        <f t="shared" si="72"/>
        <v/>
      </c>
      <c r="AF554" s="10" t="str">
        <f t="shared" si="72"/>
        <v/>
      </c>
      <c r="AG554" s="10" t="str">
        <f t="shared" si="72"/>
        <v/>
      </c>
      <c r="AH554" s="14">
        <f t="shared" si="71"/>
        <v>0</v>
      </c>
      <c r="AI554" s="12"/>
      <c r="AJ554" s="13" t="s">
        <v>32</v>
      </c>
    </row>
    <row r="555" spans="1:36" x14ac:dyDescent="0.3">
      <c r="A555" s="15" t="s">
        <v>702</v>
      </c>
      <c r="B555" s="9" t="str">
        <f>VLOOKUP(A555,'[1]Sub Pivot'!A$1:C$65536,2,FALSE)</f>
        <v>BARRETTS SUBSTATION(VIGILANTEELECTRIC)</v>
      </c>
      <c r="C555" s="10">
        <f>VLOOKUP(A555,'[1]Sub Pivot'!A$1:C$65536,3,FALSE)</f>
        <v>28520</v>
      </c>
      <c r="D555" s="10">
        <f>IFERROR(VLOOKUP(A555,'[1]BP-18 Substation Detail'!A$1:C$65536,3,FALSE),"")</f>
        <v>28520</v>
      </c>
      <c r="E555" s="11">
        <f t="shared" si="68"/>
        <v>0</v>
      </c>
      <c r="G555" s="10">
        <f>IFERROR(VLOOKUP('BP-20 Substation Detail'!A555,'[1]O&amp;M Pivot'!M$1:V$65536,10,FALSE),0)</f>
        <v>0</v>
      </c>
      <c r="I555" s="13" t="s">
        <v>31</v>
      </c>
      <c r="J555" s="13">
        <v>1</v>
      </c>
      <c r="K555" s="13" t="s">
        <v>31</v>
      </c>
      <c r="L555" s="13" t="s">
        <v>31</v>
      </c>
      <c r="M555" s="13" t="s">
        <v>31</v>
      </c>
      <c r="N555" s="13" t="s">
        <v>31</v>
      </c>
      <c r="O555" s="13" t="s">
        <v>31</v>
      </c>
      <c r="P555" s="13">
        <f t="shared" si="69"/>
        <v>1</v>
      </c>
      <c r="R555" s="10" t="str">
        <f t="shared" si="74"/>
        <v/>
      </c>
      <c r="S555" s="10">
        <f t="shared" si="74"/>
        <v>28520</v>
      </c>
      <c r="T555" s="10" t="str">
        <f t="shared" si="74"/>
        <v/>
      </c>
      <c r="U555" s="10" t="str">
        <f t="shared" si="74"/>
        <v/>
      </c>
      <c r="V555" s="10" t="str">
        <f t="shared" si="74"/>
        <v/>
      </c>
      <c r="W555" s="10" t="str">
        <f t="shared" si="74"/>
        <v/>
      </c>
      <c r="X555" s="10" t="str">
        <f t="shared" si="73"/>
        <v/>
      </c>
      <c r="Y555" s="14">
        <f t="shared" si="70"/>
        <v>0</v>
      </c>
      <c r="Z555" s="4"/>
      <c r="AA555" s="10" t="str">
        <f t="shared" si="72"/>
        <v/>
      </c>
      <c r="AB555" s="10">
        <f t="shared" si="72"/>
        <v>0</v>
      </c>
      <c r="AC555" s="10" t="str">
        <f t="shared" si="72"/>
        <v/>
      </c>
      <c r="AD555" s="10" t="str">
        <f t="shared" si="72"/>
        <v/>
      </c>
      <c r="AE555" s="10" t="str">
        <f t="shared" si="72"/>
        <v/>
      </c>
      <c r="AF555" s="10" t="str">
        <f t="shared" si="72"/>
        <v/>
      </c>
      <c r="AG555" s="10" t="str">
        <f t="shared" si="72"/>
        <v/>
      </c>
      <c r="AH555" s="14">
        <f t="shared" si="71"/>
        <v>0</v>
      </c>
      <c r="AI555" s="12"/>
      <c r="AJ555" s="13" t="s">
        <v>32</v>
      </c>
    </row>
    <row r="556" spans="1:36" x14ac:dyDescent="0.3">
      <c r="A556" s="15" t="s">
        <v>703</v>
      </c>
      <c r="B556" s="9" t="str">
        <f>VLOOKUP(A556,'[1]Sub Pivot'!A$1:C$65536,2,FALSE)</f>
        <v>BURBANK #2 METERING POINT</v>
      </c>
      <c r="C556" s="10">
        <f>VLOOKUP(A556,'[1]Sub Pivot'!A$1:C$65536,3,FALSE)</f>
        <v>10339.5</v>
      </c>
      <c r="D556" s="10">
        <f>IFERROR(VLOOKUP(A556,'[1]BP-18 Substation Detail'!A$1:C$65536,3,FALSE),"")</f>
        <v>10339.5</v>
      </c>
      <c r="E556" s="11">
        <f t="shared" si="68"/>
        <v>0</v>
      </c>
      <c r="G556" s="10">
        <f>IFERROR(VLOOKUP('BP-20 Substation Detail'!A556,'[1]O&amp;M Pivot'!M$1:V$65536,10,FALSE),0)</f>
        <v>0</v>
      </c>
      <c r="I556" s="13" t="s">
        <v>31</v>
      </c>
      <c r="J556" s="13">
        <v>1</v>
      </c>
      <c r="K556" s="13" t="s">
        <v>31</v>
      </c>
      <c r="L556" s="13" t="s">
        <v>31</v>
      </c>
      <c r="M556" s="13" t="s">
        <v>31</v>
      </c>
      <c r="N556" s="13" t="s">
        <v>31</v>
      </c>
      <c r="O556" s="13" t="s">
        <v>31</v>
      </c>
      <c r="P556" s="13">
        <f t="shared" si="69"/>
        <v>1</v>
      </c>
      <c r="R556" s="10" t="str">
        <f t="shared" si="74"/>
        <v/>
      </c>
      <c r="S556" s="10">
        <f t="shared" si="74"/>
        <v>10339.5</v>
      </c>
      <c r="T556" s="10" t="str">
        <f t="shared" si="74"/>
        <v/>
      </c>
      <c r="U556" s="10" t="str">
        <f t="shared" si="74"/>
        <v/>
      </c>
      <c r="V556" s="10" t="str">
        <f t="shared" si="74"/>
        <v/>
      </c>
      <c r="W556" s="10" t="str">
        <f t="shared" si="74"/>
        <v/>
      </c>
      <c r="X556" s="10" t="str">
        <f t="shared" si="73"/>
        <v/>
      </c>
      <c r="Y556" s="14">
        <f t="shared" si="70"/>
        <v>0</v>
      </c>
      <c r="Z556" s="4"/>
      <c r="AA556" s="10" t="str">
        <f t="shared" si="72"/>
        <v/>
      </c>
      <c r="AB556" s="10">
        <f t="shared" si="72"/>
        <v>0</v>
      </c>
      <c r="AC556" s="10" t="str">
        <f t="shared" si="72"/>
        <v/>
      </c>
      <c r="AD556" s="10" t="str">
        <f t="shared" si="72"/>
        <v/>
      </c>
      <c r="AE556" s="10" t="str">
        <f t="shared" si="72"/>
        <v/>
      </c>
      <c r="AF556" s="10" t="str">
        <f t="shared" si="72"/>
        <v/>
      </c>
      <c r="AG556" s="10" t="str">
        <f t="shared" si="72"/>
        <v/>
      </c>
      <c r="AH556" s="14">
        <f t="shared" si="71"/>
        <v>0</v>
      </c>
      <c r="AI556" s="12"/>
      <c r="AJ556" s="13" t="s">
        <v>32</v>
      </c>
    </row>
    <row r="557" spans="1:36" x14ac:dyDescent="0.3">
      <c r="A557" s="15" t="s">
        <v>704</v>
      </c>
      <c r="B557" s="18" t="str">
        <f>VLOOKUP(A557,'[1]Sub Pivot'!A$1:C$65536,2,FALSE)</f>
        <v>BOOTH BEND SUBSTATION</v>
      </c>
      <c r="C557" s="10">
        <f>VLOOKUP(A557,'[1]Sub Pivot'!A$1:C$65536,3,FALSE)</f>
        <v>54322.400000000001</v>
      </c>
      <c r="D557" s="10">
        <f>IFERROR(VLOOKUP(A557,'[1]BP-18 Substation Detail'!A$1:C$65536,3,FALSE),"")</f>
        <v>11060</v>
      </c>
      <c r="E557" s="11">
        <f t="shared" si="68"/>
        <v>3.9116094032549729</v>
      </c>
      <c r="G557" s="10">
        <f>IFERROR(VLOOKUP('BP-20 Substation Detail'!A557,'[1]O&amp;M Pivot'!M$1:V$65536,10,FALSE),0)</f>
        <v>750.81142857142845</v>
      </c>
      <c r="I557" s="13" t="s">
        <v>31</v>
      </c>
      <c r="J557" s="13">
        <v>1</v>
      </c>
      <c r="K557" s="13" t="s">
        <v>31</v>
      </c>
      <c r="L557" s="13" t="s">
        <v>31</v>
      </c>
      <c r="M557" s="13" t="s">
        <v>31</v>
      </c>
      <c r="N557" s="13" t="s">
        <v>31</v>
      </c>
      <c r="O557" s="13" t="s">
        <v>31</v>
      </c>
      <c r="P557" s="13">
        <f t="shared" si="69"/>
        <v>1</v>
      </c>
      <c r="R557" s="10" t="str">
        <f t="shared" si="74"/>
        <v/>
      </c>
      <c r="S557" s="10">
        <f t="shared" si="74"/>
        <v>54322.400000000001</v>
      </c>
      <c r="T557" s="10" t="str">
        <f t="shared" si="74"/>
        <v/>
      </c>
      <c r="U557" s="10" t="str">
        <f t="shared" si="74"/>
        <v/>
      </c>
      <c r="V557" s="10" t="str">
        <f t="shared" si="74"/>
        <v/>
      </c>
      <c r="W557" s="10" t="str">
        <f t="shared" si="74"/>
        <v/>
      </c>
      <c r="X557" s="10" t="str">
        <f t="shared" si="73"/>
        <v/>
      </c>
      <c r="Y557" s="14">
        <f t="shared" si="70"/>
        <v>0</v>
      </c>
      <c r="Z557" s="4"/>
      <c r="AA557" s="10" t="str">
        <f t="shared" si="72"/>
        <v/>
      </c>
      <c r="AB557" s="10">
        <f t="shared" si="72"/>
        <v>750.81142857142845</v>
      </c>
      <c r="AC557" s="10" t="str">
        <f t="shared" si="72"/>
        <v/>
      </c>
      <c r="AD557" s="10" t="str">
        <f t="shared" si="72"/>
        <v/>
      </c>
      <c r="AE557" s="10" t="str">
        <f t="shared" si="72"/>
        <v/>
      </c>
      <c r="AF557" s="10" t="str">
        <f t="shared" si="72"/>
        <v/>
      </c>
      <c r="AG557" s="10" t="str">
        <f t="shared" si="72"/>
        <v/>
      </c>
      <c r="AH557" s="14">
        <f t="shared" si="71"/>
        <v>0</v>
      </c>
      <c r="AI557" s="12"/>
      <c r="AJ557" s="24" t="s">
        <v>691</v>
      </c>
    </row>
    <row r="558" spans="1:36" x14ac:dyDescent="0.3">
      <c r="A558" s="15" t="s">
        <v>705</v>
      </c>
      <c r="B558" s="9" t="str">
        <f>VLOOKUP(A558,'[1]Sub Pivot'!A$1:C$65536,2,FALSE)</f>
        <v>BEACON SUBSTATION</v>
      </c>
      <c r="C558" s="10">
        <f>VLOOKUP(A558,'[1]Sub Pivot'!A$1:C$65536,3,FALSE)</f>
        <v>1931</v>
      </c>
      <c r="D558" s="10">
        <f>IFERROR(VLOOKUP(A558,'[1]BP-18 Substation Detail'!A$1:C$65536,3,FALSE),"")</f>
        <v>1931</v>
      </c>
      <c r="E558" s="11">
        <f t="shared" si="68"/>
        <v>0</v>
      </c>
      <c r="G558" s="10">
        <f>IFERROR(VLOOKUP('BP-20 Substation Detail'!A558,'[1]O&amp;M Pivot'!M$1:V$65536,10,FALSE),0)</f>
        <v>0</v>
      </c>
      <c r="I558" s="13" t="s">
        <v>31</v>
      </c>
      <c r="J558" s="13">
        <v>1</v>
      </c>
      <c r="K558" s="13" t="s">
        <v>31</v>
      </c>
      <c r="L558" s="13" t="s">
        <v>31</v>
      </c>
      <c r="M558" s="13" t="s">
        <v>31</v>
      </c>
      <c r="N558" s="13" t="s">
        <v>31</v>
      </c>
      <c r="O558" s="13" t="s">
        <v>31</v>
      </c>
      <c r="P558" s="13">
        <f t="shared" si="69"/>
        <v>1</v>
      </c>
      <c r="R558" s="10" t="str">
        <f t="shared" si="74"/>
        <v/>
      </c>
      <c r="S558" s="10">
        <f t="shared" si="74"/>
        <v>1931</v>
      </c>
      <c r="T558" s="10" t="str">
        <f t="shared" si="74"/>
        <v/>
      </c>
      <c r="U558" s="10" t="str">
        <f t="shared" si="74"/>
        <v/>
      </c>
      <c r="V558" s="10" t="str">
        <f t="shared" si="74"/>
        <v/>
      </c>
      <c r="W558" s="10" t="str">
        <f t="shared" si="74"/>
        <v/>
      </c>
      <c r="X558" s="10" t="str">
        <f t="shared" si="73"/>
        <v/>
      </c>
      <c r="Y558" s="14">
        <f t="shared" si="70"/>
        <v>0</v>
      </c>
      <c r="Z558" s="4"/>
      <c r="AA558" s="10" t="str">
        <f t="shared" si="72"/>
        <v/>
      </c>
      <c r="AB558" s="10">
        <f t="shared" si="72"/>
        <v>0</v>
      </c>
      <c r="AC558" s="10" t="str">
        <f t="shared" si="72"/>
        <v/>
      </c>
      <c r="AD558" s="10" t="str">
        <f t="shared" si="72"/>
        <v/>
      </c>
      <c r="AE558" s="10" t="str">
        <f t="shared" si="72"/>
        <v/>
      </c>
      <c r="AF558" s="10" t="str">
        <f t="shared" si="72"/>
        <v/>
      </c>
      <c r="AG558" s="10" t="str">
        <f t="shared" si="72"/>
        <v/>
      </c>
      <c r="AH558" s="14">
        <f t="shared" si="71"/>
        <v>0</v>
      </c>
      <c r="AI558" s="12"/>
      <c r="AJ558" s="13" t="s">
        <v>32</v>
      </c>
    </row>
    <row r="559" spans="1:36" x14ac:dyDescent="0.3">
      <c r="A559" s="15" t="s">
        <v>706</v>
      </c>
      <c r="B559" s="9" t="str">
        <f>VLOOKUP(A559,'[1]Sub Pivot'!A$1:C$65536,2,FALSE)</f>
        <v>BERRIAN SUBSTATION</v>
      </c>
      <c r="C559" s="10">
        <f>VLOOKUP(A559,'[1]Sub Pivot'!A$1:C$65536,3,FALSE)</f>
        <v>25904.34</v>
      </c>
      <c r="D559" s="10">
        <f>IFERROR(VLOOKUP(A559,'[1]BP-18 Substation Detail'!A$1:C$65536,3,FALSE),"")</f>
        <v>25904.34</v>
      </c>
      <c r="E559" s="11">
        <f t="shared" si="68"/>
        <v>0</v>
      </c>
      <c r="G559" s="10">
        <f>IFERROR(VLOOKUP('BP-20 Substation Detail'!A559,'[1]O&amp;M Pivot'!M$1:V$65536,10,FALSE),0)</f>
        <v>287.23857142857139</v>
      </c>
      <c r="I559" s="13" t="s">
        <v>31</v>
      </c>
      <c r="J559" s="13">
        <v>1</v>
      </c>
      <c r="K559" s="13" t="s">
        <v>31</v>
      </c>
      <c r="L559" s="13" t="s">
        <v>31</v>
      </c>
      <c r="M559" s="13" t="s">
        <v>31</v>
      </c>
      <c r="N559" s="13" t="s">
        <v>31</v>
      </c>
      <c r="O559" s="13" t="s">
        <v>31</v>
      </c>
      <c r="P559" s="13">
        <f t="shared" si="69"/>
        <v>1</v>
      </c>
      <c r="R559" s="10" t="str">
        <f t="shared" si="74"/>
        <v/>
      </c>
      <c r="S559" s="10">
        <f t="shared" si="74"/>
        <v>25904.34</v>
      </c>
      <c r="T559" s="10" t="str">
        <f t="shared" si="74"/>
        <v/>
      </c>
      <c r="U559" s="10" t="str">
        <f t="shared" si="74"/>
        <v/>
      </c>
      <c r="V559" s="10" t="str">
        <f t="shared" si="74"/>
        <v/>
      </c>
      <c r="W559" s="10" t="str">
        <f t="shared" si="74"/>
        <v/>
      </c>
      <c r="X559" s="10" t="str">
        <f t="shared" si="73"/>
        <v/>
      </c>
      <c r="Y559" s="14">
        <f t="shared" si="70"/>
        <v>0</v>
      </c>
      <c r="Z559" s="4"/>
      <c r="AA559" s="10" t="str">
        <f t="shared" si="72"/>
        <v/>
      </c>
      <c r="AB559" s="10">
        <f t="shared" si="72"/>
        <v>287.23857142857139</v>
      </c>
      <c r="AC559" s="10" t="str">
        <f t="shared" si="72"/>
        <v/>
      </c>
      <c r="AD559" s="10" t="str">
        <f t="shared" si="72"/>
        <v/>
      </c>
      <c r="AE559" s="10" t="str">
        <f t="shared" si="72"/>
        <v/>
      </c>
      <c r="AF559" s="10" t="str">
        <f t="shared" si="72"/>
        <v/>
      </c>
      <c r="AG559" s="10" t="str">
        <f t="shared" si="72"/>
        <v/>
      </c>
      <c r="AH559" s="14">
        <f t="shared" si="71"/>
        <v>0</v>
      </c>
      <c r="AI559" s="12"/>
      <c r="AJ559" s="13" t="s">
        <v>32</v>
      </c>
    </row>
    <row r="560" spans="1:36" x14ac:dyDescent="0.3">
      <c r="A560" s="15" t="s">
        <v>707</v>
      </c>
      <c r="B560" s="9" t="str">
        <f>VLOOKUP(A560,'[1]Sub Pivot'!A$1:C$65536,2,FALSE)</f>
        <v>BERTELSEN SUBSTATION</v>
      </c>
      <c r="C560" s="10">
        <f>VLOOKUP(A560,'[1]Sub Pivot'!A$1:C$65536,3,FALSE)</f>
        <v>59276.83</v>
      </c>
      <c r="D560" s="10">
        <f>IFERROR(VLOOKUP(A560,'[1]BP-18 Substation Detail'!A$1:C$65536,3,FALSE),"")</f>
        <v>59276.83</v>
      </c>
      <c r="E560" s="11">
        <f t="shared" si="68"/>
        <v>0</v>
      </c>
      <c r="G560" s="10">
        <f>IFERROR(VLOOKUP('BP-20 Substation Detail'!A560,'[1]O&amp;M Pivot'!M$1:V$65536,10,FALSE),0)</f>
        <v>220.61428571428573</v>
      </c>
      <c r="I560" s="13" t="s">
        <v>31</v>
      </c>
      <c r="J560" s="13">
        <v>1</v>
      </c>
      <c r="K560" s="13" t="s">
        <v>31</v>
      </c>
      <c r="L560" s="13" t="s">
        <v>31</v>
      </c>
      <c r="M560" s="13" t="s">
        <v>31</v>
      </c>
      <c r="N560" s="13" t="s">
        <v>31</v>
      </c>
      <c r="O560" s="13" t="s">
        <v>31</v>
      </c>
      <c r="P560" s="13">
        <f t="shared" si="69"/>
        <v>1</v>
      </c>
      <c r="R560" s="10" t="str">
        <f t="shared" si="74"/>
        <v/>
      </c>
      <c r="S560" s="10">
        <f t="shared" si="74"/>
        <v>59276.83</v>
      </c>
      <c r="T560" s="10" t="str">
        <f t="shared" si="74"/>
        <v/>
      </c>
      <c r="U560" s="10" t="str">
        <f t="shared" si="74"/>
        <v/>
      </c>
      <c r="V560" s="10" t="str">
        <f t="shared" si="74"/>
        <v/>
      </c>
      <c r="W560" s="10" t="str">
        <f t="shared" si="74"/>
        <v/>
      </c>
      <c r="X560" s="10" t="str">
        <f t="shared" si="73"/>
        <v/>
      </c>
      <c r="Y560" s="14">
        <f t="shared" si="70"/>
        <v>0</v>
      </c>
      <c r="Z560" s="4"/>
      <c r="AA560" s="10" t="str">
        <f t="shared" si="72"/>
        <v/>
      </c>
      <c r="AB560" s="10">
        <f t="shared" si="72"/>
        <v>220.61428571428573</v>
      </c>
      <c r="AC560" s="10" t="str">
        <f t="shared" si="72"/>
        <v/>
      </c>
      <c r="AD560" s="10" t="str">
        <f t="shared" si="72"/>
        <v/>
      </c>
      <c r="AE560" s="10" t="str">
        <f t="shared" si="72"/>
        <v/>
      </c>
      <c r="AF560" s="10" t="str">
        <f t="shared" si="72"/>
        <v/>
      </c>
      <c r="AG560" s="10" t="str">
        <f t="shared" si="72"/>
        <v/>
      </c>
      <c r="AH560" s="14">
        <f t="shared" si="71"/>
        <v>0</v>
      </c>
      <c r="AI560" s="12"/>
      <c r="AJ560" s="13" t="s">
        <v>32</v>
      </c>
    </row>
    <row r="561" spans="1:36" x14ac:dyDescent="0.3">
      <c r="A561" s="15" t="s">
        <v>708</v>
      </c>
      <c r="B561" s="9" t="str">
        <f>VLOOKUP(A561,'[1]Sub Pivot'!A$1:C$65536,2,FALSE)</f>
        <v>BETHEL SUBSTATION</v>
      </c>
      <c r="C561" s="10">
        <f>VLOOKUP(A561,'[1]Sub Pivot'!A$1:C$65536,3,FALSE)</f>
        <v>12410</v>
      </c>
      <c r="D561" s="10">
        <f>IFERROR(VLOOKUP(A561,'[1]BP-18 Substation Detail'!A$1:C$65536,3,FALSE),"")</f>
        <v>12410</v>
      </c>
      <c r="E561" s="11">
        <f t="shared" si="68"/>
        <v>0</v>
      </c>
      <c r="G561" s="10">
        <f>IFERROR(VLOOKUP('BP-20 Substation Detail'!A561,'[1]O&amp;M Pivot'!M$1:V$65536,10,FALSE),0)</f>
        <v>145.01428571428573</v>
      </c>
      <c r="I561" s="13" t="s">
        <v>31</v>
      </c>
      <c r="J561" s="13">
        <v>1</v>
      </c>
      <c r="K561" s="13" t="s">
        <v>31</v>
      </c>
      <c r="L561" s="13" t="s">
        <v>31</v>
      </c>
      <c r="M561" s="13" t="s">
        <v>31</v>
      </c>
      <c r="N561" s="13" t="s">
        <v>31</v>
      </c>
      <c r="O561" s="13" t="s">
        <v>31</v>
      </c>
      <c r="P561" s="13">
        <f t="shared" si="69"/>
        <v>1</v>
      </c>
      <c r="R561" s="10" t="str">
        <f t="shared" si="74"/>
        <v/>
      </c>
      <c r="S561" s="10">
        <f t="shared" si="74"/>
        <v>12410</v>
      </c>
      <c r="T561" s="10" t="str">
        <f t="shared" si="74"/>
        <v/>
      </c>
      <c r="U561" s="10" t="str">
        <f t="shared" si="74"/>
        <v/>
      </c>
      <c r="V561" s="10" t="str">
        <f t="shared" si="74"/>
        <v/>
      </c>
      <c r="W561" s="10" t="str">
        <f t="shared" si="74"/>
        <v/>
      </c>
      <c r="X561" s="10" t="str">
        <f t="shared" si="73"/>
        <v/>
      </c>
      <c r="Y561" s="14">
        <f t="shared" si="70"/>
        <v>0</v>
      </c>
      <c r="Z561" s="4"/>
      <c r="AA561" s="10" t="str">
        <f t="shared" si="72"/>
        <v/>
      </c>
      <c r="AB561" s="10">
        <f t="shared" si="72"/>
        <v>145.01428571428573</v>
      </c>
      <c r="AC561" s="10" t="str">
        <f t="shared" si="72"/>
        <v/>
      </c>
      <c r="AD561" s="10" t="str">
        <f t="shared" si="72"/>
        <v/>
      </c>
      <c r="AE561" s="10" t="str">
        <f t="shared" si="72"/>
        <v/>
      </c>
      <c r="AF561" s="10" t="str">
        <f t="shared" si="72"/>
        <v/>
      </c>
      <c r="AG561" s="10" t="str">
        <f t="shared" si="72"/>
        <v/>
      </c>
      <c r="AH561" s="14">
        <f t="shared" si="71"/>
        <v>0</v>
      </c>
      <c r="AI561" s="12"/>
      <c r="AJ561" s="13" t="s">
        <v>32</v>
      </c>
    </row>
    <row r="562" spans="1:36" x14ac:dyDescent="0.3">
      <c r="A562" s="15" t="s">
        <v>709</v>
      </c>
      <c r="B562" s="9" t="str">
        <f>VLOOKUP(A562,'[1]Sub Pivot'!A$1:C$65536,2,FALSE)</f>
        <v>BROOKDALE SUBSTATION(ELMHURSTMUTUAL PWR &amp; LIGHT)</v>
      </c>
      <c r="C562" s="10">
        <f>VLOOKUP(A562,'[1]Sub Pivot'!A$1:C$65536,3,FALSE)</f>
        <v>82391.8</v>
      </c>
      <c r="D562" s="10">
        <f>IFERROR(VLOOKUP(A562,'[1]BP-18 Substation Detail'!A$1:C$65536,3,FALSE),"")</f>
        <v>82391.8</v>
      </c>
      <c r="E562" s="11">
        <f t="shared" si="68"/>
        <v>0</v>
      </c>
      <c r="G562" s="10">
        <f>IFERROR(VLOOKUP('BP-20 Substation Detail'!A562,'[1]O&amp;M Pivot'!M$1:V$65536,10,FALSE),0)</f>
        <v>1414.8614285714286</v>
      </c>
      <c r="I562" s="13" t="s">
        <v>31</v>
      </c>
      <c r="J562" s="13">
        <v>1</v>
      </c>
      <c r="K562" s="13" t="s">
        <v>31</v>
      </c>
      <c r="L562" s="13" t="s">
        <v>31</v>
      </c>
      <c r="M562" s="13" t="s">
        <v>31</v>
      </c>
      <c r="N562" s="13" t="s">
        <v>31</v>
      </c>
      <c r="O562" s="13" t="s">
        <v>31</v>
      </c>
      <c r="P562" s="13">
        <f t="shared" si="69"/>
        <v>1</v>
      </c>
      <c r="R562" s="10" t="str">
        <f t="shared" si="74"/>
        <v/>
      </c>
      <c r="S562" s="10">
        <f t="shared" si="74"/>
        <v>82391.8</v>
      </c>
      <c r="T562" s="10" t="str">
        <f t="shared" si="74"/>
        <v/>
      </c>
      <c r="U562" s="10" t="str">
        <f t="shared" si="74"/>
        <v/>
      </c>
      <c r="V562" s="10" t="str">
        <f t="shared" si="74"/>
        <v/>
      </c>
      <c r="W562" s="10" t="str">
        <f t="shared" si="74"/>
        <v/>
      </c>
      <c r="X562" s="10" t="str">
        <f t="shared" si="73"/>
        <v/>
      </c>
      <c r="Y562" s="14">
        <f t="shared" si="70"/>
        <v>0</v>
      </c>
      <c r="Z562" s="4"/>
      <c r="AA562" s="10" t="str">
        <f t="shared" si="72"/>
        <v/>
      </c>
      <c r="AB562" s="10">
        <f t="shared" si="72"/>
        <v>1414.8614285714286</v>
      </c>
      <c r="AC562" s="10" t="str">
        <f t="shared" si="72"/>
        <v/>
      </c>
      <c r="AD562" s="10" t="str">
        <f t="shared" si="72"/>
        <v/>
      </c>
      <c r="AE562" s="10" t="str">
        <f t="shared" si="72"/>
        <v/>
      </c>
      <c r="AF562" s="10" t="str">
        <f t="shared" si="72"/>
        <v/>
      </c>
      <c r="AG562" s="10" t="str">
        <f t="shared" si="72"/>
        <v/>
      </c>
      <c r="AH562" s="14">
        <f t="shared" si="71"/>
        <v>0</v>
      </c>
      <c r="AI562" s="12"/>
      <c r="AJ562" s="13" t="s">
        <v>32</v>
      </c>
    </row>
    <row r="563" spans="1:36" x14ac:dyDescent="0.3">
      <c r="A563" s="15" t="s">
        <v>710</v>
      </c>
      <c r="B563" s="9" t="str">
        <f>VLOOKUP(A563,'[1]Sub Pivot'!A$1:C$65536,2,FALSE)</f>
        <v>BLAINE SUBSTATION</v>
      </c>
      <c r="C563" s="10">
        <f>VLOOKUP(A563,'[1]Sub Pivot'!A$1:C$65536,3,FALSE)</f>
        <v>128593</v>
      </c>
      <c r="D563" s="10">
        <f>IFERROR(VLOOKUP(A563,'[1]BP-18 Substation Detail'!A$1:C$65536,3,FALSE),"")</f>
        <v>128593</v>
      </c>
      <c r="E563" s="11">
        <f t="shared" si="68"/>
        <v>0</v>
      </c>
      <c r="G563" s="10">
        <f>IFERROR(VLOOKUP('BP-20 Substation Detail'!A563,'[1]O&amp;M Pivot'!M$1:V$65536,10,FALSE),0)</f>
        <v>418.78999999999996</v>
      </c>
      <c r="I563" s="13" t="s">
        <v>31</v>
      </c>
      <c r="J563" s="13">
        <v>1</v>
      </c>
      <c r="K563" s="13" t="s">
        <v>31</v>
      </c>
      <c r="L563" s="13" t="s">
        <v>31</v>
      </c>
      <c r="M563" s="13" t="s">
        <v>31</v>
      </c>
      <c r="N563" s="13" t="s">
        <v>31</v>
      </c>
      <c r="O563" s="13" t="s">
        <v>31</v>
      </c>
      <c r="P563" s="13">
        <f t="shared" si="69"/>
        <v>1</v>
      </c>
      <c r="R563" s="10" t="str">
        <f t="shared" si="74"/>
        <v/>
      </c>
      <c r="S563" s="10">
        <f t="shared" si="74"/>
        <v>128593</v>
      </c>
      <c r="T563" s="10" t="str">
        <f t="shared" si="74"/>
        <v/>
      </c>
      <c r="U563" s="10" t="str">
        <f t="shared" si="74"/>
        <v/>
      </c>
      <c r="V563" s="10" t="str">
        <f t="shared" si="74"/>
        <v/>
      </c>
      <c r="W563" s="10" t="str">
        <f t="shared" si="74"/>
        <v/>
      </c>
      <c r="X563" s="10" t="str">
        <f t="shared" si="73"/>
        <v/>
      </c>
      <c r="Y563" s="14">
        <f t="shared" si="70"/>
        <v>0</v>
      </c>
      <c r="Z563" s="4"/>
      <c r="AA563" s="10" t="str">
        <f t="shared" si="72"/>
        <v/>
      </c>
      <c r="AB563" s="10">
        <f t="shared" si="72"/>
        <v>418.78999999999996</v>
      </c>
      <c r="AC563" s="10" t="str">
        <f t="shared" si="72"/>
        <v/>
      </c>
      <c r="AD563" s="10" t="str">
        <f t="shared" si="72"/>
        <v/>
      </c>
      <c r="AE563" s="10" t="str">
        <f t="shared" si="72"/>
        <v/>
      </c>
      <c r="AF563" s="10" t="str">
        <f t="shared" si="72"/>
        <v/>
      </c>
      <c r="AG563" s="10" t="str">
        <f t="shared" si="72"/>
        <v/>
      </c>
      <c r="AH563" s="14">
        <f t="shared" si="71"/>
        <v>0</v>
      </c>
      <c r="AI563" s="12"/>
      <c r="AJ563" s="13" t="s">
        <v>32</v>
      </c>
    </row>
    <row r="564" spans="1:36" x14ac:dyDescent="0.3">
      <c r="A564" s="15" t="s">
        <v>711</v>
      </c>
      <c r="B564" s="9" t="str">
        <f>VLOOKUP(A564,'[1]Sub Pivot'!A$1:C$65536,2,FALSE)</f>
        <v>BONNER SUBSTATION</v>
      </c>
      <c r="C564" s="10">
        <f>VLOOKUP(A564,'[1]Sub Pivot'!A$1:C$65536,3,FALSE)</f>
        <v>49904.34</v>
      </c>
      <c r="D564" s="10">
        <f>IFERROR(VLOOKUP(A564,'[1]BP-18 Substation Detail'!A$1:C$65536,3,FALSE),"")</f>
        <v>49904.34</v>
      </c>
      <c r="E564" s="11">
        <f t="shared" si="68"/>
        <v>0</v>
      </c>
      <c r="G564" s="10">
        <f>IFERROR(VLOOKUP('BP-20 Substation Detail'!A564,'[1]O&amp;M Pivot'!M$1:V$65536,10,FALSE),0)</f>
        <v>1124.4985714285715</v>
      </c>
      <c r="I564" s="13" t="s">
        <v>31</v>
      </c>
      <c r="J564" s="13">
        <v>1</v>
      </c>
      <c r="K564" s="13" t="s">
        <v>31</v>
      </c>
      <c r="L564" s="13" t="s">
        <v>31</v>
      </c>
      <c r="M564" s="13" t="s">
        <v>31</v>
      </c>
      <c r="N564" s="13" t="s">
        <v>31</v>
      </c>
      <c r="O564" s="13" t="s">
        <v>31</v>
      </c>
      <c r="P564" s="13">
        <f t="shared" si="69"/>
        <v>1</v>
      </c>
      <c r="R564" s="10" t="str">
        <f t="shared" si="74"/>
        <v/>
      </c>
      <c r="S564" s="10">
        <f t="shared" si="74"/>
        <v>49904.34</v>
      </c>
      <c r="T564" s="10" t="str">
        <f t="shared" si="74"/>
        <v/>
      </c>
      <c r="U564" s="10" t="str">
        <f t="shared" si="74"/>
        <v/>
      </c>
      <c r="V564" s="10" t="str">
        <f t="shared" si="74"/>
        <v/>
      </c>
      <c r="W564" s="10" t="str">
        <f t="shared" si="74"/>
        <v/>
      </c>
      <c r="X564" s="10" t="str">
        <f t="shared" si="73"/>
        <v/>
      </c>
      <c r="Y564" s="14">
        <f t="shared" si="70"/>
        <v>0</v>
      </c>
      <c r="Z564" s="4"/>
      <c r="AA564" s="10" t="str">
        <f t="shared" si="72"/>
        <v/>
      </c>
      <c r="AB564" s="10">
        <f t="shared" si="72"/>
        <v>1124.4985714285715</v>
      </c>
      <c r="AC564" s="10" t="str">
        <f t="shared" si="72"/>
        <v/>
      </c>
      <c r="AD564" s="10" t="str">
        <f t="shared" si="72"/>
        <v/>
      </c>
      <c r="AE564" s="10" t="str">
        <f t="shared" si="72"/>
        <v/>
      </c>
      <c r="AF564" s="10" t="str">
        <f t="shared" si="72"/>
        <v/>
      </c>
      <c r="AG564" s="10" t="str">
        <f t="shared" si="72"/>
        <v/>
      </c>
      <c r="AH564" s="14">
        <f t="shared" si="71"/>
        <v>0</v>
      </c>
      <c r="AI564" s="12"/>
      <c r="AJ564" s="13" t="s">
        <v>32</v>
      </c>
    </row>
    <row r="565" spans="1:36" x14ac:dyDescent="0.3">
      <c r="A565" s="15" t="s">
        <v>712</v>
      </c>
      <c r="B565" s="9" t="str">
        <f>VLOOKUP(A565,'[1]Sub Pivot'!A$1:C$65536,2,FALSE)</f>
        <v>BELLINGHAM SUBSTATION(PUGET SOUND ENERGY)</v>
      </c>
      <c r="C565" s="10">
        <f>VLOOKUP(A565,'[1]Sub Pivot'!A$1:C$65536,3,FALSE)</f>
        <v>2432</v>
      </c>
      <c r="D565" s="10">
        <f>IFERROR(VLOOKUP(A565,'[1]BP-18 Substation Detail'!A$1:C$65536,3,FALSE),"")</f>
        <v>2432</v>
      </c>
      <c r="E565" s="11">
        <f t="shared" si="68"/>
        <v>0</v>
      </c>
      <c r="G565" s="10">
        <f>IFERROR(VLOOKUP('BP-20 Substation Detail'!A565,'[1]O&amp;M Pivot'!M$1:V$65536,10,FALSE),0)</f>
        <v>37.36</v>
      </c>
      <c r="I565" s="13" t="s">
        <v>31</v>
      </c>
      <c r="J565" s="13">
        <v>1</v>
      </c>
      <c r="K565" s="13" t="s">
        <v>31</v>
      </c>
      <c r="L565" s="13" t="s">
        <v>31</v>
      </c>
      <c r="M565" s="13" t="s">
        <v>31</v>
      </c>
      <c r="N565" s="13" t="s">
        <v>31</v>
      </c>
      <c r="O565" s="13" t="s">
        <v>31</v>
      </c>
      <c r="P565" s="13">
        <f t="shared" si="69"/>
        <v>1</v>
      </c>
      <c r="R565" s="10" t="str">
        <f t="shared" si="74"/>
        <v/>
      </c>
      <c r="S565" s="10">
        <f t="shared" si="74"/>
        <v>2432</v>
      </c>
      <c r="T565" s="10" t="str">
        <f t="shared" si="74"/>
        <v/>
      </c>
      <c r="U565" s="10" t="str">
        <f t="shared" si="74"/>
        <v/>
      </c>
      <c r="V565" s="10" t="str">
        <f t="shared" si="74"/>
        <v/>
      </c>
      <c r="W565" s="10" t="str">
        <f t="shared" si="74"/>
        <v/>
      </c>
      <c r="X565" s="10" t="str">
        <f t="shared" si="73"/>
        <v/>
      </c>
      <c r="Y565" s="14">
        <f t="shared" si="70"/>
        <v>0</v>
      </c>
      <c r="Z565" s="4"/>
      <c r="AA565" s="10" t="str">
        <f t="shared" si="72"/>
        <v/>
      </c>
      <c r="AB565" s="10">
        <f t="shared" si="72"/>
        <v>37.36</v>
      </c>
      <c r="AC565" s="10" t="str">
        <f t="shared" si="72"/>
        <v/>
      </c>
      <c r="AD565" s="10" t="str">
        <f t="shared" si="72"/>
        <v/>
      </c>
      <c r="AE565" s="10" t="str">
        <f t="shared" si="72"/>
        <v/>
      </c>
      <c r="AF565" s="10" t="str">
        <f t="shared" si="72"/>
        <v/>
      </c>
      <c r="AG565" s="10" t="str">
        <f t="shared" si="72"/>
        <v/>
      </c>
      <c r="AH565" s="14">
        <f t="shared" si="71"/>
        <v>0</v>
      </c>
      <c r="AI565" s="12"/>
      <c r="AJ565" s="13" t="s">
        <v>32</v>
      </c>
    </row>
    <row r="566" spans="1:36" x14ac:dyDescent="0.3">
      <c r="A566" s="15" t="s">
        <v>713</v>
      </c>
      <c r="B566" s="9" t="str">
        <f>VLOOKUP(A566,'[1]Sub Pivot'!A$1:C$65536,2,FALSE)</f>
        <v>BRIDGEPORT BAR (PUMP)</v>
      </c>
      <c r="C566" s="10">
        <f>VLOOKUP(A566,'[1]Sub Pivot'!A$1:C$65536,3,FALSE)</f>
        <v>8356</v>
      </c>
      <c r="D566" s="10">
        <f>IFERROR(VLOOKUP(A566,'[1]BP-18 Substation Detail'!A$1:C$65536,3,FALSE),"")</f>
        <v>8356</v>
      </c>
      <c r="E566" s="11">
        <f t="shared" si="68"/>
        <v>0</v>
      </c>
      <c r="G566" s="10">
        <f>IFERROR(VLOOKUP('BP-20 Substation Detail'!A566,'[1]O&amp;M Pivot'!M$1:V$65536,10,FALSE),0)</f>
        <v>0</v>
      </c>
      <c r="I566" s="13" t="s">
        <v>31</v>
      </c>
      <c r="J566" s="13">
        <v>1</v>
      </c>
      <c r="K566" s="13" t="s">
        <v>31</v>
      </c>
      <c r="L566" s="13" t="s">
        <v>31</v>
      </c>
      <c r="M566" s="13" t="s">
        <v>31</v>
      </c>
      <c r="N566" s="13" t="s">
        <v>31</v>
      </c>
      <c r="O566" s="13" t="s">
        <v>31</v>
      </c>
      <c r="P566" s="13">
        <f t="shared" si="69"/>
        <v>1</v>
      </c>
      <c r="R566" s="10" t="str">
        <f t="shared" si="74"/>
        <v/>
      </c>
      <c r="S566" s="10">
        <f t="shared" si="74"/>
        <v>8356</v>
      </c>
      <c r="T566" s="10" t="str">
        <f t="shared" si="74"/>
        <v/>
      </c>
      <c r="U566" s="10" t="str">
        <f t="shared" si="74"/>
        <v/>
      </c>
      <c r="V566" s="10" t="str">
        <f t="shared" si="74"/>
        <v/>
      </c>
      <c r="W566" s="10" t="str">
        <f t="shared" si="74"/>
        <v/>
      </c>
      <c r="X566" s="10" t="str">
        <f t="shared" si="73"/>
        <v/>
      </c>
      <c r="Y566" s="14">
        <f t="shared" si="70"/>
        <v>0</v>
      </c>
      <c r="Z566" s="4"/>
      <c r="AA566" s="10" t="str">
        <f t="shared" si="72"/>
        <v/>
      </c>
      <c r="AB566" s="10">
        <f t="shared" si="72"/>
        <v>0</v>
      </c>
      <c r="AC566" s="10" t="str">
        <f t="shared" si="72"/>
        <v/>
      </c>
      <c r="AD566" s="10" t="str">
        <f t="shared" si="72"/>
        <v/>
      </c>
      <c r="AE566" s="10" t="str">
        <f t="shared" si="72"/>
        <v/>
      </c>
      <c r="AF566" s="10" t="str">
        <f t="shared" si="72"/>
        <v/>
      </c>
      <c r="AG566" s="10" t="str">
        <f t="shared" si="72"/>
        <v/>
      </c>
      <c r="AH566" s="14">
        <f t="shared" si="71"/>
        <v>0</v>
      </c>
      <c r="AI566" s="12"/>
      <c r="AJ566" s="13" t="s">
        <v>32</v>
      </c>
    </row>
    <row r="567" spans="1:36" x14ac:dyDescent="0.3">
      <c r="A567" s="15" t="s">
        <v>714</v>
      </c>
      <c r="B567" s="9" t="str">
        <f>VLOOKUP(A567,'[1]Sub Pivot'!A$1:C$65536,2,FALSE)</f>
        <v>BROADVIEW SUBSTATION</v>
      </c>
      <c r="C567" s="10">
        <f>VLOOKUP(A567,'[1]Sub Pivot'!A$1:C$65536,3,FALSE)</f>
        <v>123479</v>
      </c>
      <c r="D567" s="10">
        <f>IFERROR(VLOOKUP(A567,'[1]BP-18 Substation Detail'!A$1:C$65536,3,FALSE),"")</f>
        <v>123479</v>
      </c>
      <c r="E567" s="11">
        <f t="shared" si="68"/>
        <v>0</v>
      </c>
      <c r="G567" s="10">
        <f>IFERROR(VLOOKUP('BP-20 Substation Detail'!A567,'[1]O&amp;M Pivot'!M$1:V$65536,10,FALSE),0)</f>
        <v>894.26714285714286</v>
      </c>
      <c r="I567" s="13" t="s">
        <v>31</v>
      </c>
      <c r="J567" s="13">
        <v>1</v>
      </c>
      <c r="K567" s="13" t="s">
        <v>31</v>
      </c>
      <c r="L567" s="13" t="s">
        <v>31</v>
      </c>
      <c r="M567" s="13" t="s">
        <v>31</v>
      </c>
      <c r="N567" s="13" t="s">
        <v>31</v>
      </c>
      <c r="O567" s="13" t="s">
        <v>31</v>
      </c>
      <c r="P567" s="13">
        <f t="shared" si="69"/>
        <v>1</v>
      </c>
      <c r="R567" s="10" t="str">
        <f t="shared" si="74"/>
        <v/>
      </c>
      <c r="S567" s="10">
        <f t="shared" si="74"/>
        <v>123479</v>
      </c>
      <c r="T567" s="10" t="str">
        <f t="shared" si="74"/>
        <v/>
      </c>
      <c r="U567" s="10" t="str">
        <f t="shared" si="74"/>
        <v/>
      </c>
      <c r="V567" s="10" t="str">
        <f t="shared" si="74"/>
        <v/>
      </c>
      <c r="W567" s="10" t="str">
        <f t="shared" si="74"/>
        <v/>
      </c>
      <c r="X567" s="10" t="str">
        <f t="shared" si="73"/>
        <v/>
      </c>
      <c r="Y567" s="14">
        <f t="shared" si="70"/>
        <v>0</v>
      </c>
      <c r="Z567" s="4"/>
      <c r="AA567" s="10" t="str">
        <f t="shared" si="72"/>
        <v/>
      </c>
      <c r="AB567" s="10">
        <f t="shared" si="72"/>
        <v>894.26714285714286</v>
      </c>
      <c r="AC567" s="10" t="str">
        <f t="shared" si="72"/>
        <v/>
      </c>
      <c r="AD567" s="10" t="str">
        <f t="shared" si="72"/>
        <v/>
      </c>
      <c r="AE567" s="10" t="str">
        <f t="shared" si="72"/>
        <v/>
      </c>
      <c r="AF567" s="10" t="str">
        <f t="shared" si="72"/>
        <v/>
      </c>
      <c r="AG567" s="10" t="str">
        <f t="shared" si="72"/>
        <v/>
      </c>
      <c r="AH567" s="14">
        <f t="shared" si="71"/>
        <v>0</v>
      </c>
      <c r="AI567" s="12"/>
      <c r="AJ567" s="13" t="s">
        <v>32</v>
      </c>
    </row>
    <row r="568" spans="1:36" x14ac:dyDescent="0.3">
      <c r="A568" s="15" t="s">
        <v>715</v>
      </c>
      <c r="B568" s="9" t="str">
        <f>VLOOKUP(A568,'[1]Sub Pivot'!A$1:C$65536,2,FALSE)</f>
        <v>BREWSTER SUBSTATION</v>
      </c>
      <c r="C568" s="10">
        <f>VLOOKUP(A568,'[1]Sub Pivot'!A$1:C$65536,3,FALSE)</f>
        <v>36031.449999999997</v>
      </c>
      <c r="D568" s="10">
        <f>IFERROR(VLOOKUP(A568,'[1]BP-18 Substation Detail'!A$1:C$65536,3,FALSE),"")</f>
        <v>36031.449999999997</v>
      </c>
      <c r="E568" s="11">
        <f t="shared" si="68"/>
        <v>0</v>
      </c>
      <c r="G568" s="10">
        <f>IFERROR(VLOOKUP('BP-20 Substation Detail'!A568,'[1]O&amp;M Pivot'!M$1:V$65536,10,FALSE),0)</f>
        <v>208.02142857142857</v>
      </c>
      <c r="I568" s="13" t="s">
        <v>31</v>
      </c>
      <c r="J568" s="13">
        <v>1</v>
      </c>
      <c r="K568" s="13" t="s">
        <v>31</v>
      </c>
      <c r="L568" s="13" t="s">
        <v>31</v>
      </c>
      <c r="M568" s="13" t="s">
        <v>31</v>
      </c>
      <c r="N568" s="13" t="s">
        <v>31</v>
      </c>
      <c r="O568" s="13" t="s">
        <v>31</v>
      </c>
      <c r="P568" s="13">
        <f t="shared" si="69"/>
        <v>1</v>
      </c>
      <c r="R568" s="10" t="str">
        <f t="shared" si="74"/>
        <v/>
      </c>
      <c r="S568" s="10">
        <f t="shared" si="74"/>
        <v>36031.449999999997</v>
      </c>
      <c r="T568" s="10" t="str">
        <f t="shared" si="74"/>
        <v/>
      </c>
      <c r="U568" s="10" t="str">
        <f t="shared" si="74"/>
        <v/>
      </c>
      <c r="V568" s="10" t="str">
        <f t="shared" si="74"/>
        <v/>
      </c>
      <c r="W568" s="10" t="str">
        <f t="shared" si="74"/>
        <v/>
      </c>
      <c r="X568" s="10" t="str">
        <f t="shared" si="73"/>
        <v/>
      </c>
      <c r="Y568" s="14">
        <f t="shared" si="70"/>
        <v>0</v>
      </c>
      <c r="Z568" s="4"/>
      <c r="AA568" s="10" t="str">
        <f t="shared" si="72"/>
        <v/>
      </c>
      <c r="AB568" s="10">
        <f t="shared" si="72"/>
        <v>208.02142857142857</v>
      </c>
      <c r="AC568" s="10" t="str">
        <f t="shared" si="72"/>
        <v/>
      </c>
      <c r="AD568" s="10" t="str">
        <f t="shared" si="72"/>
        <v/>
      </c>
      <c r="AE568" s="10" t="str">
        <f t="shared" si="72"/>
        <v/>
      </c>
      <c r="AF568" s="10" t="str">
        <f t="shared" si="72"/>
        <v/>
      </c>
      <c r="AG568" s="10" t="str">
        <f t="shared" si="72"/>
        <v/>
      </c>
      <c r="AH568" s="14">
        <f t="shared" si="71"/>
        <v>0</v>
      </c>
      <c r="AI568" s="12"/>
      <c r="AJ568" s="13" t="s">
        <v>32</v>
      </c>
    </row>
    <row r="569" spans="1:36" x14ac:dyDescent="0.3">
      <c r="A569" s="15" t="s">
        <v>716</v>
      </c>
      <c r="B569" s="9" t="str">
        <f>VLOOKUP(A569,'[1]Sub Pivot'!A$1:C$65536,2,FALSE)</f>
        <v>BREMERTON SUBSTATION (PSE)</v>
      </c>
      <c r="C569" s="10">
        <f>VLOOKUP(A569,'[1]Sub Pivot'!A$1:C$65536,3,FALSE)</f>
        <v>57828</v>
      </c>
      <c r="D569" s="10">
        <f>IFERROR(VLOOKUP(A569,'[1]BP-18 Substation Detail'!A$1:C$65536,3,FALSE),"")</f>
        <v>57828</v>
      </c>
      <c r="E569" s="11">
        <f t="shared" si="68"/>
        <v>0</v>
      </c>
      <c r="G569" s="10">
        <f>IFERROR(VLOOKUP('BP-20 Substation Detail'!A569,'[1]O&amp;M Pivot'!M$1:V$65536,10,FALSE),0)</f>
        <v>421.57571428571424</v>
      </c>
      <c r="I569" s="13" t="s">
        <v>31</v>
      </c>
      <c r="J569" s="13">
        <v>1</v>
      </c>
      <c r="K569" s="13" t="s">
        <v>31</v>
      </c>
      <c r="L569" s="13" t="s">
        <v>31</v>
      </c>
      <c r="M569" s="13" t="s">
        <v>31</v>
      </c>
      <c r="N569" s="13" t="s">
        <v>31</v>
      </c>
      <c r="O569" s="13" t="s">
        <v>31</v>
      </c>
      <c r="P569" s="13">
        <f t="shared" si="69"/>
        <v>1</v>
      </c>
      <c r="R569" s="10" t="str">
        <f t="shared" si="74"/>
        <v/>
      </c>
      <c r="S569" s="10">
        <f t="shared" si="74"/>
        <v>57828</v>
      </c>
      <c r="T569" s="10" t="str">
        <f t="shared" si="74"/>
        <v/>
      </c>
      <c r="U569" s="10" t="str">
        <f t="shared" si="74"/>
        <v/>
      </c>
      <c r="V569" s="10" t="str">
        <f t="shared" si="74"/>
        <v/>
      </c>
      <c r="W569" s="10" t="str">
        <f t="shared" si="74"/>
        <v/>
      </c>
      <c r="X569" s="10" t="str">
        <f t="shared" si="73"/>
        <v/>
      </c>
      <c r="Y569" s="14">
        <f t="shared" si="70"/>
        <v>0</v>
      </c>
      <c r="Z569" s="4"/>
      <c r="AA569" s="10" t="str">
        <f t="shared" si="72"/>
        <v/>
      </c>
      <c r="AB569" s="10">
        <f t="shared" si="72"/>
        <v>421.57571428571424</v>
      </c>
      <c r="AC569" s="10" t="str">
        <f t="shared" si="72"/>
        <v/>
      </c>
      <c r="AD569" s="10" t="str">
        <f t="shared" si="72"/>
        <v/>
      </c>
      <c r="AE569" s="10" t="str">
        <f t="shared" si="72"/>
        <v/>
      </c>
      <c r="AF569" s="10" t="str">
        <f t="shared" si="72"/>
        <v/>
      </c>
      <c r="AG569" s="10" t="str">
        <f t="shared" si="72"/>
        <v/>
      </c>
      <c r="AH569" s="14">
        <f t="shared" si="71"/>
        <v>0</v>
      </c>
      <c r="AI569" s="12"/>
      <c r="AJ569" s="13" t="s">
        <v>32</v>
      </c>
    </row>
    <row r="570" spans="1:36" x14ac:dyDescent="0.3">
      <c r="A570" s="15" t="s">
        <v>717</v>
      </c>
      <c r="B570" s="9" t="str">
        <f>VLOOKUP(A570,'[1]Sub Pivot'!A$1:C$65536,2,FALSE)</f>
        <v>BRIDGEPORT BAR (BOOST)</v>
      </c>
      <c r="C570" s="10">
        <f>VLOOKUP(A570,'[1]Sub Pivot'!A$1:C$65536,3,FALSE)</f>
        <v>7651</v>
      </c>
      <c r="D570" s="10">
        <f>IFERROR(VLOOKUP(A570,'[1]BP-18 Substation Detail'!A$1:C$65536,3,FALSE),"")</f>
        <v>7651</v>
      </c>
      <c r="E570" s="11">
        <f t="shared" si="68"/>
        <v>0</v>
      </c>
      <c r="G570" s="10">
        <f>IFERROR(VLOOKUP('BP-20 Substation Detail'!A570,'[1]O&amp;M Pivot'!M$1:V$65536,10,FALSE),0)</f>
        <v>1055.9342857142858</v>
      </c>
      <c r="I570" s="13" t="s">
        <v>31</v>
      </c>
      <c r="J570" s="13">
        <v>1</v>
      </c>
      <c r="K570" s="13" t="s">
        <v>31</v>
      </c>
      <c r="L570" s="13" t="s">
        <v>31</v>
      </c>
      <c r="M570" s="13" t="s">
        <v>31</v>
      </c>
      <c r="N570" s="13" t="s">
        <v>31</v>
      </c>
      <c r="O570" s="13" t="s">
        <v>31</v>
      </c>
      <c r="P570" s="13">
        <f t="shared" si="69"/>
        <v>1</v>
      </c>
      <c r="R570" s="10" t="str">
        <f t="shared" si="74"/>
        <v/>
      </c>
      <c r="S570" s="10">
        <f t="shared" si="74"/>
        <v>7651</v>
      </c>
      <c r="T570" s="10" t="str">
        <f t="shared" si="74"/>
        <v/>
      </c>
      <c r="U570" s="10" t="str">
        <f t="shared" si="74"/>
        <v/>
      </c>
      <c r="V570" s="10" t="str">
        <f t="shared" si="74"/>
        <v/>
      </c>
      <c r="W570" s="10" t="str">
        <f t="shared" si="74"/>
        <v/>
      </c>
      <c r="X570" s="10" t="str">
        <f t="shared" si="73"/>
        <v/>
      </c>
      <c r="Y570" s="14">
        <f t="shared" si="70"/>
        <v>0</v>
      </c>
      <c r="Z570" s="4"/>
      <c r="AA570" s="10" t="str">
        <f t="shared" si="72"/>
        <v/>
      </c>
      <c r="AB570" s="10">
        <f t="shared" si="72"/>
        <v>1055.9342857142858</v>
      </c>
      <c r="AC570" s="10" t="str">
        <f t="shared" si="72"/>
        <v/>
      </c>
      <c r="AD570" s="10" t="str">
        <f t="shared" si="72"/>
        <v/>
      </c>
      <c r="AE570" s="10" t="str">
        <f t="shared" si="72"/>
        <v/>
      </c>
      <c r="AF570" s="10" t="str">
        <f t="shared" si="72"/>
        <v/>
      </c>
      <c r="AG570" s="10" t="str">
        <f t="shared" si="72"/>
        <v/>
      </c>
      <c r="AH570" s="14">
        <f t="shared" si="71"/>
        <v>0</v>
      </c>
      <c r="AI570" s="12"/>
      <c r="AJ570" s="13" t="s">
        <v>32</v>
      </c>
    </row>
    <row r="571" spans="1:36" x14ac:dyDescent="0.3">
      <c r="A571" s="15" t="s">
        <v>718</v>
      </c>
      <c r="B571" s="9" t="str">
        <f>VLOOKUP(A571,'[1]Sub Pivot'!A$1:C$65536,2,FALSE)</f>
        <v>BERRYDALE SUBSTATION (CLP)</v>
      </c>
      <c r="C571" s="10">
        <f>VLOOKUP(A571,'[1]Sub Pivot'!A$1:C$65536,3,FALSE)</f>
        <v>36800.629999999997</v>
      </c>
      <c r="D571" s="10">
        <f>IFERROR(VLOOKUP(A571,'[1]BP-18 Substation Detail'!A$1:C$65536,3,FALSE),"")</f>
        <v>36800.629999999997</v>
      </c>
      <c r="E571" s="11">
        <f t="shared" si="68"/>
        <v>0</v>
      </c>
      <c r="G571" s="10">
        <f>IFERROR(VLOOKUP('BP-20 Substation Detail'!A571,'[1]O&amp;M Pivot'!M$1:V$65536,10,FALSE),0)</f>
        <v>156.79428571428571</v>
      </c>
      <c r="I571" s="13" t="s">
        <v>31</v>
      </c>
      <c r="J571" s="13">
        <v>1</v>
      </c>
      <c r="K571" s="13" t="s">
        <v>31</v>
      </c>
      <c r="L571" s="13" t="s">
        <v>31</v>
      </c>
      <c r="M571" s="13" t="s">
        <v>31</v>
      </c>
      <c r="N571" s="13" t="s">
        <v>31</v>
      </c>
      <c r="O571" s="13" t="s">
        <v>31</v>
      </c>
      <c r="P571" s="13">
        <f t="shared" si="69"/>
        <v>1</v>
      </c>
      <c r="R571" s="10" t="str">
        <f t="shared" si="74"/>
        <v/>
      </c>
      <c r="S571" s="10">
        <f t="shared" si="74"/>
        <v>36800.629999999997</v>
      </c>
      <c r="T571" s="10" t="str">
        <f t="shared" si="74"/>
        <v/>
      </c>
      <c r="U571" s="10" t="str">
        <f t="shared" si="74"/>
        <v/>
      </c>
      <c r="V571" s="10" t="str">
        <f t="shared" si="74"/>
        <v/>
      </c>
      <c r="W571" s="10" t="str">
        <f t="shared" si="74"/>
        <v/>
      </c>
      <c r="X571" s="10" t="str">
        <f t="shared" si="73"/>
        <v/>
      </c>
      <c r="Y571" s="14">
        <f t="shared" si="70"/>
        <v>0</v>
      </c>
      <c r="Z571" s="4"/>
      <c r="AA571" s="10" t="str">
        <f t="shared" si="72"/>
        <v/>
      </c>
      <c r="AB571" s="10">
        <f t="shared" si="72"/>
        <v>156.79428571428571</v>
      </c>
      <c r="AC571" s="10" t="str">
        <f t="shared" si="72"/>
        <v/>
      </c>
      <c r="AD571" s="10" t="str">
        <f t="shared" si="72"/>
        <v/>
      </c>
      <c r="AE571" s="10" t="str">
        <f t="shared" si="72"/>
        <v/>
      </c>
      <c r="AF571" s="10" t="str">
        <f t="shared" si="72"/>
        <v/>
      </c>
      <c r="AG571" s="10" t="str">
        <f t="shared" si="72"/>
        <v/>
      </c>
      <c r="AH571" s="14">
        <f t="shared" si="71"/>
        <v>0</v>
      </c>
      <c r="AI571" s="12"/>
      <c r="AJ571" s="13" t="s">
        <v>32</v>
      </c>
    </row>
    <row r="572" spans="1:36" x14ac:dyDescent="0.3">
      <c r="A572" s="15" t="s">
        <v>719</v>
      </c>
      <c r="B572" s="9" t="str">
        <f>VLOOKUP(A572,'[1]Sub Pivot'!A$1:C$65536,2,FALSE)</f>
        <v>BURBANK #3 METERING POINT</v>
      </c>
      <c r="C572" s="10">
        <f>VLOOKUP(A572,'[1]Sub Pivot'!A$1:C$65536,3,FALSE)</f>
        <v>9282.27</v>
      </c>
      <c r="D572" s="10">
        <f>IFERROR(VLOOKUP(A572,'[1]BP-18 Substation Detail'!A$1:C$65536,3,FALSE),"")</f>
        <v>9282.27</v>
      </c>
      <c r="E572" s="11">
        <f t="shared" si="68"/>
        <v>0</v>
      </c>
      <c r="G572" s="10">
        <f>IFERROR(VLOOKUP('BP-20 Substation Detail'!A572,'[1]O&amp;M Pivot'!M$1:V$65536,10,FALSE),0)</f>
        <v>0</v>
      </c>
      <c r="I572" s="13" t="s">
        <v>31</v>
      </c>
      <c r="J572" s="13">
        <v>1</v>
      </c>
      <c r="K572" s="13" t="s">
        <v>31</v>
      </c>
      <c r="L572" s="13" t="s">
        <v>31</v>
      </c>
      <c r="M572" s="13" t="s">
        <v>31</v>
      </c>
      <c r="N572" s="13" t="s">
        <v>31</v>
      </c>
      <c r="O572" s="13" t="s">
        <v>31</v>
      </c>
      <c r="P572" s="13">
        <f t="shared" si="69"/>
        <v>1</v>
      </c>
      <c r="R572" s="10" t="str">
        <f t="shared" si="74"/>
        <v/>
      </c>
      <c r="S572" s="10">
        <f t="shared" si="74"/>
        <v>9282.27</v>
      </c>
      <c r="T572" s="10" t="str">
        <f t="shared" si="74"/>
        <v/>
      </c>
      <c r="U572" s="10" t="str">
        <f t="shared" si="74"/>
        <v/>
      </c>
      <c r="V572" s="10" t="str">
        <f t="shared" si="74"/>
        <v/>
      </c>
      <c r="W572" s="10" t="str">
        <f t="shared" si="74"/>
        <v/>
      </c>
      <c r="X572" s="10" t="str">
        <f t="shared" si="73"/>
        <v/>
      </c>
      <c r="Y572" s="14">
        <f t="shared" si="70"/>
        <v>0</v>
      </c>
      <c r="Z572" s="4"/>
      <c r="AA572" s="10" t="str">
        <f t="shared" si="72"/>
        <v/>
      </c>
      <c r="AB572" s="10">
        <f t="shared" si="72"/>
        <v>0</v>
      </c>
      <c r="AC572" s="10" t="str">
        <f t="shared" si="72"/>
        <v/>
      </c>
      <c r="AD572" s="10" t="str">
        <f t="shared" si="72"/>
        <v/>
      </c>
      <c r="AE572" s="10" t="str">
        <f t="shared" si="72"/>
        <v/>
      </c>
      <c r="AF572" s="10" t="str">
        <f t="shared" si="72"/>
        <v/>
      </c>
      <c r="AG572" s="10" t="str">
        <f t="shared" si="72"/>
        <v/>
      </c>
      <c r="AH572" s="14">
        <f t="shared" si="71"/>
        <v>0</v>
      </c>
      <c r="AI572" s="12"/>
      <c r="AJ572" s="13" t="s">
        <v>32</v>
      </c>
    </row>
    <row r="573" spans="1:36" x14ac:dyDescent="0.3">
      <c r="A573" s="15" t="s">
        <v>720</v>
      </c>
      <c r="B573" s="9" t="str">
        <f>VLOOKUP(A573,'[1]Sub Pivot'!A$1:C$65536,2,FALSE)</f>
        <v>BOX CANYON POWERHOUSE</v>
      </c>
      <c r="C573" s="10">
        <f>VLOOKUP(A573,'[1]Sub Pivot'!A$1:C$65536,3,FALSE)</f>
        <v>56157</v>
      </c>
      <c r="D573" s="10">
        <f>IFERROR(VLOOKUP(A573,'[1]BP-18 Substation Detail'!A$1:C$65536,3,FALSE),"")</f>
        <v>56157</v>
      </c>
      <c r="E573" s="11">
        <f t="shared" si="68"/>
        <v>0</v>
      </c>
      <c r="G573" s="10">
        <f>IFERROR(VLOOKUP('BP-20 Substation Detail'!A573,'[1]O&amp;M Pivot'!M$1:V$65536,10,FALSE),0)</f>
        <v>485.10571428571433</v>
      </c>
      <c r="I573" s="13" t="s">
        <v>31</v>
      </c>
      <c r="J573" s="13">
        <v>1</v>
      </c>
      <c r="K573" s="13" t="s">
        <v>31</v>
      </c>
      <c r="L573" s="13" t="s">
        <v>31</v>
      </c>
      <c r="M573" s="13" t="s">
        <v>31</v>
      </c>
      <c r="N573" s="13" t="s">
        <v>31</v>
      </c>
      <c r="O573" s="13" t="s">
        <v>31</v>
      </c>
      <c r="P573" s="13">
        <f t="shared" si="69"/>
        <v>1</v>
      </c>
      <c r="R573" s="10" t="str">
        <f t="shared" si="74"/>
        <v/>
      </c>
      <c r="S573" s="10">
        <f t="shared" si="74"/>
        <v>56157</v>
      </c>
      <c r="T573" s="10" t="str">
        <f t="shared" si="74"/>
        <v/>
      </c>
      <c r="U573" s="10" t="str">
        <f t="shared" si="74"/>
        <v/>
      </c>
      <c r="V573" s="10" t="str">
        <f t="shared" si="74"/>
        <v/>
      </c>
      <c r="W573" s="10" t="str">
        <f t="shared" si="74"/>
        <v/>
      </c>
      <c r="X573" s="10" t="str">
        <f t="shared" si="73"/>
        <v/>
      </c>
      <c r="Y573" s="14">
        <f t="shared" si="70"/>
        <v>0</v>
      </c>
      <c r="Z573" s="4"/>
      <c r="AA573" s="10" t="str">
        <f t="shared" si="72"/>
        <v/>
      </c>
      <c r="AB573" s="10">
        <f t="shared" si="72"/>
        <v>485.10571428571433</v>
      </c>
      <c r="AC573" s="10" t="str">
        <f t="shared" si="72"/>
        <v/>
      </c>
      <c r="AD573" s="10" t="str">
        <f t="shared" ref="AD573:AG636" si="75">IFERROR(L573*$G573,"")</f>
        <v/>
      </c>
      <c r="AE573" s="10" t="str">
        <f t="shared" si="75"/>
        <v/>
      </c>
      <c r="AF573" s="10" t="str">
        <f t="shared" si="75"/>
        <v/>
      </c>
      <c r="AG573" s="10" t="str">
        <f t="shared" si="75"/>
        <v/>
      </c>
      <c r="AH573" s="14">
        <f t="shared" si="71"/>
        <v>0</v>
      </c>
      <c r="AI573" s="12"/>
      <c r="AJ573" s="13" t="s">
        <v>32</v>
      </c>
    </row>
    <row r="574" spans="1:36" x14ac:dyDescent="0.3">
      <c r="A574" s="29" t="s">
        <v>721</v>
      </c>
      <c r="B574" s="18" t="str">
        <f>VLOOKUP(A574,'[1]Sub Pivot'!A$1:C$65536,2,FALSE)</f>
        <v>CABINET GORGE SUBSTATION</v>
      </c>
      <c r="C574" s="10">
        <f>VLOOKUP(A574,'[1]Sub Pivot'!A$1:C$65536,3,FALSE)</f>
        <v>102097.43</v>
      </c>
      <c r="D574" s="10">
        <f>IFERROR(VLOOKUP(A574,'[1]BP-18 Substation Detail'!A$1:C$65536,3,FALSE),"")</f>
        <v>51098</v>
      </c>
      <c r="E574" s="11">
        <f t="shared" si="68"/>
        <v>0.99807096168147469</v>
      </c>
      <c r="G574" s="10">
        <f>IFERROR(VLOOKUP('BP-20 Substation Detail'!A574,'[1]O&amp;M Pivot'!M$1:V$65536,10,FALSE),0)</f>
        <v>504.12285714285719</v>
      </c>
      <c r="I574" s="13" t="s">
        <v>31</v>
      </c>
      <c r="J574" s="13">
        <v>1</v>
      </c>
      <c r="K574" s="13" t="s">
        <v>31</v>
      </c>
      <c r="L574" s="13" t="s">
        <v>31</v>
      </c>
      <c r="M574" s="13" t="s">
        <v>31</v>
      </c>
      <c r="N574" s="13" t="s">
        <v>31</v>
      </c>
      <c r="O574" s="13" t="s">
        <v>31</v>
      </c>
      <c r="P574" s="13">
        <f t="shared" si="69"/>
        <v>1</v>
      </c>
      <c r="R574" s="10" t="str">
        <f t="shared" si="74"/>
        <v/>
      </c>
      <c r="S574" s="10">
        <f t="shared" si="74"/>
        <v>102097.43</v>
      </c>
      <c r="T574" s="10" t="str">
        <f t="shared" si="74"/>
        <v/>
      </c>
      <c r="U574" s="10" t="str">
        <f t="shared" si="74"/>
        <v/>
      </c>
      <c r="V574" s="10" t="str">
        <f t="shared" si="74"/>
        <v/>
      </c>
      <c r="W574" s="10" t="str">
        <f t="shared" si="74"/>
        <v/>
      </c>
      <c r="X574" s="10" t="str">
        <f t="shared" si="73"/>
        <v/>
      </c>
      <c r="Y574" s="14">
        <f t="shared" si="70"/>
        <v>0</v>
      </c>
      <c r="Z574" s="4"/>
      <c r="AA574" s="10" t="str">
        <f t="shared" ref="AA574:AF637" si="76">IFERROR(I574*$G574,"")</f>
        <v/>
      </c>
      <c r="AB574" s="10">
        <f t="shared" si="76"/>
        <v>504.12285714285719</v>
      </c>
      <c r="AC574" s="10" t="str">
        <f t="shared" si="76"/>
        <v/>
      </c>
      <c r="AD574" s="10" t="str">
        <f t="shared" si="75"/>
        <v/>
      </c>
      <c r="AE574" s="10" t="str">
        <f t="shared" si="75"/>
        <v/>
      </c>
      <c r="AF574" s="10" t="str">
        <f t="shared" si="75"/>
        <v/>
      </c>
      <c r="AG574" s="10" t="str">
        <f t="shared" si="75"/>
        <v/>
      </c>
      <c r="AH574" s="14">
        <f t="shared" si="71"/>
        <v>0</v>
      </c>
      <c r="AI574" s="12"/>
      <c r="AJ574" s="24" t="s">
        <v>722</v>
      </c>
    </row>
    <row r="575" spans="1:36" x14ac:dyDescent="0.3">
      <c r="A575" s="15" t="s">
        <v>723</v>
      </c>
      <c r="B575" s="9" t="str">
        <f>VLOOKUP(A575,'[1]Sub Pivot'!A$1:C$65536,2,FALSE)</f>
        <v>COEUR D'ALENE 15TH STREET SUBSTATION</v>
      </c>
      <c r="C575" s="10">
        <f>VLOOKUP(A575,'[1]Sub Pivot'!A$1:C$65536,3,FALSE)</f>
        <v>37103</v>
      </c>
      <c r="D575" s="10">
        <f>IFERROR(VLOOKUP(A575,'[1]BP-18 Substation Detail'!A$1:C$65536,3,FALSE),"")</f>
        <v>37103</v>
      </c>
      <c r="E575" s="11">
        <f t="shared" si="68"/>
        <v>0</v>
      </c>
      <c r="G575" s="10">
        <f>IFERROR(VLOOKUP('BP-20 Substation Detail'!A575,'[1]O&amp;M Pivot'!M$1:V$65536,10,FALSE),0)</f>
        <v>310.8528571428572</v>
      </c>
      <c r="I575" s="13" t="s">
        <v>31</v>
      </c>
      <c r="J575" s="13">
        <v>1</v>
      </c>
      <c r="K575" s="13" t="s">
        <v>31</v>
      </c>
      <c r="L575" s="13" t="s">
        <v>31</v>
      </c>
      <c r="M575" s="13" t="s">
        <v>31</v>
      </c>
      <c r="N575" s="13" t="s">
        <v>31</v>
      </c>
      <c r="O575" s="13" t="s">
        <v>31</v>
      </c>
      <c r="P575" s="13">
        <f t="shared" si="69"/>
        <v>1</v>
      </c>
      <c r="R575" s="10" t="str">
        <f t="shared" si="74"/>
        <v/>
      </c>
      <c r="S575" s="10">
        <f t="shared" si="74"/>
        <v>37103</v>
      </c>
      <c r="T575" s="10" t="str">
        <f t="shared" si="74"/>
        <v/>
      </c>
      <c r="U575" s="10" t="str">
        <f t="shared" si="74"/>
        <v/>
      </c>
      <c r="V575" s="10" t="str">
        <f t="shared" si="74"/>
        <v/>
      </c>
      <c r="W575" s="10" t="str">
        <f t="shared" si="74"/>
        <v/>
      </c>
      <c r="X575" s="10" t="str">
        <f t="shared" si="73"/>
        <v/>
      </c>
      <c r="Y575" s="14">
        <f t="shared" si="70"/>
        <v>0</v>
      </c>
      <c r="Z575" s="4"/>
      <c r="AA575" s="10" t="str">
        <f t="shared" si="76"/>
        <v/>
      </c>
      <c r="AB575" s="10">
        <f t="shared" si="76"/>
        <v>310.8528571428572</v>
      </c>
      <c r="AC575" s="10" t="str">
        <f t="shared" si="76"/>
        <v/>
      </c>
      <c r="AD575" s="10" t="str">
        <f t="shared" si="75"/>
        <v/>
      </c>
      <c r="AE575" s="10" t="str">
        <f t="shared" si="75"/>
        <v/>
      </c>
      <c r="AF575" s="10" t="str">
        <f t="shared" si="75"/>
        <v/>
      </c>
      <c r="AG575" s="10" t="str">
        <f t="shared" si="75"/>
        <v/>
      </c>
      <c r="AH575" s="14">
        <f t="shared" si="71"/>
        <v>0</v>
      </c>
      <c r="AI575" s="12"/>
      <c r="AJ575" s="13" t="s">
        <v>32</v>
      </c>
    </row>
    <row r="576" spans="1:36" x14ac:dyDescent="0.3">
      <c r="A576" s="15" t="s">
        <v>724</v>
      </c>
      <c r="B576" s="9" t="str">
        <f>VLOOKUP(A576,'[1]Sub Pivot'!A$1:C$65536,2,FALSE)</f>
        <v>CANBY SUBSTATION(PGE)</v>
      </c>
      <c r="C576" s="10">
        <f>VLOOKUP(A576,'[1]Sub Pivot'!A$1:C$65536,3,FALSE)</f>
        <v>28591</v>
      </c>
      <c r="D576" s="10">
        <f>IFERROR(VLOOKUP(A576,'[1]BP-18 Substation Detail'!A$1:C$65536,3,FALSE),"")</f>
        <v>28591</v>
      </c>
      <c r="E576" s="11">
        <f t="shared" si="68"/>
        <v>0</v>
      </c>
      <c r="G576" s="10">
        <f>IFERROR(VLOOKUP('BP-20 Substation Detail'!A576,'[1]O&amp;M Pivot'!M$1:V$65536,10,FALSE),0)</f>
        <v>574.29000000000008</v>
      </c>
      <c r="I576" s="13" t="s">
        <v>31</v>
      </c>
      <c r="J576" s="13">
        <v>1</v>
      </c>
      <c r="K576" s="13" t="s">
        <v>31</v>
      </c>
      <c r="L576" s="13" t="s">
        <v>31</v>
      </c>
      <c r="M576" s="13" t="s">
        <v>31</v>
      </c>
      <c r="N576" s="13" t="s">
        <v>31</v>
      </c>
      <c r="O576" s="13" t="s">
        <v>31</v>
      </c>
      <c r="P576" s="13">
        <f t="shared" si="69"/>
        <v>1</v>
      </c>
      <c r="R576" s="10" t="str">
        <f t="shared" si="74"/>
        <v/>
      </c>
      <c r="S576" s="10">
        <f t="shared" si="74"/>
        <v>28591</v>
      </c>
      <c r="T576" s="10" t="str">
        <f t="shared" si="74"/>
        <v/>
      </c>
      <c r="U576" s="10" t="str">
        <f t="shared" si="74"/>
        <v/>
      </c>
      <c r="V576" s="10" t="str">
        <f t="shared" si="74"/>
        <v/>
      </c>
      <c r="W576" s="10" t="str">
        <f t="shared" si="74"/>
        <v/>
      </c>
      <c r="X576" s="10" t="str">
        <f t="shared" si="73"/>
        <v/>
      </c>
      <c r="Y576" s="14">
        <f t="shared" si="70"/>
        <v>0</v>
      </c>
      <c r="Z576" s="4"/>
      <c r="AA576" s="10" t="str">
        <f t="shared" si="76"/>
        <v/>
      </c>
      <c r="AB576" s="10">
        <f t="shared" si="76"/>
        <v>574.29000000000008</v>
      </c>
      <c r="AC576" s="10" t="str">
        <f t="shared" si="76"/>
        <v/>
      </c>
      <c r="AD576" s="10" t="str">
        <f t="shared" si="75"/>
        <v/>
      </c>
      <c r="AE576" s="10" t="str">
        <f t="shared" si="75"/>
        <v/>
      </c>
      <c r="AF576" s="10" t="str">
        <f t="shared" si="75"/>
        <v/>
      </c>
      <c r="AG576" s="10" t="str">
        <f t="shared" si="75"/>
        <v/>
      </c>
      <c r="AH576" s="14">
        <f t="shared" si="71"/>
        <v>0</v>
      </c>
      <c r="AI576" s="12"/>
      <c r="AJ576" s="13" t="s">
        <v>32</v>
      </c>
    </row>
    <row r="577" spans="1:36" x14ac:dyDescent="0.3">
      <c r="A577" s="15" t="s">
        <v>725</v>
      </c>
      <c r="B577" s="9" t="str">
        <f>VLOOKUP(A577,'[1]Sub Pivot'!A$1:C$65536,2,FALSE)</f>
        <v>CARMEN POWERHOUSE</v>
      </c>
      <c r="C577" s="10">
        <f>VLOOKUP(A577,'[1]Sub Pivot'!A$1:C$65536,3,FALSE)</f>
        <v>31287</v>
      </c>
      <c r="D577" s="10">
        <f>IFERROR(VLOOKUP(A577,'[1]BP-18 Substation Detail'!A$1:C$65536,3,FALSE),"")</f>
        <v>31287</v>
      </c>
      <c r="E577" s="11">
        <f t="shared" si="68"/>
        <v>0</v>
      </c>
      <c r="G577" s="10">
        <f>IFERROR(VLOOKUP('BP-20 Substation Detail'!A577,'[1]O&amp;M Pivot'!M$1:V$65536,10,FALSE),0)</f>
        <v>86.61</v>
      </c>
      <c r="I577" s="13" t="s">
        <v>31</v>
      </c>
      <c r="J577" s="13">
        <v>1</v>
      </c>
      <c r="K577" s="13" t="s">
        <v>31</v>
      </c>
      <c r="L577" s="13" t="s">
        <v>31</v>
      </c>
      <c r="M577" s="13" t="s">
        <v>31</v>
      </c>
      <c r="N577" s="13" t="s">
        <v>31</v>
      </c>
      <c r="O577" s="13" t="s">
        <v>31</v>
      </c>
      <c r="P577" s="13">
        <f t="shared" si="69"/>
        <v>1</v>
      </c>
      <c r="R577" s="10" t="str">
        <f t="shared" si="74"/>
        <v/>
      </c>
      <c r="S577" s="10">
        <f t="shared" si="74"/>
        <v>31287</v>
      </c>
      <c r="T577" s="10" t="str">
        <f t="shared" si="74"/>
        <v/>
      </c>
      <c r="U577" s="10" t="str">
        <f t="shared" si="74"/>
        <v/>
      </c>
      <c r="V577" s="10" t="str">
        <f t="shared" si="74"/>
        <v/>
      </c>
      <c r="W577" s="10" t="str">
        <f t="shared" si="74"/>
        <v/>
      </c>
      <c r="X577" s="10" t="str">
        <f t="shared" si="73"/>
        <v/>
      </c>
      <c r="Y577" s="14">
        <f t="shared" si="70"/>
        <v>0</v>
      </c>
      <c r="Z577" s="4"/>
      <c r="AA577" s="10" t="str">
        <f t="shared" si="76"/>
        <v/>
      </c>
      <c r="AB577" s="10">
        <f t="shared" si="76"/>
        <v>86.61</v>
      </c>
      <c r="AC577" s="10" t="str">
        <f t="shared" si="76"/>
        <v/>
      </c>
      <c r="AD577" s="10" t="str">
        <f t="shared" si="75"/>
        <v/>
      </c>
      <c r="AE577" s="10" t="str">
        <f t="shared" si="75"/>
        <v/>
      </c>
      <c r="AF577" s="10" t="str">
        <f t="shared" si="75"/>
        <v/>
      </c>
      <c r="AG577" s="10" t="str">
        <f t="shared" si="75"/>
        <v/>
      </c>
      <c r="AH577" s="14">
        <f t="shared" si="71"/>
        <v>0</v>
      </c>
      <c r="AI577" s="12"/>
      <c r="AJ577" s="13" t="s">
        <v>32</v>
      </c>
    </row>
    <row r="578" spans="1:36" x14ac:dyDescent="0.3">
      <c r="A578" s="15" t="s">
        <v>726</v>
      </c>
      <c r="B578" s="9" t="str">
        <f>VLOOKUP(A578,'[1]Sub Pivot'!A$1:C$65536,2,FALSE)</f>
        <v>CASCADE STEEL SUBSTATION</v>
      </c>
      <c r="C578" s="10">
        <f>VLOOKUP(A578,'[1]Sub Pivot'!A$1:C$65536,3,FALSE)</f>
        <v>87356.04</v>
      </c>
      <c r="D578" s="10">
        <f>IFERROR(VLOOKUP(A578,'[1]BP-18 Substation Detail'!A$1:C$65536,3,FALSE),"")</f>
        <v>87356.040000000008</v>
      </c>
      <c r="E578" s="11">
        <f t="shared" si="68"/>
        <v>-1.6658167229612115E-16</v>
      </c>
      <c r="G578" s="10">
        <f>IFERROR(VLOOKUP('BP-20 Substation Detail'!A578,'[1]O&amp;M Pivot'!M$1:V$65536,10,FALSE),0)</f>
        <v>2186.1814285714286</v>
      </c>
      <c r="I578" s="13" t="s">
        <v>31</v>
      </c>
      <c r="J578" s="13">
        <v>1</v>
      </c>
      <c r="K578" s="13" t="s">
        <v>31</v>
      </c>
      <c r="L578" s="13" t="s">
        <v>31</v>
      </c>
      <c r="M578" s="13" t="s">
        <v>31</v>
      </c>
      <c r="N578" s="13" t="s">
        <v>31</v>
      </c>
      <c r="O578" s="13" t="s">
        <v>31</v>
      </c>
      <c r="P578" s="13">
        <f t="shared" si="69"/>
        <v>1</v>
      </c>
      <c r="R578" s="10" t="str">
        <f t="shared" si="74"/>
        <v/>
      </c>
      <c r="S578" s="10">
        <f t="shared" si="74"/>
        <v>87356.04</v>
      </c>
      <c r="T578" s="10" t="str">
        <f t="shared" si="74"/>
        <v/>
      </c>
      <c r="U578" s="10" t="str">
        <f t="shared" si="74"/>
        <v/>
      </c>
      <c r="V578" s="10" t="str">
        <f t="shared" si="74"/>
        <v/>
      </c>
      <c r="W578" s="10" t="str">
        <f t="shared" si="74"/>
        <v/>
      </c>
      <c r="X578" s="10" t="str">
        <f t="shared" si="73"/>
        <v/>
      </c>
      <c r="Y578" s="14">
        <f t="shared" si="70"/>
        <v>0</v>
      </c>
      <c r="Z578" s="4"/>
      <c r="AA578" s="10" t="str">
        <f t="shared" si="76"/>
        <v/>
      </c>
      <c r="AB578" s="10">
        <f t="shared" si="76"/>
        <v>2186.1814285714286</v>
      </c>
      <c r="AC578" s="10" t="str">
        <f t="shared" si="76"/>
        <v/>
      </c>
      <c r="AD578" s="10" t="str">
        <f t="shared" si="75"/>
        <v/>
      </c>
      <c r="AE578" s="10" t="str">
        <f t="shared" si="75"/>
        <v/>
      </c>
      <c r="AF578" s="10" t="str">
        <f t="shared" si="75"/>
        <v/>
      </c>
      <c r="AG578" s="10" t="str">
        <f t="shared" si="75"/>
        <v/>
      </c>
      <c r="AH578" s="14">
        <f t="shared" si="71"/>
        <v>0</v>
      </c>
      <c r="AI578" s="12"/>
      <c r="AJ578" s="13" t="s">
        <v>32</v>
      </c>
    </row>
    <row r="579" spans="1:36" x14ac:dyDescent="0.3">
      <c r="A579" s="15" t="s">
        <v>727</v>
      </c>
      <c r="B579" s="9" t="str">
        <f>VLOOKUP(A579,'[1]Sub Pivot'!A$1:C$65536,2,FALSE)</f>
        <v>COLUMBIA CREST SUBSTATION</v>
      </c>
      <c r="C579" s="10">
        <f>VLOOKUP(A579,'[1]Sub Pivot'!A$1:C$65536,3,FALSE)</f>
        <v>68221.19</v>
      </c>
      <c r="D579" s="10">
        <f>IFERROR(VLOOKUP(A579,'[1]BP-18 Substation Detail'!A$1:C$65536,3,FALSE),"")</f>
        <v>68221.19</v>
      </c>
      <c r="E579" s="11">
        <f t="shared" ref="E579:E642" si="77">(C579-D579)/D579</f>
        <v>0</v>
      </c>
      <c r="G579" s="10">
        <f>IFERROR(VLOOKUP('BP-20 Substation Detail'!A579,'[1]O&amp;M Pivot'!M$1:V$65536,10,FALSE),0)</f>
        <v>670.89285714285711</v>
      </c>
      <c r="I579" s="13" t="s">
        <v>31</v>
      </c>
      <c r="J579" s="13">
        <v>1</v>
      </c>
      <c r="K579" s="13" t="s">
        <v>31</v>
      </c>
      <c r="L579" s="13" t="s">
        <v>31</v>
      </c>
      <c r="M579" s="13" t="s">
        <v>31</v>
      </c>
      <c r="N579" s="13" t="s">
        <v>31</v>
      </c>
      <c r="O579" s="13" t="s">
        <v>31</v>
      </c>
      <c r="P579" s="13">
        <f t="shared" ref="P579:P642" si="78">SUM(I579:O579)</f>
        <v>1</v>
      </c>
      <c r="R579" s="10" t="str">
        <f t="shared" si="74"/>
        <v/>
      </c>
      <c r="S579" s="10">
        <f t="shared" si="74"/>
        <v>68221.19</v>
      </c>
      <c r="T579" s="10" t="str">
        <f t="shared" si="74"/>
        <v/>
      </c>
      <c r="U579" s="10" t="str">
        <f t="shared" si="74"/>
        <v/>
      </c>
      <c r="V579" s="10" t="str">
        <f t="shared" si="74"/>
        <v/>
      </c>
      <c r="W579" s="10" t="str">
        <f t="shared" si="74"/>
        <v/>
      </c>
      <c r="X579" s="10" t="str">
        <f t="shared" si="73"/>
        <v/>
      </c>
      <c r="Y579" s="14">
        <f t="shared" ref="Y579:Y642" si="79">SUM(R579:X579)-C579</f>
        <v>0</v>
      </c>
      <c r="Z579" s="4"/>
      <c r="AA579" s="10" t="str">
        <f t="shared" si="76"/>
        <v/>
      </c>
      <c r="AB579" s="10">
        <f t="shared" si="76"/>
        <v>670.89285714285711</v>
      </c>
      <c r="AC579" s="10" t="str">
        <f t="shared" si="76"/>
        <v/>
      </c>
      <c r="AD579" s="10" t="str">
        <f t="shared" si="75"/>
        <v/>
      </c>
      <c r="AE579" s="10" t="str">
        <f t="shared" si="75"/>
        <v/>
      </c>
      <c r="AF579" s="10" t="str">
        <f t="shared" si="75"/>
        <v/>
      </c>
      <c r="AG579" s="10" t="str">
        <f t="shared" si="75"/>
        <v/>
      </c>
      <c r="AH579" s="14">
        <f t="shared" ref="AH579:AH642" si="80">SUM(AA579:AG579)-G579</f>
        <v>0</v>
      </c>
      <c r="AI579" s="12"/>
      <c r="AJ579" s="13" t="s">
        <v>32</v>
      </c>
    </row>
    <row r="580" spans="1:36" x14ac:dyDescent="0.3">
      <c r="A580" s="15" t="s">
        <v>728</v>
      </c>
      <c r="B580" s="9" t="str">
        <f>VLOOKUP(A580,'[1]Sub Pivot'!A$1:C$65536,2,FALSE)</f>
        <v>CEDARVILLE CITY SUBSTATION</v>
      </c>
      <c r="C580" s="10">
        <f>VLOOKUP(A580,'[1]Sub Pivot'!A$1:C$65536,3,FALSE)</f>
        <v>22896.1</v>
      </c>
      <c r="D580" s="10">
        <f>IFERROR(VLOOKUP(A580,'[1]BP-18 Substation Detail'!A$1:C$65536,3,FALSE),"")</f>
        <v>22896.1</v>
      </c>
      <c r="E580" s="11">
        <f t="shared" si="77"/>
        <v>0</v>
      </c>
      <c r="G580" s="10">
        <f>IFERROR(VLOOKUP('BP-20 Substation Detail'!A580,'[1]O&amp;M Pivot'!M$1:V$65536,10,FALSE),0)</f>
        <v>0</v>
      </c>
      <c r="I580" s="13" t="s">
        <v>31</v>
      </c>
      <c r="J580" s="13">
        <v>1</v>
      </c>
      <c r="K580" s="13" t="s">
        <v>31</v>
      </c>
      <c r="L580" s="13" t="s">
        <v>31</v>
      </c>
      <c r="M580" s="13" t="s">
        <v>31</v>
      </c>
      <c r="N580" s="13" t="s">
        <v>31</v>
      </c>
      <c r="O580" s="13" t="s">
        <v>31</v>
      </c>
      <c r="P580" s="13">
        <f t="shared" si="78"/>
        <v>1</v>
      </c>
      <c r="R580" s="10" t="str">
        <f t="shared" si="74"/>
        <v/>
      </c>
      <c r="S580" s="10">
        <f t="shared" si="74"/>
        <v>22896.1</v>
      </c>
      <c r="T580" s="10" t="str">
        <f t="shared" si="74"/>
        <v/>
      </c>
      <c r="U580" s="10" t="str">
        <f t="shared" si="74"/>
        <v/>
      </c>
      <c r="V580" s="10" t="str">
        <f t="shared" si="74"/>
        <v/>
      </c>
      <c r="W580" s="10" t="str">
        <f t="shared" si="74"/>
        <v/>
      </c>
      <c r="X580" s="10" t="str">
        <f t="shared" si="73"/>
        <v/>
      </c>
      <c r="Y580" s="14">
        <f t="shared" si="79"/>
        <v>0</v>
      </c>
      <c r="Z580" s="4"/>
      <c r="AA580" s="10" t="str">
        <f t="shared" si="76"/>
        <v/>
      </c>
      <c r="AB580" s="10">
        <f t="shared" si="76"/>
        <v>0</v>
      </c>
      <c r="AC580" s="10" t="str">
        <f t="shared" si="76"/>
        <v/>
      </c>
      <c r="AD580" s="10" t="str">
        <f t="shared" si="75"/>
        <v/>
      </c>
      <c r="AE580" s="10" t="str">
        <f t="shared" si="75"/>
        <v/>
      </c>
      <c r="AF580" s="10" t="str">
        <f t="shared" si="75"/>
        <v/>
      </c>
      <c r="AG580" s="10" t="str">
        <f t="shared" si="75"/>
        <v/>
      </c>
      <c r="AH580" s="14">
        <f t="shared" si="80"/>
        <v>0</v>
      </c>
      <c r="AI580" s="12"/>
      <c r="AJ580" s="13" t="s">
        <v>32</v>
      </c>
    </row>
    <row r="581" spans="1:36" x14ac:dyDescent="0.3">
      <c r="A581" s="15" t="s">
        <v>729</v>
      </c>
      <c r="B581" s="9" t="str">
        <f>VLOOKUP(A581,'[1]Sub Pivot'!A$1:C$65536,2,FALSE)</f>
        <v>GRAND COULEE #2 METERING POINT</v>
      </c>
      <c r="C581" s="10">
        <f>VLOOKUP(A581,'[1]Sub Pivot'!A$1:C$65536,3,FALSE)</f>
        <v>10704.89</v>
      </c>
      <c r="D581" s="10">
        <f>IFERROR(VLOOKUP(A581,'[1]BP-18 Substation Detail'!A$1:C$65536,3,FALSE),"")</f>
        <v>10704.89</v>
      </c>
      <c r="E581" s="11">
        <f t="shared" si="77"/>
        <v>0</v>
      </c>
      <c r="G581" s="10">
        <f>IFERROR(VLOOKUP('BP-20 Substation Detail'!A581,'[1]O&amp;M Pivot'!M$1:V$65536,10,FALSE),0)</f>
        <v>385.4614285714286</v>
      </c>
      <c r="I581" s="13" t="s">
        <v>31</v>
      </c>
      <c r="J581" s="13">
        <v>1</v>
      </c>
      <c r="K581" s="13" t="s">
        <v>31</v>
      </c>
      <c r="L581" s="13" t="s">
        <v>31</v>
      </c>
      <c r="M581" s="13" t="s">
        <v>31</v>
      </c>
      <c r="N581" s="13" t="s">
        <v>31</v>
      </c>
      <c r="O581" s="13" t="s">
        <v>31</v>
      </c>
      <c r="P581" s="13">
        <f t="shared" si="78"/>
        <v>1</v>
      </c>
      <c r="R581" s="10" t="str">
        <f t="shared" si="74"/>
        <v/>
      </c>
      <c r="S581" s="10">
        <f t="shared" si="74"/>
        <v>10704.89</v>
      </c>
      <c r="T581" s="10" t="str">
        <f t="shared" si="74"/>
        <v/>
      </c>
      <c r="U581" s="10" t="str">
        <f t="shared" si="74"/>
        <v/>
      </c>
      <c r="V581" s="10" t="str">
        <f t="shared" si="74"/>
        <v/>
      </c>
      <c r="W581" s="10" t="str">
        <f t="shared" si="74"/>
        <v/>
      </c>
      <c r="X581" s="10" t="str">
        <f t="shared" si="73"/>
        <v/>
      </c>
      <c r="Y581" s="14">
        <f t="shared" si="79"/>
        <v>0</v>
      </c>
      <c r="Z581" s="4"/>
      <c r="AA581" s="10" t="str">
        <f t="shared" si="76"/>
        <v/>
      </c>
      <c r="AB581" s="10">
        <f t="shared" si="76"/>
        <v>385.4614285714286</v>
      </c>
      <c r="AC581" s="10" t="str">
        <f t="shared" si="76"/>
        <v/>
      </c>
      <c r="AD581" s="10" t="str">
        <f t="shared" si="75"/>
        <v/>
      </c>
      <c r="AE581" s="10" t="str">
        <f t="shared" si="75"/>
        <v/>
      </c>
      <c r="AF581" s="10" t="str">
        <f t="shared" si="75"/>
        <v/>
      </c>
      <c r="AG581" s="10" t="str">
        <f t="shared" si="75"/>
        <v/>
      </c>
      <c r="AH581" s="14">
        <f t="shared" si="80"/>
        <v>0</v>
      </c>
      <c r="AI581" s="12"/>
      <c r="AJ581" s="13" t="s">
        <v>32</v>
      </c>
    </row>
    <row r="582" spans="1:36" x14ac:dyDescent="0.3">
      <c r="A582" s="15" t="s">
        <v>730</v>
      </c>
      <c r="B582" s="9" t="str">
        <f>VLOOKUP(A582,'[1]Sub Pivot'!A$1:C$65536,2,FALSE)</f>
        <v>CHERRY CREEK SUBSTATION</v>
      </c>
      <c r="C582" s="10">
        <f>VLOOKUP(A582,'[1]Sub Pivot'!A$1:C$65536,3,FALSE)</f>
        <v>8426</v>
      </c>
      <c r="D582" s="10">
        <f>IFERROR(VLOOKUP(A582,'[1]BP-18 Substation Detail'!A$1:C$65536,3,FALSE),"")</f>
        <v>8426</v>
      </c>
      <c r="E582" s="11">
        <f t="shared" si="77"/>
        <v>0</v>
      </c>
      <c r="G582" s="10">
        <f>IFERROR(VLOOKUP('BP-20 Substation Detail'!A582,'[1]O&amp;M Pivot'!M$1:V$65536,10,FALSE),0)</f>
        <v>2163.3657142857146</v>
      </c>
      <c r="I582" s="13" t="s">
        <v>31</v>
      </c>
      <c r="J582" s="13">
        <v>1</v>
      </c>
      <c r="K582" s="13" t="s">
        <v>31</v>
      </c>
      <c r="L582" s="13" t="s">
        <v>31</v>
      </c>
      <c r="M582" s="13" t="s">
        <v>31</v>
      </c>
      <c r="N582" s="13" t="s">
        <v>31</v>
      </c>
      <c r="O582" s="13" t="s">
        <v>31</v>
      </c>
      <c r="P582" s="13">
        <f t="shared" si="78"/>
        <v>1</v>
      </c>
      <c r="R582" s="10" t="str">
        <f t="shared" si="74"/>
        <v/>
      </c>
      <c r="S582" s="10">
        <f t="shared" si="74"/>
        <v>8426</v>
      </c>
      <c r="T582" s="10" t="str">
        <f t="shared" si="74"/>
        <v/>
      </c>
      <c r="U582" s="10" t="str">
        <f t="shared" si="74"/>
        <v/>
      </c>
      <c r="V582" s="10" t="str">
        <f t="shared" si="74"/>
        <v/>
      </c>
      <c r="W582" s="10" t="str">
        <f t="shared" si="74"/>
        <v/>
      </c>
      <c r="X582" s="10" t="str">
        <f t="shared" si="73"/>
        <v/>
      </c>
      <c r="Y582" s="14">
        <f t="shared" si="79"/>
        <v>0</v>
      </c>
      <c r="Z582" s="4"/>
      <c r="AA582" s="10" t="str">
        <f t="shared" si="76"/>
        <v/>
      </c>
      <c r="AB582" s="10">
        <f t="shared" si="76"/>
        <v>2163.3657142857146</v>
      </c>
      <c r="AC582" s="10" t="str">
        <f t="shared" si="76"/>
        <v/>
      </c>
      <c r="AD582" s="10" t="str">
        <f t="shared" si="75"/>
        <v/>
      </c>
      <c r="AE582" s="10" t="str">
        <f t="shared" si="75"/>
        <v/>
      </c>
      <c r="AF582" s="10" t="str">
        <f t="shared" si="75"/>
        <v/>
      </c>
      <c r="AG582" s="10" t="str">
        <f t="shared" si="75"/>
        <v/>
      </c>
      <c r="AH582" s="14">
        <f t="shared" si="80"/>
        <v>0</v>
      </c>
      <c r="AI582" s="12"/>
      <c r="AJ582" s="13" t="s">
        <v>32</v>
      </c>
    </row>
    <row r="583" spans="1:36" x14ac:dyDescent="0.3">
      <c r="A583" s="15" t="s">
        <v>731</v>
      </c>
      <c r="B583" s="9" t="str">
        <f>VLOOKUP(A583,'[1]Sub Pivot'!A$1:C$65536,2,FALSE)</f>
        <v>CHEVRON SUBSTATION</v>
      </c>
      <c r="C583" s="10">
        <f>VLOOKUP(A583,'[1]Sub Pivot'!A$1:C$65536,3,FALSE)</f>
        <v>34270.980000000003</v>
      </c>
      <c r="D583" s="10">
        <f>IFERROR(VLOOKUP(A583,'[1]BP-18 Substation Detail'!A$1:C$65536,3,FALSE),"")</f>
        <v>34270.980000000003</v>
      </c>
      <c r="E583" s="11">
        <f t="shared" si="77"/>
        <v>0</v>
      </c>
      <c r="G583" s="10">
        <f>IFERROR(VLOOKUP('BP-20 Substation Detail'!A583,'[1]O&amp;M Pivot'!M$1:V$65536,10,FALSE),0)</f>
        <v>222.84428571428572</v>
      </c>
      <c r="I583" s="13" t="s">
        <v>31</v>
      </c>
      <c r="J583" s="13">
        <v>1</v>
      </c>
      <c r="K583" s="13" t="s">
        <v>31</v>
      </c>
      <c r="L583" s="13" t="s">
        <v>31</v>
      </c>
      <c r="M583" s="13" t="s">
        <v>31</v>
      </c>
      <c r="N583" s="13" t="s">
        <v>31</v>
      </c>
      <c r="O583" s="13" t="s">
        <v>31</v>
      </c>
      <c r="P583" s="13">
        <f t="shared" si="78"/>
        <v>1</v>
      </c>
      <c r="R583" s="10" t="str">
        <f t="shared" si="74"/>
        <v/>
      </c>
      <c r="S583" s="10">
        <f t="shared" si="74"/>
        <v>34270.980000000003</v>
      </c>
      <c r="T583" s="10" t="str">
        <f t="shared" si="74"/>
        <v/>
      </c>
      <c r="U583" s="10" t="str">
        <f t="shared" si="74"/>
        <v/>
      </c>
      <c r="V583" s="10" t="str">
        <f t="shared" si="74"/>
        <v/>
      </c>
      <c r="W583" s="10" t="str">
        <f t="shared" si="74"/>
        <v/>
      </c>
      <c r="X583" s="10" t="str">
        <f t="shared" si="73"/>
        <v/>
      </c>
      <c r="Y583" s="14">
        <f t="shared" si="79"/>
        <v>0</v>
      </c>
      <c r="Z583" s="4"/>
      <c r="AA583" s="10" t="str">
        <f t="shared" si="76"/>
        <v/>
      </c>
      <c r="AB583" s="10">
        <f t="shared" si="76"/>
        <v>222.84428571428572</v>
      </c>
      <c r="AC583" s="10" t="str">
        <f t="shared" si="76"/>
        <v/>
      </c>
      <c r="AD583" s="10" t="str">
        <f t="shared" si="75"/>
        <v/>
      </c>
      <c r="AE583" s="10" t="str">
        <f t="shared" si="75"/>
        <v/>
      </c>
      <c r="AF583" s="10" t="str">
        <f t="shared" si="75"/>
        <v/>
      </c>
      <c r="AG583" s="10" t="str">
        <f t="shared" si="75"/>
        <v/>
      </c>
      <c r="AH583" s="14">
        <f t="shared" si="80"/>
        <v>0</v>
      </c>
      <c r="AI583" s="12"/>
      <c r="AJ583" s="13" t="s">
        <v>32</v>
      </c>
    </row>
    <row r="584" spans="1:36" x14ac:dyDescent="0.3">
      <c r="A584" s="15" t="s">
        <v>732</v>
      </c>
      <c r="B584" s="9" t="str">
        <f>VLOOKUP(A584,'[1]Sub Pivot'!A$1:C$65536,2,FALSE)</f>
        <v>CHRISTMAS VALLEY SUBSTATION</v>
      </c>
      <c r="C584" s="10">
        <f>VLOOKUP(A584,'[1]Sub Pivot'!A$1:C$65536,3,FALSE)</f>
        <v>36342</v>
      </c>
      <c r="D584" s="10">
        <f>IFERROR(VLOOKUP(A584,'[1]BP-18 Substation Detail'!A$1:C$65536,3,FALSE),"")</f>
        <v>36342</v>
      </c>
      <c r="E584" s="11">
        <f t="shared" si="77"/>
        <v>0</v>
      </c>
      <c r="G584" s="10">
        <f>IFERROR(VLOOKUP('BP-20 Substation Detail'!A584,'[1]O&amp;M Pivot'!M$1:V$65536,10,FALSE),0)</f>
        <v>2798.4357142857143</v>
      </c>
      <c r="I584" s="13" t="s">
        <v>31</v>
      </c>
      <c r="J584" s="13">
        <v>1</v>
      </c>
      <c r="K584" s="13" t="s">
        <v>31</v>
      </c>
      <c r="L584" s="13" t="s">
        <v>31</v>
      </c>
      <c r="M584" s="13" t="s">
        <v>31</v>
      </c>
      <c r="N584" s="13" t="s">
        <v>31</v>
      </c>
      <c r="O584" s="13" t="s">
        <v>31</v>
      </c>
      <c r="P584" s="13">
        <f t="shared" si="78"/>
        <v>1</v>
      </c>
      <c r="R584" s="10" t="str">
        <f t="shared" si="74"/>
        <v/>
      </c>
      <c r="S584" s="10">
        <f t="shared" si="74"/>
        <v>36342</v>
      </c>
      <c r="T584" s="10" t="str">
        <f t="shared" si="74"/>
        <v/>
      </c>
      <c r="U584" s="10" t="str">
        <f t="shared" si="74"/>
        <v/>
      </c>
      <c r="V584" s="10" t="str">
        <f t="shared" si="74"/>
        <v/>
      </c>
      <c r="W584" s="10" t="str">
        <f t="shared" si="74"/>
        <v/>
      </c>
      <c r="X584" s="10" t="str">
        <f t="shared" si="73"/>
        <v/>
      </c>
      <c r="Y584" s="14">
        <f t="shared" si="79"/>
        <v>0</v>
      </c>
      <c r="Z584" s="4"/>
      <c r="AA584" s="10" t="str">
        <f t="shared" si="76"/>
        <v/>
      </c>
      <c r="AB584" s="10">
        <f t="shared" si="76"/>
        <v>2798.4357142857143</v>
      </c>
      <c r="AC584" s="10" t="str">
        <f t="shared" si="76"/>
        <v/>
      </c>
      <c r="AD584" s="10" t="str">
        <f t="shared" si="75"/>
        <v/>
      </c>
      <c r="AE584" s="10" t="str">
        <f t="shared" si="75"/>
        <v/>
      </c>
      <c r="AF584" s="10" t="str">
        <f t="shared" si="75"/>
        <v/>
      </c>
      <c r="AG584" s="10" t="str">
        <f t="shared" si="75"/>
        <v/>
      </c>
      <c r="AH584" s="14">
        <f t="shared" si="80"/>
        <v>0</v>
      </c>
      <c r="AI584" s="12"/>
      <c r="AJ584" s="13" t="s">
        <v>32</v>
      </c>
    </row>
    <row r="585" spans="1:36" x14ac:dyDescent="0.3">
      <c r="A585" s="15" t="s">
        <v>733</v>
      </c>
      <c r="B585" s="9" t="str">
        <f>VLOOKUP(A585,'[1]Sub Pivot'!A$1:C$65536,2,FALSE)</f>
        <v>CLAYTON SUBSTATION</v>
      </c>
      <c r="C585" s="10">
        <f>VLOOKUP(A585,'[1]Sub Pivot'!A$1:C$65536,3,FALSE)</f>
        <v>28441.040000000001</v>
      </c>
      <c r="D585" s="10">
        <f>IFERROR(VLOOKUP(A585,'[1]BP-18 Substation Detail'!A$1:C$65536,3,FALSE),"")</f>
        <v>28441.040000000001</v>
      </c>
      <c r="E585" s="11">
        <f t="shared" si="77"/>
        <v>0</v>
      </c>
      <c r="G585" s="10">
        <f>IFERROR(VLOOKUP('BP-20 Substation Detail'!A585,'[1]O&amp;M Pivot'!M$1:V$65536,10,FALSE),0)</f>
        <v>1095.2157142857143</v>
      </c>
      <c r="I585" s="13" t="s">
        <v>31</v>
      </c>
      <c r="J585" s="13">
        <v>1</v>
      </c>
      <c r="K585" s="13" t="s">
        <v>31</v>
      </c>
      <c r="L585" s="13" t="s">
        <v>31</v>
      </c>
      <c r="M585" s="13" t="s">
        <v>31</v>
      </c>
      <c r="N585" s="13" t="s">
        <v>31</v>
      </c>
      <c r="O585" s="13" t="s">
        <v>31</v>
      </c>
      <c r="P585" s="13">
        <f t="shared" si="78"/>
        <v>1</v>
      </c>
      <c r="R585" s="10" t="str">
        <f t="shared" si="74"/>
        <v/>
      </c>
      <c r="S585" s="10">
        <f t="shared" si="74"/>
        <v>28441.040000000001</v>
      </c>
      <c r="T585" s="10" t="str">
        <f t="shared" si="74"/>
        <v/>
      </c>
      <c r="U585" s="10" t="str">
        <f t="shared" ref="U585:X648" si="81">IFERROR(L585*$C585,"")</f>
        <v/>
      </c>
      <c r="V585" s="10" t="str">
        <f t="shared" si="81"/>
        <v/>
      </c>
      <c r="W585" s="10" t="str">
        <f t="shared" si="81"/>
        <v/>
      </c>
      <c r="X585" s="10" t="str">
        <f t="shared" si="73"/>
        <v/>
      </c>
      <c r="Y585" s="14">
        <f t="shared" si="79"/>
        <v>0</v>
      </c>
      <c r="Z585" s="4"/>
      <c r="AA585" s="10" t="str">
        <f t="shared" si="76"/>
        <v/>
      </c>
      <c r="AB585" s="10">
        <f t="shared" si="76"/>
        <v>1095.2157142857143</v>
      </c>
      <c r="AC585" s="10" t="str">
        <f t="shared" si="76"/>
        <v/>
      </c>
      <c r="AD585" s="10" t="str">
        <f t="shared" si="75"/>
        <v/>
      </c>
      <c r="AE585" s="10" t="str">
        <f t="shared" si="75"/>
        <v/>
      </c>
      <c r="AF585" s="10" t="str">
        <f t="shared" si="75"/>
        <v/>
      </c>
      <c r="AG585" s="10" t="str">
        <f t="shared" si="75"/>
        <v/>
      </c>
      <c r="AH585" s="14">
        <f t="shared" si="80"/>
        <v>0</v>
      </c>
      <c r="AI585" s="12"/>
      <c r="AJ585" s="13" t="s">
        <v>32</v>
      </c>
    </row>
    <row r="586" spans="1:36" x14ac:dyDescent="0.3">
      <c r="A586" s="15" t="s">
        <v>734</v>
      </c>
      <c r="B586" s="18" t="str">
        <f>VLOOKUP(A586,'[1]Sub Pivot'!A$1:C$65536,2,FALSE)</f>
        <v>COLD CREEK SUBSTATION</v>
      </c>
      <c r="C586" s="10">
        <f>VLOOKUP(A586,'[1]Sub Pivot'!A$1:C$65536,3,FALSE)</f>
        <v>133701.1</v>
      </c>
      <c r="D586" s="10">
        <f>IFERROR(VLOOKUP(A586,'[1]BP-18 Substation Detail'!A$1:C$65536,3,FALSE),"")</f>
        <v>41821.129999999997</v>
      </c>
      <c r="E586" s="11">
        <f t="shared" si="77"/>
        <v>2.1969748306657424</v>
      </c>
      <c r="G586" s="10">
        <f>IFERROR(VLOOKUP('BP-20 Substation Detail'!A586,'[1]O&amp;M Pivot'!M$1:V$65536,10,FALSE),0)</f>
        <v>2093.1157142857141</v>
      </c>
      <c r="I586" s="13" t="s">
        <v>31</v>
      </c>
      <c r="J586" s="13">
        <v>1</v>
      </c>
      <c r="K586" s="13" t="s">
        <v>31</v>
      </c>
      <c r="L586" s="13" t="s">
        <v>31</v>
      </c>
      <c r="M586" s="13" t="s">
        <v>31</v>
      </c>
      <c r="N586" s="13" t="s">
        <v>31</v>
      </c>
      <c r="O586" s="13" t="s">
        <v>31</v>
      </c>
      <c r="P586" s="13">
        <f t="shared" si="78"/>
        <v>1</v>
      </c>
      <c r="R586" s="10" t="str">
        <f t="shared" ref="R586:X649" si="82">IFERROR(I586*$C586,"")</f>
        <v/>
      </c>
      <c r="S586" s="10">
        <f t="shared" si="82"/>
        <v>133701.1</v>
      </c>
      <c r="T586" s="10" t="str">
        <f t="shared" si="82"/>
        <v/>
      </c>
      <c r="U586" s="10" t="str">
        <f t="shared" si="81"/>
        <v/>
      </c>
      <c r="V586" s="10" t="str">
        <f t="shared" si="81"/>
        <v/>
      </c>
      <c r="W586" s="10" t="str">
        <f t="shared" si="81"/>
        <v/>
      </c>
      <c r="X586" s="10" t="str">
        <f t="shared" si="73"/>
        <v/>
      </c>
      <c r="Y586" s="14">
        <f t="shared" si="79"/>
        <v>0</v>
      </c>
      <c r="Z586" s="4"/>
      <c r="AA586" s="10" t="str">
        <f t="shared" si="76"/>
        <v/>
      </c>
      <c r="AB586" s="10">
        <f t="shared" si="76"/>
        <v>2093.1157142857141</v>
      </c>
      <c r="AC586" s="10" t="str">
        <f t="shared" si="76"/>
        <v/>
      </c>
      <c r="AD586" s="10" t="str">
        <f t="shared" si="75"/>
        <v/>
      </c>
      <c r="AE586" s="10" t="str">
        <f t="shared" si="75"/>
        <v/>
      </c>
      <c r="AF586" s="10" t="str">
        <f t="shared" si="75"/>
        <v/>
      </c>
      <c r="AG586" s="10" t="str">
        <f t="shared" si="75"/>
        <v/>
      </c>
      <c r="AH586" s="14">
        <f t="shared" si="80"/>
        <v>0</v>
      </c>
      <c r="AI586" s="12"/>
      <c r="AJ586" s="24" t="s">
        <v>735</v>
      </c>
    </row>
    <row r="587" spans="1:36" x14ac:dyDescent="0.3">
      <c r="A587" s="15" t="s">
        <v>736</v>
      </c>
      <c r="B587" s="9" t="str">
        <f>VLOOKUP(A587,'[1]Sub Pivot'!A$1:C$65536,2,FALSE)</f>
        <v>CLINTON SUBSTATION (SOLD)</v>
      </c>
      <c r="C587" s="10">
        <f>VLOOKUP(A587,'[1]Sub Pivot'!A$1:C$65536,3,FALSE)</f>
        <v>5411</v>
      </c>
      <c r="D587" s="10">
        <f>IFERROR(VLOOKUP(A587,'[1]BP-18 Substation Detail'!A$1:C$65536,3,FALSE),"")</f>
        <v>5411</v>
      </c>
      <c r="E587" s="11">
        <f t="shared" si="77"/>
        <v>0</v>
      </c>
      <c r="G587" s="10">
        <f>IFERROR(VLOOKUP('BP-20 Substation Detail'!A587,'[1]O&amp;M Pivot'!M$1:V$65536,10,FALSE),0)</f>
        <v>645.74857142857149</v>
      </c>
      <c r="I587" s="13" t="s">
        <v>31</v>
      </c>
      <c r="J587" s="13">
        <v>1</v>
      </c>
      <c r="K587" s="13" t="s">
        <v>31</v>
      </c>
      <c r="L587" s="13" t="s">
        <v>31</v>
      </c>
      <c r="M587" s="13" t="s">
        <v>31</v>
      </c>
      <c r="N587" s="13" t="s">
        <v>31</v>
      </c>
      <c r="O587" s="13" t="s">
        <v>31</v>
      </c>
      <c r="P587" s="13">
        <f t="shared" si="78"/>
        <v>1</v>
      </c>
      <c r="R587" s="10" t="str">
        <f t="shared" si="82"/>
        <v/>
      </c>
      <c r="S587" s="10">
        <f t="shared" si="82"/>
        <v>5411</v>
      </c>
      <c r="T587" s="10" t="str">
        <f t="shared" si="82"/>
        <v/>
      </c>
      <c r="U587" s="10" t="str">
        <f t="shared" si="81"/>
        <v/>
      </c>
      <c r="V587" s="10" t="str">
        <f t="shared" si="81"/>
        <v/>
      </c>
      <c r="W587" s="10" t="str">
        <f t="shared" si="81"/>
        <v/>
      </c>
      <c r="X587" s="10" t="str">
        <f t="shared" si="73"/>
        <v/>
      </c>
      <c r="Y587" s="14">
        <f t="shared" si="79"/>
        <v>0</v>
      </c>
      <c r="Z587" s="4"/>
      <c r="AA587" s="10" t="str">
        <f t="shared" si="76"/>
        <v/>
      </c>
      <c r="AB587" s="10">
        <f t="shared" si="76"/>
        <v>645.74857142857149</v>
      </c>
      <c r="AC587" s="10" t="str">
        <f t="shared" si="76"/>
        <v/>
      </c>
      <c r="AD587" s="10" t="str">
        <f t="shared" si="75"/>
        <v/>
      </c>
      <c r="AE587" s="10" t="str">
        <f t="shared" si="75"/>
        <v/>
      </c>
      <c r="AF587" s="10" t="str">
        <f t="shared" si="75"/>
        <v/>
      </c>
      <c r="AG587" s="10" t="str">
        <f t="shared" si="75"/>
        <v/>
      </c>
      <c r="AH587" s="14">
        <f t="shared" si="80"/>
        <v>0</v>
      </c>
      <c r="AI587" s="12"/>
      <c r="AJ587" s="13" t="s">
        <v>737</v>
      </c>
    </row>
    <row r="588" spans="1:36" x14ac:dyDescent="0.3">
      <c r="A588" s="15" t="s">
        <v>738</v>
      </c>
      <c r="B588" s="9" t="str">
        <f>VLOOKUP(A588,'[1]Sub Pivot'!A$1:C$65536,2,FALSE)</f>
        <v>CANBY SUBSTATION(SURPRISE VALLEY ELEC)</v>
      </c>
      <c r="C588" s="10">
        <f>VLOOKUP(A588,'[1]Sub Pivot'!A$1:C$65536,3,FALSE)</f>
        <v>84531</v>
      </c>
      <c r="D588" s="10">
        <f>IFERROR(VLOOKUP(A588,'[1]BP-18 Substation Detail'!A$1:C$65536,3,FALSE),"")</f>
        <v>84531</v>
      </c>
      <c r="E588" s="11">
        <f t="shared" si="77"/>
        <v>0</v>
      </c>
      <c r="G588" s="10">
        <f>IFERROR(VLOOKUP('BP-20 Substation Detail'!A588,'[1]O&amp;M Pivot'!M$1:V$65536,10,FALSE),0)</f>
        <v>2720.1371428571433</v>
      </c>
      <c r="I588" s="13" t="s">
        <v>31</v>
      </c>
      <c r="J588" s="13">
        <v>1</v>
      </c>
      <c r="K588" s="13" t="s">
        <v>31</v>
      </c>
      <c r="L588" s="13" t="s">
        <v>31</v>
      </c>
      <c r="M588" s="13" t="s">
        <v>31</v>
      </c>
      <c r="N588" s="13" t="s">
        <v>31</v>
      </c>
      <c r="O588" s="13" t="s">
        <v>31</v>
      </c>
      <c r="P588" s="13">
        <f t="shared" si="78"/>
        <v>1</v>
      </c>
      <c r="R588" s="10" t="str">
        <f t="shared" si="82"/>
        <v/>
      </c>
      <c r="S588" s="10">
        <f t="shared" si="82"/>
        <v>84531</v>
      </c>
      <c r="T588" s="10" t="str">
        <f t="shared" si="82"/>
        <v/>
      </c>
      <c r="U588" s="10" t="str">
        <f t="shared" si="81"/>
        <v/>
      </c>
      <c r="V588" s="10" t="str">
        <f t="shared" si="81"/>
        <v/>
      </c>
      <c r="W588" s="10" t="str">
        <f t="shared" si="81"/>
        <v/>
      </c>
      <c r="X588" s="10" t="str">
        <f t="shared" si="73"/>
        <v/>
      </c>
      <c r="Y588" s="14">
        <f t="shared" si="79"/>
        <v>0</v>
      </c>
      <c r="Z588" s="4"/>
      <c r="AA588" s="10" t="str">
        <f t="shared" si="76"/>
        <v/>
      </c>
      <c r="AB588" s="10">
        <f t="shared" si="76"/>
        <v>2720.1371428571433</v>
      </c>
      <c r="AC588" s="10" t="str">
        <f t="shared" si="76"/>
        <v/>
      </c>
      <c r="AD588" s="10" t="str">
        <f t="shared" si="75"/>
        <v/>
      </c>
      <c r="AE588" s="10" t="str">
        <f t="shared" si="75"/>
        <v/>
      </c>
      <c r="AF588" s="10" t="str">
        <f t="shared" si="75"/>
        <v/>
      </c>
      <c r="AG588" s="10" t="str">
        <f t="shared" si="75"/>
        <v/>
      </c>
      <c r="AH588" s="14">
        <f t="shared" si="80"/>
        <v>0</v>
      </c>
      <c r="AI588" s="12"/>
      <c r="AJ588" s="13" t="s">
        <v>32</v>
      </c>
    </row>
    <row r="589" spans="1:36" x14ac:dyDescent="0.3">
      <c r="A589" s="15" t="s">
        <v>739</v>
      </c>
      <c r="B589" s="9" t="str">
        <f>VLOOKUP(A589,'[1]Sub Pivot'!A$1:C$65536,2,FALSE)</f>
        <v>COFFIN BUTTE GENERATING PLANT</v>
      </c>
      <c r="C589" s="10">
        <f>VLOOKUP(A589,'[1]Sub Pivot'!A$1:C$65536,3,FALSE)</f>
        <v>10272.549999999999</v>
      </c>
      <c r="D589" s="10">
        <f>IFERROR(VLOOKUP(A589,'[1]BP-18 Substation Detail'!A$1:C$65536,3,FALSE),"")</f>
        <v>10272.549999999999</v>
      </c>
      <c r="E589" s="11">
        <f t="shared" si="77"/>
        <v>0</v>
      </c>
      <c r="G589" s="10">
        <f>IFERROR(VLOOKUP('BP-20 Substation Detail'!A589,'[1]O&amp;M Pivot'!M$1:V$65536,10,FALSE),0)</f>
        <v>1552.6557142857146</v>
      </c>
      <c r="I589" s="13" t="s">
        <v>31</v>
      </c>
      <c r="J589" s="13">
        <v>1</v>
      </c>
      <c r="K589" s="13" t="s">
        <v>31</v>
      </c>
      <c r="L589" s="13" t="s">
        <v>31</v>
      </c>
      <c r="M589" s="13" t="s">
        <v>31</v>
      </c>
      <c r="N589" s="13" t="s">
        <v>31</v>
      </c>
      <c r="O589" s="13" t="s">
        <v>31</v>
      </c>
      <c r="P589" s="13">
        <f t="shared" si="78"/>
        <v>1</v>
      </c>
      <c r="R589" s="10" t="str">
        <f t="shared" si="82"/>
        <v/>
      </c>
      <c r="S589" s="10">
        <f t="shared" si="82"/>
        <v>10272.549999999999</v>
      </c>
      <c r="T589" s="10" t="str">
        <f t="shared" si="82"/>
        <v/>
      </c>
      <c r="U589" s="10" t="str">
        <f t="shared" si="81"/>
        <v/>
      </c>
      <c r="V589" s="10" t="str">
        <f t="shared" si="81"/>
        <v/>
      </c>
      <c r="W589" s="10" t="str">
        <f t="shared" si="81"/>
        <v/>
      </c>
      <c r="X589" s="10" t="str">
        <f t="shared" si="73"/>
        <v/>
      </c>
      <c r="Y589" s="14">
        <f t="shared" si="79"/>
        <v>0</v>
      </c>
      <c r="Z589" s="4"/>
      <c r="AA589" s="10" t="str">
        <f t="shared" si="76"/>
        <v/>
      </c>
      <c r="AB589" s="10">
        <f t="shared" si="76"/>
        <v>1552.6557142857146</v>
      </c>
      <c r="AC589" s="10" t="str">
        <f t="shared" si="76"/>
        <v/>
      </c>
      <c r="AD589" s="10" t="str">
        <f t="shared" si="75"/>
        <v/>
      </c>
      <c r="AE589" s="10" t="str">
        <f t="shared" si="75"/>
        <v/>
      </c>
      <c r="AF589" s="10" t="str">
        <f t="shared" si="75"/>
        <v/>
      </c>
      <c r="AG589" s="10" t="str">
        <f t="shared" si="75"/>
        <v/>
      </c>
      <c r="AH589" s="14">
        <f t="shared" si="80"/>
        <v>0</v>
      </c>
      <c r="AI589" s="12"/>
      <c r="AJ589" s="13" t="s">
        <v>32</v>
      </c>
    </row>
    <row r="590" spans="1:36" x14ac:dyDescent="0.3">
      <c r="A590" s="15" t="s">
        <v>740</v>
      </c>
      <c r="B590" s="9" t="str">
        <f>VLOOKUP(A590,'[1]Sub Pivot'!A$1:C$65536,2,FALSE)</f>
        <v>COLLINS LAKE SUBSTATION</v>
      </c>
      <c r="C590" s="10">
        <f>VLOOKUP(A590,'[1]Sub Pivot'!A$1:C$65536,3,FALSE)</f>
        <v>15858</v>
      </c>
      <c r="D590" s="10">
        <f>IFERROR(VLOOKUP(A590,'[1]BP-18 Substation Detail'!A$1:C$65536,3,FALSE),"")</f>
        <v>15858</v>
      </c>
      <c r="E590" s="11">
        <f t="shared" si="77"/>
        <v>0</v>
      </c>
      <c r="G590" s="10">
        <f>IFERROR(VLOOKUP('BP-20 Substation Detail'!A590,'[1]O&amp;M Pivot'!M$1:V$65536,10,FALSE),0)</f>
        <v>0</v>
      </c>
      <c r="I590" s="13" t="s">
        <v>31</v>
      </c>
      <c r="J590" s="13">
        <v>1</v>
      </c>
      <c r="K590" s="13" t="s">
        <v>31</v>
      </c>
      <c r="L590" s="13" t="s">
        <v>31</v>
      </c>
      <c r="M590" s="13" t="s">
        <v>31</v>
      </c>
      <c r="N590" s="13" t="s">
        <v>31</v>
      </c>
      <c r="O590" s="13" t="s">
        <v>31</v>
      </c>
      <c r="P590" s="13">
        <f t="shared" si="78"/>
        <v>1</v>
      </c>
      <c r="R590" s="10" t="str">
        <f t="shared" si="82"/>
        <v/>
      </c>
      <c r="S590" s="10">
        <f t="shared" si="82"/>
        <v>15858</v>
      </c>
      <c r="T590" s="10" t="str">
        <f t="shared" si="82"/>
        <v/>
      </c>
      <c r="U590" s="10" t="str">
        <f t="shared" si="81"/>
        <v/>
      </c>
      <c r="V590" s="10" t="str">
        <f t="shared" si="81"/>
        <v/>
      </c>
      <c r="W590" s="10" t="str">
        <f t="shared" si="81"/>
        <v/>
      </c>
      <c r="X590" s="10" t="str">
        <f t="shared" si="73"/>
        <v/>
      </c>
      <c r="Y590" s="14">
        <f t="shared" si="79"/>
        <v>0</v>
      </c>
      <c r="Z590" s="4"/>
      <c r="AA590" s="10" t="str">
        <f t="shared" si="76"/>
        <v/>
      </c>
      <c r="AB590" s="10">
        <f t="shared" si="76"/>
        <v>0</v>
      </c>
      <c r="AC590" s="10" t="str">
        <f t="shared" si="76"/>
        <v/>
      </c>
      <c r="AD590" s="10" t="str">
        <f t="shared" si="75"/>
        <v/>
      </c>
      <c r="AE590" s="10" t="str">
        <f t="shared" si="75"/>
        <v/>
      </c>
      <c r="AF590" s="10" t="str">
        <f t="shared" si="75"/>
        <v/>
      </c>
      <c r="AG590" s="10" t="str">
        <f t="shared" si="75"/>
        <v/>
      </c>
      <c r="AH590" s="14">
        <f t="shared" si="80"/>
        <v>0</v>
      </c>
      <c r="AI590" s="12"/>
      <c r="AJ590" s="13" t="s">
        <v>32</v>
      </c>
    </row>
    <row r="591" spans="1:36" x14ac:dyDescent="0.3">
      <c r="A591" s="15" t="s">
        <v>741</v>
      </c>
      <c r="B591" s="9" t="str">
        <f>VLOOKUP(A591,'[1]Sub Pivot'!A$1:C$65536,2,FALSE)</f>
        <v>CONDON SUBSTATION</v>
      </c>
      <c r="C591" s="10">
        <f>VLOOKUP(A591,'[1]Sub Pivot'!A$1:C$65536,3,FALSE)</f>
        <v>41086</v>
      </c>
      <c r="D591" s="10">
        <f>IFERROR(VLOOKUP(A591,'[1]BP-18 Substation Detail'!A$1:C$65536,3,FALSE),"")</f>
        <v>41086</v>
      </c>
      <c r="E591" s="11">
        <f t="shared" si="77"/>
        <v>0</v>
      </c>
      <c r="G591" s="10">
        <f>IFERROR(VLOOKUP('BP-20 Substation Detail'!A591,'[1]O&amp;M Pivot'!M$1:V$65536,10,FALSE),0)</f>
        <v>642.83428571428578</v>
      </c>
      <c r="I591" s="13" t="s">
        <v>31</v>
      </c>
      <c r="J591" s="13">
        <v>1</v>
      </c>
      <c r="K591" s="13" t="s">
        <v>31</v>
      </c>
      <c r="L591" s="13" t="s">
        <v>31</v>
      </c>
      <c r="M591" s="13" t="s">
        <v>31</v>
      </c>
      <c r="N591" s="13" t="s">
        <v>31</v>
      </c>
      <c r="O591" s="13" t="s">
        <v>31</v>
      </c>
      <c r="P591" s="13">
        <f t="shared" si="78"/>
        <v>1</v>
      </c>
      <c r="R591" s="10" t="str">
        <f t="shared" si="82"/>
        <v/>
      </c>
      <c r="S591" s="10">
        <f t="shared" si="82"/>
        <v>41086</v>
      </c>
      <c r="T591" s="10" t="str">
        <f t="shared" si="82"/>
        <v/>
      </c>
      <c r="U591" s="10" t="str">
        <f t="shared" si="81"/>
        <v/>
      </c>
      <c r="V591" s="10" t="str">
        <f t="shared" si="81"/>
        <v/>
      </c>
      <c r="W591" s="10" t="str">
        <f t="shared" si="81"/>
        <v/>
      </c>
      <c r="X591" s="10" t="str">
        <f t="shared" si="73"/>
        <v/>
      </c>
      <c r="Y591" s="14">
        <f t="shared" si="79"/>
        <v>0</v>
      </c>
      <c r="Z591" s="4"/>
      <c r="AA591" s="10" t="str">
        <f t="shared" si="76"/>
        <v/>
      </c>
      <c r="AB591" s="10">
        <f t="shared" si="76"/>
        <v>642.83428571428578</v>
      </c>
      <c r="AC591" s="10" t="str">
        <f t="shared" si="76"/>
        <v/>
      </c>
      <c r="AD591" s="10" t="str">
        <f t="shared" si="75"/>
        <v/>
      </c>
      <c r="AE591" s="10" t="str">
        <f t="shared" si="75"/>
        <v/>
      </c>
      <c r="AF591" s="10" t="str">
        <f t="shared" si="75"/>
        <v/>
      </c>
      <c r="AG591" s="10" t="str">
        <f t="shared" si="75"/>
        <v/>
      </c>
      <c r="AH591" s="14">
        <f t="shared" si="80"/>
        <v>0</v>
      </c>
      <c r="AI591" s="12"/>
      <c r="AJ591" s="13" t="s">
        <v>32</v>
      </c>
    </row>
    <row r="592" spans="1:36" x14ac:dyDescent="0.3">
      <c r="A592" s="21" t="s">
        <v>742</v>
      </c>
      <c r="B592" s="18" t="str">
        <f>VLOOKUP(A592,'[1]Sub Pivot'!A$1:C$65536,2,FALSE)</f>
        <v>MUDDY RANCH SUBSTATION</v>
      </c>
      <c r="C592" s="10">
        <f>VLOOKUP(A592,'[1]Sub Pivot'!A$1:C$65536,3,FALSE)</f>
        <v>51200.74</v>
      </c>
      <c r="D592" s="10" t="str">
        <f>IFERROR(VLOOKUP(A592,'[1]BP-18 Substation Detail'!A$1:C$65536,3,FALSE),"")</f>
        <v/>
      </c>
      <c r="E592" s="11" t="e">
        <f t="shared" si="77"/>
        <v>#VALUE!</v>
      </c>
      <c r="G592" s="10">
        <f>IFERROR(VLOOKUP('BP-20 Substation Detail'!A592,'[1]O&amp;M Pivot'!M$1:V$65536,10,FALSE),0)</f>
        <v>954.93428571428581</v>
      </c>
      <c r="I592" s="13"/>
      <c r="J592" s="24">
        <v>1</v>
      </c>
      <c r="K592" s="13"/>
      <c r="L592" s="13"/>
      <c r="M592" s="13"/>
      <c r="N592" s="13"/>
      <c r="O592" s="13"/>
      <c r="P592" s="13">
        <f t="shared" si="78"/>
        <v>1</v>
      </c>
      <c r="R592" s="10">
        <f t="shared" si="82"/>
        <v>0</v>
      </c>
      <c r="S592" s="10">
        <f t="shared" si="82"/>
        <v>51200.74</v>
      </c>
      <c r="T592" s="10">
        <f t="shared" si="82"/>
        <v>0</v>
      </c>
      <c r="U592" s="10">
        <f t="shared" si="81"/>
        <v>0</v>
      </c>
      <c r="V592" s="10">
        <f t="shared" si="81"/>
        <v>0</v>
      </c>
      <c r="W592" s="10">
        <f t="shared" si="81"/>
        <v>0</v>
      </c>
      <c r="X592" s="10">
        <f t="shared" si="73"/>
        <v>0</v>
      </c>
      <c r="Y592" s="14">
        <f t="shared" si="79"/>
        <v>0</v>
      </c>
      <c r="Z592" s="4"/>
      <c r="AA592" s="10">
        <f t="shared" si="76"/>
        <v>0</v>
      </c>
      <c r="AB592" s="10">
        <f t="shared" si="76"/>
        <v>954.93428571428581</v>
      </c>
      <c r="AC592" s="10">
        <f t="shared" si="76"/>
        <v>0</v>
      </c>
      <c r="AD592" s="10">
        <f t="shared" si="75"/>
        <v>0</v>
      </c>
      <c r="AE592" s="10">
        <f t="shared" si="75"/>
        <v>0</v>
      </c>
      <c r="AF592" s="10">
        <f t="shared" si="75"/>
        <v>0</v>
      </c>
      <c r="AG592" s="10">
        <f t="shared" si="75"/>
        <v>0</v>
      </c>
      <c r="AH592" s="14">
        <f t="shared" si="80"/>
        <v>0</v>
      </c>
      <c r="AI592" s="12"/>
      <c r="AJ592" s="24" t="s">
        <v>691</v>
      </c>
    </row>
    <row r="593" spans="1:36" x14ac:dyDescent="0.3">
      <c r="A593" s="15" t="s">
        <v>743</v>
      </c>
      <c r="B593" s="9" t="str">
        <f>VLOOKUP(A593,'[1]Sub Pivot'!A$1:C$65536,2,FALSE)</f>
        <v>CRAIGMONT SUBSTATION</v>
      </c>
      <c r="C593" s="10">
        <f>VLOOKUP(A593,'[1]Sub Pivot'!A$1:C$65536,3,FALSE)</f>
        <v>56389.94</v>
      </c>
      <c r="D593" s="10">
        <f>IFERROR(VLOOKUP(A593,'[1]BP-18 Substation Detail'!A$1:C$65536,3,FALSE),"")</f>
        <v>56389.94</v>
      </c>
      <c r="E593" s="11">
        <f t="shared" si="77"/>
        <v>0</v>
      </c>
      <c r="G593" s="10">
        <f>IFERROR(VLOOKUP('BP-20 Substation Detail'!A593,'[1]O&amp;M Pivot'!M$1:V$65536,10,FALSE),0)</f>
        <v>801.83285714285716</v>
      </c>
      <c r="I593" s="13" t="s">
        <v>31</v>
      </c>
      <c r="J593" s="13">
        <v>1</v>
      </c>
      <c r="K593" s="13" t="s">
        <v>31</v>
      </c>
      <c r="L593" s="13" t="s">
        <v>31</v>
      </c>
      <c r="M593" s="13" t="s">
        <v>31</v>
      </c>
      <c r="N593" s="13" t="s">
        <v>31</v>
      </c>
      <c r="O593" s="13" t="s">
        <v>31</v>
      </c>
      <c r="P593" s="13">
        <f t="shared" si="78"/>
        <v>1</v>
      </c>
      <c r="R593" s="10" t="str">
        <f t="shared" si="82"/>
        <v/>
      </c>
      <c r="S593" s="10">
        <f t="shared" si="82"/>
        <v>56389.94</v>
      </c>
      <c r="T593" s="10" t="str">
        <f t="shared" si="82"/>
        <v/>
      </c>
      <c r="U593" s="10" t="str">
        <f t="shared" si="81"/>
        <v/>
      </c>
      <c r="V593" s="10" t="str">
        <f t="shared" si="81"/>
        <v/>
      </c>
      <c r="W593" s="10" t="str">
        <f t="shared" si="81"/>
        <v/>
      </c>
      <c r="X593" s="10" t="str">
        <f t="shared" si="73"/>
        <v/>
      </c>
      <c r="Y593" s="14">
        <f t="shared" si="79"/>
        <v>0</v>
      </c>
      <c r="Z593" s="4"/>
      <c r="AA593" s="10" t="str">
        <f t="shared" si="76"/>
        <v/>
      </c>
      <c r="AB593" s="10">
        <f t="shared" si="76"/>
        <v>801.83285714285716</v>
      </c>
      <c r="AC593" s="10" t="str">
        <f t="shared" si="76"/>
        <v/>
      </c>
      <c r="AD593" s="10" t="str">
        <f t="shared" si="75"/>
        <v/>
      </c>
      <c r="AE593" s="10" t="str">
        <f t="shared" si="75"/>
        <v/>
      </c>
      <c r="AF593" s="10" t="str">
        <f t="shared" si="75"/>
        <v/>
      </c>
      <c r="AG593" s="10" t="str">
        <f t="shared" si="75"/>
        <v/>
      </c>
      <c r="AH593" s="14">
        <f t="shared" si="80"/>
        <v>0</v>
      </c>
      <c r="AI593" s="12"/>
      <c r="AJ593" s="13" t="s">
        <v>32</v>
      </c>
    </row>
    <row r="594" spans="1:36" x14ac:dyDescent="0.3">
      <c r="A594" s="15" t="s">
        <v>744</v>
      </c>
      <c r="B594" s="9" t="str">
        <f>VLOOKUP(A594,'[1]Sub Pivot'!A$1:C$65536,2,FALSE)</f>
        <v>CARLIN SUBSTATION</v>
      </c>
      <c r="C594" s="10">
        <f>VLOOKUP(A594,'[1]Sub Pivot'!A$1:C$65536,3,FALSE)</f>
        <v>7918</v>
      </c>
      <c r="D594" s="10">
        <f>IFERROR(VLOOKUP(A594,'[1]BP-18 Substation Detail'!A$1:C$65536,3,FALSE),"")</f>
        <v>7918</v>
      </c>
      <c r="E594" s="11">
        <f t="shared" si="77"/>
        <v>0</v>
      </c>
      <c r="G594" s="10">
        <f>IFERROR(VLOOKUP('BP-20 Substation Detail'!A594,'[1]O&amp;M Pivot'!M$1:V$65536,10,FALSE),0)</f>
        <v>292.49714285714288</v>
      </c>
      <c r="I594" s="13" t="s">
        <v>31</v>
      </c>
      <c r="J594" s="13">
        <v>1</v>
      </c>
      <c r="K594" s="13" t="s">
        <v>31</v>
      </c>
      <c r="L594" s="13" t="s">
        <v>31</v>
      </c>
      <c r="M594" s="13" t="s">
        <v>31</v>
      </c>
      <c r="N594" s="13" t="s">
        <v>31</v>
      </c>
      <c r="O594" s="13" t="s">
        <v>31</v>
      </c>
      <c r="P594" s="13">
        <f t="shared" si="78"/>
        <v>1</v>
      </c>
      <c r="R594" s="10" t="str">
        <f t="shared" si="82"/>
        <v/>
      </c>
      <c r="S594" s="10">
        <f t="shared" si="82"/>
        <v>7918</v>
      </c>
      <c r="T594" s="10" t="str">
        <f t="shared" si="82"/>
        <v/>
      </c>
      <c r="U594" s="10" t="str">
        <f t="shared" si="81"/>
        <v/>
      </c>
      <c r="V594" s="10" t="str">
        <f t="shared" si="81"/>
        <v/>
      </c>
      <c r="W594" s="10" t="str">
        <f t="shared" si="81"/>
        <v/>
      </c>
      <c r="X594" s="10" t="str">
        <f t="shared" si="73"/>
        <v/>
      </c>
      <c r="Y594" s="14">
        <f t="shared" si="79"/>
        <v>0</v>
      </c>
      <c r="Z594" s="4"/>
      <c r="AA594" s="10" t="str">
        <f t="shared" si="76"/>
        <v/>
      </c>
      <c r="AB594" s="10">
        <f t="shared" si="76"/>
        <v>292.49714285714288</v>
      </c>
      <c r="AC594" s="10" t="str">
        <f t="shared" si="76"/>
        <v/>
      </c>
      <c r="AD594" s="10" t="str">
        <f t="shared" si="75"/>
        <v/>
      </c>
      <c r="AE594" s="10" t="str">
        <f t="shared" si="75"/>
        <v/>
      </c>
      <c r="AF594" s="10" t="str">
        <f t="shared" si="75"/>
        <v/>
      </c>
      <c r="AG594" s="10" t="str">
        <f t="shared" si="75"/>
        <v/>
      </c>
      <c r="AH594" s="14">
        <f t="shared" si="80"/>
        <v>0</v>
      </c>
      <c r="AI594" s="12"/>
      <c r="AJ594" s="13" t="s">
        <v>32</v>
      </c>
    </row>
    <row r="595" spans="1:36" x14ac:dyDescent="0.3">
      <c r="A595" s="15" t="s">
        <v>745</v>
      </c>
      <c r="B595" s="9" t="str">
        <f>VLOOKUP(A595,'[1]Sub Pivot'!A$1:C$65536,2,FALSE)</f>
        <v>CARLSON SUBSTATION</v>
      </c>
      <c r="C595" s="10">
        <f>VLOOKUP(A595,'[1]Sub Pivot'!A$1:C$65536,3,FALSE)</f>
        <v>29249</v>
      </c>
      <c r="D595" s="10">
        <f>IFERROR(VLOOKUP(A595,'[1]BP-18 Substation Detail'!A$1:C$65536,3,FALSE),"")</f>
        <v>29249</v>
      </c>
      <c r="E595" s="11">
        <f t="shared" si="77"/>
        <v>0</v>
      </c>
      <c r="G595" s="10">
        <f>IFERROR(VLOOKUP('BP-20 Substation Detail'!A595,'[1]O&amp;M Pivot'!M$1:V$65536,10,FALSE),0)</f>
        <v>0</v>
      </c>
      <c r="I595" s="13" t="s">
        <v>31</v>
      </c>
      <c r="J595" s="13">
        <v>1</v>
      </c>
      <c r="K595" s="13" t="s">
        <v>31</v>
      </c>
      <c r="L595" s="13" t="s">
        <v>31</v>
      </c>
      <c r="M595" s="13" t="s">
        <v>31</v>
      </c>
      <c r="N595" s="13" t="s">
        <v>31</v>
      </c>
      <c r="O595" s="13" t="s">
        <v>31</v>
      </c>
      <c r="P595" s="13">
        <f t="shared" si="78"/>
        <v>1</v>
      </c>
      <c r="R595" s="10" t="str">
        <f t="shared" si="82"/>
        <v/>
      </c>
      <c r="S595" s="10">
        <f t="shared" si="82"/>
        <v>29249</v>
      </c>
      <c r="T595" s="10" t="str">
        <f t="shared" si="82"/>
        <v/>
      </c>
      <c r="U595" s="10" t="str">
        <f t="shared" si="81"/>
        <v/>
      </c>
      <c r="V595" s="10" t="str">
        <f t="shared" si="81"/>
        <v/>
      </c>
      <c r="W595" s="10" t="str">
        <f t="shared" si="81"/>
        <v/>
      </c>
      <c r="X595" s="10" t="str">
        <f t="shared" si="73"/>
        <v/>
      </c>
      <c r="Y595" s="14">
        <f t="shared" si="79"/>
        <v>0</v>
      </c>
      <c r="Z595" s="4"/>
      <c r="AA595" s="10" t="str">
        <f t="shared" si="76"/>
        <v/>
      </c>
      <c r="AB595" s="10">
        <f t="shared" si="76"/>
        <v>0</v>
      </c>
      <c r="AC595" s="10" t="str">
        <f t="shared" si="76"/>
        <v/>
      </c>
      <c r="AD595" s="10" t="str">
        <f t="shared" si="75"/>
        <v/>
      </c>
      <c r="AE595" s="10" t="str">
        <f t="shared" si="75"/>
        <v/>
      </c>
      <c r="AF595" s="10" t="str">
        <f t="shared" si="75"/>
        <v/>
      </c>
      <c r="AG595" s="10" t="str">
        <f t="shared" si="75"/>
        <v/>
      </c>
      <c r="AH595" s="14">
        <f t="shared" si="80"/>
        <v>0</v>
      </c>
      <c r="AI595" s="12"/>
      <c r="AJ595" s="13" t="s">
        <v>32</v>
      </c>
    </row>
    <row r="596" spans="1:36" x14ac:dyDescent="0.3">
      <c r="A596" s="29" t="s">
        <v>746</v>
      </c>
      <c r="B596" s="18" t="str">
        <f>VLOOKUP(A596,'[1]Sub Pivot'!A$1:C$65536,2,FALSE)</f>
        <v>CRESWELL SUBSTATION</v>
      </c>
      <c r="C596" s="10">
        <f>VLOOKUP(A596,'[1]Sub Pivot'!A$1:C$65536,3,FALSE)</f>
        <v>85009.84</v>
      </c>
      <c r="D596" s="10">
        <f>IFERROR(VLOOKUP(A596,'[1]BP-18 Substation Detail'!A$1:C$65536,3,FALSE),"")</f>
        <v>31203.690000000002</v>
      </c>
      <c r="E596" s="11">
        <f t="shared" si="77"/>
        <v>1.7243521519410041</v>
      </c>
      <c r="G596" s="10">
        <f>IFERROR(VLOOKUP('BP-20 Substation Detail'!A596,'[1]O&amp;M Pivot'!M$1:V$65536,10,FALSE),0)</f>
        <v>930.93285714285719</v>
      </c>
      <c r="I596" s="13" t="s">
        <v>31</v>
      </c>
      <c r="J596" s="13">
        <v>1</v>
      </c>
      <c r="K596" s="13" t="s">
        <v>31</v>
      </c>
      <c r="L596" s="13" t="s">
        <v>31</v>
      </c>
      <c r="M596" s="13" t="s">
        <v>31</v>
      </c>
      <c r="N596" s="13" t="s">
        <v>31</v>
      </c>
      <c r="O596" s="13" t="s">
        <v>31</v>
      </c>
      <c r="P596" s="13">
        <f t="shared" si="78"/>
        <v>1</v>
      </c>
      <c r="R596" s="10" t="str">
        <f t="shared" si="82"/>
        <v/>
      </c>
      <c r="S596" s="10">
        <f t="shared" si="82"/>
        <v>85009.84</v>
      </c>
      <c r="T596" s="10" t="str">
        <f t="shared" si="82"/>
        <v/>
      </c>
      <c r="U596" s="10" t="str">
        <f t="shared" si="81"/>
        <v/>
      </c>
      <c r="V596" s="10" t="str">
        <f t="shared" si="81"/>
        <v/>
      </c>
      <c r="W596" s="10" t="str">
        <f t="shared" si="81"/>
        <v/>
      </c>
      <c r="X596" s="10" t="str">
        <f t="shared" si="73"/>
        <v/>
      </c>
      <c r="Y596" s="14">
        <f t="shared" si="79"/>
        <v>0</v>
      </c>
      <c r="Z596" s="4"/>
      <c r="AA596" s="10" t="str">
        <f t="shared" si="76"/>
        <v/>
      </c>
      <c r="AB596" s="10">
        <f t="shared" si="76"/>
        <v>930.93285714285719</v>
      </c>
      <c r="AC596" s="10" t="str">
        <f t="shared" si="76"/>
        <v/>
      </c>
      <c r="AD596" s="10" t="str">
        <f t="shared" si="75"/>
        <v/>
      </c>
      <c r="AE596" s="10" t="str">
        <f t="shared" si="75"/>
        <v/>
      </c>
      <c r="AF596" s="10" t="str">
        <f t="shared" si="75"/>
        <v/>
      </c>
      <c r="AG596" s="10" t="str">
        <f t="shared" si="75"/>
        <v/>
      </c>
      <c r="AH596" s="14">
        <f t="shared" si="80"/>
        <v>0</v>
      </c>
      <c r="AI596" s="12"/>
      <c r="AJ596" s="24" t="s">
        <v>691</v>
      </c>
    </row>
    <row r="597" spans="1:36" x14ac:dyDescent="0.3">
      <c r="A597" s="15" t="s">
        <v>747</v>
      </c>
      <c r="B597" s="9" t="str">
        <f>VLOOKUP(A597,'[1]Sub Pivot'!A$1:C$65536,2,FALSE)</f>
        <v>CENTRALIA THERMAL POWERHOUSE</v>
      </c>
      <c r="C597" s="10">
        <f>VLOOKUP(A597,'[1]Sub Pivot'!A$1:C$65536,3,FALSE)</f>
        <v>15230.1</v>
      </c>
      <c r="D597" s="10">
        <f>IFERROR(VLOOKUP(A597,'[1]BP-18 Substation Detail'!A$1:C$65536,3,FALSE),"")</f>
        <v>15230.1</v>
      </c>
      <c r="E597" s="11">
        <f t="shared" si="77"/>
        <v>0</v>
      </c>
      <c r="G597" s="10">
        <f>IFERROR(VLOOKUP('BP-20 Substation Detail'!A597,'[1]O&amp;M Pivot'!M$1:V$65536,10,FALSE),0)</f>
        <v>1350.1814285714283</v>
      </c>
      <c r="I597" s="13" t="s">
        <v>31</v>
      </c>
      <c r="J597" s="13">
        <v>1</v>
      </c>
      <c r="K597" s="13" t="s">
        <v>31</v>
      </c>
      <c r="L597" s="13" t="s">
        <v>31</v>
      </c>
      <c r="M597" s="13" t="s">
        <v>31</v>
      </c>
      <c r="N597" s="13" t="s">
        <v>31</v>
      </c>
      <c r="O597" s="13" t="s">
        <v>31</v>
      </c>
      <c r="P597" s="13">
        <f t="shared" si="78"/>
        <v>1</v>
      </c>
      <c r="R597" s="10" t="str">
        <f t="shared" si="82"/>
        <v/>
      </c>
      <c r="S597" s="10">
        <f t="shared" si="82"/>
        <v>15230.1</v>
      </c>
      <c r="T597" s="10" t="str">
        <f t="shared" si="82"/>
        <v/>
      </c>
      <c r="U597" s="10" t="str">
        <f t="shared" si="81"/>
        <v/>
      </c>
      <c r="V597" s="10" t="str">
        <f t="shared" si="81"/>
        <v/>
      </c>
      <c r="W597" s="10" t="str">
        <f t="shared" si="81"/>
        <v/>
      </c>
      <c r="X597" s="10" t="str">
        <f t="shared" si="73"/>
        <v/>
      </c>
      <c r="Y597" s="14">
        <f t="shared" si="79"/>
        <v>0</v>
      </c>
      <c r="Z597" s="4"/>
      <c r="AA597" s="10" t="str">
        <f t="shared" si="76"/>
        <v/>
      </c>
      <c r="AB597" s="10">
        <f t="shared" si="76"/>
        <v>1350.1814285714283</v>
      </c>
      <c r="AC597" s="10" t="str">
        <f t="shared" si="76"/>
        <v/>
      </c>
      <c r="AD597" s="10" t="str">
        <f t="shared" si="75"/>
        <v/>
      </c>
      <c r="AE597" s="10" t="str">
        <f t="shared" si="75"/>
        <v/>
      </c>
      <c r="AF597" s="10" t="str">
        <f t="shared" si="75"/>
        <v/>
      </c>
      <c r="AG597" s="10" t="str">
        <f t="shared" si="75"/>
        <v/>
      </c>
      <c r="AH597" s="14">
        <f t="shared" si="80"/>
        <v>0</v>
      </c>
      <c r="AI597" s="12"/>
      <c r="AJ597" s="13" t="s">
        <v>32</v>
      </c>
    </row>
    <row r="598" spans="1:36" x14ac:dyDescent="0.3">
      <c r="A598" s="15" t="s">
        <v>748</v>
      </c>
      <c r="B598" s="9" t="str">
        <f>VLOOKUP(A598,'[1]Sub Pivot'!A$1:C$65536,2,FALSE)</f>
        <v>COWLITZ FALLS POWERHOUSE</v>
      </c>
      <c r="C598" s="10">
        <f>VLOOKUP(A598,'[1]Sub Pivot'!A$1:C$65536,3,FALSE)</f>
        <v>72665</v>
      </c>
      <c r="D598" s="10">
        <f>IFERROR(VLOOKUP(A598,'[1]BP-18 Substation Detail'!A$1:C$65536,3,FALSE),"")</f>
        <v>72665</v>
      </c>
      <c r="E598" s="11">
        <f t="shared" si="77"/>
        <v>0</v>
      </c>
      <c r="G598" s="10">
        <f>IFERROR(VLOOKUP('BP-20 Substation Detail'!A598,'[1]O&amp;M Pivot'!M$1:V$65536,10,FALSE),0)</f>
        <v>1891.6171428571429</v>
      </c>
      <c r="I598" s="13" t="s">
        <v>31</v>
      </c>
      <c r="J598" s="13">
        <v>1</v>
      </c>
      <c r="K598" s="13" t="s">
        <v>31</v>
      </c>
      <c r="L598" s="13" t="s">
        <v>31</v>
      </c>
      <c r="M598" s="13" t="s">
        <v>31</v>
      </c>
      <c r="N598" s="13" t="s">
        <v>31</v>
      </c>
      <c r="O598" s="13" t="s">
        <v>31</v>
      </c>
      <c r="P598" s="13">
        <f t="shared" si="78"/>
        <v>1</v>
      </c>
      <c r="R598" s="10" t="str">
        <f t="shared" si="82"/>
        <v/>
      </c>
      <c r="S598" s="10">
        <f t="shared" si="82"/>
        <v>72665</v>
      </c>
      <c r="T598" s="10" t="str">
        <f t="shared" si="82"/>
        <v/>
      </c>
      <c r="U598" s="10" t="str">
        <f t="shared" si="81"/>
        <v/>
      </c>
      <c r="V598" s="10" t="str">
        <f t="shared" si="81"/>
        <v/>
      </c>
      <c r="W598" s="10" t="str">
        <f t="shared" si="81"/>
        <v/>
      </c>
      <c r="X598" s="10" t="str">
        <f t="shared" si="73"/>
        <v/>
      </c>
      <c r="Y598" s="14">
        <f t="shared" si="79"/>
        <v>0</v>
      </c>
      <c r="Z598" s="4"/>
      <c r="AA598" s="10" t="str">
        <f t="shared" si="76"/>
        <v/>
      </c>
      <c r="AB598" s="10">
        <f t="shared" si="76"/>
        <v>1891.6171428571429</v>
      </c>
      <c r="AC598" s="10" t="str">
        <f t="shared" si="76"/>
        <v/>
      </c>
      <c r="AD598" s="10" t="str">
        <f t="shared" si="75"/>
        <v/>
      </c>
      <c r="AE598" s="10" t="str">
        <f t="shared" si="75"/>
        <v/>
      </c>
      <c r="AF598" s="10" t="str">
        <f t="shared" si="75"/>
        <v/>
      </c>
      <c r="AG598" s="10" t="str">
        <f t="shared" si="75"/>
        <v/>
      </c>
      <c r="AH598" s="14">
        <f t="shared" si="80"/>
        <v>0</v>
      </c>
      <c r="AI598" s="12"/>
      <c r="AJ598" s="13" t="s">
        <v>32</v>
      </c>
    </row>
    <row r="599" spans="1:36" x14ac:dyDescent="0.3">
      <c r="A599" s="15" t="s">
        <v>749</v>
      </c>
      <c r="B599" s="9" t="str">
        <f>VLOOKUP(A599,'[1]Sub Pivot'!A$1:C$65536,2,FALSE)</f>
        <v>COTTONWOOD METERING POINT(BPA)</v>
      </c>
      <c r="C599" s="10">
        <f>VLOOKUP(A599,'[1]Sub Pivot'!A$1:C$65536,3,FALSE)</f>
        <v>54681</v>
      </c>
      <c r="D599" s="10">
        <f>IFERROR(VLOOKUP(A599,'[1]BP-18 Substation Detail'!A$1:C$65536,3,FALSE),"")</f>
        <v>54681</v>
      </c>
      <c r="E599" s="11">
        <f t="shared" si="77"/>
        <v>0</v>
      </c>
      <c r="G599" s="10">
        <f>IFERROR(VLOOKUP('BP-20 Substation Detail'!A599,'[1]O&amp;M Pivot'!M$1:V$65536,10,FALSE),0)</f>
        <v>425.15714285714284</v>
      </c>
      <c r="I599" s="13" t="s">
        <v>31</v>
      </c>
      <c r="J599" s="13">
        <v>1</v>
      </c>
      <c r="K599" s="13" t="s">
        <v>31</v>
      </c>
      <c r="L599" s="13" t="s">
        <v>31</v>
      </c>
      <c r="M599" s="13" t="s">
        <v>31</v>
      </c>
      <c r="N599" s="13" t="s">
        <v>31</v>
      </c>
      <c r="O599" s="13" t="s">
        <v>31</v>
      </c>
      <c r="P599" s="13">
        <f t="shared" si="78"/>
        <v>1</v>
      </c>
      <c r="R599" s="10" t="str">
        <f t="shared" si="82"/>
        <v/>
      </c>
      <c r="S599" s="10">
        <f t="shared" si="82"/>
        <v>54681</v>
      </c>
      <c r="T599" s="10" t="str">
        <f t="shared" si="82"/>
        <v/>
      </c>
      <c r="U599" s="10" t="str">
        <f t="shared" si="81"/>
        <v/>
      </c>
      <c r="V599" s="10" t="str">
        <f t="shared" si="81"/>
        <v/>
      </c>
      <c r="W599" s="10" t="str">
        <f t="shared" si="81"/>
        <v/>
      </c>
      <c r="X599" s="10" t="str">
        <f t="shared" si="73"/>
        <v/>
      </c>
      <c r="Y599" s="14">
        <f t="shared" si="79"/>
        <v>0</v>
      </c>
      <c r="Z599" s="4"/>
      <c r="AA599" s="10" t="str">
        <f t="shared" si="76"/>
        <v/>
      </c>
      <c r="AB599" s="10">
        <f t="shared" si="76"/>
        <v>425.15714285714284</v>
      </c>
      <c r="AC599" s="10" t="str">
        <f t="shared" si="76"/>
        <v/>
      </c>
      <c r="AD599" s="10" t="str">
        <f t="shared" si="75"/>
        <v/>
      </c>
      <c r="AE599" s="10" t="str">
        <f t="shared" si="75"/>
        <v/>
      </c>
      <c r="AF599" s="10" t="str">
        <f t="shared" si="75"/>
        <v/>
      </c>
      <c r="AG599" s="10" t="str">
        <f t="shared" si="75"/>
        <v/>
      </c>
      <c r="AH599" s="14">
        <f t="shared" si="80"/>
        <v>0</v>
      </c>
      <c r="AI599" s="12"/>
      <c r="AJ599" s="13" t="s">
        <v>32</v>
      </c>
    </row>
    <row r="600" spans="1:36" x14ac:dyDescent="0.3">
      <c r="A600" s="15" t="s">
        <v>750</v>
      </c>
      <c r="B600" s="9" t="str">
        <f>VLOOKUP(A600,'[1]Sub Pivot'!A$1:C$65536,2,FALSE)</f>
        <v>DARBY SUBSTATION</v>
      </c>
      <c r="C600" s="10">
        <f>VLOOKUP(A600,'[1]Sub Pivot'!A$1:C$65536,3,FALSE)</f>
        <v>39236.42</v>
      </c>
      <c r="D600" s="10">
        <f>IFERROR(VLOOKUP(A600,'[1]BP-18 Substation Detail'!A$1:C$65536,3,FALSE),"")</f>
        <v>39058.68</v>
      </c>
      <c r="E600" s="11">
        <f t="shared" si="77"/>
        <v>4.5505890112005308E-3</v>
      </c>
      <c r="G600" s="10">
        <f>IFERROR(VLOOKUP('BP-20 Substation Detail'!A600,'[1]O&amp;M Pivot'!M$1:V$65536,10,FALSE),0)</f>
        <v>1321.7385714285715</v>
      </c>
      <c r="I600" s="13" t="s">
        <v>31</v>
      </c>
      <c r="J600" s="13">
        <v>1</v>
      </c>
      <c r="K600" s="13" t="s">
        <v>31</v>
      </c>
      <c r="L600" s="13" t="s">
        <v>31</v>
      </c>
      <c r="M600" s="13" t="s">
        <v>31</v>
      </c>
      <c r="N600" s="13" t="s">
        <v>31</v>
      </c>
      <c r="O600" s="13" t="s">
        <v>31</v>
      </c>
      <c r="P600" s="13">
        <f t="shared" si="78"/>
        <v>1</v>
      </c>
      <c r="R600" s="10" t="str">
        <f t="shared" si="82"/>
        <v/>
      </c>
      <c r="S600" s="10">
        <f t="shared" si="82"/>
        <v>39236.42</v>
      </c>
      <c r="T600" s="10" t="str">
        <f t="shared" si="82"/>
        <v/>
      </c>
      <c r="U600" s="10" t="str">
        <f t="shared" si="81"/>
        <v/>
      </c>
      <c r="V600" s="10" t="str">
        <f t="shared" si="81"/>
        <v/>
      </c>
      <c r="W600" s="10" t="str">
        <f t="shared" si="81"/>
        <v/>
      </c>
      <c r="X600" s="10" t="str">
        <f t="shared" si="73"/>
        <v/>
      </c>
      <c r="Y600" s="14">
        <f t="shared" si="79"/>
        <v>0</v>
      </c>
      <c r="Z600" s="4"/>
      <c r="AA600" s="10" t="str">
        <f t="shared" si="76"/>
        <v/>
      </c>
      <c r="AB600" s="10">
        <f t="shared" si="76"/>
        <v>1321.7385714285715</v>
      </c>
      <c r="AC600" s="10" t="str">
        <f t="shared" si="76"/>
        <v/>
      </c>
      <c r="AD600" s="10" t="str">
        <f t="shared" si="75"/>
        <v/>
      </c>
      <c r="AE600" s="10" t="str">
        <f t="shared" si="75"/>
        <v/>
      </c>
      <c r="AF600" s="10" t="str">
        <f t="shared" si="75"/>
        <v/>
      </c>
      <c r="AG600" s="10" t="str">
        <f t="shared" si="75"/>
        <v/>
      </c>
      <c r="AH600" s="14">
        <f t="shared" si="80"/>
        <v>0</v>
      </c>
      <c r="AI600" s="12"/>
      <c r="AJ600" s="13" t="s">
        <v>32</v>
      </c>
    </row>
    <row r="601" spans="1:36" x14ac:dyDescent="0.3">
      <c r="A601" s="15" t="s">
        <v>751</v>
      </c>
      <c r="B601" s="9" t="str">
        <f>VLOOKUP(A601,'[1]Sub Pivot'!A$1:C$65536,2,FALSE)</f>
        <v>DAVIS CREEK SUBSTATION</v>
      </c>
      <c r="C601" s="10">
        <f>VLOOKUP(A601,'[1]Sub Pivot'!A$1:C$65536,3,FALSE)</f>
        <v>545220.83999999985</v>
      </c>
      <c r="D601" s="10">
        <f>IFERROR(VLOOKUP(A601,'[1]BP-18 Substation Detail'!A$1:C$65536,3,FALSE),"")</f>
        <v>545220.84</v>
      </c>
      <c r="E601" s="11">
        <f t="shared" si="77"/>
        <v>-2.1351957461298584E-16</v>
      </c>
      <c r="G601" s="10">
        <f>IFERROR(VLOOKUP('BP-20 Substation Detail'!A601,'[1]O&amp;M Pivot'!M$1:V$65536,10,FALSE),0)</f>
        <v>9978.8200000000015</v>
      </c>
      <c r="I601" s="13" t="s">
        <v>31</v>
      </c>
      <c r="J601" s="13">
        <v>0.13504967455022454</v>
      </c>
      <c r="K601" s="13" t="s">
        <v>31</v>
      </c>
      <c r="L601" s="13" t="s">
        <v>31</v>
      </c>
      <c r="M601" s="13">
        <v>0.86495032544977546</v>
      </c>
      <c r="N601" s="13" t="s">
        <v>31</v>
      </c>
      <c r="O601" s="13" t="s">
        <v>31</v>
      </c>
      <c r="P601" s="13">
        <f t="shared" si="78"/>
        <v>1</v>
      </c>
      <c r="R601" s="10" t="str">
        <f t="shared" si="82"/>
        <v/>
      </c>
      <c r="S601" s="10">
        <f t="shared" si="82"/>
        <v>73631.897000000026</v>
      </c>
      <c r="T601" s="10" t="str">
        <f t="shared" si="82"/>
        <v/>
      </c>
      <c r="U601" s="10" t="str">
        <f t="shared" si="81"/>
        <v/>
      </c>
      <c r="V601" s="10">
        <f t="shared" si="81"/>
        <v>471588.9429999998</v>
      </c>
      <c r="W601" s="10" t="str">
        <f t="shared" si="81"/>
        <v/>
      </c>
      <c r="X601" s="10" t="str">
        <f t="shared" si="73"/>
        <v/>
      </c>
      <c r="Y601" s="14">
        <f t="shared" si="79"/>
        <v>0</v>
      </c>
      <c r="Z601" s="4"/>
      <c r="AA601" s="10" t="str">
        <f t="shared" si="76"/>
        <v/>
      </c>
      <c r="AB601" s="10">
        <f t="shared" si="76"/>
        <v>1347.6363933952719</v>
      </c>
      <c r="AC601" s="10" t="str">
        <f t="shared" si="76"/>
        <v/>
      </c>
      <c r="AD601" s="10" t="str">
        <f t="shared" si="75"/>
        <v/>
      </c>
      <c r="AE601" s="10">
        <f t="shared" si="75"/>
        <v>8631.183606604729</v>
      </c>
      <c r="AF601" s="10" t="str">
        <f t="shared" si="75"/>
        <v/>
      </c>
      <c r="AG601" s="10" t="str">
        <f t="shared" si="75"/>
        <v/>
      </c>
      <c r="AH601" s="14">
        <f t="shared" si="80"/>
        <v>0</v>
      </c>
      <c r="AI601" s="12"/>
      <c r="AJ601" s="13" t="s">
        <v>752</v>
      </c>
    </row>
    <row r="602" spans="1:36" x14ac:dyDescent="0.3">
      <c r="A602" s="15" t="s">
        <v>753</v>
      </c>
      <c r="B602" s="9" t="str">
        <f>VLOOKUP(A602,'[1]Sub Pivot'!A$1:C$65536,2,FALSE)</f>
        <v>DISCOVERY BAY SUBSTATION</v>
      </c>
      <c r="C602" s="10">
        <f>VLOOKUP(A602,'[1]Sub Pivot'!A$1:C$65536,3,FALSE)</f>
        <v>54873.85</v>
      </c>
      <c r="D602" s="10">
        <f>IFERROR(VLOOKUP(A602,'[1]BP-18 Substation Detail'!A$1:C$65536,3,FALSE),"")</f>
        <v>54873.85</v>
      </c>
      <c r="E602" s="11">
        <f t="shared" si="77"/>
        <v>0</v>
      </c>
      <c r="G602" s="10">
        <f>IFERROR(VLOOKUP('BP-20 Substation Detail'!A602,'[1]O&amp;M Pivot'!M$1:V$65536,10,FALSE),0)</f>
        <v>291.13714285714286</v>
      </c>
      <c r="I602" s="13" t="s">
        <v>31</v>
      </c>
      <c r="J602" s="13">
        <v>1</v>
      </c>
      <c r="K602" s="13" t="s">
        <v>31</v>
      </c>
      <c r="L602" s="13" t="s">
        <v>31</v>
      </c>
      <c r="M602" s="13" t="s">
        <v>31</v>
      </c>
      <c r="N602" s="13" t="s">
        <v>31</v>
      </c>
      <c r="O602" s="13" t="s">
        <v>31</v>
      </c>
      <c r="P602" s="13">
        <f t="shared" si="78"/>
        <v>1</v>
      </c>
      <c r="R602" s="10" t="str">
        <f t="shared" si="82"/>
        <v/>
      </c>
      <c r="S602" s="10">
        <f t="shared" si="82"/>
        <v>54873.85</v>
      </c>
      <c r="T602" s="10" t="str">
        <f t="shared" si="82"/>
        <v/>
      </c>
      <c r="U602" s="10" t="str">
        <f t="shared" si="81"/>
        <v/>
      </c>
      <c r="V602" s="10" t="str">
        <f t="shared" si="81"/>
        <v/>
      </c>
      <c r="W602" s="10" t="str">
        <f t="shared" si="81"/>
        <v/>
      </c>
      <c r="X602" s="10" t="str">
        <f t="shared" si="73"/>
        <v/>
      </c>
      <c r="Y602" s="14">
        <f t="shared" si="79"/>
        <v>0</v>
      </c>
      <c r="Z602" s="4"/>
      <c r="AA602" s="10" t="str">
        <f t="shared" si="76"/>
        <v/>
      </c>
      <c r="AB602" s="10">
        <f t="shared" si="76"/>
        <v>291.13714285714286</v>
      </c>
      <c r="AC602" s="10" t="str">
        <f t="shared" si="76"/>
        <v/>
      </c>
      <c r="AD602" s="10" t="str">
        <f t="shared" si="75"/>
        <v/>
      </c>
      <c r="AE602" s="10" t="str">
        <f t="shared" si="75"/>
        <v/>
      </c>
      <c r="AF602" s="10" t="str">
        <f t="shared" si="75"/>
        <v/>
      </c>
      <c r="AG602" s="10" t="str">
        <f t="shared" si="75"/>
        <v/>
      </c>
      <c r="AH602" s="14">
        <f t="shared" si="80"/>
        <v>0</v>
      </c>
      <c r="AI602" s="12"/>
      <c r="AJ602" s="13" t="s">
        <v>32</v>
      </c>
    </row>
    <row r="603" spans="1:36" x14ac:dyDescent="0.3">
      <c r="A603" s="15" t="s">
        <v>754</v>
      </c>
      <c r="B603" s="9" t="str">
        <f>VLOOKUP(A603,'[1]Sub Pivot'!A$1:C$65536,2,FALSE)</f>
        <v>DECLO METERING POINT</v>
      </c>
      <c r="C603" s="10">
        <f>VLOOKUP(A603,'[1]Sub Pivot'!A$1:C$65536,3,FALSE)</f>
        <v>43494</v>
      </c>
      <c r="D603" s="10">
        <f>IFERROR(VLOOKUP(A603,'[1]BP-18 Substation Detail'!A$1:C$65536,3,FALSE),"")</f>
        <v>43494</v>
      </c>
      <c r="E603" s="11">
        <f t="shared" si="77"/>
        <v>0</v>
      </c>
      <c r="G603" s="10">
        <f>IFERROR(VLOOKUP('BP-20 Substation Detail'!A603,'[1]O&amp;M Pivot'!M$1:V$65536,10,FALSE),0)</f>
        <v>1618.2899999999997</v>
      </c>
      <c r="I603" s="13" t="s">
        <v>31</v>
      </c>
      <c r="J603" s="13">
        <v>1</v>
      </c>
      <c r="K603" s="13" t="s">
        <v>31</v>
      </c>
      <c r="L603" s="13" t="s">
        <v>31</v>
      </c>
      <c r="M603" s="13" t="s">
        <v>31</v>
      </c>
      <c r="N603" s="13" t="s">
        <v>31</v>
      </c>
      <c r="O603" s="13" t="s">
        <v>31</v>
      </c>
      <c r="P603" s="13">
        <f t="shared" si="78"/>
        <v>1</v>
      </c>
      <c r="R603" s="10" t="str">
        <f t="shared" si="82"/>
        <v/>
      </c>
      <c r="S603" s="10">
        <f t="shared" si="82"/>
        <v>43494</v>
      </c>
      <c r="T603" s="10" t="str">
        <f t="shared" si="82"/>
        <v/>
      </c>
      <c r="U603" s="10" t="str">
        <f t="shared" si="81"/>
        <v/>
      </c>
      <c r="V603" s="10" t="str">
        <f t="shared" si="81"/>
        <v/>
      </c>
      <c r="W603" s="10" t="str">
        <f t="shared" si="81"/>
        <v/>
      </c>
      <c r="X603" s="10" t="str">
        <f t="shared" si="73"/>
        <v/>
      </c>
      <c r="Y603" s="14">
        <f t="shared" si="79"/>
        <v>0</v>
      </c>
      <c r="Z603" s="4"/>
      <c r="AA603" s="10" t="str">
        <f t="shared" si="76"/>
        <v/>
      </c>
      <c r="AB603" s="10">
        <f t="shared" si="76"/>
        <v>1618.2899999999997</v>
      </c>
      <c r="AC603" s="10" t="str">
        <f t="shared" si="76"/>
        <v/>
      </c>
      <c r="AD603" s="10" t="str">
        <f t="shared" si="75"/>
        <v/>
      </c>
      <c r="AE603" s="10" t="str">
        <f t="shared" si="75"/>
        <v/>
      </c>
      <c r="AF603" s="10" t="str">
        <f t="shared" si="75"/>
        <v/>
      </c>
      <c r="AG603" s="10" t="str">
        <f t="shared" si="75"/>
        <v/>
      </c>
      <c r="AH603" s="14">
        <f t="shared" si="80"/>
        <v>0</v>
      </c>
      <c r="AI603" s="12"/>
      <c r="AJ603" s="13" t="s">
        <v>32</v>
      </c>
    </row>
    <row r="604" spans="1:36" x14ac:dyDescent="0.3">
      <c r="A604" s="15" t="s">
        <v>755</v>
      </c>
      <c r="B604" s="9" t="str">
        <f>VLOOKUP(A604,'[1]Sub Pivot'!A$1:C$65536,2,FALSE)</f>
        <v>DELL SUBSTATION</v>
      </c>
      <c r="C604" s="10">
        <f>VLOOKUP(A604,'[1]Sub Pivot'!A$1:C$65536,3,FALSE)</f>
        <v>30156</v>
      </c>
      <c r="D604" s="10">
        <f>IFERROR(VLOOKUP(A604,'[1]BP-18 Substation Detail'!A$1:C$65536,3,FALSE),"")</f>
        <v>30156</v>
      </c>
      <c r="E604" s="11">
        <f t="shared" si="77"/>
        <v>0</v>
      </c>
      <c r="G604" s="10">
        <f>IFERROR(VLOOKUP('BP-20 Substation Detail'!A604,'[1]O&amp;M Pivot'!M$1:V$65536,10,FALSE),0)</f>
        <v>1251.7257142857145</v>
      </c>
      <c r="I604" s="13" t="s">
        <v>31</v>
      </c>
      <c r="J604" s="13">
        <v>1</v>
      </c>
      <c r="K604" s="13" t="s">
        <v>31</v>
      </c>
      <c r="L604" s="13" t="s">
        <v>31</v>
      </c>
      <c r="M604" s="13" t="s">
        <v>31</v>
      </c>
      <c r="N604" s="13" t="s">
        <v>31</v>
      </c>
      <c r="O604" s="13" t="s">
        <v>31</v>
      </c>
      <c r="P604" s="13">
        <f t="shared" si="78"/>
        <v>1</v>
      </c>
      <c r="R604" s="10" t="str">
        <f t="shared" si="82"/>
        <v/>
      </c>
      <c r="S604" s="10">
        <f t="shared" si="82"/>
        <v>30156</v>
      </c>
      <c r="T604" s="10" t="str">
        <f t="shared" si="82"/>
        <v/>
      </c>
      <c r="U604" s="10" t="str">
        <f t="shared" si="81"/>
        <v/>
      </c>
      <c r="V604" s="10" t="str">
        <f t="shared" si="81"/>
        <v/>
      </c>
      <c r="W604" s="10" t="str">
        <f t="shared" si="81"/>
        <v/>
      </c>
      <c r="X604" s="10" t="str">
        <f t="shared" si="73"/>
        <v/>
      </c>
      <c r="Y604" s="14">
        <f t="shared" si="79"/>
        <v>0</v>
      </c>
      <c r="Z604" s="4"/>
      <c r="AA604" s="10" t="str">
        <f t="shared" si="76"/>
        <v/>
      </c>
      <c r="AB604" s="10">
        <f t="shared" si="76"/>
        <v>1251.7257142857145</v>
      </c>
      <c r="AC604" s="10" t="str">
        <f t="shared" si="76"/>
        <v/>
      </c>
      <c r="AD604" s="10" t="str">
        <f t="shared" si="75"/>
        <v/>
      </c>
      <c r="AE604" s="10" t="str">
        <f t="shared" si="75"/>
        <v/>
      </c>
      <c r="AF604" s="10" t="str">
        <f t="shared" si="75"/>
        <v/>
      </c>
      <c r="AG604" s="10" t="str">
        <f t="shared" si="75"/>
        <v/>
      </c>
      <c r="AH604" s="14">
        <f t="shared" si="80"/>
        <v>0</v>
      </c>
      <c r="AI604" s="12"/>
      <c r="AJ604" s="13" t="s">
        <v>32</v>
      </c>
    </row>
    <row r="605" spans="1:36" x14ac:dyDescent="0.3">
      <c r="A605" s="15" t="s">
        <v>756</v>
      </c>
      <c r="B605" s="9" t="str">
        <f>VLOOKUP(A605,'[1]Sub Pivot'!A$1:C$65536,2,FALSE)</f>
        <v>DELIGHT SUBSTATION</v>
      </c>
      <c r="C605" s="10">
        <f>VLOOKUP(A605,'[1]Sub Pivot'!A$1:C$65536,3,FALSE)</f>
        <v>34597.040000000001</v>
      </c>
      <c r="D605" s="10">
        <f>IFERROR(VLOOKUP(A605,'[1]BP-18 Substation Detail'!A$1:C$65536,3,FALSE),"")</f>
        <v>34597.040000000001</v>
      </c>
      <c r="E605" s="11">
        <f t="shared" si="77"/>
        <v>0</v>
      </c>
      <c r="G605" s="10">
        <f>IFERROR(VLOOKUP('BP-20 Substation Detail'!A605,'[1]O&amp;M Pivot'!M$1:V$65536,10,FALSE),0)</f>
        <v>728.50142857142862</v>
      </c>
      <c r="I605" s="13" t="s">
        <v>31</v>
      </c>
      <c r="J605" s="13">
        <v>1</v>
      </c>
      <c r="K605" s="13" t="s">
        <v>31</v>
      </c>
      <c r="L605" s="13" t="s">
        <v>31</v>
      </c>
      <c r="M605" s="13" t="s">
        <v>31</v>
      </c>
      <c r="N605" s="13" t="s">
        <v>31</v>
      </c>
      <c r="O605" s="13" t="s">
        <v>31</v>
      </c>
      <c r="P605" s="13">
        <f t="shared" si="78"/>
        <v>1</v>
      </c>
      <c r="R605" s="10" t="str">
        <f t="shared" si="82"/>
        <v/>
      </c>
      <c r="S605" s="10">
        <f t="shared" si="82"/>
        <v>34597.040000000001</v>
      </c>
      <c r="T605" s="10" t="str">
        <f t="shared" si="82"/>
        <v/>
      </c>
      <c r="U605" s="10" t="str">
        <f t="shared" si="81"/>
        <v/>
      </c>
      <c r="V605" s="10" t="str">
        <f t="shared" si="81"/>
        <v/>
      </c>
      <c r="W605" s="10" t="str">
        <f t="shared" si="81"/>
        <v/>
      </c>
      <c r="X605" s="10" t="str">
        <f t="shared" si="81"/>
        <v/>
      </c>
      <c r="Y605" s="14">
        <f t="shared" si="79"/>
        <v>0</v>
      </c>
      <c r="Z605" s="4"/>
      <c r="AA605" s="10" t="str">
        <f t="shared" si="76"/>
        <v/>
      </c>
      <c r="AB605" s="10">
        <f t="shared" si="76"/>
        <v>728.50142857142862</v>
      </c>
      <c r="AC605" s="10" t="str">
        <f t="shared" si="76"/>
        <v/>
      </c>
      <c r="AD605" s="10" t="str">
        <f t="shared" si="75"/>
        <v/>
      </c>
      <c r="AE605" s="10" t="str">
        <f t="shared" si="75"/>
        <v/>
      </c>
      <c r="AF605" s="10" t="str">
        <f t="shared" si="75"/>
        <v/>
      </c>
      <c r="AG605" s="10" t="str">
        <f t="shared" si="75"/>
        <v/>
      </c>
      <c r="AH605" s="14">
        <f t="shared" si="80"/>
        <v>0</v>
      </c>
      <c r="AI605" s="12"/>
      <c r="AJ605" s="13" t="s">
        <v>32</v>
      </c>
    </row>
    <row r="606" spans="1:36" x14ac:dyDescent="0.3">
      <c r="A606" s="15" t="s">
        <v>757</v>
      </c>
      <c r="B606" s="9" t="str">
        <f>VLOOKUP(A606,'[1]Sub Pivot'!A$1:C$65536,2,FALSE)</f>
        <v>DROP PLANT PUMPING PLANT</v>
      </c>
      <c r="C606" s="10">
        <f>VLOOKUP(A606,'[1]Sub Pivot'!A$1:C$65536,3,FALSE)</f>
        <v>8779</v>
      </c>
      <c r="D606" s="10">
        <f>IFERROR(VLOOKUP(A606,'[1]BP-18 Substation Detail'!A$1:C$65536,3,FALSE),"")</f>
        <v>8779</v>
      </c>
      <c r="E606" s="11">
        <f t="shared" si="77"/>
        <v>0</v>
      </c>
      <c r="G606" s="10">
        <f>IFERROR(VLOOKUP('BP-20 Substation Detail'!A606,'[1]O&amp;M Pivot'!M$1:V$65536,10,FALSE),0)</f>
        <v>0</v>
      </c>
      <c r="I606" s="13" t="s">
        <v>31</v>
      </c>
      <c r="J606" s="13">
        <v>1</v>
      </c>
      <c r="K606" s="13" t="s">
        <v>31</v>
      </c>
      <c r="L606" s="13" t="s">
        <v>31</v>
      </c>
      <c r="M606" s="13" t="s">
        <v>31</v>
      </c>
      <c r="N606" s="13" t="s">
        <v>31</v>
      </c>
      <c r="O606" s="13" t="s">
        <v>31</v>
      </c>
      <c r="P606" s="13">
        <f t="shared" si="78"/>
        <v>1</v>
      </c>
      <c r="R606" s="10" t="str">
        <f t="shared" si="82"/>
        <v/>
      </c>
      <c r="S606" s="10">
        <f t="shared" si="82"/>
        <v>8779</v>
      </c>
      <c r="T606" s="10" t="str">
        <f t="shared" si="82"/>
        <v/>
      </c>
      <c r="U606" s="10" t="str">
        <f t="shared" si="81"/>
        <v/>
      </c>
      <c r="V606" s="10" t="str">
        <f t="shared" si="81"/>
        <v/>
      </c>
      <c r="W606" s="10" t="str">
        <f t="shared" si="81"/>
        <v/>
      </c>
      <c r="X606" s="10" t="str">
        <f t="shared" si="81"/>
        <v/>
      </c>
      <c r="Y606" s="14">
        <f t="shared" si="79"/>
        <v>0</v>
      </c>
      <c r="Z606" s="4"/>
      <c r="AA606" s="10" t="str">
        <f t="shared" si="76"/>
        <v/>
      </c>
      <c r="AB606" s="10">
        <f t="shared" si="76"/>
        <v>0</v>
      </c>
      <c r="AC606" s="10" t="str">
        <f t="shared" si="76"/>
        <v/>
      </c>
      <c r="AD606" s="10" t="str">
        <f t="shared" si="75"/>
        <v/>
      </c>
      <c r="AE606" s="10" t="str">
        <f t="shared" si="75"/>
        <v/>
      </c>
      <c r="AF606" s="10" t="str">
        <f t="shared" si="75"/>
        <v/>
      </c>
      <c r="AG606" s="10" t="str">
        <f t="shared" si="75"/>
        <v/>
      </c>
      <c r="AH606" s="14">
        <f t="shared" si="80"/>
        <v>0</v>
      </c>
      <c r="AI606" s="12"/>
      <c r="AJ606" s="13" t="s">
        <v>32</v>
      </c>
    </row>
    <row r="607" spans="1:36" x14ac:dyDescent="0.3">
      <c r="A607" s="15" t="s">
        <v>758</v>
      </c>
      <c r="B607" s="9" t="str">
        <f>VLOOKUP(A607,'[1]Sub Pivot'!A$1:C$65536,2,FALSE)</f>
        <v>DILLARD SUBSTATION</v>
      </c>
      <c r="C607" s="10">
        <f>VLOOKUP(A607,'[1]Sub Pivot'!A$1:C$65536,3,FALSE)</f>
        <v>17335</v>
      </c>
      <c r="D607" s="10">
        <f>IFERROR(VLOOKUP(A607,'[1]BP-18 Substation Detail'!A$1:C$65536,3,FALSE),"")</f>
        <v>17335</v>
      </c>
      <c r="E607" s="11">
        <f t="shared" si="77"/>
        <v>0</v>
      </c>
      <c r="G607" s="10">
        <f>IFERROR(VLOOKUP('BP-20 Substation Detail'!A607,'[1]O&amp;M Pivot'!M$1:V$65536,10,FALSE),0)</f>
        <v>373.06</v>
      </c>
      <c r="I607" s="13" t="s">
        <v>31</v>
      </c>
      <c r="J607" s="13">
        <v>1</v>
      </c>
      <c r="K607" s="13" t="s">
        <v>31</v>
      </c>
      <c r="L607" s="13" t="s">
        <v>31</v>
      </c>
      <c r="M607" s="13" t="s">
        <v>31</v>
      </c>
      <c r="N607" s="13" t="s">
        <v>31</v>
      </c>
      <c r="O607" s="13" t="s">
        <v>31</v>
      </c>
      <c r="P607" s="13">
        <f t="shared" si="78"/>
        <v>1</v>
      </c>
      <c r="R607" s="10" t="str">
        <f t="shared" si="82"/>
        <v/>
      </c>
      <c r="S607" s="10">
        <f t="shared" si="82"/>
        <v>17335</v>
      </c>
      <c r="T607" s="10" t="str">
        <f t="shared" si="82"/>
        <v/>
      </c>
      <c r="U607" s="10" t="str">
        <f t="shared" si="81"/>
        <v/>
      </c>
      <c r="V607" s="10" t="str">
        <f t="shared" si="81"/>
        <v/>
      </c>
      <c r="W607" s="10" t="str">
        <f t="shared" si="81"/>
        <v/>
      </c>
      <c r="X607" s="10" t="str">
        <f t="shared" si="81"/>
        <v/>
      </c>
      <c r="Y607" s="14">
        <f t="shared" si="79"/>
        <v>0</v>
      </c>
      <c r="Z607" s="4"/>
      <c r="AA607" s="10" t="str">
        <f t="shared" si="76"/>
        <v/>
      </c>
      <c r="AB607" s="10">
        <f t="shared" si="76"/>
        <v>373.06</v>
      </c>
      <c r="AC607" s="10" t="str">
        <f t="shared" si="76"/>
        <v/>
      </c>
      <c r="AD607" s="10" t="str">
        <f t="shared" si="75"/>
        <v/>
      </c>
      <c r="AE607" s="10" t="str">
        <f t="shared" si="75"/>
        <v/>
      </c>
      <c r="AF607" s="10" t="str">
        <f t="shared" si="75"/>
        <v/>
      </c>
      <c r="AG607" s="10" t="str">
        <f t="shared" si="75"/>
        <v/>
      </c>
      <c r="AH607" s="14">
        <f t="shared" si="80"/>
        <v>0</v>
      </c>
      <c r="AI607" s="12"/>
      <c r="AJ607" s="13" t="s">
        <v>32</v>
      </c>
    </row>
    <row r="608" spans="1:36" x14ac:dyDescent="0.3">
      <c r="A608" s="15" t="s">
        <v>759</v>
      </c>
      <c r="B608" s="9" t="str">
        <f>VLOOKUP(A608,'[1]Sub Pivot'!A$1:C$65536,2,FALSE)</f>
        <v>DILLON  SUBSTATION</v>
      </c>
      <c r="C608" s="10">
        <f>VLOOKUP(A608,'[1]Sub Pivot'!A$1:C$65536,3,FALSE)</f>
        <v>28985</v>
      </c>
      <c r="D608" s="10">
        <f>IFERROR(VLOOKUP(A608,'[1]BP-18 Substation Detail'!A$1:C$65536,3,FALSE),"")</f>
        <v>28985</v>
      </c>
      <c r="E608" s="11">
        <f t="shared" si="77"/>
        <v>0</v>
      </c>
      <c r="G608" s="10">
        <f>IFERROR(VLOOKUP('BP-20 Substation Detail'!A608,'[1]O&amp;M Pivot'!M$1:V$65536,10,FALSE),0)</f>
        <v>924.64</v>
      </c>
      <c r="I608" s="13" t="s">
        <v>31</v>
      </c>
      <c r="J608" s="13">
        <v>1</v>
      </c>
      <c r="K608" s="13" t="s">
        <v>31</v>
      </c>
      <c r="L608" s="13" t="s">
        <v>31</v>
      </c>
      <c r="M608" s="13" t="s">
        <v>31</v>
      </c>
      <c r="N608" s="13" t="s">
        <v>31</v>
      </c>
      <c r="O608" s="13" t="s">
        <v>31</v>
      </c>
      <c r="P608" s="13">
        <f t="shared" si="78"/>
        <v>1</v>
      </c>
      <c r="R608" s="10" t="str">
        <f t="shared" si="82"/>
        <v/>
      </c>
      <c r="S608" s="10">
        <f t="shared" si="82"/>
        <v>28985</v>
      </c>
      <c r="T608" s="10" t="str">
        <f t="shared" si="82"/>
        <v/>
      </c>
      <c r="U608" s="10" t="str">
        <f t="shared" si="81"/>
        <v/>
      </c>
      <c r="V608" s="10" t="str">
        <f t="shared" si="81"/>
        <v/>
      </c>
      <c r="W608" s="10" t="str">
        <f t="shared" si="81"/>
        <v/>
      </c>
      <c r="X608" s="10" t="str">
        <f t="shared" si="81"/>
        <v/>
      </c>
      <c r="Y608" s="14">
        <f t="shared" si="79"/>
        <v>0</v>
      </c>
      <c r="Z608" s="4"/>
      <c r="AA608" s="10" t="str">
        <f t="shared" si="76"/>
        <v/>
      </c>
      <c r="AB608" s="10">
        <f t="shared" si="76"/>
        <v>924.64</v>
      </c>
      <c r="AC608" s="10" t="str">
        <f t="shared" si="76"/>
        <v/>
      </c>
      <c r="AD608" s="10" t="str">
        <f t="shared" si="75"/>
        <v/>
      </c>
      <c r="AE608" s="10" t="str">
        <f t="shared" si="75"/>
        <v/>
      </c>
      <c r="AF608" s="10" t="str">
        <f t="shared" si="75"/>
        <v/>
      </c>
      <c r="AG608" s="10" t="str">
        <f t="shared" si="75"/>
        <v/>
      </c>
      <c r="AH608" s="14">
        <f t="shared" si="80"/>
        <v>0</v>
      </c>
      <c r="AI608" s="12"/>
      <c r="AJ608" s="13" t="s">
        <v>32</v>
      </c>
    </row>
    <row r="609" spans="1:36" x14ac:dyDescent="0.3">
      <c r="A609" s="15" t="s">
        <v>760</v>
      </c>
      <c r="B609" s="9" t="str">
        <f>VLOOKUP(A609,'[1]Sub Pivot'!A$1:C$65536,2,FALSE)</f>
        <v>DIVIDE SUBSTATION</v>
      </c>
      <c r="C609" s="10">
        <f>VLOOKUP(A609,'[1]Sub Pivot'!A$1:C$65536,3,FALSE)</f>
        <v>22748</v>
      </c>
      <c r="D609" s="10">
        <f>IFERROR(VLOOKUP(A609,'[1]BP-18 Substation Detail'!A$1:C$65536,3,FALSE),"")</f>
        <v>22748</v>
      </c>
      <c r="E609" s="11">
        <f t="shared" si="77"/>
        <v>0</v>
      </c>
      <c r="G609" s="10">
        <f>IFERROR(VLOOKUP('BP-20 Substation Detail'!A609,'[1]O&amp;M Pivot'!M$1:V$65536,10,FALSE),0)</f>
        <v>46.414285714285711</v>
      </c>
      <c r="I609" s="13" t="s">
        <v>31</v>
      </c>
      <c r="J609" s="13">
        <v>1</v>
      </c>
      <c r="K609" s="13" t="s">
        <v>31</v>
      </c>
      <c r="L609" s="13" t="s">
        <v>31</v>
      </c>
      <c r="M609" s="13" t="s">
        <v>31</v>
      </c>
      <c r="N609" s="13" t="s">
        <v>31</v>
      </c>
      <c r="O609" s="13" t="s">
        <v>31</v>
      </c>
      <c r="P609" s="13">
        <f t="shared" si="78"/>
        <v>1</v>
      </c>
      <c r="R609" s="10" t="str">
        <f t="shared" si="82"/>
        <v/>
      </c>
      <c r="S609" s="10">
        <f t="shared" si="82"/>
        <v>22748</v>
      </c>
      <c r="T609" s="10" t="str">
        <f t="shared" si="82"/>
        <v/>
      </c>
      <c r="U609" s="10" t="str">
        <f t="shared" si="81"/>
        <v/>
      </c>
      <c r="V609" s="10" t="str">
        <f t="shared" si="81"/>
        <v/>
      </c>
      <c r="W609" s="10" t="str">
        <f t="shared" si="81"/>
        <v/>
      </c>
      <c r="X609" s="10" t="str">
        <f t="shared" si="81"/>
        <v/>
      </c>
      <c r="Y609" s="14">
        <f t="shared" si="79"/>
        <v>0</v>
      </c>
      <c r="Z609" s="4"/>
      <c r="AA609" s="10" t="str">
        <f t="shared" si="76"/>
        <v/>
      </c>
      <c r="AB609" s="10">
        <f t="shared" si="76"/>
        <v>46.414285714285711</v>
      </c>
      <c r="AC609" s="10" t="str">
        <f t="shared" si="76"/>
        <v/>
      </c>
      <c r="AD609" s="10" t="str">
        <f t="shared" si="75"/>
        <v/>
      </c>
      <c r="AE609" s="10" t="str">
        <f t="shared" si="75"/>
        <v/>
      </c>
      <c r="AF609" s="10" t="str">
        <f t="shared" si="75"/>
        <v/>
      </c>
      <c r="AG609" s="10" t="str">
        <f t="shared" si="75"/>
        <v/>
      </c>
      <c r="AH609" s="14">
        <f t="shared" si="80"/>
        <v>0</v>
      </c>
      <c r="AI609" s="12"/>
      <c r="AJ609" s="13" t="s">
        <v>32</v>
      </c>
    </row>
    <row r="610" spans="1:36" x14ac:dyDescent="0.3">
      <c r="A610" s="15" t="s">
        <v>761</v>
      </c>
      <c r="B610" s="9" t="str">
        <f>VLOOKUP(A610,'[1]Sub Pivot'!A$1:C$65536,2,FALSE)</f>
        <v>DELENA SUBSTATION</v>
      </c>
      <c r="C610" s="10">
        <f>VLOOKUP(A610,'[1]Sub Pivot'!A$1:C$65536,3,FALSE)</f>
        <v>60981</v>
      </c>
      <c r="D610" s="10">
        <f>IFERROR(VLOOKUP(A610,'[1]BP-18 Substation Detail'!A$1:C$65536,3,FALSE),"")</f>
        <v>60981</v>
      </c>
      <c r="E610" s="11">
        <f t="shared" si="77"/>
        <v>0</v>
      </c>
      <c r="G610" s="10">
        <f>IFERROR(VLOOKUP('BP-20 Substation Detail'!A610,'[1]O&amp;M Pivot'!M$1:V$65536,10,FALSE),0)</f>
        <v>525.38142857142861</v>
      </c>
      <c r="I610" s="13" t="s">
        <v>31</v>
      </c>
      <c r="J610" s="13">
        <v>1</v>
      </c>
      <c r="K610" s="13" t="s">
        <v>31</v>
      </c>
      <c r="L610" s="13" t="s">
        <v>31</v>
      </c>
      <c r="M610" s="13" t="s">
        <v>31</v>
      </c>
      <c r="N610" s="13" t="s">
        <v>31</v>
      </c>
      <c r="O610" s="13" t="s">
        <v>31</v>
      </c>
      <c r="P610" s="13">
        <f t="shared" si="78"/>
        <v>1</v>
      </c>
      <c r="R610" s="10" t="str">
        <f t="shared" si="82"/>
        <v/>
      </c>
      <c r="S610" s="10">
        <f t="shared" si="82"/>
        <v>60981</v>
      </c>
      <c r="T610" s="10" t="str">
        <f t="shared" si="82"/>
        <v/>
      </c>
      <c r="U610" s="10" t="str">
        <f t="shared" si="81"/>
        <v/>
      </c>
      <c r="V610" s="10" t="str">
        <f t="shared" si="81"/>
        <v/>
      </c>
      <c r="W610" s="10" t="str">
        <f t="shared" si="81"/>
        <v/>
      </c>
      <c r="X610" s="10" t="str">
        <f t="shared" si="81"/>
        <v/>
      </c>
      <c r="Y610" s="14">
        <f t="shared" si="79"/>
        <v>0</v>
      </c>
      <c r="Z610" s="4"/>
      <c r="AA610" s="10" t="str">
        <f t="shared" si="76"/>
        <v/>
      </c>
      <c r="AB610" s="10">
        <f t="shared" si="76"/>
        <v>525.38142857142861</v>
      </c>
      <c r="AC610" s="10" t="str">
        <f t="shared" si="76"/>
        <v/>
      </c>
      <c r="AD610" s="10" t="str">
        <f t="shared" si="75"/>
        <v/>
      </c>
      <c r="AE610" s="10" t="str">
        <f t="shared" si="75"/>
        <v/>
      </c>
      <c r="AF610" s="10" t="str">
        <f t="shared" si="75"/>
        <v/>
      </c>
      <c r="AG610" s="10" t="str">
        <f t="shared" si="75"/>
        <v/>
      </c>
      <c r="AH610" s="14">
        <f t="shared" si="80"/>
        <v>0</v>
      </c>
      <c r="AI610" s="12"/>
      <c r="AJ610" s="13" t="s">
        <v>32</v>
      </c>
    </row>
    <row r="611" spans="1:36" x14ac:dyDescent="0.3">
      <c r="A611" s="15" t="s">
        <v>762</v>
      </c>
      <c r="B611" s="9" t="str">
        <f>VLOOKUP(A611,'[1]Sub Pivot'!A$1:C$65536,2,FALSE)</f>
        <v>DOE 251W SUBSTATION</v>
      </c>
      <c r="C611" s="10">
        <f>VLOOKUP(A611,'[1]Sub Pivot'!A$1:C$65536,3,FALSE)</f>
        <v>93614.09</v>
      </c>
      <c r="D611" s="10">
        <f>IFERROR(VLOOKUP(A611,'[1]BP-18 Substation Detail'!A$1:C$65536,3,FALSE),"")</f>
        <v>90374.9</v>
      </c>
      <c r="E611" s="11">
        <f t="shared" si="77"/>
        <v>3.5841699409902554E-2</v>
      </c>
      <c r="G611" s="10">
        <f>IFERROR(VLOOKUP('BP-20 Substation Detail'!A611,'[1]O&amp;M Pivot'!M$1:V$65536,10,FALSE),0)</f>
        <v>438.26428571428568</v>
      </c>
      <c r="I611" s="13" t="s">
        <v>31</v>
      </c>
      <c r="J611" s="13">
        <v>1</v>
      </c>
      <c r="K611" s="13" t="s">
        <v>31</v>
      </c>
      <c r="L611" s="13" t="s">
        <v>31</v>
      </c>
      <c r="M611" s="13" t="s">
        <v>31</v>
      </c>
      <c r="N611" s="13" t="s">
        <v>31</v>
      </c>
      <c r="O611" s="13" t="s">
        <v>31</v>
      </c>
      <c r="P611" s="13">
        <f t="shared" si="78"/>
        <v>1</v>
      </c>
      <c r="R611" s="10" t="str">
        <f t="shared" si="82"/>
        <v/>
      </c>
      <c r="S611" s="10">
        <f t="shared" si="82"/>
        <v>93614.09</v>
      </c>
      <c r="T611" s="10" t="str">
        <f t="shared" si="82"/>
        <v/>
      </c>
      <c r="U611" s="10" t="str">
        <f t="shared" si="81"/>
        <v/>
      </c>
      <c r="V611" s="10" t="str">
        <f t="shared" si="81"/>
        <v/>
      </c>
      <c r="W611" s="10" t="str">
        <f t="shared" si="81"/>
        <v/>
      </c>
      <c r="X611" s="10" t="str">
        <f t="shared" si="81"/>
        <v/>
      </c>
      <c r="Y611" s="14">
        <f t="shared" si="79"/>
        <v>0</v>
      </c>
      <c r="Z611" s="4"/>
      <c r="AA611" s="10" t="str">
        <f t="shared" si="76"/>
        <v/>
      </c>
      <c r="AB611" s="10">
        <f t="shared" si="76"/>
        <v>438.26428571428568</v>
      </c>
      <c r="AC611" s="10" t="str">
        <f t="shared" si="76"/>
        <v/>
      </c>
      <c r="AD611" s="10" t="str">
        <f t="shared" si="75"/>
        <v/>
      </c>
      <c r="AE611" s="10" t="str">
        <f t="shared" si="75"/>
        <v/>
      </c>
      <c r="AF611" s="10" t="str">
        <f t="shared" si="75"/>
        <v/>
      </c>
      <c r="AG611" s="10" t="str">
        <f t="shared" si="75"/>
        <v/>
      </c>
      <c r="AH611" s="14">
        <f t="shared" si="80"/>
        <v>0</v>
      </c>
      <c r="AI611" s="12"/>
      <c r="AJ611" s="13" t="s">
        <v>32</v>
      </c>
    </row>
    <row r="612" spans="1:36" x14ac:dyDescent="0.3">
      <c r="A612" s="15" t="s">
        <v>763</v>
      </c>
      <c r="B612" s="9" t="str">
        <f>VLOOKUP(A612,'[1]Sub Pivot'!A$1:C$65536,2,FALSE)</f>
        <v>DOE 451B SUBSTATION</v>
      </c>
      <c r="C612" s="10">
        <f>VLOOKUP(A612,'[1]Sub Pivot'!A$1:C$65536,3,FALSE)</f>
        <v>21042</v>
      </c>
      <c r="D612" s="10">
        <f>IFERROR(VLOOKUP(A612,'[1]BP-18 Substation Detail'!A$1:C$65536,3,FALSE),"")</f>
        <v>21042</v>
      </c>
      <c r="E612" s="11">
        <f t="shared" si="77"/>
        <v>0</v>
      </c>
      <c r="G612" s="10">
        <f>IFERROR(VLOOKUP('BP-20 Substation Detail'!A612,'[1]O&amp;M Pivot'!M$1:V$65536,10,FALSE),0)</f>
        <v>869.00571428571425</v>
      </c>
      <c r="I612" s="13" t="s">
        <v>31</v>
      </c>
      <c r="J612" s="13">
        <v>1</v>
      </c>
      <c r="K612" s="13" t="s">
        <v>31</v>
      </c>
      <c r="L612" s="13" t="s">
        <v>31</v>
      </c>
      <c r="M612" s="13" t="s">
        <v>31</v>
      </c>
      <c r="N612" s="13" t="s">
        <v>31</v>
      </c>
      <c r="O612" s="13" t="s">
        <v>31</v>
      </c>
      <c r="P612" s="13">
        <f t="shared" si="78"/>
        <v>1</v>
      </c>
      <c r="R612" s="10" t="str">
        <f t="shared" si="82"/>
        <v/>
      </c>
      <c r="S612" s="10">
        <f t="shared" si="82"/>
        <v>21042</v>
      </c>
      <c r="T612" s="10" t="str">
        <f t="shared" si="82"/>
        <v/>
      </c>
      <c r="U612" s="10" t="str">
        <f t="shared" si="81"/>
        <v/>
      </c>
      <c r="V612" s="10" t="str">
        <f t="shared" si="81"/>
        <v/>
      </c>
      <c r="W612" s="10" t="str">
        <f t="shared" si="81"/>
        <v/>
      </c>
      <c r="X612" s="10" t="str">
        <f t="shared" si="81"/>
        <v/>
      </c>
      <c r="Y612" s="14">
        <f t="shared" si="79"/>
        <v>0</v>
      </c>
      <c r="Z612" s="4"/>
      <c r="AA612" s="10" t="str">
        <f t="shared" si="76"/>
        <v/>
      </c>
      <c r="AB612" s="10">
        <f t="shared" si="76"/>
        <v>869.00571428571425</v>
      </c>
      <c r="AC612" s="10" t="str">
        <f t="shared" si="76"/>
        <v/>
      </c>
      <c r="AD612" s="10" t="str">
        <f t="shared" si="75"/>
        <v/>
      </c>
      <c r="AE612" s="10" t="str">
        <f t="shared" si="75"/>
        <v/>
      </c>
      <c r="AF612" s="10" t="str">
        <f t="shared" si="75"/>
        <v/>
      </c>
      <c r="AG612" s="10" t="str">
        <f t="shared" si="75"/>
        <v/>
      </c>
      <c r="AH612" s="14">
        <f t="shared" si="80"/>
        <v>0</v>
      </c>
      <c r="AI612" s="12"/>
      <c r="AJ612" s="13" t="s">
        <v>32</v>
      </c>
    </row>
    <row r="613" spans="1:36" x14ac:dyDescent="0.3">
      <c r="A613" s="15" t="s">
        <v>764</v>
      </c>
      <c r="B613" s="9" t="str">
        <f>VLOOKUP(A613,'[1]Sub Pivot'!A$1:C$65536,2,FALSE)</f>
        <v>DONALD NYS SUBSTATION</v>
      </c>
      <c r="C613" s="10">
        <f>VLOOKUP(A613,'[1]Sub Pivot'!A$1:C$65536,3,FALSE)</f>
        <v>9822.18</v>
      </c>
      <c r="D613" s="10">
        <f>IFERROR(VLOOKUP(A613,'[1]BP-18 Substation Detail'!A$1:C$65536,3,FALSE),"")</f>
        <v>9822.18</v>
      </c>
      <c r="E613" s="11">
        <f t="shared" si="77"/>
        <v>0</v>
      </c>
      <c r="G613" s="10">
        <f>IFERROR(VLOOKUP('BP-20 Substation Detail'!A613,'[1]O&amp;M Pivot'!M$1:V$65536,10,FALSE),0)</f>
        <v>0</v>
      </c>
      <c r="I613" s="13" t="s">
        <v>31</v>
      </c>
      <c r="J613" s="13">
        <v>1</v>
      </c>
      <c r="K613" s="13" t="s">
        <v>31</v>
      </c>
      <c r="L613" s="13" t="s">
        <v>31</v>
      </c>
      <c r="M613" s="13" t="s">
        <v>31</v>
      </c>
      <c r="N613" s="13" t="s">
        <v>31</v>
      </c>
      <c r="O613" s="13" t="s">
        <v>31</v>
      </c>
      <c r="P613" s="13">
        <f t="shared" si="78"/>
        <v>1</v>
      </c>
      <c r="R613" s="10" t="str">
        <f t="shared" si="82"/>
        <v/>
      </c>
      <c r="S613" s="10">
        <f t="shared" si="82"/>
        <v>9822.18</v>
      </c>
      <c r="T613" s="10" t="str">
        <f t="shared" si="82"/>
        <v/>
      </c>
      <c r="U613" s="10" t="str">
        <f t="shared" si="81"/>
        <v/>
      </c>
      <c r="V613" s="10" t="str">
        <f t="shared" si="81"/>
        <v/>
      </c>
      <c r="W613" s="10" t="str">
        <f t="shared" si="81"/>
        <v/>
      </c>
      <c r="X613" s="10" t="str">
        <f t="shared" si="81"/>
        <v/>
      </c>
      <c r="Y613" s="14">
        <f t="shared" si="79"/>
        <v>0</v>
      </c>
      <c r="Z613" s="4"/>
      <c r="AA613" s="10" t="str">
        <f t="shared" si="76"/>
        <v/>
      </c>
      <c r="AB613" s="10">
        <f t="shared" si="76"/>
        <v>0</v>
      </c>
      <c r="AC613" s="10" t="str">
        <f t="shared" si="76"/>
        <v/>
      </c>
      <c r="AD613" s="10" t="str">
        <f t="shared" si="75"/>
        <v/>
      </c>
      <c r="AE613" s="10" t="str">
        <f t="shared" si="75"/>
        <v/>
      </c>
      <c r="AF613" s="10" t="str">
        <f t="shared" si="75"/>
        <v/>
      </c>
      <c r="AG613" s="10" t="str">
        <f t="shared" si="75"/>
        <v/>
      </c>
      <c r="AH613" s="14">
        <f t="shared" si="80"/>
        <v>0</v>
      </c>
      <c r="AI613" s="12"/>
      <c r="AJ613" s="13" t="s">
        <v>32</v>
      </c>
    </row>
    <row r="614" spans="1:36" x14ac:dyDescent="0.3">
      <c r="A614" s="15" t="s">
        <v>765</v>
      </c>
      <c r="B614" s="9" t="str">
        <f>VLOOKUP(A614,'[1]Sub Pivot'!A$1:C$65536,2,FALSE)</f>
        <v>DOWER SUBSTATION</v>
      </c>
      <c r="C614" s="10">
        <f>VLOOKUP(A614,'[1]Sub Pivot'!A$1:C$65536,3,FALSE)</f>
        <v>1569.96</v>
      </c>
      <c r="D614" s="10">
        <f>IFERROR(VLOOKUP(A614,'[1]BP-18 Substation Detail'!A$1:C$65536,3,FALSE),"")</f>
        <v>1569.96</v>
      </c>
      <c r="E614" s="11">
        <f t="shared" si="77"/>
        <v>0</v>
      </c>
      <c r="G614" s="10">
        <f>IFERROR(VLOOKUP('BP-20 Substation Detail'!A614,'[1]O&amp;M Pivot'!M$1:V$65536,10,FALSE),0)</f>
        <v>145.41</v>
      </c>
      <c r="I614" s="13" t="s">
        <v>31</v>
      </c>
      <c r="J614" s="13">
        <v>1</v>
      </c>
      <c r="K614" s="13" t="s">
        <v>31</v>
      </c>
      <c r="L614" s="13" t="s">
        <v>31</v>
      </c>
      <c r="M614" s="13" t="s">
        <v>31</v>
      </c>
      <c r="N614" s="13" t="s">
        <v>31</v>
      </c>
      <c r="O614" s="13" t="s">
        <v>31</v>
      </c>
      <c r="P614" s="13">
        <f t="shared" si="78"/>
        <v>1</v>
      </c>
      <c r="R614" s="10" t="str">
        <f t="shared" si="82"/>
        <v/>
      </c>
      <c r="S614" s="10">
        <f t="shared" si="82"/>
        <v>1569.96</v>
      </c>
      <c r="T614" s="10" t="str">
        <f t="shared" si="82"/>
        <v/>
      </c>
      <c r="U614" s="10" t="str">
        <f t="shared" si="81"/>
        <v/>
      </c>
      <c r="V614" s="10" t="str">
        <f t="shared" si="81"/>
        <v/>
      </c>
      <c r="W614" s="10" t="str">
        <f t="shared" si="81"/>
        <v/>
      </c>
      <c r="X614" s="10" t="str">
        <f t="shared" si="81"/>
        <v/>
      </c>
      <c r="Y614" s="14">
        <f t="shared" si="79"/>
        <v>0</v>
      </c>
      <c r="Z614" s="4"/>
      <c r="AA614" s="10" t="str">
        <f t="shared" si="76"/>
        <v/>
      </c>
      <c r="AB614" s="10">
        <f t="shared" si="76"/>
        <v>145.41</v>
      </c>
      <c r="AC614" s="10" t="str">
        <f t="shared" si="76"/>
        <v/>
      </c>
      <c r="AD614" s="10" t="str">
        <f t="shared" si="75"/>
        <v/>
      </c>
      <c r="AE614" s="10" t="str">
        <f t="shared" si="75"/>
        <v/>
      </c>
      <c r="AF614" s="10" t="str">
        <f t="shared" si="75"/>
        <v/>
      </c>
      <c r="AG614" s="10" t="str">
        <f t="shared" si="75"/>
        <v/>
      </c>
      <c r="AH614" s="14">
        <f t="shared" si="80"/>
        <v>0</v>
      </c>
      <c r="AI614" s="12"/>
      <c r="AJ614" s="13" t="s">
        <v>32</v>
      </c>
    </row>
    <row r="615" spans="1:36" x14ac:dyDescent="0.3">
      <c r="A615" s="15" t="s">
        <v>766</v>
      </c>
      <c r="B615" s="9" t="str">
        <f>VLOOKUP(A615,'[1]Sub Pivot'!A$1:C$65536,2,FALSE)</f>
        <v>DAYTON SUBSTATION(MASON COUNTY)</v>
      </c>
      <c r="C615" s="10">
        <f>VLOOKUP(A615,'[1]Sub Pivot'!A$1:C$65536,3,FALSE)</f>
        <v>42516</v>
      </c>
      <c r="D615" s="10">
        <f>IFERROR(VLOOKUP(A615,'[1]BP-18 Substation Detail'!A$1:C$65536,3,FALSE),"")</f>
        <v>42516</v>
      </c>
      <c r="E615" s="11">
        <f t="shared" si="77"/>
        <v>0</v>
      </c>
      <c r="G615" s="10">
        <f>IFERROR(VLOOKUP('BP-20 Substation Detail'!A615,'[1]O&amp;M Pivot'!M$1:V$65536,10,FALSE),0)</f>
        <v>1041.9085714285713</v>
      </c>
      <c r="I615" s="13" t="s">
        <v>31</v>
      </c>
      <c r="J615" s="13">
        <v>1</v>
      </c>
      <c r="K615" s="13" t="s">
        <v>31</v>
      </c>
      <c r="L615" s="13" t="s">
        <v>31</v>
      </c>
      <c r="M615" s="13" t="s">
        <v>31</v>
      </c>
      <c r="N615" s="13" t="s">
        <v>31</v>
      </c>
      <c r="O615" s="13" t="s">
        <v>31</v>
      </c>
      <c r="P615" s="13">
        <f t="shared" si="78"/>
        <v>1</v>
      </c>
      <c r="R615" s="10" t="str">
        <f t="shared" si="82"/>
        <v/>
      </c>
      <c r="S615" s="10">
        <f t="shared" si="82"/>
        <v>42516</v>
      </c>
      <c r="T615" s="10" t="str">
        <f t="shared" si="82"/>
        <v/>
      </c>
      <c r="U615" s="10" t="str">
        <f t="shared" si="81"/>
        <v/>
      </c>
      <c r="V615" s="10" t="str">
        <f t="shared" si="81"/>
        <v/>
      </c>
      <c r="W615" s="10" t="str">
        <f t="shared" si="81"/>
        <v/>
      </c>
      <c r="X615" s="10" t="str">
        <f t="shared" si="81"/>
        <v/>
      </c>
      <c r="Y615" s="14">
        <f t="shared" si="79"/>
        <v>0</v>
      </c>
      <c r="Z615" s="4"/>
      <c r="AA615" s="10" t="str">
        <f t="shared" si="76"/>
        <v/>
      </c>
      <c r="AB615" s="10">
        <f t="shared" si="76"/>
        <v>1041.9085714285713</v>
      </c>
      <c r="AC615" s="10" t="str">
        <f t="shared" si="76"/>
        <v/>
      </c>
      <c r="AD615" s="10" t="str">
        <f t="shared" si="75"/>
        <v/>
      </c>
      <c r="AE615" s="10" t="str">
        <f t="shared" si="75"/>
        <v/>
      </c>
      <c r="AF615" s="10" t="str">
        <f t="shared" si="75"/>
        <v/>
      </c>
      <c r="AG615" s="10" t="str">
        <f t="shared" si="75"/>
        <v/>
      </c>
      <c r="AH615" s="14">
        <f t="shared" si="80"/>
        <v>0</v>
      </c>
      <c r="AI615" s="12"/>
      <c r="AJ615" s="13" t="s">
        <v>32</v>
      </c>
    </row>
    <row r="616" spans="1:36" x14ac:dyDescent="0.3">
      <c r="A616" s="15" t="s">
        <v>767</v>
      </c>
      <c r="B616" s="9" t="str">
        <f>VLOOKUP(A616,'[1]Sub Pivot'!A$1:C$65536,2,FALSE)</f>
        <v>EAST COLFAX SUBSTATION</v>
      </c>
      <c r="C616" s="10">
        <f>VLOOKUP(A616,'[1]Sub Pivot'!A$1:C$65536,3,FALSE)</f>
        <v>95155.58</v>
      </c>
      <c r="D616" s="10">
        <f>IFERROR(VLOOKUP(A616,'[1]BP-18 Substation Detail'!A$1:C$65536,3,FALSE),"")</f>
        <v>95155.58</v>
      </c>
      <c r="E616" s="11">
        <f t="shared" si="77"/>
        <v>0</v>
      </c>
      <c r="G616" s="10">
        <f>IFERROR(VLOOKUP('BP-20 Substation Detail'!A616,'[1]O&amp;M Pivot'!M$1:V$65536,10,FALSE),0)</f>
        <v>642.80142857142857</v>
      </c>
      <c r="I616" s="13" t="s">
        <v>31</v>
      </c>
      <c r="J616" s="13">
        <v>1</v>
      </c>
      <c r="K616" s="13" t="s">
        <v>31</v>
      </c>
      <c r="L616" s="13" t="s">
        <v>31</v>
      </c>
      <c r="M616" s="13" t="s">
        <v>31</v>
      </c>
      <c r="N616" s="13" t="s">
        <v>31</v>
      </c>
      <c r="O616" s="13" t="s">
        <v>31</v>
      </c>
      <c r="P616" s="13">
        <f t="shared" si="78"/>
        <v>1</v>
      </c>
      <c r="R616" s="10" t="str">
        <f t="shared" si="82"/>
        <v/>
      </c>
      <c r="S616" s="10">
        <f t="shared" si="82"/>
        <v>95155.58</v>
      </c>
      <c r="T616" s="10" t="str">
        <f t="shared" si="82"/>
        <v/>
      </c>
      <c r="U616" s="10" t="str">
        <f t="shared" si="81"/>
        <v/>
      </c>
      <c r="V616" s="10" t="str">
        <f t="shared" si="81"/>
        <v/>
      </c>
      <c r="W616" s="10" t="str">
        <f t="shared" si="81"/>
        <v/>
      </c>
      <c r="X616" s="10" t="str">
        <f t="shared" si="81"/>
        <v/>
      </c>
      <c r="Y616" s="14">
        <f t="shared" si="79"/>
        <v>0</v>
      </c>
      <c r="Z616" s="4"/>
      <c r="AA616" s="10" t="str">
        <f t="shared" si="76"/>
        <v/>
      </c>
      <c r="AB616" s="10">
        <f t="shared" si="76"/>
        <v>642.80142857142857</v>
      </c>
      <c r="AC616" s="10" t="str">
        <f t="shared" si="76"/>
        <v/>
      </c>
      <c r="AD616" s="10" t="str">
        <f t="shared" si="75"/>
        <v/>
      </c>
      <c r="AE616" s="10" t="str">
        <f t="shared" si="75"/>
        <v/>
      </c>
      <c r="AF616" s="10" t="str">
        <f t="shared" si="75"/>
        <v/>
      </c>
      <c r="AG616" s="10" t="str">
        <f t="shared" si="75"/>
        <v/>
      </c>
      <c r="AH616" s="14">
        <f t="shared" si="80"/>
        <v>0</v>
      </c>
      <c r="AI616" s="12"/>
      <c r="AJ616" s="13" t="s">
        <v>32</v>
      </c>
    </row>
    <row r="617" spans="1:36" x14ac:dyDescent="0.3">
      <c r="A617" s="15" t="s">
        <v>768</v>
      </c>
      <c r="B617" s="9" t="str">
        <f>VLOOKUP(A617,'[1]Sub Pivot'!A$1:C$65536,2,FALSE)</f>
        <v>ELTOPIA BRANCH CANAL POWERHOUSE</v>
      </c>
      <c r="C617" s="10">
        <f>VLOOKUP(A617,'[1]Sub Pivot'!A$1:C$65536,3,FALSE)</f>
        <v>14336</v>
      </c>
      <c r="D617" s="10">
        <f>IFERROR(VLOOKUP(A617,'[1]BP-18 Substation Detail'!A$1:C$65536,3,FALSE),"")</f>
        <v>14336</v>
      </c>
      <c r="E617" s="11">
        <f t="shared" si="77"/>
        <v>0</v>
      </c>
      <c r="G617" s="10">
        <f>IFERROR(VLOOKUP('BP-20 Substation Detail'!A617,'[1]O&amp;M Pivot'!M$1:V$65536,10,FALSE),0)</f>
        <v>202.21571428571428</v>
      </c>
      <c r="I617" s="13" t="s">
        <v>31</v>
      </c>
      <c r="J617" s="13">
        <v>1</v>
      </c>
      <c r="K617" s="13" t="s">
        <v>31</v>
      </c>
      <c r="L617" s="13" t="s">
        <v>31</v>
      </c>
      <c r="M617" s="13" t="s">
        <v>31</v>
      </c>
      <c r="N617" s="13" t="s">
        <v>31</v>
      </c>
      <c r="O617" s="13" t="s">
        <v>31</v>
      </c>
      <c r="P617" s="13">
        <f t="shared" si="78"/>
        <v>1</v>
      </c>
      <c r="R617" s="10" t="str">
        <f t="shared" si="82"/>
        <v/>
      </c>
      <c r="S617" s="10">
        <f t="shared" si="82"/>
        <v>14336</v>
      </c>
      <c r="T617" s="10" t="str">
        <f t="shared" si="82"/>
        <v/>
      </c>
      <c r="U617" s="10" t="str">
        <f t="shared" si="81"/>
        <v/>
      </c>
      <c r="V617" s="10" t="str">
        <f t="shared" si="81"/>
        <v/>
      </c>
      <c r="W617" s="10" t="str">
        <f t="shared" si="81"/>
        <v/>
      </c>
      <c r="X617" s="10" t="str">
        <f t="shared" si="81"/>
        <v/>
      </c>
      <c r="Y617" s="14">
        <f t="shared" si="79"/>
        <v>0</v>
      </c>
      <c r="Z617" s="4"/>
      <c r="AA617" s="10" t="str">
        <f t="shared" si="76"/>
        <v/>
      </c>
      <c r="AB617" s="10">
        <f t="shared" si="76"/>
        <v>202.21571428571428</v>
      </c>
      <c r="AC617" s="10" t="str">
        <f t="shared" si="76"/>
        <v/>
      </c>
      <c r="AD617" s="10" t="str">
        <f t="shared" si="75"/>
        <v/>
      </c>
      <c r="AE617" s="10" t="str">
        <f t="shared" si="75"/>
        <v/>
      </c>
      <c r="AF617" s="10" t="str">
        <f t="shared" si="75"/>
        <v/>
      </c>
      <c r="AG617" s="10" t="str">
        <f t="shared" si="75"/>
        <v/>
      </c>
      <c r="AH617" s="14">
        <f t="shared" si="80"/>
        <v>0</v>
      </c>
      <c r="AI617" s="12"/>
      <c r="AJ617" s="13" t="s">
        <v>32</v>
      </c>
    </row>
    <row r="618" spans="1:36" x14ac:dyDescent="0.3">
      <c r="A618" s="15" t="s">
        <v>769</v>
      </c>
      <c r="B618" s="9" t="str">
        <f>VLOOKUP(A618,'[1]Sub Pivot'!A$1:C$65536,2,FALSE)</f>
        <v>EAST BENCH SUBSTATION</v>
      </c>
      <c r="C618" s="10">
        <f>VLOOKUP(A618,'[1]Sub Pivot'!A$1:C$65536,3,FALSE)</f>
        <v>29447</v>
      </c>
      <c r="D618" s="10">
        <f>IFERROR(VLOOKUP(A618,'[1]BP-18 Substation Detail'!A$1:C$65536,3,FALSE),"")</f>
        <v>29447</v>
      </c>
      <c r="E618" s="11">
        <f t="shared" si="77"/>
        <v>0</v>
      </c>
      <c r="G618" s="10">
        <f>IFERROR(VLOOKUP('BP-20 Substation Detail'!A618,'[1]O&amp;M Pivot'!M$1:V$65536,10,FALSE),0)</f>
        <v>1011.51</v>
      </c>
      <c r="I618" s="13" t="s">
        <v>31</v>
      </c>
      <c r="J618" s="13">
        <v>1</v>
      </c>
      <c r="K618" s="13" t="s">
        <v>31</v>
      </c>
      <c r="L618" s="13" t="s">
        <v>31</v>
      </c>
      <c r="M618" s="13" t="s">
        <v>31</v>
      </c>
      <c r="N618" s="13" t="s">
        <v>31</v>
      </c>
      <c r="O618" s="13" t="s">
        <v>31</v>
      </c>
      <c r="P618" s="13">
        <f t="shared" si="78"/>
        <v>1</v>
      </c>
      <c r="R618" s="10" t="str">
        <f t="shared" si="82"/>
        <v/>
      </c>
      <c r="S618" s="10">
        <f t="shared" si="82"/>
        <v>29447</v>
      </c>
      <c r="T618" s="10" t="str">
        <f t="shared" si="82"/>
        <v/>
      </c>
      <c r="U618" s="10" t="str">
        <f t="shared" si="81"/>
        <v/>
      </c>
      <c r="V618" s="10" t="str">
        <f t="shared" si="81"/>
        <v/>
      </c>
      <c r="W618" s="10" t="str">
        <f t="shared" si="81"/>
        <v/>
      </c>
      <c r="X618" s="10" t="str">
        <f t="shared" si="81"/>
        <v/>
      </c>
      <c r="Y618" s="14">
        <f t="shared" si="79"/>
        <v>0</v>
      </c>
      <c r="Z618" s="4"/>
      <c r="AA618" s="10" t="str">
        <f t="shared" si="76"/>
        <v/>
      </c>
      <c r="AB618" s="10">
        <f t="shared" si="76"/>
        <v>1011.51</v>
      </c>
      <c r="AC618" s="10" t="str">
        <f t="shared" si="76"/>
        <v/>
      </c>
      <c r="AD618" s="10" t="str">
        <f t="shared" si="75"/>
        <v/>
      </c>
      <c r="AE618" s="10" t="str">
        <f t="shared" si="75"/>
        <v/>
      </c>
      <c r="AF618" s="10" t="str">
        <f t="shared" si="75"/>
        <v/>
      </c>
      <c r="AG618" s="10" t="str">
        <f t="shared" si="75"/>
        <v/>
      </c>
      <c r="AH618" s="14">
        <f t="shared" si="80"/>
        <v>0</v>
      </c>
      <c r="AI618" s="12"/>
      <c r="AJ618" s="13" t="s">
        <v>32</v>
      </c>
    </row>
    <row r="619" spans="1:36" x14ac:dyDescent="0.3">
      <c r="A619" s="15" t="s">
        <v>770</v>
      </c>
      <c r="B619" s="9" t="str">
        <f>VLOOKUP(A619,'[1]Sub Pivot'!A$1:C$65536,2,FALSE)</f>
        <v>EMERGENCY OPERATING FACILITY</v>
      </c>
      <c r="C619" s="10">
        <f>VLOOKUP(A619,'[1]Sub Pivot'!A$1:C$65536,3,FALSE)</f>
        <v>44194</v>
      </c>
      <c r="D619" s="10">
        <f>IFERROR(VLOOKUP(A619,'[1]BP-18 Substation Detail'!A$1:C$65536,3,FALSE),"")</f>
        <v>44194</v>
      </c>
      <c r="E619" s="11">
        <f t="shared" si="77"/>
        <v>0</v>
      </c>
      <c r="G619" s="10">
        <f>IFERROR(VLOOKUP('BP-20 Substation Detail'!A619,'[1]O&amp;M Pivot'!M$1:V$65536,10,FALSE),0)</f>
        <v>2690.781428571428</v>
      </c>
      <c r="I619" s="13" t="s">
        <v>31</v>
      </c>
      <c r="J619" s="13">
        <v>1</v>
      </c>
      <c r="K619" s="13" t="s">
        <v>31</v>
      </c>
      <c r="L619" s="13" t="s">
        <v>31</v>
      </c>
      <c r="M619" s="13" t="s">
        <v>31</v>
      </c>
      <c r="N619" s="13" t="s">
        <v>31</v>
      </c>
      <c r="O619" s="13" t="s">
        <v>31</v>
      </c>
      <c r="P619" s="13">
        <f t="shared" si="78"/>
        <v>1</v>
      </c>
      <c r="R619" s="10" t="str">
        <f t="shared" si="82"/>
        <v/>
      </c>
      <c r="S619" s="10">
        <f t="shared" si="82"/>
        <v>44194</v>
      </c>
      <c r="T619" s="10" t="str">
        <f t="shared" si="82"/>
        <v/>
      </c>
      <c r="U619" s="10" t="str">
        <f t="shared" si="81"/>
        <v/>
      </c>
      <c r="V619" s="10" t="str">
        <f t="shared" si="81"/>
        <v/>
      </c>
      <c r="W619" s="10" t="str">
        <f t="shared" si="81"/>
        <v/>
      </c>
      <c r="X619" s="10" t="str">
        <f t="shared" si="81"/>
        <v/>
      </c>
      <c r="Y619" s="14">
        <f t="shared" si="79"/>
        <v>0</v>
      </c>
      <c r="Z619" s="4"/>
      <c r="AA619" s="10" t="str">
        <f t="shared" si="76"/>
        <v/>
      </c>
      <c r="AB619" s="10">
        <f t="shared" si="76"/>
        <v>2690.781428571428</v>
      </c>
      <c r="AC619" s="10" t="str">
        <f t="shared" si="76"/>
        <v/>
      </c>
      <c r="AD619" s="10" t="str">
        <f t="shared" si="75"/>
        <v/>
      </c>
      <c r="AE619" s="10" t="str">
        <f t="shared" si="75"/>
        <v/>
      </c>
      <c r="AF619" s="10" t="str">
        <f t="shared" si="75"/>
        <v/>
      </c>
      <c r="AG619" s="10" t="str">
        <f t="shared" si="75"/>
        <v/>
      </c>
      <c r="AH619" s="14">
        <f t="shared" si="80"/>
        <v>0</v>
      </c>
      <c r="AI619" s="12"/>
      <c r="AJ619" s="13" t="s">
        <v>32</v>
      </c>
    </row>
    <row r="620" spans="1:36" x14ac:dyDescent="0.3">
      <c r="A620" s="15" t="s">
        <v>771</v>
      </c>
      <c r="B620" s="9" t="str">
        <f>VLOOKUP(A620,'[1]Sub Pivot'!A$1:C$65536,2,FALSE)</f>
        <v>EAST FOSSIL SUBSTATION</v>
      </c>
      <c r="C620" s="10">
        <f>VLOOKUP(A620,'[1]Sub Pivot'!A$1:C$65536,3,FALSE)</f>
        <v>50617</v>
      </c>
      <c r="D620" s="10">
        <f>IFERROR(VLOOKUP(A620,'[1]BP-18 Substation Detail'!A$1:C$65536,3,FALSE),"")</f>
        <v>50617</v>
      </c>
      <c r="E620" s="11">
        <f t="shared" si="77"/>
        <v>0</v>
      </c>
      <c r="G620" s="10">
        <f>IFERROR(VLOOKUP('BP-20 Substation Detail'!A620,'[1]O&amp;M Pivot'!M$1:V$65536,10,FALSE),0)</f>
        <v>73.682857142857145</v>
      </c>
      <c r="I620" s="13" t="s">
        <v>31</v>
      </c>
      <c r="J620" s="13">
        <v>1</v>
      </c>
      <c r="K620" s="13" t="s">
        <v>31</v>
      </c>
      <c r="L620" s="13" t="s">
        <v>31</v>
      </c>
      <c r="M620" s="13" t="s">
        <v>31</v>
      </c>
      <c r="N620" s="13" t="s">
        <v>31</v>
      </c>
      <c r="O620" s="13" t="s">
        <v>31</v>
      </c>
      <c r="P620" s="13">
        <f t="shared" si="78"/>
        <v>1</v>
      </c>
      <c r="R620" s="10" t="str">
        <f t="shared" si="82"/>
        <v/>
      </c>
      <c r="S620" s="10">
        <f t="shared" si="82"/>
        <v>50617</v>
      </c>
      <c r="T620" s="10" t="str">
        <f t="shared" si="82"/>
        <v/>
      </c>
      <c r="U620" s="10" t="str">
        <f t="shared" si="81"/>
        <v/>
      </c>
      <c r="V620" s="10" t="str">
        <f t="shared" si="81"/>
        <v/>
      </c>
      <c r="W620" s="10" t="str">
        <f t="shared" si="81"/>
        <v/>
      </c>
      <c r="X620" s="10" t="str">
        <f t="shared" si="81"/>
        <v/>
      </c>
      <c r="Y620" s="14">
        <f t="shared" si="79"/>
        <v>0</v>
      </c>
      <c r="Z620" s="4"/>
      <c r="AA620" s="10" t="str">
        <f t="shared" si="76"/>
        <v/>
      </c>
      <c r="AB620" s="10">
        <f t="shared" si="76"/>
        <v>73.682857142857145</v>
      </c>
      <c r="AC620" s="10" t="str">
        <f t="shared" si="76"/>
        <v/>
      </c>
      <c r="AD620" s="10" t="str">
        <f t="shared" si="75"/>
        <v/>
      </c>
      <c r="AE620" s="10" t="str">
        <f t="shared" si="75"/>
        <v/>
      </c>
      <c r="AF620" s="10" t="str">
        <f t="shared" si="75"/>
        <v/>
      </c>
      <c r="AG620" s="10" t="str">
        <f t="shared" si="75"/>
        <v/>
      </c>
      <c r="AH620" s="14">
        <f t="shared" si="80"/>
        <v>0</v>
      </c>
      <c r="AI620" s="12"/>
      <c r="AJ620" s="13" t="s">
        <v>32</v>
      </c>
    </row>
    <row r="621" spans="1:36" x14ac:dyDescent="0.3">
      <c r="A621" s="15" t="s">
        <v>772</v>
      </c>
      <c r="B621" s="9" t="str">
        <f>VLOOKUP(A621,'[1]Sub Pivot'!A$1:C$65536,2,FALSE)</f>
        <v>EAST GREENACRES #2 METERING POINT</v>
      </c>
      <c r="C621" s="10">
        <f>VLOOKUP(A621,'[1]Sub Pivot'!A$1:C$65536,3,FALSE)</f>
        <v>7420.08</v>
      </c>
      <c r="D621" s="10">
        <f>IFERROR(VLOOKUP(A621,'[1]BP-18 Substation Detail'!A$1:C$65536,3,FALSE),"")</f>
        <v>7420.08</v>
      </c>
      <c r="E621" s="11">
        <f t="shared" si="77"/>
        <v>0</v>
      </c>
      <c r="G621" s="10">
        <f>IFERROR(VLOOKUP('BP-20 Substation Detail'!A621,'[1]O&amp;M Pivot'!M$1:V$65536,10,FALSE),0)</f>
        <v>0</v>
      </c>
      <c r="I621" s="13" t="s">
        <v>31</v>
      </c>
      <c r="J621" s="13">
        <v>1</v>
      </c>
      <c r="K621" s="13" t="s">
        <v>31</v>
      </c>
      <c r="L621" s="13" t="s">
        <v>31</v>
      </c>
      <c r="M621" s="13" t="s">
        <v>31</v>
      </c>
      <c r="N621" s="13" t="s">
        <v>31</v>
      </c>
      <c r="O621" s="13" t="s">
        <v>31</v>
      </c>
      <c r="P621" s="13">
        <f t="shared" si="78"/>
        <v>1</v>
      </c>
      <c r="R621" s="10" t="str">
        <f t="shared" si="82"/>
        <v/>
      </c>
      <c r="S621" s="10">
        <f t="shared" si="82"/>
        <v>7420.08</v>
      </c>
      <c r="T621" s="10" t="str">
        <f t="shared" si="82"/>
        <v/>
      </c>
      <c r="U621" s="10" t="str">
        <f t="shared" si="81"/>
        <v/>
      </c>
      <c r="V621" s="10" t="str">
        <f t="shared" si="81"/>
        <v/>
      </c>
      <c r="W621" s="10" t="str">
        <f t="shared" si="81"/>
        <v/>
      </c>
      <c r="X621" s="10" t="str">
        <f t="shared" si="81"/>
        <v/>
      </c>
      <c r="Y621" s="14">
        <f t="shared" si="79"/>
        <v>0</v>
      </c>
      <c r="Z621" s="4"/>
      <c r="AA621" s="10" t="str">
        <f t="shared" si="76"/>
        <v/>
      </c>
      <c r="AB621" s="10">
        <f t="shared" si="76"/>
        <v>0</v>
      </c>
      <c r="AC621" s="10" t="str">
        <f t="shared" si="76"/>
        <v/>
      </c>
      <c r="AD621" s="10" t="str">
        <f t="shared" si="75"/>
        <v/>
      </c>
      <c r="AE621" s="10" t="str">
        <f t="shared" si="75"/>
        <v/>
      </c>
      <c r="AF621" s="10" t="str">
        <f t="shared" si="75"/>
        <v/>
      </c>
      <c r="AG621" s="10" t="str">
        <f t="shared" si="75"/>
        <v/>
      </c>
      <c r="AH621" s="14">
        <f t="shared" si="80"/>
        <v>0</v>
      </c>
      <c r="AI621" s="12"/>
      <c r="AJ621" s="13" t="s">
        <v>32</v>
      </c>
    </row>
    <row r="622" spans="1:36" x14ac:dyDescent="0.3">
      <c r="A622" s="15" t="s">
        <v>773</v>
      </c>
      <c r="B622" s="9" t="str">
        <f>VLOOKUP(A622,'[1]Sub Pivot'!A$1:C$65536,2,FALSE)</f>
        <v>EAST GREENACRES #3 METERING POINT</v>
      </c>
      <c r="C622" s="10">
        <f>VLOOKUP(A622,'[1]Sub Pivot'!A$1:C$65536,3,FALSE)</f>
        <v>8778.3799999999992</v>
      </c>
      <c r="D622" s="10">
        <f>IFERROR(VLOOKUP(A622,'[1]BP-18 Substation Detail'!A$1:C$65536,3,FALSE),"")</f>
        <v>8778.3799999999992</v>
      </c>
      <c r="E622" s="11">
        <f t="shared" si="77"/>
        <v>0</v>
      </c>
      <c r="G622" s="10">
        <f>IFERROR(VLOOKUP('BP-20 Substation Detail'!A622,'[1]O&amp;M Pivot'!M$1:V$65536,10,FALSE),0)</f>
        <v>0</v>
      </c>
      <c r="I622" s="13" t="s">
        <v>31</v>
      </c>
      <c r="J622" s="13">
        <v>1</v>
      </c>
      <c r="K622" s="13" t="s">
        <v>31</v>
      </c>
      <c r="L622" s="13" t="s">
        <v>31</v>
      </c>
      <c r="M622" s="13" t="s">
        <v>31</v>
      </c>
      <c r="N622" s="13" t="s">
        <v>31</v>
      </c>
      <c r="O622" s="13" t="s">
        <v>31</v>
      </c>
      <c r="P622" s="13">
        <f t="shared" si="78"/>
        <v>1</v>
      </c>
      <c r="R622" s="10" t="str">
        <f t="shared" si="82"/>
        <v/>
      </c>
      <c r="S622" s="10">
        <f t="shared" si="82"/>
        <v>8778.3799999999992</v>
      </c>
      <c r="T622" s="10" t="str">
        <f t="shared" si="82"/>
        <v/>
      </c>
      <c r="U622" s="10" t="str">
        <f t="shared" si="81"/>
        <v/>
      </c>
      <c r="V622" s="10" t="str">
        <f t="shared" si="81"/>
        <v/>
      </c>
      <c r="W622" s="10" t="str">
        <f t="shared" si="81"/>
        <v/>
      </c>
      <c r="X622" s="10" t="str">
        <f t="shared" si="81"/>
        <v/>
      </c>
      <c r="Y622" s="14">
        <f t="shared" si="79"/>
        <v>0</v>
      </c>
      <c r="Z622" s="4"/>
      <c r="AA622" s="10" t="str">
        <f t="shared" si="76"/>
        <v/>
      </c>
      <c r="AB622" s="10">
        <f t="shared" si="76"/>
        <v>0</v>
      </c>
      <c r="AC622" s="10" t="str">
        <f t="shared" si="76"/>
        <v/>
      </c>
      <c r="AD622" s="10" t="str">
        <f t="shared" si="75"/>
        <v/>
      </c>
      <c r="AE622" s="10" t="str">
        <f t="shared" si="75"/>
        <v/>
      </c>
      <c r="AF622" s="10" t="str">
        <f t="shared" si="75"/>
        <v/>
      </c>
      <c r="AG622" s="10" t="str">
        <f t="shared" si="75"/>
        <v/>
      </c>
      <c r="AH622" s="14">
        <f t="shared" si="80"/>
        <v>0</v>
      </c>
      <c r="AI622" s="12"/>
      <c r="AJ622" s="13" t="s">
        <v>32</v>
      </c>
    </row>
    <row r="623" spans="1:36" x14ac:dyDescent="0.3">
      <c r="A623" s="15" t="s">
        <v>774</v>
      </c>
      <c r="B623" s="9" t="str">
        <f>VLOOKUP(A623,'[1]Sub Pivot'!A$1:C$65536,2,FALSE)</f>
        <v>EAST GREENACRES #1 METERING POINT</v>
      </c>
      <c r="C623" s="10">
        <f>VLOOKUP(A623,'[1]Sub Pivot'!A$1:C$65536,3,FALSE)</f>
        <v>9044.7800000000007</v>
      </c>
      <c r="D623" s="10">
        <f>IFERROR(VLOOKUP(A623,'[1]BP-18 Substation Detail'!A$1:C$65536,3,FALSE),"")</f>
        <v>9044.7800000000007</v>
      </c>
      <c r="E623" s="11">
        <f t="shared" si="77"/>
        <v>0</v>
      </c>
      <c r="G623" s="10">
        <f>IFERROR(VLOOKUP('BP-20 Substation Detail'!A623,'[1]O&amp;M Pivot'!M$1:V$65536,10,FALSE),0)</f>
        <v>0</v>
      </c>
      <c r="I623" s="13" t="s">
        <v>31</v>
      </c>
      <c r="J623" s="13">
        <v>1</v>
      </c>
      <c r="K623" s="13" t="s">
        <v>31</v>
      </c>
      <c r="L623" s="13" t="s">
        <v>31</v>
      </c>
      <c r="M623" s="13" t="s">
        <v>31</v>
      </c>
      <c r="N623" s="13" t="s">
        <v>31</v>
      </c>
      <c r="O623" s="13" t="s">
        <v>31</v>
      </c>
      <c r="P623" s="13">
        <f t="shared" si="78"/>
        <v>1</v>
      </c>
      <c r="R623" s="10" t="str">
        <f t="shared" si="82"/>
        <v/>
      </c>
      <c r="S623" s="10">
        <f t="shared" si="82"/>
        <v>9044.7800000000007</v>
      </c>
      <c r="T623" s="10" t="str">
        <f t="shared" si="82"/>
        <v/>
      </c>
      <c r="U623" s="10" t="str">
        <f t="shared" si="81"/>
        <v/>
      </c>
      <c r="V623" s="10" t="str">
        <f t="shared" si="81"/>
        <v/>
      </c>
      <c r="W623" s="10" t="str">
        <f t="shared" si="81"/>
        <v/>
      </c>
      <c r="X623" s="10" t="str">
        <f t="shared" si="81"/>
        <v/>
      </c>
      <c r="Y623" s="14">
        <f t="shared" si="79"/>
        <v>0</v>
      </c>
      <c r="Z623" s="4"/>
      <c r="AA623" s="10" t="str">
        <f t="shared" si="76"/>
        <v/>
      </c>
      <c r="AB623" s="10">
        <f t="shared" si="76"/>
        <v>0</v>
      </c>
      <c r="AC623" s="10" t="str">
        <f t="shared" si="76"/>
        <v/>
      </c>
      <c r="AD623" s="10" t="str">
        <f t="shared" si="75"/>
        <v/>
      </c>
      <c r="AE623" s="10" t="str">
        <f t="shared" si="75"/>
        <v/>
      </c>
      <c r="AF623" s="10" t="str">
        <f t="shared" si="75"/>
        <v/>
      </c>
      <c r="AG623" s="10" t="str">
        <f t="shared" si="75"/>
        <v/>
      </c>
      <c r="AH623" s="14">
        <f t="shared" si="80"/>
        <v>0</v>
      </c>
      <c r="AI623" s="12"/>
      <c r="AJ623" s="13" t="s">
        <v>32</v>
      </c>
    </row>
    <row r="624" spans="1:36" x14ac:dyDescent="0.3">
      <c r="A624" s="15" t="s">
        <v>775</v>
      </c>
      <c r="B624" s="9" t="str">
        <f>VLOOKUP(A624,'[1]Sub Pivot'!A$1:C$65536,2,FALSE)</f>
        <v>ELBE SUBSTATION</v>
      </c>
      <c r="C624" s="10">
        <f>VLOOKUP(A624,'[1]Sub Pivot'!A$1:C$65536,3,FALSE)</f>
        <v>27620</v>
      </c>
      <c r="D624" s="10">
        <f>IFERROR(VLOOKUP(A624,'[1]BP-18 Substation Detail'!A$1:C$65536,3,FALSE),"")</f>
        <v>27620</v>
      </c>
      <c r="E624" s="11">
        <f t="shared" si="77"/>
        <v>0</v>
      </c>
      <c r="G624" s="10">
        <f>IFERROR(VLOOKUP('BP-20 Substation Detail'!A624,'[1]O&amp;M Pivot'!M$1:V$65536,10,FALSE),0)</f>
        <v>1756.5828571428572</v>
      </c>
      <c r="I624" s="13" t="s">
        <v>31</v>
      </c>
      <c r="J624" s="13">
        <v>1</v>
      </c>
      <c r="K624" s="13" t="s">
        <v>31</v>
      </c>
      <c r="L624" s="13" t="s">
        <v>31</v>
      </c>
      <c r="M624" s="13" t="s">
        <v>31</v>
      </c>
      <c r="N624" s="13" t="s">
        <v>31</v>
      </c>
      <c r="O624" s="13" t="s">
        <v>31</v>
      </c>
      <c r="P624" s="13">
        <f t="shared" si="78"/>
        <v>1</v>
      </c>
      <c r="R624" s="10" t="str">
        <f t="shared" si="82"/>
        <v/>
      </c>
      <c r="S624" s="10">
        <f t="shared" si="82"/>
        <v>27620</v>
      </c>
      <c r="T624" s="10" t="str">
        <f t="shared" si="82"/>
        <v/>
      </c>
      <c r="U624" s="10" t="str">
        <f t="shared" si="81"/>
        <v/>
      </c>
      <c r="V624" s="10" t="str">
        <f t="shared" si="81"/>
        <v/>
      </c>
      <c r="W624" s="10" t="str">
        <f t="shared" si="81"/>
        <v/>
      </c>
      <c r="X624" s="10" t="str">
        <f t="shared" si="81"/>
        <v/>
      </c>
      <c r="Y624" s="14">
        <f t="shared" si="79"/>
        <v>0</v>
      </c>
      <c r="Z624" s="4"/>
      <c r="AA624" s="10" t="str">
        <f t="shared" si="76"/>
        <v/>
      </c>
      <c r="AB624" s="10">
        <f t="shared" si="76"/>
        <v>1756.5828571428572</v>
      </c>
      <c r="AC624" s="10" t="str">
        <f t="shared" si="76"/>
        <v/>
      </c>
      <c r="AD624" s="10" t="str">
        <f t="shared" si="75"/>
        <v/>
      </c>
      <c r="AE624" s="10" t="str">
        <f t="shared" si="75"/>
        <v/>
      </c>
      <c r="AF624" s="10" t="str">
        <f t="shared" si="75"/>
        <v/>
      </c>
      <c r="AG624" s="10" t="str">
        <f t="shared" si="75"/>
        <v/>
      </c>
      <c r="AH624" s="14">
        <f t="shared" si="80"/>
        <v>0</v>
      </c>
      <c r="AI624" s="12"/>
      <c r="AJ624" s="13" t="s">
        <v>32</v>
      </c>
    </row>
    <row r="625" spans="1:36" x14ac:dyDescent="0.3">
      <c r="A625" s="15" t="s">
        <v>776</v>
      </c>
      <c r="B625" s="9" t="str">
        <f>VLOOKUP(A625,'[1]Sub Pivot'!A$1:C$65536,2,FALSE)</f>
        <v>ELM STREET SUBSTATION</v>
      </c>
      <c r="C625" s="10">
        <f>VLOOKUP(A625,'[1]Sub Pivot'!A$1:C$65536,3,FALSE)</f>
        <v>14495.52</v>
      </c>
      <c r="D625" s="10">
        <f>IFERROR(VLOOKUP(A625,'[1]BP-18 Substation Detail'!A$1:C$65536,3,FALSE),"")</f>
        <v>14495.52</v>
      </c>
      <c r="E625" s="11">
        <f t="shared" si="77"/>
        <v>0</v>
      </c>
      <c r="G625" s="10">
        <f>IFERROR(VLOOKUP('BP-20 Substation Detail'!A625,'[1]O&amp;M Pivot'!M$1:V$65536,10,FALSE),0)</f>
        <v>825.0642857142858</v>
      </c>
      <c r="I625" s="13" t="s">
        <v>31</v>
      </c>
      <c r="J625" s="13">
        <v>1</v>
      </c>
      <c r="K625" s="13" t="s">
        <v>31</v>
      </c>
      <c r="L625" s="13" t="s">
        <v>31</v>
      </c>
      <c r="M625" s="13" t="s">
        <v>31</v>
      </c>
      <c r="N625" s="13" t="s">
        <v>31</v>
      </c>
      <c r="O625" s="13" t="s">
        <v>31</v>
      </c>
      <c r="P625" s="13">
        <f t="shared" si="78"/>
        <v>1</v>
      </c>
      <c r="R625" s="10" t="str">
        <f t="shared" si="82"/>
        <v/>
      </c>
      <c r="S625" s="10">
        <f t="shared" si="82"/>
        <v>14495.52</v>
      </c>
      <c r="T625" s="10" t="str">
        <f t="shared" si="82"/>
        <v/>
      </c>
      <c r="U625" s="10" t="str">
        <f t="shared" si="81"/>
        <v/>
      </c>
      <c r="V625" s="10" t="str">
        <f t="shared" si="81"/>
        <v/>
      </c>
      <c r="W625" s="10" t="str">
        <f t="shared" si="81"/>
        <v/>
      </c>
      <c r="X625" s="10" t="str">
        <f t="shared" si="81"/>
        <v/>
      </c>
      <c r="Y625" s="14">
        <f t="shared" si="79"/>
        <v>0</v>
      </c>
      <c r="Z625" s="4"/>
      <c r="AA625" s="10" t="str">
        <f t="shared" si="76"/>
        <v/>
      </c>
      <c r="AB625" s="10">
        <f t="shared" si="76"/>
        <v>825.0642857142858</v>
      </c>
      <c r="AC625" s="10" t="str">
        <f t="shared" si="76"/>
        <v/>
      </c>
      <c r="AD625" s="10" t="str">
        <f t="shared" si="75"/>
        <v/>
      </c>
      <c r="AE625" s="10" t="str">
        <f t="shared" si="75"/>
        <v/>
      </c>
      <c r="AF625" s="10" t="str">
        <f t="shared" si="75"/>
        <v/>
      </c>
      <c r="AG625" s="10" t="str">
        <f t="shared" si="75"/>
        <v/>
      </c>
      <c r="AH625" s="14">
        <f t="shared" si="80"/>
        <v>0</v>
      </c>
      <c r="AI625" s="12"/>
      <c r="AJ625" s="13" t="s">
        <v>32</v>
      </c>
    </row>
    <row r="626" spans="1:36" x14ac:dyDescent="0.3">
      <c r="A626" s="15" t="s">
        <v>777</v>
      </c>
      <c r="B626" s="9" t="str">
        <f>VLOOKUP(A626,'[1]Sub Pivot'!A$1:C$65536,2,FALSE)</f>
        <v>ELY SUBSTATION</v>
      </c>
      <c r="C626" s="10">
        <f>VLOOKUP(A626,'[1]Sub Pivot'!A$1:C$65536,3,FALSE)</f>
        <v>35905</v>
      </c>
      <c r="D626" s="10">
        <f>IFERROR(VLOOKUP(A626,'[1]BP-18 Substation Detail'!A$1:C$65536,3,FALSE),"")</f>
        <v>35905</v>
      </c>
      <c r="E626" s="11">
        <f t="shared" si="77"/>
        <v>0</v>
      </c>
      <c r="G626" s="10">
        <f>IFERROR(VLOOKUP('BP-20 Substation Detail'!A626,'[1]O&amp;M Pivot'!M$1:V$65536,10,FALSE),0)</f>
        <v>381.75285714285718</v>
      </c>
      <c r="I626" s="13" t="s">
        <v>31</v>
      </c>
      <c r="J626" s="13">
        <v>1</v>
      </c>
      <c r="K626" s="13" t="s">
        <v>31</v>
      </c>
      <c r="L626" s="13" t="s">
        <v>31</v>
      </c>
      <c r="M626" s="13" t="s">
        <v>31</v>
      </c>
      <c r="N626" s="13" t="s">
        <v>31</v>
      </c>
      <c r="O626" s="13" t="s">
        <v>31</v>
      </c>
      <c r="P626" s="13">
        <f t="shared" si="78"/>
        <v>1</v>
      </c>
      <c r="R626" s="10" t="str">
        <f t="shared" si="82"/>
        <v/>
      </c>
      <c r="S626" s="10">
        <f t="shared" si="82"/>
        <v>35905</v>
      </c>
      <c r="T626" s="10" t="str">
        <f t="shared" si="82"/>
        <v/>
      </c>
      <c r="U626" s="10" t="str">
        <f t="shared" si="81"/>
        <v/>
      </c>
      <c r="V626" s="10" t="str">
        <f t="shared" si="81"/>
        <v/>
      </c>
      <c r="W626" s="10" t="str">
        <f t="shared" si="81"/>
        <v/>
      </c>
      <c r="X626" s="10" t="str">
        <f t="shared" si="81"/>
        <v/>
      </c>
      <c r="Y626" s="14">
        <f t="shared" si="79"/>
        <v>0</v>
      </c>
      <c r="Z626" s="4"/>
      <c r="AA626" s="10" t="str">
        <f t="shared" si="76"/>
        <v/>
      </c>
      <c r="AB626" s="10">
        <f t="shared" si="76"/>
        <v>381.75285714285718</v>
      </c>
      <c r="AC626" s="10" t="str">
        <f t="shared" si="76"/>
        <v/>
      </c>
      <c r="AD626" s="10" t="str">
        <f t="shared" si="75"/>
        <v/>
      </c>
      <c r="AE626" s="10" t="str">
        <f t="shared" si="75"/>
        <v/>
      </c>
      <c r="AF626" s="10" t="str">
        <f t="shared" si="75"/>
        <v/>
      </c>
      <c r="AG626" s="10" t="str">
        <f t="shared" si="75"/>
        <v/>
      </c>
      <c r="AH626" s="14">
        <f t="shared" si="80"/>
        <v>0</v>
      </c>
      <c r="AI626" s="12"/>
      <c r="AJ626" s="13" t="s">
        <v>32</v>
      </c>
    </row>
    <row r="627" spans="1:36" x14ac:dyDescent="0.3">
      <c r="A627" s="15" t="s">
        <v>778</v>
      </c>
      <c r="B627" s="9" t="str">
        <f>VLOOKUP(A627,'[1]Sub Pivot'!A$1:C$65536,2,FALSE)</f>
        <v>EIGHT MILE CREEK METERING POINT (UNKNOWN)</v>
      </c>
      <c r="C627" s="10">
        <f>VLOOKUP(A627,'[1]Sub Pivot'!A$1:C$65536,3,FALSE)</f>
        <v>229192</v>
      </c>
      <c r="D627" s="10">
        <f>IFERROR(VLOOKUP(A627,'[1]BP-18 Substation Detail'!A$1:C$65536,3,FALSE),"")</f>
        <v>229192</v>
      </c>
      <c r="E627" s="11">
        <f t="shared" si="77"/>
        <v>0</v>
      </c>
      <c r="G627" s="10">
        <f>IFERROR(VLOOKUP('BP-20 Substation Detail'!A627,'[1]O&amp;M Pivot'!M$1:V$65536,10,FALSE),0)</f>
        <v>0</v>
      </c>
      <c r="I627" s="13" t="s">
        <v>31</v>
      </c>
      <c r="J627" s="13">
        <v>1</v>
      </c>
      <c r="K627" s="13" t="s">
        <v>31</v>
      </c>
      <c r="L627" s="13" t="s">
        <v>31</v>
      </c>
      <c r="M627" s="13" t="s">
        <v>31</v>
      </c>
      <c r="N627" s="13" t="s">
        <v>31</v>
      </c>
      <c r="O627" s="13" t="s">
        <v>31</v>
      </c>
      <c r="P627" s="13">
        <f t="shared" si="78"/>
        <v>1</v>
      </c>
      <c r="R627" s="10" t="str">
        <f t="shared" si="82"/>
        <v/>
      </c>
      <c r="S627" s="10">
        <f t="shared" si="82"/>
        <v>229192</v>
      </c>
      <c r="T627" s="10" t="str">
        <f t="shared" si="82"/>
        <v/>
      </c>
      <c r="U627" s="10" t="str">
        <f t="shared" si="81"/>
        <v/>
      </c>
      <c r="V627" s="10" t="str">
        <f t="shared" si="81"/>
        <v/>
      </c>
      <c r="W627" s="10" t="str">
        <f t="shared" si="81"/>
        <v/>
      </c>
      <c r="X627" s="10" t="str">
        <f t="shared" si="81"/>
        <v/>
      </c>
      <c r="Y627" s="14">
        <f t="shared" si="79"/>
        <v>0</v>
      </c>
      <c r="Z627" s="4"/>
      <c r="AA627" s="10" t="str">
        <f t="shared" si="76"/>
        <v/>
      </c>
      <c r="AB627" s="10">
        <f t="shared" si="76"/>
        <v>0</v>
      </c>
      <c r="AC627" s="10" t="str">
        <f t="shared" si="76"/>
        <v/>
      </c>
      <c r="AD627" s="10" t="str">
        <f t="shared" si="75"/>
        <v/>
      </c>
      <c r="AE627" s="10" t="str">
        <f t="shared" si="75"/>
        <v/>
      </c>
      <c r="AF627" s="10" t="str">
        <f t="shared" si="75"/>
        <v/>
      </c>
      <c r="AG627" s="10" t="str">
        <f t="shared" si="75"/>
        <v/>
      </c>
      <c r="AH627" s="14">
        <f t="shared" si="80"/>
        <v>0</v>
      </c>
      <c r="AI627" s="12"/>
      <c r="AJ627" s="13" t="s">
        <v>32</v>
      </c>
    </row>
    <row r="628" spans="1:36" x14ac:dyDescent="0.3">
      <c r="A628" s="15" t="s">
        <v>779</v>
      </c>
      <c r="B628" s="9" t="str">
        <f>VLOOKUP(A628,'[1]Sub Pivot'!A$1:C$65536,2,FALSE)</f>
        <v>ENDERSBY SUBSTATION</v>
      </c>
      <c r="C628" s="10">
        <f>VLOOKUP(A628,'[1]Sub Pivot'!A$1:C$65536,3,FALSE)</f>
        <v>9310.64</v>
      </c>
      <c r="D628" s="10">
        <f>IFERROR(VLOOKUP(A628,'[1]BP-18 Substation Detail'!A$1:C$65536,3,FALSE),"")</f>
        <v>9310.64</v>
      </c>
      <c r="E628" s="11">
        <f t="shared" si="77"/>
        <v>0</v>
      </c>
      <c r="G628" s="10">
        <f>IFERROR(VLOOKUP('BP-20 Substation Detail'!A628,'[1]O&amp;M Pivot'!M$1:V$65536,10,FALSE),0)</f>
        <v>1024.9085714285713</v>
      </c>
      <c r="I628" s="13" t="s">
        <v>31</v>
      </c>
      <c r="J628" s="13">
        <v>1</v>
      </c>
      <c r="K628" s="13" t="s">
        <v>31</v>
      </c>
      <c r="L628" s="13" t="s">
        <v>31</v>
      </c>
      <c r="M628" s="13" t="s">
        <v>31</v>
      </c>
      <c r="N628" s="13" t="s">
        <v>31</v>
      </c>
      <c r="O628" s="13" t="s">
        <v>31</v>
      </c>
      <c r="P628" s="13">
        <f t="shared" si="78"/>
        <v>1</v>
      </c>
      <c r="R628" s="10" t="str">
        <f t="shared" si="82"/>
        <v/>
      </c>
      <c r="S628" s="10">
        <f t="shared" si="82"/>
        <v>9310.64</v>
      </c>
      <c r="T628" s="10" t="str">
        <f t="shared" si="82"/>
        <v/>
      </c>
      <c r="U628" s="10" t="str">
        <f t="shared" si="81"/>
        <v/>
      </c>
      <c r="V628" s="10" t="str">
        <f t="shared" si="81"/>
        <v/>
      </c>
      <c r="W628" s="10" t="str">
        <f t="shared" si="81"/>
        <v/>
      </c>
      <c r="X628" s="10" t="str">
        <f t="shared" si="81"/>
        <v/>
      </c>
      <c r="Y628" s="14">
        <f t="shared" si="79"/>
        <v>0</v>
      </c>
      <c r="Z628" s="4"/>
      <c r="AA628" s="10" t="str">
        <f t="shared" si="76"/>
        <v/>
      </c>
      <c r="AB628" s="10">
        <f t="shared" si="76"/>
        <v>1024.9085714285713</v>
      </c>
      <c r="AC628" s="10" t="str">
        <f t="shared" si="76"/>
        <v/>
      </c>
      <c r="AD628" s="10" t="str">
        <f t="shared" si="75"/>
        <v/>
      </c>
      <c r="AE628" s="10" t="str">
        <f t="shared" si="75"/>
        <v/>
      </c>
      <c r="AF628" s="10" t="str">
        <f t="shared" si="75"/>
        <v/>
      </c>
      <c r="AG628" s="10" t="str">
        <f t="shared" si="75"/>
        <v/>
      </c>
      <c r="AH628" s="14">
        <f t="shared" si="80"/>
        <v>0</v>
      </c>
      <c r="AI628" s="12"/>
      <c r="AJ628" s="13" t="s">
        <v>32</v>
      </c>
    </row>
    <row r="629" spans="1:36" x14ac:dyDescent="0.3">
      <c r="A629" s="15" t="s">
        <v>780</v>
      </c>
      <c r="B629" s="9" t="str">
        <f>VLOOKUP(A629,'[1]Sub Pivot'!A$1:C$65536,2,FALSE)</f>
        <v>ENTERPRISE SUBSTATION</v>
      </c>
      <c r="C629" s="10">
        <f>VLOOKUP(A629,'[1]Sub Pivot'!A$1:C$65536,3,FALSE)</f>
        <v>21193</v>
      </c>
      <c r="D629" s="10">
        <f>IFERROR(VLOOKUP(A629,'[1]BP-18 Substation Detail'!A$1:C$65536,3,FALSE),"")</f>
        <v>21193</v>
      </c>
      <c r="E629" s="11">
        <f t="shared" si="77"/>
        <v>0</v>
      </c>
      <c r="G629" s="10">
        <f>IFERROR(VLOOKUP('BP-20 Substation Detail'!A629,'[1]O&amp;M Pivot'!M$1:V$65536,10,FALSE),0)</f>
        <v>683.48571428571438</v>
      </c>
      <c r="I629" s="13" t="s">
        <v>31</v>
      </c>
      <c r="J629" s="13">
        <v>1</v>
      </c>
      <c r="K629" s="13" t="s">
        <v>31</v>
      </c>
      <c r="L629" s="13" t="s">
        <v>31</v>
      </c>
      <c r="M629" s="13" t="s">
        <v>31</v>
      </c>
      <c r="N629" s="13" t="s">
        <v>31</v>
      </c>
      <c r="O629" s="13" t="s">
        <v>31</v>
      </c>
      <c r="P629" s="13">
        <f t="shared" si="78"/>
        <v>1</v>
      </c>
      <c r="R629" s="10" t="str">
        <f t="shared" si="82"/>
        <v/>
      </c>
      <c r="S629" s="10">
        <f t="shared" si="82"/>
        <v>21193</v>
      </c>
      <c r="T629" s="10" t="str">
        <f t="shared" si="82"/>
        <v/>
      </c>
      <c r="U629" s="10" t="str">
        <f t="shared" si="81"/>
        <v/>
      </c>
      <c r="V629" s="10" t="str">
        <f t="shared" si="81"/>
        <v/>
      </c>
      <c r="W629" s="10" t="str">
        <f t="shared" si="81"/>
        <v/>
      </c>
      <c r="X629" s="10" t="str">
        <f t="shared" si="81"/>
        <v/>
      </c>
      <c r="Y629" s="14">
        <f t="shared" si="79"/>
        <v>0</v>
      </c>
      <c r="Z629" s="4"/>
      <c r="AA629" s="10" t="str">
        <f t="shared" si="76"/>
        <v/>
      </c>
      <c r="AB629" s="10">
        <f t="shared" si="76"/>
        <v>683.48571428571438</v>
      </c>
      <c r="AC629" s="10" t="str">
        <f t="shared" si="76"/>
        <v/>
      </c>
      <c r="AD629" s="10" t="str">
        <f t="shared" si="75"/>
        <v/>
      </c>
      <c r="AE629" s="10" t="str">
        <f t="shared" si="75"/>
        <v/>
      </c>
      <c r="AF629" s="10" t="str">
        <f t="shared" si="75"/>
        <v/>
      </c>
      <c r="AG629" s="10" t="str">
        <f t="shared" si="75"/>
        <v/>
      </c>
      <c r="AH629" s="14">
        <f t="shared" si="80"/>
        <v>0</v>
      </c>
      <c r="AI629" s="12"/>
      <c r="AJ629" s="13" t="s">
        <v>32</v>
      </c>
    </row>
    <row r="630" spans="1:36" x14ac:dyDescent="0.3">
      <c r="A630" s="15" t="s">
        <v>781</v>
      </c>
      <c r="B630" s="9" t="str">
        <f>VLOOKUP(A630,'[1]Sub Pivot'!A$1:C$65536,2,FALSE)</f>
        <v>EAGLE POINT METERING POINT</v>
      </c>
      <c r="C630" s="10">
        <f>VLOOKUP(A630,'[1]Sub Pivot'!A$1:C$65536,3,FALSE)</f>
        <v>23907.279999999999</v>
      </c>
      <c r="D630" s="10">
        <f>IFERROR(VLOOKUP(A630,'[1]BP-18 Substation Detail'!A$1:C$65536,3,FALSE),"")</f>
        <v>23907.279999999999</v>
      </c>
      <c r="E630" s="11">
        <f t="shared" si="77"/>
        <v>0</v>
      </c>
      <c r="G630" s="10">
        <f>IFERROR(VLOOKUP('BP-20 Substation Detail'!A630,'[1]O&amp;M Pivot'!M$1:V$65536,10,FALSE),0)</f>
        <v>176.30428571428573</v>
      </c>
      <c r="I630" s="13" t="s">
        <v>31</v>
      </c>
      <c r="J630" s="13">
        <v>1</v>
      </c>
      <c r="K630" s="13" t="s">
        <v>31</v>
      </c>
      <c r="L630" s="13" t="s">
        <v>31</v>
      </c>
      <c r="M630" s="13" t="s">
        <v>31</v>
      </c>
      <c r="N630" s="13" t="s">
        <v>31</v>
      </c>
      <c r="O630" s="13" t="s">
        <v>31</v>
      </c>
      <c r="P630" s="13">
        <f t="shared" si="78"/>
        <v>1</v>
      </c>
      <c r="R630" s="10" t="str">
        <f t="shared" si="82"/>
        <v/>
      </c>
      <c r="S630" s="10">
        <f t="shared" si="82"/>
        <v>23907.279999999999</v>
      </c>
      <c r="T630" s="10" t="str">
        <f t="shared" si="82"/>
        <v/>
      </c>
      <c r="U630" s="10" t="str">
        <f t="shared" si="81"/>
        <v/>
      </c>
      <c r="V630" s="10" t="str">
        <f t="shared" si="81"/>
        <v/>
      </c>
      <c r="W630" s="10" t="str">
        <f t="shared" si="81"/>
        <v/>
      </c>
      <c r="X630" s="10" t="str">
        <f t="shared" si="81"/>
        <v/>
      </c>
      <c r="Y630" s="14">
        <f t="shared" si="79"/>
        <v>0</v>
      </c>
      <c r="Z630" s="4"/>
      <c r="AA630" s="10" t="str">
        <f t="shared" si="76"/>
        <v/>
      </c>
      <c r="AB630" s="10">
        <f t="shared" si="76"/>
        <v>176.30428571428573</v>
      </c>
      <c r="AC630" s="10" t="str">
        <f t="shared" si="76"/>
        <v/>
      </c>
      <c r="AD630" s="10" t="str">
        <f t="shared" si="75"/>
        <v/>
      </c>
      <c r="AE630" s="10" t="str">
        <f t="shared" si="75"/>
        <v/>
      </c>
      <c r="AF630" s="10" t="str">
        <f t="shared" si="75"/>
        <v/>
      </c>
      <c r="AG630" s="10" t="str">
        <f t="shared" si="75"/>
        <v/>
      </c>
      <c r="AH630" s="14">
        <f t="shared" si="80"/>
        <v>0</v>
      </c>
      <c r="AI630" s="12"/>
      <c r="AJ630" s="13" t="s">
        <v>32</v>
      </c>
    </row>
    <row r="631" spans="1:36" x14ac:dyDescent="0.3">
      <c r="A631" s="15" t="s">
        <v>782</v>
      </c>
      <c r="B631" s="9" t="str">
        <f>VLOOKUP(A631,'[1]Sub Pivot'!A$1:C$65536,2,FALSE)</f>
        <v>EVERGREEN PUMP STATION</v>
      </c>
      <c r="C631" s="10">
        <f>VLOOKUP(A631,'[1]Sub Pivot'!A$1:C$65536,3,FALSE)</f>
        <v>24922.61</v>
      </c>
      <c r="D631" s="10">
        <f>IFERROR(VLOOKUP(A631,'[1]BP-18 Substation Detail'!A$1:C$65536,3,FALSE),"")</f>
        <v>24922.61</v>
      </c>
      <c r="E631" s="11">
        <f t="shared" si="77"/>
        <v>0</v>
      </c>
      <c r="G631" s="10">
        <f>IFERROR(VLOOKUP('BP-20 Substation Detail'!A631,'[1]O&amp;M Pivot'!M$1:V$65536,10,FALSE),0)</f>
        <v>756.72571428571428</v>
      </c>
      <c r="I631" s="13" t="s">
        <v>31</v>
      </c>
      <c r="J631" s="13">
        <v>1</v>
      </c>
      <c r="K631" s="13" t="s">
        <v>31</v>
      </c>
      <c r="L631" s="13" t="s">
        <v>31</v>
      </c>
      <c r="M631" s="13" t="s">
        <v>31</v>
      </c>
      <c r="N631" s="13" t="s">
        <v>31</v>
      </c>
      <c r="O631" s="13" t="s">
        <v>31</v>
      </c>
      <c r="P631" s="13">
        <f t="shared" si="78"/>
        <v>1</v>
      </c>
      <c r="R631" s="10" t="str">
        <f t="shared" si="82"/>
        <v/>
      </c>
      <c r="S631" s="10">
        <f t="shared" si="82"/>
        <v>24922.61</v>
      </c>
      <c r="T631" s="10" t="str">
        <f t="shared" si="82"/>
        <v/>
      </c>
      <c r="U631" s="10" t="str">
        <f t="shared" si="81"/>
        <v/>
      </c>
      <c r="V631" s="10" t="str">
        <f t="shared" si="81"/>
        <v/>
      </c>
      <c r="W631" s="10" t="str">
        <f t="shared" si="81"/>
        <v/>
      </c>
      <c r="X631" s="10" t="str">
        <f t="shared" si="81"/>
        <v/>
      </c>
      <c r="Y631" s="14">
        <f t="shared" si="79"/>
        <v>0</v>
      </c>
      <c r="Z631" s="4"/>
      <c r="AA631" s="10" t="str">
        <f t="shared" si="76"/>
        <v/>
      </c>
      <c r="AB631" s="10">
        <f t="shared" si="76"/>
        <v>756.72571428571428</v>
      </c>
      <c r="AC631" s="10" t="str">
        <f t="shared" si="76"/>
        <v/>
      </c>
      <c r="AD631" s="10" t="str">
        <f t="shared" si="75"/>
        <v/>
      </c>
      <c r="AE631" s="10" t="str">
        <f t="shared" si="75"/>
        <v/>
      </c>
      <c r="AF631" s="10" t="str">
        <f t="shared" si="75"/>
        <v/>
      </c>
      <c r="AG631" s="10" t="str">
        <f t="shared" si="75"/>
        <v/>
      </c>
      <c r="AH631" s="14">
        <f t="shared" si="80"/>
        <v>0</v>
      </c>
      <c r="AI631" s="12"/>
      <c r="AJ631" s="13" t="s">
        <v>32</v>
      </c>
    </row>
    <row r="632" spans="1:36" x14ac:dyDescent="0.3">
      <c r="A632" s="15" t="s">
        <v>783</v>
      </c>
      <c r="B632" s="9" t="str">
        <f>VLOOKUP(A632,'[1]Sub Pivot'!A$1:C$65536,2,FALSE)</f>
        <v>EWAN SUBSTATION</v>
      </c>
      <c r="C632" s="10">
        <f>VLOOKUP(A632,'[1]Sub Pivot'!A$1:C$65536,3,FALSE)</f>
        <v>8238</v>
      </c>
      <c r="D632" s="10">
        <f>IFERROR(VLOOKUP(A632,'[1]BP-18 Substation Detail'!A$1:C$65536,3,FALSE),"")</f>
        <v>8238</v>
      </c>
      <c r="E632" s="11">
        <f t="shared" si="77"/>
        <v>0</v>
      </c>
      <c r="G632" s="10">
        <f>IFERROR(VLOOKUP('BP-20 Substation Detail'!A632,'[1]O&amp;M Pivot'!M$1:V$65536,10,FALSE),0)</f>
        <v>10.151428571428571</v>
      </c>
      <c r="I632" s="13" t="s">
        <v>31</v>
      </c>
      <c r="J632" s="13">
        <v>1</v>
      </c>
      <c r="K632" s="13" t="s">
        <v>31</v>
      </c>
      <c r="L632" s="13" t="s">
        <v>31</v>
      </c>
      <c r="M632" s="13" t="s">
        <v>31</v>
      </c>
      <c r="N632" s="13" t="s">
        <v>31</v>
      </c>
      <c r="O632" s="13" t="s">
        <v>31</v>
      </c>
      <c r="P632" s="13">
        <f t="shared" si="78"/>
        <v>1</v>
      </c>
      <c r="R632" s="10" t="str">
        <f t="shared" si="82"/>
        <v/>
      </c>
      <c r="S632" s="10">
        <f t="shared" si="82"/>
        <v>8238</v>
      </c>
      <c r="T632" s="10" t="str">
        <f t="shared" si="82"/>
        <v/>
      </c>
      <c r="U632" s="10" t="str">
        <f t="shared" si="81"/>
        <v/>
      </c>
      <c r="V632" s="10" t="str">
        <f t="shared" si="81"/>
        <v/>
      </c>
      <c r="W632" s="10" t="str">
        <f t="shared" si="81"/>
        <v/>
      </c>
      <c r="X632" s="10" t="str">
        <f t="shared" si="81"/>
        <v/>
      </c>
      <c r="Y632" s="14">
        <f t="shared" si="79"/>
        <v>0</v>
      </c>
      <c r="Z632" s="4"/>
      <c r="AA632" s="10" t="str">
        <f t="shared" si="76"/>
        <v/>
      </c>
      <c r="AB632" s="10">
        <f t="shared" si="76"/>
        <v>10.151428571428571</v>
      </c>
      <c r="AC632" s="10" t="str">
        <f t="shared" si="76"/>
        <v/>
      </c>
      <c r="AD632" s="10" t="str">
        <f t="shared" si="75"/>
        <v/>
      </c>
      <c r="AE632" s="10" t="str">
        <f t="shared" si="75"/>
        <v/>
      </c>
      <c r="AF632" s="10" t="str">
        <f t="shared" si="75"/>
        <v/>
      </c>
      <c r="AG632" s="10" t="str">
        <f t="shared" si="75"/>
        <v/>
      </c>
      <c r="AH632" s="14">
        <f t="shared" si="80"/>
        <v>0</v>
      </c>
      <c r="AI632" s="12"/>
      <c r="AJ632" s="13" t="s">
        <v>32</v>
      </c>
    </row>
    <row r="633" spans="1:36" x14ac:dyDescent="0.3">
      <c r="A633" s="15" t="s">
        <v>784</v>
      </c>
      <c r="B633" s="9" t="str">
        <f>VLOOKUP(A633,'[1]Sub Pivot'!A$1:C$65536,2,FALSE)</f>
        <v>FAIRCHILD AIR FORCE BASE NORTH SUBSTATION</v>
      </c>
      <c r="C633" s="10">
        <f>VLOOKUP(A633,'[1]Sub Pivot'!A$1:C$65536,3,FALSE)</f>
        <v>25054.5</v>
      </c>
      <c r="D633" s="10">
        <f>IFERROR(VLOOKUP(A633,'[1]BP-18 Substation Detail'!A$1:C$65536,3,FALSE),"")</f>
        <v>25054.5</v>
      </c>
      <c r="E633" s="11">
        <f t="shared" si="77"/>
        <v>0</v>
      </c>
      <c r="G633" s="10">
        <f>IFERROR(VLOOKUP('BP-20 Substation Detail'!A633,'[1]O&amp;M Pivot'!M$1:V$65536,10,FALSE),0)</f>
        <v>319.64571428571429</v>
      </c>
      <c r="I633" s="13" t="s">
        <v>31</v>
      </c>
      <c r="J633" s="13">
        <v>1</v>
      </c>
      <c r="K633" s="13" t="s">
        <v>31</v>
      </c>
      <c r="L633" s="13" t="s">
        <v>31</v>
      </c>
      <c r="M633" s="13" t="s">
        <v>31</v>
      </c>
      <c r="N633" s="13" t="s">
        <v>31</v>
      </c>
      <c r="O633" s="13" t="s">
        <v>31</v>
      </c>
      <c r="P633" s="13">
        <f t="shared" si="78"/>
        <v>1</v>
      </c>
      <c r="R633" s="10" t="str">
        <f t="shared" si="82"/>
        <v/>
      </c>
      <c r="S633" s="10">
        <f t="shared" si="82"/>
        <v>25054.5</v>
      </c>
      <c r="T633" s="10" t="str">
        <f t="shared" si="82"/>
        <v/>
      </c>
      <c r="U633" s="10" t="str">
        <f t="shared" si="81"/>
        <v/>
      </c>
      <c r="V633" s="10" t="str">
        <f t="shared" si="81"/>
        <v/>
      </c>
      <c r="W633" s="10" t="str">
        <f t="shared" si="81"/>
        <v/>
      </c>
      <c r="X633" s="10" t="str">
        <f t="shared" si="81"/>
        <v/>
      </c>
      <c r="Y633" s="14">
        <f t="shared" si="79"/>
        <v>0</v>
      </c>
      <c r="Z633" s="4"/>
      <c r="AA633" s="10" t="str">
        <f t="shared" si="76"/>
        <v/>
      </c>
      <c r="AB633" s="10">
        <f t="shared" si="76"/>
        <v>319.64571428571429</v>
      </c>
      <c r="AC633" s="10" t="str">
        <f t="shared" si="76"/>
        <v/>
      </c>
      <c r="AD633" s="10" t="str">
        <f t="shared" si="75"/>
        <v/>
      </c>
      <c r="AE633" s="10" t="str">
        <f t="shared" si="75"/>
        <v/>
      </c>
      <c r="AF633" s="10" t="str">
        <f t="shared" si="75"/>
        <v/>
      </c>
      <c r="AG633" s="10" t="str">
        <f t="shared" si="75"/>
        <v/>
      </c>
      <c r="AH633" s="14">
        <f t="shared" si="80"/>
        <v>0</v>
      </c>
      <c r="AI633" s="12"/>
      <c r="AJ633" s="13" t="s">
        <v>32</v>
      </c>
    </row>
    <row r="634" spans="1:36" x14ac:dyDescent="0.3">
      <c r="A634" s="15" t="s">
        <v>785</v>
      </c>
      <c r="B634" s="9" t="str">
        <f>VLOOKUP(A634,'[1]Sub Pivot'!A$1:C$65536,2,FALSE)</f>
        <v>FAIRCHILD AIR FORCE BASE SOUTH SUBSTATION</v>
      </c>
      <c r="C634" s="10">
        <f>VLOOKUP(A634,'[1]Sub Pivot'!A$1:C$65536,3,FALSE)</f>
        <v>34733.5</v>
      </c>
      <c r="D634" s="10">
        <f>IFERROR(VLOOKUP(A634,'[1]BP-18 Substation Detail'!A$1:C$65536,3,FALSE),"")</f>
        <v>34733.5</v>
      </c>
      <c r="E634" s="11">
        <f t="shared" si="77"/>
        <v>0</v>
      </c>
      <c r="G634" s="10">
        <f>IFERROR(VLOOKUP('BP-20 Substation Detail'!A634,'[1]O&amp;M Pivot'!M$1:V$65536,10,FALSE),0)</f>
        <v>436.49571428571431</v>
      </c>
      <c r="I634" s="13" t="s">
        <v>31</v>
      </c>
      <c r="J634" s="13">
        <v>1</v>
      </c>
      <c r="K634" s="13" t="s">
        <v>31</v>
      </c>
      <c r="L634" s="13" t="s">
        <v>31</v>
      </c>
      <c r="M634" s="13" t="s">
        <v>31</v>
      </c>
      <c r="N634" s="13" t="s">
        <v>31</v>
      </c>
      <c r="O634" s="13" t="s">
        <v>31</v>
      </c>
      <c r="P634" s="13">
        <f t="shared" si="78"/>
        <v>1</v>
      </c>
      <c r="R634" s="10" t="str">
        <f t="shared" si="82"/>
        <v/>
      </c>
      <c r="S634" s="10">
        <f t="shared" si="82"/>
        <v>34733.5</v>
      </c>
      <c r="T634" s="10" t="str">
        <f t="shared" si="82"/>
        <v/>
      </c>
      <c r="U634" s="10" t="str">
        <f t="shared" si="81"/>
        <v/>
      </c>
      <c r="V634" s="10" t="str">
        <f t="shared" si="81"/>
        <v/>
      </c>
      <c r="W634" s="10" t="str">
        <f t="shared" si="81"/>
        <v/>
      </c>
      <c r="X634" s="10" t="str">
        <f t="shared" si="81"/>
        <v/>
      </c>
      <c r="Y634" s="14">
        <f t="shared" si="79"/>
        <v>0</v>
      </c>
      <c r="Z634" s="4"/>
      <c r="AA634" s="10" t="str">
        <f t="shared" si="76"/>
        <v/>
      </c>
      <c r="AB634" s="10">
        <f t="shared" si="76"/>
        <v>436.49571428571431</v>
      </c>
      <c r="AC634" s="10" t="str">
        <f t="shared" si="76"/>
        <v/>
      </c>
      <c r="AD634" s="10" t="str">
        <f t="shared" si="75"/>
        <v/>
      </c>
      <c r="AE634" s="10" t="str">
        <f t="shared" si="75"/>
        <v/>
      </c>
      <c r="AF634" s="10" t="str">
        <f t="shared" si="75"/>
        <v/>
      </c>
      <c r="AG634" s="10" t="str">
        <f t="shared" si="75"/>
        <v/>
      </c>
      <c r="AH634" s="14">
        <f t="shared" si="80"/>
        <v>0</v>
      </c>
      <c r="AI634" s="12"/>
      <c r="AJ634" s="13" t="s">
        <v>32</v>
      </c>
    </row>
    <row r="635" spans="1:36" x14ac:dyDescent="0.3">
      <c r="A635" s="15" t="s">
        <v>786</v>
      </c>
      <c r="B635" s="9" t="str">
        <f>VLOOKUP(A635,'[1]Sub Pivot'!A$1:C$65536,2,FALSE)</f>
        <v>FERNDALE SUBSTATION</v>
      </c>
      <c r="C635" s="10">
        <f>VLOOKUP(A635,'[1]Sub Pivot'!A$1:C$65536,3,FALSE)</f>
        <v>17315</v>
      </c>
      <c r="D635" s="10">
        <f>IFERROR(VLOOKUP(A635,'[1]BP-18 Substation Detail'!A$1:C$65536,3,FALSE),"")</f>
        <v>17315</v>
      </c>
      <c r="E635" s="11">
        <f t="shared" si="77"/>
        <v>0</v>
      </c>
      <c r="G635" s="10">
        <f>IFERROR(VLOOKUP('BP-20 Substation Detail'!A635,'[1]O&amp;M Pivot'!M$1:V$65536,10,FALSE),0)</f>
        <v>313.60857142857145</v>
      </c>
      <c r="I635" s="13" t="s">
        <v>31</v>
      </c>
      <c r="J635" s="13">
        <v>1</v>
      </c>
      <c r="K635" s="13" t="s">
        <v>31</v>
      </c>
      <c r="L635" s="13" t="s">
        <v>31</v>
      </c>
      <c r="M635" s="13" t="s">
        <v>31</v>
      </c>
      <c r="N635" s="13" t="s">
        <v>31</v>
      </c>
      <c r="O635" s="13" t="s">
        <v>31</v>
      </c>
      <c r="P635" s="13">
        <f t="shared" si="78"/>
        <v>1</v>
      </c>
      <c r="R635" s="10" t="str">
        <f t="shared" si="82"/>
        <v/>
      </c>
      <c r="S635" s="10">
        <f t="shared" si="82"/>
        <v>17315</v>
      </c>
      <c r="T635" s="10" t="str">
        <f t="shared" si="82"/>
        <v/>
      </c>
      <c r="U635" s="10" t="str">
        <f t="shared" si="81"/>
        <v/>
      </c>
      <c r="V635" s="10" t="str">
        <f t="shared" si="81"/>
        <v/>
      </c>
      <c r="W635" s="10" t="str">
        <f t="shared" si="81"/>
        <v/>
      </c>
      <c r="X635" s="10" t="str">
        <f t="shared" si="81"/>
        <v/>
      </c>
      <c r="Y635" s="14">
        <f t="shared" si="79"/>
        <v>0</v>
      </c>
      <c r="Z635" s="4"/>
      <c r="AA635" s="10" t="str">
        <f t="shared" si="76"/>
        <v/>
      </c>
      <c r="AB635" s="10">
        <f t="shared" si="76"/>
        <v>313.60857142857145</v>
      </c>
      <c r="AC635" s="10" t="str">
        <f t="shared" si="76"/>
        <v/>
      </c>
      <c r="AD635" s="10" t="str">
        <f t="shared" si="75"/>
        <v/>
      </c>
      <c r="AE635" s="10" t="str">
        <f t="shared" si="75"/>
        <v/>
      </c>
      <c r="AF635" s="10" t="str">
        <f t="shared" si="75"/>
        <v/>
      </c>
      <c r="AG635" s="10" t="str">
        <f t="shared" si="75"/>
        <v/>
      </c>
      <c r="AH635" s="14">
        <f t="shared" si="80"/>
        <v>0</v>
      </c>
      <c r="AI635" s="12"/>
      <c r="AJ635" s="13" t="s">
        <v>32</v>
      </c>
    </row>
    <row r="636" spans="1:36" x14ac:dyDescent="0.3">
      <c r="A636" s="15" t="s">
        <v>787</v>
      </c>
      <c r="B636" s="9" t="str">
        <f>VLOOKUP(A636,'[1]Sub Pivot'!A$1:C$65536,2,FALSE)</f>
        <v>FAIRFIELD SUBSTATION</v>
      </c>
      <c r="C636" s="10">
        <f>VLOOKUP(A636,'[1]Sub Pivot'!A$1:C$65536,3,FALSE)</f>
        <v>22634</v>
      </c>
      <c r="D636" s="10">
        <f>IFERROR(VLOOKUP(A636,'[1]BP-18 Substation Detail'!A$1:C$65536,3,FALSE),"")</f>
        <v>22634</v>
      </c>
      <c r="E636" s="11">
        <f t="shared" si="77"/>
        <v>0</v>
      </c>
      <c r="G636" s="10">
        <f>IFERROR(VLOOKUP('BP-20 Substation Detail'!A636,'[1]O&amp;M Pivot'!M$1:V$65536,10,FALSE),0)</f>
        <v>0</v>
      </c>
      <c r="I636" s="13" t="s">
        <v>31</v>
      </c>
      <c r="J636" s="13">
        <v>1</v>
      </c>
      <c r="K636" s="13" t="s">
        <v>31</v>
      </c>
      <c r="L636" s="13" t="s">
        <v>31</v>
      </c>
      <c r="M636" s="13" t="s">
        <v>31</v>
      </c>
      <c r="N636" s="13" t="s">
        <v>31</v>
      </c>
      <c r="O636" s="13" t="s">
        <v>31</v>
      </c>
      <c r="P636" s="13">
        <f t="shared" si="78"/>
        <v>1</v>
      </c>
      <c r="R636" s="10" t="str">
        <f t="shared" si="82"/>
        <v/>
      </c>
      <c r="S636" s="10">
        <f t="shared" si="82"/>
        <v>22634</v>
      </c>
      <c r="T636" s="10" t="str">
        <f t="shared" si="82"/>
        <v/>
      </c>
      <c r="U636" s="10" t="str">
        <f t="shared" si="81"/>
        <v/>
      </c>
      <c r="V636" s="10" t="str">
        <f t="shared" si="81"/>
        <v/>
      </c>
      <c r="W636" s="10" t="str">
        <f t="shared" si="81"/>
        <v/>
      </c>
      <c r="X636" s="10" t="str">
        <f t="shared" si="81"/>
        <v/>
      </c>
      <c r="Y636" s="14">
        <f t="shared" si="79"/>
        <v>0</v>
      </c>
      <c r="Z636" s="4"/>
      <c r="AA636" s="10" t="str">
        <f t="shared" si="76"/>
        <v/>
      </c>
      <c r="AB636" s="10">
        <f t="shared" si="76"/>
        <v>0</v>
      </c>
      <c r="AC636" s="10" t="str">
        <f t="shared" si="76"/>
        <v/>
      </c>
      <c r="AD636" s="10" t="str">
        <f t="shared" si="75"/>
        <v/>
      </c>
      <c r="AE636" s="10" t="str">
        <f t="shared" si="75"/>
        <v/>
      </c>
      <c r="AF636" s="10" t="str">
        <f t="shared" si="75"/>
        <v/>
      </c>
      <c r="AG636" s="10" t="str">
        <f t="shared" ref="AG636:AG699" si="83">IFERROR(O636*$G636,"")</f>
        <v/>
      </c>
      <c r="AH636" s="14">
        <f t="shared" si="80"/>
        <v>0</v>
      </c>
      <c r="AI636" s="12"/>
      <c r="AJ636" s="13" t="s">
        <v>32</v>
      </c>
    </row>
    <row r="637" spans="1:36" x14ac:dyDescent="0.3">
      <c r="A637" s="15" t="s">
        <v>788</v>
      </c>
      <c r="B637" s="9" t="str">
        <f>VLOOKUP(A637,'[1]Sub Pivot'!A$1:C$65536,2,FALSE)</f>
        <v>DOE 451A SUBSTATION</v>
      </c>
      <c r="C637" s="10">
        <f>VLOOKUP(A637,'[1]Sub Pivot'!A$1:C$65536,3,FALSE)</f>
        <v>11839</v>
      </c>
      <c r="D637" s="10">
        <f>IFERROR(VLOOKUP(A637,'[1]BP-18 Substation Detail'!A$1:C$65536,3,FALSE),"")</f>
        <v>11839</v>
      </c>
      <c r="E637" s="11">
        <f t="shared" si="77"/>
        <v>0</v>
      </c>
      <c r="G637" s="10">
        <f>IFERROR(VLOOKUP('BP-20 Substation Detail'!A637,'[1]O&amp;M Pivot'!M$1:V$65536,10,FALSE),0)</f>
        <v>5.0757142857142856</v>
      </c>
      <c r="I637" s="13" t="s">
        <v>31</v>
      </c>
      <c r="J637" s="13">
        <v>1</v>
      </c>
      <c r="K637" s="13" t="s">
        <v>31</v>
      </c>
      <c r="L637" s="13" t="s">
        <v>31</v>
      </c>
      <c r="M637" s="13" t="s">
        <v>31</v>
      </c>
      <c r="N637" s="13" t="s">
        <v>31</v>
      </c>
      <c r="O637" s="13" t="s">
        <v>31</v>
      </c>
      <c r="P637" s="13">
        <f t="shared" si="78"/>
        <v>1</v>
      </c>
      <c r="R637" s="10" t="str">
        <f t="shared" si="82"/>
        <v/>
      </c>
      <c r="S637" s="10">
        <f t="shared" si="82"/>
        <v>11839</v>
      </c>
      <c r="T637" s="10" t="str">
        <f t="shared" si="82"/>
        <v/>
      </c>
      <c r="U637" s="10" t="str">
        <f t="shared" si="81"/>
        <v/>
      </c>
      <c r="V637" s="10" t="str">
        <f t="shared" si="81"/>
        <v/>
      </c>
      <c r="W637" s="10" t="str">
        <f t="shared" si="81"/>
        <v/>
      </c>
      <c r="X637" s="10" t="str">
        <f t="shared" si="81"/>
        <v/>
      </c>
      <c r="Y637" s="14">
        <f t="shared" si="79"/>
        <v>0</v>
      </c>
      <c r="Z637" s="4"/>
      <c r="AA637" s="10" t="str">
        <f t="shared" si="76"/>
        <v/>
      </c>
      <c r="AB637" s="10">
        <f t="shared" si="76"/>
        <v>5.0757142857142856</v>
      </c>
      <c r="AC637" s="10" t="str">
        <f t="shared" si="76"/>
        <v/>
      </c>
      <c r="AD637" s="10" t="str">
        <f t="shared" si="76"/>
        <v/>
      </c>
      <c r="AE637" s="10" t="str">
        <f t="shared" si="76"/>
        <v/>
      </c>
      <c r="AF637" s="10" t="str">
        <f t="shared" si="76"/>
        <v/>
      </c>
      <c r="AG637" s="10" t="str">
        <f t="shared" si="83"/>
        <v/>
      </c>
      <c r="AH637" s="14">
        <f t="shared" si="80"/>
        <v>0</v>
      </c>
      <c r="AI637" s="12"/>
      <c r="AJ637" s="13" t="s">
        <v>32</v>
      </c>
    </row>
    <row r="638" spans="1:36" x14ac:dyDescent="0.3">
      <c r="A638" s="15" t="s">
        <v>789</v>
      </c>
      <c r="B638" s="9" t="str">
        <f>VLOOKUP(A638,'[1]Sub Pivot'!A$1:C$65536,2,FALSE)</f>
        <v>FORDS PRAIRIE SUBSTATION(LEWIS CO PUD)</v>
      </c>
      <c r="C638" s="10">
        <f>VLOOKUP(A638,'[1]Sub Pivot'!A$1:C$65536,3,FALSE)</f>
        <v>25993</v>
      </c>
      <c r="D638" s="10">
        <f>IFERROR(VLOOKUP(A638,'[1]BP-18 Substation Detail'!A$1:C$65536,3,FALSE),"")</f>
        <v>25993</v>
      </c>
      <c r="E638" s="11">
        <f t="shared" si="77"/>
        <v>0</v>
      </c>
      <c r="G638" s="10">
        <f>IFERROR(VLOOKUP('BP-20 Substation Detail'!A638,'[1]O&amp;M Pivot'!M$1:V$65536,10,FALSE),0)</f>
        <v>1400.3457142857144</v>
      </c>
      <c r="I638" s="13" t="s">
        <v>31</v>
      </c>
      <c r="J638" s="13">
        <v>1</v>
      </c>
      <c r="K638" s="13" t="s">
        <v>31</v>
      </c>
      <c r="L638" s="13" t="s">
        <v>31</v>
      </c>
      <c r="M638" s="13" t="s">
        <v>31</v>
      </c>
      <c r="N638" s="13" t="s">
        <v>31</v>
      </c>
      <c r="O638" s="13" t="s">
        <v>31</v>
      </c>
      <c r="P638" s="13">
        <f t="shared" si="78"/>
        <v>1</v>
      </c>
      <c r="R638" s="10" t="str">
        <f t="shared" si="82"/>
        <v/>
      </c>
      <c r="S638" s="10">
        <f t="shared" si="82"/>
        <v>25993</v>
      </c>
      <c r="T638" s="10" t="str">
        <f t="shared" si="82"/>
        <v/>
      </c>
      <c r="U638" s="10" t="str">
        <f t="shared" si="81"/>
        <v/>
      </c>
      <c r="V638" s="10" t="str">
        <f t="shared" si="81"/>
        <v/>
      </c>
      <c r="W638" s="10" t="str">
        <f t="shared" si="81"/>
        <v/>
      </c>
      <c r="X638" s="10" t="str">
        <f t="shared" si="81"/>
        <v/>
      </c>
      <c r="Y638" s="14">
        <f t="shared" si="79"/>
        <v>0</v>
      </c>
      <c r="Z638" s="4"/>
      <c r="AA638" s="10" t="str">
        <f t="shared" ref="AA638:AF680" si="84">IFERROR(I638*$G638,"")</f>
        <v/>
      </c>
      <c r="AB638" s="10">
        <f t="shared" si="84"/>
        <v>1400.3457142857144</v>
      </c>
      <c r="AC638" s="10" t="str">
        <f t="shared" si="84"/>
        <v/>
      </c>
      <c r="AD638" s="10" t="str">
        <f t="shared" si="84"/>
        <v/>
      </c>
      <c r="AE638" s="10" t="str">
        <f t="shared" si="84"/>
        <v/>
      </c>
      <c r="AF638" s="10" t="str">
        <f t="shared" si="84"/>
        <v/>
      </c>
      <c r="AG638" s="10" t="str">
        <f t="shared" si="83"/>
        <v/>
      </c>
      <c r="AH638" s="14">
        <f t="shared" si="80"/>
        <v>0</v>
      </c>
      <c r="AI638" s="12"/>
      <c r="AJ638" s="13" t="s">
        <v>32</v>
      </c>
    </row>
    <row r="639" spans="1:36" x14ac:dyDescent="0.3">
      <c r="A639" s="15" t="s">
        <v>790</v>
      </c>
      <c r="B639" s="9" t="str">
        <f>VLOOKUP(A639,'[1]Sub Pivot'!A$1:C$65536,2,FALSE)</f>
        <v>FORDS PRAIRIE SUBSTATION(CITYOF CENTRALIA)</v>
      </c>
      <c r="C639" s="10">
        <f>VLOOKUP(A639,'[1]Sub Pivot'!A$1:C$65536,3,FALSE)</f>
        <v>38554.6</v>
      </c>
      <c r="D639" s="10">
        <f>IFERROR(VLOOKUP(A639,'[1]BP-18 Substation Detail'!A$1:C$65536,3,FALSE),"")</f>
        <v>38554.6</v>
      </c>
      <c r="E639" s="11">
        <f t="shared" si="77"/>
        <v>0</v>
      </c>
      <c r="G639" s="10">
        <f>IFERROR(VLOOKUP('BP-20 Substation Detail'!A639,'[1]O&amp;M Pivot'!M$1:V$65536,10,FALSE),0)</f>
        <v>937.37142857142862</v>
      </c>
      <c r="I639" s="13" t="s">
        <v>31</v>
      </c>
      <c r="J639" s="13">
        <v>1</v>
      </c>
      <c r="K639" s="13" t="s">
        <v>31</v>
      </c>
      <c r="L639" s="13" t="s">
        <v>31</v>
      </c>
      <c r="M639" s="13" t="s">
        <v>31</v>
      </c>
      <c r="N639" s="13" t="s">
        <v>31</v>
      </c>
      <c r="O639" s="13" t="s">
        <v>31</v>
      </c>
      <c r="P639" s="13">
        <f t="shared" si="78"/>
        <v>1</v>
      </c>
      <c r="R639" s="10" t="str">
        <f t="shared" si="82"/>
        <v/>
      </c>
      <c r="S639" s="10">
        <f t="shared" si="82"/>
        <v>38554.6</v>
      </c>
      <c r="T639" s="10" t="str">
        <f t="shared" si="82"/>
        <v/>
      </c>
      <c r="U639" s="10" t="str">
        <f t="shared" si="81"/>
        <v/>
      </c>
      <c r="V639" s="10" t="str">
        <f t="shared" si="81"/>
        <v/>
      </c>
      <c r="W639" s="10" t="str">
        <f t="shared" si="81"/>
        <v/>
      </c>
      <c r="X639" s="10" t="str">
        <f t="shared" si="81"/>
        <v/>
      </c>
      <c r="Y639" s="14">
        <f t="shared" si="79"/>
        <v>0</v>
      </c>
      <c r="Z639" s="4"/>
      <c r="AA639" s="10" t="str">
        <f t="shared" si="84"/>
        <v/>
      </c>
      <c r="AB639" s="10">
        <f t="shared" si="84"/>
        <v>937.37142857142862</v>
      </c>
      <c r="AC639" s="10" t="str">
        <f t="shared" si="84"/>
        <v/>
      </c>
      <c r="AD639" s="10" t="str">
        <f t="shared" si="84"/>
        <v/>
      </c>
      <c r="AE639" s="10" t="str">
        <f t="shared" si="84"/>
        <v/>
      </c>
      <c r="AF639" s="10" t="str">
        <f t="shared" si="84"/>
        <v/>
      </c>
      <c r="AG639" s="10" t="str">
        <f t="shared" si="83"/>
        <v/>
      </c>
      <c r="AH639" s="14">
        <f t="shared" si="80"/>
        <v>0</v>
      </c>
      <c r="AI639" s="12"/>
      <c r="AJ639" s="13" t="s">
        <v>32</v>
      </c>
    </row>
    <row r="640" spans="1:36" x14ac:dyDescent="0.3">
      <c r="A640" s="15" t="s">
        <v>791</v>
      </c>
      <c r="B640" s="9" t="str">
        <f>VLOOKUP(A640,'[1]Sub Pivot'!A$1:C$65536,2,FALSE)</f>
        <v>FOURTH AND HERALD SUBSTATION</v>
      </c>
      <c r="C640" s="10">
        <f>VLOOKUP(A640,'[1]Sub Pivot'!A$1:C$65536,3,FALSE)</f>
        <v>18003</v>
      </c>
      <c r="D640" s="10">
        <f>IFERROR(VLOOKUP(A640,'[1]BP-18 Substation Detail'!A$1:C$65536,3,FALSE),"")</f>
        <v>18003</v>
      </c>
      <c r="E640" s="11">
        <f t="shared" si="77"/>
        <v>0</v>
      </c>
      <c r="G640" s="10">
        <f>IFERROR(VLOOKUP('BP-20 Substation Detail'!A640,'[1]O&amp;M Pivot'!M$1:V$65536,10,FALSE),0)</f>
        <v>0</v>
      </c>
      <c r="I640" s="13" t="s">
        <v>31</v>
      </c>
      <c r="J640" s="13">
        <v>1</v>
      </c>
      <c r="K640" s="13" t="s">
        <v>31</v>
      </c>
      <c r="L640" s="13" t="s">
        <v>31</v>
      </c>
      <c r="M640" s="13" t="s">
        <v>31</v>
      </c>
      <c r="N640" s="13" t="s">
        <v>31</v>
      </c>
      <c r="O640" s="13" t="s">
        <v>31</v>
      </c>
      <c r="P640" s="13">
        <f t="shared" si="78"/>
        <v>1</v>
      </c>
      <c r="R640" s="10" t="str">
        <f t="shared" si="82"/>
        <v/>
      </c>
      <c r="S640" s="10">
        <f t="shared" si="82"/>
        <v>18003</v>
      </c>
      <c r="T640" s="10" t="str">
        <f t="shared" si="82"/>
        <v/>
      </c>
      <c r="U640" s="10" t="str">
        <f t="shared" si="81"/>
        <v/>
      </c>
      <c r="V640" s="10" t="str">
        <f t="shared" si="81"/>
        <v/>
      </c>
      <c r="W640" s="10" t="str">
        <f t="shared" si="81"/>
        <v/>
      </c>
      <c r="X640" s="10" t="str">
        <f t="shared" si="81"/>
        <v/>
      </c>
      <c r="Y640" s="14">
        <f t="shared" si="79"/>
        <v>0</v>
      </c>
      <c r="Z640" s="4"/>
      <c r="AA640" s="10" t="str">
        <f t="shared" si="84"/>
        <v/>
      </c>
      <c r="AB640" s="10">
        <f t="shared" si="84"/>
        <v>0</v>
      </c>
      <c r="AC640" s="10" t="str">
        <f t="shared" si="84"/>
        <v/>
      </c>
      <c r="AD640" s="10" t="str">
        <f t="shared" si="84"/>
        <v/>
      </c>
      <c r="AE640" s="10" t="str">
        <f t="shared" si="84"/>
        <v/>
      </c>
      <c r="AF640" s="10" t="str">
        <f t="shared" si="84"/>
        <v/>
      </c>
      <c r="AG640" s="10" t="str">
        <f t="shared" si="83"/>
        <v/>
      </c>
      <c r="AH640" s="14">
        <f t="shared" si="80"/>
        <v>0</v>
      </c>
      <c r="AI640" s="12"/>
      <c r="AJ640" s="13" t="s">
        <v>32</v>
      </c>
    </row>
    <row r="641" spans="1:36" x14ac:dyDescent="0.3">
      <c r="A641" s="15" t="s">
        <v>792</v>
      </c>
      <c r="B641" s="9" t="str">
        <f>VLOOKUP(A641,'[1]Sub Pivot'!A$1:C$65536,2,FALSE)</f>
        <v>FOSTER WELLS SUBSTATION</v>
      </c>
      <c r="C641" s="10">
        <f>VLOOKUP(A641,'[1]Sub Pivot'!A$1:C$65536,3,FALSE)</f>
        <v>87711.37000000001</v>
      </c>
      <c r="D641" s="10">
        <f>IFERROR(VLOOKUP(A641,'[1]BP-18 Substation Detail'!A$1:C$65536,3,FALSE),"")</f>
        <v>87711.37</v>
      </c>
      <c r="E641" s="11">
        <f t="shared" si="77"/>
        <v>1.6590682859436413E-16</v>
      </c>
      <c r="G641" s="10">
        <f>IFERROR(VLOOKUP('BP-20 Substation Detail'!A641,'[1]O&amp;M Pivot'!M$1:V$65536,10,FALSE),0)</f>
        <v>407.42857142857144</v>
      </c>
      <c r="I641" s="13" t="s">
        <v>31</v>
      </c>
      <c r="J641" s="13">
        <v>1</v>
      </c>
      <c r="K641" s="13" t="s">
        <v>31</v>
      </c>
      <c r="L641" s="13" t="s">
        <v>31</v>
      </c>
      <c r="M641" s="13" t="s">
        <v>31</v>
      </c>
      <c r="N641" s="13" t="s">
        <v>31</v>
      </c>
      <c r="O641" s="13" t="s">
        <v>31</v>
      </c>
      <c r="P641" s="13">
        <f t="shared" si="78"/>
        <v>1</v>
      </c>
      <c r="R641" s="10" t="str">
        <f t="shared" si="82"/>
        <v/>
      </c>
      <c r="S641" s="10">
        <f t="shared" si="82"/>
        <v>87711.37000000001</v>
      </c>
      <c r="T641" s="10" t="str">
        <f t="shared" si="82"/>
        <v/>
      </c>
      <c r="U641" s="10" t="str">
        <f t="shared" si="81"/>
        <v/>
      </c>
      <c r="V641" s="10" t="str">
        <f t="shared" si="81"/>
        <v/>
      </c>
      <c r="W641" s="10" t="str">
        <f t="shared" si="81"/>
        <v/>
      </c>
      <c r="X641" s="10" t="str">
        <f t="shared" si="81"/>
        <v/>
      </c>
      <c r="Y641" s="14">
        <f t="shared" si="79"/>
        <v>0</v>
      </c>
      <c r="Z641" s="4"/>
      <c r="AA641" s="10" t="str">
        <f t="shared" si="84"/>
        <v/>
      </c>
      <c r="AB641" s="10">
        <f t="shared" si="84"/>
        <v>407.42857142857144</v>
      </c>
      <c r="AC641" s="10" t="str">
        <f t="shared" si="84"/>
        <v/>
      </c>
      <c r="AD641" s="10" t="str">
        <f t="shared" si="84"/>
        <v/>
      </c>
      <c r="AE641" s="10" t="str">
        <f t="shared" si="84"/>
        <v/>
      </c>
      <c r="AF641" s="10" t="str">
        <f t="shared" si="84"/>
        <v/>
      </c>
      <c r="AG641" s="10" t="str">
        <f t="shared" si="83"/>
        <v/>
      </c>
      <c r="AH641" s="14">
        <f t="shared" si="80"/>
        <v>0</v>
      </c>
      <c r="AI641" s="12"/>
      <c r="AJ641" s="13" t="s">
        <v>32</v>
      </c>
    </row>
    <row r="642" spans="1:36" x14ac:dyDescent="0.3">
      <c r="A642" s="15" t="s">
        <v>793</v>
      </c>
      <c r="B642" s="9" t="str">
        <f>VLOOKUP(A642,'[1]Sub Pivot'!A$1:C$65536,2,FALSE)</f>
        <v>FRENCHMAN HILLS SUBSTATION</v>
      </c>
      <c r="C642" s="10">
        <f>VLOOKUP(A642,'[1]Sub Pivot'!A$1:C$65536,3,FALSE)</f>
        <v>14787.89</v>
      </c>
      <c r="D642" s="10">
        <f>IFERROR(VLOOKUP(A642,'[1]BP-18 Substation Detail'!A$1:C$65536,3,FALSE),"")</f>
        <v>14787.89</v>
      </c>
      <c r="E642" s="11">
        <f t="shared" si="77"/>
        <v>0</v>
      </c>
      <c r="G642" s="10">
        <f>IFERROR(VLOOKUP('BP-20 Substation Detail'!A642,'[1]O&amp;M Pivot'!M$1:V$65536,10,FALSE),0)</f>
        <v>331.39</v>
      </c>
      <c r="I642" s="13" t="s">
        <v>31</v>
      </c>
      <c r="J642" s="13">
        <v>1</v>
      </c>
      <c r="K642" s="13" t="s">
        <v>31</v>
      </c>
      <c r="L642" s="13" t="s">
        <v>31</v>
      </c>
      <c r="M642" s="13" t="s">
        <v>31</v>
      </c>
      <c r="N642" s="13" t="s">
        <v>31</v>
      </c>
      <c r="O642" s="13" t="s">
        <v>31</v>
      </c>
      <c r="P642" s="13">
        <f t="shared" si="78"/>
        <v>1</v>
      </c>
      <c r="R642" s="10" t="str">
        <f t="shared" si="82"/>
        <v/>
      </c>
      <c r="S642" s="10">
        <f t="shared" si="82"/>
        <v>14787.89</v>
      </c>
      <c r="T642" s="10" t="str">
        <f t="shared" si="82"/>
        <v/>
      </c>
      <c r="U642" s="10" t="str">
        <f t="shared" si="81"/>
        <v/>
      </c>
      <c r="V642" s="10" t="str">
        <f t="shared" si="81"/>
        <v/>
      </c>
      <c r="W642" s="10" t="str">
        <f t="shared" si="81"/>
        <v/>
      </c>
      <c r="X642" s="10" t="str">
        <f t="shared" si="81"/>
        <v/>
      </c>
      <c r="Y642" s="14">
        <f t="shared" si="79"/>
        <v>0</v>
      </c>
      <c r="Z642" s="4"/>
      <c r="AA642" s="10" t="str">
        <f t="shared" si="84"/>
        <v/>
      </c>
      <c r="AB642" s="10">
        <f t="shared" si="84"/>
        <v>331.39</v>
      </c>
      <c r="AC642" s="10" t="str">
        <f t="shared" si="84"/>
        <v/>
      </c>
      <c r="AD642" s="10" t="str">
        <f t="shared" si="84"/>
        <v/>
      </c>
      <c r="AE642" s="10" t="str">
        <f t="shared" si="84"/>
        <v/>
      </c>
      <c r="AF642" s="10" t="str">
        <f t="shared" si="84"/>
        <v/>
      </c>
      <c r="AG642" s="10" t="str">
        <f t="shared" si="83"/>
        <v/>
      </c>
      <c r="AH642" s="14">
        <f t="shared" si="80"/>
        <v>0</v>
      </c>
      <c r="AI642" s="12"/>
      <c r="AJ642" s="13" t="s">
        <v>32</v>
      </c>
    </row>
    <row r="643" spans="1:36" x14ac:dyDescent="0.3">
      <c r="A643" s="15" t="s">
        <v>794</v>
      </c>
      <c r="B643" s="9" t="str">
        <f>VLOOKUP(A643,'[1]Sub Pivot'!A$1:C$65536,2,FALSE)</f>
        <v>FERN HILL SUBSTATION</v>
      </c>
      <c r="C643" s="10">
        <f>VLOOKUP(A643,'[1]Sub Pivot'!A$1:C$65536,3,FALSE)</f>
        <v>13666</v>
      </c>
      <c r="D643" s="10">
        <f>IFERROR(VLOOKUP(A643,'[1]BP-18 Substation Detail'!A$1:C$65536,3,FALSE),"")</f>
        <v>13666</v>
      </c>
      <c r="E643" s="11">
        <f t="shared" ref="E643:E706" si="85">(C643-D643)/D643</f>
        <v>0</v>
      </c>
      <c r="G643" s="10">
        <f>IFERROR(VLOOKUP('BP-20 Substation Detail'!A643,'[1]O&amp;M Pivot'!M$1:V$65536,10,FALSE),0)</f>
        <v>355.11714285714282</v>
      </c>
      <c r="I643" s="13" t="s">
        <v>31</v>
      </c>
      <c r="J643" s="13">
        <v>1</v>
      </c>
      <c r="K643" s="13" t="s">
        <v>31</v>
      </c>
      <c r="L643" s="13" t="s">
        <v>31</v>
      </c>
      <c r="M643" s="13" t="s">
        <v>31</v>
      </c>
      <c r="N643" s="13" t="s">
        <v>31</v>
      </c>
      <c r="O643" s="13" t="s">
        <v>31</v>
      </c>
      <c r="P643" s="13">
        <f t="shared" ref="P643:P706" si="86">SUM(I643:O643)</f>
        <v>1</v>
      </c>
      <c r="R643" s="10" t="str">
        <f t="shared" si="82"/>
        <v/>
      </c>
      <c r="S643" s="10">
        <f t="shared" si="82"/>
        <v>13666</v>
      </c>
      <c r="T643" s="10" t="str">
        <f t="shared" si="82"/>
        <v/>
      </c>
      <c r="U643" s="10" t="str">
        <f t="shared" si="81"/>
        <v/>
      </c>
      <c r="V643" s="10" t="str">
        <f t="shared" si="81"/>
        <v/>
      </c>
      <c r="W643" s="10" t="str">
        <f t="shared" si="81"/>
        <v/>
      </c>
      <c r="X643" s="10" t="str">
        <f t="shared" si="81"/>
        <v/>
      </c>
      <c r="Y643" s="14">
        <f t="shared" ref="Y643:Y706" si="87">SUM(R643:X643)-C643</f>
        <v>0</v>
      </c>
      <c r="Z643" s="4"/>
      <c r="AA643" s="10" t="str">
        <f t="shared" si="84"/>
        <v/>
      </c>
      <c r="AB643" s="10">
        <f t="shared" si="84"/>
        <v>355.11714285714282</v>
      </c>
      <c r="AC643" s="10" t="str">
        <f t="shared" si="84"/>
        <v/>
      </c>
      <c r="AD643" s="10" t="str">
        <f t="shared" si="84"/>
        <v/>
      </c>
      <c r="AE643" s="10" t="str">
        <f t="shared" si="84"/>
        <v/>
      </c>
      <c r="AF643" s="10" t="str">
        <f t="shared" si="84"/>
        <v/>
      </c>
      <c r="AG643" s="10" t="str">
        <f t="shared" si="83"/>
        <v/>
      </c>
      <c r="AH643" s="14">
        <f t="shared" ref="AH643:AH706" si="88">SUM(AA643:AG643)-G643</f>
        <v>0</v>
      </c>
      <c r="AI643" s="12"/>
      <c r="AJ643" s="13" t="s">
        <v>32</v>
      </c>
    </row>
    <row r="644" spans="1:36" x14ac:dyDescent="0.3">
      <c r="A644" s="15" t="s">
        <v>795</v>
      </c>
      <c r="B644" s="9" t="str">
        <f>VLOOKUP(A644,'[1]Sub Pivot'!A$1:C$65536,2,FALSE)</f>
        <v>FRENCHMAN SPRINGS SUBSTATION</v>
      </c>
      <c r="C644" s="10">
        <f>VLOOKUP(A644,'[1]Sub Pivot'!A$1:C$65536,3,FALSE)</f>
        <v>19285.349999999999</v>
      </c>
      <c r="D644" s="10">
        <f>IFERROR(VLOOKUP(A644,'[1]BP-18 Substation Detail'!A$1:C$65536,3,FALSE),"")</f>
        <v>19285.349999999999</v>
      </c>
      <c r="E644" s="11">
        <f t="shared" si="85"/>
        <v>0</v>
      </c>
      <c r="G644" s="10">
        <f>IFERROR(VLOOKUP('BP-20 Substation Detail'!A644,'[1]O&amp;M Pivot'!M$1:V$65536,10,FALSE),0)</f>
        <v>691.53571428571433</v>
      </c>
      <c r="I644" s="13" t="s">
        <v>31</v>
      </c>
      <c r="J644" s="13">
        <v>1</v>
      </c>
      <c r="K644" s="13" t="s">
        <v>31</v>
      </c>
      <c r="L644" s="13" t="s">
        <v>31</v>
      </c>
      <c r="M644" s="13" t="s">
        <v>31</v>
      </c>
      <c r="N644" s="13" t="s">
        <v>31</v>
      </c>
      <c r="O644" s="13" t="s">
        <v>31</v>
      </c>
      <c r="P644" s="13">
        <f t="shared" si="86"/>
        <v>1</v>
      </c>
      <c r="R644" s="10" t="str">
        <f t="shared" si="82"/>
        <v/>
      </c>
      <c r="S644" s="10">
        <f t="shared" si="82"/>
        <v>19285.349999999999</v>
      </c>
      <c r="T644" s="10" t="str">
        <f t="shared" si="82"/>
        <v/>
      </c>
      <c r="U644" s="10" t="str">
        <f t="shared" si="81"/>
        <v/>
      </c>
      <c r="V644" s="10" t="str">
        <f t="shared" si="81"/>
        <v/>
      </c>
      <c r="W644" s="10" t="str">
        <f t="shared" si="81"/>
        <v/>
      </c>
      <c r="X644" s="10" t="str">
        <f t="shared" si="81"/>
        <v/>
      </c>
      <c r="Y644" s="14">
        <f t="shared" si="87"/>
        <v>0</v>
      </c>
      <c r="Z644" s="4"/>
      <c r="AA644" s="10" t="str">
        <f t="shared" si="84"/>
        <v/>
      </c>
      <c r="AB644" s="10">
        <f t="shared" si="84"/>
        <v>691.53571428571433</v>
      </c>
      <c r="AC644" s="10" t="str">
        <f t="shared" si="84"/>
        <v/>
      </c>
      <c r="AD644" s="10" t="str">
        <f t="shared" si="84"/>
        <v/>
      </c>
      <c r="AE644" s="10" t="str">
        <f t="shared" si="84"/>
        <v/>
      </c>
      <c r="AF644" s="10" t="str">
        <f t="shared" si="84"/>
        <v/>
      </c>
      <c r="AG644" s="10" t="str">
        <f t="shared" si="83"/>
        <v/>
      </c>
      <c r="AH644" s="14">
        <f t="shared" si="88"/>
        <v>0</v>
      </c>
      <c r="AI644" s="12"/>
      <c r="AJ644" s="13" t="s">
        <v>32</v>
      </c>
    </row>
    <row r="645" spans="1:36" x14ac:dyDescent="0.3">
      <c r="A645" s="15" t="s">
        <v>796</v>
      </c>
      <c r="B645" s="9" t="str">
        <f>VLOOKUP(A645,'[1]Sub Pivot'!A$1:C$65536,2,FALSE)</f>
        <v>FIRST STREET SUBSTATION</v>
      </c>
      <c r="C645" s="10">
        <f>VLOOKUP(A645,'[1]Sub Pivot'!A$1:C$65536,3,FALSE)</f>
        <v>69550.070000000007</v>
      </c>
      <c r="D645" s="10">
        <f>IFERROR(VLOOKUP(A645,'[1]BP-18 Substation Detail'!A$1:C$65536,3,FALSE),"")</f>
        <v>69550.070000000007</v>
      </c>
      <c r="E645" s="11">
        <f t="shared" si="85"/>
        <v>0</v>
      </c>
      <c r="G645" s="10">
        <f>IFERROR(VLOOKUP('BP-20 Substation Detail'!A645,'[1]O&amp;M Pivot'!M$1:V$65536,10,FALSE),0)</f>
        <v>360.12714285714293</v>
      </c>
      <c r="I645" s="13" t="s">
        <v>31</v>
      </c>
      <c r="J645" s="13">
        <v>1</v>
      </c>
      <c r="K645" s="13" t="s">
        <v>31</v>
      </c>
      <c r="L645" s="13" t="s">
        <v>31</v>
      </c>
      <c r="M645" s="13" t="s">
        <v>31</v>
      </c>
      <c r="N645" s="13" t="s">
        <v>31</v>
      </c>
      <c r="O645" s="13" t="s">
        <v>31</v>
      </c>
      <c r="P645" s="13">
        <f t="shared" si="86"/>
        <v>1</v>
      </c>
      <c r="R645" s="10" t="str">
        <f t="shared" si="82"/>
        <v/>
      </c>
      <c r="S645" s="10">
        <f t="shared" si="82"/>
        <v>69550.070000000007</v>
      </c>
      <c r="T645" s="10" t="str">
        <f t="shared" si="82"/>
        <v/>
      </c>
      <c r="U645" s="10" t="str">
        <f t="shared" si="81"/>
        <v/>
      </c>
      <c r="V645" s="10" t="str">
        <f t="shared" si="81"/>
        <v/>
      </c>
      <c r="W645" s="10" t="str">
        <f t="shared" si="81"/>
        <v/>
      </c>
      <c r="X645" s="10" t="str">
        <f t="shared" si="81"/>
        <v/>
      </c>
      <c r="Y645" s="14">
        <f t="shared" si="87"/>
        <v>0</v>
      </c>
      <c r="Z645" s="4"/>
      <c r="AA645" s="10" t="str">
        <f t="shared" si="84"/>
        <v/>
      </c>
      <c r="AB645" s="10">
        <f t="shared" si="84"/>
        <v>360.12714285714293</v>
      </c>
      <c r="AC645" s="10" t="str">
        <f t="shared" si="84"/>
        <v/>
      </c>
      <c r="AD645" s="10" t="str">
        <f t="shared" si="84"/>
        <v/>
      </c>
      <c r="AE645" s="10" t="str">
        <f t="shared" si="84"/>
        <v/>
      </c>
      <c r="AF645" s="10" t="str">
        <f t="shared" si="84"/>
        <v/>
      </c>
      <c r="AG645" s="10" t="str">
        <f t="shared" si="83"/>
        <v/>
      </c>
      <c r="AH645" s="14">
        <f t="shared" si="88"/>
        <v>0</v>
      </c>
      <c r="AI645" s="12"/>
      <c r="AJ645" s="13" t="s">
        <v>32</v>
      </c>
    </row>
    <row r="646" spans="1:36" x14ac:dyDescent="0.3">
      <c r="A646" s="15" t="s">
        <v>797</v>
      </c>
      <c r="B646" s="9" t="str">
        <f>VLOOKUP(A646,'[1]Sub Pivot'!A$1:C$65536,2,FALSE)</f>
        <v>FRANZ HOLMES SUBSTATION</v>
      </c>
      <c r="C646" s="10">
        <f>VLOOKUP(A646,'[1]Sub Pivot'!A$1:C$65536,3,FALSE)</f>
        <v>152953.74</v>
      </c>
      <c r="D646" s="10">
        <f>IFERROR(VLOOKUP(A646,'[1]BP-18 Substation Detail'!A$1:C$65536,3,FALSE),"")</f>
        <v>152953.74</v>
      </c>
      <c r="E646" s="11">
        <f t="shared" si="85"/>
        <v>0</v>
      </c>
      <c r="G646" s="10">
        <f>IFERROR(VLOOKUP('BP-20 Substation Detail'!A646,'[1]O&amp;M Pivot'!M$1:V$65536,10,FALSE),0)</f>
        <v>1005.8971428571429</v>
      </c>
      <c r="I646" s="13" t="s">
        <v>31</v>
      </c>
      <c r="J646" s="13">
        <v>1</v>
      </c>
      <c r="K646" s="13" t="s">
        <v>31</v>
      </c>
      <c r="L646" s="13" t="s">
        <v>31</v>
      </c>
      <c r="M646" s="13" t="s">
        <v>31</v>
      </c>
      <c r="N646" s="13" t="s">
        <v>31</v>
      </c>
      <c r="O646" s="13" t="s">
        <v>31</v>
      </c>
      <c r="P646" s="13">
        <f t="shared" si="86"/>
        <v>1</v>
      </c>
      <c r="R646" s="10" t="str">
        <f t="shared" si="82"/>
        <v/>
      </c>
      <c r="S646" s="10">
        <f t="shared" si="82"/>
        <v>152953.74</v>
      </c>
      <c r="T646" s="10" t="str">
        <f t="shared" si="82"/>
        <v/>
      </c>
      <c r="U646" s="10" t="str">
        <f t="shared" si="81"/>
        <v/>
      </c>
      <c r="V646" s="10" t="str">
        <f t="shared" si="81"/>
        <v/>
      </c>
      <c r="W646" s="10" t="str">
        <f t="shared" si="81"/>
        <v/>
      </c>
      <c r="X646" s="10" t="str">
        <f t="shared" si="81"/>
        <v/>
      </c>
      <c r="Y646" s="14">
        <f t="shared" si="87"/>
        <v>0</v>
      </c>
      <c r="Z646" s="4"/>
      <c r="AA646" s="10" t="str">
        <f t="shared" si="84"/>
        <v/>
      </c>
      <c r="AB646" s="10">
        <f t="shared" si="84"/>
        <v>1005.8971428571429</v>
      </c>
      <c r="AC646" s="10" t="str">
        <f t="shared" si="84"/>
        <v/>
      </c>
      <c r="AD646" s="10" t="str">
        <f t="shared" si="84"/>
        <v/>
      </c>
      <c r="AE646" s="10" t="str">
        <f t="shared" si="84"/>
        <v/>
      </c>
      <c r="AF646" s="10" t="str">
        <f t="shared" si="84"/>
        <v/>
      </c>
      <c r="AG646" s="10" t="str">
        <f t="shared" si="83"/>
        <v/>
      </c>
      <c r="AH646" s="14">
        <f t="shared" si="88"/>
        <v>0</v>
      </c>
      <c r="AI646" s="12"/>
      <c r="AJ646" s="13" t="s">
        <v>32</v>
      </c>
    </row>
    <row r="647" spans="1:36" x14ac:dyDescent="0.3">
      <c r="A647" s="15" t="s">
        <v>798</v>
      </c>
      <c r="B647" s="9" t="str">
        <f>VLOOKUP(A647,'[1]Sub Pivot'!A$1:C$65536,2,FALSE)</f>
        <v>FOSTER CREEK SUBSTATIONDOUGLAS CO PUD)</v>
      </c>
      <c r="C647" s="10">
        <f>VLOOKUP(A647,'[1]Sub Pivot'!A$1:C$65536,3,FALSE)</f>
        <v>33214</v>
      </c>
      <c r="D647" s="10">
        <f>IFERROR(VLOOKUP(A647,'[1]BP-18 Substation Detail'!A$1:C$65536,3,FALSE),"")</f>
        <v>33214</v>
      </c>
      <c r="E647" s="11">
        <f t="shared" si="85"/>
        <v>0</v>
      </c>
      <c r="G647" s="10">
        <f>IFERROR(VLOOKUP('BP-20 Substation Detail'!A647,'[1]O&amp;M Pivot'!M$1:V$65536,10,FALSE),0)</f>
        <v>0</v>
      </c>
      <c r="I647" s="13" t="s">
        <v>31</v>
      </c>
      <c r="J647" s="13">
        <v>1</v>
      </c>
      <c r="K647" s="13" t="s">
        <v>31</v>
      </c>
      <c r="L647" s="13" t="s">
        <v>31</v>
      </c>
      <c r="M647" s="13" t="s">
        <v>31</v>
      </c>
      <c r="N647" s="13" t="s">
        <v>31</v>
      </c>
      <c r="O647" s="13" t="s">
        <v>31</v>
      </c>
      <c r="P647" s="13">
        <f t="shared" si="86"/>
        <v>1</v>
      </c>
      <c r="R647" s="10" t="str">
        <f t="shared" si="82"/>
        <v/>
      </c>
      <c r="S647" s="10">
        <f t="shared" si="82"/>
        <v>33214</v>
      </c>
      <c r="T647" s="10" t="str">
        <f t="shared" si="82"/>
        <v/>
      </c>
      <c r="U647" s="10" t="str">
        <f t="shared" si="81"/>
        <v/>
      </c>
      <c r="V647" s="10" t="str">
        <f t="shared" si="81"/>
        <v/>
      </c>
      <c r="W647" s="10" t="str">
        <f t="shared" si="81"/>
        <v/>
      </c>
      <c r="X647" s="10" t="str">
        <f t="shared" si="81"/>
        <v/>
      </c>
      <c r="Y647" s="14">
        <f t="shared" si="87"/>
        <v>0</v>
      </c>
      <c r="Z647" s="4"/>
      <c r="AA647" s="10" t="str">
        <f t="shared" si="84"/>
        <v/>
      </c>
      <c r="AB647" s="10">
        <f t="shared" si="84"/>
        <v>0</v>
      </c>
      <c r="AC647" s="10" t="str">
        <f t="shared" si="84"/>
        <v/>
      </c>
      <c r="AD647" s="10" t="str">
        <f t="shared" si="84"/>
        <v/>
      </c>
      <c r="AE647" s="10" t="str">
        <f t="shared" si="84"/>
        <v/>
      </c>
      <c r="AF647" s="10" t="str">
        <f t="shared" si="84"/>
        <v/>
      </c>
      <c r="AG647" s="10" t="str">
        <f t="shared" si="83"/>
        <v/>
      </c>
      <c r="AH647" s="14">
        <f t="shared" si="88"/>
        <v>0</v>
      </c>
      <c r="AI647" s="12"/>
      <c r="AJ647" s="13" t="s">
        <v>32</v>
      </c>
    </row>
    <row r="648" spans="1:36" x14ac:dyDescent="0.3">
      <c r="A648" s="15" t="s">
        <v>799</v>
      </c>
      <c r="B648" s="9" t="str">
        <f>VLOOKUP(A648,'[1]Sub Pivot'!A$1:C$65536,2,FALSE)</f>
        <v>GATES OF THE MOUNTAINS METERING POINT</v>
      </c>
      <c r="C648" s="10">
        <f>VLOOKUP(A648,'[1]Sub Pivot'!A$1:C$65536,3,FALSE)</f>
        <v>7949</v>
      </c>
      <c r="D648" s="10">
        <f>IFERROR(VLOOKUP(A648,'[1]BP-18 Substation Detail'!A$1:C$65536,3,FALSE),"")</f>
        <v>7949</v>
      </c>
      <c r="E648" s="11">
        <f t="shared" si="85"/>
        <v>0</v>
      </c>
      <c r="G648" s="10">
        <f>IFERROR(VLOOKUP('BP-20 Substation Detail'!A648,'[1]O&amp;M Pivot'!M$1:V$65536,10,FALSE),0)</f>
        <v>1141.6757142857143</v>
      </c>
      <c r="I648" s="13" t="s">
        <v>31</v>
      </c>
      <c r="J648" s="13">
        <v>1</v>
      </c>
      <c r="K648" s="13" t="s">
        <v>31</v>
      </c>
      <c r="L648" s="13" t="s">
        <v>31</v>
      </c>
      <c r="M648" s="13" t="s">
        <v>31</v>
      </c>
      <c r="N648" s="13" t="s">
        <v>31</v>
      </c>
      <c r="O648" s="13" t="s">
        <v>31</v>
      </c>
      <c r="P648" s="13">
        <f t="shared" si="86"/>
        <v>1</v>
      </c>
      <c r="R648" s="10" t="str">
        <f t="shared" si="82"/>
        <v/>
      </c>
      <c r="S648" s="10">
        <f t="shared" si="82"/>
        <v>7949</v>
      </c>
      <c r="T648" s="10" t="str">
        <f t="shared" si="82"/>
        <v/>
      </c>
      <c r="U648" s="10" t="str">
        <f t="shared" si="81"/>
        <v/>
      </c>
      <c r="V648" s="10" t="str">
        <f t="shared" si="81"/>
        <v/>
      </c>
      <c r="W648" s="10" t="str">
        <f t="shared" si="81"/>
        <v/>
      </c>
      <c r="X648" s="10" t="str">
        <f t="shared" si="81"/>
        <v/>
      </c>
      <c r="Y648" s="14">
        <f t="shared" si="87"/>
        <v>0</v>
      </c>
      <c r="Z648" s="4"/>
      <c r="AA648" s="10" t="str">
        <f t="shared" si="84"/>
        <v/>
      </c>
      <c r="AB648" s="10">
        <f t="shared" si="84"/>
        <v>1141.6757142857143</v>
      </c>
      <c r="AC648" s="10" t="str">
        <f t="shared" si="84"/>
        <v/>
      </c>
      <c r="AD648" s="10" t="str">
        <f t="shared" si="84"/>
        <v/>
      </c>
      <c r="AE648" s="10" t="str">
        <f t="shared" si="84"/>
        <v/>
      </c>
      <c r="AF648" s="10" t="str">
        <f t="shared" si="84"/>
        <v/>
      </c>
      <c r="AG648" s="10" t="str">
        <f t="shared" si="83"/>
        <v/>
      </c>
      <c r="AH648" s="14">
        <f t="shared" si="88"/>
        <v>0</v>
      </c>
      <c r="AI648" s="12"/>
      <c r="AJ648" s="13" t="s">
        <v>32</v>
      </c>
    </row>
    <row r="649" spans="1:36" x14ac:dyDescent="0.3">
      <c r="A649" s="15" t="s">
        <v>800</v>
      </c>
      <c r="B649" s="9" t="str">
        <f>VLOOKUP(A649,'[1]Sub Pivot'!A$1:C$65536,2,FALSE)</f>
        <v>GIG HARBOR SUBSTATION</v>
      </c>
      <c r="C649" s="10">
        <f>VLOOKUP(A649,'[1]Sub Pivot'!A$1:C$65536,3,FALSE)</f>
        <v>59166.7</v>
      </c>
      <c r="D649" s="10">
        <f>IFERROR(VLOOKUP(A649,'[1]BP-18 Substation Detail'!A$1:C$65536,3,FALSE),"")</f>
        <v>59166.7</v>
      </c>
      <c r="E649" s="11">
        <f t="shared" si="85"/>
        <v>0</v>
      </c>
      <c r="G649" s="10">
        <f>IFERROR(VLOOKUP('BP-20 Substation Detail'!A649,'[1]O&amp;M Pivot'!M$1:V$65536,10,FALSE),0)</f>
        <v>1071.78</v>
      </c>
      <c r="I649" s="13" t="s">
        <v>31</v>
      </c>
      <c r="J649" s="13">
        <v>1</v>
      </c>
      <c r="K649" s="13" t="s">
        <v>31</v>
      </c>
      <c r="L649" s="13" t="s">
        <v>31</v>
      </c>
      <c r="M649" s="13" t="s">
        <v>31</v>
      </c>
      <c r="N649" s="13" t="s">
        <v>31</v>
      </c>
      <c r="O649" s="13" t="s">
        <v>31</v>
      </c>
      <c r="P649" s="13">
        <f t="shared" si="86"/>
        <v>1</v>
      </c>
      <c r="R649" s="10" t="str">
        <f t="shared" si="82"/>
        <v/>
      </c>
      <c r="S649" s="10">
        <f t="shared" si="82"/>
        <v>59166.7</v>
      </c>
      <c r="T649" s="10" t="str">
        <f t="shared" si="82"/>
        <v/>
      </c>
      <c r="U649" s="10" t="str">
        <f t="shared" si="82"/>
        <v/>
      </c>
      <c r="V649" s="10" t="str">
        <f t="shared" si="82"/>
        <v/>
      </c>
      <c r="W649" s="10" t="str">
        <f t="shared" si="82"/>
        <v/>
      </c>
      <c r="X649" s="10" t="str">
        <f t="shared" si="82"/>
        <v/>
      </c>
      <c r="Y649" s="14">
        <f t="shared" si="87"/>
        <v>0</v>
      </c>
      <c r="Z649" s="4"/>
      <c r="AA649" s="10" t="str">
        <f t="shared" si="84"/>
        <v/>
      </c>
      <c r="AB649" s="10">
        <f t="shared" si="84"/>
        <v>1071.78</v>
      </c>
      <c r="AC649" s="10" t="str">
        <f t="shared" si="84"/>
        <v/>
      </c>
      <c r="AD649" s="10" t="str">
        <f t="shared" si="84"/>
        <v/>
      </c>
      <c r="AE649" s="10" t="str">
        <f t="shared" si="84"/>
        <v/>
      </c>
      <c r="AF649" s="10" t="str">
        <f t="shared" si="84"/>
        <v/>
      </c>
      <c r="AG649" s="10" t="str">
        <f t="shared" si="83"/>
        <v/>
      </c>
      <c r="AH649" s="14">
        <f t="shared" si="88"/>
        <v>0</v>
      </c>
      <c r="AI649" s="12"/>
      <c r="AJ649" s="13" t="s">
        <v>32</v>
      </c>
    </row>
    <row r="650" spans="1:36" x14ac:dyDescent="0.3">
      <c r="A650" s="15" t="s">
        <v>801</v>
      </c>
      <c r="B650" s="9" t="str">
        <f>VLOOKUP(A650,'[1]Sub Pivot'!A$1:C$65536,2,FALSE)</f>
        <v>GLASGOW SUBSTATION</v>
      </c>
      <c r="C650" s="10">
        <f>VLOOKUP(A650,'[1]Sub Pivot'!A$1:C$65536,3,FALSE)</f>
        <v>30939</v>
      </c>
      <c r="D650" s="10">
        <f>IFERROR(VLOOKUP(A650,'[1]BP-18 Substation Detail'!A$1:C$65536,3,FALSE),"")</f>
        <v>30939</v>
      </c>
      <c r="E650" s="11">
        <f t="shared" si="85"/>
        <v>0</v>
      </c>
      <c r="G650" s="10">
        <f>IFERROR(VLOOKUP('BP-20 Substation Detail'!A650,'[1]O&amp;M Pivot'!M$1:V$65536,10,FALSE),0)</f>
        <v>356.81</v>
      </c>
      <c r="I650" s="13" t="s">
        <v>31</v>
      </c>
      <c r="J650" s="13">
        <v>1</v>
      </c>
      <c r="K650" s="13" t="s">
        <v>31</v>
      </c>
      <c r="L650" s="13" t="s">
        <v>31</v>
      </c>
      <c r="M650" s="13" t="s">
        <v>31</v>
      </c>
      <c r="N650" s="13" t="s">
        <v>31</v>
      </c>
      <c r="O650" s="13" t="s">
        <v>31</v>
      </c>
      <c r="P650" s="13">
        <f t="shared" si="86"/>
        <v>1</v>
      </c>
      <c r="R650" s="10" t="str">
        <f t="shared" ref="R650:X686" si="89">IFERROR(I650*$C650,"")</f>
        <v/>
      </c>
      <c r="S650" s="10">
        <f t="shared" si="89"/>
        <v>30939</v>
      </c>
      <c r="T650" s="10" t="str">
        <f t="shared" si="89"/>
        <v/>
      </c>
      <c r="U650" s="10" t="str">
        <f t="shared" si="89"/>
        <v/>
      </c>
      <c r="V650" s="10" t="str">
        <f t="shared" si="89"/>
        <v/>
      </c>
      <c r="W650" s="10" t="str">
        <f t="shared" si="89"/>
        <v/>
      </c>
      <c r="X650" s="10" t="str">
        <f t="shared" si="89"/>
        <v/>
      </c>
      <c r="Y650" s="14">
        <f t="shared" si="87"/>
        <v>0</v>
      </c>
      <c r="Z650" s="4"/>
      <c r="AA650" s="10" t="str">
        <f t="shared" si="84"/>
        <v/>
      </c>
      <c r="AB650" s="10">
        <f t="shared" si="84"/>
        <v>356.81</v>
      </c>
      <c r="AC650" s="10" t="str">
        <f t="shared" si="84"/>
        <v/>
      </c>
      <c r="AD650" s="10" t="str">
        <f t="shared" si="84"/>
        <v/>
      </c>
      <c r="AE650" s="10" t="str">
        <f t="shared" si="84"/>
        <v/>
      </c>
      <c r="AF650" s="10" t="str">
        <f t="shared" si="84"/>
        <v/>
      </c>
      <c r="AG650" s="10" t="str">
        <f t="shared" si="83"/>
        <v/>
      </c>
      <c r="AH650" s="14">
        <f t="shared" si="88"/>
        <v>0</v>
      </c>
      <c r="AI650" s="12"/>
      <c r="AJ650" s="13" t="s">
        <v>32</v>
      </c>
    </row>
    <row r="651" spans="1:36" x14ac:dyDescent="0.3">
      <c r="A651" s="15" t="s">
        <v>802</v>
      </c>
      <c r="B651" s="9" t="str">
        <f>VLOOKUP(A651,'[1]Sub Pivot'!A$1:C$65536,2,FALSE)</f>
        <v>GLENOMA SUBSTATION</v>
      </c>
      <c r="C651" s="10">
        <f>VLOOKUP(A651,'[1]Sub Pivot'!A$1:C$65536,3,FALSE)</f>
        <v>52158</v>
      </c>
      <c r="D651" s="10">
        <f>IFERROR(VLOOKUP(A651,'[1]BP-18 Substation Detail'!A$1:C$65536,3,FALSE),"")</f>
        <v>52158</v>
      </c>
      <c r="E651" s="11">
        <f t="shared" si="85"/>
        <v>0</v>
      </c>
      <c r="G651" s="10">
        <f>IFERROR(VLOOKUP('BP-20 Substation Detail'!A651,'[1]O&amp;M Pivot'!M$1:V$65536,10,FALSE),0)</f>
        <v>803.66</v>
      </c>
      <c r="I651" s="13" t="s">
        <v>31</v>
      </c>
      <c r="J651" s="13">
        <v>1</v>
      </c>
      <c r="K651" s="13" t="s">
        <v>31</v>
      </c>
      <c r="L651" s="13" t="s">
        <v>31</v>
      </c>
      <c r="M651" s="13" t="s">
        <v>31</v>
      </c>
      <c r="N651" s="13" t="s">
        <v>31</v>
      </c>
      <c r="O651" s="13" t="s">
        <v>31</v>
      </c>
      <c r="P651" s="13">
        <f t="shared" si="86"/>
        <v>1</v>
      </c>
      <c r="R651" s="10" t="str">
        <f t="shared" si="89"/>
        <v/>
      </c>
      <c r="S651" s="10">
        <f t="shared" si="89"/>
        <v>52158</v>
      </c>
      <c r="T651" s="10" t="str">
        <f t="shared" si="89"/>
        <v/>
      </c>
      <c r="U651" s="10" t="str">
        <f t="shared" si="89"/>
        <v/>
      </c>
      <c r="V651" s="10" t="str">
        <f t="shared" si="89"/>
        <v/>
      </c>
      <c r="W651" s="10" t="str">
        <f t="shared" si="89"/>
        <v/>
      </c>
      <c r="X651" s="10" t="str">
        <f t="shared" si="89"/>
        <v/>
      </c>
      <c r="Y651" s="14">
        <f t="shared" si="87"/>
        <v>0</v>
      </c>
      <c r="Z651" s="4"/>
      <c r="AA651" s="10" t="str">
        <f t="shared" si="84"/>
        <v/>
      </c>
      <c r="AB651" s="10">
        <f t="shared" si="84"/>
        <v>803.66</v>
      </c>
      <c r="AC651" s="10" t="str">
        <f t="shared" si="84"/>
        <v/>
      </c>
      <c r="AD651" s="10" t="str">
        <f t="shared" si="84"/>
        <v/>
      </c>
      <c r="AE651" s="10" t="str">
        <f t="shared" si="84"/>
        <v/>
      </c>
      <c r="AF651" s="10" t="str">
        <f t="shared" si="84"/>
        <v/>
      </c>
      <c r="AG651" s="10" t="str">
        <f t="shared" si="83"/>
        <v/>
      </c>
      <c r="AH651" s="14">
        <f t="shared" si="88"/>
        <v>0</v>
      </c>
      <c r="AI651" s="12"/>
      <c r="AJ651" s="13" t="s">
        <v>32</v>
      </c>
    </row>
    <row r="652" spans="1:36" x14ac:dyDescent="0.3">
      <c r="A652" s="15" t="s">
        <v>803</v>
      </c>
      <c r="B652" s="9" t="str">
        <f>VLOOKUP(A652,'[1]Sub Pivot'!A$1:C$65536,2,FALSE)</f>
        <v>GLENWOOD SUBSTATION</v>
      </c>
      <c r="C652" s="10">
        <f>VLOOKUP(A652,'[1]Sub Pivot'!A$1:C$65536,3,FALSE)</f>
        <v>40100</v>
      </c>
      <c r="D652" s="10">
        <f>IFERROR(VLOOKUP(A652,'[1]BP-18 Substation Detail'!A$1:C$65536,3,FALSE),"")</f>
        <v>40100</v>
      </c>
      <c r="E652" s="11">
        <f t="shared" si="85"/>
        <v>0</v>
      </c>
      <c r="G652" s="10">
        <f>IFERROR(VLOOKUP('BP-20 Substation Detail'!A652,'[1]O&amp;M Pivot'!M$1:V$65536,10,FALSE),0)</f>
        <v>808.28285714285721</v>
      </c>
      <c r="I652" s="13" t="s">
        <v>31</v>
      </c>
      <c r="J652" s="13">
        <v>1</v>
      </c>
      <c r="K652" s="13" t="s">
        <v>31</v>
      </c>
      <c r="L652" s="13" t="s">
        <v>31</v>
      </c>
      <c r="M652" s="13" t="s">
        <v>31</v>
      </c>
      <c r="N652" s="13" t="s">
        <v>31</v>
      </c>
      <c r="O652" s="13" t="s">
        <v>31</v>
      </c>
      <c r="P652" s="13">
        <f t="shared" si="86"/>
        <v>1</v>
      </c>
      <c r="R652" s="10" t="str">
        <f t="shared" si="89"/>
        <v/>
      </c>
      <c r="S652" s="10">
        <f t="shared" si="89"/>
        <v>40100</v>
      </c>
      <c r="T652" s="10" t="str">
        <f t="shared" si="89"/>
        <v/>
      </c>
      <c r="U652" s="10" t="str">
        <f t="shared" si="89"/>
        <v/>
      </c>
      <c r="V652" s="10" t="str">
        <f t="shared" si="89"/>
        <v/>
      </c>
      <c r="W652" s="10" t="str">
        <f t="shared" si="89"/>
        <v/>
      </c>
      <c r="X652" s="10" t="str">
        <f t="shared" si="89"/>
        <v/>
      </c>
      <c r="Y652" s="14">
        <f t="shared" si="87"/>
        <v>0</v>
      </c>
      <c r="Z652" s="4"/>
      <c r="AA652" s="10" t="str">
        <f t="shared" si="84"/>
        <v/>
      </c>
      <c r="AB652" s="10">
        <f t="shared" si="84"/>
        <v>808.28285714285721</v>
      </c>
      <c r="AC652" s="10" t="str">
        <f t="shared" si="84"/>
        <v/>
      </c>
      <c r="AD652" s="10" t="str">
        <f t="shared" si="84"/>
        <v/>
      </c>
      <c r="AE652" s="10" t="str">
        <f t="shared" si="84"/>
        <v/>
      </c>
      <c r="AF652" s="10" t="str">
        <f t="shared" si="84"/>
        <v/>
      </c>
      <c r="AG652" s="10" t="str">
        <f t="shared" si="83"/>
        <v/>
      </c>
      <c r="AH652" s="14">
        <f t="shared" si="88"/>
        <v>0</v>
      </c>
      <c r="AI652" s="12"/>
      <c r="AJ652" s="13" t="s">
        <v>32</v>
      </c>
    </row>
    <row r="653" spans="1:36" x14ac:dyDescent="0.3">
      <c r="A653" s="15" t="s">
        <v>804</v>
      </c>
      <c r="B653" s="9" t="str">
        <f>VLOOKUP(A653,'[1]Sub Pivot'!A$1:C$65536,2,FALSE)</f>
        <v>GEM STATE HYDRO PLANT</v>
      </c>
      <c r="C653" s="10">
        <f>VLOOKUP(A653,'[1]Sub Pivot'!A$1:C$65536,3,FALSE)</f>
        <v>10421</v>
      </c>
      <c r="D653" s="10">
        <f>IFERROR(VLOOKUP(A653,'[1]BP-18 Substation Detail'!A$1:C$65536,3,FALSE),"")</f>
        <v>10421</v>
      </c>
      <c r="E653" s="11">
        <f t="shared" si="85"/>
        <v>0</v>
      </c>
      <c r="G653" s="10">
        <f>IFERROR(VLOOKUP('BP-20 Substation Detail'!A653,'[1]O&amp;M Pivot'!M$1:V$65536,10,FALSE),0)</f>
        <v>0</v>
      </c>
      <c r="I653" s="13" t="s">
        <v>31</v>
      </c>
      <c r="J653" s="13">
        <v>1</v>
      </c>
      <c r="K653" s="13" t="s">
        <v>31</v>
      </c>
      <c r="L653" s="13" t="s">
        <v>31</v>
      </c>
      <c r="M653" s="13" t="s">
        <v>31</v>
      </c>
      <c r="N653" s="13" t="s">
        <v>31</v>
      </c>
      <c r="O653" s="13" t="s">
        <v>31</v>
      </c>
      <c r="P653" s="13">
        <f t="shared" si="86"/>
        <v>1</v>
      </c>
      <c r="R653" s="10" t="str">
        <f t="shared" si="89"/>
        <v/>
      </c>
      <c r="S653" s="10">
        <f t="shared" si="89"/>
        <v>10421</v>
      </c>
      <c r="T653" s="10" t="str">
        <f t="shared" si="89"/>
        <v/>
      </c>
      <c r="U653" s="10" t="str">
        <f t="shared" si="89"/>
        <v/>
      </c>
      <c r="V653" s="10" t="str">
        <f t="shared" si="89"/>
        <v/>
      </c>
      <c r="W653" s="10" t="str">
        <f t="shared" si="89"/>
        <v/>
      </c>
      <c r="X653" s="10" t="str">
        <f t="shared" si="89"/>
        <v/>
      </c>
      <c r="Y653" s="14">
        <f t="shared" si="87"/>
        <v>0</v>
      </c>
      <c r="Z653" s="4"/>
      <c r="AA653" s="10" t="str">
        <f t="shared" si="84"/>
        <v/>
      </c>
      <c r="AB653" s="10">
        <f t="shared" si="84"/>
        <v>0</v>
      </c>
      <c r="AC653" s="10" t="str">
        <f t="shared" si="84"/>
        <v/>
      </c>
      <c r="AD653" s="10" t="str">
        <f t="shared" si="84"/>
        <v/>
      </c>
      <c r="AE653" s="10" t="str">
        <f t="shared" si="84"/>
        <v/>
      </c>
      <c r="AF653" s="10" t="str">
        <f t="shared" si="84"/>
        <v/>
      </c>
      <c r="AG653" s="10" t="str">
        <f t="shared" si="83"/>
        <v/>
      </c>
      <c r="AH653" s="14">
        <f t="shared" si="88"/>
        <v>0</v>
      </c>
      <c r="AI653" s="12"/>
      <c r="AJ653" s="13" t="s">
        <v>32</v>
      </c>
    </row>
    <row r="654" spans="1:36" x14ac:dyDescent="0.3">
      <c r="A654" s="15" t="s">
        <v>805</v>
      </c>
      <c r="B654" s="9" t="str">
        <f>VLOOKUP(A654,'[1]Sub Pivot'!A$1:C$65536,2,FALSE)</f>
        <v>GOBLE SUBSTATION</v>
      </c>
      <c r="C654" s="10">
        <f>VLOOKUP(A654,'[1]Sub Pivot'!A$1:C$65536,3,FALSE)</f>
        <v>29349</v>
      </c>
      <c r="D654" s="10">
        <f>IFERROR(VLOOKUP(A654,'[1]BP-18 Substation Detail'!A$1:C$65536,3,FALSE),"")</f>
        <v>29349</v>
      </c>
      <c r="E654" s="11">
        <f t="shared" si="85"/>
        <v>0</v>
      </c>
      <c r="G654" s="10">
        <f>IFERROR(VLOOKUP('BP-20 Substation Detail'!A654,'[1]O&amp;M Pivot'!M$1:V$65536,10,FALSE),0)</f>
        <v>336.05714285714288</v>
      </c>
      <c r="I654" s="13" t="s">
        <v>31</v>
      </c>
      <c r="J654" s="13">
        <v>1</v>
      </c>
      <c r="K654" s="13" t="s">
        <v>31</v>
      </c>
      <c r="L654" s="13" t="s">
        <v>31</v>
      </c>
      <c r="M654" s="13" t="s">
        <v>31</v>
      </c>
      <c r="N654" s="13" t="s">
        <v>31</v>
      </c>
      <c r="O654" s="13" t="s">
        <v>31</v>
      </c>
      <c r="P654" s="13">
        <f t="shared" si="86"/>
        <v>1</v>
      </c>
      <c r="R654" s="10" t="str">
        <f t="shared" si="89"/>
        <v/>
      </c>
      <c r="S654" s="10">
        <f t="shared" si="89"/>
        <v>29349</v>
      </c>
      <c r="T654" s="10" t="str">
        <f t="shared" si="89"/>
        <v/>
      </c>
      <c r="U654" s="10" t="str">
        <f t="shared" si="89"/>
        <v/>
      </c>
      <c r="V654" s="10" t="str">
        <f t="shared" si="89"/>
        <v/>
      </c>
      <c r="W654" s="10" t="str">
        <f t="shared" si="89"/>
        <v/>
      </c>
      <c r="X654" s="10" t="str">
        <f t="shared" si="89"/>
        <v/>
      </c>
      <c r="Y654" s="14">
        <f t="shared" si="87"/>
        <v>0</v>
      </c>
      <c r="Z654" s="4"/>
      <c r="AA654" s="10" t="str">
        <f t="shared" si="84"/>
        <v/>
      </c>
      <c r="AB654" s="10">
        <f t="shared" si="84"/>
        <v>336.05714285714288</v>
      </c>
      <c r="AC654" s="10" t="str">
        <f t="shared" si="84"/>
        <v/>
      </c>
      <c r="AD654" s="10" t="str">
        <f t="shared" si="84"/>
        <v/>
      </c>
      <c r="AE654" s="10" t="str">
        <f t="shared" si="84"/>
        <v/>
      </c>
      <c r="AF654" s="10" t="str">
        <f t="shared" si="84"/>
        <v/>
      </c>
      <c r="AG654" s="10" t="str">
        <f t="shared" si="83"/>
        <v/>
      </c>
      <c r="AH654" s="14">
        <f t="shared" si="88"/>
        <v>0</v>
      </c>
      <c r="AI654" s="12"/>
      <c r="AJ654" s="13" t="s">
        <v>32</v>
      </c>
    </row>
    <row r="655" spans="1:36" x14ac:dyDescent="0.3">
      <c r="A655" s="15" t="s">
        <v>806</v>
      </c>
      <c r="B655" s="9" t="str">
        <f>VLOOKUP(A655,'[1]Sub Pivot'!A$1:C$65536,2,FALSE)</f>
        <v>GOLD BAR SUBSTATION</v>
      </c>
      <c r="C655" s="10">
        <f>VLOOKUP(A655,'[1]Sub Pivot'!A$1:C$65536,3,FALSE)</f>
        <v>20053</v>
      </c>
      <c r="D655" s="10">
        <f>IFERROR(VLOOKUP(A655,'[1]BP-18 Substation Detail'!A$1:C$65536,3,FALSE),"")</f>
        <v>20053</v>
      </c>
      <c r="E655" s="11">
        <f t="shared" si="85"/>
        <v>0</v>
      </c>
      <c r="G655" s="10">
        <f>IFERROR(VLOOKUP('BP-20 Substation Detail'!A655,'[1]O&amp;M Pivot'!M$1:V$65536,10,FALSE),0)</f>
        <v>346.16571428571427</v>
      </c>
      <c r="I655" s="13" t="s">
        <v>31</v>
      </c>
      <c r="J655" s="13">
        <v>1</v>
      </c>
      <c r="K655" s="13" t="s">
        <v>31</v>
      </c>
      <c r="L655" s="13" t="s">
        <v>31</v>
      </c>
      <c r="M655" s="13" t="s">
        <v>31</v>
      </c>
      <c r="N655" s="13" t="s">
        <v>31</v>
      </c>
      <c r="O655" s="13" t="s">
        <v>31</v>
      </c>
      <c r="P655" s="13">
        <f t="shared" si="86"/>
        <v>1</v>
      </c>
      <c r="R655" s="10" t="str">
        <f t="shared" si="89"/>
        <v/>
      </c>
      <c r="S655" s="10">
        <f t="shared" si="89"/>
        <v>20053</v>
      </c>
      <c r="T655" s="10" t="str">
        <f t="shared" si="89"/>
        <v/>
      </c>
      <c r="U655" s="10" t="str">
        <f t="shared" si="89"/>
        <v/>
      </c>
      <c r="V655" s="10" t="str">
        <f t="shared" si="89"/>
        <v/>
      </c>
      <c r="W655" s="10" t="str">
        <f t="shared" si="89"/>
        <v/>
      </c>
      <c r="X655" s="10" t="str">
        <f t="shared" si="89"/>
        <v/>
      </c>
      <c r="Y655" s="14">
        <f t="shared" si="87"/>
        <v>0</v>
      </c>
      <c r="Z655" s="4"/>
      <c r="AA655" s="10" t="str">
        <f t="shared" si="84"/>
        <v/>
      </c>
      <c r="AB655" s="10">
        <f t="shared" si="84"/>
        <v>346.16571428571427</v>
      </c>
      <c r="AC655" s="10" t="str">
        <f t="shared" si="84"/>
        <v/>
      </c>
      <c r="AD655" s="10" t="str">
        <f t="shared" si="84"/>
        <v/>
      </c>
      <c r="AE655" s="10" t="str">
        <f t="shared" si="84"/>
        <v/>
      </c>
      <c r="AF655" s="10" t="str">
        <f t="shared" si="84"/>
        <v/>
      </c>
      <c r="AG655" s="10" t="str">
        <f t="shared" si="83"/>
        <v/>
      </c>
      <c r="AH655" s="14">
        <f t="shared" si="88"/>
        <v>0</v>
      </c>
      <c r="AI655" s="12"/>
      <c r="AJ655" s="13" t="s">
        <v>32</v>
      </c>
    </row>
    <row r="656" spans="1:36" x14ac:dyDescent="0.3">
      <c r="A656" s="15" t="s">
        <v>807</v>
      </c>
      <c r="B656" s="9" t="str">
        <f>VLOOKUP(A656,'[1]Sub Pivot'!A$1:C$65536,2,FALSE)</f>
        <v>GEORGIA PACIFIC SUBSTATION(PSE)</v>
      </c>
      <c r="C656" s="10">
        <f>VLOOKUP(A656,'[1]Sub Pivot'!A$1:C$65536,3,FALSE)</f>
        <v>69838</v>
      </c>
      <c r="D656" s="10">
        <f>IFERROR(VLOOKUP(A656,'[1]BP-18 Substation Detail'!A$1:C$65536,3,FALSE),"")</f>
        <v>69838</v>
      </c>
      <c r="E656" s="11">
        <f t="shared" si="85"/>
        <v>0</v>
      </c>
      <c r="G656" s="10">
        <f>IFERROR(VLOOKUP('BP-20 Substation Detail'!A656,'[1]O&amp;M Pivot'!M$1:V$65536,10,FALSE),0)</f>
        <v>0</v>
      </c>
      <c r="I656" s="13" t="s">
        <v>31</v>
      </c>
      <c r="J656" s="13">
        <v>1</v>
      </c>
      <c r="K656" s="13" t="s">
        <v>31</v>
      </c>
      <c r="L656" s="13" t="s">
        <v>31</v>
      </c>
      <c r="M656" s="13" t="s">
        <v>31</v>
      </c>
      <c r="N656" s="13" t="s">
        <v>31</v>
      </c>
      <c r="O656" s="13" t="s">
        <v>31</v>
      </c>
      <c r="P656" s="13">
        <f t="shared" si="86"/>
        <v>1</v>
      </c>
      <c r="R656" s="10" t="str">
        <f t="shared" si="89"/>
        <v/>
      </c>
      <c r="S656" s="10">
        <f t="shared" si="89"/>
        <v>69838</v>
      </c>
      <c r="T656" s="10" t="str">
        <f t="shared" si="89"/>
        <v/>
      </c>
      <c r="U656" s="10" t="str">
        <f t="shared" si="89"/>
        <v/>
      </c>
      <c r="V656" s="10" t="str">
        <f t="shared" si="89"/>
        <v/>
      </c>
      <c r="W656" s="10" t="str">
        <f t="shared" si="89"/>
        <v/>
      </c>
      <c r="X656" s="10" t="str">
        <f t="shared" si="89"/>
        <v/>
      </c>
      <c r="Y656" s="14">
        <f t="shared" si="87"/>
        <v>0</v>
      </c>
      <c r="Z656" s="4"/>
      <c r="AA656" s="10" t="str">
        <f t="shared" si="84"/>
        <v/>
      </c>
      <c r="AB656" s="10">
        <f t="shared" si="84"/>
        <v>0</v>
      </c>
      <c r="AC656" s="10" t="str">
        <f t="shared" si="84"/>
        <v/>
      </c>
      <c r="AD656" s="10" t="str">
        <f t="shared" si="84"/>
        <v/>
      </c>
      <c r="AE656" s="10" t="str">
        <f t="shared" si="84"/>
        <v/>
      </c>
      <c r="AF656" s="10" t="str">
        <f t="shared" si="84"/>
        <v/>
      </c>
      <c r="AG656" s="10" t="str">
        <f t="shared" si="83"/>
        <v/>
      </c>
      <c r="AH656" s="14">
        <f t="shared" si="88"/>
        <v>0</v>
      </c>
      <c r="AI656" s="12"/>
      <c r="AJ656" s="13" t="s">
        <v>32</v>
      </c>
    </row>
    <row r="657" spans="1:36" x14ac:dyDescent="0.3">
      <c r="A657" s="15" t="s">
        <v>808</v>
      </c>
      <c r="B657" s="9" t="str">
        <f>VLOOKUP(A657,'[1]Sub Pivot'!A$1:C$65536,2,FALSE)</f>
        <v>GROUSE CREEK METERING POINT</v>
      </c>
      <c r="C657" s="10">
        <f>VLOOKUP(A657,'[1]Sub Pivot'!A$1:C$65536,3,FALSE)</f>
        <v>13002</v>
      </c>
      <c r="D657" s="10">
        <f>IFERROR(VLOOKUP(A657,'[1]BP-18 Substation Detail'!A$1:C$65536,3,FALSE),"")</f>
        <v>13002</v>
      </c>
      <c r="E657" s="11">
        <f t="shared" si="85"/>
        <v>0</v>
      </c>
      <c r="G657" s="10">
        <f>IFERROR(VLOOKUP('BP-20 Substation Detail'!A657,'[1]O&amp;M Pivot'!M$1:V$65536,10,FALSE),0)</f>
        <v>472.52428571428572</v>
      </c>
      <c r="I657" s="13" t="s">
        <v>31</v>
      </c>
      <c r="J657" s="13">
        <v>1</v>
      </c>
      <c r="K657" s="13" t="s">
        <v>31</v>
      </c>
      <c r="L657" s="13" t="s">
        <v>31</v>
      </c>
      <c r="M657" s="13" t="s">
        <v>31</v>
      </c>
      <c r="N657" s="13" t="s">
        <v>31</v>
      </c>
      <c r="O657" s="13" t="s">
        <v>31</v>
      </c>
      <c r="P657" s="13">
        <f t="shared" si="86"/>
        <v>1</v>
      </c>
      <c r="R657" s="10" t="str">
        <f t="shared" si="89"/>
        <v/>
      </c>
      <c r="S657" s="10">
        <f t="shared" si="89"/>
        <v>13002</v>
      </c>
      <c r="T657" s="10" t="str">
        <f t="shared" si="89"/>
        <v/>
      </c>
      <c r="U657" s="10" t="str">
        <f t="shared" si="89"/>
        <v/>
      </c>
      <c r="V657" s="10" t="str">
        <f t="shared" si="89"/>
        <v/>
      </c>
      <c r="W657" s="10" t="str">
        <f t="shared" si="89"/>
        <v/>
      </c>
      <c r="X657" s="10" t="str">
        <f t="shared" si="89"/>
        <v/>
      </c>
      <c r="Y657" s="14">
        <f t="shared" si="87"/>
        <v>0</v>
      </c>
      <c r="Z657" s="4"/>
      <c r="AA657" s="10" t="str">
        <f t="shared" si="84"/>
        <v/>
      </c>
      <c r="AB657" s="10">
        <f t="shared" si="84"/>
        <v>472.52428571428572</v>
      </c>
      <c r="AC657" s="10" t="str">
        <f t="shared" si="84"/>
        <v/>
      </c>
      <c r="AD657" s="10" t="str">
        <f t="shared" si="84"/>
        <v/>
      </c>
      <c r="AE657" s="10" t="str">
        <f t="shared" si="84"/>
        <v/>
      </c>
      <c r="AF657" s="10" t="str">
        <f t="shared" si="84"/>
        <v/>
      </c>
      <c r="AG657" s="10" t="str">
        <f t="shared" si="83"/>
        <v/>
      </c>
      <c r="AH657" s="14">
        <f t="shared" si="88"/>
        <v>0</v>
      </c>
      <c r="AI657" s="12"/>
      <c r="AJ657" s="13" t="s">
        <v>32</v>
      </c>
    </row>
    <row r="658" spans="1:36" x14ac:dyDescent="0.3">
      <c r="A658" s="15" t="s">
        <v>809</v>
      </c>
      <c r="B658" s="9" t="str">
        <f>VLOOKUP(A658,'[1]Sub Pivot'!A$1:C$65536,2,FALSE)</f>
        <v>GRAND RONDE SUBSTATION</v>
      </c>
      <c r="C658" s="10">
        <f>VLOOKUP(A658,'[1]Sub Pivot'!A$1:C$65536,3,FALSE)</f>
        <v>31005</v>
      </c>
      <c r="D658" s="10">
        <f>IFERROR(VLOOKUP(A658,'[1]BP-18 Substation Detail'!A$1:C$65536,3,FALSE),"")</f>
        <v>31005</v>
      </c>
      <c r="E658" s="11">
        <f t="shared" si="85"/>
        <v>0</v>
      </c>
      <c r="G658" s="10">
        <f>IFERROR(VLOOKUP('BP-20 Substation Detail'!A658,'[1]O&amp;M Pivot'!M$1:V$65536,10,FALSE),0)</f>
        <v>553.52571428571423</v>
      </c>
      <c r="I658" s="13" t="s">
        <v>31</v>
      </c>
      <c r="J658" s="13">
        <v>1</v>
      </c>
      <c r="K658" s="13" t="s">
        <v>31</v>
      </c>
      <c r="L658" s="13" t="s">
        <v>31</v>
      </c>
      <c r="M658" s="13" t="s">
        <v>31</v>
      </c>
      <c r="N658" s="13" t="s">
        <v>31</v>
      </c>
      <c r="O658" s="13" t="s">
        <v>31</v>
      </c>
      <c r="P658" s="13">
        <f t="shared" si="86"/>
        <v>1</v>
      </c>
      <c r="R658" s="10" t="str">
        <f t="shared" si="89"/>
        <v/>
      </c>
      <c r="S658" s="10">
        <f t="shared" si="89"/>
        <v>31005</v>
      </c>
      <c r="T658" s="10" t="str">
        <f t="shared" si="89"/>
        <v/>
      </c>
      <c r="U658" s="10" t="str">
        <f t="shared" si="89"/>
        <v/>
      </c>
      <c r="V658" s="10" t="str">
        <f t="shared" si="89"/>
        <v/>
      </c>
      <c r="W658" s="10" t="str">
        <f t="shared" si="89"/>
        <v/>
      </c>
      <c r="X658" s="10" t="str">
        <f t="shared" si="89"/>
        <v/>
      </c>
      <c r="Y658" s="14">
        <f t="shared" si="87"/>
        <v>0</v>
      </c>
      <c r="Z658" s="4"/>
      <c r="AA658" s="10" t="str">
        <f t="shared" si="84"/>
        <v/>
      </c>
      <c r="AB658" s="10">
        <f t="shared" si="84"/>
        <v>553.52571428571423</v>
      </c>
      <c r="AC658" s="10" t="str">
        <f t="shared" si="84"/>
        <v/>
      </c>
      <c r="AD658" s="10" t="str">
        <f t="shared" si="84"/>
        <v/>
      </c>
      <c r="AE658" s="10" t="str">
        <f t="shared" si="84"/>
        <v/>
      </c>
      <c r="AF658" s="10" t="str">
        <f t="shared" si="84"/>
        <v/>
      </c>
      <c r="AG658" s="10" t="str">
        <f t="shared" si="83"/>
        <v/>
      </c>
      <c r="AH658" s="14">
        <f t="shared" si="88"/>
        <v>0</v>
      </c>
      <c r="AI658" s="12"/>
      <c r="AJ658" s="13" t="s">
        <v>32</v>
      </c>
    </row>
    <row r="659" spans="1:36" x14ac:dyDescent="0.3">
      <c r="A659" s="15" t="s">
        <v>810</v>
      </c>
      <c r="B659" s="9" t="str">
        <f>VLOOKUP(A659,'[1]Sub Pivot'!A$1:C$65536,2,FALSE)</f>
        <v>GREENTIMBER SUBSTATION</v>
      </c>
      <c r="C659" s="10">
        <f>VLOOKUP(A659,'[1]Sub Pivot'!A$1:C$65536,3,FALSE)</f>
        <v>37716</v>
      </c>
      <c r="D659" s="10">
        <f>IFERROR(VLOOKUP(A659,'[1]BP-18 Substation Detail'!A$1:C$65536,3,FALSE),"")</f>
        <v>37716</v>
      </c>
      <c r="E659" s="11">
        <f t="shared" si="85"/>
        <v>0</v>
      </c>
      <c r="G659" s="10">
        <f>IFERROR(VLOOKUP('BP-20 Substation Detail'!A659,'[1]O&amp;M Pivot'!M$1:V$65536,10,FALSE),0)</f>
        <v>1279.8100000000002</v>
      </c>
      <c r="I659" s="13" t="s">
        <v>31</v>
      </c>
      <c r="J659" s="13">
        <v>1</v>
      </c>
      <c r="K659" s="13" t="s">
        <v>31</v>
      </c>
      <c r="L659" s="13" t="s">
        <v>31</v>
      </c>
      <c r="M659" s="13" t="s">
        <v>31</v>
      </c>
      <c r="N659" s="13" t="s">
        <v>31</v>
      </c>
      <c r="O659" s="13" t="s">
        <v>31</v>
      </c>
      <c r="P659" s="13">
        <f t="shared" si="86"/>
        <v>1</v>
      </c>
      <c r="R659" s="10" t="str">
        <f t="shared" si="89"/>
        <v/>
      </c>
      <c r="S659" s="10">
        <f t="shared" si="89"/>
        <v>37716</v>
      </c>
      <c r="T659" s="10" t="str">
        <f t="shared" si="89"/>
        <v/>
      </c>
      <c r="U659" s="10" t="str">
        <f t="shared" si="89"/>
        <v/>
      </c>
      <c r="V659" s="10" t="str">
        <f t="shared" si="89"/>
        <v/>
      </c>
      <c r="W659" s="10" t="str">
        <f t="shared" si="89"/>
        <v/>
      </c>
      <c r="X659" s="10" t="str">
        <f t="shared" si="89"/>
        <v/>
      </c>
      <c r="Y659" s="14">
        <f t="shared" si="87"/>
        <v>0</v>
      </c>
      <c r="Z659" s="4"/>
      <c r="AA659" s="10" t="str">
        <f t="shared" si="84"/>
        <v/>
      </c>
      <c r="AB659" s="10">
        <f t="shared" si="84"/>
        <v>1279.8100000000002</v>
      </c>
      <c r="AC659" s="10" t="str">
        <f t="shared" si="84"/>
        <v/>
      </c>
      <c r="AD659" s="10" t="str">
        <f t="shared" si="84"/>
        <v/>
      </c>
      <c r="AE659" s="10" t="str">
        <f t="shared" si="84"/>
        <v/>
      </c>
      <c r="AF659" s="10" t="str">
        <f t="shared" si="84"/>
        <v/>
      </c>
      <c r="AG659" s="10" t="str">
        <f t="shared" si="83"/>
        <v/>
      </c>
      <c r="AH659" s="14">
        <f t="shared" si="88"/>
        <v>0</v>
      </c>
      <c r="AI659" s="12"/>
      <c r="AJ659" s="13" t="s">
        <v>32</v>
      </c>
    </row>
    <row r="660" spans="1:36" x14ac:dyDescent="0.3">
      <c r="A660" s="15" t="s">
        <v>811</v>
      </c>
      <c r="B660" s="9" t="str">
        <f>VLOOKUP(A660,'[1]Sub Pivot'!A$1:C$65536,2,FALSE)</f>
        <v>GUM STREET SUBSTATION</v>
      </c>
      <c r="C660" s="10">
        <f>VLOOKUP(A660,'[1]Sub Pivot'!A$1:C$65536,3,FALSE)</f>
        <v>20554</v>
      </c>
      <c r="D660" s="10">
        <f>IFERROR(VLOOKUP(A660,'[1]BP-18 Substation Detail'!A$1:C$65536,3,FALSE),"")</f>
        <v>20554</v>
      </c>
      <c r="E660" s="11">
        <f t="shared" si="85"/>
        <v>0</v>
      </c>
      <c r="G660" s="10">
        <f>IFERROR(VLOOKUP('BP-20 Substation Detail'!A660,'[1]O&amp;M Pivot'!M$1:V$65536,10,FALSE),0)</f>
        <v>260.41571428571427</v>
      </c>
      <c r="I660" s="13" t="s">
        <v>31</v>
      </c>
      <c r="J660" s="13">
        <v>1</v>
      </c>
      <c r="K660" s="13" t="s">
        <v>31</v>
      </c>
      <c r="L660" s="13" t="s">
        <v>31</v>
      </c>
      <c r="M660" s="13" t="s">
        <v>31</v>
      </c>
      <c r="N660" s="13" t="s">
        <v>31</v>
      </c>
      <c r="O660" s="13" t="s">
        <v>31</v>
      </c>
      <c r="P660" s="13">
        <f t="shared" si="86"/>
        <v>1</v>
      </c>
      <c r="R660" s="10" t="str">
        <f t="shared" si="89"/>
        <v/>
      </c>
      <c r="S660" s="10">
        <f t="shared" si="89"/>
        <v>20554</v>
      </c>
      <c r="T660" s="10" t="str">
        <f t="shared" si="89"/>
        <v/>
      </c>
      <c r="U660" s="10" t="str">
        <f t="shared" si="89"/>
        <v/>
      </c>
      <c r="V660" s="10" t="str">
        <f t="shared" si="89"/>
        <v/>
      </c>
      <c r="W660" s="10" t="str">
        <f t="shared" si="89"/>
        <v/>
      </c>
      <c r="X660" s="10" t="str">
        <f t="shared" si="89"/>
        <v/>
      </c>
      <c r="Y660" s="14">
        <f t="shared" si="87"/>
        <v>0</v>
      </c>
      <c r="Z660" s="4"/>
      <c r="AA660" s="10" t="str">
        <f t="shared" si="84"/>
        <v/>
      </c>
      <c r="AB660" s="10">
        <f t="shared" si="84"/>
        <v>260.41571428571427</v>
      </c>
      <c r="AC660" s="10" t="str">
        <f t="shared" si="84"/>
        <v/>
      </c>
      <c r="AD660" s="10" t="str">
        <f t="shared" si="84"/>
        <v/>
      </c>
      <c r="AE660" s="10" t="str">
        <f t="shared" si="84"/>
        <v/>
      </c>
      <c r="AF660" s="10" t="str">
        <f t="shared" si="84"/>
        <v/>
      </c>
      <c r="AG660" s="10" t="str">
        <f t="shared" si="83"/>
        <v/>
      </c>
      <c r="AH660" s="14">
        <f t="shared" si="88"/>
        <v>0</v>
      </c>
      <c r="AI660" s="12"/>
      <c r="AJ660" s="13" t="s">
        <v>32</v>
      </c>
    </row>
    <row r="661" spans="1:36" x14ac:dyDescent="0.3">
      <c r="A661" s="15" t="s">
        <v>812</v>
      </c>
      <c r="B661" s="9" t="str">
        <f>VLOOKUP(A661,'[1]Sub Pivot'!A$1:C$65536,2,FALSE)</f>
        <v>GREAT WESTERN MALTING COMPANYSUBSTATION (RETIRED)</v>
      </c>
      <c r="C661" s="10">
        <f>VLOOKUP(A661,'[1]Sub Pivot'!A$1:C$65536,3,FALSE)</f>
        <v>9499</v>
      </c>
      <c r="D661" s="10">
        <f>IFERROR(VLOOKUP(A661,'[1]BP-18 Substation Detail'!A$1:C$65536,3,FALSE),"")</f>
        <v>9499</v>
      </c>
      <c r="E661" s="11">
        <f t="shared" si="85"/>
        <v>0</v>
      </c>
      <c r="G661" s="10">
        <f>IFERROR(VLOOKUP('BP-20 Substation Detail'!A661,'[1]O&amp;M Pivot'!M$1:V$65536,10,FALSE),0)</f>
        <v>0</v>
      </c>
      <c r="I661" s="13" t="s">
        <v>31</v>
      </c>
      <c r="J661" s="13" t="s">
        <v>31</v>
      </c>
      <c r="K661" s="13" t="s">
        <v>31</v>
      </c>
      <c r="L661" s="13" t="s">
        <v>31</v>
      </c>
      <c r="M661" s="13" t="s">
        <v>31</v>
      </c>
      <c r="N661" s="13" t="s">
        <v>31</v>
      </c>
      <c r="O661" s="13">
        <v>1</v>
      </c>
      <c r="P661" s="13">
        <f t="shared" si="86"/>
        <v>1</v>
      </c>
      <c r="R661" s="10" t="str">
        <f t="shared" si="89"/>
        <v/>
      </c>
      <c r="S661" s="10" t="str">
        <f t="shared" si="89"/>
        <v/>
      </c>
      <c r="T661" s="10" t="str">
        <f t="shared" si="89"/>
        <v/>
      </c>
      <c r="U661" s="10" t="str">
        <f t="shared" si="89"/>
        <v/>
      </c>
      <c r="V661" s="10" t="str">
        <f t="shared" si="89"/>
        <v/>
      </c>
      <c r="W661" s="10" t="str">
        <f t="shared" si="89"/>
        <v/>
      </c>
      <c r="X661" s="10">
        <f t="shared" si="89"/>
        <v>9499</v>
      </c>
      <c r="Y661" s="14">
        <f t="shared" si="87"/>
        <v>0</v>
      </c>
      <c r="Z661" s="4"/>
      <c r="AA661" s="10" t="str">
        <f t="shared" si="84"/>
        <v/>
      </c>
      <c r="AB661" s="10" t="str">
        <f t="shared" si="84"/>
        <v/>
      </c>
      <c r="AC661" s="10" t="str">
        <f t="shared" si="84"/>
        <v/>
      </c>
      <c r="AD661" s="10" t="str">
        <f t="shared" si="84"/>
        <v/>
      </c>
      <c r="AE661" s="10" t="str">
        <f t="shared" si="84"/>
        <v/>
      </c>
      <c r="AF661" s="10" t="str">
        <f t="shared" si="84"/>
        <v/>
      </c>
      <c r="AG661" s="10">
        <f t="shared" si="83"/>
        <v>0</v>
      </c>
      <c r="AH661" s="14">
        <f t="shared" si="88"/>
        <v>0</v>
      </c>
      <c r="AI661" s="12"/>
      <c r="AJ661" s="13" t="s">
        <v>813</v>
      </c>
    </row>
    <row r="662" spans="1:36" x14ac:dyDescent="0.3">
      <c r="A662" s="15" t="s">
        <v>814</v>
      </c>
      <c r="B662" s="9" t="str">
        <f>VLOOKUP(A662,'[1]Sub Pivot'!A$1:C$65536,2,FALSE)</f>
        <v>HAAKENSON SUBSTATION</v>
      </c>
      <c r="C662" s="10">
        <f>VLOOKUP(A662,'[1]Sub Pivot'!A$1:C$65536,3,FALSE)</f>
        <v>106056.32999999999</v>
      </c>
      <c r="D662" s="10">
        <f>IFERROR(VLOOKUP(A662,'[1]BP-18 Substation Detail'!A$1:C$65536,3,FALSE),"")</f>
        <v>106056.32999999999</v>
      </c>
      <c r="E662" s="11">
        <f t="shared" si="85"/>
        <v>0</v>
      </c>
      <c r="G662" s="10">
        <f>IFERROR(VLOOKUP('BP-20 Substation Detail'!A662,'[1]O&amp;M Pivot'!M$1:V$65536,10,FALSE),0)</f>
        <v>2519.1014285714291</v>
      </c>
      <c r="I662" s="13" t="s">
        <v>31</v>
      </c>
      <c r="J662" s="13">
        <v>1</v>
      </c>
      <c r="K662" s="13" t="s">
        <v>31</v>
      </c>
      <c r="L662" s="13" t="s">
        <v>31</v>
      </c>
      <c r="M662" s="13" t="s">
        <v>31</v>
      </c>
      <c r="N662" s="13" t="s">
        <v>31</v>
      </c>
      <c r="O662" s="13" t="s">
        <v>31</v>
      </c>
      <c r="P662" s="13">
        <f t="shared" si="86"/>
        <v>1</v>
      </c>
      <c r="R662" s="10" t="str">
        <f t="shared" si="89"/>
        <v/>
      </c>
      <c r="S662" s="10">
        <f t="shared" si="89"/>
        <v>106056.32999999999</v>
      </c>
      <c r="T662" s="10" t="str">
        <f t="shared" si="89"/>
        <v/>
      </c>
      <c r="U662" s="10" t="str">
        <f t="shared" si="89"/>
        <v/>
      </c>
      <c r="V662" s="10" t="str">
        <f t="shared" si="89"/>
        <v/>
      </c>
      <c r="W662" s="10" t="str">
        <f t="shared" si="89"/>
        <v/>
      </c>
      <c r="X662" s="10" t="str">
        <f t="shared" si="89"/>
        <v/>
      </c>
      <c r="Y662" s="14">
        <f t="shared" si="87"/>
        <v>0</v>
      </c>
      <c r="Z662" s="4"/>
      <c r="AA662" s="10" t="str">
        <f t="shared" si="84"/>
        <v/>
      </c>
      <c r="AB662" s="10">
        <f t="shared" si="84"/>
        <v>2519.1014285714291</v>
      </c>
      <c r="AC662" s="10" t="str">
        <f t="shared" si="84"/>
        <v/>
      </c>
      <c r="AD662" s="10" t="str">
        <f t="shared" si="84"/>
        <v/>
      </c>
      <c r="AE662" s="10" t="str">
        <f t="shared" si="84"/>
        <v/>
      </c>
      <c r="AF662" s="10" t="str">
        <f t="shared" si="84"/>
        <v/>
      </c>
      <c r="AG662" s="10" t="str">
        <f t="shared" si="83"/>
        <v/>
      </c>
      <c r="AH662" s="14">
        <f t="shared" si="88"/>
        <v>0</v>
      </c>
      <c r="AI662" s="12"/>
      <c r="AJ662" s="13" t="s">
        <v>32</v>
      </c>
    </row>
    <row r="663" spans="1:36" x14ac:dyDescent="0.3">
      <c r="A663" s="15" t="s">
        <v>815</v>
      </c>
      <c r="B663" s="9" t="str">
        <f>VLOOKUP(A663,'[1]Sub Pivot'!A$1:C$65536,2,FALSE)</f>
        <v>HAGEN SUBSTATION</v>
      </c>
      <c r="C663" s="10">
        <f>VLOOKUP(A663,'[1]Sub Pivot'!A$1:C$65536,3,FALSE)</f>
        <v>48927</v>
      </c>
      <c r="D663" s="10">
        <f>IFERROR(VLOOKUP(A663,'[1]BP-18 Substation Detail'!A$1:C$65536,3,FALSE),"")</f>
        <v>48927</v>
      </c>
      <c r="E663" s="11">
        <f t="shared" si="85"/>
        <v>0</v>
      </c>
      <c r="G663" s="10">
        <f>IFERROR(VLOOKUP('BP-20 Substation Detail'!A663,'[1]O&amp;M Pivot'!M$1:V$65536,10,FALSE),0)</f>
        <v>414.55285714285714</v>
      </c>
      <c r="I663" s="13" t="s">
        <v>31</v>
      </c>
      <c r="J663" s="13">
        <v>1</v>
      </c>
      <c r="K663" s="13" t="s">
        <v>31</v>
      </c>
      <c r="L663" s="13" t="s">
        <v>31</v>
      </c>
      <c r="M663" s="13" t="s">
        <v>31</v>
      </c>
      <c r="N663" s="13" t="s">
        <v>31</v>
      </c>
      <c r="O663" s="13" t="s">
        <v>31</v>
      </c>
      <c r="P663" s="13">
        <f t="shared" si="86"/>
        <v>1</v>
      </c>
      <c r="R663" s="10" t="str">
        <f t="shared" si="89"/>
        <v/>
      </c>
      <c r="S663" s="10">
        <f t="shared" si="89"/>
        <v>48927</v>
      </c>
      <c r="T663" s="10" t="str">
        <f t="shared" si="89"/>
        <v/>
      </c>
      <c r="U663" s="10" t="str">
        <f t="shared" si="89"/>
        <v/>
      </c>
      <c r="V663" s="10" t="str">
        <f t="shared" si="89"/>
        <v/>
      </c>
      <c r="W663" s="10" t="str">
        <f t="shared" si="89"/>
        <v/>
      </c>
      <c r="X663" s="10" t="str">
        <f t="shared" si="89"/>
        <v/>
      </c>
      <c r="Y663" s="14">
        <f t="shared" si="87"/>
        <v>0</v>
      </c>
      <c r="Z663" s="4"/>
      <c r="AA663" s="10" t="str">
        <f t="shared" si="84"/>
        <v/>
      </c>
      <c r="AB663" s="10">
        <f t="shared" si="84"/>
        <v>414.55285714285714</v>
      </c>
      <c r="AC663" s="10" t="str">
        <f t="shared" si="84"/>
        <v/>
      </c>
      <c r="AD663" s="10" t="str">
        <f t="shared" si="84"/>
        <v/>
      </c>
      <c r="AE663" s="10" t="str">
        <f t="shared" si="84"/>
        <v/>
      </c>
      <c r="AF663" s="10" t="str">
        <f t="shared" si="84"/>
        <v/>
      </c>
      <c r="AG663" s="10" t="str">
        <f t="shared" si="83"/>
        <v/>
      </c>
      <c r="AH663" s="14">
        <f t="shared" si="88"/>
        <v>0</v>
      </c>
      <c r="AI663" s="12"/>
      <c r="AJ663" s="13" t="s">
        <v>32</v>
      </c>
    </row>
    <row r="664" spans="1:36" x14ac:dyDescent="0.3">
      <c r="A664" s="15" t="s">
        <v>816</v>
      </c>
      <c r="B664" s="9" t="str">
        <f>VLOOKUP(A664,'[1]Sub Pivot'!A$1:C$65536,2,FALSE)</f>
        <v>HAWKINS SUBSTATION</v>
      </c>
      <c r="C664" s="10">
        <f>VLOOKUP(A664,'[1]Sub Pivot'!A$1:C$65536,3,FALSE)</f>
        <v>10130</v>
      </c>
      <c r="D664" s="10">
        <f>IFERROR(VLOOKUP(A664,'[1]BP-18 Substation Detail'!A$1:C$65536,3,FALSE),"")</f>
        <v>10130</v>
      </c>
      <c r="E664" s="11">
        <f t="shared" si="85"/>
        <v>0</v>
      </c>
      <c r="G664" s="10">
        <f>IFERROR(VLOOKUP('BP-20 Substation Detail'!A664,'[1]O&amp;M Pivot'!M$1:V$65536,10,FALSE),0)</f>
        <v>113.40285714285713</v>
      </c>
      <c r="I664" s="13" t="s">
        <v>31</v>
      </c>
      <c r="J664" s="13">
        <v>1</v>
      </c>
      <c r="K664" s="13" t="s">
        <v>31</v>
      </c>
      <c r="L664" s="13" t="s">
        <v>31</v>
      </c>
      <c r="M664" s="13" t="s">
        <v>31</v>
      </c>
      <c r="N664" s="13" t="s">
        <v>31</v>
      </c>
      <c r="O664" s="13" t="s">
        <v>31</v>
      </c>
      <c r="P664" s="13">
        <f t="shared" si="86"/>
        <v>1</v>
      </c>
      <c r="R664" s="10" t="str">
        <f t="shared" si="89"/>
        <v/>
      </c>
      <c r="S664" s="10">
        <f t="shared" si="89"/>
        <v>10130</v>
      </c>
      <c r="T664" s="10" t="str">
        <f t="shared" si="89"/>
        <v/>
      </c>
      <c r="U664" s="10" t="str">
        <f t="shared" si="89"/>
        <v/>
      </c>
      <c r="V664" s="10" t="str">
        <f t="shared" si="89"/>
        <v/>
      </c>
      <c r="W664" s="10" t="str">
        <f t="shared" si="89"/>
        <v/>
      </c>
      <c r="X664" s="10" t="str">
        <f t="shared" si="89"/>
        <v/>
      </c>
      <c r="Y664" s="14">
        <f t="shared" si="87"/>
        <v>0</v>
      </c>
      <c r="Z664" s="4"/>
      <c r="AA664" s="10" t="str">
        <f t="shared" si="84"/>
        <v/>
      </c>
      <c r="AB664" s="10">
        <f t="shared" si="84"/>
        <v>113.40285714285713</v>
      </c>
      <c r="AC664" s="10" t="str">
        <f t="shared" si="84"/>
        <v/>
      </c>
      <c r="AD664" s="10" t="str">
        <f t="shared" si="84"/>
        <v/>
      </c>
      <c r="AE664" s="10" t="str">
        <f t="shared" si="84"/>
        <v/>
      </c>
      <c r="AF664" s="10" t="str">
        <f t="shared" si="84"/>
        <v/>
      </c>
      <c r="AG664" s="10" t="str">
        <f t="shared" si="83"/>
        <v/>
      </c>
      <c r="AH664" s="14">
        <f t="shared" si="88"/>
        <v>0</v>
      </c>
      <c r="AI664" s="12"/>
      <c r="AJ664" s="13" t="s">
        <v>32</v>
      </c>
    </row>
    <row r="665" spans="1:36" x14ac:dyDescent="0.3">
      <c r="A665" s="15" t="s">
        <v>817</v>
      </c>
      <c r="B665" s="9" t="str">
        <f>VLOOKUP(A665,'[1]Sub Pivot'!A$1:C$65536,2,FALSE)</f>
        <v>HANNA SUBSTATION(DOUGLAS CO PUD)</v>
      </c>
      <c r="C665" s="10">
        <f>VLOOKUP(A665,'[1]Sub Pivot'!A$1:C$65536,3,FALSE)</f>
        <v>5942</v>
      </c>
      <c r="D665" s="10">
        <f>IFERROR(VLOOKUP(A665,'[1]BP-18 Substation Detail'!A$1:C$65536,3,FALSE),"")</f>
        <v>5942</v>
      </c>
      <c r="E665" s="11">
        <f t="shared" si="85"/>
        <v>0</v>
      </c>
      <c r="G665" s="10">
        <f>IFERROR(VLOOKUP('BP-20 Substation Detail'!A665,'[1]O&amp;M Pivot'!M$1:V$65536,10,FALSE),0)</f>
        <v>0</v>
      </c>
      <c r="I665" s="13" t="s">
        <v>31</v>
      </c>
      <c r="J665" s="13">
        <v>1</v>
      </c>
      <c r="K665" s="13" t="s">
        <v>31</v>
      </c>
      <c r="L665" s="13" t="s">
        <v>31</v>
      </c>
      <c r="M665" s="13" t="s">
        <v>31</v>
      </c>
      <c r="N665" s="13" t="s">
        <v>31</v>
      </c>
      <c r="O665" s="13" t="s">
        <v>31</v>
      </c>
      <c r="P665" s="13">
        <f t="shared" si="86"/>
        <v>1</v>
      </c>
      <c r="R665" s="10" t="str">
        <f t="shared" si="89"/>
        <v/>
      </c>
      <c r="S665" s="10">
        <f t="shared" si="89"/>
        <v>5942</v>
      </c>
      <c r="T665" s="10" t="str">
        <f t="shared" si="89"/>
        <v/>
      </c>
      <c r="U665" s="10" t="str">
        <f t="shared" si="89"/>
        <v/>
      </c>
      <c r="V665" s="10" t="str">
        <f t="shared" si="89"/>
        <v/>
      </c>
      <c r="W665" s="10" t="str">
        <f t="shared" si="89"/>
        <v/>
      </c>
      <c r="X665" s="10" t="str">
        <f t="shared" si="89"/>
        <v/>
      </c>
      <c r="Y665" s="14">
        <f t="shared" si="87"/>
        <v>0</v>
      </c>
      <c r="Z665" s="4"/>
      <c r="AA665" s="10" t="str">
        <f t="shared" si="84"/>
        <v/>
      </c>
      <c r="AB665" s="10">
        <f t="shared" si="84"/>
        <v>0</v>
      </c>
      <c r="AC665" s="10" t="str">
        <f t="shared" si="84"/>
        <v/>
      </c>
      <c r="AD665" s="10" t="str">
        <f t="shared" si="84"/>
        <v/>
      </c>
      <c r="AE665" s="10" t="str">
        <f t="shared" si="84"/>
        <v/>
      </c>
      <c r="AF665" s="10" t="str">
        <f t="shared" si="84"/>
        <v/>
      </c>
      <c r="AG665" s="10" t="str">
        <f t="shared" si="83"/>
        <v/>
      </c>
      <c r="AH665" s="14">
        <f t="shared" si="88"/>
        <v>0</v>
      </c>
      <c r="AI665" s="12"/>
      <c r="AJ665" s="13" t="s">
        <v>32</v>
      </c>
    </row>
    <row r="666" spans="1:36" x14ac:dyDescent="0.3">
      <c r="A666" s="15" t="s">
        <v>818</v>
      </c>
      <c r="B666" s="9" t="str">
        <f>VLOOKUP(A666,'[1]Sub Pivot'!A$1:C$65536,2,FALSE)</f>
        <v>HOODOO SUBSTATION</v>
      </c>
      <c r="C666" s="10">
        <f>VLOOKUP(A666,'[1]Sub Pivot'!A$1:C$65536,3,FALSE)</f>
        <v>9803</v>
      </c>
      <c r="D666" s="10">
        <f>IFERROR(VLOOKUP(A666,'[1]BP-18 Substation Detail'!A$1:C$65536,3,FALSE),"")</f>
        <v>9803</v>
      </c>
      <c r="E666" s="11">
        <f t="shared" si="85"/>
        <v>0</v>
      </c>
      <c r="G666" s="10">
        <f>IFERROR(VLOOKUP('BP-20 Substation Detail'!A666,'[1]O&amp;M Pivot'!M$1:V$65536,10,FALSE),0)</f>
        <v>146.06142857142856</v>
      </c>
      <c r="I666" s="13" t="s">
        <v>31</v>
      </c>
      <c r="J666" s="13">
        <v>1</v>
      </c>
      <c r="K666" s="13" t="s">
        <v>31</v>
      </c>
      <c r="L666" s="13" t="s">
        <v>31</v>
      </c>
      <c r="M666" s="13" t="s">
        <v>31</v>
      </c>
      <c r="N666" s="13" t="s">
        <v>31</v>
      </c>
      <c r="O666" s="13" t="s">
        <v>31</v>
      </c>
      <c r="P666" s="13">
        <f t="shared" si="86"/>
        <v>1</v>
      </c>
      <c r="R666" s="10" t="str">
        <f t="shared" si="89"/>
        <v/>
      </c>
      <c r="S666" s="10">
        <f t="shared" si="89"/>
        <v>9803</v>
      </c>
      <c r="T666" s="10" t="str">
        <f t="shared" si="89"/>
        <v/>
      </c>
      <c r="U666" s="10" t="str">
        <f t="shared" si="89"/>
        <v/>
      </c>
      <c r="V666" s="10" t="str">
        <f t="shared" si="89"/>
        <v/>
      </c>
      <c r="W666" s="10" t="str">
        <f t="shared" si="89"/>
        <v/>
      </c>
      <c r="X666" s="10" t="str">
        <f t="shared" si="89"/>
        <v/>
      </c>
      <c r="Y666" s="14">
        <f t="shared" si="87"/>
        <v>0</v>
      </c>
      <c r="Z666" s="4"/>
      <c r="AA666" s="10" t="str">
        <f t="shared" si="84"/>
        <v/>
      </c>
      <c r="AB666" s="10">
        <f t="shared" si="84"/>
        <v>146.06142857142856</v>
      </c>
      <c r="AC666" s="10" t="str">
        <f t="shared" si="84"/>
        <v/>
      </c>
      <c r="AD666" s="10" t="str">
        <f t="shared" si="84"/>
        <v/>
      </c>
      <c r="AE666" s="10" t="str">
        <f t="shared" si="84"/>
        <v/>
      </c>
      <c r="AF666" s="10" t="str">
        <f t="shared" si="84"/>
        <v/>
      </c>
      <c r="AG666" s="10" t="str">
        <f t="shared" si="83"/>
        <v/>
      </c>
      <c r="AH666" s="14">
        <f t="shared" si="88"/>
        <v>0</v>
      </c>
      <c r="AI666" s="12"/>
      <c r="AJ666" s="13" t="s">
        <v>32</v>
      </c>
    </row>
    <row r="667" spans="1:36" x14ac:dyDescent="0.3">
      <c r="A667" s="15" t="s">
        <v>819</v>
      </c>
      <c r="B667" s="9" t="str">
        <f>VLOOKUP(A667,'[1]Sub Pivot'!A$1:C$65536,2,FALSE)</f>
        <v>HEGLAR SUBSTATION</v>
      </c>
      <c r="C667" s="10">
        <f>VLOOKUP(A667,'[1]Sub Pivot'!A$1:C$65536,3,FALSE)</f>
        <v>34766</v>
      </c>
      <c r="D667" s="10">
        <f>IFERROR(VLOOKUP(A667,'[1]BP-18 Substation Detail'!A$1:C$65536,3,FALSE),"")</f>
        <v>34766</v>
      </c>
      <c r="E667" s="11">
        <f t="shared" si="85"/>
        <v>0</v>
      </c>
      <c r="G667" s="10">
        <f>IFERROR(VLOOKUP('BP-20 Substation Detail'!A667,'[1]O&amp;M Pivot'!M$1:V$65536,10,FALSE),0)</f>
        <v>1296.2671428571427</v>
      </c>
      <c r="I667" s="13" t="s">
        <v>31</v>
      </c>
      <c r="J667" s="13">
        <v>1</v>
      </c>
      <c r="K667" s="13" t="s">
        <v>31</v>
      </c>
      <c r="L667" s="13" t="s">
        <v>31</v>
      </c>
      <c r="M667" s="13" t="s">
        <v>31</v>
      </c>
      <c r="N667" s="13" t="s">
        <v>31</v>
      </c>
      <c r="O667" s="13" t="s">
        <v>31</v>
      </c>
      <c r="P667" s="13">
        <f t="shared" si="86"/>
        <v>1</v>
      </c>
      <c r="R667" s="10" t="str">
        <f t="shared" si="89"/>
        <v/>
      </c>
      <c r="S667" s="10">
        <f t="shared" si="89"/>
        <v>34766</v>
      </c>
      <c r="T667" s="10" t="str">
        <f t="shared" si="89"/>
        <v/>
      </c>
      <c r="U667" s="10" t="str">
        <f t="shared" si="89"/>
        <v/>
      </c>
      <c r="V667" s="10" t="str">
        <f t="shared" si="89"/>
        <v/>
      </c>
      <c r="W667" s="10" t="str">
        <f t="shared" si="89"/>
        <v/>
      </c>
      <c r="X667" s="10" t="str">
        <f t="shared" si="89"/>
        <v/>
      </c>
      <c r="Y667" s="14">
        <f t="shared" si="87"/>
        <v>0</v>
      </c>
      <c r="Z667" s="4"/>
      <c r="AA667" s="10" t="str">
        <f t="shared" si="84"/>
        <v/>
      </c>
      <c r="AB667" s="10">
        <f t="shared" si="84"/>
        <v>1296.2671428571427</v>
      </c>
      <c r="AC667" s="10" t="str">
        <f t="shared" si="84"/>
        <v/>
      </c>
      <c r="AD667" s="10" t="str">
        <f t="shared" si="84"/>
        <v/>
      </c>
      <c r="AE667" s="10" t="str">
        <f t="shared" si="84"/>
        <v/>
      </c>
      <c r="AF667" s="10" t="str">
        <f t="shared" si="84"/>
        <v/>
      </c>
      <c r="AG667" s="10" t="str">
        <f t="shared" si="83"/>
        <v/>
      </c>
      <c r="AH667" s="14">
        <f t="shared" si="88"/>
        <v>0</v>
      </c>
      <c r="AI667" s="12"/>
      <c r="AJ667" s="13" t="s">
        <v>32</v>
      </c>
    </row>
    <row r="668" spans="1:36" x14ac:dyDescent="0.3">
      <c r="A668" s="15" t="s">
        <v>820</v>
      </c>
      <c r="B668" s="9" t="str">
        <f>VLOOKUP(A668,'[1]Sub Pivot'!A$1:C$65536,2,FALSE)</f>
        <v>HEIMARK METERING POINT</v>
      </c>
      <c r="C668" s="10">
        <f>VLOOKUP(A668,'[1]Sub Pivot'!A$1:C$65536,3,FALSE)</f>
        <v>37535.340000000004</v>
      </c>
      <c r="D668" s="10">
        <f>IFERROR(VLOOKUP(A668,'[1]BP-18 Substation Detail'!A$1:C$65536,3,FALSE),"")</f>
        <v>37535.340000000004</v>
      </c>
      <c r="E668" s="11">
        <f t="shared" si="85"/>
        <v>0</v>
      </c>
      <c r="G668" s="10">
        <f>IFERROR(VLOOKUP('BP-20 Substation Detail'!A668,'[1]O&amp;M Pivot'!M$1:V$65536,10,FALSE),0)</f>
        <v>0</v>
      </c>
      <c r="I668" s="13" t="s">
        <v>31</v>
      </c>
      <c r="J668" s="13">
        <v>1</v>
      </c>
      <c r="K668" s="13" t="s">
        <v>31</v>
      </c>
      <c r="L668" s="13" t="s">
        <v>31</v>
      </c>
      <c r="M668" s="13" t="s">
        <v>31</v>
      </c>
      <c r="N668" s="13" t="s">
        <v>31</v>
      </c>
      <c r="O668" s="13" t="s">
        <v>31</v>
      </c>
      <c r="P668" s="13">
        <f t="shared" si="86"/>
        <v>1</v>
      </c>
      <c r="R668" s="10" t="str">
        <f t="shared" si="89"/>
        <v/>
      </c>
      <c r="S668" s="10">
        <f t="shared" si="89"/>
        <v>37535.340000000004</v>
      </c>
      <c r="T668" s="10" t="str">
        <f t="shared" si="89"/>
        <v/>
      </c>
      <c r="U668" s="10" t="str">
        <f t="shared" si="89"/>
        <v/>
      </c>
      <c r="V668" s="10" t="str">
        <f t="shared" si="89"/>
        <v/>
      </c>
      <c r="W668" s="10" t="str">
        <f t="shared" si="89"/>
        <v/>
      </c>
      <c r="X668" s="10" t="str">
        <f t="shared" si="89"/>
        <v/>
      </c>
      <c r="Y668" s="14">
        <f t="shared" si="87"/>
        <v>0</v>
      </c>
      <c r="Z668" s="4"/>
      <c r="AA668" s="10" t="str">
        <f t="shared" si="84"/>
        <v/>
      </c>
      <c r="AB668" s="10">
        <f t="shared" si="84"/>
        <v>0</v>
      </c>
      <c r="AC668" s="10" t="str">
        <f t="shared" si="84"/>
        <v/>
      </c>
      <c r="AD668" s="10" t="str">
        <f t="shared" si="84"/>
        <v/>
      </c>
      <c r="AE668" s="10" t="str">
        <f t="shared" si="84"/>
        <v/>
      </c>
      <c r="AF668" s="10" t="str">
        <f t="shared" si="84"/>
        <v/>
      </c>
      <c r="AG668" s="10" t="str">
        <f t="shared" si="83"/>
        <v/>
      </c>
      <c r="AH668" s="14">
        <f t="shared" si="88"/>
        <v>0</v>
      </c>
      <c r="AI668" s="12"/>
      <c r="AJ668" s="13" t="s">
        <v>32</v>
      </c>
    </row>
    <row r="669" spans="1:36" x14ac:dyDescent="0.3">
      <c r="A669" s="15" t="s">
        <v>821</v>
      </c>
      <c r="B669" s="9" t="str">
        <f>VLOOKUP(A669,'[1]Sub Pivot'!A$1:C$65536,2,FALSE)</f>
        <v>HILTON LAKE SUBSTATION</v>
      </c>
      <c r="C669" s="10">
        <f>VLOOKUP(A669,'[1]Sub Pivot'!A$1:C$65536,3,FALSE)</f>
        <v>28002.86</v>
      </c>
      <c r="D669" s="10">
        <f>IFERROR(VLOOKUP(A669,'[1]BP-18 Substation Detail'!A$1:C$65536,3,FALSE),"")</f>
        <v>28002.86</v>
      </c>
      <c r="E669" s="11">
        <f t="shared" si="85"/>
        <v>0</v>
      </c>
      <c r="G669" s="10">
        <f>IFERROR(VLOOKUP('BP-20 Substation Detail'!A669,'[1]O&amp;M Pivot'!M$1:V$65536,10,FALSE),0)</f>
        <v>410.43428571428569</v>
      </c>
      <c r="I669" s="13" t="s">
        <v>31</v>
      </c>
      <c r="J669" s="13">
        <v>1</v>
      </c>
      <c r="K669" s="13" t="s">
        <v>31</v>
      </c>
      <c r="L669" s="13" t="s">
        <v>31</v>
      </c>
      <c r="M669" s="13" t="s">
        <v>31</v>
      </c>
      <c r="N669" s="13" t="s">
        <v>31</v>
      </c>
      <c r="O669" s="13" t="s">
        <v>31</v>
      </c>
      <c r="P669" s="13">
        <f t="shared" si="86"/>
        <v>1</v>
      </c>
      <c r="R669" s="10" t="str">
        <f t="shared" si="89"/>
        <v/>
      </c>
      <c r="S669" s="10">
        <f t="shared" si="89"/>
        <v>28002.86</v>
      </c>
      <c r="T669" s="10" t="str">
        <f t="shared" si="89"/>
        <v/>
      </c>
      <c r="U669" s="10" t="str">
        <f t="shared" si="89"/>
        <v/>
      </c>
      <c r="V669" s="10" t="str">
        <f t="shared" si="89"/>
        <v/>
      </c>
      <c r="W669" s="10" t="str">
        <f t="shared" si="89"/>
        <v/>
      </c>
      <c r="X669" s="10" t="str">
        <f t="shared" si="89"/>
        <v/>
      </c>
      <c r="Y669" s="14">
        <f t="shared" si="87"/>
        <v>0</v>
      </c>
      <c r="Z669" s="4"/>
      <c r="AA669" s="10" t="str">
        <f t="shared" si="84"/>
        <v/>
      </c>
      <c r="AB669" s="10">
        <f t="shared" si="84"/>
        <v>410.43428571428569</v>
      </c>
      <c r="AC669" s="10" t="str">
        <f t="shared" si="84"/>
        <v/>
      </c>
      <c r="AD669" s="10" t="str">
        <f t="shared" si="84"/>
        <v/>
      </c>
      <c r="AE669" s="10" t="str">
        <f t="shared" si="84"/>
        <v/>
      </c>
      <c r="AF669" s="10" t="str">
        <f t="shared" si="84"/>
        <v/>
      </c>
      <c r="AG669" s="10" t="str">
        <f t="shared" si="83"/>
        <v/>
      </c>
      <c r="AH669" s="14">
        <f t="shared" si="88"/>
        <v>0</v>
      </c>
      <c r="AI669" s="12"/>
      <c r="AJ669" s="13" t="s">
        <v>32</v>
      </c>
    </row>
    <row r="670" spans="1:36" x14ac:dyDescent="0.3">
      <c r="A670" s="15" t="s">
        <v>822</v>
      </c>
      <c r="B670" s="9" t="str">
        <f>VLOOKUP(A670,'[1]Sub Pivot'!A$1:C$65536,2,FALSE)</f>
        <v>HINES SUBSTATION</v>
      </c>
      <c r="C670" s="10">
        <f>VLOOKUP(A670,'[1]Sub Pivot'!A$1:C$65536,3,FALSE)</f>
        <v>32532.53</v>
      </c>
      <c r="D670" s="10">
        <f>IFERROR(VLOOKUP(A670,'[1]BP-18 Substation Detail'!A$1:C$65536,3,FALSE),"")</f>
        <v>32532.53</v>
      </c>
      <c r="E670" s="11">
        <f t="shared" si="85"/>
        <v>0</v>
      </c>
      <c r="G670" s="10">
        <f>IFERROR(VLOOKUP('BP-20 Substation Detail'!A670,'[1]O&amp;M Pivot'!M$1:V$65536,10,FALSE),0)</f>
        <v>2289.06</v>
      </c>
      <c r="I670" s="13" t="s">
        <v>31</v>
      </c>
      <c r="J670" s="13">
        <v>1</v>
      </c>
      <c r="K670" s="13" t="s">
        <v>31</v>
      </c>
      <c r="L670" s="13" t="s">
        <v>31</v>
      </c>
      <c r="M670" s="13" t="s">
        <v>31</v>
      </c>
      <c r="N670" s="13" t="s">
        <v>31</v>
      </c>
      <c r="O670" s="13" t="s">
        <v>31</v>
      </c>
      <c r="P670" s="13">
        <f t="shared" si="86"/>
        <v>1</v>
      </c>
      <c r="R670" s="10" t="str">
        <f t="shared" si="89"/>
        <v/>
      </c>
      <c r="S670" s="10">
        <f t="shared" si="89"/>
        <v>32532.53</v>
      </c>
      <c r="T670" s="10" t="str">
        <f t="shared" si="89"/>
        <v/>
      </c>
      <c r="U670" s="10" t="str">
        <f t="shared" si="89"/>
        <v/>
      </c>
      <c r="V670" s="10" t="str">
        <f t="shared" si="89"/>
        <v/>
      </c>
      <c r="W670" s="10" t="str">
        <f t="shared" si="89"/>
        <v/>
      </c>
      <c r="X670" s="10" t="str">
        <f t="shared" si="89"/>
        <v/>
      </c>
      <c r="Y670" s="14">
        <f t="shared" si="87"/>
        <v>0</v>
      </c>
      <c r="Z670" s="4"/>
      <c r="AA670" s="10" t="str">
        <f t="shared" si="84"/>
        <v/>
      </c>
      <c r="AB670" s="10">
        <f t="shared" si="84"/>
        <v>2289.06</v>
      </c>
      <c r="AC670" s="10" t="str">
        <f t="shared" si="84"/>
        <v/>
      </c>
      <c r="AD670" s="10" t="str">
        <f t="shared" si="84"/>
        <v/>
      </c>
      <c r="AE670" s="10" t="str">
        <f t="shared" si="84"/>
        <v/>
      </c>
      <c r="AF670" s="10" t="str">
        <f t="shared" si="84"/>
        <v/>
      </c>
      <c r="AG670" s="10" t="str">
        <f t="shared" si="83"/>
        <v/>
      </c>
      <c r="AH670" s="14">
        <f t="shared" si="88"/>
        <v>0</v>
      </c>
      <c r="AI670" s="12"/>
      <c r="AJ670" s="13" t="s">
        <v>32</v>
      </c>
    </row>
    <row r="671" spans="1:36" x14ac:dyDescent="0.3">
      <c r="A671" s="15" t="s">
        <v>823</v>
      </c>
      <c r="B671" s="9" t="str">
        <f>VLOOKUP(A671,'[1]Sub Pivot'!A$1:C$65536,2,FALSE)</f>
        <v>HOPE VALLEY METERING POINT</v>
      </c>
      <c r="C671" s="10">
        <f>VLOOKUP(A671,'[1]Sub Pivot'!A$1:C$65536,3,FALSE)</f>
        <v>13402.69</v>
      </c>
      <c r="D671" s="10">
        <f>IFERROR(VLOOKUP(A671,'[1]BP-18 Substation Detail'!A$1:C$65536,3,FALSE),"")</f>
        <v>13402.69</v>
      </c>
      <c r="E671" s="11">
        <f t="shared" si="85"/>
        <v>0</v>
      </c>
      <c r="G671" s="10">
        <f>IFERROR(VLOOKUP('BP-20 Substation Detail'!A671,'[1]O&amp;M Pivot'!M$1:V$65536,10,FALSE),0)</f>
        <v>190.33428571428573</v>
      </c>
      <c r="I671" s="13" t="s">
        <v>31</v>
      </c>
      <c r="J671" s="13">
        <v>1</v>
      </c>
      <c r="K671" s="13" t="s">
        <v>31</v>
      </c>
      <c r="L671" s="13" t="s">
        <v>31</v>
      </c>
      <c r="M671" s="13" t="s">
        <v>31</v>
      </c>
      <c r="N671" s="13" t="s">
        <v>31</v>
      </c>
      <c r="O671" s="13" t="s">
        <v>31</v>
      </c>
      <c r="P671" s="13">
        <f t="shared" si="86"/>
        <v>1</v>
      </c>
      <c r="R671" s="10" t="str">
        <f t="shared" si="89"/>
        <v/>
      </c>
      <c r="S671" s="10">
        <f t="shared" si="89"/>
        <v>13402.69</v>
      </c>
      <c r="T671" s="10" t="str">
        <f t="shared" si="89"/>
        <v/>
      </c>
      <c r="U671" s="10" t="str">
        <f t="shared" si="89"/>
        <v/>
      </c>
      <c r="V671" s="10" t="str">
        <f t="shared" si="89"/>
        <v/>
      </c>
      <c r="W671" s="10" t="str">
        <f t="shared" si="89"/>
        <v/>
      </c>
      <c r="X671" s="10" t="str">
        <f t="shared" si="89"/>
        <v/>
      </c>
      <c r="Y671" s="14">
        <f t="shared" si="87"/>
        <v>0</v>
      </c>
      <c r="Z671" s="4"/>
      <c r="AA671" s="10" t="str">
        <f t="shared" si="84"/>
        <v/>
      </c>
      <c r="AB671" s="10">
        <f t="shared" si="84"/>
        <v>190.33428571428573</v>
      </c>
      <c r="AC671" s="10" t="str">
        <f t="shared" si="84"/>
        <v/>
      </c>
      <c r="AD671" s="10" t="str">
        <f t="shared" si="84"/>
        <v/>
      </c>
      <c r="AE671" s="10" t="str">
        <f t="shared" si="84"/>
        <v/>
      </c>
      <c r="AF671" s="10" t="str">
        <f t="shared" si="84"/>
        <v/>
      </c>
      <c r="AG671" s="10" t="str">
        <f t="shared" si="83"/>
        <v/>
      </c>
      <c r="AH671" s="14">
        <f t="shared" si="88"/>
        <v>0</v>
      </c>
      <c r="AI671" s="12"/>
      <c r="AJ671" s="13" t="s">
        <v>32</v>
      </c>
    </row>
    <row r="672" spans="1:36" x14ac:dyDescent="0.3">
      <c r="A672" s="15" t="s">
        <v>824</v>
      </c>
      <c r="B672" s="9" t="str">
        <f>VLOOKUP(A672,'[1]Sub Pivot'!A$1:C$65536,2,FALSE)</f>
        <v>HORN RAPIDS SUBSTATION</v>
      </c>
      <c r="C672" s="10">
        <f>VLOOKUP(A672,'[1]Sub Pivot'!A$1:C$65536,3,FALSE)</f>
        <v>30595</v>
      </c>
      <c r="D672" s="10">
        <f>IFERROR(VLOOKUP(A672,'[1]BP-18 Substation Detail'!A$1:C$65536,3,FALSE),"")</f>
        <v>30595</v>
      </c>
      <c r="E672" s="11">
        <f t="shared" si="85"/>
        <v>0</v>
      </c>
      <c r="G672" s="10">
        <f>IFERROR(VLOOKUP('BP-20 Substation Detail'!A672,'[1]O&amp;M Pivot'!M$1:V$65536,10,FALSE),0)</f>
        <v>907.64</v>
      </c>
      <c r="I672" s="13" t="s">
        <v>31</v>
      </c>
      <c r="J672" s="13">
        <v>1</v>
      </c>
      <c r="K672" s="13" t="s">
        <v>31</v>
      </c>
      <c r="L672" s="13" t="s">
        <v>31</v>
      </c>
      <c r="M672" s="13" t="s">
        <v>31</v>
      </c>
      <c r="N672" s="13" t="s">
        <v>31</v>
      </c>
      <c r="O672" s="13" t="s">
        <v>31</v>
      </c>
      <c r="P672" s="13">
        <f t="shared" si="86"/>
        <v>1</v>
      </c>
      <c r="R672" s="10" t="str">
        <f t="shared" si="89"/>
        <v/>
      </c>
      <c r="S672" s="10">
        <f t="shared" si="89"/>
        <v>30595</v>
      </c>
      <c r="T672" s="10" t="str">
        <f t="shared" si="89"/>
        <v/>
      </c>
      <c r="U672" s="10" t="str">
        <f t="shared" si="89"/>
        <v/>
      </c>
      <c r="V672" s="10" t="str">
        <f t="shared" si="89"/>
        <v/>
      </c>
      <c r="W672" s="10" t="str">
        <f t="shared" si="89"/>
        <v/>
      </c>
      <c r="X672" s="10" t="str">
        <f t="shared" si="89"/>
        <v/>
      </c>
      <c r="Y672" s="14">
        <f t="shared" si="87"/>
        <v>0</v>
      </c>
      <c r="Z672" s="4"/>
      <c r="AA672" s="10" t="str">
        <f t="shared" si="84"/>
        <v/>
      </c>
      <c r="AB672" s="10">
        <f t="shared" si="84"/>
        <v>907.64</v>
      </c>
      <c r="AC672" s="10" t="str">
        <f t="shared" si="84"/>
        <v/>
      </c>
      <c r="AD672" s="10" t="str">
        <f t="shared" si="84"/>
        <v/>
      </c>
      <c r="AE672" s="10" t="str">
        <f t="shared" si="84"/>
        <v/>
      </c>
      <c r="AF672" s="10" t="str">
        <f t="shared" si="84"/>
        <v/>
      </c>
      <c r="AG672" s="10" t="str">
        <f t="shared" si="83"/>
        <v/>
      </c>
      <c r="AH672" s="14">
        <f t="shared" si="88"/>
        <v>0</v>
      </c>
      <c r="AI672" s="12"/>
      <c r="AJ672" s="13" t="s">
        <v>32</v>
      </c>
    </row>
    <row r="673" spans="1:36" x14ac:dyDescent="0.3">
      <c r="A673" s="15" t="s">
        <v>825</v>
      </c>
      <c r="B673" s="9" t="str">
        <f>VLOOKUP(A673,'[1]Sub Pivot'!A$1:C$65536,2,FALSE)</f>
        <v>HAUSER SUBSTATION(CENTRAL LINCOLN PUD)</v>
      </c>
      <c r="C673" s="10">
        <f>VLOOKUP(A673,'[1]Sub Pivot'!A$1:C$65536,3,FALSE)</f>
        <v>27964</v>
      </c>
      <c r="D673" s="10">
        <f>IFERROR(VLOOKUP(A673,'[1]BP-18 Substation Detail'!A$1:C$65536,3,FALSE),"")</f>
        <v>27964</v>
      </c>
      <c r="E673" s="11">
        <f t="shared" si="85"/>
        <v>0</v>
      </c>
      <c r="G673" s="10">
        <f>IFERROR(VLOOKUP('BP-20 Substation Detail'!A673,'[1]O&amp;M Pivot'!M$1:V$65536,10,FALSE),0)</f>
        <v>0</v>
      </c>
      <c r="I673" s="13" t="s">
        <v>31</v>
      </c>
      <c r="J673" s="13">
        <v>1</v>
      </c>
      <c r="K673" s="13" t="s">
        <v>31</v>
      </c>
      <c r="L673" s="13" t="s">
        <v>31</v>
      </c>
      <c r="M673" s="13" t="s">
        <v>31</v>
      </c>
      <c r="N673" s="13" t="s">
        <v>31</v>
      </c>
      <c r="O673" s="13" t="s">
        <v>31</v>
      </c>
      <c r="P673" s="13">
        <f t="shared" si="86"/>
        <v>1</v>
      </c>
      <c r="R673" s="10" t="str">
        <f t="shared" si="89"/>
        <v/>
      </c>
      <c r="S673" s="10">
        <f t="shared" si="89"/>
        <v>27964</v>
      </c>
      <c r="T673" s="10" t="str">
        <f t="shared" si="89"/>
        <v/>
      </c>
      <c r="U673" s="10" t="str">
        <f t="shared" si="89"/>
        <v/>
      </c>
      <c r="V673" s="10" t="str">
        <f t="shared" si="89"/>
        <v/>
      </c>
      <c r="W673" s="10" t="str">
        <f t="shared" si="89"/>
        <v/>
      </c>
      <c r="X673" s="10" t="str">
        <f t="shared" si="89"/>
        <v/>
      </c>
      <c r="Y673" s="14">
        <f t="shared" si="87"/>
        <v>0</v>
      </c>
      <c r="Z673" s="4"/>
      <c r="AA673" s="10" t="str">
        <f t="shared" si="84"/>
        <v/>
      </c>
      <c r="AB673" s="10">
        <f t="shared" si="84"/>
        <v>0</v>
      </c>
      <c r="AC673" s="10" t="str">
        <f t="shared" si="84"/>
        <v/>
      </c>
      <c r="AD673" s="10" t="str">
        <f t="shared" si="84"/>
        <v/>
      </c>
      <c r="AE673" s="10" t="str">
        <f t="shared" si="84"/>
        <v/>
      </c>
      <c r="AF673" s="10" t="str">
        <f t="shared" si="84"/>
        <v/>
      </c>
      <c r="AG673" s="10" t="str">
        <f t="shared" si="83"/>
        <v/>
      </c>
      <c r="AH673" s="14">
        <f t="shared" si="88"/>
        <v>0</v>
      </c>
      <c r="AI673" s="12"/>
      <c r="AJ673" s="13" t="s">
        <v>32</v>
      </c>
    </row>
    <row r="674" spans="1:36" x14ac:dyDescent="0.3">
      <c r="A674" s="15" t="s">
        <v>826</v>
      </c>
      <c r="B674" s="9" t="str">
        <f>VLOOKUP(A674,'[1]Sub Pivot'!A$1:C$65536,2,FALSE)</f>
        <v>HASKINS METERING POINT</v>
      </c>
      <c r="C674" s="10">
        <f>VLOOKUP(A674,'[1]Sub Pivot'!A$1:C$65536,3,FALSE)</f>
        <v>7710</v>
      </c>
      <c r="D674" s="10">
        <f>IFERROR(VLOOKUP(A674,'[1]BP-18 Substation Detail'!A$1:C$65536,3,FALSE),"")</f>
        <v>7710</v>
      </c>
      <c r="E674" s="11">
        <f t="shared" si="85"/>
        <v>0</v>
      </c>
      <c r="G674" s="10">
        <f>IFERROR(VLOOKUP('BP-20 Substation Detail'!A674,'[1]O&amp;M Pivot'!M$1:V$65536,10,FALSE),0)</f>
        <v>549.71857142857141</v>
      </c>
      <c r="I674" s="13" t="s">
        <v>31</v>
      </c>
      <c r="J674" s="13">
        <v>1</v>
      </c>
      <c r="K674" s="13" t="s">
        <v>31</v>
      </c>
      <c r="L674" s="13" t="s">
        <v>31</v>
      </c>
      <c r="M674" s="13" t="s">
        <v>31</v>
      </c>
      <c r="N674" s="13" t="s">
        <v>31</v>
      </c>
      <c r="O674" s="13" t="s">
        <v>31</v>
      </c>
      <c r="P674" s="13">
        <f t="shared" si="86"/>
        <v>1</v>
      </c>
      <c r="R674" s="10" t="str">
        <f t="shared" si="89"/>
        <v/>
      </c>
      <c r="S674" s="10">
        <f t="shared" si="89"/>
        <v>7710</v>
      </c>
      <c r="T674" s="10" t="str">
        <f t="shared" si="89"/>
        <v/>
      </c>
      <c r="U674" s="10" t="str">
        <f t="shared" si="89"/>
        <v/>
      </c>
      <c r="V674" s="10" t="str">
        <f t="shared" si="89"/>
        <v/>
      </c>
      <c r="W674" s="10" t="str">
        <f t="shared" si="89"/>
        <v/>
      </c>
      <c r="X674" s="10" t="str">
        <f t="shared" si="89"/>
        <v/>
      </c>
      <c r="Y674" s="14">
        <f t="shared" si="87"/>
        <v>0</v>
      </c>
      <c r="Z674" s="4"/>
      <c r="AA674" s="10" t="str">
        <f t="shared" si="84"/>
        <v/>
      </c>
      <c r="AB674" s="10">
        <f t="shared" si="84"/>
        <v>549.71857142857141</v>
      </c>
      <c r="AC674" s="10" t="str">
        <f t="shared" si="84"/>
        <v/>
      </c>
      <c r="AD674" s="10" t="str">
        <f t="shared" si="84"/>
        <v/>
      </c>
      <c r="AE674" s="10" t="str">
        <f t="shared" si="84"/>
        <v/>
      </c>
      <c r="AF674" s="10" t="str">
        <f t="shared" si="84"/>
        <v/>
      </c>
      <c r="AG674" s="10" t="str">
        <f t="shared" si="83"/>
        <v/>
      </c>
      <c r="AH674" s="14">
        <f t="shared" si="88"/>
        <v>0</v>
      </c>
      <c r="AI674" s="12"/>
      <c r="AJ674" s="13" t="s">
        <v>32</v>
      </c>
    </row>
    <row r="675" spans="1:36" x14ac:dyDescent="0.3">
      <c r="A675" s="15" t="s">
        <v>827</v>
      </c>
      <c r="B675" s="9" t="str">
        <f>VLOOKUP(A675,'[1]Sub Pivot'!A$1:C$65536,2,FALSE)</f>
        <v>IDAHO FALLS SUBSTATION</v>
      </c>
      <c r="C675" s="10">
        <f>VLOOKUP(A675,'[1]Sub Pivot'!A$1:C$65536,3,FALSE)</f>
        <v>2983</v>
      </c>
      <c r="D675" s="10">
        <f>IFERROR(VLOOKUP(A675,'[1]BP-18 Substation Detail'!A$1:C$65536,3,FALSE),"")</f>
        <v>2983</v>
      </c>
      <c r="E675" s="11">
        <f t="shared" si="85"/>
        <v>0</v>
      </c>
      <c r="G675" s="10">
        <f>IFERROR(VLOOKUP('BP-20 Substation Detail'!A675,'[1]O&amp;M Pivot'!M$1:V$65536,10,FALSE),0)</f>
        <v>1848.0385714285715</v>
      </c>
      <c r="I675" s="13" t="s">
        <v>31</v>
      </c>
      <c r="J675" s="13">
        <v>1</v>
      </c>
      <c r="K675" s="13" t="s">
        <v>31</v>
      </c>
      <c r="L675" s="13" t="s">
        <v>31</v>
      </c>
      <c r="M675" s="13" t="s">
        <v>31</v>
      </c>
      <c r="N675" s="13" t="s">
        <v>31</v>
      </c>
      <c r="O675" s="13" t="s">
        <v>31</v>
      </c>
      <c r="P675" s="13">
        <f t="shared" si="86"/>
        <v>1</v>
      </c>
      <c r="R675" s="10" t="str">
        <f t="shared" si="89"/>
        <v/>
      </c>
      <c r="S675" s="10">
        <f t="shared" si="89"/>
        <v>2983</v>
      </c>
      <c r="T675" s="10" t="str">
        <f t="shared" si="89"/>
        <v/>
      </c>
      <c r="U675" s="10" t="str">
        <f t="shared" si="89"/>
        <v/>
      </c>
      <c r="V675" s="10" t="str">
        <f t="shared" si="89"/>
        <v/>
      </c>
      <c r="W675" s="10" t="str">
        <f t="shared" si="89"/>
        <v/>
      </c>
      <c r="X675" s="10" t="str">
        <f t="shared" si="89"/>
        <v/>
      </c>
      <c r="Y675" s="14">
        <f t="shared" si="87"/>
        <v>0</v>
      </c>
      <c r="Z675" s="4"/>
      <c r="AA675" s="10" t="str">
        <f t="shared" si="84"/>
        <v/>
      </c>
      <c r="AB675" s="10">
        <f t="shared" si="84"/>
        <v>1848.0385714285715</v>
      </c>
      <c r="AC675" s="10" t="str">
        <f t="shared" si="84"/>
        <v/>
      </c>
      <c r="AD675" s="10" t="str">
        <f t="shared" si="84"/>
        <v/>
      </c>
      <c r="AE675" s="10" t="str">
        <f t="shared" si="84"/>
        <v/>
      </c>
      <c r="AF675" s="10" t="str">
        <f t="shared" si="84"/>
        <v/>
      </c>
      <c r="AG675" s="10" t="str">
        <f t="shared" si="83"/>
        <v/>
      </c>
      <c r="AH675" s="14">
        <f t="shared" si="88"/>
        <v>0</v>
      </c>
      <c r="AI675" s="12"/>
      <c r="AJ675" s="13" t="s">
        <v>32</v>
      </c>
    </row>
    <row r="676" spans="1:36" x14ac:dyDescent="0.3">
      <c r="A676" s="15" t="s">
        <v>828</v>
      </c>
      <c r="B676" s="9" t="str">
        <f>VLOOKUP(A676,'[1]Sub Pivot'!A$1:C$65536,2,FALSE)</f>
        <v>JOHN DAY CONSTRUCTION SUBSTATION</v>
      </c>
      <c r="C676" s="10">
        <f>VLOOKUP(A676,'[1]Sub Pivot'!A$1:C$65536,3,FALSE)</f>
        <v>38025</v>
      </c>
      <c r="D676" s="10">
        <f>IFERROR(VLOOKUP(A676,'[1]BP-18 Substation Detail'!A$1:C$65536,3,FALSE),"")</f>
        <v>38025</v>
      </c>
      <c r="E676" s="11">
        <f t="shared" si="85"/>
        <v>0</v>
      </c>
      <c r="G676" s="10">
        <f>IFERROR(VLOOKUP('BP-20 Substation Detail'!A676,'[1]O&amp;M Pivot'!M$1:V$65536,10,FALSE),0)</f>
        <v>562.43285714285707</v>
      </c>
      <c r="I676" s="13" t="s">
        <v>31</v>
      </c>
      <c r="J676" s="13">
        <v>1</v>
      </c>
      <c r="K676" s="13" t="s">
        <v>31</v>
      </c>
      <c r="L676" s="13" t="s">
        <v>31</v>
      </c>
      <c r="M676" s="13" t="s">
        <v>31</v>
      </c>
      <c r="N676" s="13" t="s">
        <v>31</v>
      </c>
      <c r="O676" s="13" t="s">
        <v>31</v>
      </c>
      <c r="P676" s="13">
        <f t="shared" si="86"/>
        <v>1</v>
      </c>
      <c r="R676" s="10" t="str">
        <f t="shared" si="89"/>
        <v/>
      </c>
      <c r="S676" s="10">
        <f t="shared" si="89"/>
        <v>38025</v>
      </c>
      <c r="T676" s="10" t="str">
        <f t="shared" si="89"/>
        <v/>
      </c>
      <c r="U676" s="10" t="str">
        <f t="shared" si="89"/>
        <v/>
      </c>
      <c r="V676" s="10" t="str">
        <f t="shared" si="89"/>
        <v/>
      </c>
      <c r="W676" s="10" t="str">
        <f t="shared" si="89"/>
        <v/>
      </c>
      <c r="X676" s="10" t="str">
        <f t="shared" si="89"/>
        <v/>
      </c>
      <c r="Y676" s="14">
        <f t="shared" si="87"/>
        <v>0</v>
      </c>
      <c r="Z676" s="4"/>
      <c r="AA676" s="10" t="str">
        <f t="shared" si="84"/>
        <v/>
      </c>
      <c r="AB676" s="10">
        <f t="shared" si="84"/>
        <v>562.43285714285707</v>
      </c>
      <c r="AC676" s="10" t="str">
        <f t="shared" si="84"/>
        <v/>
      </c>
      <c r="AD676" s="10" t="str">
        <f t="shared" si="84"/>
        <v/>
      </c>
      <c r="AE676" s="10" t="str">
        <f t="shared" si="84"/>
        <v/>
      </c>
      <c r="AF676" s="10" t="str">
        <f t="shared" si="84"/>
        <v/>
      </c>
      <c r="AG676" s="10" t="str">
        <f t="shared" si="83"/>
        <v/>
      </c>
      <c r="AH676" s="14">
        <f t="shared" si="88"/>
        <v>0</v>
      </c>
      <c r="AI676" s="12"/>
      <c r="AJ676" s="13" t="s">
        <v>32</v>
      </c>
    </row>
    <row r="677" spans="1:36" x14ac:dyDescent="0.3">
      <c r="A677" s="15" t="s">
        <v>829</v>
      </c>
      <c r="B677" s="9" t="str">
        <f>VLOOKUP(A677,'[1]Sub Pivot'!A$1:C$65536,2,FALSE)</f>
        <v>JENKINS SUBSTATION</v>
      </c>
      <c r="C677" s="10">
        <f>VLOOKUP(A677,'[1]Sub Pivot'!A$1:C$65536,3,FALSE)</f>
        <v>183601</v>
      </c>
      <c r="D677" s="10">
        <f>IFERROR(VLOOKUP(A677,'[1]BP-18 Substation Detail'!A$1:C$65536,3,FALSE),"")</f>
        <v>183601</v>
      </c>
      <c r="E677" s="11">
        <f t="shared" si="85"/>
        <v>0</v>
      </c>
      <c r="G677" s="10">
        <f>IFERROR(VLOOKUP('BP-20 Substation Detail'!A677,'[1]O&amp;M Pivot'!M$1:V$65536,10,FALSE),0)</f>
        <v>2704.5499999999997</v>
      </c>
      <c r="I677" s="13" t="s">
        <v>31</v>
      </c>
      <c r="J677" s="13">
        <v>1</v>
      </c>
      <c r="K677" s="13" t="s">
        <v>31</v>
      </c>
      <c r="L677" s="13" t="s">
        <v>31</v>
      </c>
      <c r="M677" s="13" t="s">
        <v>31</v>
      </c>
      <c r="N677" s="13" t="s">
        <v>31</v>
      </c>
      <c r="O677" s="13" t="s">
        <v>31</v>
      </c>
      <c r="P677" s="13">
        <f t="shared" si="86"/>
        <v>1</v>
      </c>
      <c r="R677" s="10" t="str">
        <f t="shared" si="89"/>
        <v/>
      </c>
      <c r="S677" s="10">
        <f t="shared" si="89"/>
        <v>183601</v>
      </c>
      <c r="T677" s="10" t="str">
        <f t="shared" si="89"/>
        <v/>
      </c>
      <c r="U677" s="10" t="str">
        <f t="shared" si="89"/>
        <v/>
      </c>
      <c r="V677" s="10" t="str">
        <f t="shared" si="89"/>
        <v/>
      </c>
      <c r="W677" s="10" t="str">
        <f t="shared" si="89"/>
        <v/>
      </c>
      <c r="X677" s="10" t="str">
        <f t="shared" si="89"/>
        <v/>
      </c>
      <c r="Y677" s="14">
        <f t="shared" si="87"/>
        <v>0</v>
      </c>
      <c r="Z677" s="4"/>
      <c r="AA677" s="10" t="str">
        <f t="shared" si="84"/>
        <v/>
      </c>
      <c r="AB677" s="10">
        <f t="shared" si="84"/>
        <v>2704.5499999999997</v>
      </c>
      <c r="AC677" s="10" t="str">
        <f t="shared" si="84"/>
        <v/>
      </c>
      <c r="AD677" s="10" t="str">
        <f t="shared" si="84"/>
        <v/>
      </c>
      <c r="AE677" s="10" t="str">
        <f t="shared" si="84"/>
        <v/>
      </c>
      <c r="AF677" s="10" t="str">
        <f t="shared" si="84"/>
        <v/>
      </c>
      <c r="AG677" s="10" t="str">
        <f t="shared" si="83"/>
        <v/>
      </c>
      <c r="AH677" s="14">
        <f t="shared" si="88"/>
        <v>0</v>
      </c>
      <c r="AI677" s="12"/>
      <c r="AJ677" s="13" t="s">
        <v>32</v>
      </c>
    </row>
    <row r="678" spans="1:36" x14ac:dyDescent="0.3">
      <c r="A678" s="15" t="s">
        <v>830</v>
      </c>
      <c r="B678" s="9" t="str">
        <f>VLOOKUP(A678,'[1]Sub Pivot'!A$1:C$65536,2,FALSE)</f>
        <v>JERICHO PUMPING PLANT</v>
      </c>
      <c r="C678" s="10">
        <f>VLOOKUP(A678,'[1]Sub Pivot'!A$1:C$65536,3,FALSE)</f>
        <v>36866.31</v>
      </c>
      <c r="D678" s="10">
        <f>IFERROR(VLOOKUP(A678,'[1]BP-18 Substation Detail'!A$1:C$65536,3,FALSE),"")</f>
        <v>36866.31</v>
      </c>
      <c r="E678" s="11">
        <f t="shared" si="85"/>
        <v>0</v>
      </c>
      <c r="G678" s="10">
        <f>IFERROR(VLOOKUP('BP-20 Substation Detail'!A678,'[1]O&amp;M Pivot'!M$1:V$65536,10,FALSE),0)</f>
        <v>698.7928571428572</v>
      </c>
      <c r="I678" s="13" t="s">
        <v>31</v>
      </c>
      <c r="J678" s="13">
        <v>1</v>
      </c>
      <c r="K678" s="13" t="s">
        <v>31</v>
      </c>
      <c r="L678" s="13" t="s">
        <v>31</v>
      </c>
      <c r="M678" s="13" t="s">
        <v>31</v>
      </c>
      <c r="N678" s="13" t="s">
        <v>31</v>
      </c>
      <c r="O678" s="13" t="s">
        <v>31</v>
      </c>
      <c r="P678" s="13">
        <f t="shared" si="86"/>
        <v>1</v>
      </c>
      <c r="R678" s="10" t="str">
        <f t="shared" si="89"/>
        <v/>
      </c>
      <c r="S678" s="10">
        <f t="shared" si="89"/>
        <v>36866.31</v>
      </c>
      <c r="T678" s="10" t="str">
        <f t="shared" si="89"/>
        <v/>
      </c>
      <c r="U678" s="10" t="str">
        <f t="shared" si="89"/>
        <v/>
      </c>
      <c r="V678" s="10" t="str">
        <f t="shared" si="89"/>
        <v/>
      </c>
      <c r="W678" s="10" t="str">
        <f t="shared" si="89"/>
        <v/>
      </c>
      <c r="X678" s="10" t="str">
        <f t="shared" si="89"/>
        <v/>
      </c>
      <c r="Y678" s="14">
        <f t="shared" si="87"/>
        <v>0</v>
      </c>
      <c r="Z678" s="4"/>
      <c r="AA678" s="10" t="str">
        <f t="shared" si="84"/>
        <v/>
      </c>
      <c r="AB678" s="10">
        <f t="shared" si="84"/>
        <v>698.7928571428572</v>
      </c>
      <c r="AC678" s="10" t="str">
        <f t="shared" si="84"/>
        <v/>
      </c>
      <c r="AD678" s="10" t="str">
        <f t="shared" si="84"/>
        <v/>
      </c>
      <c r="AE678" s="10" t="str">
        <f t="shared" si="84"/>
        <v/>
      </c>
      <c r="AF678" s="10" t="str">
        <f t="shared" si="84"/>
        <v/>
      </c>
      <c r="AG678" s="10" t="str">
        <f t="shared" si="83"/>
        <v/>
      </c>
      <c r="AH678" s="14">
        <f t="shared" si="88"/>
        <v>0</v>
      </c>
      <c r="AI678" s="12"/>
      <c r="AJ678" s="13" t="s">
        <v>32</v>
      </c>
    </row>
    <row r="679" spans="1:36" x14ac:dyDescent="0.3">
      <c r="A679" s="15" t="s">
        <v>831</v>
      </c>
      <c r="B679" s="9" t="str">
        <f>VLOOKUP(A679,'[1]Sub Pivot'!A$1:C$65536,2,FALSE)</f>
        <v>JIM CREEK SUBSTATION</v>
      </c>
      <c r="C679" s="10">
        <f>VLOOKUP(A679,'[1]Sub Pivot'!A$1:C$65536,3,FALSE)</f>
        <v>20733</v>
      </c>
      <c r="D679" s="10">
        <f>IFERROR(VLOOKUP(A679,'[1]BP-18 Substation Detail'!A$1:C$65536,3,FALSE),"")</f>
        <v>20733</v>
      </c>
      <c r="E679" s="11">
        <f t="shared" si="85"/>
        <v>0</v>
      </c>
      <c r="G679" s="10">
        <f>IFERROR(VLOOKUP('BP-20 Substation Detail'!A679,'[1]O&amp;M Pivot'!M$1:V$65536,10,FALSE),0)</f>
        <v>739.85571428571427</v>
      </c>
      <c r="I679" s="13" t="s">
        <v>31</v>
      </c>
      <c r="J679" s="13">
        <v>1</v>
      </c>
      <c r="K679" s="13" t="s">
        <v>31</v>
      </c>
      <c r="L679" s="13" t="s">
        <v>31</v>
      </c>
      <c r="M679" s="13" t="s">
        <v>31</v>
      </c>
      <c r="N679" s="13" t="s">
        <v>31</v>
      </c>
      <c r="O679" s="13" t="s">
        <v>31</v>
      </c>
      <c r="P679" s="13">
        <f t="shared" si="86"/>
        <v>1</v>
      </c>
      <c r="R679" s="10" t="str">
        <f t="shared" si="89"/>
        <v/>
      </c>
      <c r="S679" s="10">
        <f t="shared" si="89"/>
        <v>20733</v>
      </c>
      <c r="T679" s="10" t="str">
        <f t="shared" si="89"/>
        <v/>
      </c>
      <c r="U679" s="10" t="str">
        <f t="shared" si="89"/>
        <v/>
      </c>
      <c r="V679" s="10" t="str">
        <f t="shared" si="89"/>
        <v/>
      </c>
      <c r="W679" s="10" t="str">
        <f t="shared" si="89"/>
        <v/>
      </c>
      <c r="X679" s="10" t="str">
        <f t="shared" si="89"/>
        <v/>
      </c>
      <c r="Y679" s="14">
        <f t="shared" si="87"/>
        <v>0</v>
      </c>
      <c r="Z679" s="4"/>
      <c r="AA679" s="10" t="str">
        <f t="shared" si="84"/>
        <v/>
      </c>
      <c r="AB679" s="10">
        <f t="shared" si="84"/>
        <v>739.85571428571427</v>
      </c>
      <c r="AC679" s="10" t="str">
        <f t="shared" si="84"/>
        <v/>
      </c>
      <c r="AD679" s="10" t="str">
        <f t="shared" si="84"/>
        <v/>
      </c>
      <c r="AE679" s="10" t="str">
        <f t="shared" si="84"/>
        <v/>
      </c>
      <c r="AF679" s="10" t="str">
        <f t="shared" si="84"/>
        <v/>
      </c>
      <c r="AG679" s="10" t="str">
        <f t="shared" si="83"/>
        <v/>
      </c>
      <c r="AH679" s="14">
        <f t="shared" si="88"/>
        <v>0</v>
      </c>
      <c r="AI679" s="12"/>
      <c r="AJ679" s="13" t="s">
        <v>32</v>
      </c>
    </row>
    <row r="680" spans="1:36" x14ac:dyDescent="0.3">
      <c r="A680" s="15" t="s">
        <v>832</v>
      </c>
      <c r="B680" s="9" t="str">
        <f>VLOOKUP(A680,'[1]Sub Pivot'!A$1:C$65536,2,FALSE)</f>
        <v>JIGGS-LEE METERING POINT</v>
      </c>
      <c r="C680" s="10">
        <f>VLOOKUP(A680,'[1]Sub Pivot'!A$1:C$65536,3,FALSE)</f>
        <v>22773</v>
      </c>
      <c r="D680" s="10">
        <f>IFERROR(VLOOKUP(A680,'[1]BP-18 Substation Detail'!A$1:C$65536,3,FALSE),"")</f>
        <v>22773</v>
      </c>
      <c r="E680" s="11">
        <f t="shared" si="85"/>
        <v>0</v>
      </c>
      <c r="G680" s="10">
        <f>IFERROR(VLOOKUP('BP-20 Substation Detail'!A680,'[1]O&amp;M Pivot'!M$1:V$65536,10,FALSE),0)</f>
        <v>184.07714285714286</v>
      </c>
      <c r="I680" s="13" t="s">
        <v>31</v>
      </c>
      <c r="J680" s="13">
        <v>1</v>
      </c>
      <c r="K680" s="13" t="s">
        <v>31</v>
      </c>
      <c r="L680" s="13" t="s">
        <v>31</v>
      </c>
      <c r="M680" s="13" t="s">
        <v>31</v>
      </c>
      <c r="N680" s="13" t="s">
        <v>31</v>
      </c>
      <c r="O680" s="13" t="s">
        <v>31</v>
      </c>
      <c r="P680" s="13">
        <f t="shared" si="86"/>
        <v>1</v>
      </c>
      <c r="R680" s="10" t="str">
        <f t="shared" si="89"/>
        <v/>
      </c>
      <c r="S680" s="10">
        <f t="shared" si="89"/>
        <v>22773</v>
      </c>
      <c r="T680" s="10" t="str">
        <f t="shared" si="89"/>
        <v/>
      </c>
      <c r="U680" s="10" t="str">
        <f t="shared" si="89"/>
        <v/>
      </c>
      <c r="V680" s="10" t="str">
        <f t="shared" si="89"/>
        <v/>
      </c>
      <c r="W680" s="10" t="str">
        <f t="shared" si="89"/>
        <v/>
      </c>
      <c r="X680" s="10" t="str">
        <f t="shared" si="89"/>
        <v/>
      </c>
      <c r="Y680" s="14">
        <f t="shared" si="87"/>
        <v>0</v>
      </c>
      <c r="Z680" s="4"/>
      <c r="AA680" s="10" t="str">
        <f t="shared" si="84"/>
        <v/>
      </c>
      <c r="AB680" s="10">
        <f t="shared" si="84"/>
        <v>184.07714285714286</v>
      </c>
      <c r="AC680" s="10" t="str">
        <f t="shared" si="84"/>
        <v/>
      </c>
      <c r="AD680" s="10" t="str">
        <f t="shared" ref="AD680:AG743" si="90">IFERROR(L680*$G680,"")</f>
        <v/>
      </c>
      <c r="AE680" s="10" t="str">
        <f t="shared" si="90"/>
        <v/>
      </c>
      <c r="AF680" s="10" t="str">
        <f t="shared" si="90"/>
        <v/>
      </c>
      <c r="AG680" s="10" t="str">
        <f t="shared" si="83"/>
        <v/>
      </c>
      <c r="AH680" s="14">
        <f t="shared" si="88"/>
        <v>0</v>
      </c>
      <c r="AI680" s="12"/>
      <c r="AJ680" s="13" t="s">
        <v>32</v>
      </c>
    </row>
    <row r="681" spans="1:36" x14ac:dyDescent="0.3">
      <c r="A681" s="15" t="s">
        <v>833</v>
      </c>
      <c r="B681" s="9" t="str">
        <f>VLOOKUP(A681,'[1]Sub Pivot'!A$1:C$65536,2,FALSE)</f>
        <v>ROY L ZIMMERMAN SUBSTATION</v>
      </c>
      <c r="C681" s="10">
        <f>VLOOKUP(A681,'[1]Sub Pivot'!A$1:C$65536,3,FALSE)</f>
        <v>45535.29</v>
      </c>
      <c r="D681" s="10">
        <f>IFERROR(VLOOKUP(A681,'[1]BP-18 Substation Detail'!A$1:C$65536,3,FALSE),"")</f>
        <v>45535.29</v>
      </c>
      <c r="E681" s="11">
        <f t="shared" si="85"/>
        <v>0</v>
      </c>
      <c r="G681" s="10">
        <f>IFERROR(VLOOKUP('BP-20 Substation Detail'!A681,'[1]O&amp;M Pivot'!M$1:V$65536,10,FALSE),0)</f>
        <v>438.62142857142862</v>
      </c>
      <c r="I681" s="13" t="s">
        <v>31</v>
      </c>
      <c r="J681" s="13">
        <v>1</v>
      </c>
      <c r="K681" s="13" t="s">
        <v>31</v>
      </c>
      <c r="L681" s="13" t="s">
        <v>31</v>
      </c>
      <c r="M681" s="13" t="s">
        <v>31</v>
      </c>
      <c r="N681" s="13" t="s">
        <v>31</v>
      </c>
      <c r="O681" s="13" t="s">
        <v>31</v>
      </c>
      <c r="P681" s="13">
        <f t="shared" si="86"/>
        <v>1</v>
      </c>
      <c r="R681" s="10" t="str">
        <f t="shared" si="89"/>
        <v/>
      </c>
      <c r="S681" s="10">
        <f t="shared" si="89"/>
        <v>45535.29</v>
      </c>
      <c r="T681" s="10" t="str">
        <f t="shared" si="89"/>
        <v/>
      </c>
      <c r="U681" s="10" t="str">
        <f t="shared" si="89"/>
        <v/>
      </c>
      <c r="V681" s="10" t="str">
        <f t="shared" si="89"/>
        <v/>
      </c>
      <c r="W681" s="10" t="str">
        <f t="shared" si="89"/>
        <v/>
      </c>
      <c r="X681" s="10" t="str">
        <f t="shared" si="89"/>
        <v/>
      </c>
      <c r="Y681" s="14">
        <f t="shared" si="87"/>
        <v>0</v>
      </c>
      <c r="Z681" s="4"/>
      <c r="AA681" s="10" t="str">
        <f t="shared" ref="AA681:AG744" si="91">IFERROR(I681*$G681,"")</f>
        <v/>
      </c>
      <c r="AB681" s="10">
        <f t="shared" si="91"/>
        <v>438.62142857142862</v>
      </c>
      <c r="AC681" s="10" t="str">
        <f t="shared" si="91"/>
        <v/>
      </c>
      <c r="AD681" s="10" t="str">
        <f t="shared" si="90"/>
        <v/>
      </c>
      <c r="AE681" s="10" t="str">
        <f t="shared" si="90"/>
        <v/>
      </c>
      <c r="AF681" s="10" t="str">
        <f t="shared" si="90"/>
        <v/>
      </c>
      <c r="AG681" s="10" t="str">
        <f t="shared" si="83"/>
        <v/>
      </c>
      <c r="AH681" s="14">
        <f t="shared" si="88"/>
        <v>0</v>
      </c>
      <c r="AI681" s="12"/>
      <c r="AJ681" s="13" t="s">
        <v>32</v>
      </c>
    </row>
    <row r="682" spans="1:36" x14ac:dyDescent="0.3">
      <c r="A682" s="15" t="s">
        <v>834</v>
      </c>
      <c r="B682" s="9" t="str">
        <f>VLOOKUP(A682,'[1]Sub Pivot'!A$1:C$65536,2,FALSE)</f>
        <v>JOHN CURTIS SUBSTATION</v>
      </c>
      <c r="C682" s="10">
        <f>VLOOKUP(A682,'[1]Sub Pivot'!A$1:C$65536,3,FALSE)</f>
        <v>76329.91</v>
      </c>
      <c r="D682" s="10">
        <f>IFERROR(VLOOKUP(A682,'[1]BP-18 Substation Detail'!A$1:C$65536,3,FALSE),"")</f>
        <v>76329.91</v>
      </c>
      <c r="E682" s="11">
        <f t="shared" si="85"/>
        <v>0</v>
      </c>
      <c r="G682" s="10">
        <f>IFERROR(VLOOKUP('BP-20 Substation Detail'!A682,'[1]O&amp;M Pivot'!M$1:V$65536,10,FALSE),0)</f>
        <v>1155.4642857142858</v>
      </c>
      <c r="I682" s="13" t="s">
        <v>31</v>
      </c>
      <c r="J682" s="13">
        <v>1</v>
      </c>
      <c r="K682" s="13" t="s">
        <v>31</v>
      </c>
      <c r="L682" s="13" t="s">
        <v>31</v>
      </c>
      <c r="M682" s="13" t="s">
        <v>31</v>
      </c>
      <c r="N682" s="13" t="s">
        <v>31</v>
      </c>
      <c r="O682" s="13" t="s">
        <v>31</v>
      </c>
      <c r="P682" s="13">
        <f t="shared" si="86"/>
        <v>1</v>
      </c>
      <c r="R682" s="10" t="str">
        <f t="shared" si="89"/>
        <v/>
      </c>
      <c r="S682" s="10">
        <f t="shared" si="89"/>
        <v>76329.91</v>
      </c>
      <c r="T682" s="10" t="str">
        <f t="shared" si="89"/>
        <v/>
      </c>
      <c r="U682" s="10" t="str">
        <f t="shared" si="89"/>
        <v/>
      </c>
      <c r="V682" s="10" t="str">
        <f t="shared" si="89"/>
        <v/>
      </c>
      <c r="W682" s="10" t="str">
        <f t="shared" si="89"/>
        <v/>
      </c>
      <c r="X682" s="10" t="str">
        <f t="shared" si="89"/>
        <v/>
      </c>
      <c r="Y682" s="14">
        <f t="shared" si="87"/>
        <v>0</v>
      </c>
      <c r="Z682" s="4"/>
      <c r="AA682" s="10" t="str">
        <f t="shared" si="91"/>
        <v/>
      </c>
      <c r="AB682" s="10">
        <f t="shared" si="91"/>
        <v>1155.4642857142858</v>
      </c>
      <c r="AC682" s="10" t="str">
        <f t="shared" si="91"/>
        <v/>
      </c>
      <c r="AD682" s="10" t="str">
        <f t="shared" si="90"/>
        <v/>
      </c>
      <c r="AE682" s="10" t="str">
        <f t="shared" si="90"/>
        <v/>
      </c>
      <c r="AF682" s="10" t="str">
        <f t="shared" si="90"/>
        <v/>
      </c>
      <c r="AG682" s="10" t="str">
        <f t="shared" si="83"/>
        <v/>
      </c>
      <c r="AH682" s="14">
        <f t="shared" si="88"/>
        <v>0</v>
      </c>
      <c r="AI682" s="12"/>
      <c r="AJ682" s="13" t="s">
        <v>32</v>
      </c>
    </row>
    <row r="683" spans="1:36" x14ac:dyDescent="0.3">
      <c r="A683" s="15" t="s">
        <v>835</v>
      </c>
      <c r="B683" s="9" t="str">
        <f>VLOOKUP(A683,'[1]Sub Pivot'!A$1:C$65536,2,FALSE)</f>
        <v>JONES SUBSTATION</v>
      </c>
      <c r="C683" s="10">
        <f>VLOOKUP(A683,'[1]Sub Pivot'!A$1:C$65536,3,FALSE)</f>
        <v>5407</v>
      </c>
      <c r="D683" s="10">
        <f>IFERROR(VLOOKUP(A683,'[1]BP-18 Substation Detail'!A$1:C$65536,3,FALSE),"")</f>
        <v>5407</v>
      </c>
      <c r="E683" s="11">
        <f t="shared" si="85"/>
        <v>0</v>
      </c>
      <c r="G683" s="10">
        <f>IFERROR(VLOOKUP('BP-20 Substation Detail'!A683,'[1]O&amp;M Pivot'!M$1:V$65536,10,FALSE),0)</f>
        <v>224.13571428571427</v>
      </c>
      <c r="I683" s="13" t="s">
        <v>31</v>
      </c>
      <c r="J683" s="13">
        <v>1</v>
      </c>
      <c r="K683" s="13" t="s">
        <v>31</v>
      </c>
      <c r="L683" s="13" t="s">
        <v>31</v>
      </c>
      <c r="M683" s="13" t="s">
        <v>31</v>
      </c>
      <c r="N683" s="13" t="s">
        <v>31</v>
      </c>
      <c r="O683" s="13" t="s">
        <v>31</v>
      </c>
      <c r="P683" s="13">
        <f t="shared" si="86"/>
        <v>1</v>
      </c>
      <c r="R683" s="10" t="str">
        <f t="shared" si="89"/>
        <v/>
      </c>
      <c r="S683" s="10">
        <f t="shared" si="89"/>
        <v>5407</v>
      </c>
      <c r="T683" s="10" t="str">
        <f t="shared" si="89"/>
        <v/>
      </c>
      <c r="U683" s="10" t="str">
        <f t="shared" si="89"/>
        <v/>
      </c>
      <c r="V683" s="10" t="str">
        <f t="shared" si="89"/>
        <v/>
      </c>
      <c r="W683" s="10" t="str">
        <f t="shared" si="89"/>
        <v/>
      </c>
      <c r="X683" s="10" t="str">
        <f t="shared" si="89"/>
        <v/>
      </c>
      <c r="Y683" s="14">
        <f t="shared" si="87"/>
        <v>0</v>
      </c>
      <c r="Z683" s="4"/>
      <c r="AA683" s="10" t="str">
        <f t="shared" si="91"/>
        <v/>
      </c>
      <c r="AB683" s="10">
        <f t="shared" si="91"/>
        <v>224.13571428571427</v>
      </c>
      <c r="AC683" s="10" t="str">
        <f t="shared" si="91"/>
        <v/>
      </c>
      <c r="AD683" s="10" t="str">
        <f t="shared" si="90"/>
        <v/>
      </c>
      <c r="AE683" s="10" t="str">
        <f t="shared" si="90"/>
        <v/>
      </c>
      <c r="AF683" s="10" t="str">
        <f t="shared" si="90"/>
        <v/>
      </c>
      <c r="AG683" s="10" t="str">
        <f t="shared" si="83"/>
        <v/>
      </c>
      <c r="AH683" s="14">
        <f t="shared" si="88"/>
        <v>0</v>
      </c>
      <c r="AI683" s="12"/>
      <c r="AJ683" s="13" t="s">
        <v>32</v>
      </c>
    </row>
    <row r="684" spans="1:36" x14ac:dyDescent="0.3">
      <c r="A684" s="15" t="s">
        <v>836</v>
      </c>
      <c r="B684" s="9" t="str">
        <f>VLOOKUP(A684,'[1]Sub Pivot'!A$1:C$65536,2,FALSE)</f>
        <v>JULIAETTA SUBSTATION</v>
      </c>
      <c r="C684" s="10">
        <f>VLOOKUP(A684,'[1]Sub Pivot'!A$1:C$65536,3,FALSE)</f>
        <v>11004.85</v>
      </c>
      <c r="D684" s="10">
        <f>IFERROR(VLOOKUP(A684,'[1]BP-18 Substation Detail'!A$1:C$65536,3,FALSE),"")</f>
        <v>11004.85</v>
      </c>
      <c r="E684" s="11">
        <f t="shared" si="85"/>
        <v>0</v>
      </c>
      <c r="G684" s="10">
        <f>IFERROR(VLOOKUP('BP-20 Substation Detail'!A684,'[1]O&amp;M Pivot'!M$1:V$65536,10,FALSE),0)</f>
        <v>693.7171428571429</v>
      </c>
      <c r="I684" s="13" t="s">
        <v>31</v>
      </c>
      <c r="J684" s="13">
        <v>1</v>
      </c>
      <c r="K684" s="13" t="s">
        <v>31</v>
      </c>
      <c r="L684" s="13" t="s">
        <v>31</v>
      </c>
      <c r="M684" s="13" t="s">
        <v>31</v>
      </c>
      <c r="N684" s="13" t="s">
        <v>31</v>
      </c>
      <c r="O684" s="13" t="s">
        <v>31</v>
      </c>
      <c r="P684" s="13">
        <f t="shared" si="86"/>
        <v>1</v>
      </c>
      <c r="R684" s="10" t="str">
        <f t="shared" si="89"/>
        <v/>
      </c>
      <c r="S684" s="10">
        <f t="shared" si="89"/>
        <v>11004.85</v>
      </c>
      <c r="T684" s="10" t="str">
        <f t="shared" si="89"/>
        <v/>
      </c>
      <c r="U684" s="10" t="str">
        <f t="shared" si="89"/>
        <v/>
      </c>
      <c r="V684" s="10" t="str">
        <f t="shared" si="89"/>
        <v/>
      </c>
      <c r="W684" s="10" t="str">
        <f t="shared" si="89"/>
        <v/>
      </c>
      <c r="X684" s="10" t="str">
        <f t="shared" si="89"/>
        <v/>
      </c>
      <c r="Y684" s="14">
        <f t="shared" si="87"/>
        <v>0</v>
      </c>
      <c r="Z684" s="4"/>
      <c r="AA684" s="10" t="str">
        <f t="shared" si="91"/>
        <v/>
      </c>
      <c r="AB684" s="10">
        <f t="shared" si="91"/>
        <v>693.7171428571429</v>
      </c>
      <c r="AC684" s="10" t="str">
        <f t="shared" si="91"/>
        <v/>
      </c>
      <c r="AD684" s="10" t="str">
        <f t="shared" si="90"/>
        <v/>
      </c>
      <c r="AE684" s="10" t="str">
        <f t="shared" si="90"/>
        <v/>
      </c>
      <c r="AF684" s="10" t="str">
        <f t="shared" si="90"/>
        <v/>
      </c>
      <c r="AG684" s="10" t="str">
        <f t="shared" si="83"/>
        <v/>
      </c>
      <c r="AH684" s="14">
        <f t="shared" si="88"/>
        <v>0</v>
      </c>
      <c r="AI684" s="12"/>
      <c r="AJ684" s="13" t="s">
        <v>32</v>
      </c>
    </row>
    <row r="685" spans="1:36" x14ac:dyDescent="0.3">
      <c r="A685" s="15" t="s">
        <v>837</v>
      </c>
      <c r="B685" s="9" t="str">
        <f>VLOOKUP(A685,'[1]Sub Pivot'!A$1:C$65536,2,FALSE)</f>
        <v>KAH-NEE-TA SUBSTATION</v>
      </c>
      <c r="C685" s="10">
        <f>VLOOKUP(A685,'[1]Sub Pivot'!A$1:C$65536,3,FALSE)</f>
        <v>53560.98</v>
      </c>
      <c r="D685" s="10">
        <f>IFERROR(VLOOKUP(A685,'[1]BP-18 Substation Detail'!A$1:C$65536,3,FALSE),"")</f>
        <v>53560.98</v>
      </c>
      <c r="E685" s="11">
        <f t="shared" si="85"/>
        <v>0</v>
      </c>
      <c r="G685" s="10">
        <f>IFERROR(VLOOKUP('BP-20 Substation Detail'!A685,'[1]O&amp;M Pivot'!M$1:V$65536,10,FALSE),0)</f>
        <v>682.83142857142855</v>
      </c>
      <c r="I685" s="13" t="s">
        <v>31</v>
      </c>
      <c r="J685" s="13">
        <v>1</v>
      </c>
      <c r="K685" s="13" t="s">
        <v>31</v>
      </c>
      <c r="L685" s="13" t="s">
        <v>31</v>
      </c>
      <c r="M685" s="13" t="s">
        <v>31</v>
      </c>
      <c r="N685" s="13" t="s">
        <v>31</v>
      </c>
      <c r="O685" s="13" t="s">
        <v>31</v>
      </c>
      <c r="P685" s="13">
        <f t="shared" si="86"/>
        <v>1</v>
      </c>
      <c r="R685" s="10" t="str">
        <f t="shared" si="89"/>
        <v/>
      </c>
      <c r="S685" s="10">
        <f t="shared" si="89"/>
        <v>53560.98</v>
      </c>
      <c r="T685" s="10" t="str">
        <f t="shared" si="89"/>
        <v/>
      </c>
      <c r="U685" s="10" t="str">
        <f t="shared" si="89"/>
        <v/>
      </c>
      <c r="V685" s="10" t="str">
        <f t="shared" si="89"/>
        <v/>
      </c>
      <c r="W685" s="10" t="str">
        <f t="shared" si="89"/>
        <v/>
      </c>
      <c r="X685" s="10" t="str">
        <f t="shared" si="89"/>
        <v/>
      </c>
      <c r="Y685" s="14">
        <f t="shared" si="87"/>
        <v>0</v>
      </c>
      <c r="Z685" s="4"/>
      <c r="AA685" s="10" t="str">
        <f t="shared" si="91"/>
        <v/>
      </c>
      <c r="AB685" s="10">
        <f t="shared" si="91"/>
        <v>682.83142857142855</v>
      </c>
      <c r="AC685" s="10" t="str">
        <f t="shared" si="91"/>
        <v/>
      </c>
      <c r="AD685" s="10" t="str">
        <f t="shared" si="90"/>
        <v/>
      </c>
      <c r="AE685" s="10" t="str">
        <f t="shared" si="90"/>
        <v/>
      </c>
      <c r="AF685" s="10" t="str">
        <f t="shared" si="90"/>
        <v/>
      </c>
      <c r="AG685" s="10" t="str">
        <f t="shared" si="83"/>
        <v/>
      </c>
      <c r="AH685" s="14">
        <f t="shared" si="88"/>
        <v>0</v>
      </c>
      <c r="AI685" s="12"/>
      <c r="AJ685" s="13" t="s">
        <v>666</v>
      </c>
    </row>
    <row r="686" spans="1:36" x14ac:dyDescent="0.3">
      <c r="A686" s="15" t="s">
        <v>838</v>
      </c>
      <c r="B686" s="9" t="str">
        <f>VLOOKUP(A686,'[1]Sub Pivot'!A$1:C$65536,2,FALSE)</f>
        <v>KAMIAH SUBSTATION</v>
      </c>
      <c r="C686" s="10">
        <f>VLOOKUP(A686,'[1]Sub Pivot'!A$1:C$65536,3,FALSE)</f>
        <v>19894</v>
      </c>
      <c r="D686" s="10">
        <f>IFERROR(VLOOKUP(A686,'[1]BP-18 Substation Detail'!A$1:C$65536,3,FALSE),"")</f>
        <v>19894</v>
      </c>
      <c r="E686" s="11">
        <f t="shared" si="85"/>
        <v>0</v>
      </c>
      <c r="G686" s="10">
        <f>IFERROR(VLOOKUP('BP-20 Substation Detail'!A686,'[1]O&amp;M Pivot'!M$1:V$65536,10,FALSE),0)</f>
        <v>757.51714285714286</v>
      </c>
      <c r="I686" s="13" t="s">
        <v>31</v>
      </c>
      <c r="J686" s="13">
        <v>1</v>
      </c>
      <c r="K686" s="13" t="s">
        <v>31</v>
      </c>
      <c r="L686" s="13" t="s">
        <v>31</v>
      </c>
      <c r="M686" s="13" t="s">
        <v>31</v>
      </c>
      <c r="N686" s="13" t="s">
        <v>31</v>
      </c>
      <c r="O686" s="13" t="s">
        <v>31</v>
      </c>
      <c r="P686" s="13">
        <f t="shared" si="86"/>
        <v>1</v>
      </c>
      <c r="R686" s="10" t="str">
        <f t="shared" si="89"/>
        <v/>
      </c>
      <c r="S686" s="10">
        <f t="shared" si="89"/>
        <v>19894</v>
      </c>
      <c r="T686" s="10" t="str">
        <f t="shared" si="89"/>
        <v/>
      </c>
      <c r="U686" s="10" t="str">
        <f t="shared" ref="U686:X749" si="92">IFERROR(L686*$C686,"")</f>
        <v/>
      </c>
      <c r="V686" s="10" t="str">
        <f t="shared" si="92"/>
        <v/>
      </c>
      <c r="W686" s="10" t="str">
        <f t="shared" si="92"/>
        <v/>
      </c>
      <c r="X686" s="10" t="str">
        <f t="shared" si="92"/>
        <v/>
      </c>
      <c r="Y686" s="14">
        <f t="shared" si="87"/>
        <v>0</v>
      </c>
      <c r="Z686" s="4"/>
      <c r="AA686" s="10" t="str">
        <f t="shared" si="91"/>
        <v/>
      </c>
      <c r="AB686" s="10">
        <f t="shared" si="91"/>
        <v>757.51714285714286</v>
      </c>
      <c r="AC686" s="10" t="str">
        <f t="shared" si="91"/>
        <v/>
      </c>
      <c r="AD686" s="10" t="str">
        <f t="shared" si="90"/>
        <v/>
      </c>
      <c r="AE686" s="10" t="str">
        <f t="shared" si="90"/>
        <v/>
      </c>
      <c r="AF686" s="10" t="str">
        <f t="shared" si="90"/>
        <v/>
      </c>
      <c r="AG686" s="10" t="str">
        <f t="shared" si="83"/>
        <v/>
      </c>
      <c r="AH686" s="14">
        <f t="shared" si="88"/>
        <v>0</v>
      </c>
      <c r="AI686" s="12"/>
      <c r="AJ686" s="13" t="s">
        <v>32</v>
      </c>
    </row>
    <row r="687" spans="1:36" x14ac:dyDescent="0.3">
      <c r="A687" s="15" t="s">
        <v>839</v>
      </c>
      <c r="B687" s="9" t="str">
        <f>VLOOKUP(A687,'[1]Sub Pivot'!A$1:C$65536,2,FALSE)</f>
        <v>KELTON SUBSTATION</v>
      </c>
      <c r="C687" s="10">
        <f>VLOOKUP(A687,'[1]Sub Pivot'!A$1:C$65536,3,FALSE)</f>
        <v>21825</v>
      </c>
      <c r="D687" s="10">
        <f>IFERROR(VLOOKUP(A687,'[1]BP-18 Substation Detail'!A$1:C$65536,3,FALSE),"")</f>
        <v>21825</v>
      </c>
      <c r="E687" s="11">
        <f t="shared" si="85"/>
        <v>0</v>
      </c>
      <c r="G687" s="10">
        <f>IFERROR(VLOOKUP('BP-20 Substation Detail'!A687,'[1]O&amp;M Pivot'!M$1:V$65536,10,FALSE),0)</f>
        <v>640.88428571428574</v>
      </c>
      <c r="I687" s="13" t="s">
        <v>31</v>
      </c>
      <c r="J687" s="13">
        <v>1</v>
      </c>
      <c r="K687" s="13" t="s">
        <v>31</v>
      </c>
      <c r="L687" s="13" t="s">
        <v>31</v>
      </c>
      <c r="M687" s="13" t="s">
        <v>31</v>
      </c>
      <c r="N687" s="13" t="s">
        <v>31</v>
      </c>
      <c r="O687" s="13" t="s">
        <v>31</v>
      </c>
      <c r="P687" s="13">
        <f t="shared" si="86"/>
        <v>1</v>
      </c>
      <c r="R687" s="10" t="str">
        <f t="shared" ref="R687:W750" si="93">IFERROR(I687*$C687,"")</f>
        <v/>
      </c>
      <c r="S687" s="10">
        <f t="shared" si="93"/>
        <v>21825</v>
      </c>
      <c r="T687" s="10" t="str">
        <f t="shared" si="93"/>
        <v/>
      </c>
      <c r="U687" s="10" t="str">
        <f t="shared" si="92"/>
        <v/>
      </c>
      <c r="V687" s="10" t="str">
        <f t="shared" si="92"/>
        <v/>
      </c>
      <c r="W687" s="10" t="str">
        <f t="shared" si="92"/>
        <v/>
      </c>
      <c r="X687" s="10" t="str">
        <f t="shared" si="92"/>
        <v/>
      </c>
      <c r="Y687" s="14">
        <f t="shared" si="87"/>
        <v>0</v>
      </c>
      <c r="Z687" s="4"/>
      <c r="AA687" s="10" t="str">
        <f t="shared" si="91"/>
        <v/>
      </c>
      <c r="AB687" s="10">
        <f t="shared" si="91"/>
        <v>640.88428571428574</v>
      </c>
      <c r="AC687" s="10" t="str">
        <f t="shared" si="91"/>
        <v/>
      </c>
      <c r="AD687" s="10" t="str">
        <f t="shared" si="90"/>
        <v/>
      </c>
      <c r="AE687" s="10" t="str">
        <f t="shared" si="90"/>
        <v/>
      </c>
      <c r="AF687" s="10" t="str">
        <f t="shared" si="90"/>
        <v/>
      </c>
      <c r="AG687" s="10" t="str">
        <f t="shared" si="83"/>
        <v/>
      </c>
      <c r="AH687" s="14">
        <f t="shared" si="88"/>
        <v>0</v>
      </c>
      <c r="AI687" s="12"/>
      <c r="AJ687" s="13" t="s">
        <v>32</v>
      </c>
    </row>
    <row r="688" spans="1:36" x14ac:dyDescent="0.3">
      <c r="A688" s="15" t="s">
        <v>840</v>
      </c>
      <c r="B688" s="9" t="str">
        <f>VLOOKUP(A688,'[1]Sub Pivot'!A$1:C$65536,2,FALSE)</f>
        <v>HEPPNER GENERATING STATION</v>
      </c>
      <c r="C688" s="10">
        <f>VLOOKUP(A688,'[1]Sub Pivot'!A$1:C$65536,3,FALSE)</f>
        <v>27447.42</v>
      </c>
      <c r="D688" s="10">
        <f>IFERROR(VLOOKUP(A688,'[1]BP-18 Substation Detail'!A$1:C$65536,3,FALSE),"")</f>
        <v>27447.42</v>
      </c>
      <c r="E688" s="11">
        <f t="shared" si="85"/>
        <v>0</v>
      </c>
      <c r="G688" s="10">
        <f>IFERROR(VLOOKUP('BP-20 Substation Detail'!A688,'[1]O&amp;M Pivot'!M$1:V$65536,10,FALSE),0)</f>
        <v>0</v>
      </c>
      <c r="I688" s="13" t="s">
        <v>31</v>
      </c>
      <c r="J688" s="13">
        <v>1</v>
      </c>
      <c r="K688" s="13" t="s">
        <v>31</v>
      </c>
      <c r="L688" s="13" t="s">
        <v>31</v>
      </c>
      <c r="M688" s="13" t="s">
        <v>31</v>
      </c>
      <c r="N688" s="13" t="s">
        <v>31</v>
      </c>
      <c r="O688" s="13" t="s">
        <v>31</v>
      </c>
      <c r="P688" s="13">
        <f t="shared" si="86"/>
        <v>1</v>
      </c>
      <c r="R688" s="10" t="str">
        <f t="shared" si="93"/>
        <v/>
      </c>
      <c r="S688" s="10">
        <f t="shared" si="93"/>
        <v>27447.42</v>
      </c>
      <c r="T688" s="10" t="str">
        <f t="shared" si="93"/>
        <v/>
      </c>
      <c r="U688" s="10" t="str">
        <f t="shared" si="92"/>
        <v/>
      </c>
      <c r="V688" s="10" t="str">
        <f t="shared" si="92"/>
        <v/>
      </c>
      <c r="W688" s="10" t="str">
        <f t="shared" si="92"/>
        <v/>
      </c>
      <c r="X688" s="10" t="str">
        <f t="shared" si="92"/>
        <v/>
      </c>
      <c r="Y688" s="14">
        <f t="shared" si="87"/>
        <v>0</v>
      </c>
      <c r="Z688" s="4"/>
      <c r="AA688" s="10" t="str">
        <f t="shared" si="91"/>
        <v/>
      </c>
      <c r="AB688" s="10">
        <f t="shared" si="91"/>
        <v>0</v>
      </c>
      <c r="AC688" s="10" t="str">
        <f t="shared" si="91"/>
        <v/>
      </c>
      <c r="AD688" s="10" t="str">
        <f t="shared" si="90"/>
        <v/>
      </c>
      <c r="AE688" s="10" t="str">
        <f t="shared" si="90"/>
        <v/>
      </c>
      <c r="AF688" s="10" t="str">
        <f t="shared" si="90"/>
        <v/>
      </c>
      <c r="AG688" s="10" t="str">
        <f t="shared" si="83"/>
        <v/>
      </c>
      <c r="AH688" s="14">
        <f t="shared" si="88"/>
        <v>0</v>
      </c>
      <c r="AI688" s="12"/>
      <c r="AJ688" s="13" t="s">
        <v>32</v>
      </c>
    </row>
    <row r="689" spans="1:36" x14ac:dyDescent="0.3">
      <c r="A689" s="15" t="s">
        <v>841</v>
      </c>
      <c r="B689" s="9" t="str">
        <f>VLOOKUP(A689,'[1]Sub Pivot'!A$1:C$65536,2,FALSE)</f>
        <v>KIONA HYDROMET STATION</v>
      </c>
      <c r="C689" s="10">
        <f>VLOOKUP(A689,'[1]Sub Pivot'!A$1:C$65536,3,FALSE)</f>
        <v>6709</v>
      </c>
      <c r="D689" s="10">
        <f>IFERROR(VLOOKUP(A689,'[1]BP-18 Substation Detail'!A$1:C$65536,3,FALSE),"")</f>
        <v>6709</v>
      </c>
      <c r="E689" s="11">
        <f t="shared" si="85"/>
        <v>0</v>
      </c>
      <c r="G689" s="10">
        <f>IFERROR(VLOOKUP('BP-20 Substation Detail'!A689,'[1]O&amp;M Pivot'!M$1:V$65536,10,FALSE),0)</f>
        <v>0</v>
      </c>
      <c r="I689" s="13" t="s">
        <v>31</v>
      </c>
      <c r="J689" s="13" t="s">
        <v>31</v>
      </c>
      <c r="K689" s="13" t="s">
        <v>31</v>
      </c>
      <c r="L689" s="13" t="s">
        <v>31</v>
      </c>
      <c r="M689" s="13" t="s">
        <v>31</v>
      </c>
      <c r="N689" s="13" t="s">
        <v>31</v>
      </c>
      <c r="O689" s="13">
        <v>1</v>
      </c>
      <c r="P689" s="13">
        <f t="shared" si="86"/>
        <v>1</v>
      </c>
      <c r="R689" s="10" t="str">
        <f t="shared" si="93"/>
        <v/>
      </c>
      <c r="S689" s="10" t="str">
        <f t="shared" si="93"/>
        <v/>
      </c>
      <c r="T689" s="10" t="str">
        <f t="shared" si="93"/>
        <v/>
      </c>
      <c r="U689" s="10" t="str">
        <f t="shared" si="92"/>
        <v/>
      </c>
      <c r="V689" s="10" t="str">
        <f t="shared" si="92"/>
        <v/>
      </c>
      <c r="W689" s="10" t="str">
        <f t="shared" si="92"/>
        <v/>
      </c>
      <c r="X689" s="10">
        <f t="shared" si="92"/>
        <v>6709</v>
      </c>
      <c r="Y689" s="14">
        <f t="shared" si="87"/>
        <v>0</v>
      </c>
      <c r="Z689" s="4"/>
      <c r="AA689" s="10" t="str">
        <f t="shared" si="91"/>
        <v/>
      </c>
      <c r="AB689" s="10" t="str">
        <f t="shared" si="91"/>
        <v/>
      </c>
      <c r="AC689" s="10" t="str">
        <f t="shared" si="91"/>
        <v/>
      </c>
      <c r="AD689" s="10" t="str">
        <f t="shared" si="90"/>
        <v/>
      </c>
      <c r="AE689" s="10" t="str">
        <f t="shared" si="90"/>
        <v/>
      </c>
      <c r="AF689" s="10" t="str">
        <f t="shared" si="90"/>
        <v/>
      </c>
      <c r="AG689" s="10">
        <f t="shared" si="83"/>
        <v>0</v>
      </c>
      <c r="AH689" s="14">
        <f t="shared" si="88"/>
        <v>0</v>
      </c>
      <c r="AI689" s="12"/>
      <c r="AJ689" s="13" t="s">
        <v>842</v>
      </c>
    </row>
    <row r="690" spans="1:36" x14ac:dyDescent="0.3">
      <c r="A690" s="15" t="s">
        <v>843</v>
      </c>
      <c r="B690" s="9" t="str">
        <f>VLOOKUP(A690,'[1]Sub Pivot'!A$1:C$65536,2,FALSE)</f>
        <v>KLONDIKE SUBSTATION</v>
      </c>
      <c r="C690" s="10">
        <f>VLOOKUP(A690,'[1]Sub Pivot'!A$1:C$65536,3,FALSE)</f>
        <v>99531.86</v>
      </c>
      <c r="D690" s="10">
        <f>IFERROR(VLOOKUP(A690,'[1]BP-18 Substation Detail'!A$1:C$65536,3,FALSE),"")</f>
        <v>99531.86</v>
      </c>
      <c r="E690" s="11">
        <f t="shared" si="85"/>
        <v>0</v>
      </c>
      <c r="G690" s="10">
        <f>IFERROR(VLOOKUP('BP-20 Substation Detail'!A690,'[1]O&amp;M Pivot'!M$1:V$65536,10,FALSE),0)</f>
        <v>760.06714285714293</v>
      </c>
      <c r="I690" s="13" t="s">
        <v>31</v>
      </c>
      <c r="J690" s="13">
        <v>1</v>
      </c>
      <c r="K690" s="13" t="s">
        <v>31</v>
      </c>
      <c r="L690" s="13" t="s">
        <v>31</v>
      </c>
      <c r="M690" s="13" t="s">
        <v>31</v>
      </c>
      <c r="N690" s="13" t="s">
        <v>31</v>
      </c>
      <c r="O690" s="13" t="s">
        <v>31</v>
      </c>
      <c r="P690" s="13">
        <f t="shared" si="86"/>
        <v>1</v>
      </c>
      <c r="R690" s="10" t="str">
        <f t="shared" si="93"/>
        <v/>
      </c>
      <c r="S690" s="10">
        <f t="shared" si="93"/>
        <v>99531.86</v>
      </c>
      <c r="T690" s="10" t="str">
        <f t="shared" si="93"/>
        <v/>
      </c>
      <c r="U690" s="10" t="str">
        <f t="shared" si="92"/>
        <v/>
      </c>
      <c r="V690" s="10" t="str">
        <f t="shared" si="92"/>
        <v/>
      </c>
      <c r="W690" s="10" t="str">
        <f t="shared" si="92"/>
        <v/>
      </c>
      <c r="X690" s="10" t="str">
        <f t="shared" si="92"/>
        <v/>
      </c>
      <c r="Y690" s="14">
        <f t="shared" si="87"/>
        <v>0</v>
      </c>
      <c r="Z690" s="4"/>
      <c r="AA690" s="10" t="str">
        <f t="shared" si="91"/>
        <v/>
      </c>
      <c r="AB690" s="10">
        <f t="shared" si="91"/>
        <v>760.06714285714293</v>
      </c>
      <c r="AC690" s="10" t="str">
        <f t="shared" si="91"/>
        <v/>
      </c>
      <c r="AD690" s="10" t="str">
        <f t="shared" si="90"/>
        <v/>
      </c>
      <c r="AE690" s="10" t="str">
        <f t="shared" si="90"/>
        <v/>
      </c>
      <c r="AF690" s="10" t="str">
        <f t="shared" si="90"/>
        <v/>
      </c>
      <c r="AG690" s="10" t="str">
        <f t="shared" si="83"/>
        <v/>
      </c>
      <c r="AH690" s="14">
        <f t="shared" si="88"/>
        <v>0</v>
      </c>
      <c r="AI690" s="12"/>
      <c r="AJ690" s="13" t="s">
        <v>32</v>
      </c>
    </row>
    <row r="691" spans="1:36" x14ac:dyDescent="0.3">
      <c r="A691" s="15" t="s">
        <v>844</v>
      </c>
      <c r="B691" s="9" t="str">
        <f>VLOOKUP(A691,'[1]Sub Pivot'!A$1:C$65536,2,FALSE)</f>
        <v>KNAPPA SVENSEN SUBSTATION</v>
      </c>
      <c r="C691" s="10">
        <f>VLOOKUP(A691,'[1]Sub Pivot'!A$1:C$65536,3,FALSE)</f>
        <v>2188</v>
      </c>
      <c r="D691" s="10">
        <f>IFERROR(VLOOKUP(A691,'[1]BP-18 Substation Detail'!A$1:C$65536,3,FALSE),"")</f>
        <v>2188</v>
      </c>
      <c r="E691" s="11">
        <f t="shared" si="85"/>
        <v>0</v>
      </c>
      <c r="G691" s="10">
        <f>IFERROR(VLOOKUP('BP-20 Substation Detail'!A691,'[1]O&amp;M Pivot'!M$1:V$65536,10,FALSE),0)</f>
        <v>611.74285714285713</v>
      </c>
      <c r="I691" s="13" t="s">
        <v>31</v>
      </c>
      <c r="J691" s="13">
        <v>1</v>
      </c>
      <c r="K691" s="13" t="s">
        <v>31</v>
      </c>
      <c r="L691" s="13" t="s">
        <v>31</v>
      </c>
      <c r="M691" s="13" t="s">
        <v>31</v>
      </c>
      <c r="N691" s="13" t="s">
        <v>31</v>
      </c>
      <c r="O691" s="13" t="s">
        <v>31</v>
      </c>
      <c r="P691" s="13">
        <f t="shared" si="86"/>
        <v>1</v>
      </c>
      <c r="R691" s="10" t="str">
        <f t="shared" si="93"/>
        <v/>
      </c>
      <c r="S691" s="10">
        <f t="shared" si="93"/>
        <v>2188</v>
      </c>
      <c r="T691" s="10" t="str">
        <f t="shared" si="93"/>
        <v/>
      </c>
      <c r="U691" s="10" t="str">
        <f t="shared" si="92"/>
        <v/>
      </c>
      <c r="V691" s="10" t="str">
        <f t="shared" si="92"/>
        <v/>
      </c>
      <c r="W691" s="10" t="str">
        <f t="shared" si="92"/>
        <v/>
      </c>
      <c r="X691" s="10" t="str">
        <f t="shared" si="92"/>
        <v/>
      </c>
      <c r="Y691" s="14">
        <f t="shared" si="87"/>
        <v>0</v>
      </c>
      <c r="Z691" s="4"/>
      <c r="AA691" s="10" t="str">
        <f t="shared" si="91"/>
        <v/>
      </c>
      <c r="AB691" s="10">
        <f t="shared" si="91"/>
        <v>611.74285714285713</v>
      </c>
      <c r="AC691" s="10" t="str">
        <f t="shared" si="91"/>
        <v/>
      </c>
      <c r="AD691" s="10" t="str">
        <f t="shared" si="90"/>
        <v/>
      </c>
      <c r="AE691" s="10" t="str">
        <f t="shared" si="90"/>
        <v/>
      </c>
      <c r="AF691" s="10" t="str">
        <f t="shared" si="90"/>
        <v/>
      </c>
      <c r="AG691" s="10" t="str">
        <f t="shared" si="83"/>
        <v/>
      </c>
      <c r="AH691" s="14">
        <f t="shared" si="88"/>
        <v>0</v>
      </c>
      <c r="AI691" s="12"/>
      <c r="AJ691" s="13" t="s">
        <v>32</v>
      </c>
    </row>
    <row r="692" spans="1:36" x14ac:dyDescent="0.3">
      <c r="A692" s="15" t="s">
        <v>845</v>
      </c>
      <c r="B692" s="9" t="str">
        <f>VLOOKUP(A692,'[1]Sub Pivot'!A$1:C$65536,2,FALSE)</f>
        <v>KOOSKIA SUBSTATION</v>
      </c>
      <c r="C692" s="10">
        <f>VLOOKUP(A692,'[1]Sub Pivot'!A$1:C$65536,3,FALSE)</f>
        <v>21459</v>
      </c>
      <c r="D692" s="10">
        <f>IFERROR(VLOOKUP(A692,'[1]BP-18 Substation Detail'!A$1:C$65536,3,FALSE),"")</f>
        <v>21459</v>
      </c>
      <c r="E692" s="11">
        <f t="shared" si="85"/>
        <v>0</v>
      </c>
      <c r="G692" s="10">
        <f>IFERROR(VLOOKUP('BP-20 Substation Detail'!A692,'[1]O&amp;M Pivot'!M$1:V$65536,10,FALSE),0)</f>
        <v>308.5385714285714</v>
      </c>
      <c r="I692" s="13" t="s">
        <v>31</v>
      </c>
      <c r="J692" s="13">
        <v>1</v>
      </c>
      <c r="K692" s="13" t="s">
        <v>31</v>
      </c>
      <c r="L692" s="13" t="s">
        <v>31</v>
      </c>
      <c r="M692" s="13" t="s">
        <v>31</v>
      </c>
      <c r="N692" s="13" t="s">
        <v>31</v>
      </c>
      <c r="O692" s="13" t="s">
        <v>31</v>
      </c>
      <c r="P692" s="13">
        <f t="shared" si="86"/>
        <v>1</v>
      </c>
      <c r="R692" s="10" t="str">
        <f t="shared" si="93"/>
        <v/>
      </c>
      <c r="S692" s="10">
        <f t="shared" si="93"/>
        <v>21459</v>
      </c>
      <c r="T692" s="10" t="str">
        <f t="shared" si="93"/>
        <v/>
      </c>
      <c r="U692" s="10" t="str">
        <f t="shared" si="92"/>
        <v/>
      </c>
      <c r="V692" s="10" t="str">
        <f t="shared" si="92"/>
        <v/>
      </c>
      <c r="W692" s="10" t="str">
        <f t="shared" si="92"/>
        <v/>
      </c>
      <c r="X692" s="10" t="str">
        <f t="shared" si="92"/>
        <v/>
      </c>
      <c r="Y692" s="14">
        <f t="shared" si="87"/>
        <v>0</v>
      </c>
      <c r="Z692" s="4"/>
      <c r="AA692" s="10" t="str">
        <f t="shared" si="91"/>
        <v/>
      </c>
      <c r="AB692" s="10">
        <f t="shared" si="91"/>
        <v>308.5385714285714</v>
      </c>
      <c r="AC692" s="10" t="str">
        <f t="shared" si="91"/>
        <v/>
      </c>
      <c r="AD692" s="10" t="str">
        <f t="shared" si="90"/>
        <v/>
      </c>
      <c r="AE692" s="10" t="str">
        <f t="shared" si="90"/>
        <v/>
      </c>
      <c r="AF692" s="10" t="str">
        <f t="shared" si="90"/>
        <v/>
      </c>
      <c r="AG692" s="10" t="str">
        <f t="shared" si="83"/>
        <v/>
      </c>
      <c r="AH692" s="14">
        <f t="shared" si="88"/>
        <v>0</v>
      </c>
      <c r="AI692" s="12"/>
      <c r="AJ692" s="13" t="s">
        <v>32</v>
      </c>
    </row>
    <row r="693" spans="1:36" x14ac:dyDescent="0.3">
      <c r="A693" s="15" t="s">
        <v>846</v>
      </c>
      <c r="B693" s="9" t="str">
        <f>VLOOKUP(A693,'[1]Sub Pivot'!A$1:C$65536,2,FALSE)</f>
        <v>LAGRANDE POWERHOUSE</v>
      </c>
      <c r="C693" s="10">
        <f>VLOOKUP(A693,'[1]Sub Pivot'!A$1:C$65536,3,FALSE)</f>
        <v>18997</v>
      </c>
      <c r="D693" s="10">
        <f>IFERROR(VLOOKUP(A693,'[1]BP-18 Substation Detail'!A$1:C$65536,3,FALSE),"")</f>
        <v>18997</v>
      </c>
      <c r="E693" s="11">
        <f t="shared" si="85"/>
        <v>0</v>
      </c>
      <c r="G693" s="10">
        <f>IFERROR(VLOOKUP('BP-20 Substation Detail'!A693,'[1]O&amp;M Pivot'!M$1:V$65536,10,FALSE),0)</f>
        <v>0</v>
      </c>
      <c r="I693" s="13" t="s">
        <v>31</v>
      </c>
      <c r="J693" s="13">
        <v>1</v>
      </c>
      <c r="K693" s="13" t="s">
        <v>31</v>
      </c>
      <c r="L693" s="13" t="s">
        <v>31</v>
      </c>
      <c r="M693" s="13" t="s">
        <v>31</v>
      </c>
      <c r="N693" s="13" t="s">
        <v>31</v>
      </c>
      <c r="O693" s="13" t="s">
        <v>31</v>
      </c>
      <c r="P693" s="13">
        <f t="shared" si="86"/>
        <v>1</v>
      </c>
      <c r="R693" s="10" t="str">
        <f t="shared" si="93"/>
        <v/>
      </c>
      <c r="S693" s="10">
        <f t="shared" si="93"/>
        <v>18997</v>
      </c>
      <c r="T693" s="10" t="str">
        <f t="shared" si="93"/>
        <v/>
      </c>
      <c r="U693" s="10" t="str">
        <f t="shared" si="92"/>
        <v/>
      </c>
      <c r="V693" s="10" t="str">
        <f t="shared" si="92"/>
        <v/>
      </c>
      <c r="W693" s="10" t="str">
        <f t="shared" si="92"/>
        <v/>
      </c>
      <c r="X693" s="10" t="str">
        <f t="shared" si="92"/>
        <v/>
      </c>
      <c r="Y693" s="14">
        <f t="shared" si="87"/>
        <v>0</v>
      </c>
      <c r="Z693" s="4"/>
      <c r="AA693" s="10" t="str">
        <f t="shared" si="91"/>
        <v/>
      </c>
      <c r="AB693" s="10">
        <f t="shared" si="91"/>
        <v>0</v>
      </c>
      <c r="AC693" s="10" t="str">
        <f t="shared" si="91"/>
        <v/>
      </c>
      <c r="AD693" s="10" t="str">
        <f t="shared" si="90"/>
        <v/>
      </c>
      <c r="AE693" s="10" t="str">
        <f t="shared" si="90"/>
        <v/>
      </c>
      <c r="AF693" s="10" t="str">
        <f t="shared" si="90"/>
        <v/>
      </c>
      <c r="AG693" s="10" t="str">
        <f t="shared" si="83"/>
        <v/>
      </c>
      <c r="AH693" s="14">
        <f t="shared" si="88"/>
        <v>0</v>
      </c>
      <c r="AI693" s="12"/>
      <c r="AJ693" s="13" t="s">
        <v>32</v>
      </c>
    </row>
    <row r="694" spans="1:36" x14ac:dyDescent="0.3">
      <c r="A694" s="15" t="s">
        <v>847</v>
      </c>
      <c r="B694" s="9" t="str">
        <f>VLOOKUP(A694,'[1]Sub Pivot'!A$1:C$65536,2,FALSE)</f>
        <v>MILLER SUBSTATION(LAKEVIEW LIGHT &amp; PWR)</v>
      </c>
      <c r="C694" s="10">
        <f>VLOOKUP(A694,'[1]Sub Pivot'!A$1:C$65536,3,FALSE)</f>
        <v>123121.03</v>
      </c>
      <c r="D694" s="10">
        <f>IFERROR(VLOOKUP(A694,'[1]BP-18 Substation Detail'!A$1:C$65536,3,FALSE),"")</f>
        <v>123121.03</v>
      </c>
      <c r="E694" s="11">
        <f t="shared" si="85"/>
        <v>0</v>
      </c>
      <c r="G694" s="10">
        <f>IFERROR(VLOOKUP('BP-20 Substation Detail'!A694,'[1]O&amp;M Pivot'!M$1:V$65536,10,FALSE),0)</f>
        <v>2599.9171428571426</v>
      </c>
      <c r="I694" s="13" t="s">
        <v>31</v>
      </c>
      <c r="J694" s="13">
        <v>1</v>
      </c>
      <c r="K694" s="13" t="s">
        <v>31</v>
      </c>
      <c r="L694" s="13" t="s">
        <v>31</v>
      </c>
      <c r="M694" s="13" t="s">
        <v>31</v>
      </c>
      <c r="N694" s="13" t="s">
        <v>31</v>
      </c>
      <c r="O694" s="13" t="s">
        <v>31</v>
      </c>
      <c r="P694" s="13">
        <f t="shared" si="86"/>
        <v>1</v>
      </c>
      <c r="R694" s="10" t="str">
        <f t="shared" si="93"/>
        <v/>
      </c>
      <c r="S694" s="10">
        <f t="shared" si="93"/>
        <v>123121.03</v>
      </c>
      <c r="T694" s="10" t="str">
        <f t="shared" si="93"/>
        <v/>
      </c>
      <c r="U694" s="10" t="str">
        <f t="shared" si="92"/>
        <v/>
      </c>
      <c r="V694" s="10" t="str">
        <f t="shared" si="92"/>
        <v/>
      </c>
      <c r="W694" s="10" t="str">
        <f t="shared" si="92"/>
        <v/>
      </c>
      <c r="X694" s="10" t="str">
        <f t="shared" si="92"/>
        <v/>
      </c>
      <c r="Y694" s="14">
        <f t="shared" si="87"/>
        <v>0</v>
      </c>
      <c r="Z694" s="4"/>
      <c r="AA694" s="10" t="str">
        <f t="shared" si="91"/>
        <v/>
      </c>
      <c r="AB694" s="10">
        <f t="shared" si="91"/>
        <v>2599.9171428571426</v>
      </c>
      <c r="AC694" s="10" t="str">
        <f t="shared" si="91"/>
        <v/>
      </c>
      <c r="AD694" s="10" t="str">
        <f t="shared" si="90"/>
        <v/>
      </c>
      <c r="AE694" s="10" t="str">
        <f t="shared" si="90"/>
        <v/>
      </c>
      <c r="AF694" s="10" t="str">
        <f t="shared" si="90"/>
        <v/>
      </c>
      <c r="AG694" s="10" t="str">
        <f t="shared" si="83"/>
        <v/>
      </c>
      <c r="AH694" s="14">
        <f t="shared" si="88"/>
        <v>0</v>
      </c>
      <c r="AI694" s="12"/>
      <c r="AJ694" s="13" t="s">
        <v>32</v>
      </c>
    </row>
    <row r="695" spans="1:36" x14ac:dyDescent="0.3">
      <c r="A695" s="15" t="s">
        <v>848</v>
      </c>
      <c r="B695" s="9" t="str">
        <f>VLOOKUP(A695,'[1]Sub Pivot'!A$1:C$65536,2,FALSE)</f>
        <v>LATHAM SUBSTATION</v>
      </c>
      <c r="C695" s="10">
        <f>VLOOKUP(A695,'[1]Sub Pivot'!A$1:C$65536,3,FALSE)</f>
        <v>89193.68</v>
      </c>
      <c r="D695" s="10">
        <f>IFERROR(VLOOKUP(A695,'[1]BP-18 Substation Detail'!A$1:C$65536,3,FALSE),"")</f>
        <v>89193.68</v>
      </c>
      <c r="E695" s="11">
        <f t="shared" si="85"/>
        <v>0</v>
      </c>
      <c r="G695" s="10">
        <f>IFERROR(VLOOKUP('BP-20 Substation Detail'!A695,'[1]O&amp;M Pivot'!M$1:V$65536,10,FALSE),0)</f>
        <v>853.80714285714282</v>
      </c>
      <c r="I695" s="13" t="s">
        <v>31</v>
      </c>
      <c r="J695" s="13">
        <v>1</v>
      </c>
      <c r="K695" s="13" t="s">
        <v>31</v>
      </c>
      <c r="L695" s="13" t="s">
        <v>31</v>
      </c>
      <c r="M695" s="13" t="s">
        <v>31</v>
      </c>
      <c r="N695" s="13" t="s">
        <v>31</v>
      </c>
      <c r="O695" s="13" t="s">
        <v>31</v>
      </c>
      <c r="P695" s="13">
        <f t="shared" si="86"/>
        <v>1</v>
      </c>
      <c r="R695" s="10" t="str">
        <f t="shared" si="93"/>
        <v/>
      </c>
      <c r="S695" s="10">
        <f t="shared" si="93"/>
        <v>89193.68</v>
      </c>
      <c r="T695" s="10" t="str">
        <f t="shared" si="93"/>
        <v/>
      </c>
      <c r="U695" s="10" t="str">
        <f t="shared" si="92"/>
        <v/>
      </c>
      <c r="V695" s="10" t="str">
        <f t="shared" si="92"/>
        <v/>
      </c>
      <c r="W695" s="10" t="str">
        <f t="shared" si="92"/>
        <v/>
      </c>
      <c r="X695" s="10" t="str">
        <f t="shared" si="92"/>
        <v/>
      </c>
      <c r="Y695" s="14">
        <f t="shared" si="87"/>
        <v>0</v>
      </c>
      <c r="Z695" s="4"/>
      <c r="AA695" s="10" t="str">
        <f t="shared" si="91"/>
        <v/>
      </c>
      <c r="AB695" s="10">
        <f t="shared" si="91"/>
        <v>853.80714285714282</v>
      </c>
      <c r="AC695" s="10" t="str">
        <f t="shared" si="91"/>
        <v/>
      </c>
      <c r="AD695" s="10" t="str">
        <f t="shared" si="90"/>
        <v/>
      </c>
      <c r="AE695" s="10" t="str">
        <f t="shared" si="90"/>
        <v/>
      </c>
      <c r="AF695" s="10" t="str">
        <f t="shared" si="90"/>
        <v/>
      </c>
      <c r="AG695" s="10" t="str">
        <f t="shared" si="83"/>
        <v/>
      </c>
      <c r="AH695" s="14">
        <f t="shared" si="88"/>
        <v>0</v>
      </c>
      <c r="AI695" s="12"/>
      <c r="AJ695" s="13" t="s">
        <v>32</v>
      </c>
    </row>
    <row r="696" spans="1:36" x14ac:dyDescent="0.3">
      <c r="A696" s="15" t="s">
        <v>849</v>
      </c>
      <c r="B696" s="9" t="str">
        <f>VLOOKUP(A696,'[1]Sub Pivot'!A$1:C$65536,2,FALSE)</f>
        <v>LATERAL 4 METERING POINT</v>
      </c>
      <c r="C696" s="10">
        <f>VLOOKUP(A696,'[1]Sub Pivot'!A$1:C$65536,3,FALSE)</f>
        <v>42935</v>
      </c>
      <c r="D696" s="10">
        <f>IFERROR(VLOOKUP(A696,'[1]BP-18 Substation Detail'!A$1:C$65536,3,FALSE),"")</f>
        <v>42935</v>
      </c>
      <c r="E696" s="11">
        <f t="shared" si="85"/>
        <v>0</v>
      </c>
      <c r="G696" s="10">
        <f>IFERROR(VLOOKUP('BP-20 Substation Detail'!A696,'[1]O&amp;M Pivot'!M$1:V$65536,10,FALSE),0)</f>
        <v>886.39428571428573</v>
      </c>
      <c r="I696" s="13" t="s">
        <v>31</v>
      </c>
      <c r="J696" s="13">
        <v>1</v>
      </c>
      <c r="K696" s="13" t="s">
        <v>31</v>
      </c>
      <c r="L696" s="13" t="s">
        <v>31</v>
      </c>
      <c r="M696" s="13" t="s">
        <v>31</v>
      </c>
      <c r="N696" s="13" t="s">
        <v>31</v>
      </c>
      <c r="O696" s="13" t="s">
        <v>31</v>
      </c>
      <c r="P696" s="13">
        <f t="shared" si="86"/>
        <v>1</v>
      </c>
      <c r="R696" s="10" t="str">
        <f t="shared" si="93"/>
        <v/>
      </c>
      <c r="S696" s="10">
        <f t="shared" si="93"/>
        <v>42935</v>
      </c>
      <c r="T696" s="10" t="str">
        <f t="shared" si="93"/>
        <v/>
      </c>
      <c r="U696" s="10" t="str">
        <f t="shared" si="92"/>
        <v/>
      </c>
      <c r="V696" s="10" t="str">
        <f t="shared" si="92"/>
        <v/>
      </c>
      <c r="W696" s="10" t="str">
        <f t="shared" si="92"/>
        <v/>
      </c>
      <c r="X696" s="10" t="str">
        <f t="shared" si="92"/>
        <v/>
      </c>
      <c r="Y696" s="14">
        <f t="shared" si="87"/>
        <v>0</v>
      </c>
      <c r="Z696" s="4"/>
      <c r="AA696" s="10" t="str">
        <f t="shared" si="91"/>
        <v/>
      </c>
      <c r="AB696" s="10">
        <f t="shared" si="91"/>
        <v>886.39428571428573</v>
      </c>
      <c r="AC696" s="10" t="str">
        <f t="shared" si="91"/>
        <v/>
      </c>
      <c r="AD696" s="10" t="str">
        <f t="shared" si="90"/>
        <v/>
      </c>
      <c r="AE696" s="10" t="str">
        <f t="shared" si="90"/>
        <v/>
      </c>
      <c r="AF696" s="10" t="str">
        <f t="shared" si="90"/>
        <v/>
      </c>
      <c r="AG696" s="10" t="str">
        <f t="shared" si="83"/>
        <v/>
      </c>
      <c r="AH696" s="14">
        <f t="shared" si="88"/>
        <v>0</v>
      </c>
      <c r="AI696" s="12"/>
      <c r="AJ696" s="13" t="s">
        <v>32</v>
      </c>
    </row>
    <row r="697" spans="1:36" x14ac:dyDescent="0.3">
      <c r="A697" s="15" t="s">
        <v>850</v>
      </c>
      <c r="B697" s="9" t="str">
        <f>VLOOKUP(A697,'[1]Sub Pivot'!A$1:C$65536,2,FALSE)</f>
        <v>LAKE BAY SUBSTATION</v>
      </c>
      <c r="C697" s="10">
        <f>VLOOKUP(A697,'[1]Sub Pivot'!A$1:C$65536,3,FALSE)</f>
        <v>7193</v>
      </c>
      <c r="D697" s="10">
        <f>IFERROR(VLOOKUP(A697,'[1]BP-18 Substation Detail'!A$1:C$65536,3,FALSE),"")</f>
        <v>7193</v>
      </c>
      <c r="E697" s="11">
        <f t="shared" si="85"/>
        <v>0</v>
      </c>
      <c r="G697" s="10">
        <f>IFERROR(VLOOKUP('BP-20 Substation Detail'!A697,'[1]O&amp;M Pivot'!M$1:V$65536,10,FALSE),0)</f>
        <v>806.6400000000001</v>
      </c>
      <c r="I697" s="13" t="s">
        <v>31</v>
      </c>
      <c r="J697" s="13">
        <v>1</v>
      </c>
      <c r="K697" s="13" t="s">
        <v>31</v>
      </c>
      <c r="L697" s="13" t="s">
        <v>31</v>
      </c>
      <c r="M697" s="13" t="s">
        <v>31</v>
      </c>
      <c r="N697" s="13" t="s">
        <v>31</v>
      </c>
      <c r="O697" s="13" t="s">
        <v>31</v>
      </c>
      <c r="P697" s="13">
        <f t="shared" si="86"/>
        <v>1</v>
      </c>
      <c r="R697" s="10" t="str">
        <f t="shared" si="93"/>
        <v/>
      </c>
      <c r="S697" s="10">
        <f t="shared" si="93"/>
        <v>7193</v>
      </c>
      <c r="T697" s="10" t="str">
        <f t="shared" si="93"/>
        <v/>
      </c>
      <c r="U697" s="10" t="str">
        <f t="shared" si="92"/>
        <v/>
      </c>
      <c r="V697" s="10" t="str">
        <f t="shared" si="92"/>
        <v/>
      </c>
      <c r="W697" s="10" t="str">
        <f t="shared" si="92"/>
        <v/>
      </c>
      <c r="X697" s="10" t="str">
        <f t="shared" si="92"/>
        <v/>
      </c>
      <c r="Y697" s="14">
        <f t="shared" si="87"/>
        <v>0</v>
      </c>
      <c r="Z697" s="4"/>
      <c r="AA697" s="10" t="str">
        <f t="shared" si="91"/>
        <v/>
      </c>
      <c r="AB697" s="10">
        <f t="shared" si="91"/>
        <v>806.6400000000001</v>
      </c>
      <c r="AC697" s="10" t="str">
        <f t="shared" si="91"/>
        <v/>
      </c>
      <c r="AD697" s="10" t="str">
        <f t="shared" si="90"/>
        <v/>
      </c>
      <c r="AE697" s="10" t="str">
        <f t="shared" si="90"/>
        <v/>
      </c>
      <c r="AF697" s="10" t="str">
        <f t="shared" si="90"/>
        <v/>
      </c>
      <c r="AG697" s="10" t="str">
        <f t="shared" si="83"/>
        <v/>
      </c>
      <c r="AH697" s="14">
        <f t="shared" si="88"/>
        <v>0</v>
      </c>
      <c r="AI697" s="12"/>
      <c r="AJ697" s="13" t="s">
        <v>32</v>
      </c>
    </row>
    <row r="698" spans="1:36" x14ac:dyDescent="0.3">
      <c r="A698" s="15" t="s">
        <v>851</v>
      </c>
      <c r="B698" s="9" t="str">
        <f>VLOOKUP(A698,'[1]Sub Pivot'!A$1:C$65536,2,FALSE)</f>
        <v>LOWER BULB GENERATING PLANT</v>
      </c>
      <c r="C698" s="10">
        <f>VLOOKUP(A698,'[1]Sub Pivot'!A$1:C$65536,3,FALSE)</f>
        <v>16027</v>
      </c>
      <c r="D698" s="10">
        <f>IFERROR(VLOOKUP(A698,'[1]BP-18 Substation Detail'!A$1:C$65536,3,FALSE),"")</f>
        <v>16027</v>
      </c>
      <c r="E698" s="11">
        <f t="shared" si="85"/>
        <v>0</v>
      </c>
      <c r="G698" s="10">
        <f>IFERROR(VLOOKUP('BP-20 Substation Detail'!A698,'[1]O&amp;M Pivot'!M$1:V$65536,10,FALSE),0)</f>
        <v>0</v>
      </c>
      <c r="I698" s="13" t="s">
        <v>31</v>
      </c>
      <c r="J698" s="13">
        <v>1</v>
      </c>
      <c r="K698" s="13" t="s">
        <v>31</v>
      </c>
      <c r="L698" s="13" t="s">
        <v>31</v>
      </c>
      <c r="M698" s="13" t="s">
        <v>31</v>
      </c>
      <c r="N698" s="13" t="s">
        <v>31</v>
      </c>
      <c r="O698" s="13" t="s">
        <v>31</v>
      </c>
      <c r="P698" s="13">
        <f t="shared" si="86"/>
        <v>1</v>
      </c>
      <c r="R698" s="10" t="str">
        <f t="shared" si="93"/>
        <v/>
      </c>
      <c r="S698" s="10">
        <f t="shared" si="93"/>
        <v>16027</v>
      </c>
      <c r="T698" s="10" t="str">
        <f t="shared" si="93"/>
        <v/>
      </c>
      <c r="U698" s="10" t="str">
        <f t="shared" si="92"/>
        <v/>
      </c>
      <c r="V698" s="10" t="str">
        <f t="shared" si="92"/>
        <v/>
      </c>
      <c r="W698" s="10" t="str">
        <f t="shared" si="92"/>
        <v/>
      </c>
      <c r="X698" s="10" t="str">
        <f t="shared" si="92"/>
        <v/>
      </c>
      <c r="Y698" s="14">
        <f t="shared" si="87"/>
        <v>0</v>
      </c>
      <c r="Z698" s="4"/>
      <c r="AA698" s="10" t="str">
        <f t="shared" si="91"/>
        <v/>
      </c>
      <c r="AB698" s="10">
        <f t="shared" si="91"/>
        <v>0</v>
      </c>
      <c r="AC698" s="10" t="str">
        <f t="shared" si="91"/>
        <v/>
      </c>
      <c r="AD698" s="10" t="str">
        <f t="shared" si="90"/>
        <v/>
      </c>
      <c r="AE698" s="10" t="str">
        <f t="shared" si="90"/>
        <v/>
      </c>
      <c r="AF698" s="10" t="str">
        <f t="shared" si="90"/>
        <v/>
      </c>
      <c r="AG698" s="10" t="str">
        <f t="shared" si="83"/>
        <v/>
      </c>
      <c r="AH698" s="14">
        <f t="shared" si="88"/>
        <v>0</v>
      </c>
      <c r="AI698" s="12"/>
      <c r="AJ698" s="13" t="s">
        <v>32</v>
      </c>
    </row>
    <row r="699" spans="1:36" x14ac:dyDescent="0.3">
      <c r="A699" s="15" t="s">
        <v>852</v>
      </c>
      <c r="B699" s="9" t="str">
        <f>VLOOKUP(A699,'[1]Sub Pivot'!A$1:C$65536,2,FALSE)</f>
        <v>LEWIS &amp; CLARK SUBSTATION</v>
      </c>
      <c r="C699" s="10">
        <f>VLOOKUP(A699,'[1]Sub Pivot'!A$1:C$65536,3,FALSE)</f>
        <v>7015</v>
      </c>
      <c r="D699" s="10">
        <f>IFERROR(VLOOKUP(A699,'[1]BP-18 Substation Detail'!A$1:C$65536,3,FALSE),"")</f>
        <v>7015</v>
      </c>
      <c r="E699" s="11">
        <f t="shared" si="85"/>
        <v>0</v>
      </c>
      <c r="G699" s="10">
        <f>IFERROR(VLOOKUP('BP-20 Substation Detail'!A699,'[1]O&amp;M Pivot'!M$1:V$65536,10,FALSE),0)</f>
        <v>0</v>
      </c>
      <c r="I699" s="13" t="s">
        <v>31</v>
      </c>
      <c r="J699" s="13">
        <v>1</v>
      </c>
      <c r="K699" s="13" t="s">
        <v>31</v>
      </c>
      <c r="L699" s="13" t="s">
        <v>31</v>
      </c>
      <c r="M699" s="13" t="s">
        <v>31</v>
      </c>
      <c r="N699" s="13" t="s">
        <v>31</v>
      </c>
      <c r="O699" s="13" t="s">
        <v>31</v>
      </c>
      <c r="P699" s="13">
        <f t="shared" si="86"/>
        <v>1</v>
      </c>
      <c r="R699" s="10" t="str">
        <f t="shared" si="93"/>
        <v/>
      </c>
      <c r="S699" s="10">
        <f t="shared" si="93"/>
        <v>7015</v>
      </c>
      <c r="T699" s="10" t="str">
        <f t="shared" si="93"/>
        <v/>
      </c>
      <c r="U699" s="10" t="str">
        <f t="shared" si="92"/>
        <v/>
      </c>
      <c r="V699" s="10" t="str">
        <f t="shared" si="92"/>
        <v/>
      </c>
      <c r="W699" s="10" t="str">
        <f t="shared" si="92"/>
        <v/>
      </c>
      <c r="X699" s="10" t="str">
        <f t="shared" si="92"/>
        <v/>
      </c>
      <c r="Y699" s="14">
        <f t="shared" si="87"/>
        <v>0</v>
      </c>
      <c r="Z699" s="4"/>
      <c r="AA699" s="10" t="str">
        <f t="shared" si="91"/>
        <v/>
      </c>
      <c r="AB699" s="10">
        <f t="shared" si="91"/>
        <v>0</v>
      </c>
      <c r="AC699" s="10" t="str">
        <f t="shared" si="91"/>
        <v/>
      </c>
      <c r="AD699" s="10" t="str">
        <f t="shared" si="90"/>
        <v/>
      </c>
      <c r="AE699" s="10" t="str">
        <f t="shared" si="90"/>
        <v/>
      </c>
      <c r="AF699" s="10" t="str">
        <f t="shared" si="90"/>
        <v/>
      </c>
      <c r="AG699" s="10" t="str">
        <f t="shared" si="83"/>
        <v/>
      </c>
      <c r="AH699" s="14">
        <f t="shared" si="88"/>
        <v>0</v>
      </c>
      <c r="AI699" s="12"/>
      <c r="AJ699" s="13" t="s">
        <v>32</v>
      </c>
    </row>
    <row r="700" spans="1:36" x14ac:dyDescent="0.3">
      <c r="A700" s="15" t="s">
        <v>853</v>
      </c>
      <c r="B700" s="9" t="str">
        <f>VLOOKUP(A700,'[1]Sub Pivot'!A$1:C$65536,2,FALSE)</f>
        <v>LOW GAP METERING POINT</v>
      </c>
      <c r="C700" s="10">
        <f>VLOOKUP(A700,'[1]Sub Pivot'!A$1:C$65536,3,FALSE)</f>
        <v>11133.06</v>
      </c>
      <c r="D700" s="10">
        <f>IFERROR(VLOOKUP(A700,'[1]BP-18 Substation Detail'!A$1:C$65536,3,FALSE),"")</f>
        <v>11133.06</v>
      </c>
      <c r="E700" s="11">
        <f t="shared" si="85"/>
        <v>0</v>
      </c>
      <c r="G700" s="10">
        <f>IFERROR(VLOOKUP('BP-20 Substation Detail'!A700,'[1]O&amp;M Pivot'!M$1:V$65536,10,FALSE),0)</f>
        <v>268.63</v>
      </c>
      <c r="I700" s="13" t="s">
        <v>31</v>
      </c>
      <c r="J700" s="13">
        <v>1</v>
      </c>
      <c r="K700" s="13" t="s">
        <v>31</v>
      </c>
      <c r="L700" s="13" t="s">
        <v>31</v>
      </c>
      <c r="M700" s="13" t="s">
        <v>31</v>
      </c>
      <c r="N700" s="13" t="s">
        <v>31</v>
      </c>
      <c r="O700" s="13" t="s">
        <v>31</v>
      </c>
      <c r="P700" s="13">
        <f t="shared" si="86"/>
        <v>1</v>
      </c>
      <c r="R700" s="10" t="str">
        <f t="shared" si="93"/>
        <v/>
      </c>
      <c r="S700" s="10">
        <f t="shared" si="93"/>
        <v>11133.06</v>
      </c>
      <c r="T700" s="10" t="str">
        <f t="shared" si="93"/>
        <v/>
      </c>
      <c r="U700" s="10" t="str">
        <f t="shared" si="92"/>
        <v/>
      </c>
      <c r="V700" s="10" t="str">
        <f t="shared" si="92"/>
        <v/>
      </c>
      <c r="W700" s="10" t="str">
        <f t="shared" si="92"/>
        <v/>
      </c>
      <c r="X700" s="10" t="str">
        <f t="shared" si="92"/>
        <v/>
      </c>
      <c r="Y700" s="14">
        <f t="shared" si="87"/>
        <v>0</v>
      </c>
      <c r="Z700" s="4"/>
      <c r="AA700" s="10" t="str">
        <f t="shared" si="91"/>
        <v/>
      </c>
      <c r="AB700" s="10">
        <f t="shared" si="91"/>
        <v>268.63</v>
      </c>
      <c r="AC700" s="10" t="str">
        <f t="shared" si="91"/>
        <v/>
      </c>
      <c r="AD700" s="10" t="str">
        <f t="shared" si="90"/>
        <v/>
      </c>
      <c r="AE700" s="10" t="str">
        <f t="shared" si="90"/>
        <v/>
      </c>
      <c r="AF700" s="10" t="str">
        <f t="shared" si="90"/>
        <v/>
      </c>
      <c r="AG700" s="10" t="str">
        <f t="shared" si="90"/>
        <v/>
      </c>
      <c r="AH700" s="14">
        <f t="shared" si="88"/>
        <v>0</v>
      </c>
      <c r="AI700" s="12"/>
      <c r="AJ700" s="13" t="s">
        <v>32</v>
      </c>
    </row>
    <row r="701" spans="1:36" x14ac:dyDescent="0.3">
      <c r="A701" s="15" t="s">
        <v>854</v>
      </c>
      <c r="B701" s="9" t="str">
        <f>VLOOKUP(A701,'[1]Sub Pivot'!A$1:C$65536,2,FALSE)</f>
        <v>LAKE GROVE SUBSTATION</v>
      </c>
      <c r="C701" s="10">
        <f>VLOOKUP(A701,'[1]Sub Pivot'!A$1:C$65536,3,FALSE)</f>
        <v>62953.88</v>
      </c>
      <c r="D701" s="10">
        <f>IFERROR(VLOOKUP(A701,'[1]BP-18 Substation Detail'!A$1:C$65536,3,FALSE),"")</f>
        <v>62953.88</v>
      </c>
      <c r="E701" s="11">
        <f t="shared" si="85"/>
        <v>0</v>
      </c>
      <c r="G701" s="10">
        <f>IFERROR(VLOOKUP('BP-20 Substation Detail'!A701,'[1]O&amp;M Pivot'!M$1:V$65536,10,FALSE),0)</f>
        <v>818.03428571428572</v>
      </c>
      <c r="I701" s="13" t="s">
        <v>31</v>
      </c>
      <c r="J701" s="13">
        <v>1</v>
      </c>
      <c r="K701" s="13" t="s">
        <v>31</v>
      </c>
      <c r="L701" s="13" t="s">
        <v>31</v>
      </c>
      <c r="M701" s="13" t="s">
        <v>31</v>
      </c>
      <c r="N701" s="13" t="s">
        <v>31</v>
      </c>
      <c r="O701" s="13" t="s">
        <v>31</v>
      </c>
      <c r="P701" s="13">
        <f t="shared" si="86"/>
        <v>1</v>
      </c>
      <c r="R701" s="10" t="str">
        <f t="shared" si="93"/>
        <v/>
      </c>
      <c r="S701" s="10">
        <f t="shared" si="93"/>
        <v>62953.88</v>
      </c>
      <c r="T701" s="10" t="str">
        <f t="shared" si="93"/>
        <v/>
      </c>
      <c r="U701" s="10" t="str">
        <f t="shared" si="92"/>
        <v/>
      </c>
      <c r="V701" s="10" t="str">
        <f t="shared" si="92"/>
        <v/>
      </c>
      <c r="W701" s="10" t="str">
        <f t="shared" si="92"/>
        <v/>
      </c>
      <c r="X701" s="10" t="str">
        <f t="shared" si="92"/>
        <v/>
      </c>
      <c r="Y701" s="14">
        <f t="shared" si="87"/>
        <v>0</v>
      </c>
      <c r="Z701" s="4"/>
      <c r="AA701" s="10" t="str">
        <f t="shared" si="91"/>
        <v/>
      </c>
      <c r="AB701" s="10">
        <f t="shared" si="91"/>
        <v>818.03428571428572</v>
      </c>
      <c r="AC701" s="10" t="str">
        <f t="shared" si="91"/>
        <v/>
      </c>
      <c r="AD701" s="10" t="str">
        <f t="shared" si="90"/>
        <v/>
      </c>
      <c r="AE701" s="10" t="str">
        <f t="shared" si="90"/>
        <v/>
      </c>
      <c r="AF701" s="10" t="str">
        <f t="shared" si="90"/>
        <v/>
      </c>
      <c r="AG701" s="10" t="str">
        <f t="shared" si="90"/>
        <v/>
      </c>
      <c r="AH701" s="14">
        <f t="shared" si="88"/>
        <v>0</v>
      </c>
      <c r="AI701" s="12"/>
      <c r="AJ701" s="13" t="s">
        <v>32</v>
      </c>
    </row>
    <row r="702" spans="1:36" x14ac:dyDescent="0.3">
      <c r="A702" s="15" t="s">
        <v>855</v>
      </c>
      <c r="B702" s="9" t="str">
        <f>VLOOKUP(A702,'[1]Sub Pivot'!A$1:C$65536,2,FALSE)</f>
        <v>LAKESIDE SUBSTATION (CLP)</v>
      </c>
      <c r="C702" s="10">
        <f>VLOOKUP(A702,'[1]Sub Pivot'!A$1:C$65536,3,FALSE)</f>
        <v>21534</v>
      </c>
      <c r="D702" s="10">
        <f>IFERROR(VLOOKUP(A702,'[1]BP-18 Substation Detail'!A$1:C$65536,3,FALSE),"")</f>
        <v>21534</v>
      </c>
      <c r="E702" s="11">
        <f t="shared" si="85"/>
        <v>0</v>
      </c>
      <c r="G702" s="10">
        <f>IFERROR(VLOOKUP('BP-20 Substation Detail'!A702,'[1]O&amp;M Pivot'!M$1:V$65536,10,FALSE),0)</f>
        <v>214.99285714285716</v>
      </c>
      <c r="I702" s="13" t="s">
        <v>31</v>
      </c>
      <c r="J702" s="13">
        <v>1</v>
      </c>
      <c r="K702" s="13" t="s">
        <v>31</v>
      </c>
      <c r="L702" s="13" t="s">
        <v>31</v>
      </c>
      <c r="M702" s="13" t="s">
        <v>31</v>
      </c>
      <c r="N702" s="13" t="s">
        <v>31</v>
      </c>
      <c r="O702" s="13" t="s">
        <v>31</v>
      </c>
      <c r="P702" s="13">
        <f t="shared" si="86"/>
        <v>1</v>
      </c>
      <c r="R702" s="10" t="str">
        <f t="shared" si="93"/>
        <v/>
      </c>
      <c r="S702" s="10">
        <f t="shared" si="93"/>
        <v>21534</v>
      </c>
      <c r="T702" s="10" t="str">
        <f t="shared" si="93"/>
        <v/>
      </c>
      <c r="U702" s="10" t="str">
        <f t="shared" si="92"/>
        <v/>
      </c>
      <c r="V702" s="10" t="str">
        <f t="shared" si="92"/>
        <v/>
      </c>
      <c r="W702" s="10" t="str">
        <f t="shared" si="92"/>
        <v/>
      </c>
      <c r="X702" s="10" t="str">
        <f t="shared" si="92"/>
        <v/>
      </c>
      <c r="Y702" s="14">
        <f t="shared" si="87"/>
        <v>0</v>
      </c>
      <c r="Z702" s="4"/>
      <c r="AA702" s="10" t="str">
        <f t="shared" si="91"/>
        <v/>
      </c>
      <c r="AB702" s="10">
        <f t="shared" si="91"/>
        <v>214.99285714285716</v>
      </c>
      <c r="AC702" s="10" t="str">
        <f t="shared" si="91"/>
        <v/>
      </c>
      <c r="AD702" s="10" t="str">
        <f t="shared" si="90"/>
        <v/>
      </c>
      <c r="AE702" s="10" t="str">
        <f t="shared" si="90"/>
        <v/>
      </c>
      <c r="AF702" s="10" t="str">
        <f t="shared" si="90"/>
        <v/>
      </c>
      <c r="AG702" s="10" t="str">
        <f t="shared" si="90"/>
        <v/>
      </c>
      <c r="AH702" s="14">
        <f t="shared" si="88"/>
        <v>0</v>
      </c>
      <c r="AI702" s="12"/>
      <c r="AJ702" s="13" t="s">
        <v>32</v>
      </c>
    </row>
    <row r="703" spans="1:36" x14ac:dyDescent="0.3">
      <c r="A703" s="15" t="s">
        <v>856</v>
      </c>
      <c r="B703" s="9" t="str">
        <f>VLOOKUP(A703,'[1]Sub Pivot'!A$1:C$65536,2,FALSE)</f>
        <v>LAKEVIEW SUBSTATION</v>
      </c>
      <c r="C703" s="10">
        <f>VLOOKUP(A703,'[1]Sub Pivot'!A$1:C$65536,3,FALSE)</f>
        <v>71363.740000000005</v>
      </c>
      <c r="D703" s="10">
        <f>IFERROR(VLOOKUP(A703,'[1]BP-18 Substation Detail'!A$1:C$65536,3,FALSE),"")</f>
        <v>71363.740000000005</v>
      </c>
      <c r="E703" s="11">
        <f t="shared" si="85"/>
        <v>0</v>
      </c>
      <c r="G703" s="10">
        <f>IFERROR(VLOOKUP('BP-20 Substation Detail'!A703,'[1]O&amp;M Pivot'!M$1:V$65536,10,FALSE),0)</f>
        <v>464.37</v>
      </c>
      <c r="I703" s="13" t="s">
        <v>31</v>
      </c>
      <c r="J703" s="13">
        <v>1</v>
      </c>
      <c r="K703" s="13" t="s">
        <v>31</v>
      </c>
      <c r="L703" s="13" t="s">
        <v>31</v>
      </c>
      <c r="M703" s="13" t="s">
        <v>31</v>
      </c>
      <c r="N703" s="13" t="s">
        <v>31</v>
      </c>
      <c r="O703" s="13" t="s">
        <v>31</v>
      </c>
      <c r="P703" s="13">
        <f t="shared" si="86"/>
        <v>1</v>
      </c>
      <c r="R703" s="10" t="str">
        <f t="shared" si="93"/>
        <v/>
      </c>
      <c r="S703" s="10">
        <f t="shared" si="93"/>
        <v>71363.740000000005</v>
      </c>
      <c r="T703" s="10" t="str">
        <f t="shared" si="93"/>
        <v/>
      </c>
      <c r="U703" s="10" t="str">
        <f t="shared" si="92"/>
        <v/>
      </c>
      <c r="V703" s="10" t="str">
        <f t="shared" si="92"/>
        <v/>
      </c>
      <c r="W703" s="10" t="str">
        <f t="shared" si="92"/>
        <v/>
      </c>
      <c r="X703" s="10" t="str">
        <f t="shared" si="92"/>
        <v/>
      </c>
      <c r="Y703" s="14">
        <f t="shared" si="87"/>
        <v>0</v>
      </c>
      <c r="Z703" s="4"/>
      <c r="AA703" s="10" t="str">
        <f t="shared" si="91"/>
        <v/>
      </c>
      <c r="AB703" s="10">
        <f t="shared" si="91"/>
        <v>464.37</v>
      </c>
      <c r="AC703" s="10" t="str">
        <f t="shared" si="91"/>
        <v/>
      </c>
      <c r="AD703" s="10" t="str">
        <f t="shared" si="90"/>
        <v/>
      </c>
      <c r="AE703" s="10" t="str">
        <f t="shared" si="90"/>
        <v/>
      </c>
      <c r="AF703" s="10" t="str">
        <f t="shared" si="90"/>
        <v/>
      </c>
      <c r="AG703" s="10" t="str">
        <f t="shared" si="90"/>
        <v/>
      </c>
      <c r="AH703" s="14">
        <f t="shared" si="88"/>
        <v>0</v>
      </c>
      <c r="AI703" s="12"/>
      <c r="AJ703" s="13" t="s">
        <v>32</v>
      </c>
    </row>
    <row r="704" spans="1:36" x14ac:dyDescent="0.3">
      <c r="A704" s="15" t="s">
        <v>857</v>
      </c>
      <c r="B704" s="9" t="str">
        <f>VLOOKUP(A704,'[1]Sub Pivot'!A$1:C$65536,2,FALSE)</f>
        <v>LAKE LENORE #2 IRRIGATION PUMP</v>
      </c>
      <c r="C704" s="10">
        <f>VLOOKUP(A704,'[1]Sub Pivot'!A$1:C$65536,3,FALSE)</f>
        <v>12735.93</v>
      </c>
      <c r="D704" s="10">
        <f>IFERROR(VLOOKUP(A704,'[1]BP-18 Substation Detail'!A$1:C$65536,3,FALSE),"")</f>
        <v>12735.93</v>
      </c>
      <c r="E704" s="11">
        <f t="shared" si="85"/>
        <v>0</v>
      </c>
      <c r="G704" s="10">
        <f>IFERROR(VLOOKUP('BP-20 Substation Detail'!A704,'[1]O&amp;M Pivot'!M$1:V$65536,10,FALSE),0)</f>
        <v>390.39857142857142</v>
      </c>
      <c r="I704" s="13" t="s">
        <v>31</v>
      </c>
      <c r="J704" s="13">
        <v>1</v>
      </c>
      <c r="K704" s="13" t="s">
        <v>31</v>
      </c>
      <c r="L704" s="13" t="s">
        <v>31</v>
      </c>
      <c r="M704" s="13" t="s">
        <v>31</v>
      </c>
      <c r="N704" s="13" t="s">
        <v>31</v>
      </c>
      <c r="O704" s="13" t="s">
        <v>31</v>
      </c>
      <c r="P704" s="13">
        <f t="shared" si="86"/>
        <v>1</v>
      </c>
      <c r="R704" s="10" t="str">
        <f t="shared" si="93"/>
        <v/>
      </c>
      <c r="S704" s="10">
        <f t="shared" si="93"/>
        <v>12735.93</v>
      </c>
      <c r="T704" s="10" t="str">
        <f t="shared" si="93"/>
        <v/>
      </c>
      <c r="U704" s="10" t="str">
        <f t="shared" si="92"/>
        <v/>
      </c>
      <c r="V704" s="10" t="str">
        <f t="shared" si="92"/>
        <v/>
      </c>
      <c r="W704" s="10" t="str">
        <f t="shared" si="92"/>
        <v/>
      </c>
      <c r="X704" s="10" t="str">
        <f t="shared" si="92"/>
        <v/>
      </c>
      <c r="Y704" s="14">
        <f t="shared" si="87"/>
        <v>0</v>
      </c>
      <c r="Z704" s="4"/>
      <c r="AA704" s="10" t="str">
        <f t="shared" si="91"/>
        <v/>
      </c>
      <c r="AB704" s="10">
        <f t="shared" si="91"/>
        <v>390.39857142857142</v>
      </c>
      <c r="AC704" s="10" t="str">
        <f t="shared" si="91"/>
        <v/>
      </c>
      <c r="AD704" s="10" t="str">
        <f t="shared" si="90"/>
        <v/>
      </c>
      <c r="AE704" s="10" t="str">
        <f t="shared" si="90"/>
        <v/>
      </c>
      <c r="AF704" s="10" t="str">
        <f t="shared" si="90"/>
        <v/>
      </c>
      <c r="AG704" s="10" t="str">
        <f t="shared" si="90"/>
        <v/>
      </c>
      <c r="AH704" s="14">
        <f t="shared" si="88"/>
        <v>0</v>
      </c>
      <c r="AI704" s="12"/>
      <c r="AJ704" s="13" t="s">
        <v>32</v>
      </c>
    </row>
    <row r="705" spans="1:36" x14ac:dyDescent="0.3">
      <c r="A705" s="15" t="s">
        <v>858</v>
      </c>
      <c r="B705" s="9" t="str">
        <f>VLOOKUP(A705,'[1]Sub Pivot'!A$1:C$65536,2,FALSE)</f>
        <v>LAKE LENORE #1 IRRIGATION PUMP</v>
      </c>
      <c r="C705" s="10">
        <f>VLOOKUP(A705,'[1]Sub Pivot'!A$1:C$65536,3,FALSE)</f>
        <v>12122.33</v>
      </c>
      <c r="D705" s="10">
        <f>IFERROR(VLOOKUP(A705,'[1]BP-18 Substation Detail'!A$1:C$65536,3,FALSE),"")</f>
        <v>12122.33</v>
      </c>
      <c r="E705" s="11">
        <f t="shared" si="85"/>
        <v>0</v>
      </c>
      <c r="G705" s="10">
        <f>IFERROR(VLOOKUP('BP-20 Substation Detail'!A705,'[1]O&amp;M Pivot'!M$1:V$65536,10,FALSE),0)</f>
        <v>538.83714285714291</v>
      </c>
      <c r="I705" s="13" t="s">
        <v>31</v>
      </c>
      <c r="J705" s="13">
        <v>1</v>
      </c>
      <c r="K705" s="13" t="s">
        <v>31</v>
      </c>
      <c r="L705" s="13" t="s">
        <v>31</v>
      </c>
      <c r="M705" s="13" t="s">
        <v>31</v>
      </c>
      <c r="N705" s="13" t="s">
        <v>31</v>
      </c>
      <c r="O705" s="13" t="s">
        <v>31</v>
      </c>
      <c r="P705" s="13">
        <f t="shared" si="86"/>
        <v>1</v>
      </c>
      <c r="R705" s="10" t="str">
        <f t="shared" si="93"/>
        <v/>
      </c>
      <c r="S705" s="10">
        <f t="shared" si="93"/>
        <v>12122.33</v>
      </c>
      <c r="T705" s="10" t="str">
        <f t="shared" si="93"/>
        <v/>
      </c>
      <c r="U705" s="10" t="str">
        <f t="shared" si="92"/>
        <v/>
      </c>
      <c r="V705" s="10" t="str">
        <f t="shared" si="92"/>
        <v/>
      </c>
      <c r="W705" s="10" t="str">
        <f t="shared" si="92"/>
        <v/>
      </c>
      <c r="X705" s="10" t="str">
        <f t="shared" si="92"/>
        <v/>
      </c>
      <c r="Y705" s="14">
        <f t="shared" si="87"/>
        <v>0</v>
      </c>
      <c r="Z705" s="4"/>
      <c r="AA705" s="10" t="str">
        <f t="shared" si="91"/>
        <v/>
      </c>
      <c r="AB705" s="10">
        <f t="shared" si="91"/>
        <v>538.83714285714291</v>
      </c>
      <c r="AC705" s="10" t="str">
        <f t="shared" si="91"/>
        <v/>
      </c>
      <c r="AD705" s="10" t="str">
        <f t="shared" si="90"/>
        <v/>
      </c>
      <c r="AE705" s="10" t="str">
        <f t="shared" si="90"/>
        <v/>
      </c>
      <c r="AF705" s="10" t="str">
        <f t="shared" si="90"/>
        <v/>
      </c>
      <c r="AG705" s="10" t="str">
        <f t="shared" si="90"/>
        <v/>
      </c>
      <c r="AH705" s="14">
        <f t="shared" si="88"/>
        <v>0</v>
      </c>
      <c r="AI705" s="12"/>
      <c r="AJ705" s="13" t="s">
        <v>32</v>
      </c>
    </row>
    <row r="706" spans="1:36" x14ac:dyDescent="0.3">
      <c r="A706" s="15" t="s">
        <v>859</v>
      </c>
      <c r="B706" s="9" t="str">
        <f>VLOOKUP(A706,'[1]Sub Pivot'!A$1:C$65536,2,FALSE)</f>
        <v>LODHOLM SUBSTATION</v>
      </c>
      <c r="C706" s="10">
        <f>VLOOKUP(A706,'[1]Sub Pivot'!A$1:C$65536,3,FALSE)</f>
        <v>59434</v>
      </c>
      <c r="D706" s="10">
        <f>IFERROR(VLOOKUP(A706,'[1]BP-18 Substation Detail'!A$1:C$65536,3,FALSE),"")</f>
        <v>59434</v>
      </c>
      <c r="E706" s="11">
        <f t="shared" si="85"/>
        <v>0</v>
      </c>
      <c r="G706" s="10">
        <f>IFERROR(VLOOKUP('BP-20 Substation Detail'!A706,'[1]O&amp;M Pivot'!M$1:V$65536,10,FALSE),0)</f>
        <v>647.75428571428563</v>
      </c>
      <c r="I706" s="13" t="s">
        <v>31</v>
      </c>
      <c r="J706" s="13">
        <v>1</v>
      </c>
      <c r="K706" s="13" t="s">
        <v>31</v>
      </c>
      <c r="L706" s="13" t="s">
        <v>31</v>
      </c>
      <c r="M706" s="13" t="s">
        <v>31</v>
      </c>
      <c r="N706" s="13" t="s">
        <v>31</v>
      </c>
      <c r="O706" s="13" t="s">
        <v>31</v>
      </c>
      <c r="P706" s="13">
        <f t="shared" si="86"/>
        <v>1</v>
      </c>
      <c r="R706" s="10" t="str">
        <f t="shared" si="93"/>
        <v/>
      </c>
      <c r="S706" s="10">
        <f t="shared" si="93"/>
        <v>59434</v>
      </c>
      <c r="T706" s="10" t="str">
        <f t="shared" si="93"/>
        <v/>
      </c>
      <c r="U706" s="10" t="str">
        <f t="shared" si="92"/>
        <v/>
      </c>
      <c r="V706" s="10" t="str">
        <f t="shared" si="92"/>
        <v/>
      </c>
      <c r="W706" s="10" t="str">
        <f t="shared" si="92"/>
        <v/>
      </c>
      <c r="X706" s="10" t="str">
        <f t="shared" si="92"/>
        <v/>
      </c>
      <c r="Y706" s="14">
        <f t="shared" si="87"/>
        <v>0</v>
      </c>
      <c r="Z706" s="4"/>
      <c r="AA706" s="10" t="str">
        <f t="shared" si="91"/>
        <v/>
      </c>
      <c r="AB706" s="10">
        <f t="shared" si="91"/>
        <v>647.75428571428563</v>
      </c>
      <c r="AC706" s="10" t="str">
        <f t="shared" si="91"/>
        <v/>
      </c>
      <c r="AD706" s="10" t="str">
        <f t="shared" si="90"/>
        <v/>
      </c>
      <c r="AE706" s="10" t="str">
        <f t="shared" si="90"/>
        <v/>
      </c>
      <c r="AF706" s="10" t="str">
        <f t="shared" si="90"/>
        <v/>
      </c>
      <c r="AG706" s="10" t="str">
        <f t="shared" si="90"/>
        <v/>
      </c>
      <c r="AH706" s="14">
        <f t="shared" si="88"/>
        <v>0</v>
      </c>
      <c r="AI706" s="12"/>
      <c r="AJ706" s="13" t="s">
        <v>32</v>
      </c>
    </row>
    <row r="707" spans="1:36" x14ac:dyDescent="0.3">
      <c r="A707" s="15" t="s">
        <v>860</v>
      </c>
      <c r="B707" s="9" t="str">
        <f>VLOOKUP(A707,'[1]Sub Pivot'!A$1:C$65536,2,FALSE)</f>
        <v>LOCUST SUBSTATION</v>
      </c>
      <c r="C707" s="10">
        <f>VLOOKUP(A707,'[1]Sub Pivot'!A$1:C$65536,3,FALSE)</f>
        <v>32812.089999999997</v>
      </c>
      <c r="D707" s="10">
        <f>IFERROR(VLOOKUP(A707,'[1]BP-18 Substation Detail'!A$1:C$65536,3,FALSE),"")</f>
        <v>32812.089999999997</v>
      </c>
      <c r="E707" s="11">
        <f t="shared" ref="E707:E770" si="94">(C707-D707)/D707</f>
        <v>0</v>
      </c>
      <c r="G707" s="10">
        <f>IFERROR(VLOOKUP('BP-20 Substation Detail'!A707,'[1]O&amp;M Pivot'!M$1:V$65536,10,FALSE),0)</f>
        <v>148.99142857142857</v>
      </c>
      <c r="I707" s="13" t="s">
        <v>31</v>
      </c>
      <c r="J707" s="13">
        <v>1</v>
      </c>
      <c r="K707" s="13" t="s">
        <v>31</v>
      </c>
      <c r="L707" s="13" t="s">
        <v>31</v>
      </c>
      <c r="M707" s="13" t="s">
        <v>31</v>
      </c>
      <c r="N707" s="13" t="s">
        <v>31</v>
      </c>
      <c r="O707" s="13" t="s">
        <v>31</v>
      </c>
      <c r="P707" s="13">
        <f t="shared" ref="P707:P770" si="95">SUM(I707:O707)</f>
        <v>1</v>
      </c>
      <c r="R707" s="10" t="str">
        <f t="shared" si="93"/>
        <v/>
      </c>
      <c r="S707" s="10">
        <f t="shared" si="93"/>
        <v>32812.089999999997</v>
      </c>
      <c r="T707" s="10" t="str">
        <f t="shared" si="93"/>
        <v/>
      </c>
      <c r="U707" s="10" t="str">
        <f t="shared" si="92"/>
        <v/>
      </c>
      <c r="V707" s="10" t="str">
        <f t="shared" si="92"/>
        <v/>
      </c>
      <c r="W707" s="10" t="str">
        <f t="shared" si="92"/>
        <v/>
      </c>
      <c r="X707" s="10" t="str">
        <f t="shared" si="92"/>
        <v/>
      </c>
      <c r="Y707" s="14">
        <f t="shared" ref="Y707:Y770" si="96">SUM(R707:X707)-C707</f>
        <v>0</v>
      </c>
      <c r="Z707" s="4"/>
      <c r="AA707" s="10" t="str">
        <f t="shared" si="91"/>
        <v/>
      </c>
      <c r="AB707" s="10">
        <f t="shared" si="91"/>
        <v>148.99142857142857</v>
      </c>
      <c r="AC707" s="10" t="str">
        <f t="shared" si="91"/>
        <v/>
      </c>
      <c r="AD707" s="10" t="str">
        <f t="shared" si="90"/>
        <v/>
      </c>
      <c r="AE707" s="10" t="str">
        <f t="shared" si="90"/>
        <v/>
      </c>
      <c r="AF707" s="10" t="str">
        <f t="shared" si="90"/>
        <v/>
      </c>
      <c r="AG707" s="10" t="str">
        <f t="shared" si="90"/>
        <v/>
      </c>
      <c r="AH707" s="14">
        <f t="shared" ref="AH707:AH770" si="97">SUM(AA707:AG707)-G707</f>
        <v>0</v>
      </c>
      <c r="AI707" s="12"/>
      <c r="AJ707" s="13" t="s">
        <v>32</v>
      </c>
    </row>
    <row r="708" spans="1:36" x14ac:dyDescent="0.3">
      <c r="A708" s="15" t="s">
        <v>861</v>
      </c>
      <c r="B708" s="9" t="str">
        <f>VLOOKUP(A708,'[1]Sub Pivot'!A$1:C$65536,2,FALSE)</f>
        <v>LUMP GULCH SUBSTATION</v>
      </c>
      <c r="C708" s="10">
        <f>VLOOKUP(A708,'[1]Sub Pivot'!A$1:C$65536,3,FALSE)</f>
        <v>20311.760000000002</v>
      </c>
      <c r="D708" s="10">
        <f>IFERROR(VLOOKUP(A708,'[1]BP-18 Substation Detail'!A$1:C$65536,3,FALSE),"")</f>
        <v>20311.760000000002</v>
      </c>
      <c r="E708" s="11">
        <f t="shared" si="94"/>
        <v>0</v>
      </c>
      <c r="G708" s="10">
        <f>IFERROR(VLOOKUP('BP-20 Substation Detail'!A708,'[1]O&amp;M Pivot'!M$1:V$65536,10,FALSE),0)</f>
        <v>1363.0985714285712</v>
      </c>
      <c r="I708" s="13" t="s">
        <v>31</v>
      </c>
      <c r="J708" s="13">
        <v>1</v>
      </c>
      <c r="K708" s="13" t="s">
        <v>31</v>
      </c>
      <c r="L708" s="13" t="s">
        <v>31</v>
      </c>
      <c r="M708" s="13" t="s">
        <v>31</v>
      </c>
      <c r="N708" s="13" t="s">
        <v>31</v>
      </c>
      <c r="O708" s="13" t="s">
        <v>31</v>
      </c>
      <c r="P708" s="13">
        <f t="shared" si="95"/>
        <v>1</v>
      </c>
      <c r="R708" s="10" t="str">
        <f t="shared" si="93"/>
        <v/>
      </c>
      <c r="S708" s="10">
        <f t="shared" si="93"/>
        <v>20311.760000000002</v>
      </c>
      <c r="T708" s="10" t="str">
        <f t="shared" si="93"/>
        <v/>
      </c>
      <c r="U708" s="10" t="str">
        <f t="shared" si="92"/>
        <v/>
      </c>
      <c r="V708" s="10" t="str">
        <f t="shared" si="92"/>
        <v/>
      </c>
      <c r="W708" s="10" t="str">
        <f t="shared" si="92"/>
        <v/>
      </c>
      <c r="X708" s="10" t="str">
        <f t="shared" si="92"/>
        <v/>
      </c>
      <c r="Y708" s="14">
        <f t="shared" si="96"/>
        <v>0</v>
      </c>
      <c r="Z708" s="4"/>
      <c r="AA708" s="10" t="str">
        <f t="shared" si="91"/>
        <v/>
      </c>
      <c r="AB708" s="10">
        <f t="shared" si="91"/>
        <v>1363.0985714285712</v>
      </c>
      <c r="AC708" s="10" t="str">
        <f t="shared" si="91"/>
        <v/>
      </c>
      <c r="AD708" s="10" t="str">
        <f t="shared" si="90"/>
        <v/>
      </c>
      <c r="AE708" s="10" t="str">
        <f t="shared" si="90"/>
        <v/>
      </c>
      <c r="AF708" s="10" t="str">
        <f t="shared" si="90"/>
        <v/>
      </c>
      <c r="AG708" s="10" t="str">
        <f t="shared" si="90"/>
        <v/>
      </c>
      <c r="AH708" s="14">
        <f t="shared" si="97"/>
        <v>0</v>
      </c>
      <c r="AI708" s="12"/>
      <c r="AJ708" s="13" t="s">
        <v>32</v>
      </c>
    </row>
    <row r="709" spans="1:36" x14ac:dyDescent="0.3">
      <c r="A709" s="15" t="s">
        <v>862</v>
      </c>
      <c r="B709" s="9" t="str">
        <f>VLOOKUP(A709,'[1]Sub Pivot'!A$1:C$65536,2,FALSE)</f>
        <v>LUHR BEACH SUBSTATION</v>
      </c>
      <c r="C709" s="10">
        <f>VLOOKUP(A709,'[1]Sub Pivot'!A$1:C$65536,3,FALSE)</f>
        <v>58732.7</v>
      </c>
      <c r="D709" s="10">
        <f>IFERROR(VLOOKUP(A709,'[1]BP-18 Substation Detail'!A$1:C$65536,3,FALSE),"")</f>
        <v>58732.7</v>
      </c>
      <c r="E709" s="11">
        <f t="shared" si="94"/>
        <v>0</v>
      </c>
      <c r="G709" s="10">
        <f>IFERROR(VLOOKUP('BP-20 Substation Detail'!A709,'[1]O&amp;M Pivot'!M$1:V$65536,10,FALSE),0)</f>
        <v>156.39714285714285</v>
      </c>
      <c r="I709" s="13" t="s">
        <v>31</v>
      </c>
      <c r="J709" s="13">
        <v>1</v>
      </c>
      <c r="K709" s="13" t="s">
        <v>31</v>
      </c>
      <c r="L709" s="13" t="s">
        <v>31</v>
      </c>
      <c r="M709" s="13" t="s">
        <v>31</v>
      </c>
      <c r="N709" s="13" t="s">
        <v>31</v>
      </c>
      <c r="O709" s="13" t="s">
        <v>31</v>
      </c>
      <c r="P709" s="13">
        <f t="shared" si="95"/>
        <v>1</v>
      </c>
      <c r="R709" s="10" t="str">
        <f t="shared" si="93"/>
        <v/>
      </c>
      <c r="S709" s="10">
        <f t="shared" si="93"/>
        <v>58732.7</v>
      </c>
      <c r="T709" s="10" t="str">
        <f t="shared" si="93"/>
        <v/>
      </c>
      <c r="U709" s="10" t="str">
        <f t="shared" si="92"/>
        <v/>
      </c>
      <c r="V709" s="10" t="str">
        <f t="shared" si="92"/>
        <v/>
      </c>
      <c r="W709" s="10" t="str">
        <f t="shared" si="92"/>
        <v/>
      </c>
      <c r="X709" s="10" t="str">
        <f t="shared" si="92"/>
        <v/>
      </c>
      <c r="Y709" s="14">
        <f t="shared" si="96"/>
        <v>0</v>
      </c>
      <c r="Z709" s="4"/>
      <c r="AA709" s="10" t="str">
        <f t="shared" si="91"/>
        <v/>
      </c>
      <c r="AB709" s="10">
        <f t="shared" si="91"/>
        <v>156.39714285714285</v>
      </c>
      <c r="AC709" s="10" t="str">
        <f t="shared" si="91"/>
        <v/>
      </c>
      <c r="AD709" s="10" t="str">
        <f t="shared" si="90"/>
        <v/>
      </c>
      <c r="AE709" s="10" t="str">
        <f t="shared" si="90"/>
        <v/>
      </c>
      <c r="AF709" s="10" t="str">
        <f t="shared" si="90"/>
        <v/>
      </c>
      <c r="AG709" s="10" t="str">
        <f t="shared" si="90"/>
        <v/>
      </c>
      <c r="AH709" s="14">
        <f t="shared" si="97"/>
        <v>0</v>
      </c>
      <c r="AI709" s="12"/>
      <c r="AJ709" s="13" t="s">
        <v>32</v>
      </c>
    </row>
    <row r="710" spans="1:36" x14ac:dyDescent="0.3">
      <c r="A710" s="15" t="s">
        <v>863</v>
      </c>
      <c r="B710" s="9" t="str">
        <f>VLOOKUP(A710,'[1]Sub Pivot'!A$1:C$65536,2,FALSE)</f>
        <v>LYLE SUBSTATION</v>
      </c>
      <c r="C710" s="10">
        <f>VLOOKUP(A710,'[1]Sub Pivot'!A$1:C$65536,3,FALSE)</f>
        <v>48978</v>
      </c>
      <c r="D710" s="10">
        <f>IFERROR(VLOOKUP(A710,'[1]BP-18 Substation Detail'!A$1:C$65536,3,FALSE),"")</f>
        <v>48978</v>
      </c>
      <c r="E710" s="11">
        <f t="shared" si="94"/>
        <v>0</v>
      </c>
      <c r="G710" s="10">
        <f>IFERROR(VLOOKUP('BP-20 Substation Detail'!A710,'[1]O&amp;M Pivot'!M$1:V$65536,10,FALSE),0)</f>
        <v>483.18285714285719</v>
      </c>
      <c r="I710" s="13" t="s">
        <v>31</v>
      </c>
      <c r="J710" s="13">
        <v>1</v>
      </c>
      <c r="K710" s="13" t="s">
        <v>31</v>
      </c>
      <c r="L710" s="13" t="s">
        <v>31</v>
      </c>
      <c r="M710" s="13" t="s">
        <v>31</v>
      </c>
      <c r="N710" s="13" t="s">
        <v>31</v>
      </c>
      <c r="O710" s="13" t="s">
        <v>31</v>
      </c>
      <c r="P710" s="13">
        <f t="shared" si="95"/>
        <v>1</v>
      </c>
      <c r="R710" s="10" t="str">
        <f t="shared" si="93"/>
        <v/>
      </c>
      <c r="S710" s="10">
        <f t="shared" si="93"/>
        <v>48978</v>
      </c>
      <c r="T710" s="10" t="str">
        <f t="shared" si="93"/>
        <v/>
      </c>
      <c r="U710" s="10" t="str">
        <f t="shared" si="92"/>
        <v/>
      </c>
      <c r="V710" s="10" t="str">
        <f t="shared" si="92"/>
        <v/>
      </c>
      <c r="W710" s="10" t="str">
        <f t="shared" si="92"/>
        <v/>
      </c>
      <c r="X710" s="10" t="str">
        <f t="shared" si="92"/>
        <v/>
      </c>
      <c r="Y710" s="14">
        <f t="shared" si="96"/>
        <v>0</v>
      </c>
      <c r="Z710" s="4"/>
      <c r="AA710" s="10" t="str">
        <f t="shared" si="91"/>
        <v/>
      </c>
      <c r="AB710" s="10">
        <f t="shared" si="91"/>
        <v>483.18285714285719</v>
      </c>
      <c r="AC710" s="10" t="str">
        <f t="shared" si="91"/>
        <v/>
      </c>
      <c r="AD710" s="10" t="str">
        <f t="shared" si="90"/>
        <v/>
      </c>
      <c r="AE710" s="10" t="str">
        <f t="shared" si="90"/>
        <v/>
      </c>
      <c r="AF710" s="10" t="str">
        <f t="shared" si="90"/>
        <v/>
      </c>
      <c r="AG710" s="10" t="str">
        <f t="shared" si="90"/>
        <v/>
      </c>
      <c r="AH710" s="14">
        <f t="shared" si="97"/>
        <v>0</v>
      </c>
      <c r="AI710" s="12"/>
      <c r="AJ710" s="13" t="s">
        <v>32</v>
      </c>
    </row>
    <row r="711" spans="1:36" x14ac:dyDescent="0.3">
      <c r="A711" s="15" t="s">
        <v>864</v>
      </c>
      <c r="B711" s="9" t="str">
        <f>VLOOKUP(A711,'[1]Sub Pivot'!A$1:C$65536,2,FALSE)</f>
        <v>MARENGO SUBSTATION</v>
      </c>
      <c r="C711" s="10">
        <f>VLOOKUP(A711,'[1]Sub Pivot'!A$1:C$65536,3,FALSE)</f>
        <v>28220</v>
      </c>
      <c r="D711" s="10">
        <f>IFERROR(VLOOKUP(A711,'[1]BP-18 Substation Detail'!A$1:C$65536,3,FALSE),"")</f>
        <v>28220</v>
      </c>
      <c r="E711" s="11">
        <f t="shared" si="94"/>
        <v>0</v>
      </c>
      <c r="G711" s="10">
        <f>IFERROR(VLOOKUP('BP-20 Substation Detail'!A711,'[1]O&amp;M Pivot'!M$1:V$65536,10,FALSE),0)</f>
        <v>598.00142857142862</v>
      </c>
      <c r="I711" s="13" t="s">
        <v>31</v>
      </c>
      <c r="J711" s="13">
        <v>1</v>
      </c>
      <c r="K711" s="13" t="s">
        <v>31</v>
      </c>
      <c r="L711" s="13" t="s">
        <v>31</v>
      </c>
      <c r="M711" s="13" t="s">
        <v>31</v>
      </c>
      <c r="N711" s="13" t="s">
        <v>31</v>
      </c>
      <c r="O711" s="13" t="s">
        <v>31</v>
      </c>
      <c r="P711" s="13">
        <f t="shared" si="95"/>
        <v>1</v>
      </c>
      <c r="R711" s="10" t="str">
        <f t="shared" si="93"/>
        <v/>
      </c>
      <c r="S711" s="10">
        <f t="shared" si="93"/>
        <v>28220</v>
      </c>
      <c r="T711" s="10" t="str">
        <f t="shared" si="93"/>
        <v/>
      </c>
      <c r="U711" s="10" t="str">
        <f t="shared" si="92"/>
        <v/>
      </c>
      <c r="V711" s="10" t="str">
        <f t="shared" si="92"/>
        <v/>
      </c>
      <c r="W711" s="10" t="str">
        <f t="shared" si="92"/>
        <v/>
      </c>
      <c r="X711" s="10" t="str">
        <f t="shared" si="92"/>
        <v/>
      </c>
      <c r="Y711" s="14">
        <f t="shared" si="96"/>
        <v>0</v>
      </c>
      <c r="Z711" s="4"/>
      <c r="AA711" s="10" t="str">
        <f t="shared" si="91"/>
        <v/>
      </c>
      <c r="AB711" s="10">
        <f t="shared" si="91"/>
        <v>598.00142857142862</v>
      </c>
      <c r="AC711" s="10" t="str">
        <f t="shared" si="91"/>
        <v/>
      </c>
      <c r="AD711" s="10" t="str">
        <f t="shared" si="90"/>
        <v/>
      </c>
      <c r="AE711" s="10" t="str">
        <f t="shared" si="90"/>
        <v/>
      </c>
      <c r="AF711" s="10" t="str">
        <f t="shared" si="90"/>
        <v/>
      </c>
      <c r="AG711" s="10" t="str">
        <f t="shared" si="90"/>
        <v/>
      </c>
      <c r="AH711" s="14">
        <f t="shared" si="97"/>
        <v>0</v>
      </c>
      <c r="AI711" s="12"/>
      <c r="AJ711" s="13" t="s">
        <v>32</v>
      </c>
    </row>
    <row r="712" spans="1:36" x14ac:dyDescent="0.3">
      <c r="A712" s="15" t="s">
        <v>865</v>
      </c>
      <c r="B712" s="9" t="str">
        <f>VLOOKUP(A712,'[1]Sub Pivot'!A$1:C$65536,2,FALSE)</f>
        <v>MAYFIELD SWITCHYARD</v>
      </c>
      <c r="C712" s="10">
        <f>VLOOKUP(A712,'[1]Sub Pivot'!A$1:C$65536,3,FALSE)</f>
        <v>202128.14</v>
      </c>
      <c r="D712" s="10">
        <f>IFERROR(VLOOKUP(A712,'[1]BP-18 Substation Detail'!A$1:C$65536,3,FALSE),"")</f>
        <v>202128.14</v>
      </c>
      <c r="E712" s="11">
        <f t="shared" si="94"/>
        <v>0</v>
      </c>
      <c r="G712" s="10">
        <f>IFERROR(VLOOKUP('BP-20 Substation Detail'!A712,'[1]O&amp;M Pivot'!M$1:V$65536,10,FALSE),0)</f>
        <v>1979.8314285714284</v>
      </c>
      <c r="I712" s="13" t="s">
        <v>31</v>
      </c>
      <c r="J712" s="13">
        <v>1</v>
      </c>
      <c r="K712" s="13" t="s">
        <v>31</v>
      </c>
      <c r="L712" s="13" t="s">
        <v>31</v>
      </c>
      <c r="M712" s="13" t="s">
        <v>31</v>
      </c>
      <c r="N712" s="13" t="s">
        <v>31</v>
      </c>
      <c r="O712" s="13" t="s">
        <v>31</v>
      </c>
      <c r="P712" s="13">
        <f t="shared" si="95"/>
        <v>1</v>
      </c>
      <c r="R712" s="10" t="str">
        <f t="shared" si="93"/>
        <v/>
      </c>
      <c r="S712" s="10">
        <f t="shared" si="93"/>
        <v>202128.14</v>
      </c>
      <c r="T712" s="10" t="str">
        <f t="shared" si="93"/>
        <v/>
      </c>
      <c r="U712" s="10" t="str">
        <f t="shared" si="92"/>
        <v/>
      </c>
      <c r="V712" s="10" t="str">
        <f t="shared" si="92"/>
        <v/>
      </c>
      <c r="W712" s="10" t="str">
        <f t="shared" si="92"/>
        <v/>
      </c>
      <c r="X712" s="10" t="str">
        <f t="shared" si="92"/>
        <v/>
      </c>
      <c r="Y712" s="14">
        <f t="shared" si="96"/>
        <v>0</v>
      </c>
      <c r="Z712" s="4"/>
      <c r="AA712" s="10" t="str">
        <f t="shared" si="91"/>
        <v/>
      </c>
      <c r="AB712" s="10">
        <f t="shared" si="91"/>
        <v>1979.8314285714284</v>
      </c>
      <c r="AC712" s="10" t="str">
        <f t="shared" si="91"/>
        <v/>
      </c>
      <c r="AD712" s="10" t="str">
        <f t="shared" si="90"/>
        <v/>
      </c>
      <c r="AE712" s="10" t="str">
        <f t="shared" si="90"/>
        <v/>
      </c>
      <c r="AF712" s="10" t="str">
        <f t="shared" si="90"/>
        <v/>
      </c>
      <c r="AG712" s="10" t="str">
        <f t="shared" si="90"/>
        <v/>
      </c>
      <c r="AH712" s="14">
        <f t="shared" si="97"/>
        <v>0</v>
      </c>
      <c r="AI712" s="12"/>
      <c r="AJ712" s="13" t="s">
        <v>32</v>
      </c>
    </row>
    <row r="713" spans="1:36" x14ac:dyDescent="0.3">
      <c r="A713" s="15" t="s">
        <v>866</v>
      </c>
      <c r="B713" s="9" t="str">
        <f>VLOOKUP(A713,'[1]Sub Pivot'!A$1:C$65536,2,FALSE)</f>
        <v>MCCULLOUGH SUBSTATION</v>
      </c>
      <c r="C713" s="10">
        <f>VLOOKUP(A713,'[1]Sub Pivot'!A$1:C$65536,3,FALSE)</f>
        <v>29138.83</v>
      </c>
      <c r="D713" s="10">
        <f>IFERROR(VLOOKUP(A713,'[1]BP-18 Substation Detail'!A$1:C$65536,3,FALSE),"")</f>
        <v>29138.83</v>
      </c>
      <c r="E713" s="11">
        <f t="shared" si="94"/>
        <v>0</v>
      </c>
      <c r="G713" s="10">
        <f>IFERROR(VLOOKUP('BP-20 Substation Detail'!A713,'[1]O&amp;M Pivot'!M$1:V$65536,10,FALSE),0)</f>
        <v>912.2299999999999</v>
      </c>
      <c r="I713" s="13" t="s">
        <v>31</v>
      </c>
      <c r="J713" s="13">
        <v>1</v>
      </c>
      <c r="K713" s="13" t="s">
        <v>31</v>
      </c>
      <c r="L713" s="13" t="s">
        <v>31</v>
      </c>
      <c r="M713" s="13" t="s">
        <v>31</v>
      </c>
      <c r="N713" s="13" t="s">
        <v>31</v>
      </c>
      <c r="O713" s="13" t="s">
        <v>31</v>
      </c>
      <c r="P713" s="13">
        <f t="shared" si="95"/>
        <v>1</v>
      </c>
      <c r="R713" s="10" t="str">
        <f t="shared" si="93"/>
        <v/>
      </c>
      <c r="S713" s="10">
        <f t="shared" si="93"/>
        <v>29138.83</v>
      </c>
      <c r="T713" s="10" t="str">
        <f t="shared" si="93"/>
        <v/>
      </c>
      <c r="U713" s="10" t="str">
        <f t="shared" si="92"/>
        <v/>
      </c>
      <c r="V713" s="10" t="str">
        <f t="shared" si="92"/>
        <v/>
      </c>
      <c r="W713" s="10" t="str">
        <f t="shared" si="92"/>
        <v/>
      </c>
      <c r="X713" s="10" t="str">
        <f t="shared" si="92"/>
        <v/>
      </c>
      <c r="Y713" s="14">
        <f t="shared" si="96"/>
        <v>0</v>
      </c>
      <c r="Z713" s="4"/>
      <c r="AA713" s="10" t="str">
        <f t="shared" si="91"/>
        <v/>
      </c>
      <c r="AB713" s="10">
        <f t="shared" si="91"/>
        <v>912.2299999999999</v>
      </c>
      <c r="AC713" s="10" t="str">
        <f t="shared" si="91"/>
        <v/>
      </c>
      <c r="AD713" s="10" t="str">
        <f t="shared" si="90"/>
        <v/>
      </c>
      <c r="AE713" s="10" t="str">
        <f t="shared" si="90"/>
        <v/>
      </c>
      <c r="AF713" s="10" t="str">
        <f t="shared" si="90"/>
        <v/>
      </c>
      <c r="AG713" s="10" t="str">
        <f t="shared" si="90"/>
        <v/>
      </c>
      <c r="AH713" s="14">
        <f t="shared" si="97"/>
        <v>0</v>
      </c>
      <c r="AI713" s="12"/>
      <c r="AJ713" s="13" t="s">
        <v>32</v>
      </c>
    </row>
    <row r="714" spans="1:36" x14ac:dyDescent="0.3">
      <c r="A714" s="15" t="s">
        <v>867</v>
      </c>
      <c r="B714" s="9" t="str">
        <f>VLOOKUP(A714,'[1]Sub Pivot'!A$1:C$65536,2,FALSE)</f>
        <v>MILAN SUBSTATION</v>
      </c>
      <c r="C714" s="10">
        <f>VLOOKUP(A714,'[1]Sub Pivot'!A$1:C$65536,3,FALSE)</f>
        <v>27672</v>
      </c>
      <c r="D714" s="10">
        <f>IFERROR(VLOOKUP(A714,'[1]BP-18 Substation Detail'!A$1:C$65536,3,FALSE),"")</f>
        <v>27672</v>
      </c>
      <c r="E714" s="11">
        <f t="shared" si="94"/>
        <v>0</v>
      </c>
      <c r="G714" s="10">
        <f>IFERROR(VLOOKUP('BP-20 Substation Detail'!A714,'[1]O&amp;M Pivot'!M$1:V$65536,10,FALSE),0)</f>
        <v>681.07</v>
      </c>
      <c r="I714" s="13" t="s">
        <v>31</v>
      </c>
      <c r="J714" s="13">
        <v>1</v>
      </c>
      <c r="K714" s="13" t="s">
        <v>31</v>
      </c>
      <c r="L714" s="13" t="s">
        <v>31</v>
      </c>
      <c r="M714" s="13" t="s">
        <v>31</v>
      </c>
      <c r="N714" s="13" t="s">
        <v>31</v>
      </c>
      <c r="O714" s="13" t="s">
        <v>31</v>
      </c>
      <c r="P714" s="13">
        <f t="shared" si="95"/>
        <v>1</v>
      </c>
      <c r="R714" s="10" t="str">
        <f t="shared" si="93"/>
        <v/>
      </c>
      <c r="S714" s="10">
        <f t="shared" si="93"/>
        <v>27672</v>
      </c>
      <c r="T714" s="10" t="str">
        <f t="shared" si="93"/>
        <v/>
      </c>
      <c r="U714" s="10" t="str">
        <f t="shared" si="92"/>
        <v/>
      </c>
      <c r="V714" s="10" t="str">
        <f t="shared" si="92"/>
        <v/>
      </c>
      <c r="W714" s="10" t="str">
        <f t="shared" si="92"/>
        <v/>
      </c>
      <c r="X714" s="10" t="str">
        <f t="shared" si="92"/>
        <v/>
      </c>
      <c r="Y714" s="14">
        <f t="shared" si="96"/>
        <v>0</v>
      </c>
      <c r="Z714" s="4"/>
      <c r="AA714" s="10" t="str">
        <f t="shared" si="91"/>
        <v/>
      </c>
      <c r="AB714" s="10">
        <f t="shared" si="91"/>
        <v>681.07</v>
      </c>
      <c r="AC714" s="10" t="str">
        <f t="shared" si="91"/>
        <v/>
      </c>
      <c r="AD714" s="10" t="str">
        <f t="shared" si="90"/>
        <v/>
      </c>
      <c r="AE714" s="10" t="str">
        <f t="shared" si="90"/>
        <v/>
      </c>
      <c r="AF714" s="10" t="str">
        <f t="shared" si="90"/>
        <v/>
      </c>
      <c r="AG714" s="10" t="str">
        <f t="shared" si="90"/>
        <v/>
      </c>
      <c r="AH714" s="14">
        <f t="shared" si="97"/>
        <v>0</v>
      </c>
      <c r="AI714" s="12"/>
      <c r="AJ714" s="13" t="s">
        <v>32</v>
      </c>
    </row>
    <row r="715" spans="1:36" x14ac:dyDescent="0.3">
      <c r="A715" s="15" t="s">
        <v>868</v>
      </c>
      <c r="B715" s="9" t="str">
        <f>VLOOKUP(A715,'[1]Sub Pivot'!A$1:C$65536,2,FALSE)</f>
        <v>MINIDOKA POWERHOUSE</v>
      </c>
      <c r="C715" s="10">
        <f>VLOOKUP(A715,'[1]Sub Pivot'!A$1:C$65536,3,FALSE)</f>
        <v>147898</v>
      </c>
      <c r="D715" s="10">
        <f>IFERROR(VLOOKUP(A715,'[1]BP-18 Substation Detail'!A$1:C$65536,3,FALSE),"")</f>
        <v>147898</v>
      </c>
      <c r="E715" s="11">
        <f t="shared" si="94"/>
        <v>0</v>
      </c>
      <c r="G715" s="10">
        <f>IFERROR(VLOOKUP('BP-20 Substation Detail'!A715,'[1]O&amp;M Pivot'!M$1:V$65536,10,FALSE),0)</f>
        <v>6658.0442857142862</v>
      </c>
      <c r="I715" s="13">
        <v>1</v>
      </c>
      <c r="J715" s="13" t="s">
        <v>31</v>
      </c>
      <c r="K715" s="13" t="s">
        <v>31</v>
      </c>
      <c r="L715" s="13" t="s">
        <v>31</v>
      </c>
      <c r="M715" s="13" t="s">
        <v>31</v>
      </c>
      <c r="N715" s="13" t="s">
        <v>31</v>
      </c>
      <c r="O715" s="13" t="s">
        <v>31</v>
      </c>
      <c r="P715" s="13">
        <f t="shared" si="95"/>
        <v>1</v>
      </c>
      <c r="R715" s="10">
        <f t="shared" si="93"/>
        <v>147898</v>
      </c>
      <c r="S715" s="10" t="str">
        <f t="shared" si="93"/>
        <v/>
      </c>
      <c r="T715" s="10" t="str">
        <f t="shared" si="93"/>
        <v/>
      </c>
      <c r="U715" s="10" t="str">
        <f t="shared" si="92"/>
        <v/>
      </c>
      <c r="V715" s="10" t="str">
        <f t="shared" si="92"/>
        <v/>
      </c>
      <c r="W715" s="10" t="str">
        <f t="shared" si="92"/>
        <v/>
      </c>
      <c r="X715" s="10" t="str">
        <f t="shared" si="92"/>
        <v/>
      </c>
      <c r="Y715" s="14">
        <f t="shared" si="96"/>
        <v>0</v>
      </c>
      <c r="Z715" s="4"/>
      <c r="AA715" s="10">
        <f t="shared" si="91"/>
        <v>6658.0442857142862</v>
      </c>
      <c r="AB715" s="10" t="str">
        <f t="shared" si="91"/>
        <v/>
      </c>
      <c r="AC715" s="10" t="str">
        <f t="shared" si="91"/>
        <v/>
      </c>
      <c r="AD715" s="10" t="str">
        <f t="shared" si="90"/>
        <v/>
      </c>
      <c r="AE715" s="10" t="str">
        <f t="shared" si="90"/>
        <v/>
      </c>
      <c r="AF715" s="10" t="str">
        <f t="shared" si="90"/>
        <v/>
      </c>
      <c r="AG715" s="10" t="str">
        <f t="shared" si="90"/>
        <v/>
      </c>
      <c r="AH715" s="14">
        <f t="shared" si="97"/>
        <v>0</v>
      </c>
      <c r="AI715" s="12"/>
      <c r="AJ715" s="13" t="s">
        <v>32</v>
      </c>
    </row>
    <row r="716" spans="1:36" x14ac:dyDescent="0.3">
      <c r="A716" s="15" t="s">
        <v>869</v>
      </c>
      <c r="B716" s="9" t="str">
        <f>VLOOKUP(A716,'[1]Sub Pivot'!A$1:C$65536,2,FALSE)</f>
        <v>MIST SUBSTATION</v>
      </c>
      <c r="C716" s="10">
        <f>VLOOKUP(A716,'[1]Sub Pivot'!A$1:C$65536,3,FALSE)</f>
        <v>50488</v>
      </c>
      <c r="D716" s="10">
        <f>IFERROR(VLOOKUP(A716,'[1]BP-18 Substation Detail'!A$1:C$65536,3,FALSE),"")</f>
        <v>50488</v>
      </c>
      <c r="E716" s="11">
        <f t="shared" si="94"/>
        <v>0</v>
      </c>
      <c r="G716" s="10">
        <f>IFERROR(VLOOKUP('BP-20 Substation Detail'!A716,'[1]O&amp;M Pivot'!M$1:V$65536,10,FALSE),0)</f>
        <v>1745.1528571428573</v>
      </c>
      <c r="I716" s="13" t="s">
        <v>31</v>
      </c>
      <c r="J716" s="13">
        <v>1</v>
      </c>
      <c r="K716" s="13" t="s">
        <v>31</v>
      </c>
      <c r="L716" s="13" t="s">
        <v>31</v>
      </c>
      <c r="M716" s="13" t="s">
        <v>31</v>
      </c>
      <c r="N716" s="13" t="s">
        <v>31</v>
      </c>
      <c r="O716" s="13" t="s">
        <v>31</v>
      </c>
      <c r="P716" s="13">
        <f t="shared" si="95"/>
        <v>1</v>
      </c>
      <c r="R716" s="10" t="str">
        <f t="shared" si="93"/>
        <v/>
      </c>
      <c r="S716" s="10">
        <f t="shared" si="93"/>
        <v>50488</v>
      </c>
      <c r="T716" s="10" t="str">
        <f t="shared" si="93"/>
        <v/>
      </c>
      <c r="U716" s="10" t="str">
        <f t="shared" si="92"/>
        <v/>
      </c>
      <c r="V716" s="10" t="str">
        <f t="shared" si="92"/>
        <v/>
      </c>
      <c r="W716" s="10" t="str">
        <f t="shared" si="92"/>
        <v/>
      </c>
      <c r="X716" s="10" t="str">
        <f t="shared" si="92"/>
        <v/>
      </c>
      <c r="Y716" s="14">
        <f t="shared" si="96"/>
        <v>0</v>
      </c>
      <c r="Z716" s="4"/>
      <c r="AA716" s="10" t="str">
        <f t="shared" si="91"/>
        <v/>
      </c>
      <c r="AB716" s="10">
        <f t="shared" si="91"/>
        <v>1745.1528571428573</v>
      </c>
      <c r="AC716" s="10" t="str">
        <f t="shared" si="91"/>
        <v/>
      </c>
      <c r="AD716" s="10" t="str">
        <f t="shared" si="90"/>
        <v/>
      </c>
      <c r="AE716" s="10" t="str">
        <f t="shared" si="90"/>
        <v/>
      </c>
      <c r="AF716" s="10" t="str">
        <f t="shared" si="90"/>
        <v/>
      </c>
      <c r="AG716" s="10" t="str">
        <f t="shared" si="90"/>
        <v/>
      </c>
      <c r="AH716" s="14">
        <f t="shared" si="97"/>
        <v>0</v>
      </c>
      <c r="AI716" s="12"/>
      <c r="AJ716" s="13" t="s">
        <v>32</v>
      </c>
    </row>
    <row r="717" spans="1:36" x14ac:dyDescent="0.3">
      <c r="A717" s="15" t="s">
        <v>870</v>
      </c>
      <c r="B717" s="9" t="str">
        <f>VLOOKUP(A717,'[1]Sub Pivot'!A$1:C$65536,2,FALSE)</f>
        <v>MACKS INN SUBSTATION</v>
      </c>
      <c r="C717" s="10">
        <f>VLOOKUP(A717,'[1]Sub Pivot'!A$1:C$65536,3,FALSE)</f>
        <v>466464.96</v>
      </c>
      <c r="D717" s="10">
        <f>IFERROR(VLOOKUP(A717,'[1]BP-18 Substation Detail'!A$1:C$65536,3,FALSE),"")</f>
        <v>429290.56</v>
      </c>
      <c r="E717" s="11">
        <f t="shared" si="94"/>
        <v>8.6594962628574981E-2</v>
      </c>
      <c r="G717" s="10">
        <f>IFERROR(VLOOKUP('BP-20 Substation Detail'!A717,'[1]O&amp;M Pivot'!M$1:V$65536,10,FALSE),0)</f>
        <v>49420.844285714287</v>
      </c>
      <c r="I717" s="13" t="s">
        <v>31</v>
      </c>
      <c r="J717" s="13">
        <v>1</v>
      </c>
      <c r="K717" s="13" t="s">
        <v>31</v>
      </c>
      <c r="L717" s="13" t="s">
        <v>31</v>
      </c>
      <c r="M717" s="13" t="s">
        <v>31</v>
      </c>
      <c r="N717" s="13" t="s">
        <v>31</v>
      </c>
      <c r="O717" s="13" t="s">
        <v>31</v>
      </c>
      <c r="P717" s="13">
        <f t="shared" si="95"/>
        <v>1</v>
      </c>
      <c r="R717" s="10" t="str">
        <f t="shared" si="93"/>
        <v/>
      </c>
      <c r="S717" s="10">
        <f t="shared" si="93"/>
        <v>466464.96</v>
      </c>
      <c r="T717" s="10" t="str">
        <f t="shared" si="93"/>
        <v/>
      </c>
      <c r="U717" s="10" t="str">
        <f t="shared" si="92"/>
        <v/>
      </c>
      <c r="V717" s="10" t="str">
        <f t="shared" si="92"/>
        <v/>
      </c>
      <c r="W717" s="10" t="str">
        <f t="shared" si="92"/>
        <v/>
      </c>
      <c r="X717" s="10" t="str">
        <f t="shared" si="92"/>
        <v/>
      </c>
      <c r="Y717" s="14">
        <f t="shared" si="96"/>
        <v>0</v>
      </c>
      <c r="Z717" s="4"/>
      <c r="AA717" s="10" t="str">
        <f t="shared" si="91"/>
        <v/>
      </c>
      <c r="AB717" s="10">
        <f t="shared" si="91"/>
        <v>49420.844285714287</v>
      </c>
      <c r="AC717" s="10" t="str">
        <f t="shared" si="91"/>
        <v/>
      </c>
      <c r="AD717" s="10" t="str">
        <f t="shared" si="90"/>
        <v/>
      </c>
      <c r="AE717" s="10" t="str">
        <f t="shared" si="90"/>
        <v/>
      </c>
      <c r="AF717" s="10" t="str">
        <f t="shared" si="90"/>
        <v/>
      </c>
      <c r="AG717" s="10" t="str">
        <f t="shared" si="90"/>
        <v/>
      </c>
      <c r="AH717" s="14">
        <f t="shared" si="97"/>
        <v>0</v>
      </c>
      <c r="AI717" s="12"/>
      <c r="AJ717" s="13" t="s">
        <v>32</v>
      </c>
    </row>
    <row r="718" spans="1:36" x14ac:dyDescent="0.3">
      <c r="A718" s="15" t="s">
        <v>871</v>
      </c>
      <c r="B718" s="9" t="str">
        <f>VLOOKUP(A718,'[1]Sub Pivot'!A$1:C$65536,2,FALSE)</f>
        <v>VALLEY SUBSTATION(RAFT RIVER ELEC COOP)</v>
      </c>
      <c r="C718" s="10">
        <f>VLOOKUP(A718,'[1]Sub Pivot'!A$1:C$65536,3,FALSE)</f>
        <v>23392</v>
      </c>
      <c r="D718" s="10">
        <f>IFERROR(VLOOKUP(A718,'[1]BP-18 Substation Detail'!A$1:C$65536,3,FALSE),"")</f>
        <v>23392</v>
      </c>
      <c r="E718" s="11">
        <f t="shared" si="94"/>
        <v>0</v>
      </c>
      <c r="G718" s="10">
        <f>IFERROR(VLOOKUP('BP-20 Substation Detail'!A718,'[1]O&amp;M Pivot'!M$1:V$65536,10,FALSE),0)</f>
        <v>1824.1314285714284</v>
      </c>
      <c r="I718" s="13" t="s">
        <v>31</v>
      </c>
      <c r="J718" s="13">
        <v>1</v>
      </c>
      <c r="K718" s="13" t="s">
        <v>31</v>
      </c>
      <c r="L718" s="13" t="s">
        <v>31</v>
      </c>
      <c r="M718" s="13" t="s">
        <v>31</v>
      </c>
      <c r="N718" s="13" t="s">
        <v>31</v>
      </c>
      <c r="O718" s="13" t="s">
        <v>31</v>
      </c>
      <c r="P718" s="13">
        <f t="shared" si="95"/>
        <v>1</v>
      </c>
      <c r="R718" s="10" t="str">
        <f t="shared" si="93"/>
        <v/>
      </c>
      <c r="S718" s="10">
        <f t="shared" si="93"/>
        <v>23392</v>
      </c>
      <c r="T718" s="10" t="str">
        <f t="shared" si="93"/>
        <v/>
      </c>
      <c r="U718" s="10" t="str">
        <f t="shared" si="92"/>
        <v/>
      </c>
      <c r="V718" s="10" t="str">
        <f t="shared" si="92"/>
        <v/>
      </c>
      <c r="W718" s="10" t="str">
        <f t="shared" si="92"/>
        <v/>
      </c>
      <c r="X718" s="10" t="str">
        <f t="shared" si="92"/>
        <v/>
      </c>
      <c r="Y718" s="14">
        <f t="shared" si="96"/>
        <v>0</v>
      </c>
      <c r="Z718" s="4"/>
      <c r="AA718" s="10" t="str">
        <f t="shared" si="91"/>
        <v/>
      </c>
      <c r="AB718" s="10">
        <f t="shared" si="91"/>
        <v>1824.1314285714284</v>
      </c>
      <c r="AC718" s="10" t="str">
        <f t="shared" si="91"/>
        <v/>
      </c>
      <c r="AD718" s="10" t="str">
        <f t="shared" si="90"/>
        <v/>
      </c>
      <c r="AE718" s="10" t="str">
        <f t="shared" si="90"/>
        <v/>
      </c>
      <c r="AF718" s="10" t="str">
        <f t="shared" si="90"/>
        <v/>
      </c>
      <c r="AG718" s="10" t="str">
        <f t="shared" si="90"/>
        <v/>
      </c>
      <c r="AH718" s="14">
        <f t="shared" si="97"/>
        <v>0</v>
      </c>
      <c r="AI718" s="12"/>
      <c r="AJ718" s="13" t="s">
        <v>32</v>
      </c>
    </row>
    <row r="719" spans="1:36" x14ac:dyDescent="0.3">
      <c r="A719" s="15" t="s">
        <v>872</v>
      </c>
      <c r="B719" s="9" t="str">
        <f>VLOOKUP(A719,'[1]Sub Pivot'!A$1:C$65536,2,FALSE)</f>
        <v>MOAB SUBSTATION</v>
      </c>
      <c r="C719" s="10">
        <f>VLOOKUP(A719,'[1]Sub Pivot'!A$1:C$65536,3,FALSE)</f>
        <v>27824.33</v>
      </c>
      <c r="D719" s="10">
        <f>IFERROR(VLOOKUP(A719,'[1]BP-18 Substation Detail'!A$1:C$65536,3,FALSE),"")</f>
        <v>27824.33</v>
      </c>
      <c r="E719" s="11">
        <f t="shared" si="94"/>
        <v>0</v>
      </c>
      <c r="G719" s="10">
        <f>IFERROR(VLOOKUP('BP-20 Substation Detail'!A719,'[1]O&amp;M Pivot'!M$1:V$65536,10,FALSE),0)</f>
        <v>1027.2985714285714</v>
      </c>
      <c r="I719" s="13" t="s">
        <v>31</v>
      </c>
      <c r="J719" s="13">
        <v>1</v>
      </c>
      <c r="K719" s="13" t="s">
        <v>31</v>
      </c>
      <c r="L719" s="13" t="s">
        <v>31</v>
      </c>
      <c r="M719" s="13" t="s">
        <v>31</v>
      </c>
      <c r="N719" s="13" t="s">
        <v>31</v>
      </c>
      <c r="O719" s="13" t="s">
        <v>31</v>
      </c>
      <c r="P719" s="13">
        <f t="shared" si="95"/>
        <v>1</v>
      </c>
      <c r="R719" s="10" t="str">
        <f t="shared" si="93"/>
        <v/>
      </c>
      <c r="S719" s="10">
        <f t="shared" si="93"/>
        <v>27824.33</v>
      </c>
      <c r="T719" s="10" t="str">
        <f t="shared" si="93"/>
        <v/>
      </c>
      <c r="U719" s="10" t="str">
        <f t="shared" si="92"/>
        <v/>
      </c>
      <c r="V719" s="10" t="str">
        <f t="shared" si="92"/>
        <v/>
      </c>
      <c r="W719" s="10" t="str">
        <f t="shared" si="92"/>
        <v/>
      </c>
      <c r="X719" s="10" t="str">
        <f t="shared" si="92"/>
        <v/>
      </c>
      <c r="Y719" s="14">
        <f t="shared" si="96"/>
        <v>0</v>
      </c>
      <c r="Z719" s="4"/>
      <c r="AA719" s="10" t="str">
        <f t="shared" si="91"/>
        <v/>
      </c>
      <c r="AB719" s="10">
        <f t="shared" si="91"/>
        <v>1027.2985714285714</v>
      </c>
      <c r="AC719" s="10" t="str">
        <f t="shared" si="91"/>
        <v/>
      </c>
      <c r="AD719" s="10" t="str">
        <f t="shared" si="90"/>
        <v/>
      </c>
      <c r="AE719" s="10" t="str">
        <f t="shared" si="90"/>
        <v/>
      </c>
      <c r="AF719" s="10" t="str">
        <f t="shared" si="90"/>
        <v/>
      </c>
      <c r="AG719" s="10" t="str">
        <f t="shared" si="90"/>
        <v/>
      </c>
      <c r="AH719" s="14">
        <f t="shared" si="97"/>
        <v>0</v>
      </c>
      <c r="AI719" s="12"/>
      <c r="AJ719" s="13" t="s">
        <v>32</v>
      </c>
    </row>
    <row r="720" spans="1:36" x14ac:dyDescent="0.3">
      <c r="A720" s="15" t="s">
        <v>873</v>
      </c>
      <c r="B720" s="9" t="str">
        <f>VLOOKUP(A720,'[1]Sub Pivot'!A$1:C$65536,2,FALSE)</f>
        <v>MOSSYROCK SUBSTATION</v>
      </c>
      <c r="C720" s="10">
        <f>VLOOKUP(A720,'[1]Sub Pivot'!A$1:C$65536,3,FALSE)</f>
        <v>17122</v>
      </c>
      <c r="D720" s="10">
        <f>IFERROR(VLOOKUP(A720,'[1]BP-18 Substation Detail'!A$1:C$65536,3,FALSE),"")</f>
        <v>17122</v>
      </c>
      <c r="E720" s="11">
        <f t="shared" si="94"/>
        <v>0</v>
      </c>
      <c r="G720" s="10">
        <f>IFERROR(VLOOKUP('BP-20 Substation Detail'!A720,'[1]O&amp;M Pivot'!M$1:V$65536,10,FALSE),0)</f>
        <v>0</v>
      </c>
      <c r="I720" s="13" t="s">
        <v>31</v>
      </c>
      <c r="J720" s="13">
        <v>1</v>
      </c>
      <c r="K720" s="13" t="s">
        <v>31</v>
      </c>
      <c r="L720" s="13" t="s">
        <v>31</v>
      </c>
      <c r="M720" s="13" t="s">
        <v>31</v>
      </c>
      <c r="N720" s="13" t="s">
        <v>31</v>
      </c>
      <c r="O720" s="13" t="s">
        <v>31</v>
      </c>
      <c r="P720" s="13">
        <f t="shared" si="95"/>
        <v>1</v>
      </c>
      <c r="R720" s="10" t="str">
        <f t="shared" si="93"/>
        <v/>
      </c>
      <c r="S720" s="10">
        <f t="shared" si="93"/>
        <v>17122</v>
      </c>
      <c r="T720" s="10" t="str">
        <f t="shared" si="93"/>
        <v/>
      </c>
      <c r="U720" s="10" t="str">
        <f t="shared" si="92"/>
        <v/>
      </c>
      <c r="V720" s="10" t="str">
        <f t="shared" si="92"/>
        <v/>
      </c>
      <c r="W720" s="10" t="str">
        <f t="shared" si="92"/>
        <v/>
      </c>
      <c r="X720" s="10" t="str">
        <f t="shared" si="92"/>
        <v/>
      </c>
      <c r="Y720" s="14">
        <f t="shared" si="96"/>
        <v>0</v>
      </c>
      <c r="Z720" s="4"/>
      <c r="AA720" s="10" t="str">
        <f t="shared" si="91"/>
        <v/>
      </c>
      <c r="AB720" s="10">
        <f t="shared" si="91"/>
        <v>0</v>
      </c>
      <c r="AC720" s="10" t="str">
        <f t="shared" si="91"/>
        <v/>
      </c>
      <c r="AD720" s="10" t="str">
        <f t="shared" si="90"/>
        <v/>
      </c>
      <c r="AE720" s="10" t="str">
        <f t="shared" si="90"/>
        <v/>
      </c>
      <c r="AF720" s="10" t="str">
        <f t="shared" si="90"/>
        <v/>
      </c>
      <c r="AG720" s="10" t="str">
        <f t="shared" si="90"/>
        <v/>
      </c>
      <c r="AH720" s="14">
        <f t="shared" si="97"/>
        <v>0</v>
      </c>
      <c r="AI720" s="12"/>
      <c r="AJ720" s="13" t="s">
        <v>32</v>
      </c>
    </row>
    <row r="721" spans="1:36" x14ac:dyDescent="0.3">
      <c r="A721" s="15" t="s">
        <v>874</v>
      </c>
      <c r="B721" s="9" t="str">
        <f>VLOOKUP(A721,'[1]Sub Pivot'!A$1:C$65536,2,FALSE)</f>
        <v>MISSION SUBSTATION</v>
      </c>
      <c r="C721" s="10">
        <f>VLOOKUP(A721,'[1]Sub Pivot'!A$1:C$65536,3,FALSE)</f>
        <v>4255.04</v>
      </c>
      <c r="D721" s="10">
        <f>IFERROR(VLOOKUP(A721,'[1]BP-18 Substation Detail'!A$1:C$65536,3,FALSE),"")</f>
        <v>4255.04</v>
      </c>
      <c r="E721" s="11">
        <f t="shared" si="94"/>
        <v>0</v>
      </c>
      <c r="G721" s="10">
        <f>IFERROR(VLOOKUP('BP-20 Substation Detail'!A721,'[1]O&amp;M Pivot'!M$1:V$65536,10,FALSE),0)</f>
        <v>520.2828571428571</v>
      </c>
      <c r="I721" s="13" t="s">
        <v>31</v>
      </c>
      <c r="J721" s="13">
        <v>1</v>
      </c>
      <c r="K721" s="13" t="s">
        <v>31</v>
      </c>
      <c r="L721" s="13" t="s">
        <v>31</v>
      </c>
      <c r="M721" s="13" t="s">
        <v>31</v>
      </c>
      <c r="N721" s="13" t="s">
        <v>31</v>
      </c>
      <c r="O721" s="13" t="s">
        <v>31</v>
      </c>
      <c r="P721" s="13">
        <f t="shared" si="95"/>
        <v>1</v>
      </c>
      <c r="R721" s="10" t="str">
        <f t="shared" si="93"/>
        <v/>
      </c>
      <c r="S721" s="10">
        <f t="shared" si="93"/>
        <v>4255.04</v>
      </c>
      <c r="T721" s="10" t="str">
        <f t="shared" si="93"/>
        <v/>
      </c>
      <c r="U721" s="10" t="str">
        <f t="shared" si="92"/>
        <v/>
      </c>
      <c r="V721" s="10" t="str">
        <f t="shared" si="92"/>
        <v/>
      </c>
      <c r="W721" s="10" t="str">
        <f t="shared" si="92"/>
        <v/>
      </c>
      <c r="X721" s="10" t="str">
        <f t="shared" si="92"/>
        <v/>
      </c>
      <c r="Y721" s="14">
        <f t="shared" si="96"/>
        <v>0</v>
      </c>
      <c r="Z721" s="4"/>
      <c r="AA721" s="10" t="str">
        <f t="shared" si="91"/>
        <v/>
      </c>
      <c r="AB721" s="10">
        <f t="shared" si="91"/>
        <v>520.2828571428571</v>
      </c>
      <c r="AC721" s="10" t="str">
        <f t="shared" si="91"/>
        <v/>
      </c>
      <c r="AD721" s="10" t="str">
        <f t="shared" si="90"/>
        <v/>
      </c>
      <c r="AE721" s="10" t="str">
        <f t="shared" si="90"/>
        <v/>
      </c>
      <c r="AF721" s="10" t="str">
        <f t="shared" si="90"/>
        <v/>
      </c>
      <c r="AG721" s="10" t="str">
        <f t="shared" si="90"/>
        <v/>
      </c>
      <c r="AH721" s="14">
        <f t="shared" si="97"/>
        <v>0</v>
      </c>
      <c r="AI721" s="12"/>
      <c r="AJ721" s="13" t="s">
        <v>32</v>
      </c>
    </row>
    <row r="722" spans="1:36" x14ac:dyDescent="0.3">
      <c r="A722" s="15" t="s">
        <v>875</v>
      </c>
      <c r="B722" s="9" t="str">
        <f>VLOOKUP(A722,'[1]Sub Pivot'!A$1:C$65536,2,FALSE)</f>
        <v>MT. HALL SUBSTATION</v>
      </c>
      <c r="C722" s="10">
        <f>VLOOKUP(A722,'[1]Sub Pivot'!A$1:C$65536,3,FALSE)</f>
        <v>15208</v>
      </c>
      <c r="D722" s="10">
        <f>IFERROR(VLOOKUP(A722,'[1]BP-18 Substation Detail'!A$1:C$65536,3,FALSE),"")</f>
        <v>15208</v>
      </c>
      <c r="E722" s="11">
        <f t="shared" si="94"/>
        <v>0</v>
      </c>
      <c r="G722" s="10">
        <f>IFERROR(VLOOKUP('BP-20 Substation Detail'!A722,'[1]O&amp;M Pivot'!M$1:V$65536,10,FALSE),0)</f>
        <v>197.01857142857142</v>
      </c>
      <c r="I722" s="13" t="s">
        <v>31</v>
      </c>
      <c r="J722" s="13">
        <v>1</v>
      </c>
      <c r="K722" s="13" t="s">
        <v>31</v>
      </c>
      <c r="L722" s="13" t="s">
        <v>31</v>
      </c>
      <c r="M722" s="13" t="s">
        <v>31</v>
      </c>
      <c r="N722" s="13" t="s">
        <v>31</v>
      </c>
      <c r="O722" s="13" t="s">
        <v>31</v>
      </c>
      <c r="P722" s="13">
        <f t="shared" si="95"/>
        <v>1</v>
      </c>
      <c r="R722" s="10" t="str">
        <f t="shared" si="93"/>
        <v/>
      </c>
      <c r="S722" s="10">
        <f t="shared" si="93"/>
        <v>15208</v>
      </c>
      <c r="T722" s="10" t="str">
        <f t="shared" si="93"/>
        <v/>
      </c>
      <c r="U722" s="10" t="str">
        <f t="shared" si="92"/>
        <v/>
      </c>
      <c r="V722" s="10" t="str">
        <f t="shared" si="92"/>
        <v/>
      </c>
      <c r="W722" s="10" t="str">
        <f t="shared" si="92"/>
        <v/>
      </c>
      <c r="X722" s="10" t="str">
        <f t="shared" si="92"/>
        <v/>
      </c>
      <c r="Y722" s="14">
        <f t="shared" si="96"/>
        <v>0</v>
      </c>
      <c r="Z722" s="4"/>
      <c r="AA722" s="10" t="str">
        <f t="shared" si="91"/>
        <v/>
      </c>
      <c r="AB722" s="10">
        <f t="shared" si="91"/>
        <v>197.01857142857142</v>
      </c>
      <c r="AC722" s="10" t="str">
        <f t="shared" si="91"/>
        <v/>
      </c>
      <c r="AD722" s="10" t="str">
        <f t="shared" si="90"/>
        <v/>
      </c>
      <c r="AE722" s="10" t="str">
        <f t="shared" si="90"/>
        <v/>
      </c>
      <c r="AF722" s="10" t="str">
        <f t="shared" si="90"/>
        <v/>
      </c>
      <c r="AG722" s="10" t="str">
        <f t="shared" si="90"/>
        <v/>
      </c>
      <c r="AH722" s="14">
        <f t="shared" si="97"/>
        <v>0</v>
      </c>
      <c r="AI722" s="12"/>
      <c r="AJ722" s="13" t="s">
        <v>32</v>
      </c>
    </row>
    <row r="723" spans="1:36" x14ac:dyDescent="0.3">
      <c r="A723" s="15" t="s">
        <v>876</v>
      </c>
      <c r="B723" s="9" t="str">
        <f>VLOOKUP(A723,'[1]Sub Pivot'!A$1:C$65536,2,FALSE)</f>
        <v>NORTH BEND SUBSTATION</v>
      </c>
      <c r="C723" s="10">
        <f>VLOOKUP(A723,'[1]Sub Pivot'!A$1:C$65536,3,FALSE)</f>
        <v>39582</v>
      </c>
      <c r="D723" s="10">
        <f>IFERROR(VLOOKUP(A723,'[1]BP-18 Substation Detail'!A$1:C$65536,3,FALSE),"")</f>
        <v>39582</v>
      </c>
      <c r="E723" s="11">
        <f t="shared" si="94"/>
        <v>0</v>
      </c>
      <c r="G723" s="10">
        <f>IFERROR(VLOOKUP('BP-20 Substation Detail'!A723,'[1]O&amp;M Pivot'!M$1:V$65536,10,FALSE),0)</f>
        <v>462.51428571428568</v>
      </c>
      <c r="I723" s="13" t="s">
        <v>31</v>
      </c>
      <c r="J723" s="13">
        <v>1</v>
      </c>
      <c r="K723" s="13" t="s">
        <v>31</v>
      </c>
      <c r="L723" s="13" t="s">
        <v>31</v>
      </c>
      <c r="M723" s="13" t="s">
        <v>31</v>
      </c>
      <c r="N723" s="13" t="s">
        <v>31</v>
      </c>
      <c r="O723" s="13" t="s">
        <v>31</v>
      </c>
      <c r="P723" s="13">
        <f t="shared" si="95"/>
        <v>1</v>
      </c>
      <c r="R723" s="10" t="str">
        <f t="shared" si="93"/>
        <v/>
      </c>
      <c r="S723" s="10">
        <f t="shared" si="93"/>
        <v>39582</v>
      </c>
      <c r="T723" s="10" t="str">
        <f t="shared" si="93"/>
        <v/>
      </c>
      <c r="U723" s="10" t="str">
        <f t="shared" si="92"/>
        <v/>
      </c>
      <c r="V723" s="10" t="str">
        <f t="shared" si="92"/>
        <v/>
      </c>
      <c r="W723" s="10" t="str">
        <f t="shared" si="92"/>
        <v/>
      </c>
      <c r="X723" s="10" t="str">
        <f t="shared" si="92"/>
        <v/>
      </c>
      <c r="Y723" s="14">
        <f t="shared" si="96"/>
        <v>0</v>
      </c>
      <c r="Z723" s="4"/>
      <c r="AA723" s="10" t="str">
        <f t="shared" si="91"/>
        <v/>
      </c>
      <c r="AB723" s="10">
        <f t="shared" si="91"/>
        <v>462.51428571428568</v>
      </c>
      <c r="AC723" s="10" t="str">
        <f t="shared" si="91"/>
        <v/>
      </c>
      <c r="AD723" s="10" t="str">
        <f t="shared" si="90"/>
        <v/>
      </c>
      <c r="AE723" s="10" t="str">
        <f t="shared" si="90"/>
        <v/>
      </c>
      <c r="AF723" s="10" t="str">
        <f t="shared" si="90"/>
        <v/>
      </c>
      <c r="AG723" s="10" t="str">
        <f t="shared" si="90"/>
        <v/>
      </c>
      <c r="AH723" s="14">
        <f t="shared" si="97"/>
        <v>0</v>
      </c>
      <c r="AI723" s="12"/>
      <c r="AJ723" s="13" t="s">
        <v>32</v>
      </c>
    </row>
    <row r="724" spans="1:36" x14ac:dyDescent="0.3">
      <c r="A724" s="15" t="s">
        <v>877</v>
      </c>
      <c r="B724" s="9" t="str">
        <f>VLOOKUP(A724,'[1]Sub Pivot'!A$1:C$65536,2,FALSE)</f>
        <v>NECANICUM SUBSTATION</v>
      </c>
      <c r="C724" s="10">
        <f>VLOOKUP(A724,'[1]Sub Pivot'!A$1:C$65536,3,FALSE)</f>
        <v>339097.96</v>
      </c>
      <c r="D724" s="10">
        <f>IFERROR(VLOOKUP(A724,'[1]BP-18 Substation Detail'!A$1:C$65536,3,FALSE),"")</f>
        <v>339097.96</v>
      </c>
      <c r="E724" s="11">
        <f t="shared" si="94"/>
        <v>0</v>
      </c>
      <c r="G724" s="10">
        <f>IFERROR(VLOOKUP('BP-20 Substation Detail'!A724,'[1]O&amp;M Pivot'!M$1:V$65536,10,FALSE),0)</f>
        <v>9958.2428571428572</v>
      </c>
      <c r="I724" s="13" t="s">
        <v>31</v>
      </c>
      <c r="J724" s="13">
        <v>0.45948123663144425</v>
      </c>
      <c r="K724" s="13" t="s">
        <v>31</v>
      </c>
      <c r="L724" s="13" t="s">
        <v>31</v>
      </c>
      <c r="M724" s="13">
        <v>0.54051876336855575</v>
      </c>
      <c r="N724" s="13" t="s">
        <v>31</v>
      </c>
      <c r="O724" s="13" t="s">
        <v>31</v>
      </c>
      <c r="P724" s="13">
        <f t="shared" si="95"/>
        <v>1</v>
      </c>
      <c r="R724" s="10" t="str">
        <f t="shared" si="93"/>
        <v/>
      </c>
      <c r="S724" s="10">
        <f t="shared" si="93"/>
        <v>155809.15000000002</v>
      </c>
      <c r="T724" s="10" t="str">
        <f t="shared" si="93"/>
        <v/>
      </c>
      <c r="U724" s="10" t="str">
        <f t="shared" si="92"/>
        <v/>
      </c>
      <c r="V724" s="10">
        <f t="shared" si="92"/>
        <v>183288.81</v>
      </c>
      <c r="W724" s="10" t="str">
        <f t="shared" si="92"/>
        <v/>
      </c>
      <c r="X724" s="10" t="str">
        <f t="shared" si="92"/>
        <v/>
      </c>
      <c r="Y724" s="14">
        <f t="shared" si="96"/>
        <v>0</v>
      </c>
      <c r="Z724" s="4"/>
      <c r="AA724" s="10" t="str">
        <f t="shared" si="91"/>
        <v/>
      </c>
      <c r="AB724" s="10">
        <f t="shared" si="91"/>
        <v>4575.6257426762468</v>
      </c>
      <c r="AC724" s="10" t="str">
        <f t="shared" si="91"/>
        <v/>
      </c>
      <c r="AD724" s="10" t="str">
        <f t="shared" si="90"/>
        <v/>
      </c>
      <c r="AE724" s="10">
        <f t="shared" si="90"/>
        <v>5382.6171144666105</v>
      </c>
      <c r="AF724" s="10" t="str">
        <f t="shared" si="90"/>
        <v/>
      </c>
      <c r="AG724" s="10" t="str">
        <f t="shared" si="90"/>
        <v/>
      </c>
      <c r="AH724" s="14">
        <f t="shared" si="97"/>
        <v>0</v>
      </c>
      <c r="AI724" s="12"/>
      <c r="AJ724" s="13" t="s">
        <v>878</v>
      </c>
    </row>
    <row r="725" spans="1:36" x14ac:dyDescent="0.3">
      <c r="A725" s="15" t="s">
        <v>879</v>
      </c>
      <c r="B725" s="9" t="str">
        <f>VLOOKUP(A725,'[1]Sub Pivot'!A$1:C$65536,2,FALSE)</f>
        <v>NOXON SWITCHYARD</v>
      </c>
      <c r="C725" s="10">
        <f>VLOOKUP(A725,'[1]Sub Pivot'!A$1:C$65536,3,FALSE)</f>
        <v>3248</v>
      </c>
      <c r="D725" s="10">
        <f>IFERROR(VLOOKUP(A725,'[1]BP-18 Substation Detail'!A$1:C$65536,3,FALSE),"")</f>
        <v>3248</v>
      </c>
      <c r="E725" s="11">
        <f t="shared" si="94"/>
        <v>0</v>
      </c>
      <c r="G725" s="10">
        <f>IFERROR(VLOOKUP('BP-20 Substation Detail'!A725,'[1]O&amp;M Pivot'!M$1:V$65536,10,FALSE),0)</f>
        <v>1219.0014285714285</v>
      </c>
      <c r="I725" s="13" t="s">
        <v>31</v>
      </c>
      <c r="J725" s="13">
        <v>1</v>
      </c>
      <c r="K725" s="13" t="s">
        <v>31</v>
      </c>
      <c r="L725" s="13" t="s">
        <v>31</v>
      </c>
      <c r="M725" s="13" t="s">
        <v>31</v>
      </c>
      <c r="N725" s="13" t="s">
        <v>31</v>
      </c>
      <c r="O725" s="13" t="s">
        <v>31</v>
      </c>
      <c r="P725" s="13">
        <f t="shared" si="95"/>
        <v>1</v>
      </c>
      <c r="R725" s="10" t="str">
        <f t="shared" si="93"/>
        <v/>
      </c>
      <c r="S725" s="10">
        <f t="shared" si="93"/>
        <v>3248</v>
      </c>
      <c r="T725" s="10" t="str">
        <f t="shared" si="93"/>
        <v/>
      </c>
      <c r="U725" s="10" t="str">
        <f t="shared" si="92"/>
        <v/>
      </c>
      <c r="V725" s="10" t="str">
        <f t="shared" si="92"/>
        <v/>
      </c>
      <c r="W725" s="10" t="str">
        <f t="shared" si="92"/>
        <v/>
      </c>
      <c r="X725" s="10" t="str">
        <f t="shared" si="92"/>
        <v/>
      </c>
      <c r="Y725" s="14">
        <f t="shared" si="96"/>
        <v>0</v>
      </c>
      <c r="Z725" s="4"/>
      <c r="AA725" s="10" t="str">
        <f t="shared" si="91"/>
        <v/>
      </c>
      <c r="AB725" s="10">
        <f t="shared" si="91"/>
        <v>1219.0014285714285</v>
      </c>
      <c r="AC725" s="10" t="str">
        <f t="shared" si="91"/>
        <v/>
      </c>
      <c r="AD725" s="10" t="str">
        <f t="shared" si="90"/>
        <v/>
      </c>
      <c r="AE725" s="10" t="str">
        <f t="shared" si="90"/>
        <v/>
      </c>
      <c r="AF725" s="10" t="str">
        <f t="shared" si="90"/>
        <v/>
      </c>
      <c r="AG725" s="10" t="str">
        <f t="shared" si="90"/>
        <v/>
      </c>
      <c r="AH725" s="14">
        <f t="shared" si="97"/>
        <v>0</v>
      </c>
      <c r="AI725" s="12"/>
      <c r="AJ725" s="13" t="s">
        <v>32</v>
      </c>
    </row>
    <row r="726" spans="1:36" x14ac:dyDescent="0.3">
      <c r="A726" s="15" t="s">
        <v>880</v>
      </c>
      <c r="B726" s="9" t="str">
        <f>VLOOKUP(A726,'[1]Sub Pivot'!A$1:C$65536,2,FALSE)</f>
        <v>NORTH PASCO SUBSTATION</v>
      </c>
      <c r="C726" s="10">
        <f>VLOOKUP(A726,'[1]Sub Pivot'!A$1:C$65536,3,FALSE)</f>
        <v>59484.1</v>
      </c>
      <c r="D726" s="10">
        <f>IFERROR(VLOOKUP(A726,'[1]BP-18 Substation Detail'!A$1:C$65536,3,FALSE),"")</f>
        <v>59484.1</v>
      </c>
      <c r="E726" s="11">
        <f t="shared" si="94"/>
        <v>0</v>
      </c>
      <c r="G726" s="10">
        <f>IFERROR(VLOOKUP('BP-20 Substation Detail'!A726,'[1]O&amp;M Pivot'!M$1:V$65536,10,FALSE),0)</f>
        <v>399.54428571428571</v>
      </c>
      <c r="I726" s="13" t="s">
        <v>31</v>
      </c>
      <c r="J726" s="13">
        <v>1</v>
      </c>
      <c r="K726" s="13" t="s">
        <v>31</v>
      </c>
      <c r="L726" s="13" t="s">
        <v>31</v>
      </c>
      <c r="M726" s="13" t="s">
        <v>31</v>
      </c>
      <c r="N726" s="13" t="s">
        <v>31</v>
      </c>
      <c r="O726" s="13" t="s">
        <v>31</v>
      </c>
      <c r="P726" s="13">
        <f t="shared" si="95"/>
        <v>1</v>
      </c>
      <c r="R726" s="10" t="str">
        <f t="shared" si="93"/>
        <v/>
      </c>
      <c r="S726" s="10">
        <f t="shared" si="93"/>
        <v>59484.1</v>
      </c>
      <c r="T726" s="10" t="str">
        <f t="shared" si="93"/>
        <v/>
      </c>
      <c r="U726" s="10" t="str">
        <f t="shared" si="92"/>
        <v/>
      </c>
      <c r="V726" s="10" t="str">
        <f t="shared" si="92"/>
        <v/>
      </c>
      <c r="W726" s="10" t="str">
        <f t="shared" si="92"/>
        <v/>
      </c>
      <c r="X726" s="10" t="str">
        <f t="shared" si="92"/>
        <v/>
      </c>
      <c r="Y726" s="14">
        <f t="shared" si="96"/>
        <v>0</v>
      </c>
      <c r="Z726" s="4"/>
      <c r="AA726" s="10" t="str">
        <f t="shared" si="91"/>
        <v/>
      </c>
      <c r="AB726" s="10">
        <f t="shared" si="91"/>
        <v>399.54428571428571</v>
      </c>
      <c r="AC726" s="10" t="str">
        <f t="shared" si="91"/>
        <v/>
      </c>
      <c r="AD726" s="10" t="str">
        <f t="shared" si="90"/>
        <v/>
      </c>
      <c r="AE726" s="10" t="str">
        <f t="shared" si="90"/>
        <v/>
      </c>
      <c r="AF726" s="10" t="str">
        <f t="shared" si="90"/>
        <v/>
      </c>
      <c r="AG726" s="10" t="str">
        <f t="shared" si="90"/>
        <v/>
      </c>
      <c r="AH726" s="14">
        <f t="shared" si="97"/>
        <v>0</v>
      </c>
      <c r="AI726" s="12"/>
      <c r="AJ726" s="13" t="s">
        <v>32</v>
      </c>
    </row>
    <row r="727" spans="1:36" x14ac:dyDescent="0.3">
      <c r="A727" s="15" t="s">
        <v>881</v>
      </c>
      <c r="B727" s="9" t="str">
        <f>VLOOKUP(A727,'[1]Sub Pivot'!A$1:C$65536,2,FALSE)</f>
        <v>NEFF ROAD METERING POINT</v>
      </c>
      <c r="C727" s="10">
        <f>VLOOKUP(A727,'[1]Sub Pivot'!A$1:C$65536,3,FALSE)</f>
        <v>46637.2</v>
      </c>
      <c r="D727" s="10">
        <f>IFERROR(VLOOKUP(A727,'[1]BP-18 Substation Detail'!A$1:C$65536,3,FALSE),"")</f>
        <v>46637.2</v>
      </c>
      <c r="E727" s="11">
        <f t="shared" si="94"/>
        <v>0</v>
      </c>
      <c r="G727" s="10">
        <f>IFERROR(VLOOKUP('BP-20 Substation Detail'!A727,'[1]O&amp;M Pivot'!M$1:V$65536,10,FALSE),0)</f>
        <v>3684.2914285714287</v>
      </c>
      <c r="I727" s="13" t="s">
        <v>31</v>
      </c>
      <c r="J727" s="13">
        <v>1</v>
      </c>
      <c r="K727" s="13" t="s">
        <v>31</v>
      </c>
      <c r="L727" s="13" t="s">
        <v>31</v>
      </c>
      <c r="M727" s="13" t="s">
        <v>31</v>
      </c>
      <c r="N727" s="13" t="s">
        <v>31</v>
      </c>
      <c r="O727" s="13" t="s">
        <v>31</v>
      </c>
      <c r="P727" s="13">
        <f t="shared" si="95"/>
        <v>1</v>
      </c>
      <c r="R727" s="10" t="str">
        <f t="shared" si="93"/>
        <v/>
      </c>
      <c r="S727" s="10">
        <f t="shared" si="93"/>
        <v>46637.2</v>
      </c>
      <c r="T727" s="10" t="str">
        <f t="shared" si="93"/>
        <v/>
      </c>
      <c r="U727" s="10" t="str">
        <f t="shared" si="92"/>
        <v/>
      </c>
      <c r="V727" s="10" t="str">
        <f t="shared" si="92"/>
        <v/>
      </c>
      <c r="W727" s="10" t="str">
        <f t="shared" si="92"/>
        <v/>
      </c>
      <c r="X727" s="10" t="str">
        <f t="shared" si="92"/>
        <v/>
      </c>
      <c r="Y727" s="14">
        <f t="shared" si="96"/>
        <v>0</v>
      </c>
      <c r="Z727" s="4"/>
      <c r="AA727" s="10" t="str">
        <f t="shared" si="91"/>
        <v/>
      </c>
      <c r="AB727" s="10">
        <f t="shared" si="91"/>
        <v>3684.2914285714287</v>
      </c>
      <c r="AC727" s="10" t="str">
        <f t="shared" si="91"/>
        <v/>
      </c>
      <c r="AD727" s="10" t="str">
        <f t="shared" si="90"/>
        <v/>
      </c>
      <c r="AE727" s="10" t="str">
        <f t="shared" si="90"/>
        <v/>
      </c>
      <c r="AF727" s="10" t="str">
        <f t="shared" si="90"/>
        <v/>
      </c>
      <c r="AG727" s="10" t="str">
        <f t="shared" si="90"/>
        <v/>
      </c>
      <c r="AH727" s="14">
        <f t="shared" si="97"/>
        <v>0</v>
      </c>
      <c r="AI727" s="12"/>
      <c r="AJ727" s="13" t="s">
        <v>32</v>
      </c>
    </row>
    <row r="728" spans="1:36" x14ac:dyDescent="0.3">
      <c r="A728" s="15" t="s">
        <v>882</v>
      </c>
      <c r="B728" s="9" t="str">
        <f>VLOOKUP(A728,'[1]Sub Pivot'!A$1:C$65536,2,FALSE)</f>
        <v>NOTI CREEK SUBSTATION</v>
      </c>
      <c r="C728" s="10">
        <f>VLOOKUP(A728,'[1]Sub Pivot'!A$1:C$65536,3,FALSE)</f>
        <v>114195</v>
      </c>
      <c r="D728" s="10">
        <f>IFERROR(VLOOKUP(A728,'[1]BP-18 Substation Detail'!A$1:C$65536,3,FALSE),"")</f>
        <v>114195</v>
      </c>
      <c r="E728" s="11">
        <f t="shared" si="94"/>
        <v>0</v>
      </c>
      <c r="G728" s="10">
        <f>IFERROR(VLOOKUP('BP-20 Substation Detail'!A728,'[1]O&amp;M Pivot'!M$1:V$65536,10,FALSE),0)</f>
        <v>2475.241428571429</v>
      </c>
      <c r="I728" s="13" t="s">
        <v>31</v>
      </c>
      <c r="J728" s="13">
        <v>1</v>
      </c>
      <c r="K728" s="13" t="s">
        <v>31</v>
      </c>
      <c r="L728" s="13" t="s">
        <v>31</v>
      </c>
      <c r="M728" s="13" t="s">
        <v>31</v>
      </c>
      <c r="N728" s="13" t="s">
        <v>31</v>
      </c>
      <c r="O728" s="13" t="s">
        <v>31</v>
      </c>
      <c r="P728" s="13">
        <f t="shared" si="95"/>
        <v>1</v>
      </c>
      <c r="R728" s="10" t="str">
        <f t="shared" si="93"/>
        <v/>
      </c>
      <c r="S728" s="10">
        <f t="shared" si="93"/>
        <v>114195</v>
      </c>
      <c r="T728" s="10" t="str">
        <f t="shared" si="93"/>
        <v/>
      </c>
      <c r="U728" s="10" t="str">
        <f t="shared" si="92"/>
        <v/>
      </c>
      <c r="V728" s="10" t="str">
        <f t="shared" si="92"/>
        <v/>
      </c>
      <c r="W728" s="10" t="str">
        <f t="shared" si="92"/>
        <v/>
      </c>
      <c r="X728" s="10" t="str">
        <f t="shared" si="92"/>
        <v/>
      </c>
      <c r="Y728" s="14">
        <f t="shared" si="96"/>
        <v>0</v>
      </c>
      <c r="Z728" s="4"/>
      <c r="AA728" s="10" t="str">
        <f t="shared" si="91"/>
        <v/>
      </c>
      <c r="AB728" s="10">
        <f t="shared" si="91"/>
        <v>2475.241428571429</v>
      </c>
      <c r="AC728" s="10" t="str">
        <f t="shared" si="91"/>
        <v/>
      </c>
      <c r="AD728" s="10" t="str">
        <f t="shared" si="90"/>
        <v/>
      </c>
      <c r="AE728" s="10" t="str">
        <f t="shared" si="90"/>
        <v/>
      </c>
      <c r="AF728" s="10" t="str">
        <f t="shared" si="90"/>
        <v/>
      </c>
      <c r="AG728" s="10" t="str">
        <f t="shared" si="90"/>
        <v/>
      </c>
      <c r="AH728" s="14">
        <f t="shared" si="97"/>
        <v>0</v>
      </c>
      <c r="AI728" s="12"/>
      <c r="AJ728" s="13" t="s">
        <v>32</v>
      </c>
    </row>
    <row r="729" spans="1:36" x14ac:dyDescent="0.3">
      <c r="A729" s="15" t="s">
        <v>883</v>
      </c>
      <c r="B729" s="9" t="str">
        <f>VLOOKUP(A729,'[1]Sub Pivot'!A$1:C$65536,2,FALSE)</f>
        <v>OAK KNOLL SUBSTATION</v>
      </c>
      <c r="C729" s="10">
        <f>VLOOKUP(A729,'[1]Sub Pivot'!A$1:C$65536,3,FALSE)</f>
        <v>70494.34</v>
      </c>
      <c r="D729" s="10">
        <f>IFERROR(VLOOKUP(A729,'[1]BP-18 Substation Detail'!A$1:C$65536,3,FALSE),"")</f>
        <v>70494.34</v>
      </c>
      <c r="E729" s="11">
        <f t="shared" si="94"/>
        <v>0</v>
      </c>
      <c r="G729" s="10">
        <f>IFERROR(VLOOKUP('BP-20 Substation Detail'!A729,'[1]O&amp;M Pivot'!M$1:V$65536,10,FALSE),0)</f>
        <v>603.33142857142855</v>
      </c>
      <c r="I729" s="13" t="s">
        <v>31</v>
      </c>
      <c r="J729" s="13">
        <v>1</v>
      </c>
      <c r="K729" s="13" t="s">
        <v>31</v>
      </c>
      <c r="L729" s="13" t="s">
        <v>31</v>
      </c>
      <c r="M729" s="13" t="s">
        <v>31</v>
      </c>
      <c r="N729" s="13" t="s">
        <v>31</v>
      </c>
      <c r="O729" s="13" t="s">
        <v>31</v>
      </c>
      <c r="P729" s="13">
        <f t="shared" si="95"/>
        <v>1</v>
      </c>
      <c r="R729" s="10" t="str">
        <f t="shared" si="93"/>
        <v/>
      </c>
      <c r="S729" s="10">
        <f t="shared" si="93"/>
        <v>70494.34</v>
      </c>
      <c r="T729" s="10" t="str">
        <f t="shared" si="93"/>
        <v/>
      </c>
      <c r="U729" s="10" t="str">
        <f t="shared" si="92"/>
        <v/>
      </c>
      <c r="V729" s="10" t="str">
        <f t="shared" si="92"/>
        <v/>
      </c>
      <c r="W729" s="10" t="str">
        <f t="shared" si="92"/>
        <v/>
      </c>
      <c r="X729" s="10" t="str">
        <f t="shared" si="92"/>
        <v/>
      </c>
      <c r="Y729" s="14">
        <f t="shared" si="96"/>
        <v>0</v>
      </c>
      <c r="Z729" s="4"/>
      <c r="AA729" s="10" t="str">
        <f t="shared" si="91"/>
        <v/>
      </c>
      <c r="AB729" s="10">
        <f t="shared" si="91"/>
        <v>603.33142857142855</v>
      </c>
      <c r="AC729" s="10" t="str">
        <f t="shared" si="91"/>
        <v/>
      </c>
      <c r="AD729" s="10" t="str">
        <f t="shared" si="90"/>
        <v/>
      </c>
      <c r="AE729" s="10" t="str">
        <f t="shared" si="90"/>
        <v/>
      </c>
      <c r="AF729" s="10" t="str">
        <f t="shared" si="90"/>
        <v/>
      </c>
      <c r="AG729" s="10" t="str">
        <f t="shared" si="90"/>
        <v/>
      </c>
      <c r="AH729" s="14">
        <f t="shared" si="97"/>
        <v>0</v>
      </c>
      <c r="AI729" s="12"/>
      <c r="AJ729" s="13" t="s">
        <v>32</v>
      </c>
    </row>
    <row r="730" spans="1:36" x14ac:dyDescent="0.3">
      <c r="A730" s="15" t="s">
        <v>884</v>
      </c>
      <c r="B730" s="9" t="str">
        <f>VLOOKUP(A730,'[1]Sub Pivot'!A$1:C$65536,2,FALSE)</f>
        <v>O'GARA SUBSTATION</v>
      </c>
      <c r="C730" s="10">
        <f>VLOOKUP(A730,'[1]Sub Pivot'!A$1:C$65536,3,FALSE)</f>
        <v>1305</v>
      </c>
      <c r="D730" s="10">
        <f>IFERROR(VLOOKUP(A730,'[1]BP-18 Substation Detail'!A$1:C$65536,3,FALSE),"")</f>
        <v>1305</v>
      </c>
      <c r="E730" s="11">
        <f t="shared" si="94"/>
        <v>0</v>
      </c>
      <c r="G730" s="10">
        <f>IFERROR(VLOOKUP('BP-20 Substation Detail'!A730,'[1]O&amp;M Pivot'!M$1:V$65536,10,FALSE),0)</f>
        <v>199.66714285714284</v>
      </c>
      <c r="I730" s="13" t="s">
        <v>31</v>
      </c>
      <c r="J730" s="13">
        <v>1</v>
      </c>
      <c r="K730" s="13" t="s">
        <v>31</v>
      </c>
      <c r="L730" s="13" t="s">
        <v>31</v>
      </c>
      <c r="M730" s="13" t="s">
        <v>31</v>
      </c>
      <c r="N730" s="13" t="s">
        <v>31</v>
      </c>
      <c r="O730" s="13" t="s">
        <v>31</v>
      </c>
      <c r="P730" s="13">
        <f t="shared" si="95"/>
        <v>1</v>
      </c>
      <c r="R730" s="10" t="str">
        <f t="shared" si="93"/>
        <v/>
      </c>
      <c r="S730" s="10">
        <f t="shared" si="93"/>
        <v>1305</v>
      </c>
      <c r="T730" s="10" t="str">
        <f t="shared" si="93"/>
        <v/>
      </c>
      <c r="U730" s="10" t="str">
        <f t="shared" si="92"/>
        <v/>
      </c>
      <c r="V730" s="10" t="str">
        <f t="shared" si="92"/>
        <v/>
      </c>
      <c r="W730" s="10" t="str">
        <f t="shared" si="92"/>
        <v/>
      </c>
      <c r="X730" s="10" t="str">
        <f t="shared" si="92"/>
        <v/>
      </c>
      <c r="Y730" s="14">
        <f t="shared" si="96"/>
        <v>0</v>
      </c>
      <c r="Z730" s="4"/>
      <c r="AA730" s="10" t="str">
        <f t="shared" si="91"/>
        <v/>
      </c>
      <c r="AB730" s="10">
        <f t="shared" si="91"/>
        <v>199.66714285714284</v>
      </c>
      <c r="AC730" s="10" t="str">
        <f t="shared" si="91"/>
        <v/>
      </c>
      <c r="AD730" s="10" t="str">
        <f t="shared" si="90"/>
        <v/>
      </c>
      <c r="AE730" s="10" t="str">
        <f t="shared" si="90"/>
        <v/>
      </c>
      <c r="AF730" s="10" t="str">
        <f t="shared" si="90"/>
        <v/>
      </c>
      <c r="AG730" s="10" t="str">
        <f t="shared" si="90"/>
        <v/>
      </c>
      <c r="AH730" s="14">
        <f t="shared" si="97"/>
        <v>0</v>
      </c>
      <c r="AI730" s="12"/>
      <c r="AJ730" s="13" t="s">
        <v>32</v>
      </c>
    </row>
    <row r="731" spans="1:36" x14ac:dyDescent="0.3">
      <c r="A731" s="15" t="s">
        <v>885</v>
      </c>
      <c r="B731" s="9" t="str">
        <f>VLOOKUP(A731,'[1]Sub Pivot'!A$1:C$65536,2,FALSE)</f>
        <v>OHOP SUBSTATION</v>
      </c>
      <c r="C731" s="10">
        <f>VLOOKUP(A731,'[1]Sub Pivot'!A$1:C$65536,3,FALSE)</f>
        <v>61174.759999999995</v>
      </c>
      <c r="D731" s="10">
        <f>IFERROR(VLOOKUP(A731,'[1]BP-18 Substation Detail'!A$1:C$65536,3,FALSE),"")</f>
        <v>61174.759999999995</v>
      </c>
      <c r="E731" s="11">
        <f t="shared" si="94"/>
        <v>0</v>
      </c>
      <c r="G731" s="10">
        <f>IFERROR(VLOOKUP('BP-20 Substation Detail'!A731,'[1]O&amp;M Pivot'!M$1:V$65536,10,FALSE),0)</f>
        <v>2315.8942857142856</v>
      </c>
      <c r="I731" s="13" t="s">
        <v>31</v>
      </c>
      <c r="J731" s="13">
        <v>1</v>
      </c>
      <c r="K731" s="13" t="s">
        <v>31</v>
      </c>
      <c r="L731" s="13" t="s">
        <v>31</v>
      </c>
      <c r="M731" s="13" t="s">
        <v>31</v>
      </c>
      <c r="N731" s="13" t="s">
        <v>31</v>
      </c>
      <c r="O731" s="13" t="s">
        <v>31</v>
      </c>
      <c r="P731" s="13">
        <f t="shared" si="95"/>
        <v>1</v>
      </c>
      <c r="R731" s="10" t="str">
        <f t="shared" si="93"/>
        <v/>
      </c>
      <c r="S731" s="10">
        <f t="shared" si="93"/>
        <v>61174.759999999995</v>
      </c>
      <c r="T731" s="10" t="str">
        <f t="shared" si="93"/>
        <v/>
      </c>
      <c r="U731" s="10" t="str">
        <f t="shared" si="92"/>
        <v/>
      </c>
      <c r="V731" s="10" t="str">
        <f t="shared" si="92"/>
        <v/>
      </c>
      <c r="W731" s="10" t="str">
        <f t="shared" si="92"/>
        <v/>
      </c>
      <c r="X731" s="10" t="str">
        <f t="shared" si="92"/>
        <v/>
      </c>
      <c r="Y731" s="14">
        <f t="shared" si="96"/>
        <v>0</v>
      </c>
      <c r="Z731" s="4"/>
      <c r="AA731" s="10" t="str">
        <f t="shared" si="91"/>
        <v/>
      </c>
      <c r="AB731" s="10">
        <f t="shared" si="91"/>
        <v>2315.8942857142856</v>
      </c>
      <c r="AC731" s="10" t="str">
        <f t="shared" si="91"/>
        <v/>
      </c>
      <c r="AD731" s="10" t="str">
        <f t="shared" si="90"/>
        <v/>
      </c>
      <c r="AE731" s="10" t="str">
        <f t="shared" si="90"/>
        <v/>
      </c>
      <c r="AF731" s="10" t="str">
        <f t="shared" si="90"/>
        <v/>
      </c>
      <c r="AG731" s="10" t="str">
        <f t="shared" si="90"/>
        <v/>
      </c>
      <c r="AH731" s="14">
        <f t="shared" si="97"/>
        <v>0</v>
      </c>
      <c r="AI731" s="12"/>
      <c r="AJ731" s="13" t="s">
        <v>32</v>
      </c>
    </row>
    <row r="732" spans="1:36" x14ac:dyDescent="0.3">
      <c r="A732" s="15" t="s">
        <v>886</v>
      </c>
      <c r="B732" s="9" t="str">
        <f>VLOOKUP(A732,'[1]Sub Pivot'!A$1:C$65536,2,FALSE)</f>
        <v>OKANOGAN SUBSTATION</v>
      </c>
      <c r="C732" s="10">
        <f>VLOOKUP(A732,'[1]Sub Pivot'!A$1:C$65536,3,FALSE)</f>
        <v>10025.1</v>
      </c>
      <c r="D732" s="10">
        <f>IFERROR(VLOOKUP(A732,'[1]BP-18 Substation Detail'!A$1:C$65536,3,FALSE),"")</f>
        <v>10025.1</v>
      </c>
      <c r="E732" s="11">
        <f t="shared" si="94"/>
        <v>0</v>
      </c>
      <c r="G732" s="10">
        <f>IFERROR(VLOOKUP('BP-20 Substation Detail'!A732,'[1]O&amp;M Pivot'!M$1:V$65536,10,FALSE),0)</f>
        <v>1086.747142857143</v>
      </c>
      <c r="I732" s="13" t="s">
        <v>31</v>
      </c>
      <c r="J732" s="13">
        <v>1</v>
      </c>
      <c r="K732" s="13" t="s">
        <v>31</v>
      </c>
      <c r="L732" s="13" t="s">
        <v>31</v>
      </c>
      <c r="M732" s="13" t="s">
        <v>31</v>
      </c>
      <c r="N732" s="13" t="s">
        <v>31</v>
      </c>
      <c r="O732" s="13" t="s">
        <v>31</v>
      </c>
      <c r="P732" s="13">
        <f t="shared" si="95"/>
        <v>1</v>
      </c>
      <c r="R732" s="10" t="str">
        <f t="shared" si="93"/>
        <v/>
      </c>
      <c r="S732" s="10">
        <f t="shared" si="93"/>
        <v>10025.1</v>
      </c>
      <c r="T732" s="10" t="str">
        <f t="shared" si="93"/>
        <v/>
      </c>
      <c r="U732" s="10" t="str">
        <f t="shared" si="92"/>
        <v/>
      </c>
      <c r="V732" s="10" t="str">
        <f t="shared" si="92"/>
        <v/>
      </c>
      <c r="W732" s="10" t="str">
        <f t="shared" si="92"/>
        <v/>
      </c>
      <c r="X732" s="10" t="str">
        <f t="shared" si="92"/>
        <v/>
      </c>
      <c r="Y732" s="14">
        <f t="shared" si="96"/>
        <v>0</v>
      </c>
      <c r="Z732" s="4"/>
      <c r="AA732" s="10" t="str">
        <f t="shared" si="91"/>
        <v/>
      </c>
      <c r="AB732" s="10">
        <f t="shared" si="91"/>
        <v>1086.747142857143</v>
      </c>
      <c r="AC732" s="10" t="str">
        <f t="shared" si="91"/>
        <v/>
      </c>
      <c r="AD732" s="10" t="str">
        <f t="shared" si="90"/>
        <v/>
      </c>
      <c r="AE732" s="10" t="str">
        <f t="shared" si="90"/>
        <v/>
      </c>
      <c r="AF732" s="10" t="str">
        <f t="shared" si="90"/>
        <v/>
      </c>
      <c r="AG732" s="10" t="str">
        <f t="shared" si="90"/>
        <v/>
      </c>
      <c r="AH732" s="14">
        <f t="shared" si="97"/>
        <v>0</v>
      </c>
      <c r="AI732" s="12"/>
      <c r="AJ732" s="13" t="s">
        <v>32</v>
      </c>
    </row>
    <row r="733" spans="1:36" x14ac:dyDescent="0.3">
      <c r="A733" s="15" t="s">
        <v>887</v>
      </c>
      <c r="B733" s="9" t="str">
        <f>VLOOKUP(A733,'[1]Sub Pivot'!A$1:C$65536,2,FALSE)</f>
        <v>OLD LOWER GENERATING PLANT</v>
      </c>
      <c r="C733" s="10">
        <f>VLOOKUP(A733,'[1]Sub Pivot'!A$1:C$65536,3,FALSE)</f>
        <v>7514</v>
      </c>
      <c r="D733" s="10">
        <f>IFERROR(VLOOKUP(A733,'[1]BP-18 Substation Detail'!A$1:C$65536,3,FALSE),"")</f>
        <v>7514</v>
      </c>
      <c r="E733" s="11">
        <f t="shared" si="94"/>
        <v>0</v>
      </c>
      <c r="G733" s="10">
        <f>IFERROR(VLOOKUP('BP-20 Substation Detail'!A733,'[1]O&amp;M Pivot'!M$1:V$65536,10,FALSE),0)</f>
        <v>0</v>
      </c>
      <c r="I733" s="13" t="s">
        <v>31</v>
      </c>
      <c r="J733" s="13">
        <v>1</v>
      </c>
      <c r="K733" s="13" t="s">
        <v>31</v>
      </c>
      <c r="L733" s="13" t="s">
        <v>31</v>
      </c>
      <c r="M733" s="13" t="s">
        <v>31</v>
      </c>
      <c r="N733" s="13" t="s">
        <v>31</v>
      </c>
      <c r="O733" s="13" t="s">
        <v>31</v>
      </c>
      <c r="P733" s="13">
        <f t="shared" si="95"/>
        <v>1</v>
      </c>
      <c r="R733" s="10" t="str">
        <f t="shared" si="93"/>
        <v/>
      </c>
      <c r="S733" s="10">
        <f t="shared" si="93"/>
        <v>7514</v>
      </c>
      <c r="T733" s="10" t="str">
        <f t="shared" si="93"/>
        <v/>
      </c>
      <c r="U733" s="10" t="str">
        <f t="shared" si="92"/>
        <v/>
      </c>
      <c r="V733" s="10" t="str">
        <f t="shared" si="92"/>
        <v/>
      </c>
      <c r="W733" s="10" t="str">
        <f t="shared" si="92"/>
        <v/>
      </c>
      <c r="X733" s="10" t="str">
        <f t="shared" si="92"/>
        <v/>
      </c>
      <c r="Y733" s="14">
        <f t="shared" si="96"/>
        <v>0</v>
      </c>
      <c r="Z733" s="4"/>
      <c r="AA733" s="10" t="str">
        <f t="shared" si="91"/>
        <v/>
      </c>
      <c r="AB733" s="10">
        <f t="shared" si="91"/>
        <v>0</v>
      </c>
      <c r="AC733" s="10" t="str">
        <f t="shared" si="91"/>
        <v/>
      </c>
      <c r="AD733" s="10" t="str">
        <f t="shared" si="90"/>
        <v/>
      </c>
      <c r="AE733" s="10" t="str">
        <f t="shared" si="90"/>
        <v/>
      </c>
      <c r="AF733" s="10" t="str">
        <f t="shared" si="90"/>
        <v/>
      </c>
      <c r="AG733" s="10" t="str">
        <f t="shared" si="90"/>
        <v/>
      </c>
      <c r="AH733" s="14">
        <f t="shared" si="97"/>
        <v>0</v>
      </c>
      <c r="AI733" s="12"/>
      <c r="AJ733" s="13" t="s">
        <v>32</v>
      </c>
    </row>
    <row r="734" spans="1:36" x14ac:dyDescent="0.3">
      <c r="A734" s="15" t="s">
        <v>888</v>
      </c>
      <c r="B734" s="9" t="str">
        <f>VLOOKUP(A734,'[1]Sub Pivot'!A$1:C$65536,2,FALSE)</f>
        <v>OLNEY METERING POINT</v>
      </c>
      <c r="C734" s="10">
        <f>VLOOKUP(A734,'[1]Sub Pivot'!A$1:C$65536,3,FALSE)</f>
        <v>35014.269999999997</v>
      </c>
      <c r="D734" s="10">
        <f>IFERROR(VLOOKUP(A734,'[1]BP-18 Substation Detail'!A$1:C$65536,3,FALSE),"")</f>
        <v>35014.270000000004</v>
      </c>
      <c r="E734" s="11">
        <f t="shared" si="94"/>
        <v>-2.0779978032337744E-16</v>
      </c>
      <c r="G734" s="10">
        <f>IFERROR(VLOOKUP('BP-20 Substation Detail'!A734,'[1]O&amp;M Pivot'!M$1:V$65536,10,FALSE),0)</f>
        <v>347.51000000000005</v>
      </c>
      <c r="I734" s="13" t="s">
        <v>31</v>
      </c>
      <c r="J734" s="13">
        <v>1</v>
      </c>
      <c r="K734" s="13" t="s">
        <v>31</v>
      </c>
      <c r="L734" s="13" t="s">
        <v>31</v>
      </c>
      <c r="M734" s="13" t="s">
        <v>31</v>
      </c>
      <c r="N734" s="13" t="s">
        <v>31</v>
      </c>
      <c r="O734" s="13" t="s">
        <v>31</v>
      </c>
      <c r="P734" s="13">
        <f t="shared" si="95"/>
        <v>1</v>
      </c>
      <c r="R734" s="10" t="str">
        <f t="shared" si="93"/>
        <v/>
      </c>
      <c r="S734" s="10">
        <f t="shared" si="93"/>
        <v>35014.269999999997</v>
      </c>
      <c r="T734" s="10" t="str">
        <f t="shared" si="93"/>
        <v/>
      </c>
      <c r="U734" s="10" t="str">
        <f t="shared" si="92"/>
        <v/>
      </c>
      <c r="V734" s="10" t="str">
        <f t="shared" si="92"/>
        <v/>
      </c>
      <c r="W734" s="10" t="str">
        <f t="shared" si="92"/>
        <v/>
      </c>
      <c r="X734" s="10" t="str">
        <f t="shared" si="92"/>
        <v/>
      </c>
      <c r="Y734" s="14">
        <f t="shared" si="96"/>
        <v>0</v>
      </c>
      <c r="Z734" s="4"/>
      <c r="AA734" s="10" t="str">
        <f t="shared" si="91"/>
        <v/>
      </c>
      <c r="AB734" s="10">
        <f t="shared" si="91"/>
        <v>347.51000000000005</v>
      </c>
      <c r="AC734" s="10" t="str">
        <f t="shared" si="91"/>
        <v/>
      </c>
      <c r="AD734" s="10" t="str">
        <f t="shared" si="90"/>
        <v/>
      </c>
      <c r="AE734" s="10" t="str">
        <f t="shared" si="90"/>
        <v/>
      </c>
      <c r="AF734" s="10" t="str">
        <f t="shared" si="90"/>
        <v/>
      </c>
      <c r="AG734" s="10" t="str">
        <f t="shared" si="90"/>
        <v/>
      </c>
      <c r="AH734" s="14">
        <f t="shared" si="97"/>
        <v>0</v>
      </c>
      <c r="AI734" s="12"/>
      <c r="AJ734" s="13" t="s">
        <v>32</v>
      </c>
    </row>
    <row r="735" spans="1:36" x14ac:dyDescent="0.3">
      <c r="A735" s="15" t="s">
        <v>889</v>
      </c>
      <c r="B735" s="9" t="str">
        <f>VLOOKUP(A735,'[1]Sub Pivot'!A$1:C$65536,2,FALSE)</f>
        <v>OLYMPIC PIPELINE</v>
      </c>
      <c r="C735" s="10">
        <f>VLOOKUP(A735,'[1]Sub Pivot'!A$1:C$65536,3,FALSE)</f>
        <v>12580</v>
      </c>
      <c r="D735" s="10">
        <f>IFERROR(VLOOKUP(A735,'[1]BP-18 Substation Detail'!A$1:C$65536,3,FALSE),"")</f>
        <v>12580</v>
      </c>
      <c r="E735" s="11">
        <f t="shared" si="94"/>
        <v>0</v>
      </c>
      <c r="G735" s="10">
        <f>IFERROR(VLOOKUP('BP-20 Substation Detail'!A735,'[1]O&amp;M Pivot'!M$1:V$65536,10,FALSE),0)</f>
        <v>564.5214285714286</v>
      </c>
      <c r="I735" s="13" t="s">
        <v>31</v>
      </c>
      <c r="J735" s="13">
        <v>1</v>
      </c>
      <c r="K735" s="13" t="s">
        <v>31</v>
      </c>
      <c r="L735" s="13" t="s">
        <v>31</v>
      </c>
      <c r="M735" s="13" t="s">
        <v>31</v>
      </c>
      <c r="N735" s="13" t="s">
        <v>31</v>
      </c>
      <c r="O735" s="13" t="s">
        <v>31</v>
      </c>
      <c r="P735" s="13">
        <f t="shared" si="95"/>
        <v>1</v>
      </c>
      <c r="R735" s="10" t="str">
        <f t="shared" si="93"/>
        <v/>
      </c>
      <c r="S735" s="10">
        <f t="shared" si="93"/>
        <v>12580</v>
      </c>
      <c r="T735" s="10" t="str">
        <f t="shared" si="93"/>
        <v/>
      </c>
      <c r="U735" s="10" t="str">
        <f t="shared" si="92"/>
        <v/>
      </c>
      <c r="V735" s="10" t="str">
        <f t="shared" si="92"/>
        <v/>
      </c>
      <c r="W735" s="10" t="str">
        <f t="shared" si="92"/>
        <v/>
      </c>
      <c r="X735" s="10" t="str">
        <f t="shared" si="92"/>
        <v/>
      </c>
      <c r="Y735" s="14">
        <f t="shared" si="96"/>
        <v>0</v>
      </c>
      <c r="Z735" s="4"/>
      <c r="AA735" s="10" t="str">
        <f t="shared" si="91"/>
        <v/>
      </c>
      <c r="AB735" s="10">
        <f t="shared" si="91"/>
        <v>564.5214285714286</v>
      </c>
      <c r="AC735" s="10" t="str">
        <f t="shared" si="91"/>
        <v/>
      </c>
      <c r="AD735" s="10" t="str">
        <f t="shared" si="90"/>
        <v/>
      </c>
      <c r="AE735" s="10" t="str">
        <f t="shared" si="90"/>
        <v/>
      </c>
      <c r="AF735" s="10" t="str">
        <f t="shared" si="90"/>
        <v/>
      </c>
      <c r="AG735" s="10" t="str">
        <f t="shared" si="90"/>
        <v/>
      </c>
      <c r="AH735" s="14">
        <f t="shared" si="97"/>
        <v>0</v>
      </c>
      <c r="AI735" s="12"/>
      <c r="AJ735" s="13" t="s">
        <v>32</v>
      </c>
    </row>
    <row r="736" spans="1:36" x14ac:dyDescent="0.3">
      <c r="A736" s="15" t="s">
        <v>890</v>
      </c>
      <c r="B736" s="9" t="str">
        <f>VLOOKUP(A736,'[1]Sub Pivot'!A$1:C$65536,2,FALSE)</f>
        <v>OMAK SUBSTATION</v>
      </c>
      <c r="C736" s="10">
        <f>VLOOKUP(A736,'[1]Sub Pivot'!A$1:C$65536,3,FALSE)</f>
        <v>13613.1</v>
      </c>
      <c r="D736" s="10">
        <f>IFERROR(VLOOKUP(A736,'[1]BP-18 Substation Detail'!A$1:C$65536,3,FALSE),"")</f>
        <v>13613.1</v>
      </c>
      <c r="E736" s="11">
        <f t="shared" si="94"/>
        <v>0</v>
      </c>
      <c r="G736" s="10">
        <f>IFERROR(VLOOKUP('BP-20 Substation Detail'!A736,'[1]O&amp;M Pivot'!M$1:V$65536,10,FALSE),0)</f>
        <v>668.50857142857149</v>
      </c>
      <c r="I736" s="13" t="s">
        <v>31</v>
      </c>
      <c r="J736" s="13">
        <v>1</v>
      </c>
      <c r="K736" s="13" t="s">
        <v>31</v>
      </c>
      <c r="L736" s="13" t="s">
        <v>31</v>
      </c>
      <c r="M736" s="13" t="s">
        <v>31</v>
      </c>
      <c r="N736" s="13" t="s">
        <v>31</v>
      </c>
      <c r="O736" s="13" t="s">
        <v>31</v>
      </c>
      <c r="P736" s="13">
        <f t="shared" si="95"/>
        <v>1</v>
      </c>
      <c r="R736" s="10" t="str">
        <f t="shared" si="93"/>
        <v/>
      </c>
      <c r="S736" s="10">
        <f t="shared" si="93"/>
        <v>13613.1</v>
      </c>
      <c r="T736" s="10" t="str">
        <f t="shared" si="93"/>
        <v/>
      </c>
      <c r="U736" s="10" t="str">
        <f t="shared" si="92"/>
        <v/>
      </c>
      <c r="V736" s="10" t="str">
        <f t="shared" si="92"/>
        <v/>
      </c>
      <c r="W736" s="10" t="str">
        <f t="shared" si="92"/>
        <v/>
      </c>
      <c r="X736" s="10" t="str">
        <f t="shared" si="92"/>
        <v/>
      </c>
      <c r="Y736" s="14">
        <f t="shared" si="96"/>
        <v>0</v>
      </c>
      <c r="Z736" s="4"/>
      <c r="AA736" s="10" t="str">
        <f t="shared" si="91"/>
        <v/>
      </c>
      <c r="AB736" s="10">
        <f t="shared" si="91"/>
        <v>668.50857142857149</v>
      </c>
      <c r="AC736" s="10" t="str">
        <f t="shared" si="91"/>
        <v/>
      </c>
      <c r="AD736" s="10" t="str">
        <f t="shared" si="90"/>
        <v/>
      </c>
      <c r="AE736" s="10" t="str">
        <f t="shared" si="90"/>
        <v/>
      </c>
      <c r="AF736" s="10" t="str">
        <f t="shared" si="90"/>
        <v/>
      </c>
      <c r="AG736" s="10" t="str">
        <f t="shared" si="90"/>
        <v/>
      </c>
      <c r="AH736" s="14">
        <f t="shared" si="97"/>
        <v>0</v>
      </c>
      <c r="AI736" s="12"/>
      <c r="AJ736" s="13" t="s">
        <v>32</v>
      </c>
    </row>
    <row r="737" spans="1:36" x14ac:dyDescent="0.3">
      <c r="A737" s="15" t="s">
        <v>891</v>
      </c>
      <c r="B737" s="9" t="str">
        <f>VLOOKUP(A737,'[1]Sub Pivot'!A$1:C$65536,2,FALSE)</f>
        <v>OPHIR SUBSTATION</v>
      </c>
      <c r="C737" s="10">
        <f>VLOOKUP(A737,'[1]Sub Pivot'!A$1:C$65536,3,FALSE)</f>
        <v>11385</v>
      </c>
      <c r="D737" s="10">
        <f>IFERROR(VLOOKUP(A737,'[1]BP-18 Substation Detail'!A$1:C$65536,3,FALSE),"")</f>
        <v>11385</v>
      </c>
      <c r="E737" s="11">
        <f t="shared" si="94"/>
        <v>0</v>
      </c>
      <c r="G737" s="10">
        <f>IFERROR(VLOOKUP('BP-20 Substation Detail'!A737,'[1]O&amp;M Pivot'!M$1:V$65536,10,FALSE),0)</f>
        <v>0</v>
      </c>
      <c r="I737" s="13" t="s">
        <v>31</v>
      </c>
      <c r="J737" s="13">
        <v>1</v>
      </c>
      <c r="K737" s="13" t="s">
        <v>31</v>
      </c>
      <c r="L737" s="13" t="s">
        <v>31</v>
      </c>
      <c r="M737" s="13" t="s">
        <v>31</v>
      </c>
      <c r="N737" s="13" t="s">
        <v>31</v>
      </c>
      <c r="O737" s="13" t="s">
        <v>31</v>
      </c>
      <c r="P737" s="13">
        <f t="shared" si="95"/>
        <v>1</v>
      </c>
      <c r="R737" s="10" t="str">
        <f t="shared" si="93"/>
        <v/>
      </c>
      <c r="S737" s="10">
        <f t="shared" si="93"/>
        <v>11385</v>
      </c>
      <c r="T737" s="10" t="str">
        <f t="shared" si="93"/>
        <v/>
      </c>
      <c r="U737" s="10" t="str">
        <f t="shared" si="92"/>
        <v/>
      </c>
      <c r="V737" s="10" t="str">
        <f t="shared" si="92"/>
        <v/>
      </c>
      <c r="W737" s="10" t="str">
        <f t="shared" si="92"/>
        <v/>
      </c>
      <c r="X737" s="10" t="str">
        <f t="shared" si="92"/>
        <v/>
      </c>
      <c r="Y737" s="14">
        <f t="shared" si="96"/>
        <v>0</v>
      </c>
      <c r="Z737" s="4"/>
      <c r="AA737" s="10" t="str">
        <f t="shared" si="91"/>
        <v/>
      </c>
      <c r="AB737" s="10">
        <f t="shared" si="91"/>
        <v>0</v>
      </c>
      <c r="AC737" s="10" t="str">
        <f t="shared" si="91"/>
        <v/>
      </c>
      <c r="AD737" s="10" t="str">
        <f t="shared" si="90"/>
        <v/>
      </c>
      <c r="AE737" s="10" t="str">
        <f t="shared" si="90"/>
        <v/>
      </c>
      <c r="AF737" s="10" t="str">
        <f t="shared" si="90"/>
        <v/>
      </c>
      <c r="AG737" s="10" t="str">
        <f t="shared" si="90"/>
        <v/>
      </c>
      <c r="AH737" s="14">
        <f t="shared" si="97"/>
        <v>0</v>
      </c>
      <c r="AI737" s="12"/>
      <c r="AJ737" s="13" t="s">
        <v>32</v>
      </c>
    </row>
    <row r="738" spans="1:36" x14ac:dyDescent="0.3">
      <c r="A738" s="15" t="s">
        <v>892</v>
      </c>
      <c r="B738" s="9" t="str">
        <f>VLOOKUP(A738,'[1]Sub Pivot'!A$1:C$65536,2,FALSE)</f>
        <v>OPPORTUNITY SUBSTATION</v>
      </c>
      <c r="C738" s="10">
        <f>VLOOKUP(A738,'[1]Sub Pivot'!A$1:C$65536,3,FALSE)</f>
        <v>15961</v>
      </c>
      <c r="D738" s="10">
        <f>IFERROR(VLOOKUP(A738,'[1]BP-18 Substation Detail'!A$1:C$65536,3,FALSE),"")</f>
        <v>15961</v>
      </c>
      <c r="E738" s="11">
        <f t="shared" si="94"/>
        <v>0</v>
      </c>
      <c r="G738" s="10">
        <f>IFERROR(VLOOKUP('BP-20 Substation Detail'!A738,'[1]O&amp;M Pivot'!M$1:V$65536,10,FALSE),0)</f>
        <v>204.81285714285715</v>
      </c>
      <c r="I738" s="13" t="s">
        <v>31</v>
      </c>
      <c r="J738" s="13">
        <v>1</v>
      </c>
      <c r="K738" s="13" t="s">
        <v>31</v>
      </c>
      <c r="L738" s="13" t="s">
        <v>31</v>
      </c>
      <c r="M738" s="13" t="s">
        <v>31</v>
      </c>
      <c r="N738" s="13" t="s">
        <v>31</v>
      </c>
      <c r="O738" s="13" t="s">
        <v>31</v>
      </c>
      <c r="P738" s="13">
        <f t="shared" si="95"/>
        <v>1</v>
      </c>
      <c r="R738" s="10" t="str">
        <f t="shared" si="93"/>
        <v/>
      </c>
      <c r="S738" s="10">
        <f t="shared" si="93"/>
        <v>15961</v>
      </c>
      <c r="T738" s="10" t="str">
        <f t="shared" si="93"/>
        <v/>
      </c>
      <c r="U738" s="10" t="str">
        <f t="shared" si="92"/>
        <v/>
      </c>
      <c r="V738" s="10" t="str">
        <f t="shared" si="92"/>
        <v/>
      </c>
      <c r="W738" s="10" t="str">
        <f t="shared" si="92"/>
        <v/>
      </c>
      <c r="X738" s="10" t="str">
        <f t="shared" si="92"/>
        <v/>
      </c>
      <c r="Y738" s="14">
        <f t="shared" si="96"/>
        <v>0</v>
      </c>
      <c r="Z738" s="4"/>
      <c r="AA738" s="10" t="str">
        <f t="shared" si="91"/>
        <v/>
      </c>
      <c r="AB738" s="10">
        <f t="shared" si="91"/>
        <v>204.81285714285715</v>
      </c>
      <c r="AC738" s="10" t="str">
        <f t="shared" si="91"/>
        <v/>
      </c>
      <c r="AD738" s="10" t="str">
        <f t="shared" si="90"/>
        <v/>
      </c>
      <c r="AE738" s="10" t="str">
        <f t="shared" si="90"/>
        <v/>
      </c>
      <c r="AF738" s="10" t="str">
        <f t="shared" si="90"/>
        <v/>
      </c>
      <c r="AG738" s="10" t="str">
        <f t="shared" si="90"/>
        <v/>
      </c>
      <c r="AH738" s="14">
        <f t="shared" si="97"/>
        <v>0</v>
      </c>
      <c r="AI738" s="12"/>
      <c r="AJ738" s="13" t="s">
        <v>32</v>
      </c>
    </row>
    <row r="739" spans="1:36" x14ac:dyDescent="0.3">
      <c r="A739" s="15" t="s">
        <v>893</v>
      </c>
      <c r="B739" s="9" t="str">
        <f>VLOOKUP(A739,'[1]Sub Pivot'!A$1:C$65536,2,FALSE)</f>
        <v>OREMET SUBSTATION</v>
      </c>
      <c r="C739" s="10">
        <f>VLOOKUP(A739,'[1]Sub Pivot'!A$1:C$65536,3,FALSE)</f>
        <v>31352</v>
      </c>
      <c r="D739" s="10">
        <f>IFERROR(VLOOKUP(A739,'[1]BP-18 Substation Detail'!A$1:C$65536,3,FALSE),"")</f>
        <v>31352</v>
      </c>
      <c r="E739" s="11">
        <f t="shared" si="94"/>
        <v>0</v>
      </c>
      <c r="G739" s="10">
        <f>IFERROR(VLOOKUP('BP-20 Substation Detail'!A739,'[1]O&amp;M Pivot'!M$1:V$65536,10,FALSE),0)</f>
        <v>0</v>
      </c>
      <c r="I739" s="13" t="s">
        <v>31</v>
      </c>
      <c r="J739" s="13">
        <v>1</v>
      </c>
      <c r="K739" s="13" t="s">
        <v>31</v>
      </c>
      <c r="L739" s="13" t="s">
        <v>31</v>
      </c>
      <c r="M739" s="13" t="s">
        <v>31</v>
      </c>
      <c r="N739" s="13" t="s">
        <v>31</v>
      </c>
      <c r="O739" s="13" t="s">
        <v>31</v>
      </c>
      <c r="P739" s="13">
        <f t="shared" si="95"/>
        <v>1</v>
      </c>
      <c r="R739" s="10" t="str">
        <f t="shared" si="93"/>
        <v/>
      </c>
      <c r="S739" s="10">
        <f t="shared" si="93"/>
        <v>31352</v>
      </c>
      <c r="T739" s="10" t="str">
        <f t="shared" si="93"/>
        <v/>
      </c>
      <c r="U739" s="10" t="str">
        <f t="shared" si="92"/>
        <v/>
      </c>
      <c r="V739" s="10" t="str">
        <f t="shared" si="92"/>
        <v/>
      </c>
      <c r="W739" s="10" t="str">
        <f t="shared" si="92"/>
        <v/>
      </c>
      <c r="X739" s="10" t="str">
        <f t="shared" si="92"/>
        <v/>
      </c>
      <c r="Y739" s="14">
        <f t="shared" si="96"/>
        <v>0</v>
      </c>
      <c r="Z739" s="4"/>
      <c r="AA739" s="10" t="str">
        <f t="shared" si="91"/>
        <v/>
      </c>
      <c r="AB739" s="10">
        <f t="shared" si="91"/>
        <v>0</v>
      </c>
      <c r="AC739" s="10" t="str">
        <f t="shared" si="91"/>
        <v/>
      </c>
      <c r="AD739" s="10" t="str">
        <f t="shared" si="90"/>
        <v/>
      </c>
      <c r="AE739" s="10" t="str">
        <f t="shared" si="90"/>
        <v/>
      </c>
      <c r="AF739" s="10" t="str">
        <f t="shared" si="90"/>
        <v/>
      </c>
      <c r="AG739" s="10" t="str">
        <f t="shared" si="90"/>
        <v/>
      </c>
      <c r="AH739" s="14">
        <f t="shared" si="97"/>
        <v>0</v>
      </c>
      <c r="AI739" s="12"/>
      <c r="AJ739" s="13" t="s">
        <v>32</v>
      </c>
    </row>
    <row r="740" spans="1:36" x14ac:dyDescent="0.3">
      <c r="A740" s="15" t="s">
        <v>894</v>
      </c>
      <c r="B740" s="9" t="str">
        <f>VLOOKUP(A740,'[1]Sub Pivot'!A$1:C$65536,2,FALSE)</f>
        <v>OTHELLO SUBSTATION</v>
      </c>
      <c r="C740" s="10">
        <f>VLOOKUP(A740,'[1]Sub Pivot'!A$1:C$65536,3,FALSE)</f>
        <v>69527</v>
      </c>
      <c r="D740" s="10">
        <f>IFERROR(VLOOKUP(A740,'[1]BP-18 Substation Detail'!A$1:C$65536,3,FALSE),"")</f>
        <v>69527</v>
      </c>
      <c r="E740" s="11">
        <f t="shared" si="94"/>
        <v>0</v>
      </c>
      <c r="G740" s="10">
        <f>IFERROR(VLOOKUP('BP-20 Substation Detail'!A740,'[1]O&amp;M Pivot'!M$1:V$65536,10,FALSE),0)</f>
        <v>0</v>
      </c>
      <c r="I740" s="13" t="s">
        <v>31</v>
      </c>
      <c r="J740" s="13">
        <v>1</v>
      </c>
      <c r="K740" s="13" t="s">
        <v>31</v>
      </c>
      <c r="L740" s="13" t="s">
        <v>31</v>
      </c>
      <c r="M740" s="13" t="s">
        <v>31</v>
      </c>
      <c r="N740" s="13" t="s">
        <v>31</v>
      </c>
      <c r="O740" s="13" t="s">
        <v>31</v>
      </c>
      <c r="P740" s="13">
        <f t="shared" si="95"/>
        <v>1</v>
      </c>
      <c r="R740" s="10" t="str">
        <f t="shared" si="93"/>
        <v/>
      </c>
      <c r="S740" s="10">
        <f t="shared" si="93"/>
        <v>69527</v>
      </c>
      <c r="T740" s="10" t="str">
        <f t="shared" si="93"/>
        <v/>
      </c>
      <c r="U740" s="10" t="str">
        <f t="shared" si="92"/>
        <v/>
      </c>
      <c r="V740" s="10" t="str">
        <f t="shared" si="92"/>
        <v/>
      </c>
      <c r="W740" s="10" t="str">
        <f t="shared" si="92"/>
        <v/>
      </c>
      <c r="X740" s="10" t="str">
        <f t="shared" si="92"/>
        <v/>
      </c>
      <c r="Y740" s="14">
        <f t="shared" si="96"/>
        <v>0</v>
      </c>
      <c r="Z740" s="4"/>
      <c r="AA740" s="10" t="str">
        <f t="shared" si="91"/>
        <v/>
      </c>
      <c r="AB740" s="10">
        <f t="shared" si="91"/>
        <v>0</v>
      </c>
      <c r="AC740" s="10" t="str">
        <f t="shared" si="91"/>
        <v/>
      </c>
      <c r="AD740" s="10" t="str">
        <f t="shared" si="90"/>
        <v/>
      </c>
      <c r="AE740" s="10" t="str">
        <f t="shared" si="90"/>
        <v/>
      </c>
      <c r="AF740" s="10" t="str">
        <f t="shared" si="90"/>
        <v/>
      </c>
      <c r="AG740" s="10" t="str">
        <f t="shared" si="90"/>
        <v/>
      </c>
      <c r="AH740" s="14">
        <f t="shared" si="97"/>
        <v>0</v>
      </c>
      <c r="AI740" s="12"/>
      <c r="AJ740" s="13" t="s">
        <v>32</v>
      </c>
    </row>
    <row r="741" spans="1:36" x14ac:dyDescent="0.3">
      <c r="A741" s="15" t="s">
        <v>895</v>
      </c>
      <c r="B741" s="9" t="str">
        <f>VLOOKUP(A741,'[1]Sub Pivot'!A$1:C$65536,2,FALSE)</f>
        <v>PACKWOOD SUBSTATION</v>
      </c>
      <c r="C741" s="10">
        <f>VLOOKUP(A741,'[1]Sub Pivot'!A$1:C$65536,3,FALSE)</f>
        <v>59119</v>
      </c>
      <c r="D741" s="10">
        <f>IFERROR(VLOOKUP(A741,'[1]BP-18 Substation Detail'!A$1:C$65536,3,FALSE),"")</f>
        <v>59119</v>
      </c>
      <c r="E741" s="11">
        <f t="shared" si="94"/>
        <v>0</v>
      </c>
      <c r="G741" s="10">
        <f>IFERROR(VLOOKUP('BP-20 Substation Detail'!A741,'[1]O&amp;M Pivot'!M$1:V$65536,10,FALSE),0)</f>
        <v>0</v>
      </c>
      <c r="I741" s="13" t="s">
        <v>31</v>
      </c>
      <c r="J741" s="13">
        <v>1</v>
      </c>
      <c r="K741" s="13" t="s">
        <v>31</v>
      </c>
      <c r="L741" s="13" t="s">
        <v>31</v>
      </c>
      <c r="M741" s="13" t="s">
        <v>31</v>
      </c>
      <c r="N741" s="13" t="s">
        <v>31</v>
      </c>
      <c r="O741" s="13" t="s">
        <v>31</v>
      </c>
      <c r="P741" s="13">
        <f t="shared" si="95"/>
        <v>1</v>
      </c>
      <c r="R741" s="10" t="str">
        <f t="shared" si="93"/>
        <v/>
      </c>
      <c r="S741" s="10">
        <f t="shared" si="93"/>
        <v>59119</v>
      </c>
      <c r="T741" s="10" t="str">
        <f t="shared" si="93"/>
        <v/>
      </c>
      <c r="U741" s="10" t="str">
        <f t="shared" si="92"/>
        <v/>
      </c>
      <c r="V741" s="10" t="str">
        <f t="shared" si="92"/>
        <v/>
      </c>
      <c r="W741" s="10" t="str">
        <f t="shared" si="92"/>
        <v/>
      </c>
      <c r="X741" s="10" t="str">
        <f t="shared" si="92"/>
        <v/>
      </c>
      <c r="Y741" s="14">
        <f t="shared" si="96"/>
        <v>0</v>
      </c>
      <c r="Z741" s="4"/>
      <c r="AA741" s="10" t="str">
        <f t="shared" si="91"/>
        <v/>
      </c>
      <c r="AB741" s="10">
        <f t="shared" si="91"/>
        <v>0</v>
      </c>
      <c r="AC741" s="10" t="str">
        <f t="shared" si="91"/>
        <v/>
      </c>
      <c r="AD741" s="10" t="str">
        <f t="shared" si="90"/>
        <v/>
      </c>
      <c r="AE741" s="10" t="str">
        <f t="shared" si="90"/>
        <v/>
      </c>
      <c r="AF741" s="10" t="str">
        <f t="shared" si="90"/>
        <v/>
      </c>
      <c r="AG741" s="10" t="str">
        <f t="shared" si="90"/>
        <v/>
      </c>
      <c r="AH741" s="14">
        <f t="shared" si="97"/>
        <v>0</v>
      </c>
      <c r="AI741" s="12"/>
      <c r="AJ741" s="13" t="s">
        <v>32</v>
      </c>
    </row>
    <row r="742" spans="1:36" x14ac:dyDescent="0.3">
      <c r="A742" s="15" t="s">
        <v>896</v>
      </c>
      <c r="B742" s="9" t="str">
        <f>VLOOKUP(A742,'[1]Sub Pivot'!A$1:C$65536,2,FALSE)</f>
        <v>PALISADES POWERHOUSE</v>
      </c>
      <c r="C742" s="10">
        <f>VLOOKUP(A742,'[1]Sub Pivot'!A$1:C$65536,3,FALSE)</f>
        <v>620267.15</v>
      </c>
      <c r="D742" s="10">
        <f>IFERROR(VLOOKUP(A742,'[1]BP-18 Substation Detail'!A$1:C$65536,3,FALSE),"")</f>
        <v>620267.15</v>
      </c>
      <c r="E742" s="11">
        <f t="shared" si="94"/>
        <v>0</v>
      </c>
      <c r="G742" s="10">
        <f>IFERROR(VLOOKUP('BP-20 Substation Detail'!A742,'[1]O&amp;M Pivot'!M$1:V$65536,10,FALSE),0)</f>
        <v>8531.6971428571433</v>
      </c>
      <c r="I742" s="13">
        <v>1</v>
      </c>
      <c r="J742" s="13" t="s">
        <v>31</v>
      </c>
      <c r="K742" s="13" t="s">
        <v>31</v>
      </c>
      <c r="L742" s="13" t="s">
        <v>31</v>
      </c>
      <c r="M742" s="13" t="s">
        <v>31</v>
      </c>
      <c r="N742" s="13" t="s">
        <v>31</v>
      </c>
      <c r="O742" s="13" t="s">
        <v>31</v>
      </c>
      <c r="P742" s="13">
        <f t="shared" si="95"/>
        <v>1</v>
      </c>
      <c r="R742" s="10">
        <f t="shared" si="93"/>
        <v>620267.15</v>
      </c>
      <c r="S742" s="10" t="str">
        <f t="shared" si="93"/>
        <v/>
      </c>
      <c r="T742" s="10" t="str">
        <f t="shared" si="93"/>
        <v/>
      </c>
      <c r="U742" s="10" t="str">
        <f t="shared" si="92"/>
        <v/>
      </c>
      <c r="V742" s="10" t="str">
        <f t="shared" si="92"/>
        <v/>
      </c>
      <c r="W742" s="10" t="str">
        <f t="shared" si="92"/>
        <v/>
      </c>
      <c r="X742" s="10" t="str">
        <f t="shared" si="92"/>
        <v/>
      </c>
      <c r="Y742" s="14">
        <f t="shared" si="96"/>
        <v>0</v>
      </c>
      <c r="Z742" s="4"/>
      <c r="AA742" s="10">
        <f t="shared" si="91"/>
        <v>8531.6971428571433</v>
      </c>
      <c r="AB742" s="10" t="str">
        <f t="shared" si="91"/>
        <v/>
      </c>
      <c r="AC742" s="10" t="str">
        <f t="shared" si="91"/>
        <v/>
      </c>
      <c r="AD742" s="10" t="str">
        <f t="shared" si="90"/>
        <v/>
      </c>
      <c r="AE742" s="10" t="str">
        <f t="shared" si="90"/>
        <v/>
      </c>
      <c r="AF742" s="10" t="str">
        <f t="shared" si="90"/>
        <v/>
      </c>
      <c r="AG742" s="10" t="str">
        <f t="shared" si="90"/>
        <v/>
      </c>
      <c r="AH742" s="14">
        <f t="shared" si="97"/>
        <v>0</v>
      </c>
      <c r="AI742" s="12"/>
      <c r="AJ742" s="13" t="s">
        <v>158</v>
      </c>
    </row>
    <row r="743" spans="1:36" x14ac:dyDescent="0.3">
      <c r="A743" s="15" t="s">
        <v>897</v>
      </c>
      <c r="B743" s="9" t="str">
        <f>VLOOKUP(A743,'[1]Sub Pivot'!A$1:C$65536,2,FALSE)</f>
        <v>PACKWOOD POWERHOUSE</v>
      </c>
      <c r="C743" s="10">
        <f>VLOOKUP(A743,'[1]Sub Pivot'!A$1:C$65536,3,FALSE)</f>
        <v>21911</v>
      </c>
      <c r="D743" s="10">
        <f>IFERROR(VLOOKUP(A743,'[1]BP-18 Substation Detail'!A$1:C$65536,3,FALSE),"")</f>
        <v>21911</v>
      </c>
      <c r="E743" s="11">
        <f t="shared" si="94"/>
        <v>0</v>
      </c>
      <c r="G743" s="10">
        <f>IFERROR(VLOOKUP('BP-20 Substation Detail'!A743,'[1]O&amp;M Pivot'!M$1:V$65536,10,FALSE),0)</f>
        <v>574.01142857142861</v>
      </c>
      <c r="I743" s="13" t="s">
        <v>31</v>
      </c>
      <c r="J743" s="13">
        <v>1</v>
      </c>
      <c r="K743" s="13" t="s">
        <v>31</v>
      </c>
      <c r="L743" s="13" t="s">
        <v>31</v>
      </c>
      <c r="M743" s="13" t="s">
        <v>31</v>
      </c>
      <c r="N743" s="13" t="s">
        <v>31</v>
      </c>
      <c r="O743" s="13" t="s">
        <v>31</v>
      </c>
      <c r="P743" s="13">
        <f t="shared" si="95"/>
        <v>1</v>
      </c>
      <c r="R743" s="10" t="str">
        <f t="shared" si="93"/>
        <v/>
      </c>
      <c r="S743" s="10">
        <f t="shared" si="93"/>
        <v>21911</v>
      </c>
      <c r="T743" s="10" t="str">
        <f t="shared" si="93"/>
        <v/>
      </c>
      <c r="U743" s="10" t="str">
        <f t="shared" si="92"/>
        <v/>
      </c>
      <c r="V743" s="10" t="str">
        <f t="shared" si="92"/>
        <v/>
      </c>
      <c r="W743" s="10" t="str">
        <f t="shared" si="92"/>
        <v/>
      </c>
      <c r="X743" s="10" t="str">
        <f t="shared" si="92"/>
        <v/>
      </c>
      <c r="Y743" s="14">
        <f t="shared" si="96"/>
        <v>0</v>
      </c>
      <c r="Z743" s="4"/>
      <c r="AA743" s="10" t="str">
        <f t="shared" si="91"/>
        <v/>
      </c>
      <c r="AB743" s="10">
        <f t="shared" si="91"/>
        <v>574.01142857142861</v>
      </c>
      <c r="AC743" s="10" t="str">
        <f t="shared" si="91"/>
        <v/>
      </c>
      <c r="AD743" s="10" t="str">
        <f t="shared" si="90"/>
        <v/>
      </c>
      <c r="AE743" s="10" t="str">
        <f t="shared" si="90"/>
        <v/>
      </c>
      <c r="AF743" s="10" t="str">
        <f t="shared" si="90"/>
        <v/>
      </c>
      <c r="AG743" s="10" t="str">
        <f t="shared" si="90"/>
        <v/>
      </c>
      <c r="AH743" s="14">
        <f t="shared" si="97"/>
        <v>0</v>
      </c>
      <c r="AI743" s="12"/>
      <c r="AJ743" s="13" t="s">
        <v>32</v>
      </c>
    </row>
    <row r="744" spans="1:36" x14ac:dyDescent="0.3">
      <c r="A744" s="15" t="s">
        <v>898</v>
      </c>
      <c r="B744" s="9" t="str">
        <f>VLOOKUP(A744,'[1]Sub Pivot'!A$1:C$65536,2,FALSE)</f>
        <v>POTHOLES EAST CANAL GENERATING PLANT</v>
      </c>
      <c r="C744" s="10">
        <f>VLOOKUP(A744,'[1]Sub Pivot'!A$1:C$65536,3,FALSE)</f>
        <v>14299</v>
      </c>
      <c r="D744" s="10">
        <f>IFERROR(VLOOKUP(A744,'[1]BP-18 Substation Detail'!A$1:C$65536,3,FALSE),"")</f>
        <v>14299</v>
      </c>
      <c r="E744" s="11">
        <f t="shared" si="94"/>
        <v>0</v>
      </c>
      <c r="G744" s="10">
        <f>IFERROR(VLOOKUP('BP-20 Substation Detail'!A744,'[1]O&amp;M Pivot'!M$1:V$65536,10,FALSE),0)</f>
        <v>24.545714285714286</v>
      </c>
      <c r="I744" s="13" t="s">
        <v>31</v>
      </c>
      <c r="J744" s="13">
        <v>1</v>
      </c>
      <c r="K744" s="13" t="s">
        <v>31</v>
      </c>
      <c r="L744" s="13" t="s">
        <v>31</v>
      </c>
      <c r="M744" s="13" t="s">
        <v>31</v>
      </c>
      <c r="N744" s="13" t="s">
        <v>31</v>
      </c>
      <c r="O744" s="13" t="s">
        <v>31</v>
      </c>
      <c r="P744" s="13">
        <f t="shared" si="95"/>
        <v>1</v>
      </c>
      <c r="R744" s="10" t="str">
        <f t="shared" si="93"/>
        <v/>
      </c>
      <c r="S744" s="10">
        <f t="shared" si="93"/>
        <v>14299</v>
      </c>
      <c r="T744" s="10" t="str">
        <f t="shared" si="93"/>
        <v/>
      </c>
      <c r="U744" s="10" t="str">
        <f t="shared" si="92"/>
        <v/>
      </c>
      <c r="V744" s="10" t="str">
        <f t="shared" si="92"/>
        <v/>
      </c>
      <c r="W744" s="10" t="str">
        <f t="shared" si="92"/>
        <v/>
      </c>
      <c r="X744" s="10" t="str">
        <f t="shared" si="92"/>
        <v/>
      </c>
      <c r="Y744" s="14">
        <f t="shared" si="96"/>
        <v>0</v>
      </c>
      <c r="Z744" s="4"/>
      <c r="AA744" s="10" t="str">
        <f t="shared" si="91"/>
        <v/>
      </c>
      <c r="AB744" s="10">
        <f t="shared" si="91"/>
        <v>24.545714285714286</v>
      </c>
      <c r="AC744" s="10" t="str">
        <f t="shared" si="91"/>
        <v/>
      </c>
      <c r="AD744" s="10" t="str">
        <f t="shared" si="91"/>
        <v/>
      </c>
      <c r="AE744" s="10" t="str">
        <f t="shared" si="91"/>
        <v/>
      </c>
      <c r="AF744" s="10" t="str">
        <f t="shared" si="91"/>
        <v/>
      </c>
      <c r="AG744" s="10" t="str">
        <f t="shared" si="91"/>
        <v/>
      </c>
      <c r="AH744" s="14">
        <f t="shared" si="97"/>
        <v>0</v>
      </c>
      <c r="AI744" s="12"/>
      <c r="AJ744" s="13" t="s">
        <v>32</v>
      </c>
    </row>
    <row r="745" spans="1:36" x14ac:dyDescent="0.3">
      <c r="A745" s="15" t="s">
        <v>899</v>
      </c>
      <c r="B745" s="9" t="str">
        <f>VLOOKUP(A745,'[1]Sub Pivot'!A$1:C$65536,2,FALSE)</f>
        <v>PHILLIPS SUBSTATION</v>
      </c>
      <c r="C745" s="10">
        <f>VLOOKUP(A745,'[1]Sub Pivot'!A$1:C$65536,3,FALSE)</f>
        <v>51248</v>
      </c>
      <c r="D745" s="10">
        <f>IFERROR(VLOOKUP(A745,'[1]BP-18 Substation Detail'!A$1:C$65536,3,FALSE),"")</f>
        <v>51248</v>
      </c>
      <c r="E745" s="11">
        <f t="shared" si="94"/>
        <v>0</v>
      </c>
      <c r="G745" s="10">
        <f>IFERROR(VLOOKUP('BP-20 Substation Detail'!A745,'[1]O&amp;M Pivot'!M$1:V$65536,10,FALSE),0)</f>
        <v>442.45714285714286</v>
      </c>
      <c r="I745" s="13" t="s">
        <v>31</v>
      </c>
      <c r="J745" s="13">
        <v>1</v>
      </c>
      <c r="K745" s="13" t="s">
        <v>31</v>
      </c>
      <c r="L745" s="13" t="s">
        <v>31</v>
      </c>
      <c r="M745" s="13" t="s">
        <v>31</v>
      </c>
      <c r="N745" s="13" t="s">
        <v>31</v>
      </c>
      <c r="O745" s="13" t="s">
        <v>31</v>
      </c>
      <c r="P745" s="13">
        <f t="shared" si="95"/>
        <v>1</v>
      </c>
      <c r="R745" s="10" t="str">
        <f t="shared" si="93"/>
        <v/>
      </c>
      <c r="S745" s="10">
        <f t="shared" si="93"/>
        <v>51248</v>
      </c>
      <c r="T745" s="10" t="str">
        <f t="shared" si="93"/>
        <v/>
      </c>
      <c r="U745" s="10" t="str">
        <f t="shared" si="92"/>
        <v/>
      </c>
      <c r="V745" s="10" t="str">
        <f t="shared" si="92"/>
        <v/>
      </c>
      <c r="W745" s="10" t="str">
        <f t="shared" si="92"/>
        <v/>
      </c>
      <c r="X745" s="10" t="str">
        <f t="shared" si="92"/>
        <v/>
      </c>
      <c r="Y745" s="14">
        <f t="shared" si="96"/>
        <v>0</v>
      </c>
      <c r="Z745" s="4"/>
      <c r="AA745" s="10" t="str">
        <f t="shared" ref="AA745:AG781" si="98">IFERROR(I745*$G745,"")</f>
        <v/>
      </c>
      <c r="AB745" s="10">
        <f t="shared" si="98"/>
        <v>442.45714285714286</v>
      </c>
      <c r="AC745" s="10" t="str">
        <f t="shared" si="98"/>
        <v/>
      </c>
      <c r="AD745" s="10" t="str">
        <f t="shared" si="98"/>
        <v/>
      </c>
      <c r="AE745" s="10" t="str">
        <f t="shared" si="98"/>
        <v/>
      </c>
      <c r="AF745" s="10" t="str">
        <f t="shared" si="98"/>
        <v/>
      </c>
      <c r="AG745" s="10" t="str">
        <f t="shared" si="98"/>
        <v/>
      </c>
      <c r="AH745" s="14">
        <f t="shared" si="97"/>
        <v>0</v>
      </c>
      <c r="AI745" s="12"/>
      <c r="AJ745" s="13" t="s">
        <v>32</v>
      </c>
    </row>
    <row r="746" spans="1:36" x14ac:dyDescent="0.3">
      <c r="A746" s="15" t="s">
        <v>900</v>
      </c>
      <c r="B746" s="9" t="str">
        <f>VLOOKUP(A746,'[1]Sub Pivot'!A$1:C$65536,2,FALSE)</f>
        <v>PIHL ROAD METERING POINT</v>
      </c>
      <c r="C746" s="10">
        <f>VLOOKUP(A746,'[1]Sub Pivot'!A$1:C$65536,3,FALSE)</f>
        <v>12687.05</v>
      </c>
      <c r="D746" s="10">
        <f>IFERROR(VLOOKUP(A746,'[1]BP-18 Substation Detail'!A$1:C$65536,3,FALSE),"")</f>
        <v>12687.05</v>
      </c>
      <c r="E746" s="11">
        <f t="shared" si="94"/>
        <v>0</v>
      </c>
      <c r="G746" s="10">
        <f>IFERROR(VLOOKUP('BP-20 Substation Detail'!A746,'[1]O&amp;M Pivot'!M$1:V$65536,10,FALSE),0)</f>
        <v>194.54857142857145</v>
      </c>
      <c r="I746" s="13" t="s">
        <v>31</v>
      </c>
      <c r="J746" s="13">
        <v>1</v>
      </c>
      <c r="K746" s="13" t="s">
        <v>31</v>
      </c>
      <c r="L746" s="13" t="s">
        <v>31</v>
      </c>
      <c r="M746" s="13" t="s">
        <v>31</v>
      </c>
      <c r="N746" s="13" t="s">
        <v>31</v>
      </c>
      <c r="O746" s="13" t="s">
        <v>31</v>
      </c>
      <c r="P746" s="13">
        <f t="shared" si="95"/>
        <v>1</v>
      </c>
      <c r="R746" s="10" t="str">
        <f t="shared" si="93"/>
        <v/>
      </c>
      <c r="S746" s="10">
        <f t="shared" si="93"/>
        <v>12687.05</v>
      </c>
      <c r="T746" s="10" t="str">
        <f t="shared" si="93"/>
        <v/>
      </c>
      <c r="U746" s="10" t="str">
        <f t="shared" si="92"/>
        <v/>
      </c>
      <c r="V746" s="10" t="str">
        <f t="shared" si="92"/>
        <v/>
      </c>
      <c r="W746" s="10" t="str">
        <f t="shared" si="92"/>
        <v/>
      </c>
      <c r="X746" s="10" t="str">
        <f t="shared" si="92"/>
        <v/>
      </c>
      <c r="Y746" s="14">
        <f t="shared" si="96"/>
        <v>0</v>
      </c>
      <c r="Z746" s="4"/>
      <c r="AA746" s="10" t="str">
        <f t="shared" si="98"/>
        <v/>
      </c>
      <c r="AB746" s="10">
        <f t="shared" si="98"/>
        <v>194.54857142857145</v>
      </c>
      <c r="AC746" s="10" t="str">
        <f t="shared" si="98"/>
        <v/>
      </c>
      <c r="AD746" s="10" t="str">
        <f t="shared" si="98"/>
        <v/>
      </c>
      <c r="AE746" s="10" t="str">
        <f t="shared" si="98"/>
        <v/>
      </c>
      <c r="AF746" s="10" t="str">
        <f t="shared" si="98"/>
        <v/>
      </c>
      <c r="AG746" s="10" t="str">
        <f t="shared" si="98"/>
        <v/>
      </c>
      <c r="AH746" s="14">
        <f t="shared" si="97"/>
        <v>0</v>
      </c>
      <c r="AI746" s="12"/>
      <c r="AJ746" s="13" t="s">
        <v>32</v>
      </c>
    </row>
    <row r="747" spans="1:36" x14ac:dyDescent="0.3">
      <c r="A747" s="15" t="s">
        <v>901</v>
      </c>
      <c r="B747" s="9" t="str">
        <f>VLOOKUP(A747,'[1]Sub Pivot'!A$1:C$65536,2,FALSE)</f>
        <v>POPCORN HILL METERING POINT</v>
      </c>
      <c r="C747" s="10">
        <f>VLOOKUP(A747,'[1]Sub Pivot'!A$1:C$65536,3,FALSE)</f>
        <v>22116</v>
      </c>
      <c r="D747" s="10">
        <f>IFERROR(VLOOKUP(A747,'[1]BP-18 Substation Detail'!A$1:C$65536,3,FALSE),"")</f>
        <v>22116</v>
      </c>
      <c r="E747" s="11">
        <f t="shared" si="94"/>
        <v>0</v>
      </c>
      <c r="G747" s="10">
        <f>IFERROR(VLOOKUP('BP-20 Substation Detail'!A747,'[1]O&amp;M Pivot'!M$1:V$65536,10,FALSE),0)</f>
        <v>0</v>
      </c>
      <c r="I747" s="13" t="s">
        <v>31</v>
      </c>
      <c r="J747" s="13">
        <v>1</v>
      </c>
      <c r="K747" s="13" t="s">
        <v>31</v>
      </c>
      <c r="L747" s="13" t="s">
        <v>31</v>
      </c>
      <c r="M747" s="13" t="s">
        <v>31</v>
      </c>
      <c r="N747" s="13" t="s">
        <v>31</v>
      </c>
      <c r="O747" s="13" t="s">
        <v>31</v>
      </c>
      <c r="P747" s="13">
        <f t="shared" si="95"/>
        <v>1</v>
      </c>
      <c r="R747" s="10" t="str">
        <f t="shared" si="93"/>
        <v/>
      </c>
      <c r="S747" s="10">
        <f t="shared" si="93"/>
        <v>22116</v>
      </c>
      <c r="T747" s="10" t="str">
        <f t="shared" si="93"/>
        <v/>
      </c>
      <c r="U747" s="10" t="str">
        <f t="shared" si="92"/>
        <v/>
      </c>
      <c r="V747" s="10" t="str">
        <f t="shared" si="92"/>
        <v/>
      </c>
      <c r="W747" s="10" t="str">
        <f t="shared" si="92"/>
        <v/>
      </c>
      <c r="X747" s="10" t="str">
        <f t="shared" si="92"/>
        <v/>
      </c>
      <c r="Y747" s="14">
        <f t="shared" si="96"/>
        <v>0</v>
      </c>
      <c r="Z747" s="4"/>
      <c r="AA747" s="10" t="str">
        <f t="shared" si="98"/>
        <v/>
      </c>
      <c r="AB747" s="10">
        <f t="shared" si="98"/>
        <v>0</v>
      </c>
      <c r="AC747" s="10" t="str">
        <f t="shared" si="98"/>
        <v/>
      </c>
      <c r="AD747" s="10" t="str">
        <f t="shared" si="98"/>
        <v/>
      </c>
      <c r="AE747" s="10" t="str">
        <f t="shared" si="98"/>
        <v/>
      </c>
      <c r="AF747" s="10" t="str">
        <f t="shared" si="98"/>
        <v/>
      </c>
      <c r="AG747" s="10" t="str">
        <f t="shared" si="98"/>
        <v/>
      </c>
      <c r="AH747" s="14">
        <f t="shared" si="97"/>
        <v>0</v>
      </c>
      <c r="AI747" s="12"/>
      <c r="AJ747" s="13" t="s">
        <v>32</v>
      </c>
    </row>
    <row r="748" spans="1:36" x14ac:dyDescent="0.3">
      <c r="A748" s="15" t="s">
        <v>902</v>
      </c>
      <c r="B748" s="9" t="str">
        <f>VLOOKUP(A748,'[1]Sub Pivot'!A$1:C$65536,2,FALSE)</f>
        <v>PIKE METERING POINT</v>
      </c>
      <c r="C748" s="10">
        <f>VLOOKUP(A748,'[1]Sub Pivot'!A$1:C$65536,3,FALSE)</f>
        <v>46083.93</v>
      </c>
      <c r="D748" s="10">
        <f>IFERROR(VLOOKUP(A748,'[1]BP-18 Substation Detail'!A$1:C$65536,3,FALSE),"")</f>
        <v>46083.93</v>
      </c>
      <c r="E748" s="11">
        <f t="shared" si="94"/>
        <v>0</v>
      </c>
      <c r="G748" s="10">
        <f>IFERROR(VLOOKUP('BP-20 Substation Detail'!A748,'[1]O&amp;M Pivot'!M$1:V$65536,10,FALSE),0)</f>
        <v>344.23285714285714</v>
      </c>
      <c r="I748" s="13" t="s">
        <v>31</v>
      </c>
      <c r="J748" s="13">
        <v>1</v>
      </c>
      <c r="K748" s="13" t="s">
        <v>31</v>
      </c>
      <c r="L748" s="13" t="s">
        <v>31</v>
      </c>
      <c r="M748" s="13" t="s">
        <v>31</v>
      </c>
      <c r="N748" s="13" t="s">
        <v>31</v>
      </c>
      <c r="O748" s="13" t="s">
        <v>31</v>
      </c>
      <c r="P748" s="13">
        <f t="shared" si="95"/>
        <v>1</v>
      </c>
      <c r="R748" s="10" t="str">
        <f t="shared" si="93"/>
        <v/>
      </c>
      <c r="S748" s="10">
        <f t="shared" si="93"/>
        <v>46083.93</v>
      </c>
      <c r="T748" s="10" t="str">
        <f t="shared" si="93"/>
        <v/>
      </c>
      <c r="U748" s="10" t="str">
        <f t="shared" si="92"/>
        <v/>
      </c>
      <c r="V748" s="10" t="str">
        <f t="shared" si="92"/>
        <v/>
      </c>
      <c r="W748" s="10" t="str">
        <f t="shared" si="92"/>
        <v/>
      </c>
      <c r="X748" s="10" t="str">
        <f t="shared" si="92"/>
        <v/>
      </c>
      <c r="Y748" s="14">
        <f t="shared" si="96"/>
        <v>0</v>
      </c>
      <c r="Z748" s="4"/>
      <c r="AA748" s="10" t="str">
        <f t="shared" si="98"/>
        <v/>
      </c>
      <c r="AB748" s="10">
        <f t="shared" si="98"/>
        <v>344.23285714285714</v>
      </c>
      <c r="AC748" s="10" t="str">
        <f t="shared" si="98"/>
        <v/>
      </c>
      <c r="AD748" s="10" t="str">
        <f t="shared" si="98"/>
        <v/>
      </c>
      <c r="AE748" s="10" t="str">
        <f t="shared" si="98"/>
        <v/>
      </c>
      <c r="AF748" s="10" t="str">
        <f t="shared" si="98"/>
        <v/>
      </c>
      <c r="AG748" s="10" t="str">
        <f t="shared" si="98"/>
        <v/>
      </c>
      <c r="AH748" s="14">
        <f t="shared" si="97"/>
        <v>0</v>
      </c>
      <c r="AI748" s="12"/>
      <c r="AJ748" s="13" t="s">
        <v>32</v>
      </c>
    </row>
    <row r="749" spans="1:36" x14ac:dyDescent="0.3">
      <c r="A749" s="15" t="s">
        <v>903</v>
      </c>
      <c r="B749" s="18" t="str">
        <f>VLOOKUP(A749,'[1]Sub Pivot'!A$1:C$65536,2,FALSE)</f>
        <v>PIONEER SUBSTATION</v>
      </c>
      <c r="C749" s="10">
        <f>VLOOKUP(A749,'[1]Sub Pivot'!A$1:C$65536,3,FALSE)</f>
        <v>79600.41</v>
      </c>
      <c r="D749" s="10">
        <f>IFERROR(VLOOKUP(A749,'[1]BP-18 Substation Detail'!A$1:C$65536,3,FALSE),"")</f>
        <v>26068</v>
      </c>
      <c r="E749" s="11">
        <f t="shared" si="94"/>
        <v>2.0535679760626055</v>
      </c>
      <c r="G749" s="10">
        <f>IFERROR(VLOOKUP('BP-20 Substation Detail'!A749,'[1]O&amp;M Pivot'!M$1:V$65536,10,FALSE),0)</f>
        <v>0</v>
      </c>
      <c r="I749" s="13" t="s">
        <v>31</v>
      </c>
      <c r="J749" s="13">
        <v>1</v>
      </c>
      <c r="K749" s="13" t="s">
        <v>31</v>
      </c>
      <c r="L749" s="13" t="s">
        <v>31</v>
      </c>
      <c r="M749" s="13" t="s">
        <v>31</v>
      </c>
      <c r="N749" s="13" t="s">
        <v>31</v>
      </c>
      <c r="O749" s="13" t="s">
        <v>31</v>
      </c>
      <c r="P749" s="13">
        <f t="shared" si="95"/>
        <v>1</v>
      </c>
      <c r="R749" s="10" t="str">
        <f t="shared" si="93"/>
        <v/>
      </c>
      <c r="S749" s="10">
        <f t="shared" si="93"/>
        <v>79600.41</v>
      </c>
      <c r="T749" s="10" t="str">
        <f t="shared" si="93"/>
        <v/>
      </c>
      <c r="U749" s="10" t="str">
        <f t="shared" si="92"/>
        <v/>
      </c>
      <c r="V749" s="10" t="str">
        <f t="shared" si="92"/>
        <v/>
      </c>
      <c r="W749" s="10" t="str">
        <f t="shared" si="92"/>
        <v/>
      </c>
      <c r="X749" s="10" t="str">
        <f t="shared" ref="X749:X812" si="99">IFERROR(O749*$C749,"")</f>
        <v/>
      </c>
      <c r="Y749" s="14">
        <f t="shared" si="96"/>
        <v>0</v>
      </c>
      <c r="Z749" s="4"/>
      <c r="AA749" s="10" t="str">
        <f t="shared" si="98"/>
        <v/>
      </c>
      <c r="AB749" s="10">
        <f t="shared" si="98"/>
        <v>0</v>
      </c>
      <c r="AC749" s="10" t="str">
        <f t="shared" si="98"/>
        <v/>
      </c>
      <c r="AD749" s="10" t="str">
        <f t="shared" si="98"/>
        <v/>
      </c>
      <c r="AE749" s="10" t="str">
        <f t="shared" si="98"/>
        <v/>
      </c>
      <c r="AF749" s="10" t="str">
        <f t="shared" si="98"/>
        <v/>
      </c>
      <c r="AG749" s="10" t="str">
        <f t="shared" si="98"/>
        <v/>
      </c>
      <c r="AH749" s="14">
        <f t="shared" si="97"/>
        <v>0</v>
      </c>
      <c r="AI749" s="12"/>
      <c r="AJ749" s="24" t="s">
        <v>722</v>
      </c>
    </row>
    <row r="750" spans="1:36" x14ac:dyDescent="0.3">
      <c r="A750" s="15" t="s">
        <v>904</v>
      </c>
      <c r="B750" s="9" t="str">
        <f>VLOOKUP(A750,'[1]Sub Pivot'!A$1:C$65536,2,FALSE)</f>
        <v>PILOT ROCK SUBSTATION</v>
      </c>
      <c r="C750" s="10">
        <f>VLOOKUP(A750,'[1]Sub Pivot'!A$1:C$65536,3,FALSE)</f>
        <v>166942.88</v>
      </c>
      <c r="D750" s="10">
        <f>IFERROR(VLOOKUP(A750,'[1]BP-18 Substation Detail'!A$1:C$65536,3,FALSE),"")</f>
        <v>166942.88</v>
      </c>
      <c r="E750" s="11">
        <f t="shared" si="94"/>
        <v>0</v>
      </c>
      <c r="G750" s="10">
        <f>IFERROR(VLOOKUP('BP-20 Substation Detail'!A750,'[1]O&amp;M Pivot'!M$1:V$65536,10,FALSE),0)</f>
        <v>323.14857142857142</v>
      </c>
      <c r="I750" s="13" t="s">
        <v>31</v>
      </c>
      <c r="J750" s="13">
        <v>1</v>
      </c>
      <c r="K750" s="13" t="s">
        <v>31</v>
      </c>
      <c r="L750" s="13" t="s">
        <v>31</v>
      </c>
      <c r="M750" s="13" t="s">
        <v>31</v>
      </c>
      <c r="N750" s="13" t="s">
        <v>31</v>
      </c>
      <c r="O750" s="13" t="s">
        <v>31</v>
      </c>
      <c r="P750" s="13">
        <f t="shared" si="95"/>
        <v>1</v>
      </c>
      <c r="R750" s="10" t="str">
        <f t="shared" si="93"/>
        <v/>
      </c>
      <c r="S750" s="10">
        <f t="shared" si="93"/>
        <v>166942.88</v>
      </c>
      <c r="T750" s="10" t="str">
        <f t="shared" si="93"/>
        <v/>
      </c>
      <c r="U750" s="10" t="str">
        <f t="shared" si="93"/>
        <v/>
      </c>
      <c r="V750" s="10" t="str">
        <f t="shared" si="93"/>
        <v/>
      </c>
      <c r="W750" s="10" t="str">
        <f t="shared" si="93"/>
        <v/>
      </c>
      <c r="X750" s="10" t="str">
        <f t="shared" si="99"/>
        <v/>
      </c>
      <c r="Y750" s="14">
        <f t="shared" si="96"/>
        <v>0</v>
      </c>
      <c r="Z750" s="4"/>
      <c r="AA750" s="10" t="str">
        <f t="shared" si="98"/>
        <v/>
      </c>
      <c r="AB750" s="10">
        <f t="shared" si="98"/>
        <v>323.14857142857142</v>
      </c>
      <c r="AC750" s="10" t="str">
        <f t="shared" si="98"/>
        <v/>
      </c>
      <c r="AD750" s="10" t="str">
        <f t="shared" si="98"/>
        <v/>
      </c>
      <c r="AE750" s="10" t="str">
        <f t="shared" si="98"/>
        <v/>
      </c>
      <c r="AF750" s="10" t="str">
        <f t="shared" si="98"/>
        <v/>
      </c>
      <c r="AG750" s="10" t="str">
        <f t="shared" si="98"/>
        <v/>
      </c>
      <c r="AH750" s="14">
        <f t="shared" si="97"/>
        <v>0</v>
      </c>
      <c r="AI750" s="12"/>
      <c r="AJ750" s="13" t="s">
        <v>32</v>
      </c>
    </row>
    <row r="751" spans="1:36" x14ac:dyDescent="0.3">
      <c r="A751" s="15" t="s">
        <v>905</v>
      </c>
      <c r="B751" s="9" t="str">
        <f>VLOOKUP(A751,'[1]Sub Pivot'!A$1:C$65536,2,FALSE)</f>
        <v>PLEASANT HILL SUBSTATION</v>
      </c>
      <c r="C751" s="10">
        <f>VLOOKUP(A751,'[1]Sub Pivot'!A$1:C$65536,3,FALSE)</f>
        <v>25937.5</v>
      </c>
      <c r="D751" s="10">
        <f>IFERROR(VLOOKUP(A751,'[1]BP-18 Substation Detail'!A$1:C$65536,3,FALSE),"")</f>
        <v>25937.5</v>
      </c>
      <c r="E751" s="11">
        <f t="shared" si="94"/>
        <v>0</v>
      </c>
      <c r="G751" s="10">
        <f>IFERROR(VLOOKUP('BP-20 Substation Detail'!A751,'[1]O&amp;M Pivot'!M$1:V$65536,10,FALSE),0)</f>
        <v>358.88571428571424</v>
      </c>
      <c r="I751" s="13" t="s">
        <v>31</v>
      </c>
      <c r="J751" s="13">
        <v>1</v>
      </c>
      <c r="K751" s="13" t="s">
        <v>31</v>
      </c>
      <c r="L751" s="13" t="s">
        <v>31</v>
      </c>
      <c r="M751" s="13" t="s">
        <v>31</v>
      </c>
      <c r="N751" s="13" t="s">
        <v>31</v>
      </c>
      <c r="O751" s="13" t="s">
        <v>31</v>
      </c>
      <c r="P751" s="13">
        <f t="shared" si="95"/>
        <v>1</v>
      </c>
      <c r="R751" s="10" t="str">
        <f t="shared" ref="R751:W793" si="100">IFERROR(I751*$C751,"")</f>
        <v/>
      </c>
      <c r="S751" s="10">
        <f t="shared" si="100"/>
        <v>25937.5</v>
      </c>
      <c r="T751" s="10" t="str">
        <f t="shared" si="100"/>
        <v/>
      </c>
      <c r="U751" s="10" t="str">
        <f t="shared" si="100"/>
        <v/>
      </c>
      <c r="V751" s="10" t="str">
        <f t="shared" si="100"/>
        <v/>
      </c>
      <c r="W751" s="10" t="str">
        <f t="shared" si="100"/>
        <v/>
      </c>
      <c r="X751" s="10" t="str">
        <f t="shared" si="99"/>
        <v/>
      </c>
      <c r="Y751" s="14">
        <f t="shared" si="96"/>
        <v>0</v>
      </c>
      <c r="Z751" s="4"/>
      <c r="AA751" s="10" t="str">
        <f t="shared" si="98"/>
        <v/>
      </c>
      <c r="AB751" s="10">
        <f t="shared" si="98"/>
        <v>358.88571428571424</v>
      </c>
      <c r="AC751" s="10" t="str">
        <f t="shared" si="98"/>
        <v/>
      </c>
      <c r="AD751" s="10" t="str">
        <f t="shared" si="98"/>
        <v/>
      </c>
      <c r="AE751" s="10" t="str">
        <f t="shared" si="98"/>
        <v/>
      </c>
      <c r="AF751" s="10" t="str">
        <f t="shared" si="98"/>
        <v/>
      </c>
      <c r="AG751" s="10" t="str">
        <f t="shared" si="98"/>
        <v/>
      </c>
      <c r="AH751" s="14">
        <f t="shared" si="97"/>
        <v>0</v>
      </c>
      <c r="AI751" s="12"/>
      <c r="AJ751" s="13" t="s">
        <v>32</v>
      </c>
    </row>
    <row r="752" spans="1:36" x14ac:dyDescent="0.3">
      <c r="A752" s="15" t="s">
        <v>906</v>
      </c>
      <c r="B752" s="9" t="str">
        <f>VLOOKUP(A752,'[1]Sub Pivot'!A$1:C$65536,2,FALSE)</f>
        <v>PLUMMER SUBSTATION</v>
      </c>
      <c r="C752" s="10">
        <f>VLOOKUP(A752,'[1]Sub Pivot'!A$1:C$65536,3,FALSE)</f>
        <v>55840</v>
      </c>
      <c r="D752" s="10">
        <f>IFERROR(VLOOKUP(A752,'[1]BP-18 Substation Detail'!A$1:C$65536,3,FALSE),"")</f>
        <v>55840</v>
      </c>
      <c r="E752" s="11">
        <f t="shared" si="94"/>
        <v>0</v>
      </c>
      <c r="G752" s="10">
        <f>IFERROR(VLOOKUP('BP-20 Substation Detail'!A752,'[1]O&amp;M Pivot'!M$1:V$65536,10,FALSE),0)</f>
        <v>516.56285714285718</v>
      </c>
      <c r="I752" s="13" t="s">
        <v>31</v>
      </c>
      <c r="J752" s="13">
        <v>1</v>
      </c>
      <c r="K752" s="13" t="s">
        <v>31</v>
      </c>
      <c r="L752" s="13" t="s">
        <v>31</v>
      </c>
      <c r="M752" s="13" t="s">
        <v>31</v>
      </c>
      <c r="N752" s="13" t="s">
        <v>31</v>
      </c>
      <c r="O752" s="13" t="s">
        <v>31</v>
      </c>
      <c r="P752" s="13">
        <f t="shared" si="95"/>
        <v>1</v>
      </c>
      <c r="R752" s="10" t="str">
        <f t="shared" si="100"/>
        <v/>
      </c>
      <c r="S752" s="10">
        <f t="shared" si="100"/>
        <v>55840</v>
      </c>
      <c r="T752" s="10" t="str">
        <f t="shared" si="100"/>
        <v/>
      </c>
      <c r="U752" s="10" t="str">
        <f t="shared" si="100"/>
        <v/>
      </c>
      <c r="V752" s="10" t="str">
        <f t="shared" si="100"/>
        <v/>
      </c>
      <c r="W752" s="10" t="str">
        <f t="shared" si="100"/>
        <v/>
      </c>
      <c r="X752" s="10" t="str">
        <f t="shared" si="99"/>
        <v/>
      </c>
      <c r="Y752" s="14">
        <f t="shared" si="96"/>
        <v>0</v>
      </c>
      <c r="Z752" s="4"/>
      <c r="AA752" s="10" t="str">
        <f t="shared" si="98"/>
        <v/>
      </c>
      <c r="AB752" s="10">
        <f t="shared" si="98"/>
        <v>516.56285714285718</v>
      </c>
      <c r="AC752" s="10" t="str">
        <f t="shared" si="98"/>
        <v/>
      </c>
      <c r="AD752" s="10" t="str">
        <f t="shared" si="98"/>
        <v/>
      </c>
      <c r="AE752" s="10" t="str">
        <f t="shared" si="98"/>
        <v/>
      </c>
      <c r="AF752" s="10" t="str">
        <f t="shared" si="98"/>
        <v/>
      </c>
      <c r="AG752" s="10" t="str">
        <f t="shared" si="98"/>
        <v/>
      </c>
      <c r="AH752" s="14">
        <f t="shared" si="97"/>
        <v>0</v>
      </c>
      <c r="AI752" s="12"/>
      <c r="AJ752" s="13" t="s">
        <v>32</v>
      </c>
    </row>
    <row r="753" spans="1:36" x14ac:dyDescent="0.3">
      <c r="A753" s="15" t="s">
        <v>907</v>
      </c>
      <c r="B753" s="9" t="str">
        <f>VLOOKUP(A753,'[1]Sub Pivot'!A$1:C$65536,2,FALSE)</f>
        <v>PARKLAND SUBSTATION</v>
      </c>
      <c r="C753" s="10">
        <f>VLOOKUP(A753,'[1]Sub Pivot'!A$1:C$65536,3,FALSE)</f>
        <v>20439</v>
      </c>
      <c r="D753" s="10">
        <f>IFERROR(VLOOKUP(A753,'[1]BP-18 Substation Detail'!A$1:C$65536,3,FALSE),"")</f>
        <v>20439</v>
      </c>
      <c r="E753" s="11">
        <f t="shared" si="94"/>
        <v>0</v>
      </c>
      <c r="G753" s="10">
        <f>IFERROR(VLOOKUP('BP-20 Substation Detail'!A753,'[1]O&amp;M Pivot'!M$1:V$65536,10,FALSE),0)</f>
        <v>0</v>
      </c>
      <c r="I753" s="13" t="s">
        <v>31</v>
      </c>
      <c r="J753" s="13">
        <v>1</v>
      </c>
      <c r="K753" s="13" t="s">
        <v>31</v>
      </c>
      <c r="L753" s="13" t="s">
        <v>31</v>
      </c>
      <c r="M753" s="13" t="s">
        <v>31</v>
      </c>
      <c r="N753" s="13" t="s">
        <v>31</v>
      </c>
      <c r="O753" s="13" t="s">
        <v>31</v>
      </c>
      <c r="P753" s="13">
        <f t="shared" si="95"/>
        <v>1</v>
      </c>
      <c r="R753" s="10" t="str">
        <f t="shared" si="100"/>
        <v/>
      </c>
      <c r="S753" s="10">
        <f t="shared" si="100"/>
        <v>20439</v>
      </c>
      <c r="T753" s="10" t="str">
        <f t="shared" si="100"/>
        <v/>
      </c>
      <c r="U753" s="10" t="str">
        <f t="shared" si="100"/>
        <v/>
      </c>
      <c r="V753" s="10" t="str">
        <f t="shared" si="100"/>
        <v/>
      </c>
      <c r="W753" s="10" t="str">
        <f t="shared" si="100"/>
        <v/>
      </c>
      <c r="X753" s="10" t="str">
        <f t="shared" si="99"/>
        <v/>
      </c>
      <c r="Y753" s="14">
        <f t="shared" si="96"/>
        <v>0</v>
      </c>
      <c r="Z753" s="4"/>
      <c r="AA753" s="10" t="str">
        <f t="shared" si="98"/>
        <v/>
      </c>
      <c r="AB753" s="10">
        <f t="shared" si="98"/>
        <v>0</v>
      </c>
      <c r="AC753" s="10" t="str">
        <f t="shared" si="98"/>
        <v/>
      </c>
      <c r="AD753" s="10" t="str">
        <f t="shared" si="98"/>
        <v/>
      </c>
      <c r="AE753" s="10" t="str">
        <f t="shared" si="98"/>
        <v/>
      </c>
      <c r="AF753" s="10" t="str">
        <f t="shared" si="98"/>
        <v/>
      </c>
      <c r="AG753" s="10" t="str">
        <f t="shared" si="98"/>
        <v/>
      </c>
      <c r="AH753" s="14">
        <f t="shared" si="97"/>
        <v>0</v>
      </c>
      <c r="AI753" s="12"/>
      <c r="AJ753" s="13" t="s">
        <v>32</v>
      </c>
    </row>
    <row r="754" spans="1:36" x14ac:dyDescent="0.3">
      <c r="A754" s="15" t="s">
        <v>908</v>
      </c>
      <c r="B754" s="9" t="str">
        <f>VLOOKUP(A754,'[1]Sub Pivot'!A$1:C$65536,2,FALSE)</f>
        <v>PLEASANT VIEW SUBSTATION</v>
      </c>
      <c r="C754" s="10">
        <f>VLOOKUP(A754,'[1]Sub Pivot'!A$1:C$65536,3,FALSE)</f>
        <v>6044</v>
      </c>
      <c r="D754" s="10">
        <f>IFERROR(VLOOKUP(A754,'[1]BP-18 Substation Detail'!A$1:C$65536,3,FALSE),"")</f>
        <v>6044</v>
      </c>
      <c r="E754" s="11">
        <f t="shared" si="94"/>
        <v>0</v>
      </c>
      <c r="G754" s="10">
        <f>IFERROR(VLOOKUP('BP-20 Substation Detail'!A754,'[1]O&amp;M Pivot'!M$1:V$65536,10,FALSE),0)</f>
        <v>547.54857142857145</v>
      </c>
      <c r="I754" s="13" t="s">
        <v>31</v>
      </c>
      <c r="J754" s="13">
        <v>1</v>
      </c>
      <c r="K754" s="13" t="s">
        <v>31</v>
      </c>
      <c r="L754" s="13" t="s">
        <v>31</v>
      </c>
      <c r="M754" s="13" t="s">
        <v>31</v>
      </c>
      <c r="N754" s="13" t="s">
        <v>31</v>
      </c>
      <c r="O754" s="13" t="s">
        <v>31</v>
      </c>
      <c r="P754" s="13">
        <f t="shared" si="95"/>
        <v>1</v>
      </c>
      <c r="R754" s="10" t="str">
        <f t="shared" si="100"/>
        <v/>
      </c>
      <c r="S754" s="10">
        <f t="shared" si="100"/>
        <v>6044</v>
      </c>
      <c r="T754" s="10" t="str">
        <f t="shared" si="100"/>
        <v/>
      </c>
      <c r="U754" s="10" t="str">
        <f t="shared" si="100"/>
        <v/>
      </c>
      <c r="V754" s="10" t="str">
        <f t="shared" si="100"/>
        <v/>
      </c>
      <c r="W754" s="10" t="str">
        <f t="shared" si="100"/>
        <v/>
      </c>
      <c r="X754" s="10" t="str">
        <f t="shared" si="99"/>
        <v/>
      </c>
      <c r="Y754" s="14">
        <f t="shared" si="96"/>
        <v>0</v>
      </c>
      <c r="Z754" s="4"/>
      <c r="AA754" s="10" t="str">
        <f t="shared" si="98"/>
        <v/>
      </c>
      <c r="AB754" s="10">
        <f t="shared" si="98"/>
        <v>547.54857142857145</v>
      </c>
      <c r="AC754" s="10" t="str">
        <f t="shared" si="98"/>
        <v/>
      </c>
      <c r="AD754" s="10" t="str">
        <f t="shared" si="98"/>
        <v/>
      </c>
      <c r="AE754" s="10" t="str">
        <f t="shared" si="98"/>
        <v/>
      </c>
      <c r="AF754" s="10" t="str">
        <f t="shared" si="98"/>
        <v/>
      </c>
      <c r="AG754" s="10" t="str">
        <f t="shared" si="98"/>
        <v/>
      </c>
      <c r="AH754" s="14">
        <f t="shared" si="97"/>
        <v>0</v>
      </c>
      <c r="AI754" s="12"/>
      <c r="AJ754" s="13" t="s">
        <v>32</v>
      </c>
    </row>
    <row r="755" spans="1:36" x14ac:dyDescent="0.3">
      <c r="A755" s="15" t="s">
        <v>909</v>
      </c>
      <c r="B755" s="9" t="str">
        <f>VLOOKUP(A755,'[1]Sub Pivot'!A$1:C$65536,2,FALSE)</f>
        <v>PLYMOUTH SUBSTATION</v>
      </c>
      <c r="C755" s="10">
        <f>VLOOKUP(A755,'[1]Sub Pivot'!A$1:C$65536,3,FALSE)</f>
        <v>41633</v>
      </c>
      <c r="D755" s="10">
        <f>IFERROR(VLOOKUP(A755,'[1]BP-18 Substation Detail'!A$1:C$65536,3,FALSE),"")</f>
        <v>41633</v>
      </c>
      <c r="E755" s="11">
        <f t="shared" si="94"/>
        <v>0</v>
      </c>
      <c r="G755" s="10">
        <f>IFERROR(VLOOKUP('BP-20 Substation Detail'!A755,'[1]O&amp;M Pivot'!M$1:V$65536,10,FALSE),0)</f>
        <v>573.13</v>
      </c>
      <c r="I755" s="13" t="s">
        <v>31</v>
      </c>
      <c r="J755" s="13">
        <v>1</v>
      </c>
      <c r="K755" s="13" t="s">
        <v>31</v>
      </c>
      <c r="L755" s="13" t="s">
        <v>31</v>
      </c>
      <c r="M755" s="13" t="s">
        <v>31</v>
      </c>
      <c r="N755" s="13" t="s">
        <v>31</v>
      </c>
      <c r="O755" s="13" t="s">
        <v>31</v>
      </c>
      <c r="P755" s="13">
        <f t="shared" si="95"/>
        <v>1</v>
      </c>
      <c r="R755" s="10" t="str">
        <f t="shared" si="100"/>
        <v/>
      </c>
      <c r="S755" s="10">
        <f t="shared" si="100"/>
        <v>41633</v>
      </c>
      <c r="T755" s="10" t="str">
        <f t="shared" si="100"/>
        <v/>
      </c>
      <c r="U755" s="10" t="str">
        <f t="shared" si="100"/>
        <v/>
      </c>
      <c r="V755" s="10" t="str">
        <f t="shared" si="100"/>
        <v/>
      </c>
      <c r="W755" s="10" t="str">
        <f t="shared" si="100"/>
        <v/>
      </c>
      <c r="X755" s="10" t="str">
        <f t="shared" si="99"/>
        <v/>
      </c>
      <c r="Y755" s="14">
        <f t="shared" si="96"/>
        <v>0</v>
      </c>
      <c r="Z755" s="4"/>
      <c r="AA755" s="10" t="str">
        <f t="shared" si="98"/>
        <v/>
      </c>
      <c r="AB755" s="10">
        <f t="shared" si="98"/>
        <v>573.13</v>
      </c>
      <c r="AC755" s="10" t="str">
        <f t="shared" si="98"/>
        <v/>
      </c>
      <c r="AD755" s="10" t="str">
        <f t="shared" si="98"/>
        <v/>
      </c>
      <c r="AE755" s="10" t="str">
        <f t="shared" si="98"/>
        <v/>
      </c>
      <c r="AF755" s="10" t="str">
        <f t="shared" si="98"/>
        <v/>
      </c>
      <c r="AG755" s="10" t="str">
        <f t="shared" si="98"/>
        <v/>
      </c>
      <c r="AH755" s="14">
        <f t="shared" si="97"/>
        <v>0</v>
      </c>
      <c r="AI755" s="12"/>
      <c r="AJ755" s="13" t="s">
        <v>32</v>
      </c>
    </row>
    <row r="756" spans="1:36" x14ac:dyDescent="0.3">
      <c r="A756" s="15" t="s">
        <v>910</v>
      </c>
      <c r="B756" s="9" t="str">
        <f>VLOOKUP(A756,'[1]Sub Pivot'!A$1:C$65536,2,FALSE)</f>
        <v>PENDERGAST SUBSTATION</v>
      </c>
      <c r="C756" s="10">
        <f>VLOOKUP(A756,'[1]Sub Pivot'!A$1:C$65536,3,FALSE)</f>
        <v>5409</v>
      </c>
      <c r="D756" s="10">
        <f>IFERROR(VLOOKUP(A756,'[1]BP-18 Substation Detail'!A$1:C$65536,3,FALSE),"")</f>
        <v>5409</v>
      </c>
      <c r="E756" s="11">
        <f t="shared" si="94"/>
        <v>0</v>
      </c>
      <c r="G756" s="10">
        <f>IFERROR(VLOOKUP('BP-20 Substation Detail'!A756,'[1]O&amp;M Pivot'!M$1:V$65536,10,FALSE),0)</f>
        <v>230.50857142857146</v>
      </c>
      <c r="I756" s="13" t="s">
        <v>31</v>
      </c>
      <c r="J756" s="13">
        <v>1</v>
      </c>
      <c r="K756" s="13" t="s">
        <v>31</v>
      </c>
      <c r="L756" s="13" t="s">
        <v>31</v>
      </c>
      <c r="M756" s="13" t="s">
        <v>31</v>
      </c>
      <c r="N756" s="13" t="s">
        <v>31</v>
      </c>
      <c r="O756" s="13" t="s">
        <v>31</v>
      </c>
      <c r="P756" s="13">
        <f t="shared" si="95"/>
        <v>1</v>
      </c>
      <c r="R756" s="10" t="str">
        <f t="shared" si="100"/>
        <v/>
      </c>
      <c r="S756" s="10">
        <f t="shared" si="100"/>
        <v>5409</v>
      </c>
      <c r="T756" s="10" t="str">
        <f t="shared" si="100"/>
        <v/>
      </c>
      <c r="U756" s="10" t="str">
        <f t="shared" si="100"/>
        <v/>
      </c>
      <c r="V756" s="10" t="str">
        <f t="shared" si="100"/>
        <v/>
      </c>
      <c r="W756" s="10" t="str">
        <f t="shared" si="100"/>
        <v/>
      </c>
      <c r="X756" s="10" t="str">
        <f t="shared" si="99"/>
        <v/>
      </c>
      <c r="Y756" s="14">
        <f t="shared" si="96"/>
        <v>0</v>
      </c>
      <c r="Z756" s="4"/>
      <c r="AA756" s="10" t="str">
        <f t="shared" si="98"/>
        <v/>
      </c>
      <c r="AB756" s="10">
        <f t="shared" si="98"/>
        <v>230.50857142857146</v>
      </c>
      <c r="AC756" s="10" t="str">
        <f t="shared" si="98"/>
        <v/>
      </c>
      <c r="AD756" s="10" t="str">
        <f t="shared" si="98"/>
        <v/>
      </c>
      <c r="AE756" s="10" t="str">
        <f t="shared" si="98"/>
        <v/>
      </c>
      <c r="AF756" s="10" t="str">
        <f t="shared" si="98"/>
        <v/>
      </c>
      <c r="AG756" s="10" t="str">
        <f t="shared" si="98"/>
        <v/>
      </c>
      <c r="AH756" s="14">
        <f t="shared" si="97"/>
        <v>0</v>
      </c>
      <c r="AI756" s="12"/>
      <c r="AJ756" s="13" t="s">
        <v>32</v>
      </c>
    </row>
    <row r="757" spans="1:36" x14ac:dyDescent="0.3">
      <c r="A757" s="15" t="s">
        <v>911</v>
      </c>
      <c r="B757" s="9" t="str">
        <f>VLOOKUP(A757,'[1]Sub Pivot'!A$1:C$65536,2,FALSE)</f>
        <v>POINT OF ROCKS SUBSTATION</v>
      </c>
      <c r="C757" s="10">
        <f>VLOOKUP(A757,'[1]Sub Pivot'!A$1:C$65536,3,FALSE)</f>
        <v>47043.57</v>
      </c>
      <c r="D757" s="10">
        <f>IFERROR(VLOOKUP(A757,'[1]BP-18 Substation Detail'!A$1:C$65536,3,FALSE),"")</f>
        <v>47043.57</v>
      </c>
      <c r="E757" s="11">
        <f t="shared" si="94"/>
        <v>0</v>
      </c>
      <c r="G757" s="10">
        <f>IFERROR(VLOOKUP('BP-20 Substation Detail'!A757,'[1]O&amp;M Pivot'!M$1:V$65536,10,FALSE),0)</f>
        <v>805.55857142857144</v>
      </c>
      <c r="I757" s="13" t="s">
        <v>31</v>
      </c>
      <c r="J757" s="13">
        <v>1</v>
      </c>
      <c r="K757" s="13" t="s">
        <v>31</v>
      </c>
      <c r="L757" s="13" t="s">
        <v>31</v>
      </c>
      <c r="M757" s="13" t="s">
        <v>31</v>
      </c>
      <c r="N757" s="13" t="s">
        <v>31</v>
      </c>
      <c r="O757" s="13" t="s">
        <v>31</v>
      </c>
      <c r="P757" s="13">
        <f t="shared" si="95"/>
        <v>1</v>
      </c>
      <c r="R757" s="10" t="str">
        <f t="shared" si="100"/>
        <v/>
      </c>
      <c r="S757" s="10">
        <f t="shared" si="100"/>
        <v>47043.57</v>
      </c>
      <c r="T757" s="10" t="str">
        <f t="shared" si="100"/>
        <v/>
      </c>
      <c r="U757" s="10" t="str">
        <f t="shared" si="100"/>
        <v/>
      </c>
      <c r="V757" s="10" t="str">
        <f t="shared" si="100"/>
        <v/>
      </c>
      <c r="W757" s="10" t="str">
        <f t="shared" si="100"/>
        <v/>
      </c>
      <c r="X757" s="10" t="str">
        <f t="shared" si="99"/>
        <v/>
      </c>
      <c r="Y757" s="14">
        <f t="shared" si="96"/>
        <v>0</v>
      </c>
      <c r="Z757" s="4"/>
      <c r="AA757" s="10" t="str">
        <f t="shared" si="98"/>
        <v/>
      </c>
      <c r="AB757" s="10">
        <f t="shared" si="98"/>
        <v>805.55857142857144</v>
      </c>
      <c r="AC757" s="10" t="str">
        <f t="shared" si="98"/>
        <v/>
      </c>
      <c r="AD757" s="10" t="str">
        <f t="shared" si="98"/>
        <v/>
      </c>
      <c r="AE757" s="10" t="str">
        <f t="shared" si="98"/>
        <v/>
      </c>
      <c r="AF757" s="10" t="str">
        <f t="shared" si="98"/>
        <v/>
      </c>
      <c r="AG757" s="10" t="str">
        <f t="shared" si="98"/>
        <v/>
      </c>
      <c r="AH757" s="14">
        <f t="shared" si="97"/>
        <v>0</v>
      </c>
      <c r="AI757" s="12"/>
      <c r="AJ757" s="13" t="s">
        <v>32</v>
      </c>
    </row>
    <row r="758" spans="1:36" x14ac:dyDescent="0.3">
      <c r="A758" s="15" t="s">
        <v>912</v>
      </c>
      <c r="B758" s="9" t="str">
        <f>VLOOKUP(A758,'[1]Sub Pivot'!A$1:C$65536,2,FALSE)</f>
        <v>POTLATCH SUBSTATION(AVISTA)</v>
      </c>
      <c r="C758" s="10">
        <f>VLOOKUP(A758,'[1]Sub Pivot'!A$1:C$65536,3,FALSE)</f>
        <v>34912</v>
      </c>
      <c r="D758" s="10">
        <f>IFERROR(VLOOKUP(A758,'[1]BP-18 Substation Detail'!A$1:C$65536,3,FALSE),"")</f>
        <v>34912</v>
      </c>
      <c r="E758" s="11">
        <f t="shared" si="94"/>
        <v>0</v>
      </c>
      <c r="G758" s="10">
        <f>IFERROR(VLOOKUP('BP-20 Substation Detail'!A758,'[1]O&amp;M Pivot'!M$1:V$65536,10,FALSE),0)</f>
        <v>437.06571428571431</v>
      </c>
      <c r="I758" s="13" t="s">
        <v>31</v>
      </c>
      <c r="J758" s="13">
        <v>1</v>
      </c>
      <c r="K758" s="13" t="s">
        <v>31</v>
      </c>
      <c r="L758" s="13" t="s">
        <v>31</v>
      </c>
      <c r="M758" s="13" t="s">
        <v>31</v>
      </c>
      <c r="N758" s="13" t="s">
        <v>31</v>
      </c>
      <c r="O758" s="13" t="s">
        <v>31</v>
      </c>
      <c r="P758" s="13">
        <f t="shared" si="95"/>
        <v>1</v>
      </c>
      <c r="R758" s="10" t="str">
        <f t="shared" si="100"/>
        <v/>
      </c>
      <c r="S758" s="10">
        <f t="shared" si="100"/>
        <v>34912</v>
      </c>
      <c r="T758" s="10" t="str">
        <f t="shared" si="100"/>
        <v/>
      </c>
      <c r="U758" s="10" t="str">
        <f t="shared" si="100"/>
        <v/>
      </c>
      <c r="V758" s="10" t="str">
        <f t="shared" si="100"/>
        <v/>
      </c>
      <c r="W758" s="10" t="str">
        <f t="shared" si="100"/>
        <v/>
      </c>
      <c r="X758" s="10" t="str">
        <f t="shared" si="99"/>
        <v/>
      </c>
      <c r="Y758" s="14">
        <f t="shared" si="96"/>
        <v>0</v>
      </c>
      <c r="Z758" s="4"/>
      <c r="AA758" s="10" t="str">
        <f t="shared" si="98"/>
        <v/>
      </c>
      <c r="AB758" s="10">
        <f t="shared" si="98"/>
        <v>437.06571428571431</v>
      </c>
      <c r="AC758" s="10" t="str">
        <f t="shared" si="98"/>
        <v/>
      </c>
      <c r="AD758" s="10" t="str">
        <f t="shared" si="98"/>
        <v/>
      </c>
      <c r="AE758" s="10" t="str">
        <f t="shared" si="98"/>
        <v/>
      </c>
      <c r="AF758" s="10" t="str">
        <f t="shared" si="98"/>
        <v/>
      </c>
      <c r="AG758" s="10" t="str">
        <f t="shared" si="98"/>
        <v/>
      </c>
      <c r="AH758" s="14">
        <f t="shared" si="97"/>
        <v>0</v>
      </c>
      <c r="AI758" s="12"/>
      <c r="AJ758" s="13" t="s">
        <v>32</v>
      </c>
    </row>
    <row r="759" spans="1:36" x14ac:dyDescent="0.3">
      <c r="A759" s="15" t="s">
        <v>913</v>
      </c>
      <c r="B759" s="9" t="str">
        <f>VLOOKUP(A759,'[1]Sub Pivot'!A$1:C$65536,2,FALSE)</f>
        <v>PRIEST RIVER SUBSTATION(AVISTA)</v>
      </c>
      <c r="C759" s="10">
        <f>VLOOKUP(A759,'[1]Sub Pivot'!A$1:C$65536,3,FALSE)</f>
        <v>30389.279999999999</v>
      </c>
      <c r="D759" s="10">
        <f>IFERROR(VLOOKUP(A759,'[1]BP-18 Substation Detail'!A$1:C$65536,3,FALSE),"")</f>
        <v>30389.279999999999</v>
      </c>
      <c r="E759" s="11">
        <f t="shared" si="94"/>
        <v>0</v>
      </c>
      <c r="G759" s="10">
        <f>IFERROR(VLOOKUP('BP-20 Substation Detail'!A759,'[1]O&amp;M Pivot'!M$1:V$65536,10,FALSE),0)</f>
        <v>238.76999999999998</v>
      </c>
      <c r="I759" s="13" t="s">
        <v>31</v>
      </c>
      <c r="J759" s="13">
        <v>1</v>
      </c>
      <c r="K759" s="13" t="s">
        <v>31</v>
      </c>
      <c r="L759" s="13" t="s">
        <v>31</v>
      </c>
      <c r="M759" s="13" t="s">
        <v>31</v>
      </c>
      <c r="N759" s="13" t="s">
        <v>31</v>
      </c>
      <c r="O759" s="13" t="s">
        <v>31</v>
      </c>
      <c r="P759" s="13">
        <f t="shared" si="95"/>
        <v>1</v>
      </c>
      <c r="R759" s="10" t="str">
        <f t="shared" si="100"/>
        <v/>
      </c>
      <c r="S759" s="10">
        <f t="shared" si="100"/>
        <v>30389.279999999999</v>
      </c>
      <c r="T759" s="10" t="str">
        <f t="shared" si="100"/>
        <v/>
      </c>
      <c r="U759" s="10" t="str">
        <f t="shared" si="100"/>
        <v/>
      </c>
      <c r="V759" s="10" t="str">
        <f t="shared" si="100"/>
        <v/>
      </c>
      <c r="W759" s="10" t="str">
        <f t="shared" si="100"/>
        <v/>
      </c>
      <c r="X759" s="10" t="str">
        <f t="shared" si="99"/>
        <v/>
      </c>
      <c r="Y759" s="14">
        <f t="shared" si="96"/>
        <v>0</v>
      </c>
      <c r="Z759" s="4"/>
      <c r="AA759" s="10" t="str">
        <f t="shared" si="98"/>
        <v/>
      </c>
      <c r="AB759" s="10">
        <f t="shared" si="98"/>
        <v>238.76999999999998</v>
      </c>
      <c r="AC759" s="10" t="str">
        <f t="shared" si="98"/>
        <v/>
      </c>
      <c r="AD759" s="10" t="str">
        <f t="shared" si="98"/>
        <v/>
      </c>
      <c r="AE759" s="10" t="str">
        <f t="shared" si="98"/>
        <v/>
      </c>
      <c r="AF759" s="10" t="str">
        <f t="shared" si="98"/>
        <v/>
      </c>
      <c r="AG759" s="10" t="str">
        <f t="shared" si="98"/>
        <v/>
      </c>
      <c r="AH759" s="14">
        <f t="shared" si="97"/>
        <v>0</v>
      </c>
      <c r="AI759" s="12"/>
      <c r="AJ759" s="13" t="s">
        <v>32</v>
      </c>
    </row>
    <row r="760" spans="1:36" x14ac:dyDescent="0.3">
      <c r="A760" s="15" t="s">
        <v>914</v>
      </c>
      <c r="B760" s="9" t="str">
        <f>VLOOKUP(A760,'[1]Sub Pivot'!A$1:C$65536,2,FALSE)</f>
        <v>SUBSTATION FG</v>
      </c>
      <c r="C760" s="10">
        <f>VLOOKUP(A760,'[1]Sub Pivot'!A$1:C$65536,3,FALSE)</f>
        <v>15482</v>
      </c>
      <c r="D760" s="10">
        <f>IFERROR(VLOOKUP(A760,'[1]BP-18 Substation Detail'!A$1:C$65536,3,FALSE),"")</f>
        <v>15482</v>
      </c>
      <c r="E760" s="11">
        <f t="shared" si="94"/>
        <v>0</v>
      </c>
      <c r="G760" s="10">
        <f>IFERROR(VLOOKUP('BP-20 Substation Detail'!A760,'[1]O&amp;M Pivot'!M$1:V$65536,10,FALSE),0)</f>
        <v>3625.5399999999995</v>
      </c>
      <c r="I760" s="13" t="s">
        <v>31</v>
      </c>
      <c r="J760" s="13">
        <v>1</v>
      </c>
      <c r="K760" s="13" t="s">
        <v>31</v>
      </c>
      <c r="L760" s="13" t="s">
        <v>31</v>
      </c>
      <c r="M760" s="13" t="s">
        <v>31</v>
      </c>
      <c r="N760" s="13" t="s">
        <v>31</v>
      </c>
      <c r="O760" s="13" t="s">
        <v>31</v>
      </c>
      <c r="P760" s="13">
        <f t="shared" si="95"/>
        <v>1</v>
      </c>
      <c r="R760" s="10" t="str">
        <f t="shared" si="100"/>
        <v/>
      </c>
      <c r="S760" s="10">
        <f t="shared" si="100"/>
        <v>15482</v>
      </c>
      <c r="T760" s="10" t="str">
        <f t="shared" si="100"/>
        <v/>
      </c>
      <c r="U760" s="10" t="str">
        <f t="shared" si="100"/>
        <v/>
      </c>
      <c r="V760" s="10" t="str">
        <f t="shared" si="100"/>
        <v/>
      </c>
      <c r="W760" s="10" t="str">
        <f t="shared" si="100"/>
        <v/>
      </c>
      <c r="X760" s="10" t="str">
        <f t="shared" si="99"/>
        <v/>
      </c>
      <c r="Y760" s="14">
        <f t="shared" si="96"/>
        <v>0</v>
      </c>
      <c r="Z760" s="4"/>
      <c r="AA760" s="10" t="str">
        <f t="shared" si="98"/>
        <v/>
      </c>
      <c r="AB760" s="10">
        <f t="shared" si="98"/>
        <v>3625.5399999999995</v>
      </c>
      <c r="AC760" s="10" t="str">
        <f t="shared" si="98"/>
        <v/>
      </c>
      <c r="AD760" s="10" t="str">
        <f t="shared" si="98"/>
        <v/>
      </c>
      <c r="AE760" s="10" t="str">
        <f t="shared" si="98"/>
        <v/>
      </c>
      <c r="AF760" s="10" t="str">
        <f t="shared" si="98"/>
        <v/>
      </c>
      <c r="AG760" s="10" t="str">
        <f t="shared" si="98"/>
        <v/>
      </c>
      <c r="AH760" s="14">
        <f t="shared" si="97"/>
        <v>0</v>
      </c>
      <c r="AI760" s="12"/>
      <c r="AJ760" s="13" t="s">
        <v>32</v>
      </c>
    </row>
    <row r="761" spans="1:36" x14ac:dyDescent="0.3">
      <c r="A761" s="15" t="s">
        <v>915</v>
      </c>
      <c r="B761" s="9" t="str">
        <f>VLOOKUP(A761,'[1]Sub Pivot'!A$1:C$65536,2,FALSE)</f>
        <v>PORT ANGELES SUBSTATION(ITT RAYONIER)</v>
      </c>
      <c r="C761" s="10">
        <f>VLOOKUP(A761,'[1]Sub Pivot'!A$1:C$65536,3,FALSE)</f>
        <v>465014.23</v>
      </c>
      <c r="D761" s="10">
        <f>IFERROR(VLOOKUP(A761,'[1]BP-18 Substation Detail'!A$1:C$65536,3,FALSE),"")</f>
        <v>465014.23</v>
      </c>
      <c r="E761" s="11">
        <f t="shared" si="94"/>
        <v>0</v>
      </c>
      <c r="G761" s="10">
        <f>IFERROR(VLOOKUP('BP-20 Substation Detail'!A761,'[1]O&amp;M Pivot'!M$1:V$65536,10,FALSE),0)</f>
        <v>0</v>
      </c>
      <c r="I761" s="13" t="s">
        <v>31</v>
      </c>
      <c r="J761" s="13">
        <v>1</v>
      </c>
      <c r="K761" s="13" t="s">
        <v>31</v>
      </c>
      <c r="L761" s="13" t="s">
        <v>31</v>
      </c>
      <c r="M761" s="13" t="s">
        <v>31</v>
      </c>
      <c r="N761" s="13" t="s">
        <v>31</v>
      </c>
      <c r="O761" s="13" t="s">
        <v>31</v>
      </c>
      <c r="P761" s="13">
        <f t="shared" si="95"/>
        <v>1</v>
      </c>
      <c r="R761" s="10" t="str">
        <f t="shared" si="100"/>
        <v/>
      </c>
      <c r="S761" s="10">
        <f t="shared" si="100"/>
        <v>465014.23</v>
      </c>
      <c r="T761" s="10" t="str">
        <f t="shared" si="100"/>
        <v/>
      </c>
      <c r="U761" s="10" t="str">
        <f t="shared" si="100"/>
        <v/>
      </c>
      <c r="V761" s="10" t="str">
        <f t="shared" si="100"/>
        <v/>
      </c>
      <c r="W761" s="10" t="str">
        <f t="shared" si="100"/>
        <v/>
      </c>
      <c r="X761" s="10" t="str">
        <f t="shared" si="99"/>
        <v/>
      </c>
      <c r="Y761" s="14">
        <f t="shared" si="96"/>
        <v>0</v>
      </c>
      <c r="Z761" s="4"/>
      <c r="AA761" s="10" t="str">
        <f t="shared" si="98"/>
        <v/>
      </c>
      <c r="AB761" s="10">
        <f t="shared" si="98"/>
        <v>0</v>
      </c>
      <c r="AC761" s="10" t="str">
        <f t="shared" si="98"/>
        <v/>
      </c>
      <c r="AD761" s="10" t="str">
        <f t="shared" si="98"/>
        <v/>
      </c>
      <c r="AE761" s="10" t="str">
        <f t="shared" si="98"/>
        <v/>
      </c>
      <c r="AF761" s="10" t="str">
        <f t="shared" si="98"/>
        <v/>
      </c>
      <c r="AG761" s="10" t="str">
        <f t="shared" si="98"/>
        <v/>
      </c>
      <c r="AH761" s="14">
        <f t="shared" si="97"/>
        <v>0</v>
      </c>
      <c r="AI761" s="12"/>
      <c r="AJ761" s="13" t="s">
        <v>32</v>
      </c>
    </row>
    <row r="762" spans="1:36" x14ac:dyDescent="0.3">
      <c r="A762" s="15" t="s">
        <v>916</v>
      </c>
      <c r="B762" s="9" t="str">
        <f>VLOOKUP(A762,'[1]Sub Pivot'!A$1:C$65536,2,FALSE)</f>
        <v>PATEROS SUBSTATION</v>
      </c>
      <c r="C762" s="10">
        <f>VLOOKUP(A762,'[1]Sub Pivot'!A$1:C$65536,3,FALSE)</f>
        <v>11455</v>
      </c>
      <c r="D762" s="10">
        <f>IFERROR(VLOOKUP(A762,'[1]BP-18 Substation Detail'!A$1:C$65536,3,FALSE),"")</f>
        <v>11455</v>
      </c>
      <c r="E762" s="11">
        <f t="shared" si="94"/>
        <v>0</v>
      </c>
      <c r="G762" s="10">
        <f>IFERROR(VLOOKUP('BP-20 Substation Detail'!A762,'[1]O&amp;M Pivot'!M$1:V$65536,10,FALSE),0)</f>
        <v>0</v>
      </c>
      <c r="I762" s="13" t="s">
        <v>31</v>
      </c>
      <c r="J762" s="13">
        <v>1</v>
      </c>
      <c r="K762" s="13" t="s">
        <v>31</v>
      </c>
      <c r="L762" s="13" t="s">
        <v>31</v>
      </c>
      <c r="M762" s="13" t="s">
        <v>31</v>
      </c>
      <c r="N762" s="13" t="s">
        <v>31</v>
      </c>
      <c r="O762" s="13" t="s">
        <v>31</v>
      </c>
      <c r="P762" s="13">
        <f t="shared" si="95"/>
        <v>1</v>
      </c>
      <c r="R762" s="10" t="str">
        <f t="shared" si="100"/>
        <v/>
      </c>
      <c r="S762" s="10">
        <f t="shared" si="100"/>
        <v>11455</v>
      </c>
      <c r="T762" s="10" t="str">
        <f t="shared" si="100"/>
        <v/>
      </c>
      <c r="U762" s="10" t="str">
        <f t="shared" si="100"/>
        <v/>
      </c>
      <c r="V762" s="10" t="str">
        <f t="shared" si="100"/>
        <v/>
      </c>
      <c r="W762" s="10" t="str">
        <f t="shared" si="100"/>
        <v/>
      </c>
      <c r="X762" s="10" t="str">
        <f t="shared" si="99"/>
        <v/>
      </c>
      <c r="Y762" s="14">
        <f t="shared" si="96"/>
        <v>0</v>
      </c>
      <c r="Z762" s="4"/>
      <c r="AA762" s="10" t="str">
        <f t="shared" si="98"/>
        <v/>
      </c>
      <c r="AB762" s="10">
        <f t="shared" si="98"/>
        <v>0</v>
      </c>
      <c r="AC762" s="10" t="str">
        <f t="shared" si="98"/>
        <v/>
      </c>
      <c r="AD762" s="10" t="str">
        <f t="shared" si="98"/>
        <v/>
      </c>
      <c r="AE762" s="10" t="str">
        <f t="shared" si="98"/>
        <v/>
      </c>
      <c r="AF762" s="10" t="str">
        <f t="shared" si="98"/>
        <v/>
      </c>
      <c r="AG762" s="10" t="str">
        <f t="shared" si="98"/>
        <v/>
      </c>
      <c r="AH762" s="14">
        <f t="shared" si="97"/>
        <v>0</v>
      </c>
      <c r="AI762" s="12"/>
      <c r="AJ762" s="13" t="s">
        <v>32</v>
      </c>
    </row>
    <row r="763" spans="1:36" x14ac:dyDescent="0.3">
      <c r="A763" s="15" t="s">
        <v>917</v>
      </c>
      <c r="B763" s="9" t="str">
        <f>VLOOKUP(A763,'[1]Sub Pivot'!A$1:C$65536,2,FALSE)</f>
        <v>PORT TOWNSEND SUBSTATION</v>
      </c>
      <c r="C763" s="10">
        <f>VLOOKUP(A763,'[1]Sub Pivot'!A$1:C$65536,3,FALSE)</f>
        <v>106936.7</v>
      </c>
      <c r="D763" s="10">
        <f>IFERROR(VLOOKUP(A763,'[1]BP-18 Substation Detail'!A$1:C$65536,3,FALSE),"")</f>
        <v>106936.7</v>
      </c>
      <c r="E763" s="11">
        <f t="shared" si="94"/>
        <v>0</v>
      </c>
      <c r="G763" s="10">
        <f>IFERROR(VLOOKUP('BP-20 Substation Detail'!A763,'[1]O&amp;M Pivot'!M$1:V$65536,10,FALSE),0)</f>
        <v>4310.5228571428579</v>
      </c>
      <c r="I763" s="13" t="s">
        <v>31</v>
      </c>
      <c r="J763" s="13">
        <v>1</v>
      </c>
      <c r="K763" s="13" t="s">
        <v>31</v>
      </c>
      <c r="L763" s="13" t="s">
        <v>31</v>
      </c>
      <c r="M763" s="13" t="s">
        <v>31</v>
      </c>
      <c r="N763" s="13" t="s">
        <v>31</v>
      </c>
      <c r="O763" s="13" t="s">
        <v>31</v>
      </c>
      <c r="P763" s="13">
        <f t="shared" si="95"/>
        <v>1</v>
      </c>
      <c r="R763" s="10" t="str">
        <f t="shared" si="100"/>
        <v/>
      </c>
      <c r="S763" s="10">
        <f t="shared" si="100"/>
        <v>106936.7</v>
      </c>
      <c r="T763" s="10" t="str">
        <f t="shared" si="100"/>
        <v/>
      </c>
      <c r="U763" s="10" t="str">
        <f t="shared" si="100"/>
        <v/>
      </c>
      <c r="V763" s="10" t="str">
        <f t="shared" si="100"/>
        <v/>
      </c>
      <c r="W763" s="10" t="str">
        <f t="shared" si="100"/>
        <v/>
      </c>
      <c r="X763" s="10" t="str">
        <f t="shared" si="99"/>
        <v/>
      </c>
      <c r="Y763" s="14">
        <f t="shared" si="96"/>
        <v>0</v>
      </c>
      <c r="Z763" s="4"/>
      <c r="AA763" s="10" t="str">
        <f t="shared" si="98"/>
        <v/>
      </c>
      <c r="AB763" s="10">
        <f t="shared" si="98"/>
        <v>4310.5228571428579</v>
      </c>
      <c r="AC763" s="10" t="str">
        <f t="shared" si="98"/>
        <v/>
      </c>
      <c r="AD763" s="10" t="str">
        <f t="shared" si="98"/>
        <v/>
      </c>
      <c r="AE763" s="10" t="str">
        <f t="shared" si="98"/>
        <v/>
      </c>
      <c r="AF763" s="10" t="str">
        <f t="shared" si="98"/>
        <v/>
      </c>
      <c r="AG763" s="10" t="str">
        <f t="shared" si="98"/>
        <v/>
      </c>
      <c r="AH763" s="14">
        <f t="shared" si="97"/>
        <v>0</v>
      </c>
      <c r="AI763" s="12"/>
      <c r="AJ763" s="13" t="s">
        <v>32</v>
      </c>
    </row>
    <row r="764" spans="1:36" x14ac:dyDescent="0.3">
      <c r="A764" s="15" t="s">
        <v>918</v>
      </c>
      <c r="B764" s="9" t="str">
        <f>VLOOKUP(A764,'[1]Sub Pivot'!A$1:C$65536,2,FALSE)</f>
        <v>EAST SUBSTATION</v>
      </c>
      <c r="C764" s="10">
        <f>VLOOKUP(A764,'[1]Sub Pivot'!A$1:C$65536,3,FALSE)</f>
        <v>4388</v>
      </c>
      <c r="D764" s="10">
        <f>IFERROR(VLOOKUP(A764,'[1]BP-18 Substation Detail'!A$1:C$65536,3,FALSE),"")</f>
        <v>4388</v>
      </c>
      <c r="E764" s="11">
        <f t="shared" si="94"/>
        <v>0</v>
      </c>
      <c r="G764" s="10">
        <f>IFERROR(VLOOKUP('BP-20 Substation Detail'!A764,'[1]O&amp;M Pivot'!M$1:V$65536,10,FALSE),0)</f>
        <v>0</v>
      </c>
      <c r="I764" s="13" t="s">
        <v>31</v>
      </c>
      <c r="J764" s="13">
        <v>1</v>
      </c>
      <c r="K764" s="13" t="s">
        <v>31</v>
      </c>
      <c r="L764" s="13" t="s">
        <v>31</v>
      </c>
      <c r="M764" s="13" t="s">
        <v>31</v>
      </c>
      <c r="N764" s="13" t="s">
        <v>31</v>
      </c>
      <c r="O764" s="13" t="s">
        <v>31</v>
      </c>
      <c r="P764" s="13">
        <f t="shared" si="95"/>
        <v>1</v>
      </c>
      <c r="R764" s="10" t="str">
        <f t="shared" si="100"/>
        <v/>
      </c>
      <c r="S764" s="10">
        <f t="shared" si="100"/>
        <v>4388</v>
      </c>
      <c r="T764" s="10" t="str">
        <f t="shared" si="100"/>
        <v/>
      </c>
      <c r="U764" s="10" t="str">
        <f t="shared" si="100"/>
        <v/>
      </c>
      <c r="V764" s="10" t="str">
        <f t="shared" si="100"/>
        <v/>
      </c>
      <c r="W764" s="10" t="str">
        <f t="shared" si="100"/>
        <v/>
      </c>
      <c r="X764" s="10" t="str">
        <f t="shared" si="99"/>
        <v/>
      </c>
      <c r="Y764" s="14">
        <f t="shared" si="96"/>
        <v>0</v>
      </c>
      <c r="Z764" s="4"/>
      <c r="AA764" s="10" t="str">
        <f t="shared" si="98"/>
        <v/>
      </c>
      <c r="AB764" s="10">
        <f t="shared" si="98"/>
        <v>0</v>
      </c>
      <c r="AC764" s="10" t="str">
        <f t="shared" si="98"/>
        <v/>
      </c>
      <c r="AD764" s="10" t="str">
        <f t="shared" si="98"/>
        <v/>
      </c>
      <c r="AE764" s="10" t="str">
        <f t="shared" si="98"/>
        <v/>
      </c>
      <c r="AF764" s="10" t="str">
        <f t="shared" si="98"/>
        <v/>
      </c>
      <c r="AG764" s="10" t="str">
        <f t="shared" si="98"/>
        <v/>
      </c>
      <c r="AH764" s="14">
        <f t="shared" si="97"/>
        <v>0</v>
      </c>
      <c r="AI764" s="12"/>
      <c r="AJ764" s="13" t="s">
        <v>32</v>
      </c>
    </row>
    <row r="765" spans="1:36" x14ac:dyDescent="0.3">
      <c r="A765" s="15" t="s">
        <v>919</v>
      </c>
      <c r="B765" s="9" t="str">
        <f>VLOOKUP(A765,'[1]Sub Pivot'!A$1:C$65536,2,FALSE)</f>
        <v>PURDY SUBSTATION</v>
      </c>
      <c r="C765" s="10">
        <f>VLOOKUP(A765,'[1]Sub Pivot'!A$1:C$65536,3,FALSE)</f>
        <v>59163.24</v>
      </c>
      <c r="D765" s="10">
        <f>IFERROR(VLOOKUP(A765,'[1]BP-18 Substation Detail'!A$1:C$65536,3,FALSE),"")</f>
        <v>59163.24</v>
      </c>
      <c r="E765" s="11">
        <f t="shared" si="94"/>
        <v>0</v>
      </c>
      <c r="G765" s="10">
        <f>IFERROR(VLOOKUP('BP-20 Substation Detail'!A765,'[1]O&amp;M Pivot'!M$1:V$65536,10,FALSE),0)</f>
        <v>916.39285714285711</v>
      </c>
      <c r="I765" s="13" t="s">
        <v>31</v>
      </c>
      <c r="J765" s="13">
        <v>1</v>
      </c>
      <c r="K765" s="13" t="s">
        <v>31</v>
      </c>
      <c r="L765" s="13" t="s">
        <v>31</v>
      </c>
      <c r="M765" s="13" t="s">
        <v>31</v>
      </c>
      <c r="N765" s="13" t="s">
        <v>31</v>
      </c>
      <c r="O765" s="13" t="s">
        <v>31</v>
      </c>
      <c r="P765" s="13">
        <f t="shared" si="95"/>
        <v>1</v>
      </c>
      <c r="R765" s="10" t="str">
        <f t="shared" si="100"/>
        <v/>
      </c>
      <c r="S765" s="10">
        <f t="shared" si="100"/>
        <v>59163.24</v>
      </c>
      <c r="T765" s="10" t="str">
        <f t="shared" si="100"/>
        <v/>
      </c>
      <c r="U765" s="10" t="str">
        <f t="shared" si="100"/>
        <v/>
      </c>
      <c r="V765" s="10" t="str">
        <f t="shared" si="100"/>
        <v/>
      </c>
      <c r="W765" s="10" t="str">
        <f t="shared" si="100"/>
        <v/>
      </c>
      <c r="X765" s="10" t="str">
        <f t="shared" si="99"/>
        <v/>
      </c>
      <c r="Y765" s="14">
        <f t="shared" si="96"/>
        <v>0</v>
      </c>
      <c r="Z765" s="4"/>
      <c r="AA765" s="10" t="str">
        <f t="shared" si="98"/>
        <v/>
      </c>
      <c r="AB765" s="10">
        <f t="shared" si="98"/>
        <v>916.39285714285711</v>
      </c>
      <c r="AC765" s="10" t="str">
        <f t="shared" si="98"/>
        <v/>
      </c>
      <c r="AD765" s="10" t="str">
        <f t="shared" si="98"/>
        <v/>
      </c>
      <c r="AE765" s="10" t="str">
        <f t="shared" si="98"/>
        <v/>
      </c>
      <c r="AF765" s="10" t="str">
        <f t="shared" si="98"/>
        <v/>
      </c>
      <c r="AG765" s="10" t="str">
        <f t="shared" si="98"/>
        <v/>
      </c>
      <c r="AH765" s="14">
        <f t="shared" si="97"/>
        <v>0</v>
      </c>
      <c r="AI765" s="12"/>
      <c r="AJ765" s="13" t="s">
        <v>32</v>
      </c>
    </row>
    <row r="766" spans="1:36" x14ac:dyDescent="0.3">
      <c r="A766" s="15" t="s">
        <v>920</v>
      </c>
      <c r="B766" s="9" t="str">
        <f>VLOOKUP(A766,'[1]Sub Pivot'!A$1:C$65536,2,FALSE)</f>
        <v>PATTON VALLEY METERING POINT</v>
      </c>
      <c r="C766" s="10">
        <f>VLOOKUP(A766,'[1]Sub Pivot'!A$1:C$65536,3,FALSE)</f>
        <v>17235</v>
      </c>
      <c r="D766" s="10">
        <f>IFERROR(VLOOKUP(A766,'[1]BP-18 Substation Detail'!A$1:C$65536,3,FALSE),"")</f>
        <v>17235</v>
      </c>
      <c r="E766" s="11">
        <f t="shared" si="94"/>
        <v>0</v>
      </c>
      <c r="G766" s="10">
        <f>IFERROR(VLOOKUP('BP-20 Substation Detail'!A766,'[1]O&amp;M Pivot'!M$1:V$65536,10,FALSE),0)</f>
        <v>167.07142857142858</v>
      </c>
      <c r="I766" s="13" t="s">
        <v>31</v>
      </c>
      <c r="J766" s="13">
        <v>1</v>
      </c>
      <c r="K766" s="13" t="s">
        <v>31</v>
      </c>
      <c r="L766" s="13" t="s">
        <v>31</v>
      </c>
      <c r="M766" s="13" t="s">
        <v>31</v>
      </c>
      <c r="N766" s="13" t="s">
        <v>31</v>
      </c>
      <c r="O766" s="13" t="s">
        <v>31</v>
      </c>
      <c r="P766" s="13">
        <f t="shared" si="95"/>
        <v>1</v>
      </c>
      <c r="R766" s="10" t="str">
        <f t="shared" si="100"/>
        <v/>
      </c>
      <c r="S766" s="10">
        <f t="shared" si="100"/>
        <v>17235</v>
      </c>
      <c r="T766" s="10" t="str">
        <f t="shared" si="100"/>
        <v/>
      </c>
      <c r="U766" s="10" t="str">
        <f t="shared" si="100"/>
        <v/>
      </c>
      <c r="V766" s="10" t="str">
        <f t="shared" si="100"/>
        <v/>
      </c>
      <c r="W766" s="10" t="str">
        <f t="shared" si="100"/>
        <v/>
      </c>
      <c r="X766" s="10" t="str">
        <f t="shared" si="99"/>
        <v/>
      </c>
      <c r="Y766" s="14">
        <f t="shared" si="96"/>
        <v>0</v>
      </c>
      <c r="Z766" s="4"/>
      <c r="AA766" s="10" t="str">
        <f t="shared" si="98"/>
        <v/>
      </c>
      <c r="AB766" s="10">
        <f t="shared" si="98"/>
        <v>167.07142857142858</v>
      </c>
      <c r="AC766" s="10" t="str">
        <f t="shared" si="98"/>
        <v/>
      </c>
      <c r="AD766" s="10" t="str">
        <f t="shared" si="98"/>
        <v/>
      </c>
      <c r="AE766" s="10" t="str">
        <f t="shared" si="98"/>
        <v/>
      </c>
      <c r="AF766" s="10" t="str">
        <f t="shared" si="98"/>
        <v/>
      </c>
      <c r="AG766" s="10" t="str">
        <f t="shared" si="98"/>
        <v/>
      </c>
      <c r="AH766" s="14">
        <f t="shared" si="97"/>
        <v>0</v>
      </c>
      <c r="AI766" s="12"/>
      <c r="AJ766" s="13" t="s">
        <v>32</v>
      </c>
    </row>
    <row r="767" spans="1:36" x14ac:dyDescent="0.3">
      <c r="A767" s="15" t="s">
        <v>921</v>
      </c>
      <c r="B767" s="18" t="str">
        <f>VLOOKUP(A767,'[1]Sub Pivot'!A$1:C$65536,2,FALSE)</f>
        <v>POWERLINE SUBSTATION</v>
      </c>
      <c r="C767" s="10">
        <f>VLOOKUP(A767,'[1]Sub Pivot'!A$1:C$65536,3,FALSE)</f>
        <v>72846.01999999999</v>
      </c>
      <c r="D767" s="10">
        <f>IFERROR(VLOOKUP(A767,'[1]BP-18 Substation Detail'!A$1:C$65536,3,FALSE),"")</f>
        <v>22086</v>
      </c>
      <c r="E767" s="11">
        <f t="shared" si="94"/>
        <v>2.2982894141084844</v>
      </c>
      <c r="G767" s="10">
        <f>IFERROR(VLOOKUP('BP-20 Substation Detail'!A767,'[1]O&amp;M Pivot'!M$1:V$65536,10,FALSE),0)</f>
        <v>234.1114285714286</v>
      </c>
      <c r="I767" s="13" t="s">
        <v>31</v>
      </c>
      <c r="J767" s="13">
        <v>1</v>
      </c>
      <c r="K767" s="13" t="s">
        <v>31</v>
      </c>
      <c r="L767" s="13" t="s">
        <v>31</v>
      </c>
      <c r="M767" s="13" t="s">
        <v>31</v>
      </c>
      <c r="N767" s="13" t="s">
        <v>31</v>
      </c>
      <c r="O767" s="13" t="s">
        <v>31</v>
      </c>
      <c r="P767" s="13">
        <f t="shared" si="95"/>
        <v>1</v>
      </c>
      <c r="R767" s="10" t="str">
        <f t="shared" si="100"/>
        <v/>
      </c>
      <c r="S767" s="10">
        <f t="shared" si="100"/>
        <v>72846.01999999999</v>
      </c>
      <c r="T767" s="10" t="str">
        <f t="shared" si="100"/>
        <v/>
      </c>
      <c r="U767" s="10" t="str">
        <f t="shared" si="100"/>
        <v/>
      </c>
      <c r="V767" s="10" t="str">
        <f t="shared" si="100"/>
        <v/>
      </c>
      <c r="W767" s="10" t="str">
        <f t="shared" si="100"/>
        <v/>
      </c>
      <c r="X767" s="10" t="str">
        <f t="shared" si="99"/>
        <v/>
      </c>
      <c r="Y767" s="14">
        <f t="shared" si="96"/>
        <v>0</v>
      </c>
      <c r="Z767" s="4"/>
      <c r="AA767" s="10" t="str">
        <f t="shared" si="98"/>
        <v/>
      </c>
      <c r="AB767" s="10">
        <f t="shared" si="98"/>
        <v>234.1114285714286</v>
      </c>
      <c r="AC767" s="10" t="str">
        <f t="shared" si="98"/>
        <v/>
      </c>
      <c r="AD767" s="10" t="str">
        <f t="shared" si="98"/>
        <v/>
      </c>
      <c r="AE767" s="10" t="str">
        <f t="shared" si="98"/>
        <v/>
      </c>
      <c r="AF767" s="10" t="str">
        <f t="shared" si="98"/>
        <v/>
      </c>
      <c r="AG767" s="10" t="str">
        <f t="shared" si="98"/>
        <v/>
      </c>
      <c r="AH767" s="14">
        <f t="shared" si="97"/>
        <v>0</v>
      </c>
      <c r="AI767" s="12"/>
      <c r="AJ767" s="24" t="s">
        <v>722</v>
      </c>
    </row>
    <row r="768" spans="1:36" x14ac:dyDescent="0.3">
      <c r="A768" s="15" t="s">
        <v>922</v>
      </c>
      <c r="B768" s="9" t="str">
        <f>VLOOKUP(A768,'[1]Sub Pivot'!A$1:C$65536,2,FALSE)</f>
        <v>PYRAMID SUBSTATION</v>
      </c>
      <c r="C768" s="10">
        <f>VLOOKUP(A768,'[1]Sub Pivot'!A$1:C$65536,3,FALSE)</f>
        <v>26867.52</v>
      </c>
      <c r="D768" s="10">
        <f>IFERROR(VLOOKUP(A768,'[1]BP-18 Substation Detail'!A$1:C$65536,3,FALSE),"")</f>
        <v>26867.52</v>
      </c>
      <c r="E768" s="11">
        <f t="shared" si="94"/>
        <v>0</v>
      </c>
      <c r="G768" s="10">
        <f>IFERROR(VLOOKUP('BP-20 Substation Detail'!A768,'[1]O&amp;M Pivot'!M$1:V$65536,10,FALSE),0)</f>
        <v>741.09</v>
      </c>
      <c r="I768" s="13" t="s">
        <v>31</v>
      </c>
      <c r="J768" s="13">
        <v>1</v>
      </c>
      <c r="K768" s="13" t="s">
        <v>31</v>
      </c>
      <c r="L768" s="13" t="s">
        <v>31</v>
      </c>
      <c r="M768" s="13" t="s">
        <v>31</v>
      </c>
      <c r="N768" s="13" t="s">
        <v>31</v>
      </c>
      <c r="O768" s="13" t="s">
        <v>31</v>
      </c>
      <c r="P768" s="13">
        <f t="shared" si="95"/>
        <v>1</v>
      </c>
      <c r="R768" s="10" t="str">
        <f t="shared" si="100"/>
        <v/>
      </c>
      <c r="S768" s="10">
        <f t="shared" si="100"/>
        <v>26867.52</v>
      </c>
      <c r="T768" s="10" t="str">
        <f t="shared" si="100"/>
        <v/>
      </c>
      <c r="U768" s="10" t="str">
        <f t="shared" si="100"/>
        <v/>
      </c>
      <c r="V768" s="10" t="str">
        <f t="shared" si="100"/>
        <v/>
      </c>
      <c r="W768" s="10" t="str">
        <f t="shared" si="100"/>
        <v/>
      </c>
      <c r="X768" s="10" t="str">
        <f t="shared" si="99"/>
        <v/>
      </c>
      <c r="Y768" s="14">
        <f t="shared" si="96"/>
        <v>0</v>
      </c>
      <c r="Z768" s="4"/>
      <c r="AA768" s="10" t="str">
        <f t="shared" si="98"/>
        <v/>
      </c>
      <c r="AB768" s="10">
        <f t="shared" si="98"/>
        <v>741.09</v>
      </c>
      <c r="AC768" s="10" t="str">
        <f t="shared" si="98"/>
        <v/>
      </c>
      <c r="AD768" s="10" t="str">
        <f t="shared" si="98"/>
        <v/>
      </c>
      <c r="AE768" s="10" t="str">
        <f t="shared" si="98"/>
        <v/>
      </c>
      <c r="AF768" s="10" t="str">
        <f t="shared" si="98"/>
        <v/>
      </c>
      <c r="AG768" s="10" t="str">
        <f t="shared" si="98"/>
        <v/>
      </c>
      <c r="AH768" s="14">
        <f t="shared" si="97"/>
        <v>0</v>
      </c>
      <c r="AI768" s="12"/>
      <c r="AJ768" s="13" t="s">
        <v>32</v>
      </c>
    </row>
    <row r="769" spans="1:36" x14ac:dyDescent="0.3">
      <c r="A769" s="15" t="s">
        <v>923</v>
      </c>
      <c r="B769" s="9" t="str">
        <f>VLOOKUP(A769,'[1]Sub Pivot'!A$1:C$65536,2,FALSE)</f>
        <v>QUILCENE SUBSTATION</v>
      </c>
      <c r="C769" s="10">
        <f>VLOOKUP(A769,'[1]Sub Pivot'!A$1:C$65536,3,FALSE)</f>
        <v>25405.9</v>
      </c>
      <c r="D769" s="10">
        <f>IFERROR(VLOOKUP(A769,'[1]BP-18 Substation Detail'!A$1:C$65536,3,FALSE),"")</f>
        <v>25405.9</v>
      </c>
      <c r="E769" s="11">
        <f t="shared" si="94"/>
        <v>0</v>
      </c>
      <c r="G769" s="10">
        <f>IFERROR(VLOOKUP('BP-20 Substation Detail'!A769,'[1]O&amp;M Pivot'!M$1:V$65536,10,FALSE),0)</f>
        <v>144.82857142857142</v>
      </c>
      <c r="I769" s="13" t="s">
        <v>31</v>
      </c>
      <c r="J769" s="13">
        <v>1</v>
      </c>
      <c r="K769" s="13" t="s">
        <v>31</v>
      </c>
      <c r="L769" s="13" t="s">
        <v>31</v>
      </c>
      <c r="M769" s="13" t="s">
        <v>31</v>
      </c>
      <c r="N769" s="13" t="s">
        <v>31</v>
      </c>
      <c r="O769" s="13" t="s">
        <v>31</v>
      </c>
      <c r="P769" s="13">
        <f t="shared" si="95"/>
        <v>1</v>
      </c>
      <c r="R769" s="10" t="str">
        <f t="shared" si="100"/>
        <v/>
      </c>
      <c r="S769" s="10">
        <f t="shared" si="100"/>
        <v>25405.9</v>
      </c>
      <c r="T769" s="10" t="str">
        <f t="shared" si="100"/>
        <v/>
      </c>
      <c r="U769" s="10" t="str">
        <f t="shared" si="100"/>
        <v/>
      </c>
      <c r="V769" s="10" t="str">
        <f t="shared" si="100"/>
        <v/>
      </c>
      <c r="W769" s="10" t="str">
        <f t="shared" si="100"/>
        <v/>
      </c>
      <c r="X769" s="10" t="str">
        <f t="shared" si="99"/>
        <v/>
      </c>
      <c r="Y769" s="14">
        <f t="shared" si="96"/>
        <v>0</v>
      </c>
      <c r="Z769" s="4"/>
      <c r="AA769" s="10" t="str">
        <f t="shared" si="98"/>
        <v/>
      </c>
      <c r="AB769" s="10">
        <f t="shared" si="98"/>
        <v>144.82857142857142</v>
      </c>
      <c r="AC769" s="10" t="str">
        <f t="shared" si="98"/>
        <v/>
      </c>
      <c r="AD769" s="10" t="str">
        <f t="shared" si="98"/>
        <v/>
      </c>
      <c r="AE769" s="10" t="str">
        <f t="shared" si="98"/>
        <v/>
      </c>
      <c r="AF769" s="10" t="str">
        <f t="shared" si="98"/>
        <v/>
      </c>
      <c r="AG769" s="10" t="str">
        <f t="shared" si="98"/>
        <v/>
      </c>
      <c r="AH769" s="14">
        <f t="shared" si="97"/>
        <v>0</v>
      </c>
      <c r="AI769" s="12"/>
      <c r="AJ769" s="13" t="s">
        <v>666</v>
      </c>
    </row>
    <row r="770" spans="1:36" x14ac:dyDescent="0.3">
      <c r="A770" s="15" t="s">
        <v>924</v>
      </c>
      <c r="B770" s="9" t="str">
        <f>VLOOKUP(A770,'[1]Sub Pivot'!A$1:C$65536,2,FALSE)</f>
        <v>RADAR PUMPING PLANT</v>
      </c>
      <c r="C770" s="10">
        <f>VLOOKUP(A770,'[1]Sub Pivot'!A$1:C$65536,3,FALSE)</f>
        <v>13762.71</v>
      </c>
      <c r="D770" s="10">
        <f>IFERROR(VLOOKUP(A770,'[1]BP-18 Substation Detail'!A$1:C$65536,3,FALSE),"")</f>
        <v>13762.71</v>
      </c>
      <c r="E770" s="11">
        <f t="shared" si="94"/>
        <v>0</v>
      </c>
      <c r="G770" s="10">
        <f>IFERROR(VLOOKUP('BP-20 Substation Detail'!A770,'[1]O&amp;M Pivot'!M$1:V$65536,10,FALSE),0)</f>
        <v>605.07999999999993</v>
      </c>
      <c r="I770" s="13" t="s">
        <v>31</v>
      </c>
      <c r="J770" s="13">
        <v>1</v>
      </c>
      <c r="K770" s="13" t="s">
        <v>31</v>
      </c>
      <c r="L770" s="13" t="s">
        <v>31</v>
      </c>
      <c r="M770" s="13" t="s">
        <v>31</v>
      </c>
      <c r="N770" s="13" t="s">
        <v>31</v>
      </c>
      <c r="O770" s="13" t="s">
        <v>31</v>
      </c>
      <c r="P770" s="13">
        <f t="shared" si="95"/>
        <v>1</v>
      </c>
      <c r="R770" s="10" t="str">
        <f t="shared" si="100"/>
        <v/>
      </c>
      <c r="S770" s="10">
        <f t="shared" si="100"/>
        <v>13762.71</v>
      </c>
      <c r="T770" s="10" t="str">
        <f t="shared" si="100"/>
        <v/>
      </c>
      <c r="U770" s="10" t="str">
        <f t="shared" si="100"/>
        <v/>
      </c>
      <c r="V770" s="10" t="str">
        <f t="shared" si="100"/>
        <v/>
      </c>
      <c r="W770" s="10" t="str">
        <f t="shared" si="100"/>
        <v/>
      </c>
      <c r="X770" s="10" t="str">
        <f t="shared" si="99"/>
        <v/>
      </c>
      <c r="Y770" s="14">
        <f t="shared" si="96"/>
        <v>0</v>
      </c>
      <c r="Z770" s="4"/>
      <c r="AA770" s="10" t="str">
        <f t="shared" si="98"/>
        <v/>
      </c>
      <c r="AB770" s="10">
        <f t="shared" si="98"/>
        <v>605.07999999999993</v>
      </c>
      <c r="AC770" s="10" t="str">
        <f t="shared" si="98"/>
        <v/>
      </c>
      <c r="AD770" s="10" t="str">
        <f t="shared" si="98"/>
        <v/>
      </c>
      <c r="AE770" s="10" t="str">
        <f t="shared" si="98"/>
        <v/>
      </c>
      <c r="AF770" s="10" t="str">
        <f t="shared" si="98"/>
        <v/>
      </c>
      <c r="AG770" s="10" t="str">
        <f t="shared" si="98"/>
        <v/>
      </c>
      <c r="AH770" s="14">
        <f t="shared" si="97"/>
        <v>0</v>
      </c>
      <c r="AI770" s="12"/>
      <c r="AJ770" s="13" t="s">
        <v>32</v>
      </c>
    </row>
    <row r="771" spans="1:36" x14ac:dyDescent="0.3">
      <c r="A771" s="15" t="s">
        <v>925</v>
      </c>
      <c r="B771" s="9" t="str">
        <f>VLOOKUP(A771,'[1]Sub Pivot'!A$1:C$65536,2,FALSE)</f>
        <v>RAINIER SUBSTATION</v>
      </c>
      <c r="C771" s="10">
        <f>VLOOKUP(A771,'[1]Sub Pivot'!A$1:C$65536,3,FALSE)</f>
        <v>146712.54999999999</v>
      </c>
      <c r="D771" s="10">
        <f>IFERROR(VLOOKUP(A771,'[1]BP-18 Substation Detail'!A$1:C$65536,3,FALSE),"")</f>
        <v>146712.54999999999</v>
      </c>
      <c r="E771" s="11">
        <f t="shared" ref="E771:E834" si="101">(C771-D771)/D771</f>
        <v>0</v>
      </c>
      <c r="G771" s="10">
        <f>IFERROR(VLOOKUP('BP-20 Substation Detail'!A771,'[1]O&amp;M Pivot'!M$1:V$65536,10,FALSE),0)</f>
        <v>860.4571428571428</v>
      </c>
      <c r="I771" s="13" t="s">
        <v>31</v>
      </c>
      <c r="J771" s="13">
        <v>1</v>
      </c>
      <c r="K771" s="13" t="s">
        <v>31</v>
      </c>
      <c r="L771" s="13" t="s">
        <v>31</v>
      </c>
      <c r="M771" s="13" t="s">
        <v>31</v>
      </c>
      <c r="N771" s="13" t="s">
        <v>31</v>
      </c>
      <c r="O771" s="13" t="s">
        <v>31</v>
      </c>
      <c r="P771" s="13">
        <f t="shared" ref="P771:P834" si="102">SUM(I771:O771)</f>
        <v>1</v>
      </c>
      <c r="R771" s="10" t="str">
        <f t="shared" si="100"/>
        <v/>
      </c>
      <c r="S771" s="10">
        <f t="shared" si="100"/>
        <v>146712.54999999999</v>
      </c>
      <c r="T771" s="10" t="str">
        <f t="shared" si="100"/>
        <v/>
      </c>
      <c r="U771" s="10" t="str">
        <f t="shared" si="100"/>
        <v/>
      </c>
      <c r="V771" s="10" t="str">
        <f t="shared" si="100"/>
        <v/>
      </c>
      <c r="W771" s="10" t="str">
        <f t="shared" si="100"/>
        <v/>
      </c>
      <c r="X771" s="10" t="str">
        <f t="shared" si="99"/>
        <v/>
      </c>
      <c r="Y771" s="14">
        <f t="shared" ref="Y771:Y834" si="103">SUM(R771:X771)-C771</f>
        <v>0</v>
      </c>
      <c r="Z771" s="4"/>
      <c r="AA771" s="10" t="str">
        <f t="shared" si="98"/>
        <v/>
      </c>
      <c r="AB771" s="10">
        <f t="shared" si="98"/>
        <v>860.4571428571428</v>
      </c>
      <c r="AC771" s="10" t="str">
        <f t="shared" si="98"/>
        <v/>
      </c>
      <c r="AD771" s="10" t="str">
        <f t="shared" si="98"/>
        <v/>
      </c>
      <c r="AE771" s="10" t="str">
        <f t="shared" si="98"/>
        <v/>
      </c>
      <c r="AF771" s="10" t="str">
        <f t="shared" si="98"/>
        <v/>
      </c>
      <c r="AG771" s="10" t="str">
        <f t="shared" si="98"/>
        <v/>
      </c>
      <c r="AH771" s="14">
        <f t="shared" ref="AH771:AH834" si="104">SUM(AA771:AG771)-G771</f>
        <v>0</v>
      </c>
      <c r="AI771" s="12"/>
      <c r="AJ771" s="13" t="s">
        <v>32</v>
      </c>
    </row>
    <row r="772" spans="1:36" x14ac:dyDescent="0.3">
      <c r="A772" s="15" t="s">
        <v>926</v>
      </c>
      <c r="B772" s="9" t="str">
        <f>VLOOKUP(A772,'[1]Sub Pivot'!A$1:C$65536,2,FALSE)</f>
        <v>RANDLE SUBSTATION</v>
      </c>
      <c r="C772" s="10">
        <f>VLOOKUP(A772,'[1]Sub Pivot'!A$1:C$65536,3,FALSE)</f>
        <v>32099</v>
      </c>
      <c r="D772" s="10">
        <f>IFERROR(VLOOKUP(A772,'[1]BP-18 Substation Detail'!A$1:C$65536,3,FALSE),"")</f>
        <v>32099</v>
      </c>
      <c r="E772" s="11">
        <f t="shared" si="101"/>
        <v>0</v>
      </c>
      <c r="G772" s="10">
        <f>IFERROR(VLOOKUP('BP-20 Substation Detail'!A772,'[1]O&amp;M Pivot'!M$1:V$65536,10,FALSE),0)</f>
        <v>0</v>
      </c>
      <c r="I772" s="13" t="s">
        <v>31</v>
      </c>
      <c r="J772" s="13">
        <v>1</v>
      </c>
      <c r="K772" s="13" t="s">
        <v>31</v>
      </c>
      <c r="L772" s="13" t="s">
        <v>31</v>
      </c>
      <c r="M772" s="13" t="s">
        <v>31</v>
      </c>
      <c r="N772" s="13" t="s">
        <v>31</v>
      </c>
      <c r="O772" s="13" t="s">
        <v>31</v>
      </c>
      <c r="P772" s="13">
        <f t="shared" si="102"/>
        <v>1</v>
      </c>
      <c r="R772" s="10" t="str">
        <f t="shared" si="100"/>
        <v/>
      </c>
      <c r="S772" s="10">
        <f t="shared" si="100"/>
        <v>32099</v>
      </c>
      <c r="T772" s="10" t="str">
        <f t="shared" si="100"/>
        <v/>
      </c>
      <c r="U772" s="10" t="str">
        <f t="shared" si="100"/>
        <v/>
      </c>
      <c r="V772" s="10" t="str">
        <f t="shared" si="100"/>
        <v/>
      </c>
      <c r="W772" s="10" t="str">
        <f t="shared" si="100"/>
        <v/>
      </c>
      <c r="X772" s="10" t="str">
        <f t="shared" si="99"/>
        <v/>
      </c>
      <c r="Y772" s="14">
        <f t="shared" si="103"/>
        <v>0</v>
      </c>
      <c r="Z772" s="4"/>
      <c r="AA772" s="10" t="str">
        <f t="shared" si="98"/>
        <v/>
      </c>
      <c r="AB772" s="10">
        <f t="shared" si="98"/>
        <v>0</v>
      </c>
      <c r="AC772" s="10" t="str">
        <f t="shared" si="98"/>
        <v/>
      </c>
      <c r="AD772" s="10" t="str">
        <f t="shared" si="98"/>
        <v/>
      </c>
      <c r="AE772" s="10" t="str">
        <f t="shared" si="98"/>
        <v/>
      </c>
      <c r="AF772" s="10" t="str">
        <f t="shared" si="98"/>
        <v/>
      </c>
      <c r="AG772" s="10" t="str">
        <f t="shared" si="98"/>
        <v/>
      </c>
      <c r="AH772" s="14">
        <f t="shared" si="104"/>
        <v>0</v>
      </c>
      <c r="AI772" s="12"/>
      <c r="AJ772" s="13" t="s">
        <v>32</v>
      </c>
    </row>
    <row r="773" spans="1:36" x14ac:dyDescent="0.3">
      <c r="A773" s="15" t="s">
        <v>927</v>
      </c>
      <c r="B773" s="9" t="str">
        <f>VLOOKUP(A773,'[1]Sub Pivot'!A$1:C$65536,2,FALSE)</f>
        <v>RATHDRUM SUBSTATION</v>
      </c>
      <c r="C773" s="10">
        <f>VLOOKUP(A773,'[1]Sub Pivot'!A$1:C$65536,3,FALSE)</f>
        <v>28219</v>
      </c>
      <c r="D773" s="10">
        <f>IFERROR(VLOOKUP(A773,'[1]BP-18 Substation Detail'!A$1:C$65536,3,FALSE),"")</f>
        <v>28219</v>
      </c>
      <c r="E773" s="11">
        <f t="shared" si="101"/>
        <v>0</v>
      </c>
      <c r="G773" s="10">
        <f>IFERROR(VLOOKUP('BP-20 Substation Detail'!A773,'[1]O&amp;M Pivot'!M$1:V$65536,10,FALSE),0)</f>
        <v>1108.6299999999999</v>
      </c>
      <c r="I773" s="13" t="s">
        <v>31</v>
      </c>
      <c r="J773" s="13">
        <v>1</v>
      </c>
      <c r="K773" s="13" t="s">
        <v>31</v>
      </c>
      <c r="L773" s="13" t="s">
        <v>31</v>
      </c>
      <c r="M773" s="13" t="s">
        <v>31</v>
      </c>
      <c r="N773" s="13" t="s">
        <v>31</v>
      </c>
      <c r="O773" s="13" t="s">
        <v>31</v>
      </c>
      <c r="P773" s="13">
        <f t="shared" si="102"/>
        <v>1</v>
      </c>
      <c r="R773" s="10" t="str">
        <f t="shared" si="100"/>
        <v/>
      </c>
      <c r="S773" s="10">
        <f t="shared" si="100"/>
        <v>28219</v>
      </c>
      <c r="T773" s="10" t="str">
        <f t="shared" si="100"/>
        <v/>
      </c>
      <c r="U773" s="10" t="str">
        <f t="shared" si="100"/>
        <v/>
      </c>
      <c r="V773" s="10" t="str">
        <f t="shared" si="100"/>
        <v/>
      </c>
      <c r="W773" s="10" t="str">
        <f t="shared" si="100"/>
        <v/>
      </c>
      <c r="X773" s="10" t="str">
        <f t="shared" si="99"/>
        <v/>
      </c>
      <c r="Y773" s="14">
        <f t="shared" si="103"/>
        <v>0</v>
      </c>
      <c r="Z773" s="4"/>
      <c r="AA773" s="10" t="str">
        <f t="shared" si="98"/>
        <v/>
      </c>
      <c r="AB773" s="10">
        <f t="shared" si="98"/>
        <v>1108.6299999999999</v>
      </c>
      <c r="AC773" s="10" t="str">
        <f t="shared" si="98"/>
        <v/>
      </c>
      <c r="AD773" s="10" t="str">
        <f t="shared" si="98"/>
        <v/>
      </c>
      <c r="AE773" s="10" t="str">
        <f t="shared" si="98"/>
        <v/>
      </c>
      <c r="AF773" s="10" t="str">
        <f t="shared" si="98"/>
        <v/>
      </c>
      <c r="AG773" s="10" t="str">
        <f t="shared" si="98"/>
        <v/>
      </c>
      <c r="AH773" s="14">
        <f t="shared" si="104"/>
        <v>0</v>
      </c>
      <c r="AI773" s="12"/>
      <c r="AJ773" s="13" t="s">
        <v>32</v>
      </c>
    </row>
    <row r="774" spans="1:36" x14ac:dyDescent="0.3">
      <c r="A774" s="15" t="s">
        <v>928</v>
      </c>
      <c r="B774" s="9" t="str">
        <f>VLOOKUP(A774,'[1]Sub Pivot'!A$1:C$65536,2,FALSE)</f>
        <v>RATTLESNAKE SUBSTATION(BENTONREA)</v>
      </c>
      <c r="C774" s="10">
        <f>VLOOKUP(A774,'[1]Sub Pivot'!A$1:C$65536,3,FALSE)</f>
        <v>43829</v>
      </c>
      <c r="D774" s="10">
        <f>IFERROR(VLOOKUP(A774,'[1]BP-18 Substation Detail'!A$1:C$65536,3,FALSE),"")</f>
        <v>43829</v>
      </c>
      <c r="E774" s="11">
        <f t="shared" si="101"/>
        <v>0</v>
      </c>
      <c r="G774" s="10">
        <f>IFERROR(VLOOKUP('BP-20 Substation Detail'!A774,'[1]O&amp;M Pivot'!M$1:V$65536,10,FALSE),0)</f>
        <v>1067.2271428571428</v>
      </c>
      <c r="I774" s="13" t="s">
        <v>31</v>
      </c>
      <c r="J774" s="13">
        <v>1</v>
      </c>
      <c r="K774" s="13" t="s">
        <v>31</v>
      </c>
      <c r="L774" s="13" t="s">
        <v>31</v>
      </c>
      <c r="M774" s="13" t="s">
        <v>31</v>
      </c>
      <c r="N774" s="13" t="s">
        <v>31</v>
      </c>
      <c r="O774" s="13" t="s">
        <v>31</v>
      </c>
      <c r="P774" s="13">
        <f t="shared" si="102"/>
        <v>1</v>
      </c>
      <c r="R774" s="10" t="str">
        <f t="shared" si="100"/>
        <v/>
      </c>
      <c r="S774" s="10">
        <f t="shared" si="100"/>
        <v>43829</v>
      </c>
      <c r="T774" s="10" t="str">
        <f t="shared" si="100"/>
        <v/>
      </c>
      <c r="U774" s="10" t="str">
        <f t="shared" si="100"/>
        <v/>
      </c>
      <c r="V774" s="10" t="str">
        <f t="shared" si="100"/>
        <v/>
      </c>
      <c r="W774" s="10" t="str">
        <f t="shared" si="100"/>
        <v/>
      </c>
      <c r="X774" s="10" t="str">
        <f t="shared" si="99"/>
        <v/>
      </c>
      <c r="Y774" s="14">
        <f t="shared" si="103"/>
        <v>0</v>
      </c>
      <c r="Z774" s="4"/>
      <c r="AA774" s="10" t="str">
        <f t="shared" si="98"/>
        <v/>
      </c>
      <c r="AB774" s="10">
        <f t="shared" si="98"/>
        <v>1067.2271428571428</v>
      </c>
      <c r="AC774" s="10" t="str">
        <f t="shared" si="98"/>
        <v/>
      </c>
      <c r="AD774" s="10" t="str">
        <f t="shared" si="98"/>
        <v/>
      </c>
      <c r="AE774" s="10" t="str">
        <f t="shared" si="98"/>
        <v/>
      </c>
      <c r="AF774" s="10" t="str">
        <f t="shared" si="98"/>
        <v/>
      </c>
      <c r="AG774" s="10" t="str">
        <f t="shared" si="98"/>
        <v/>
      </c>
      <c r="AH774" s="14">
        <f t="shared" si="104"/>
        <v>0</v>
      </c>
      <c r="AI774" s="12"/>
      <c r="AJ774" s="13" t="s">
        <v>32</v>
      </c>
    </row>
    <row r="775" spans="1:36" x14ac:dyDescent="0.3">
      <c r="A775" s="15" t="s">
        <v>929</v>
      </c>
      <c r="B775" s="9" t="str">
        <f>VLOOKUP(A775,'[1]Sub Pivot'!A$1:C$65536,2,FALSE)</f>
        <v>RIVERFRONT SUBSTATION</v>
      </c>
      <c r="C775" s="10">
        <f>VLOOKUP(A775,'[1]Sub Pivot'!A$1:C$65536,3,FALSE)</f>
        <v>21522</v>
      </c>
      <c r="D775" s="10">
        <f>IFERROR(VLOOKUP(A775,'[1]BP-18 Substation Detail'!A$1:C$65536,3,FALSE),"")</f>
        <v>21522</v>
      </c>
      <c r="E775" s="11">
        <f t="shared" si="101"/>
        <v>0</v>
      </c>
      <c r="G775" s="10">
        <f>IFERROR(VLOOKUP('BP-20 Substation Detail'!A775,'[1]O&amp;M Pivot'!M$1:V$65536,10,FALSE),0)</f>
        <v>350.34999999999997</v>
      </c>
      <c r="I775" s="13" t="s">
        <v>31</v>
      </c>
      <c r="J775" s="13">
        <v>1</v>
      </c>
      <c r="K775" s="13" t="s">
        <v>31</v>
      </c>
      <c r="L775" s="13" t="s">
        <v>31</v>
      </c>
      <c r="M775" s="13" t="s">
        <v>31</v>
      </c>
      <c r="N775" s="13" t="s">
        <v>31</v>
      </c>
      <c r="O775" s="13" t="s">
        <v>31</v>
      </c>
      <c r="P775" s="13">
        <f t="shared" si="102"/>
        <v>1</v>
      </c>
      <c r="R775" s="10" t="str">
        <f t="shared" si="100"/>
        <v/>
      </c>
      <c r="S775" s="10">
        <f t="shared" si="100"/>
        <v>21522</v>
      </c>
      <c r="T775" s="10" t="str">
        <f t="shared" si="100"/>
        <v/>
      </c>
      <c r="U775" s="10" t="str">
        <f t="shared" si="100"/>
        <v/>
      </c>
      <c r="V775" s="10" t="str">
        <f t="shared" si="100"/>
        <v/>
      </c>
      <c r="W775" s="10" t="str">
        <f t="shared" si="100"/>
        <v/>
      </c>
      <c r="X775" s="10" t="str">
        <f t="shared" si="99"/>
        <v/>
      </c>
      <c r="Y775" s="14">
        <f t="shared" si="103"/>
        <v>0</v>
      </c>
      <c r="Z775" s="4"/>
      <c r="AA775" s="10" t="str">
        <f t="shared" si="98"/>
        <v/>
      </c>
      <c r="AB775" s="10">
        <f t="shared" si="98"/>
        <v>350.34999999999997</v>
      </c>
      <c r="AC775" s="10" t="str">
        <f t="shared" si="98"/>
        <v/>
      </c>
      <c r="AD775" s="10" t="str">
        <f t="shared" si="98"/>
        <v/>
      </c>
      <c r="AE775" s="10" t="str">
        <f t="shared" si="98"/>
        <v/>
      </c>
      <c r="AF775" s="10" t="str">
        <f t="shared" si="98"/>
        <v/>
      </c>
      <c r="AG775" s="10" t="str">
        <f t="shared" si="98"/>
        <v/>
      </c>
      <c r="AH775" s="14">
        <f t="shared" si="104"/>
        <v>0</v>
      </c>
      <c r="AI775" s="12"/>
      <c r="AJ775" s="13" t="s">
        <v>32</v>
      </c>
    </row>
    <row r="776" spans="1:36" x14ac:dyDescent="0.3">
      <c r="A776" s="15" t="s">
        <v>930</v>
      </c>
      <c r="B776" s="9" t="str">
        <f>VLOOKUP(A776,'[1]Sub Pivot'!A$1:C$65536,2,FALSE)</f>
        <v>RILEY SUBSTATION</v>
      </c>
      <c r="C776" s="10">
        <f>VLOOKUP(A776,'[1]Sub Pivot'!A$1:C$65536,3,FALSE)</f>
        <v>50777</v>
      </c>
      <c r="D776" s="10">
        <f>IFERROR(VLOOKUP(A776,'[1]BP-18 Substation Detail'!A$1:C$65536,3,FALSE),"")</f>
        <v>50777</v>
      </c>
      <c r="E776" s="11">
        <f t="shared" si="101"/>
        <v>0</v>
      </c>
      <c r="G776" s="10">
        <f>IFERROR(VLOOKUP('BP-20 Substation Detail'!A776,'[1]O&amp;M Pivot'!M$1:V$65536,10,FALSE),0)</f>
        <v>1239.3942857142858</v>
      </c>
      <c r="I776" s="13" t="s">
        <v>31</v>
      </c>
      <c r="J776" s="13">
        <v>1</v>
      </c>
      <c r="K776" s="13" t="s">
        <v>31</v>
      </c>
      <c r="L776" s="13" t="s">
        <v>31</v>
      </c>
      <c r="M776" s="13" t="s">
        <v>31</v>
      </c>
      <c r="N776" s="13" t="s">
        <v>31</v>
      </c>
      <c r="O776" s="13" t="s">
        <v>31</v>
      </c>
      <c r="P776" s="13">
        <f t="shared" si="102"/>
        <v>1</v>
      </c>
      <c r="R776" s="10" t="str">
        <f t="shared" si="100"/>
        <v/>
      </c>
      <c r="S776" s="10">
        <f t="shared" si="100"/>
        <v>50777</v>
      </c>
      <c r="T776" s="10" t="str">
        <f t="shared" si="100"/>
        <v/>
      </c>
      <c r="U776" s="10" t="str">
        <f t="shared" si="100"/>
        <v/>
      </c>
      <c r="V776" s="10" t="str">
        <f t="shared" si="100"/>
        <v/>
      </c>
      <c r="W776" s="10" t="str">
        <f t="shared" si="100"/>
        <v/>
      </c>
      <c r="X776" s="10" t="str">
        <f t="shared" si="99"/>
        <v/>
      </c>
      <c r="Y776" s="14">
        <f t="shared" si="103"/>
        <v>0</v>
      </c>
      <c r="Z776" s="4"/>
      <c r="AA776" s="10" t="str">
        <f t="shared" si="98"/>
        <v/>
      </c>
      <c r="AB776" s="10">
        <f t="shared" si="98"/>
        <v>1239.3942857142858</v>
      </c>
      <c r="AC776" s="10" t="str">
        <f t="shared" si="98"/>
        <v/>
      </c>
      <c r="AD776" s="10" t="str">
        <f t="shared" si="98"/>
        <v/>
      </c>
      <c r="AE776" s="10" t="str">
        <f t="shared" si="98"/>
        <v/>
      </c>
      <c r="AF776" s="10" t="str">
        <f t="shared" si="98"/>
        <v/>
      </c>
      <c r="AG776" s="10" t="str">
        <f t="shared" si="98"/>
        <v/>
      </c>
      <c r="AH776" s="14">
        <f t="shared" si="104"/>
        <v>0</v>
      </c>
      <c r="AI776" s="12"/>
      <c r="AJ776" s="13" t="s">
        <v>32</v>
      </c>
    </row>
    <row r="777" spans="1:36" x14ac:dyDescent="0.3">
      <c r="A777" s="15" t="s">
        <v>931</v>
      </c>
      <c r="B777" s="9" t="str">
        <f>VLOOKUP(A777,'[1]Sub Pivot'!A$1:C$65536,2,FALSE)</f>
        <v>RIVERGATE SUBSTATION</v>
      </c>
      <c r="C777" s="10">
        <f>VLOOKUP(A777,'[1]Sub Pivot'!A$1:C$65536,3,FALSE)</f>
        <v>4468</v>
      </c>
      <c r="D777" s="10">
        <f>IFERROR(VLOOKUP(A777,'[1]BP-18 Substation Detail'!A$1:C$65536,3,FALSE),"")</f>
        <v>4468</v>
      </c>
      <c r="E777" s="11">
        <f t="shared" si="101"/>
        <v>0</v>
      </c>
      <c r="G777" s="10">
        <f>IFERROR(VLOOKUP('BP-20 Substation Detail'!A777,'[1]O&amp;M Pivot'!M$1:V$65536,10,FALSE),0)</f>
        <v>848.07857142857142</v>
      </c>
      <c r="I777" s="13" t="s">
        <v>31</v>
      </c>
      <c r="J777" s="13">
        <v>1</v>
      </c>
      <c r="K777" s="13" t="s">
        <v>31</v>
      </c>
      <c r="L777" s="13" t="s">
        <v>31</v>
      </c>
      <c r="M777" s="13" t="s">
        <v>31</v>
      </c>
      <c r="N777" s="13" t="s">
        <v>31</v>
      </c>
      <c r="O777" s="13" t="s">
        <v>31</v>
      </c>
      <c r="P777" s="13">
        <f t="shared" si="102"/>
        <v>1</v>
      </c>
      <c r="R777" s="10" t="str">
        <f t="shared" si="100"/>
        <v/>
      </c>
      <c r="S777" s="10">
        <f t="shared" si="100"/>
        <v>4468</v>
      </c>
      <c r="T777" s="10" t="str">
        <f t="shared" si="100"/>
        <v/>
      </c>
      <c r="U777" s="10" t="str">
        <f t="shared" si="100"/>
        <v/>
      </c>
      <c r="V777" s="10" t="str">
        <f t="shared" si="100"/>
        <v/>
      </c>
      <c r="W777" s="10" t="str">
        <f t="shared" si="100"/>
        <v/>
      </c>
      <c r="X777" s="10" t="str">
        <f t="shared" si="99"/>
        <v/>
      </c>
      <c r="Y777" s="14">
        <f t="shared" si="103"/>
        <v>0</v>
      </c>
      <c r="Z777" s="4"/>
      <c r="AA777" s="10" t="str">
        <f t="shared" si="98"/>
        <v/>
      </c>
      <c r="AB777" s="10">
        <f t="shared" si="98"/>
        <v>848.07857142857142</v>
      </c>
      <c r="AC777" s="10" t="str">
        <f t="shared" si="98"/>
        <v/>
      </c>
      <c r="AD777" s="10" t="str">
        <f t="shared" si="98"/>
        <v/>
      </c>
      <c r="AE777" s="10" t="str">
        <f t="shared" si="98"/>
        <v/>
      </c>
      <c r="AF777" s="10" t="str">
        <f t="shared" si="98"/>
        <v/>
      </c>
      <c r="AG777" s="10" t="str">
        <f t="shared" si="98"/>
        <v/>
      </c>
      <c r="AH777" s="14">
        <f t="shared" si="104"/>
        <v>0</v>
      </c>
      <c r="AI777" s="12"/>
      <c r="AJ777" s="13" t="s">
        <v>32</v>
      </c>
    </row>
    <row r="778" spans="1:36" x14ac:dyDescent="0.3">
      <c r="A778" s="15" t="s">
        <v>932</v>
      </c>
      <c r="B778" s="9" t="str">
        <f>VLOOKUP(A778,'[1]Sub Pivot'!A$1:C$65536,2,FALSE)</f>
        <v>ROCKY BROOK POWERHOUSE</v>
      </c>
      <c r="C778" s="10">
        <f>VLOOKUP(A778,'[1]Sub Pivot'!A$1:C$65536,3,FALSE)</f>
        <v>2016</v>
      </c>
      <c r="D778" s="10">
        <f>IFERROR(VLOOKUP(A778,'[1]BP-18 Substation Detail'!A$1:C$65536,3,FALSE),"")</f>
        <v>2016</v>
      </c>
      <c r="E778" s="11">
        <f t="shared" si="101"/>
        <v>0</v>
      </c>
      <c r="G778" s="10">
        <f>IFERROR(VLOOKUP('BP-20 Substation Detail'!A778,'[1]O&amp;M Pivot'!M$1:V$65536,10,FALSE),0)</f>
        <v>1477.0185714285715</v>
      </c>
      <c r="I778" s="13" t="s">
        <v>31</v>
      </c>
      <c r="J778" s="13">
        <v>1</v>
      </c>
      <c r="K778" s="13" t="s">
        <v>31</v>
      </c>
      <c r="L778" s="13" t="s">
        <v>31</v>
      </c>
      <c r="M778" s="13" t="s">
        <v>31</v>
      </c>
      <c r="N778" s="13" t="s">
        <v>31</v>
      </c>
      <c r="O778" s="13" t="s">
        <v>31</v>
      </c>
      <c r="P778" s="13">
        <f t="shared" si="102"/>
        <v>1</v>
      </c>
      <c r="R778" s="10" t="str">
        <f t="shared" si="100"/>
        <v/>
      </c>
      <c r="S778" s="10">
        <f t="shared" si="100"/>
        <v>2016</v>
      </c>
      <c r="T778" s="10" t="str">
        <f t="shared" si="100"/>
        <v/>
      </c>
      <c r="U778" s="10" t="str">
        <f t="shared" si="100"/>
        <v/>
      </c>
      <c r="V778" s="10" t="str">
        <f t="shared" si="100"/>
        <v/>
      </c>
      <c r="W778" s="10" t="str">
        <f t="shared" si="100"/>
        <v/>
      </c>
      <c r="X778" s="10" t="str">
        <f t="shared" si="99"/>
        <v/>
      </c>
      <c r="Y778" s="14">
        <f t="shared" si="103"/>
        <v>0</v>
      </c>
      <c r="Z778" s="4"/>
      <c r="AA778" s="10" t="str">
        <f t="shared" si="98"/>
        <v/>
      </c>
      <c r="AB778" s="10">
        <f t="shared" si="98"/>
        <v>1477.0185714285715</v>
      </c>
      <c r="AC778" s="10" t="str">
        <f t="shared" si="98"/>
        <v/>
      </c>
      <c r="AD778" s="10" t="str">
        <f t="shared" si="98"/>
        <v/>
      </c>
      <c r="AE778" s="10" t="str">
        <f t="shared" si="98"/>
        <v/>
      </c>
      <c r="AF778" s="10" t="str">
        <f t="shared" si="98"/>
        <v/>
      </c>
      <c r="AG778" s="10" t="str">
        <f t="shared" si="98"/>
        <v/>
      </c>
      <c r="AH778" s="14">
        <f t="shared" si="104"/>
        <v>0</v>
      </c>
      <c r="AI778" s="12"/>
      <c r="AJ778" s="13" t="s">
        <v>32</v>
      </c>
    </row>
    <row r="779" spans="1:36" x14ac:dyDescent="0.3">
      <c r="A779" s="15" t="s">
        <v>933</v>
      </c>
      <c r="B779" s="9" t="str">
        <f>VLOOKUP(A779,'[1]Sub Pivot'!A$1:C$65536,2,FALSE)</f>
        <v>ROSALIA SUBSTATION</v>
      </c>
      <c r="C779" s="10">
        <f>VLOOKUP(A779,'[1]Sub Pivot'!A$1:C$65536,3,FALSE)</f>
        <v>28425</v>
      </c>
      <c r="D779" s="10">
        <f>IFERROR(VLOOKUP(A779,'[1]BP-18 Substation Detail'!A$1:C$65536,3,FALSE),"")</f>
        <v>28425</v>
      </c>
      <c r="E779" s="11">
        <f t="shared" si="101"/>
        <v>0</v>
      </c>
      <c r="G779" s="10">
        <f>IFERROR(VLOOKUP('BP-20 Substation Detail'!A779,'[1]O&amp;M Pivot'!M$1:V$65536,10,FALSE),0)</f>
        <v>670.00285714285724</v>
      </c>
      <c r="I779" s="13" t="s">
        <v>31</v>
      </c>
      <c r="J779" s="13">
        <v>1</v>
      </c>
      <c r="K779" s="13" t="s">
        <v>31</v>
      </c>
      <c r="L779" s="13" t="s">
        <v>31</v>
      </c>
      <c r="M779" s="13" t="s">
        <v>31</v>
      </c>
      <c r="N779" s="13" t="s">
        <v>31</v>
      </c>
      <c r="O779" s="13" t="s">
        <v>31</v>
      </c>
      <c r="P779" s="13">
        <f t="shared" si="102"/>
        <v>1</v>
      </c>
      <c r="R779" s="10" t="str">
        <f t="shared" si="100"/>
        <v/>
      </c>
      <c r="S779" s="10">
        <f t="shared" si="100"/>
        <v>28425</v>
      </c>
      <c r="T779" s="10" t="str">
        <f t="shared" si="100"/>
        <v/>
      </c>
      <c r="U779" s="10" t="str">
        <f t="shared" si="100"/>
        <v/>
      </c>
      <c r="V779" s="10" t="str">
        <f t="shared" si="100"/>
        <v/>
      </c>
      <c r="W779" s="10" t="str">
        <f t="shared" si="100"/>
        <v/>
      </c>
      <c r="X779" s="10" t="str">
        <f t="shared" si="99"/>
        <v/>
      </c>
      <c r="Y779" s="14">
        <f t="shared" si="103"/>
        <v>0</v>
      </c>
      <c r="Z779" s="4"/>
      <c r="AA779" s="10" t="str">
        <f t="shared" si="98"/>
        <v/>
      </c>
      <c r="AB779" s="10">
        <f t="shared" si="98"/>
        <v>670.00285714285724</v>
      </c>
      <c r="AC779" s="10" t="str">
        <f t="shared" si="98"/>
        <v/>
      </c>
      <c r="AD779" s="10" t="str">
        <f t="shared" si="98"/>
        <v/>
      </c>
      <c r="AE779" s="10" t="str">
        <f t="shared" si="98"/>
        <v/>
      </c>
      <c r="AF779" s="10" t="str">
        <f t="shared" si="98"/>
        <v/>
      </c>
      <c r="AG779" s="10" t="str">
        <f t="shared" si="98"/>
        <v/>
      </c>
      <c r="AH779" s="14">
        <f t="shared" si="104"/>
        <v>0</v>
      </c>
      <c r="AI779" s="12"/>
      <c r="AJ779" s="13" t="s">
        <v>32</v>
      </c>
    </row>
    <row r="780" spans="1:36" x14ac:dyDescent="0.3">
      <c r="A780" s="15" t="s">
        <v>934</v>
      </c>
      <c r="B780" s="9" t="str">
        <f>VLOOKUP(A780,'[1]Sub Pivot'!A$1:C$65536,2,FALSE)</f>
        <v>ROXBORO SUBSTATION</v>
      </c>
      <c r="C780" s="10">
        <f>VLOOKUP(A780,'[1]Sub Pivot'!A$1:C$65536,3,FALSE)</f>
        <v>21585</v>
      </c>
      <c r="D780" s="10">
        <f>IFERROR(VLOOKUP(A780,'[1]BP-18 Substation Detail'!A$1:C$65536,3,FALSE),"")</f>
        <v>21585</v>
      </c>
      <c r="E780" s="11">
        <f t="shared" si="101"/>
        <v>0</v>
      </c>
      <c r="G780" s="10">
        <f>IFERROR(VLOOKUP('BP-20 Substation Detail'!A780,'[1]O&amp;M Pivot'!M$1:V$65536,10,FALSE),0)</f>
        <v>1168.6071428571429</v>
      </c>
      <c r="I780" s="13" t="s">
        <v>31</v>
      </c>
      <c r="J780" s="13">
        <v>1</v>
      </c>
      <c r="K780" s="13" t="s">
        <v>31</v>
      </c>
      <c r="L780" s="13" t="s">
        <v>31</v>
      </c>
      <c r="M780" s="13" t="s">
        <v>31</v>
      </c>
      <c r="N780" s="13" t="s">
        <v>31</v>
      </c>
      <c r="O780" s="13" t="s">
        <v>31</v>
      </c>
      <c r="P780" s="13">
        <f t="shared" si="102"/>
        <v>1</v>
      </c>
      <c r="R780" s="10" t="str">
        <f t="shared" si="100"/>
        <v/>
      </c>
      <c r="S780" s="10">
        <f t="shared" si="100"/>
        <v>21585</v>
      </c>
      <c r="T780" s="10" t="str">
        <f t="shared" si="100"/>
        <v/>
      </c>
      <c r="U780" s="10" t="str">
        <f t="shared" si="100"/>
        <v/>
      </c>
      <c r="V780" s="10" t="str">
        <f t="shared" si="100"/>
        <v/>
      </c>
      <c r="W780" s="10" t="str">
        <f t="shared" si="100"/>
        <v/>
      </c>
      <c r="X780" s="10" t="str">
        <f t="shared" si="99"/>
        <v/>
      </c>
      <c r="Y780" s="14">
        <f t="shared" si="103"/>
        <v>0</v>
      </c>
      <c r="Z780" s="4"/>
      <c r="AA780" s="10" t="str">
        <f t="shared" si="98"/>
        <v/>
      </c>
      <c r="AB780" s="10">
        <f t="shared" si="98"/>
        <v>1168.6071428571429</v>
      </c>
      <c r="AC780" s="10" t="str">
        <f t="shared" si="98"/>
        <v/>
      </c>
      <c r="AD780" s="10" t="str">
        <f t="shared" si="98"/>
        <v/>
      </c>
      <c r="AE780" s="10" t="str">
        <f t="shared" si="98"/>
        <v/>
      </c>
      <c r="AF780" s="10" t="str">
        <f t="shared" si="98"/>
        <v/>
      </c>
      <c r="AG780" s="10" t="str">
        <f t="shared" si="98"/>
        <v/>
      </c>
      <c r="AH780" s="14">
        <f t="shared" si="104"/>
        <v>0</v>
      </c>
      <c r="AI780" s="12"/>
      <c r="AJ780" s="13" t="s">
        <v>32</v>
      </c>
    </row>
    <row r="781" spans="1:36" x14ac:dyDescent="0.3">
      <c r="A781" s="15" t="s">
        <v>935</v>
      </c>
      <c r="B781" s="9" t="str">
        <f>VLOOKUP(A781,'[1]Sub Pivot'!A$1:C$65536,2,FALSE)</f>
        <v>RUSSELL SMITH POWERHOUSE</v>
      </c>
      <c r="C781" s="10">
        <f>VLOOKUP(A781,'[1]Sub Pivot'!A$1:C$65536,3,FALSE)</f>
        <v>11906</v>
      </c>
      <c r="D781" s="10">
        <f>IFERROR(VLOOKUP(A781,'[1]BP-18 Substation Detail'!A$1:C$65536,3,FALSE),"")</f>
        <v>11906</v>
      </c>
      <c r="E781" s="11">
        <f t="shared" si="101"/>
        <v>0</v>
      </c>
      <c r="G781" s="10">
        <f>IFERROR(VLOOKUP('BP-20 Substation Detail'!A781,'[1]O&amp;M Pivot'!M$1:V$65536,10,FALSE),0)</f>
        <v>61.665714285714287</v>
      </c>
      <c r="I781" s="13" t="s">
        <v>31</v>
      </c>
      <c r="J781" s="13">
        <v>1</v>
      </c>
      <c r="K781" s="13" t="s">
        <v>31</v>
      </c>
      <c r="L781" s="13" t="s">
        <v>31</v>
      </c>
      <c r="M781" s="13" t="s">
        <v>31</v>
      </c>
      <c r="N781" s="13" t="s">
        <v>31</v>
      </c>
      <c r="O781" s="13" t="s">
        <v>31</v>
      </c>
      <c r="P781" s="13">
        <f t="shared" si="102"/>
        <v>1</v>
      </c>
      <c r="R781" s="10" t="str">
        <f t="shared" si="100"/>
        <v/>
      </c>
      <c r="S781" s="10">
        <f t="shared" si="100"/>
        <v>11906</v>
      </c>
      <c r="T781" s="10" t="str">
        <f t="shared" si="100"/>
        <v/>
      </c>
      <c r="U781" s="10" t="str">
        <f t="shared" si="100"/>
        <v/>
      </c>
      <c r="V781" s="10" t="str">
        <f t="shared" si="100"/>
        <v/>
      </c>
      <c r="W781" s="10" t="str">
        <f t="shared" si="100"/>
        <v/>
      </c>
      <c r="X781" s="10" t="str">
        <f t="shared" si="99"/>
        <v/>
      </c>
      <c r="Y781" s="14">
        <f t="shared" si="103"/>
        <v>0</v>
      </c>
      <c r="Z781" s="4"/>
      <c r="AA781" s="10" t="str">
        <f t="shared" si="98"/>
        <v/>
      </c>
      <c r="AB781" s="10">
        <f t="shared" si="98"/>
        <v>61.665714285714287</v>
      </c>
      <c r="AC781" s="10" t="str">
        <f t="shared" si="98"/>
        <v/>
      </c>
      <c r="AD781" s="10" t="str">
        <f t="shared" ref="AD781:AG844" si="105">IFERROR(L781*$G781,"")</f>
        <v/>
      </c>
      <c r="AE781" s="10" t="str">
        <f t="shared" si="105"/>
        <v/>
      </c>
      <c r="AF781" s="10" t="str">
        <f t="shared" si="105"/>
        <v/>
      </c>
      <c r="AG781" s="10" t="str">
        <f t="shared" si="105"/>
        <v/>
      </c>
      <c r="AH781" s="14">
        <f t="shared" si="104"/>
        <v>0</v>
      </c>
      <c r="AI781" s="12"/>
      <c r="AJ781" s="13" t="s">
        <v>32</v>
      </c>
    </row>
    <row r="782" spans="1:36" x14ac:dyDescent="0.3">
      <c r="A782" s="15" t="s">
        <v>936</v>
      </c>
      <c r="B782" s="9" t="str">
        <f>VLOOKUP(A782,'[1]Sub Pivot'!A$1:C$65536,2,FALSE)</f>
        <v>CENTRALIA MINES SUBSTATION</v>
      </c>
      <c r="C782" s="10">
        <f>VLOOKUP(A782,'[1]Sub Pivot'!A$1:C$65536,3,FALSE)</f>
        <v>5778</v>
      </c>
      <c r="D782" s="10">
        <f>IFERROR(VLOOKUP(A782,'[1]BP-18 Substation Detail'!A$1:C$65536,3,FALSE),"")</f>
        <v>5778</v>
      </c>
      <c r="E782" s="11">
        <f t="shared" si="101"/>
        <v>0</v>
      </c>
      <c r="G782" s="10">
        <f>IFERROR(VLOOKUP('BP-20 Substation Detail'!A782,'[1]O&amp;M Pivot'!M$1:V$65536,10,FALSE),0)</f>
        <v>0</v>
      </c>
      <c r="I782" s="13" t="s">
        <v>31</v>
      </c>
      <c r="J782" s="13">
        <v>1</v>
      </c>
      <c r="K782" s="13" t="s">
        <v>31</v>
      </c>
      <c r="L782" s="13" t="s">
        <v>31</v>
      </c>
      <c r="M782" s="13" t="s">
        <v>31</v>
      </c>
      <c r="N782" s="13" t="s">
        <v>31</v>
      </c>
      <c r="O782" s="13" t="s">
        <v>31</v>
      </c>
      <c r="P782" s="13">
        <f t="shared" si="102"/>
        <v>1</v>
      </c>
      <c r="R782" s="10" t="str">
        <f t="shared" si="100"/>
        <v/>
      </c>
      <c r="S782" s="10">
        <f t="shared" si="100"/>
        <v>5778</v>
      </c>
      <c r="T782" s="10" t="str">
        <f t="shared" si="100"/>
        <v/>
      </c>
      <c r="U782" s="10" t="str">
        <f t="shared" si="100"/>
        <v/>
      </c>
      <c r="V782" s="10" t="str">
        <f t="shared" si="100"/>
        <v/>
      </c>
      <c r="W782" s="10" t="str">
        <f t="shared" si="100"/>
        <v/>
      </c>
      <c r="X782" s="10" t="str">
        <f t="shared" si="99"/>
        <v/>
      </c>
      <c r="Y782" s="14">
        <f t="shared" si="103"/>
        <v>0</v>
      </c>
      <c r="Z782" s="4"/>
      <c r="AA782" s="10" t="str">
        <f t="shared" ref="AA782:AF845" si="106">IFERROR(I782*$G782,"")</f>
        <v/>
      </c>
      <c r="AB782" s="10">
        <f t="shared" si="106"/>
        <v>0</v>
      </c>
      <c r="AC782" s="10" t="str">
        <f t="shared" si="106"/>
        <v/>
      </c>
      <c r="AD782" s="10" t="str">
        <f t="shared" si="105"/>
        <v/>
      </c>
      <c r="AE782" s="10" t="str">
        <f t="shared" si="105"/>
        <v/>
      </c>
      <c r="AF782" s="10" t="str">
        <f t="shared" si="105"/>
        <v/>
      </c>
      <c r="AG782" s="10" t="str">
        <f t="shared" si="105"/>
        <v/>
      </c>
      <c r="AH782" s="14">
        <f t="shared" si="104"/>
        <v>0</v>
      </c>
      <c r="AI782" s="12"/>
      <c r="AJ782" s="13" t="s">
        <v>32</v>
      </c>
    </row>
    <row r="783" spans="1:36" x14ac:dyDescent="0.3">
      <c r="A783" s="15" t="s">
        <v>937</v>
      </c>
      <c r="B783" s="9" t="str">
        <f>VLOOKUP(A783,'[1]Sub Pivot'!A$1:C$65536,2,FALSE)</f>
        <v>FOSTER (INACTIVE. SEE NODTES)</v>
      </c>
      <c r="C783" s="10">
        <f>VLOOKUP(A783,'[1]Sub Pivot'!A$1:C$65536,3,FALSE)</f>
        <v>4456</v>
      </c>
      <c r="D783" s="10">
        <f>IFERROR(VLOOKUP(A783,'[1]BP-18 Substation Detail'!A$1:C$65536,3,FALSE),"")</f>
        <v>4456</v>
      </c>
      <c r="E783" s="11">
        <f t="shared" si="101"/>
        <v>0</v>
      </c>
      <c r="G783" s="10">
        <f>IFERROR(VLOOKUP('BP-20 Substation Detail'!A783,'[1]O&amp;M Pivot'!M$1:V$65536,10,FALSE),0)</f>
        <v>0</v>
      </c>
      <c r="I783" s="13" t="s">
        <v>31</v>
      </c>
      <c r="J783" s="13" t="s">
        <v>31</v>
      </c>
      <c r="K783" s="13" t="s">
        <v>31</v>
      </c>
      <c r="L783" s="13" t="s">
        <v>31</v>
      </c>
      <c r="M783" s="13" t="s">
        <v>31</v>
      </c>
      <c r="N783" s="13" t="s">
        <v>31</v>
      </c>
      <c r="O783" s="13">
        <v>1</v>
      </c>
      <c r="P783" s="13">
        <f t="shared" si="102"/>
        <v>1</v>
      </c>
      <c r="R783" s="10" t="str">
        <f t="shared" si="100"/>
        <v/>
      </c>
      <c r="S783" s="10" t="str">
        <f t="shared" si="100"/>
        <v/>
      </c>
      <c r="T783" s="10" t="str">
        <f t="shared" si="100"/>
        <v/>
      </c>
      <c r="U783" s="10" t="str">
        <f t="shared" si="100"/>
        <v/>
      </c>
      <c r="V783" s="10" t="str">
        <f t="shared" si="100"/>
        <v/>
      </c>
      <c r="W783" s="10" t="str">
        <f t="shared" si="100"/>
        <v/>
      </c>
      <c r="X783" s="10">
        <f t="shared" si="99"/>
        <v>4456</v>
      </c>
      <c r="Y783" s="14">
        <f t="shared" si="103"/>
        <v>0</v>
      </c>
      <c r="Z783" s="4"/>
      <c r="AA783" s="10" t="str">
        <f t="shared" si="106"/>
        <v/>
      </c>
      <c r="AB783" s="10" t="str">
        <f t="shared" si="106"/>
        <v/>
      </c>
      <c r="AC783" s="10" t="str">
        <f t="shared" si="106"/>
        <v/>
      </c>
      <c r="AD783" s="10" t="str">
        <f t="shared" si="105"/>
        <v/>
      </c>
      <c r="AE783" s="10" t="str">
        <f t="shared" si="105"/>
        <v/>
      </c>
      <c r="AF783" s="10" t="str">
        <f t="shared" si="105"/>
        <v/>
      </c>
      <c r="AG783" s="10">
        <f t="shared" si="105"/>
        <v>0</v>
      </c>
      <c r="AH783" s="14">
        <f t="shared" si="104"/>
        <v>0</v>
      </c>
      <c r="AI783" s="12"/>
      <c r="AJ783" s="13" t="s">
        <v>938</v>
      </c>
    </row>
    <row r="784" spans="1:36" x14ac:dyDescent="0.3">
      <c r="A784" s="15" t="s">
        <v>939</v>
      </c>
      <c r="B784" s="9" t="str">
        <f>VLOOKUP(A784,'[1]Sub Pivot'!A$1:C$65536,2,FALSE)</f>
        <v>APPLEWAY (INACTIVE. SEE NOTES)</v>
      </c>
      <c r="C784" s="10">
        <f>VLOOKUP(A784,'[1]Sub Pivot'!A$1:C$65536,3,FALSE)</f>
        <v>24252</v>
      </c>
      <c r="D784" s="10">
        <f>IFERROR(VLOOKUP(A784,'[1]BP-18 Substation Detail'!A$1:C$65536,3,FALSE),"")</f>
        <v>24252</v>
      </c>
      <c r="E784" s="11">
        <f t="shared" si="101"/>
        <v>0</v>
      </c>
      <c r="G784" s="10">
        <f>IFERROR(VLOOKUP('BP-20 Substation Detail'!A784,'[1]O&amp;M Pivot'!M$1:V$65536,10,FALSE),0)</f>
        <v>0</v>
      </c>
      <c r="I784" s="13" t="s">
        <v>31</v>
      </c>
      <c r="J784" s="13" t="s">
        <v>31</v>
      </c>
      <c r="K784" s="13" t="s">
        <v>31</v>
      </c>
      <c r="L784" s="13" t="s">
        <v>31</v>
      </c>
      <c r="M784" s="13" t="s">
        <v>31</v>
      </c>
      <c r="N784" s="13" t="s">
        <v>31</v>
      </c>
      <c r="O784" s="13">
        <v>1</v>
      </c>
      <c r="P784" s="13">
        <f t="shared" si="102"/>
        <v>1</v>
      </c>
      <c r="R784" s="10" t="str">
        <f t="shared" si="100"/>
        <v/>
      </c>
      <c r="S784" s="10" t="str">
        <f t="shared" si="100"/>
        <v/>
      </c>
      <c r="T784" s="10" t="str">
        <f t="shared" si="100"/>
        <v/>
      </c>
      <c r="U784" s="10" t="str">
        <f t="shared" si="100"/>
        <v/>
      </c>
      <c r="V784" s="10" t="str">
        <f t="shared" si="100"/>
        <v/>
      </c>
      <c r="W784" s="10" t="str">
        <f t="shared" si="100"/>
        <v/>
      </c>
      <c r="X784" s="10">
        <f t="shared" si="99"/>
        <v>24252</v>
      </c>
      <c r="Y784" s="14">
        <f t="shared" si="103"/>
        <v>0</v>
      </c>
      <c r="Z784" s="4"/>
      <c r="AA784" s="10" t="str">
        <f t="shared" si="106"/>
        <v/>
      </c>
      <c r="AB784" s="10" t="str">
        <f t="shared" si="106"/>
        <v/>
      </c>
      <c r="AC784" s="10" t="str">
        <f t="shared" si="106"/>
        <v/>
      </c>
      <c r="AD784" s="10" t="str">
        <f t="shared" si="105"/>
        <v/>
      </c>
      <c r="AE784" s="10" t="str">
        <f t="shared" si="105"/>
        <v/>
      </c>
      <c r="AF784" s="10" t="str">
        <f t="shared" si="105"/>
        <v/>
      </c>
      <c r="AG784" s="10">
        <f t="shared" si="105"/>
        <v>0</v>
      </c>
      <c r="AH784" s="14">
        <f t="shared" si="104"/>
        <v>0</v>
      </c>
      <c r="AI784" s="12"/>
      <c r="AJ784" s="13" t="s">
        <v>938</v>
      </c>
    </row>
    <row r="785" spans="1:36" x14ac:dyDescent="0.3">
      <c r="A785" s="15" t="s">
        <v>940</v>
      </c>
      <c r="B785" s="9" t="str">
        <f>VLOOKUP(A785,'[1]Sub Pivot'!A$1:C$65536,2,FALSE)</f>
        <v>ARGENT(INACTIVE. SEE NOTES)</v>
      </c>
      <c r="C785" s="10">
        <f>VLOOKUP(A785,'[1]Sub Pivot'!A$1:C$65536,3,FALSE)</f>
        <v>55722</v>
      </c>
      <c r="D785" s="10">
        <f>IFERROR(VLOOKUP(A785,'[1]BP-18 Substation Detail'!A$1:C$65536,3,FALSE),"")</f>
        <v>55722</v>
      </c>
      <c r="E785" s="11">
        <f t="shared" si="101"/>
        <v>0</v>
      </c>
      <c r="G785" s="10">
        <f>IFERROR(VLOOKUP('BP-20 Substation Detail'!A785,'[1]O&amp;M Pivot'!M$1:V$65536,10,FALSE),0)</f>
        <v>0</v>
      </c>
      <c r="I785" s="13" t="s">
        <v>31</v>
      </c>
      <c r="J785" s="13" t="s">
        <v>31</v>
      </c>
      <c r="K785" s="13" t="s">
        <v>31</v>
      </c>
      <c r="L785" s="13" t="s">
        <v>31</v>
      </c>
      <c r="M785" s="13" t="s">
        <v>31</v>
      </c>
      <c r="N785" s="13" t="s">
        <v>31</v>
      </c>
      <c r="O785" s="13">
        <v>1</v>
      </c>
      <c r="P785" s="13">
        <f t="shared" si="102"/>
        <v>1</v>
      </c>
      <c r="R785" s="10" t="str">
        <f t="shared" si="100"/>
        <v/>
      </c>
      <c r="S785" s="10" t="str">
        <f t="shared" si="100"/>
        <v/>
      </c>
      <c r="T785" s="10" t="str">
        <f t="shared" si="100"/>
        <v/>
      </c>
      <c r="U785" s="10" t="str">
        <f t="shared" si="100"/>
        <v/>
      </c>
      <c r="V785" s="10" t="str">
        <f t="shared" si="100"/>
        <v/>
      </c>
      <c r="W785" s="10" t="str">
        <f t="shared" si="100"/>
        <v/>
      </c>
      <c r="X785" s="10">
        <f t="shared" si="99"/>
        <v>55722</v>
      </c>
      <c r="Y785" s="14">
        <f t="shared" si="103"/>
        <v>0</v>
      </c>
      <c r="Z785" s="4"/>
      <c r="AA785" s="10" t="str">
        <f t="shared" si="106"/>
        <v/>
      </c>
      <c r="AB785" s="10" t="str">
        <f t="shared" si="106"/>
        <v/>
      </c>
      <c r="AC785" s="10" t="str">
        <f t="shared" si="106"/>
        <v/>
      </c>
      <c r="AD785" s="10" t="str">
        <f t="shared" si="105"/>
        <v/>
      </c>
      <c r="AE785" s="10" t="str">
        <f t="shared" si="105"/>
        <v/>
      </c>
      <c r="AF785" s="10" t="str">
        <f t="shared" si="105"/>
        <v/>
      </c>
      <c r="AG785" s="10">
        <f t="shared" si="105"/>
        <v>0</v>
      </c>
      <c r="AH785" s="14">
        <f t="shared" si="104"/>
        <v>0</v>
      </c>
      <c r="AI785" s="12"/>
      <c r="AJ785" s="13" t="s">
        <v>938</v>
      </c>
    </row>
    <row r="786" spans="1:36" x14ac:dyDescent="0.3">
      <c r="A786" s="15" t="s">
        <v>941</v>
      </c>
      <c r="B786" s="9" t="str">
        <f>VLOOKUP(A786,'[1]Sub Pivot'!A$1:C$65536,2,FALSE)</f>
        <v>CENTRALIA START UP(INACTIVE. SEE NOTES)</v>
      </c>
      <c r="C786" s="10">
        <f>VLOOKUP(A786,'[1]Sub Pivot'!A$1:C$65536,3,FALSE)</f>
        <v>13477</v>
      </c>
      <c r="D786" s="10">
        <f>IFERROR(VLOOKUP(A786,'[1]BP-18 Substation Detail'!A$1:C$65536,3,FALSE),"")</f>
        <v>13477</v>
      </c>
      <c r="E786" s="11">
        <f t="shared" si="101"/>
        <v>0</v>
      </c>
      <c r="G786" s="10">
        <f>IFERROR(VLOOKUP('BP-20 Substation Detail'!A786,'[1]O&amp;M Pivot'!M$1:V$65536,10,FALSE),0)</f>
        <v>0</v>
      </c>
      <c r="I786" s="13" t="s">
        <v>31</v>
      </c>
      <c r="J786" s="13" t="s">
        <v>31</v>
      </c>
      <c r="K786" s="13" t="s">
        <v>31</v>
      </c>
      <c r="L786" s="13" t="s">
        <v>31</v>
      </c>
      <c r="M786" s="13" t="s">
        <v>31</v>
      </c>
      <c r="N786" s="13" t="s">
        <v>31</v>
      </c>
      <c r="O786" s="13">
        <v>1</v>
      </c>
      <c r="P786" s="13">
        <f t="shared" si="102"/>
        <v>1</v>
      </c>
      <c r="R786" s="10" t="str">
        <f t="shared" si="100"/>
        <v/>
      </c>
      <c r="S786" s="10" t="str">
        <f t="shared" si="100"/>
        <v/>
      </c>
      <c r="T786" s="10" t="str">
        <f t="shared" si="100"/>
        <v/>
      </c>
      <c r="U786" s="10" t="str">
        <f t="shared" si="100"/>
        <v/>
      </c>
      <c r="V786" s="10" t="str">
        <f t="shared" si="100"/>
        <v/>
      </c>
      <c r="W786" s="10" t="str">
        <f t="shared" si="100"/>
        <v/>
      </c>
      <c r="X786" s="10">
        <f t="shared" si="99"/>
        <v>13477</v>
      </c>
      <c r="Y786" s="14">
        <f t="shared" si="103"/>
        <v>0</v>
      </c>
      <c r="Z786" s="4"/>
      <c r="AA786" s="10" t="str">
        <f t="shared" si="106"/>
        <v/>
      </c>
      <c r="AB786" s="10" t="str">
        <f t="shared" si="106"/>
        <v/>
      </c>
      <c r="AC786" s="10" t="str">
        <f t="shared" si="106"/>
        <v/>
      </c>
      <c r="AD786" s="10" t="str">
        <f t="shared" si="105"/>
        <v/>
      </c>
      <c r="AE786" s="10" t="str">
        <f t="shared" si="105"/>
        <v/>
      </c>
      <c r="AF786" s="10" t="str">
        <f t="shared" si="105"/>
        <v/>
      </c>
      <c r="AG786" s="10">
        <f t="shared" si="105"/>
        <v>0</v>
      </c>
      <c r="AH786" s="14">
        <f t="shared" si="104"/>
        <v>0</v>
      </c>
      <c r="AI786" s="12"/>
      <c r="AJ786" s="13" t="s">
        <v>938</v>
      </c>
    </row>
    <row r="787" spans="1:36" x14ac:dyDescent="0.3">
      <c r="A787" s="15" t="s">
        <v>942</v>
      </c>
      <c r="B787" s="9" t="str">
        <f>VLOOKUP(A787,'[1]Sub Pivot'!A$1:C$65536,2,FALSE)</f>
        <v>CAPE HORN(INACTIVE. SEE NOTES)</v>
      </c>
      <c r="C787" s="10">
        <f>VLOOKUP(A787,'[1]Sub Pivot'!A$1:C$65536,3,FALSE)</f>
        <v>14135</v>
      </c>
      <c r="D787" s="10">
        <f>IFERROR(VLOOKUP(A787,'[1]BP-18 Substation Detail'!A$1:C$65536,3,FALSE),"")</f>
        <v>14135</v>
      </c>
      <c r="E787" s="11">
        <f t="shared" si="101"/>
        <v>0</v>
      </c>
      <c r="G787" s="10">
        <f>IFERROR(VLOOKUP('BP-20 Substation Detail'!A787,'[1]O&amp;M Pivot'!M$1:V$65536,10,FALSE),0)</f>
        <v>0</v>
      </c>
      <c r="I787" s="13" t="s">
        <v>31</v>
      </c>
      <c r="J787" s="13" t="s">
        <v>31</v>
      </c>
      <c r="K787" s="13" t="s">
        <v>31</v>
      </c>
      <c r="L787" s="13" t="s">
        <v>31</v>
      </c>
      <c r="M787" s="13" t="s">
        <v>31</v>
      </c>
      <c r="N787" s="13" t="s">
        <v>31</v>
      </c>
      <c r="O787" s="13">
        <v>1</v>
      </c>
      <c r="P787" s="13">
        <f t="shared" si="102"/>
        <v>1</v>
      </c>
      <c r="R787" s="10" t="str">
        <f t="shared" si="100"/>
        <v/>
      </c>
      <c r="S787" s="10" t="str">
        <f t="shared" si="100"/>
        <v/>
      </c>
      <c r="T787" s="10" t="str">
        <f t="shared" si="100"/>
        <v/>
      </c>
      <c r="U787" s="10" t="str">
        <f t="shared" si="100"/>
        <v/>
      </c>
      <c r="V787" s="10" t="str">
        <f t="shared" si="100"/>
        <v/>
      </c>
      <c r="W787" s="10" t="str">
        <f t="shared" si="100"/>
        <v/>
      </c>
      <c r="X787" s="10">
        <f t="shared" si="99"/>
        <v>14135</v>
      </c>
      <c r="Y787" s="14">
        <f t="shared" si="103"/>
        <v>0</v>
      </c>
      <c r="Z787" s="4"/>
      <c r="AA787" s="10" t="str">
        <f t="shared" si="106"/>
        <v/>
      </c>
      <c r="AB787" s="10" t="str">
        <f t="shared" si="106"/>
        <v/>
      </c>
      <c r="AC787" s="10" t="str">
        <f t="shared" si="106"/>
        <v/>
      </c>
      <c r="AD787" s="10" t="str">
        <f t="shared" si="105"/>
        <v/>
      </c>
      <c r="AE787" s="10" t="str">
        <f t="shared" si="105"/>
        <v/>
      </c>
      <c r="AF787" s="10" t="str">
        <f t="shared" si="105"/>
        <v/>
      </c>
      <c r="AG787" s="10">
        <f t="shared" si="105"/>
        <v>0</v>
      </c>
      <c r="AH787" s="14">
        <f t="shared" si="104"/>
        <v>0</v>
      </c>
      <c r="AI787" s="12"/>
      <c r="AJ787" s="13" t="s">
        <v>938</v>
      </c>
    </row>
    <row r="788" spans="1:36" x14ac:dyDescent="0.3">
      <c r="A788" s="15" t="s">
        <v>943</v>
      </c>
      <c r="B788" s="9" t="str">
        <f>VLOOKUP(A788,'[1]Sub Pivot'!A$1:C$65536,2,FALSE)</f>
        <v>SAMMAMISH SUBSTATION</v>
      </c>
      <c r="C788" s="10">
        <f>VLOOKUP(A788,'[1]Sub Pivot'!A$1:C$65536,3,FALSE)</f>
        <v>1911</v>
      </c>
      <c r="D788" s="10">
        <f>IFERROR(VLOOKUP(A788,'[1]BP-18 Substation Detail'!A$1:C$65536,3,FALSE),"")</f>
        <v>1911</v>
      </c>
      <c r="E788" s="11">
        <f t="shared" si="101"/>
        <v>0</v>
      </c>
      <c r="G788" s="10">
        <f>IFERROR(VLOOKUP('BP-20 Substation Detail'!A788,'[1]O&amp;M Pivot'!M$1:V$65536,10,FALSE),0)</f>
        <v>0</v>
      </c>
      <c r="I788" s="13" t="s">
        <v>31</v>
      </c>
      <c r="J788" s="13">
        <v>1</v>
      </c>
      <c r="K788" s="13" t="s">
        <v>31</v>
      </c>
      <c r="L788" s="13" t="s">
        <v>31</v>
      </c>
      <c r="M788" s="13" t="s">
        <v>31</v>
      </c>
      <c r="N788" s="13" t="s">
        <v>31</v>
      </c>
      <c r="O788" s="13" t="s">
        <v>31</v>
      </c>
      <c r="P788" s="13">
        <f t="shared" si="102"/>
        <v>1</v>
      </c>
      <c r="R788" s="10" t="str">
        <f t="shared" si="100"/>
        <v/>
      </c>
      <c r="S788" s="10">
        <f t="shared" si="100"/>
        <v>1911</v>
      </c>
      <c r="T788" s="10" t="str">
        <f t="shared" si="100"/>
        <v/>
      </c>
      <c r="U788" s="10" t="str">
        <f t="shared" si="100"/>
        <v/>
      </c>
      <c r="V788" s="10" t="str">
        <f t="shared" si="100"/>
        <v/>
      </c>
      <c r="W788" s="10" t="str">
        <f t="shared" si="100"/>
        <v/>
      </c>
      <c r="X788" s="10" t="str">
        <f t="shared" si="99"/>
        <v/>
      </c>
      <c r="Y788" s="14">
        <f t="shared" si="103"/>
        <v>0</v>
      </c>
      <c r="Z788" s="4"/>
      <c r="AA788" s="10" t="str">
        <f t="shared" si="106"/>
        <v/>
      </c>
      <c r="AB788" s="10">
        <f t="shared" si="106"/>
        <v>0</v>
      </c>
      <c r="AC788" s="10" t="str">
        <f t="shared" si="106"/>
        <v/>
      </c>
      <c r="AD788" s="10" t="str">
        <f t="shared" si="105"/>
        <v/>
      </c>
      <c r="AE788" s="10" t="str">
        <f t="shared" si="105"/>
        <v/>
      </c>
      <c r="AF788" s="10" t="str">
        <f t="shared" si="105"/>
        <v/>
      </c>
      <c r="AG788" s="10" t="str">
        <f t="shared" si="105"/>
        <v/>
      </c>
      <c r="AH788" s="14">
        <f t="shared" si="104"/>
        <v>0</v>
      </c>
      <c r="AI788" s="12"/>
      <c r="AJ788" s="13" t="s">
        <v>32</v>
      </c>
    </row>
    <row r="789" spans="1:36" x14ac:dyDescent="0.3">
      <c r="A789" s="15" t="s">
        <v>944</v>
      </c>
      <c r="B789" s="9" t="str">
        <f>VLOOKUP(A789,'[1]Sub Pivot'!A$1:C$65536,2,FALSE)</f>
        <v>SCAPPOOSE SUBSTATION</v>
      </c>
      <c r="C789" s="10">
        <f>VLOOKUP(A789,'[1]Sub Pivot'!A$1:C$65536,3,FALSE)</f>
        <v>39481.56</v>
      </c>
      <c r="D789" s="10">
        <f>IFERROR(VLOOKUP(A789,'[1]BP-18 Substation Detail'!A$1:C$65536,3,FALSE),"")</f>
        <v>39481.56</v>
      </c>
      <c r="E789" s="11">
        <f t="shared" si="101"/>
        <v>0</v>
      </c>
      <c r="G789" s="10">
        <f>IFERROR(VLOOKUP('BP-20 Substation Detail'!A789,'[1]O&amp;M Pivot'!M$1:V$65536,10,FALSE),0)</f>
        <v>1190.3057142857142</v>
      </c>
      <c r="I789" s="13" t="s">
        <v>31</v>
      </c>
      <c r="J789" s="13">
        <v>1</v>
      </c>
      <c r="K789" s="13" t="s">
        <v>31</v>
      </c>
      <c r="L789" s="13" t="s">
        <v>31</v>
      </c>
      <c r="M789" s="13" t="s">
        <v>31</v>
      </c>
      <c r="N789" s="13" t="s">
        <v>31</v>
      </c>
      <c r="O789" s="13" t="s">
        <v>31</v>
      </c>
      <c r="P789" s="13">
        <f t="shared" si="102"/>
        <v>1</v>
      </c>
      <c r="R789" s="10" t="str">
        <f t="shared" si="100"/>
        <v/>
      </c>
      <c r="S789" s="10">
        <f t="shared" si="100"/>
        <v>39481.56</v>
      </c>
      <c r="T789" s="10" t="str">
        <f t="shared" si="100"/>
        <v/>
      </c>
      <c r="U789" s="10" t="str">
        <f t="shared" si="100"/>
        <v/>
      </c>
      <c r="V789" s="10" t="str">
        <f t="shared" si="100"/>
        <v/>
      </c>
      <c r="W789" s="10" t="str">
        <f t="shared" si="100"/>
        <v/>
      </c>
      <c r="X789" s="10" t="str">
        <f t="shared" si="99"/>
        <v/>
      </c>
      <c r="Y789" s="14">
        <f t="shared" si="103"/>
        <v>0</v>
      </c>
      <c r="Z789" s="4"/>
      <c r="AA789" s="10" t="str">
        <f t="shared" si="106"/>
        <v/>
      </c>
      <c r="AB789" s="10">
        <f t="shared" si="106"/>
        <v>1190.3057142857142</v>
      </c>
      <c r="AC789" s="10" t="str">
        <f t="shared" si="106"/>
        <v/>
      </c>
      <c r="AD789" s="10" t="str">
        <f t="shared" si="105"/>
        <v/>
      </c>
      <c r="AE789" s="10" t="str">
        <f t="shared" si="105"/>
        <v/>
      </c>
      <c r="AF789" s="10" t="str">
        <f t="shared" si="105"/>
        <v/>
      </c>
      <c r="AG789" s="10" t="str">
        <f t="shared" si="105"/>
        <v/>
      </c>
      <c r="AH789" s="14">
        <f t="shared" si="104"/>
        <v>0</v>
      </c>
      <c r="AI789" s="12"/>
      <c r="AJ789" s="13" t="s">
        <v>32</v>
      </c>
    </row>
    <row r="790" spans="1:36" x14ac:dyDescent="0.3">
      <c r="A790" s="15" t="s">
        <v>945</v>
      </c>
      <c r="B790" s="9" t="str">
        <f>VLOOKUP(A790,'[1]Sub Pivot'!A$1:C$65536,2,FALSE)</f>
        <v>SOUTH CUT BANK SUBSTATION</v>
      </c>
      <c r="C790" s="10">
        <f>VLOOKUP(A790,'[1]Sub Pivot'!A$1:C$65536,3,FALSE)</f>
        <v>11955</v>
      </c>
      <c r="D790" s="10">
        <f>IFERROR(VLOOKUP(A790,'[1]BP-18 Substation Detail'!A$1:C$65536,3,FALSE),"")</f>
        <v>11955</v>
      </c>
      <c r="E790" s="11">
        <f t="shared" si="101"/>
        <v>0</v>
      </c>
      <c r="G790" s="10">
        <f>IFERROR(VLOOKUP('BP-20 Substation Detail'!A790,'[1]O&amp;M Pivot'!M$1:V$65536,10,FALSE),0)</f>
        <v>0</v>
      </c>
      <c r="I790" s="13" t="s">
        <v>31</v>
      </c>
      <c r="J790" s="13">
        <v>1</v>
      </c>
      <c r="K790" s="13" t="s">
        <v>31</v>
      </c>
      <c r="L790" s="13" t="s">
        <v>31</v>
      </c>
      <c r="M790" s="13" t="s">
        <v>31</v>
      </c>
      <c r="N790" s="13" t="s">
        <v>31</v>
      </c>
      <c r="O790" s="13" t="s">
        <v>31</v>
      </c>
      <c r="P790" s="13">
        <f t="shared" si="102"/>
        <v>1</v>
      </c>
      <c r="R790" s="10" t="str">
        <f t="shared" si="100"/>
        <v/>
      </c>
      <c r="S790" s="10">
        <f t="shared" si="100"/>
        <v>11955</v>
      </c>
      <c r="T790" s="10" t="str">
        <f t="shared" si="100"/>
        <v/>
      </c>
      <c r="U790" s="10" t="str">
        <f t="shared" si="100"/>
        <v/>
      </c>
      <c r="V790" s="10" t="str">
        <f t="shared" si="100"/>
        <v/>
      </c>
      <c r="W790" s="10" t="str">
        <f t="shared" si="100"/>
        <v/>
      </c>
      <c r="X790" s="10" t="str">
        <f t="shared" si="99"/>
        <v/>
      </c>
      <c r="Y790" s="14">
        <f t="shared" si="103"/>
        <v>0</v>
      </c>
      <c r="Z790" s="4"/>
      <c r="AA790" s="10" t="str">
        <f t="shared" si="106"/>
        <v/>
      </c>
      <c r="AB790" s="10">
        <f t="shared" si="106"/>
        <v>0</v>
      </c>
      <c r="AC790" s="10" t="str">
        <f t="shared" si="106"/>
        <v/>
      </c>
      <c r="AD790" s="10" t="str">
        <f t="shared" si="105"/>
        <v/>
      </c>
      <c r="AE790" s="10" t="str">
        <f t="shared" si="105"/>
        <v/>
      </c>
      <c r="AF790" s="10" t="str">
        <f t="shared" si="105"/>
        <v/>
      </c>
      <c r="AG790" s="10" t="str">
        <f t="shared" si="105"/>
        <v/>
      </c>
      <c r="AH790" s="14">
        <f t="shared" si="104"/>
        <v>0</v>
      </c>
      <c r="AI790" s="12"/>
      <c r="AJ790" s="13" t="s">
        <v>32</v>
      </c>
    </row>
    <row r="791" spans="1:36" x14ac:dyDescent="0.3">
      <c r="A791" s="15" t="s">
        <v>946</v>
      </c>
      <c r="B791" s="9" t="str">
        <f>VLOOKUP(A791,'[1]Sub Pivot'!A$1:C$65536,2,FALSE)</f>
        <v>SCOGGINS VALLEY METERING POINT</v>
      </c>
      <c r="C791" s="10">
        <f>VLOOKUP(A791,'[1]Sub Pivot'!A$1:C$65536,3,FALSE)</f>
        <v>27685</v>
      </c>
      <c r="D791" s="10">
        <f>IFERROR(VLOOKUP(A791,'[1]BP-18 Substation Detail'!A$1:C$65536,3,FALSE),"")</f>
        <v>27685</v>
      </c>
      <c r="E791" s="11">
        <f t="shared" si="101"/>
        <v>0</v>
      </c>
      <c r="G791" s="10">
        <f>IFERROR(VLOOKUP('BP-20 Substation Detail'!A791,'[1]O&amp;M Pivot'!M$1:V$65536,10,FALSE),0)</f>
        <v>1035.967142857143</v>
      </c>
      <c r="I791" s="13" t="s">
        <v>31</v>
      </c>
      <c r="J791" s="13">
        <v>1</v>
      </c>
      <c r="K791" s="13" t="s">
        <v>31</v>
      </c>
      <c r="L791" s="13" t="s">
        <v>31</v>
      </c>
      <c r="M791" s="13" t="s">
        <v>31</v>
      </c>
      <c r="N791" s="13" t="s">
        <v>31</v>
      </c>
      <c r="O791" s="13" t="s">
        <v>31</v>
      </c>
      <c r="P791" s="13">
        <f t="shared" si="102"/>
        <v>1</v>
      </c>
      <c r="R791" s="10" t="str">
        <f t="shared" si="100"/>
        <v/>
      </c>
      <c r="S791" s="10">
        <f t="shared" si="100"/>
        <v>27685</v>
      </c>
      <c r="T791" s="10" t="str">
        <f t="shared" si="100"/>
        <v/>
      </c>
      <c r="U791" s="10" t="str">
        <f t="shared" si="100"/>
        <v/>
      </c>
      <c r="V791" s="10" t="str">
        <f t="shared" si="100"/>
        <v/>
      </c>
      <c r="W791" s="10" t="str">
        <f t="shared" si="100"/>
        <v/>
      </c>
      <c r="X791" s="10" t="str">
        <f t="shared" si="99"/>
        <v/>
      </c>
      <c r="Y791" s="14">
        <f t="shared" si="103"/>
        <v>0</v>
      </c>
      <c r="Z791" s="4"/>
      <c r="AA791" s="10" t="str">
        <f t="shared" si="106"/>
        <v/>
      </c>
      <c r="AB791" s="10">
        <f t="shared" si="106"/>
        <v>1035.967142857143</v>
      </c>
      <c r="AC791" s="10" t="str">
        <f t="shared" si="106"/>
        <v/>
      </c>
      <c r="AD791" s="10" t="str">
        <f t="shared" si="105"/>
        <v/>
      </c>
      <c r="AE791" s="10" t="str">
        <f t="shared" si="105"/>
        <v/>
      </c>
      <c r="AF791" s="10" t="str">
        <f t="shared" si="105"/>
        <v/>
      </c>
      <c r="AG791" s="10" t="str">
        <f t="shared" si="105"/>
        <v/>
      </c>
      <c r="AH791" s="14">
        <f t="shared" si="104"/>
        <v>0</v>
      </c>
      <c r="AI791" s="12"/>
      <c r="AJ791" s="13" t="s">
        <v>32</v>
      </c>
    </row>
    <row r="792" spans="1:36" x14ac:dyDescent="0.3">
      <c r="A792" s="15" t="s">
        <v>947</v>
      </c>
      <c r="B792" s="9" t="str">
        <f>VLOOKUP(A792,'[1]Sub Pivot'!A$1:C$65536,2,FALSE)</f>
        <v>SAND HILL CRANE SUBSTATION</v>
      </c>
      <c r="C792" s="10">
        <f>VLOOKUP(A792,'[1]Sub Pivot'!A$1:C$65536,3,FALSE)</f>
        <v>70897.490000000005</v>
      </c>
      <c r="D792" s="10">
        <f>IFERROR(VLOOKUP(A792,'[1]BP-18 Substation Detail'!A$1:C$65536,3,FALSE),"")</f>
        <v>70897.489999999991</v>
      </c>
      <c r="E792" s="11">
        <f t="shared" si="101"/>
        <v>2.0525289722339751E-16</v>
      </c>
      <c r="G792" s="10">
        <f>IFERROR(VLOOKUP('BP-20 Substation Detail'!A792,'[1]O&amp;M Pivot'!M$1:V$65536,10,FALSE),0)</f>
        <v>519.31428571428569</v>
      </c>
      <c r="I792" s="13" t="s">
        <v>31</v>
      </c>
      <c r="J792" s="13">
        <v>1</v>
      </c>
      <c r="K792" s="13" t="s">
        <v>31</v>
      </c>
      <c r="L792" s="13" t="s">
        <v>31</v>
      </c>
      <c r="M792" s="13" t="s">
        <v>31</v>
      </c>
      <c r="N792" s="13" t="s">
        <v>31</v>
      </c>
      <c r="O792" s="13" t="s">
        <v>31</v>
      </c>
      <c r="P792" s="13">
        <f t="shared" si="102"/>
        <v>1</v>
      </c>
      <c r="R792" s="10" t="str">
        <f t="shared" si="100"/>
        <v/>
      </c>
      <c r="S792" s="10">
        <f t="shared" si="100"/>
        <v>70897.490000000005</v>
      </c>
      <c r="T792" s="10" t="str">
        <f t="shared" si="100"/>
        <v/>
      </c>
      <c r="U792" s="10" t="str">
        <f t="shared" si="100"/>
        <v/>
      </c>
      <c r="V792" s="10" t="str">
        <f t="shared" si="100"/>
        <v/>
      </c>
      <c r="W792" s="10" t="str">
        <f t="shared" si="100"/>
        <v/>
      </c>
      <c r="X792" s="10" t="str">
        <f t="shared" si="99"/>
        <v/>
      </c>
      <c r="Y792" s="14">
        <f t="shared" si="103"/>
        <v>0</v>
      </c>
      <c r="Z792" s="4"/>
      <c r="AA792" s="10" t="str">
        <f t="shared" si="106"/>
        <v/>
      </c>
      <c r="AB792" s="10">
        <f t="shared" si="106"/>
        <v>519.31428571428569</v>
      </c>
      <c r="AC792" s="10" t="str">
        <f t="shared" si="106"/>
        <v/>
      </c>
      <c r="AD792" s="10" t="str">
        <f t="shared" si="105"/>
        <v/>
      </c>
      <c r="AE792" s="10" t="str">
        <f t="shared" si="105"/>
        <v/>
      </c>
      <c r="AF792" s="10" t="str">
        <f t="shared" si="105"/>
        <v/>
      </c>
      <c r="AG792" s="10" t="str">
        <f t="shared" si="105"/>
        <v/>
      </c>
      <c r="AH792" s="14">
        <f t="shared" si="104"/>
        <v>0</v>
      </c>
      <c r="AI792" s="12"/>
      <c r="AJ792" s="13" t="s">
        <v>32</v>
      </c>
    </row>
    <row r="793" spans="1:36" x14ac:dyDescent="0.3">
      <c r="A793" s="15" t="s">
        <v>948</v>
      </c>
      <c r="B793" s="9" t="str">
        <f>VLOOKUP(A793,'[1]Sub Pivot'!A$1:C$65536,2,FALSE)</f>
        <v>SODA SPRINGS SUBSTATION</v>
      </c>
      <c r="C793" s="10">
        <f>VLOOKUP(A793,'[1]Sub Pivot'!A$1:C$65536,3,FALSE)</f>
        <v>6336</v>
      </c>
      <c r="D793" s="10">
        <f>IFERROR(VLOOKUP(A793,'[1]BP-18 Substation Detail'!A$1:C$65536,3,FALSE),"")</f>
        <v>6336</v>
      </c>
      <c r="E793" s="11">
        <f t="shared" si="101"/>
        <v>0</v>
      </c>
      <c r="G793" s="10">
        <f>IFERROR(VLOOKUP('BP-20 Substation Detail'!A793,'[1]O&amp;M Pivot'!M$1:V$65536,10,FALSE),0)</f>
        <v>19.184285714285714</v>
      </c>
      <c r="I793" s="13" t="s">
        <v>31</v>
      </c>
      <c r="J793" s="13">
        <v>1</v>
      </c>
      <c r="K793" s="13" t="s">
        <v>31</v>
      </c>
      <c r="L793" s="13" t="s">
        <v>31</v>
      </c>
      <c r="M793" s="13" t="s">
        <v>31</v>
      </c>
      <c r="N793" s="13" t="s">
        <v>31</v>
      </c>
      <c r="O793" s="13" t="s">
        <v>31</v>
      </c>
      <c r="P793" s="13">
        <f t="shared" si="102"/>
        <v>1</v>
      </c>
      <c r="R793" s="10" t="str">
        <f t="shared" si="100"/>
        <v/>
      </c>
      <c r="S793" s="10">
        <f t="shared" si="100"/>
        <v>6336</v>
      </c>
      <c r="T793" s="10" t="str">
        <f t="shared" si="100"/>
        <v/>
      </c>
      <c r="U793" s="10" t="str">
        <f t="shared" ref="U793:X856" si="107">IFERROR(L793*$C793,"")</f>
        <v/>
      </c>
      <c r="V793" s="10" t="str">
        <f t="shared" si="107"/>
        <v/>
      </c>
      <c r="W793" s="10" t="str">
        <f t="shared" si="107"/>
        <v/>
      </c>
      <c r="X793" s="10" t="str">
        <f t="shared" si="99"/>
        <v/>
      </c>
      <c r="Y793" s="14">
        <f t="shared" si="103"/>
        <v>0</v>
      </c>
      <c r="Z793" s="4"/>
      <c r="AA793" s="10" t="str">
        <f t="shared" si="106"/>
        <v/>
      </c>
      <c r="AB793" s="10">
        <f t="shared" si="106"/>
        <v>19.184285714285714</v>
      </c>
      <c r="AC793" s="10" t="str">
        <f t="shared" si="106"/>
        <v/>
      </c>
      <c r="AD793" s="10" t="str">
        <f t="shared" si="105"/>
        <v/>
      </c>
      <c r="AE793" s="10" t="str">
        <f t="shared" si="105"/>
        <v/>
      </c>
      <c r="AF793" s="10" t="str">
        <f t="shared" si="105"/>
        <v/>
      </c>
      <c r="AG793" s="10" t="str">
        <f t="shared" si="105"/>
        <v/>
      </c>
      <c r="AH793" s="14">
        <f t="shared" si="104"/>
        <v>0</v>
      </c>
      <c r="AI793" s="12"/>
      <c r="AJ793" s="13" t="s">
        <v>32</v>
      </c>
    </row>
    <row r="794" spans="1:36" x14ac:dyDescent="0.3">
      <c r="A794" s="15" t="s">
        <v>949</v>
      </c>
      <c r="B794" s="9" t="str">
        <f>VLOOKUP(A794,'[1]Sub Pivot'!A$1:C$65536,2,FALSE)</f>
        <v>SOUTH ELMA SUBSTATION</v>
      </c>
      <c r="C794" s="10">
        <f>VLOOKUP(A794,'[1]Sub Pivot'!A$1:C$65536,3,FALSE)</f>
        <v>342095.82</v>
      </c>
      <c r="D794" s="10">
        <f>IFERROR(VLOOKUP(A794,'[1]BP-18 Substation Detail'!A$1:C$65536,3,FALSE),"")</f>
        <v>342095.82</v>
      </c>
      <c r="E794" s="11">
        <f t="shared" si="101"/>
        <v>0</v>
      </c>
      <c r="G794" s="10">
        <f>IFERROR(VLOOKUP('BP-20 Substation Detail'!A794,'[1]O&amp;M Pivot'!M$1:V$65536,10,FALSE),0)</f>
        <v>3932.957142857143</v>
      </c>
      <c r="I794" s="13" t="s">
        <v>31</v>
      </c>
      <c r="J794" s="13">
        <v>1</v>
      </c>
      <c r="K794" s="13" t="s">
        <v>31</v>
      </c>
      <c r="L794" s="13" t="s">
        <v>31</v>
      </c>
      <c r="M794" s="13" t="s">
        <v>31</v>
      </c>
      <c r="N794" s="13" t="s">
        <v>31</v>
      </c>
      <c r="O794" s="13" t="s">
        <v>31</v>
      </c>
      <c r="P794" s="13">
        <f t="shared" si="102"/>
        <v>1</v>
      </c>
      <c r="R794" s="10" t="str">
        <f t="shared" ref="R794:X857" si="108">IFERROR(I794*$C794,"")</f>
        <v/>
      </c>
      <c r="S794" s="10">
        <f t="shared" si="108"/>
        <v>342095.82</v>
      </c>
      <c r="T794" s="10" t="str">
        <f t="shared" si="108"/>
        <v/>
      </c>
      <c r="U794" s="10" t="str">
        <f t="shared" si="107"/>
        <v/>
      </c>
      <c r="V794" s="10" t="str">
        <f t="shared" si="107"/>
        <v/>
      </c>
      <c r="W794" s="10" t="str">
        <f t="shared" si="107"/>
        <v/>
      </c>
      <c r="X794" s="10" t="str">
        <f t="shared" si="99"/>
        <v/>
      </c>
      <c r="Y794" s="14">
        <f t="shared" si="103"/>
        <v>0</v>
      </c>
      <c r="Z794" s="4"/>
      <c r="AA794" s="10" t="str">
        <f t="shared" si="106"/>
        <v/>
      </c>
      <c r="AB794" s="10">
        <f t="shared" si="106"/>
        <v>3932.957142857143</v>
      </c>
      <c r="AC794" s="10" t="str">
        <f t="shared" si="106"/>
        <v/>
      </c>
      <c r="AD794" s="10" t="str">
        <f t="shared" si="105"/>
        <v/>
      </c>
      <c r="AE794" s="10" t="str">
        <f t="shared" si="105"/>
        <v/>
      </c>
      <c r="AF794" s="10" t="str">
        <f t="shared" si="105"/>
        <v/>
      </c>
      <c r="AG794" s="10" t="str">
        <f t="shared" si="105"/>
        <v/>
      </c>
      <c r="AH794" s="14">
        <f t="shared" si="104"/>
        <v>0</v>
      </c>
      <c r="AI794" s="12"/>
      <c r="AJ794" s="13" t="s">
        <v>32</v>
      </c>
    </row>
    <row r="795" spans="1:36" x14ac:dyDescent="0.3">
      <c r="A795" s="15" t="s">
        <v>950</v>
      </c>
      <c r="B795" s="9" t="str">
        <f>VLOOKUP(A795,'[1]Sub Pivot'!A$1:C$65536,2,FALSE)</f>
        <v>SEDRO WOOLLEY SUBSTATION</v>
      </c>
      <c r="C795" s="10">
        <f>VLOOKUP(A795,'[1]Sub Pivot'!A$1:C$65536,3,FALSE)</f>
        <v>41393</v>
      </c>
      <c r="D795" s="10">
        <f>IFERROR(VLOOKUP(A795,'[1]BP-18 Substation Detail'!A$1:C$65536,3,FALSE),"")</f>
        <v>41393</v>
      </c>
      <c r="E795" s="11">
        <f t="shared" si="101"/>
        <v>0</v>
      </c>
      <c r="G795" s="10">
        <f>IFERROR(VLOOKUP('BP-20 Substation Detail'!A795,'[1]O&amp;M Pivot'!M$1:V$65536,10,FALSE),0)</f>
        <v>364.08</v>
      </c>
      <c r="I795" s="13" t="s">
        <v>31</v>
      </c>
      <c r="J795" s="13">
        <v>1</v>
      </c>
      <c r="K795" s="13" t="s">
        <v>31</v>
      </c>
      <c r="L795" s="13" t="s">
        <v>31</v>
      </c>
      <c r="M795" s="13" t="s">
        <v>31</v>
      </c>
      <c r="N795" s="13" t="s">
        <v>31</v>
      </c>
      <c r="O795" s="13" t="s">
        <v>31</v>
      </c>
      <c r="P795" s="13">
        <f t="shared" si="102"/>
        <v>1</v>
      </c>
      <c r="R795" s="10" t="str">
        <f t="shared" si="108"/>
        <v/>
      </c>
      <c r="S795" s="10">
        <f t="shared" si="108"/>
        <v>41393</v>
      </c>
      <c r="T795" s="10" t="str">
        <f t="shared" si="108"/>
        <v/>
      </c>
      <c r="U795" s="10" t="str">
        <f t="shared" si="107"/>
        <v/>
      </c>
      <c r="V795" s="10" t="str">
        <f t="shared" si="107"/>
        <v/>
      </c>
      <c r="W795" s="10" t="str">
        <f t="shared" si="107"/>
        <v/>
      </c>
      <c r="X795" s="10" t="str">
        <f t="shared" si="99"/>
        <v/>
      </c>
      <c r="Y795" s="14">
        <f t="shared" si="103"/>
        <v>0</v>
      </c>
      <c r="Z795" s="4"/>
      <c r="AA795" s="10" t="str">
        <f t="shared" si="106"/>
        <v/>
      </c>
      <c r="AB795" s="10">
        <f t="shared" si="106"/>
        <v>364.08</v>
      </c>
      <c r="AC795" s="10" t="str">
        <f t="shared" si="106"/>
        <v/>
      </c>
      <c r="AD795" s="10" t="str">
        <f t="shared" si="105"/>
        <v/>
      </c>
      <c r="AE795" s="10" t="str">
        <f t="shared" si="105"/>
        <v/>
      </c>
      <c r="AF795" s="10" t="str">
        <f t="shared" si="105"/>
        <v/>
      </c>
      <c r="AG795" s="10" t="str">
        <f t="shared" si="105"/>
        <v/>
      </c>
      <c r="AH795" s="14">
        <f t="shared" si="104"/>
        <v>0</v>
      </c>
      <c r="AI795" s="12"/>
      <c r="AJ795" s="13" t="s">
        <v>32</v>
      </c>
    </row>
    <row r="796" spans="1:36" x14ac:dyDescent="0.3">
      <c r="A796" s="15" t="s">
        <v>951</v>
      </c>
      <c r="B796" s="9" t="str">
        <f>VLOOKUP(A796,'[1]Sub Pivot'!A$1:C$65536,2,FALSE)</f>
        <v>SUGAR MILL SUBSTATION</v>
      </c>
      <c r="C796" s="10">
        <f>VLOOKUP(A796,'[1]Sub Pivot'!A$1:C$65536,3,FALSE)</f>
        <v>241150.12</v>
      </c>
      <c r="D796" s="10">
        <f>IFERROR(VLOOKUP(A796,'[1]BP-18 Substation Detail'!A$1:C$65536,3,FALSE),"")</f>
        <v>241150.11999999997</v>
      </c>
      <c r="E796" s="11">
        <f t="shared" si="101"/>
        <v>1.2068760511806384E-16</v>
      </c>
      <c r="G796" s="10">
        <f>IFERROR(VLOOKUP('BP-20 Substation Detail'!A796,'[1]O&amp;M Pivot'!M$1:V$65536,10,FALSE),0)</f>
        <v>1237.43</v>
      </c>
      <c r="I796" s="13" t="s">
        <v>31</v>
      </c>
      <c r="J796" s="13">
        <v>1</v>
      </c>
      <c r="K796" s="13" t="s">
        <v>31</v>
      </c>
      <c r="L796" s="13" t="s">
        <v>31</v>
      </c>
      <c r="M796" s="13" t="s">
        <v>31</v>
      </c>
      <c r="N796" s="13" t="s">
        <v>31</v>
      </c>
      <c r="O796" s="13" t="s">
        <v>31</v>
      </c>
      <c r="P796" s="13">
        <f t="shared" si="102"/>
        <v>1</v>
      </c>
      <c r="R796" s="10" t="str">
        <f t="shared" si="108"/>
        <v/>
      </c>
      <c r="S796" s="10">
        <f t="shared" si="108"/>
        <v>241150.12</v>
      </c>
      <c r="T796" s="10" t="str">
        <f t="shared" si="108"/>
        <v/>
      </c>
      <c r="U796" s="10" t="str">
        <f t="shared" si="107"/>
        <v/>
      </c>
      <c r="V796" s="10" t="str">
        <f t="shared" si="107"/>
        <v/>
      </c>
      <c r="W796" s="10" t="str">
        <f t="shared" si="107"/>
        <v/>
      </c>
      <c r="X796" s="10" t="str">
        <f t="shared" si="99"/>
        <v/>
      </c>
      <c r="Y796" s="14">
        <f t="shared" si="103"/>
        <v>0</v>
      </c>
      <c r="Z796" s="4"/>
      <c r="AA796" s="10" t="str">
        <f t="shared" si="106"/>
        <v/>
      </c>
      <c r="AB796" s="10">
        <f t="shared" si="106"/>
        <v>1237.43</v>
      </c>
      <c r="AC796" s="10" t="str">
        <f t="shared" si="106"/>
        <v/>
      </c>
      <c r="AD796" s="10" t="str">
        <f t="shared" si="105"/>
        <v/>
      </c>
      <c r="AE796" s="10" t="str">
        <f t="shared" si="105"/>
        <v/>
      </c>
      <c r="AF796" s="10" t="str">
        <f t="shared" si="105"/>
        <v/>
      </c>
      <c r="AG796" s="10" t="str">
        <f t="shared" si="105"/>
        <v/>
      </c>
      <c r="AH796" s="14">
        <f t="shared" si="104"/>
        <v>0</v>
      </c>
      <c r="AI796" s="12"/>
      <c r="AJ796" s="13" t="s">
        <v>32</v>
      </c>
    </row>
    <row r="797" spans="1:36" x14ac:dyDescent="0.3">
      <c r="A797" s="15" t="s">
        <v>952</v>
      </c>
      <c r="B797" s="9" t="str">
        <f>VLOOKUP(A797,'[1]Sub Pivot'!A$1:C$65536,2,FALSE)</f>
        <v>SHORT MOUNTAIN GENERATING PLANT</v>
      </c>
      <c r="C797" s="10">
        <f>VLOOKUP(A797,'[1]Sub Pivot'!A$1:C$65536,3,FALSE)</f>
        <v>17681</v>
      </c>
      <c r="D797" s="10">
        <f>IFERROR(VLOOKUP(A797,'[1]BP-18 Substation Detail'!A$1:C$65536,3,FALSE),"")</f>
        <v>17681</v>
      </c>
      <c r="E797" s="11">
        <f t="shared" si="101"/>
        <v>0</v>
      </c>
      <c r="G797" s="10">
        <f>IFERROR(VLOOKUP('BP-20 Substation Detail'!A797,'[1]O&amp;M Pivot'!M$1:V$65536,10,FALSE),0)</f>
        <v>696.06714285714293</v>
      </c>
      <c r="I797" s="13" t="s">
        <v>31</v>
      </c>
      <c r="J797" s="13">
        <v>1</v>
      </c>
      <c r="K797" s="13" t="s">
        <v>31</v>
      </c>
      <c r="L797" s="13" t="s">
        <v>31</v>
      </c>
      <c r="M797" s="13" t="s">
        <v>31</v>
      </c>
      <c r="N797" s="13" t="s">
        <v>31</v>
      </c>
      <c r="O797" s="13" t="s">
        <v>31</v>
      </c>
      <c r="P797" s="13">
        <f t="shared" si="102"/>
        <v>1</v>
      </c>
      <c r="R797" s="10" t="str">
        <f t="shared" si="108"/>
        <v/>
      </c>
      <c r="S797" s="10">
        <f t="shared" si="108"/>
        <v>17681</v>
      </c>
      <c r="T797" s="10" t="str">
        <f t="shared" si="108"/>
        <v/>
      </c>
      <c r="U797" s="10" t="str">
        <f t="shared" si="107"/>
        <v/>
      </c>
      <c r="V797" s="10" t="str">
        <f t="shared" si="107"/>
        <v/>
      </c>
      <c r="W797" s="10" t="str">
        <f t="shared" si="107"/>
        <v/>
      </c>
      <c r="X797" s="10" t="str">
        <f t="shared" si="99"/>
        <v/>
      </c>
      <c r="Y797" s="14">
        <f t="shared" si="103"/>
        <v>0</v>
      </c>
      <c r="Z797" s="4"/>
      <c r="AA797" s="10" t="str">
        <f t="shared" si="106"/>
        <v/>
      </c>
      <c r="AB797" s="10">
        <f t="shared" si="106"/>
        <v>696.06714285714293</v>
      </c>
      <c r="AC797" s="10" t="str">
        <f t="shared" si="106"/>
        <v/>
      </c>
      <c r="AD797" s="10" t="str">
        <f t="shared" si="105"/>
        <v/>
      </c>
      <c r="AE797" s="10" t="str">
        <f t="shared" si="105"/>
        <v/>
      </c>
      <c r="AF797" s="10" t="str">
        <f t="shared" si="105"/>
        <v/>
      </c>
      <c r="AG797" s="10" t="str">
        <f t="shared" si="105"/>
        <v/>
      </c>
      <c r="AH797" s="14">
        <f t="shared" si="104"/>
        <v>0</v>
      </c>
      <c r="AI797" s="12"/>
      <c r="AJ797" s="13" t="s">
        <v>32</v>
      </c>
    </row>
    <row r="798" spans="1:36" x14ac:dyDescent="0.3">
      <c r="A798" s="15" t="s">
        <v>953</v>
      </c>
      <c r="B798" s="9" t="str">
        <f>VLOOKUP(A798,'[1]Sub Pivot'!A$1:C$65536,2,FALSE)</f>
        <v>SUN HEAVEN NO. 2 SUBSTATION</v>
      </c>
      <c r="C798" s="10">
        <f>VLOOKUP(A798,'[1]Sub Pivot'!A$1:C$65536,3,FALSE)</f>
        <v>31152</v>
      </c>
      <c r="D798" s="10">
        <f>IFERROR(VLOOKUP(A798,'[1]BP-18 Substation Detail'!A$1:C$65536,3,FALSE),"")</f>
        <v>31152</v>
      </c>
      <c r="E798" s="11">
        <f t="shared" si="101"/>
        <v>0</v>
      </c>
      <c r="G798" s="10">
        <f>IFERROR(VLOOKUP('BP-20 Substation Detail'!A798,'[1]O&amp;M Pivot'!M$1:V$65536,10,FALSE),0)</f>
        <v>208.44571428571427</v>
      </c>
      <c r="I798" s="13" t="s">
        <v>31</v>
      </c>
      <c r="J798" s="13">
        <v>1</v>
      </c>
      <c r="K798" s="13" t="s">
        <v>31</v>
      </c>
      <c r="L798" s="13" t="s">
        <v>31</v>
      </c>
      <c r="M798" s="13" t="s">
        <v>31</v>
      </c>
      <c r="N798" s="13" t="s">
        <v>31</v>
      </c>
      <c r="O798" s="13" t="s">
        <v>31</v>
      </c>
      <c r="P798" s="13">
        <f t="shared" si="102"/>
        <v>1</v>
      </c>
      <c r="R798" s="10" t="str">
        <f t="shared" si="108"/>
        <v/>
      </c>
      <c r="S798" s="10">
        <f t="shared" si="108"/>
        <v>31152</v>
      </c>
      <c r="T798" s="10" t="str">
        <f t="shared" si="108"/>
        <v/>
      </c>
      <c r="U798" s="10" t="str">
        <f t="shared" si="107"/>
        <v/>
      </c>
      <c r="V798" s="10" t="str">
        <f t="shared" si="107"/>
        <v/>
      </c>
      <c r="W798" s="10" t="str">
        <f t="shared" si="107"/>
        <v/>
      </c>
      <c r="X798" s="10" t="str">
        <f t="shared" si="99"/>
        <v/>
      </c>
      <c r="Y798" s="14">
        <f t="shared" si="103"/>
        <v>0</v>
      </c>
      <c r="Z798" s="4"/>
      <c r="AA798" s="10" t="str">
        <f t="shared" si="106"/>
        <v/>
      </c>
      <c r="AB798" s="10">
        <f t="shared" si="106"/>
        <v>208.44571428571427</v>
      </c>
      <c r="AC798" s="10" t="str">
        <f t="shared" si="106"/>
        <v/>
      </c>
      <c r="AD798" s="10" t="str">
        <f t="shared" si="105"/>
        <v/>
      </c>
      <c r="AE798" s="10" t="str">
        <f t="shared" si="105"/>
        <v/>
      </c>
      <c r="AF798" s="10" t="str">
        <f t="shared" si="105"/>
        <v/>
      </c>
      <c r="AG798" s="10" t="str">
        <f t="shared" si="105"/>
        <v/>
      </c>
      <c r="AH798" s="14">
        <f t="shared" si="104"/>
        <v>0</v>
      </c>
      <c r="AI798" s="12"/>
      <c r="AJ798" s="13" t="s">
        <v>32</v>
      </c>
    </row>
    <row r="799" spans="1:36" x14ac:dyDescent="0.3">
      <c r="A799" s="15" t="s">
        <v>954</v>
      </c>
      <c r="B799" s="9" t="str">
        <f>VLOOKUP(A799,'[1]Sub Pivot'!A$1:C$65536,2,FALSE)</f>
        <v>SKOOKUM SUBSTATION</v>
      </c>
      <c r="C799" s="10">
        <f>VLOOKUP(A799,'[1]Sub Pivot'!A$1:C$65536,3,FALSE)</f>
        <v>68054</v>
      </c>
      <c r="D799" s="10">
        <f>IFERROR(VLOOKUP(A799,'[1]BP-18 Substation Detail'!A$1:C$65536,3,FALSE),"")</f>
        <v>68054</v>
      </c>
      <c r="E799" s="11">
        <f t="shared" si="101"/>
        <v>0</v>
      </c>
      <c r="G799" s="10">
        <f>IFERROR(VLOOKUP('BP-20 Substation Detail'!A799,'[1]O&amp;M Pivot'!M$1:V$65536,10,FALSE),0)</f>
        <v>597.38285714285723</v>
      </c>
      <c r="I799" s="13" t="s">
        <v>31</v>
      </c>
      <c r="J799" s="13">
        <v>1</v>
      </c>
      <c r="K799" s="13" t="s">
        <v>31</v>
      </c>
      <c r="L799" s="13" t="s">
        <v>31</v>
      </c>
      <c r="M799" s="13" t="s">
        <v>31</v>
      </c>
      <c r="N799" s="13" t="s">
        <v>31</v>
      </c>
      <c r="O799" s="13" t="s">
        <v>31</v>
      </c>
      <c r="P799" s="13">
        <f t="shared" si="102"/>
        <v>1</v>
      </c>
      <c r="R799" s="10" t="str">
        <f t="shared" si="108"/>
        <v/>
      </c>
      <c r="S799" s="10">
        <f t="shared" si="108"/>
        <v>68054</v>
      </c>
      <c r="T799" s="10" t="str">
        <f t="shared" si="108"/>
        <v/>
      </c>
      <c r="U799" s="10" t="str">
        <f t="shared" si="107"/>
        <v/>
      </c>
      <c r="V799" s="10" t="str">
        <f t="shared" si="107"/>
        <v/>
      </c>
      <c r="W799" s="10" t="str">
        <f t="shared" si="107"/>
        <v/>
      </c>
      <c r="X799" s="10" t="str">
        <f t="shared" si="99"/>
        <v/>
      </c>
      <c r="Y799" s="14">
        <f t="shared" si="103"/>
        <v>0</v>
      </c>
      <c r="Z799" s="4"/>
      <c r="AA799" s="10" t="str">
        <f t="shared" si="106"/>
        <v/>
      </c>
      <c r="AB799" s="10">
        <f t="shared" si="106"/>
        <v>597.38285714285723</v>
      </c>
      <c r="AC799" s="10" t="str">
        <f t="shared" si="106"/>
        <v/>
      </c>
      <c r="AD799" s="10" t="str">
        <f t="shared" si="105"/>
        <v/>
      </c>
      <c r="AE799" s="10" t="str">
        <f t="shared" si="105"/>
        <v/>
      </c>
      <c r="AF799" s="10" t="str">
        <f t="shared" si="105"/>
        <v/>
      </c>
      <c r="AG799" s="10" t="str">
        <f t="shared" si="105"/>
        <v/>
      </c>
      <c r="AH799" s="14">
        <f t="shared" si="104"/>
        <v>0</v>
      </c>
      <c r="AJ799" s="13" t="s">
        <v>32</v>
      </c>
    </row>
    <row r="800" spans="1:36" x14ac:dyDescent="0.3">
      <c r="A800" s="15" t="s">
        <v>955</v>
      </c>
      <c r="B800" s="9" t="str">
        <f>VLOOKUP(A800,'[1]Sub Pivot'!A$1:C$65536,2,FALSE)</f>
        <v>SUMAS SUBSTATION</v>
      </c>
      <c r="C800" s="10">
        <f>VLOOKUP(A800,'[1]Sub Pivot'!A$1:C$65536,3,FALSE)</f>
        <v>13840</v>
      </c>
      <c r="D800" s="10">
        <f>IFERROR(VLOOKUP(A800,'[1]BP-18 Substation Detail'!A$1:C$65536,3,FALSE),"")</f>
        <v>13840</v>
      </c>
      <c r="E800" s="11">
        <f t="shared" si="101"/>
        <v>0</v>
      </c>
      <c r="G800" s="10">
        <f>IFERROR(VLOOKUP('BP-20 Substation Detail'!A800,'[1]O&amp;M Pivot'!M$1:V$65536,10,FALSE),0)</f>
        <v>293.88857142857148</v>
      </c>
      <c r="I800" s="13" t="s">
        <v>31</v>
      </c>
      <c r="J800" s="13">
        <v>1</v>
      </c>
      <c r="K800" s="13" t="s">
        <v>31</v>
      </c>
      <c r="L800" s="13" t="s">
        <v>31</v>
      </c>
      <c r="M800" s="13" t="s">
        <v>31</v>
      </c>
      <c r="N800" s="13" t="s">
        <v>31</v>
      </c>
      <c r="O800" s="13" t="s">
        <v>31</v>
      </c>
      <c r="P800" s="13">
        <f t="shared" si="102"/>
        <v>1</v>
      </c>
      <c r="R800" s="10" t="str">
        <f t="shared" si="108"/>
        <v/>
      </c>
      <c r="S800" s="10">
        <f t="shared" si="108"/>
        <v>13840</v>
      </c>
      <c r="T800" s="10" t="str">
        <f t="shared" si="108"/>
        <v/>
      </c>
      <c r="U800" s="10" t="str">
        <f t="shared" si="107"/>
        <v/>
      </c>
      <c r="V800" s="10" t="str">
        <f t="shared" si="107"/>
        <v/>
      </c>
      <c r="W800" s="10" t="str">
        <f t="shared" si="107"/>
        <v/>
      </c>
      <c r="X800" s="10" t="str">
        <f t="shared" si="99"/>
        <v/>
      </c>
      <c r="Y800" s="14">
        <f t="shared" si="103"/>
        <v>0</v>
      </c>
      <c r="Z800" s="4"/>
      <c r="AA800" s="10" t="str">
        <f t="shared" si="106"/>
        <v/>
      </c>
      <c r="AB800" s="10">
        <f t="shared" si="106"/>
        <v>293.88857142857148</v>
      </c>
      <c r="AC800" s="10" t="str">
        <f t="shared" si="106"/>
        <v/>
      </c>
      <c r="AD800" s="10" t="str">
        <f t="shared" si="105"/>
        <v/>
      </c>
      <c r="AE800" s="10" t="str">
        <f t="shared" si="105"/>
        <v/>
      </c>
      <c r="AF800" s="10" t="str">
        <f t="shared" si="105"/>
        <v/>
      </c>
      <c r="AG800" s="10" t="str">
        <f t="shared" si="105"/>
        <v/>
      </c>
      <c r="AH800" s="14">
        <f t="shared" si="104"/>
        <v>0</v>
      </c>
      <c r="AJ800" s="13" t="s">
        <v>32</v>
      </c>
    </row>
    <row r="801" spans="1:36" x14ac:dyDescent="0.3">
      <c r="A801" s="15" t="s">
        <v>956</v>
      </c>
      <c r="B801" s="9" t="str">
        <f>VLOOKUP(A801,'[1]Sub Pivot'!A$1:C$65536,2,FALSE)</f>
        <v>SMITH CREEK POWERHOUSE</v>
      </c>
      <c r="C801" s="10">
        <f>VLOOKUP(A801,'[1]Sub Pivot'!A$1:C$65536,3,FALSE)</f>
        <v>4962.4799999999996</v>
      </c>
      <c r="D801" s="10">
        <f>IFERROR(VLOOKUP(A801,'[1]BP-18 Substation Detail'!A$1:C$65536,3,FALSE),"")</f>
        <v>4962.4799999999996</v>
      </c>
      <c r="E801" s="11">
        <f t="shared" si="101"/>
        <v>0</v>
      </c>
      <c r="G801" s="10">
        <f>IFERROR(VLOOKUP('BP-20 Substation Detail'!A801,'[1]O&amp;M Pivot'!M$1:V$65536,10,FALSE),0)</f>
        <v>243.22571428571428</v>
      </c>
      <c r="I801" s="13" t="s">
        <v>31</v>
      </c>
      <c r="J801" s="13">
        <v>1</v>
      </c>
      <c r="K801" s="13" t="s">
        <v>31</v>
      </c>
      <c r="L801" s="13" t="s">
        <v>31</v>
      </c>
      <c r="M801" s="13" t="s">
        <v>31</v>
      </c>
      <c r="N801" s="13" t="s">
        <v>31</v>
      </c>
      <c r="O801" s="13" t="s">
        <v>31</v>
      </c>
      <c r="P801" s="13">
        <f t="shared" si="102"/>
        <v>1</v>
      </c>
      <c r="R801" s="10" t="str">
        <f t="shared" si="108"/>
        <v/>
      </c>
      <c r="S801" s="10">
        <f t="shared" si="108"/>
        <v>4962.4799999999996</v>
      </c>
      <c r="T801" s="10" t="str">
        <f t="shared" si="108"/>
        <v/>
      </c>
      <c r="U801" s="10" t="str">
        <f t="shared" si="107"/>
        <v/>
      </c>
      <c r="V801" s="10" t="str">
        <f t="shared" si="107"/>
        <v/>
      </c>
      <c r="W801" s="10" t="str">
        <f t="shared" si="107"/>
        <v/>
      </c>
      <c r="X801" s="10" t="str">
        <f t="shared" si="99"/>
        <v/>
      </c>
      <c r="Y801" s="14">
        <f t="shared" si="103"/>
        <v>0</v>
      </c>
      <c r="Z801" s="4"/>
      <c r="AA801" s="10" t="str">
        <f t="shared" si="106"/>
        <v/>
      </c>
      <c r="AB801" s="10">
        <f t="shared" si="106"/>
        <v>243.22571428571428</v>
      </c>
      <c r="AC801" s="10" t="str">
        <f t="shared" si="106"/>
        <v/>
      </c>
      <c r="AD801" s="10" t="str">
        <f t="shared" si="105"/>
        <v/>
      </c>
      <c r="AE801" s="10" t="str">
        <f t="shared" si="105"/>
        <v/>
      </c>
      <c r="AF801" s="10" t="str">
        <f t="shared" si="105"/>
        <v/>
      </c>
      <c r="AG801" s="10" t="str">
        <f t="shared" si="105"/>
        <v/>
      </c>
      <c r="AH801" s="14">
        <f t="shared" si="104"/>
        <v>0</v>
      </c>
      <c r="AJ801" s="13" t="s">
        <v>32</v>
      </c>
    </row>
    <row r="802" spans="1:36" x14ac:dyDescent="0.3">
      <c r="A802" s="15" t="s">
        <v>957</v>
      </c>
      <c r="B802" s="18" t="str">
        <f>VLOOKUP(A802,'[1]Sub Pivot'!A$1:C$65536,2,FALSE)</f>
        <v>SNYDER SUBSTATION</v>
      </c>
      <c r="C802" s="10">
        <f>VLOOKUP(A802,'[1]Sub Pivot'!A$1:C$65536,3,FALSE)</f>
        <v>43285.37</v>
      </c>
      <c r="D802" s="10">
        <f>IFERROR(VLOOKUP(A802,'[1]BP-18 Substation Detail'!A$1:C$65536,3,FALSE),"")</f>
        <v>24522</v>
      </c>
      <c r="E802" s="11">
        <f t="shared" si="101"/>
        <v>0.76516475002038997</v>
      </c>
      <c r="G802" s="10">
        <f>IFERROR(VLOOKUP('BP-20 Substation Detail'!A802,'[1]O&amp;M Pivot'!M$1:V$65536,10,FALSE),0)</f>
        <v>302.10571428571433</v>
      </c>
      <c r="I802" s="13" t="s">
        <v>31</v>
      </c>
      <c r="J802" s="13">
        <v>1</v>
      </c>
      <c r="K802" s="13" t="s">
        <v>31</v>
      </c>
      <c r="L802" s="13" t="s">
        <v>31</v>
      </c>
      <c r="M802" s="13" t="s">
        <v>31</v>
      </c>
      <c r="N802" s="13" t="s">
        <v>31</v>
      </c>
      <c r="O802" s="13" t="s">
        <v>31</v>
      </c>
      <c r="P802" s="13">
        <f t="shared" si="102"/>
        <v>1</v>
      </c>
      <c r="R802" s="10" t="str">
        <f t="shared" si="108"/>
        <v/>
      </c>
      <c r="S802" s="10">
        <f t="shared" si="108"/>
        <v>43285.37</v>
      </c>
      <c r="T802" s="10" t="str">
        <f t="shared" si="108"/>
        <v/>
      </c>
      <c r="U802" s="10" t="str">
        <f t="shared" si="107"/>
        <v/>
      </c>
      <c r="V802" s="10" t="str">
        <f t="shared" si="107"/>
        <v/>
      </c>
      <c r="W802" s="10" t="str">
        <f t="shared" si="107"/>
        <v/>
      </c>
      <c r="X802" s="10" t="str">
        <f t="shared" si="99"/>
        <v/>
      </c>
      <c r="Y802" s="14">
        <f t="shared" si="103"/>
        <v>0</v>
      </c>
      <c r="Z802" s="4"/>
      <c r="AA802" s="10" t="str">
        <f t="shared" si="106"/>
        <v/>
      </c>
      <c r="AB802" s="10">
        <f t="shared" si="106"/>
        <v>302.10571428571433</v>
      </c>
      <c r="AC802" s="10" t="str">
        <f t="shared" si="106"/>
        <v/>
      </c>
      <c r="AD802" s="10" t="str">
        <f t="shared" si="105"/>
        <v/>
      </c>
      <c r="AE802" s="10" t="str">
        <f t="shared" si="105"/>
        <v/>
      </c>
      <c r="AF802" s="10" t="str">
        <f t="shared" si="105"/>
        <v/>
      </c>
      <c r="AG802" s="10" t="str">
        <f t="shared" si="105"/>
        <v/>
      </c>
      <c r="AH802" s="14">
        <f t="shared" si="104"/>
        <v>0</v>
      </c>
      <c r="AJ802" s="24" t="s">
        <v>958</v>
      </c>
    </row>
    <row r="803" spans="1:36" x14ac:dyDescent="0.3">
      <c r="A803" s="15" t="s">
        <v>959</v>
      </c>
      <c r="B803" s="9" t="str">
        <f>VLOOKUP(A803,'[1]Sub Pivot'!A$1:C$65536,2,FALSE)</f>
        <v>SNIPTION SUBSTATION</v>
      </c>
      <c r="C803" s="10">
        <f>VLOOKUP(A803,'[1]Sub Pivot'!A$1:C$65536,3,FALSE)</f>
        <v>47195</v>
      </c>
      <c r="D803" s="10">
        <f>IFERROR(VLOOKUP(A803,'[1]BP-18 Substation Detail'!A$1:C$65536,3,FALSE),"")</f>
        <v>47195</v>
      </c>
      <c r="E803" s="11">
        <f t="shared" si="101"/>
        <v>0</v>
      </c>
      <c r="G803" s="10">
        <f>IFERROR(VLOOKUP('BP-20 Substation Detail'!A803,'[1]O&amp;M Pivot'!M$1:V$65536,10,FALSE),0)</f>
        <v>28.84</v>
      </c>
      <c r="I803" s="13" t="s">
        <v>31</v>
      </c>
      <c r="J803" s="13">
        <v>1</v>
      </c>
      <c r="K803" s="13" t="s">
        <v>31</v>
      </c>
      <c r="L803" s="13" t="s">
        <v>31</v>
      </c>
      <c r="M803" s="13" t="s">
        <v>31</v>
      </c>
      <c r="N803" s="13" t="s">
        <v>31</v>
      </c>
      <c r="O803" s="13" t="s">
        <v>31</v>
      </c>
      <c r="P803" s="13">
        <f t="shared" si="102"/>
        <v>1</v>
      </c>
      <c r="R803" s="10" t="str">
        <f t="shared" si="108"/>
        <v/>
      </c>
      <c r="S803" s="10">
        <f t="shared" si="108"/>
        <v>47195</v>
      </c>
      <c r="T803" s="10" t="str">
        <f t="shared" si="108"/>
        <v/>
      </c>
      <c r="U803" s="10" t="str">
        <f t="shared" si="107"/>
        <v/>
      </c>
      <c r="V803" s="10" t="str">
        <f t="shared" si="107"/>
        <v/>
      </c>
      <c r="W803" s="10" t="str">
        <f t="shared" si="107"/>
        <v/>
      </c>
      <c r="X803" s="10" t="str">
        <f t="shared" si="99"/>
        <v/>
      </c>
      <c r="Y803" s="14">
        <f t="shared" si="103"/>
        <v>0</v>
      </c>
      <c r="Z803" s="4"/>
      <c r="AA803" s="10" t="str">
        <f t="shared" si="106"/>
        <v/>
      </c>
      <c r="AB803" s="10">
        <f t="shared" si="106"/>
        <v>28.84</v>
      </c>
      <c r="AC803" s="10" t="str">
        <f t="shared" si="106"/>
        <v/>
      </c>
      <c r="AD803" s="10" t="str">
        <f t="shared" si="105"/>
        <v/>
      </c>
      <c r="AE803" s="10" t="str">
        <f t="shared" si="105"/>
        <v/>
      </c>
      <c r="AF803" s="10" t="str">
        <f t="shared" si="105"/>
        <v/>
      </c>
      <c r="AG803" s="10" t="str">
        <f t="shared" si="105"/>
        <v/>
      </c>
      <c r="AH803" s="14">
        <f t="shared" si="104"/>
        <v>0</v>
      </c>
      <c r="AJ803" s="13" t="s">
        <v>32</v>
      </c>
    </row>
    <row r="804" spans="1:36" x14ac:dyDescent="0.3">
      <c r="A804" s="15" t="s">
        <v>960</v>
      </c>
      <c r="B804" s="9" t="str">
        <f>VLOOKUP(A804,'[1]Sub Pivot'!A$1:C$65536,2,FALSE)</f>
        <v>SOUTH BUTTE SUBSTATION</v>
      </c>
      <c r="C804" s="10">
        <f>VLOOKUP(A804,'[1]Sub Pivot'!A$1:C$65536,3,FALSE)</f>
        <v>12037</v>
      </c>
      <c r="D804" s="10">
        <f>IFERROR(VLOOKUP(A804,'[1]BP-18 Substation Detail'!A$1:C$65536,3,FALSE),"")</f>
        <v>12037</v>
      </c>
      <c r="E804" s="11">
        <f t="shared" si="101"/>
        <v>0</v>
      </c>
      <c r="G804" s="10">
        <f>IFERROR(VLOOKUP('BP-20 Substation Detail'!A804,'[1]O&amp;M Pivot'!M$1:V$65536,10,FALSE),0)</f>
        <v>101.37142857142858</v>
      </c>
      <c r="I804" s="13" t="s">
        <v>31</v>
      </c>
      <c r="J804" s="13">
        <v>1</v>
      </c>
      <c r="K804" s="13" t="s">
        <v>31</v>
      </c>
      <c r="L804" s="13" t="s">
        <v>31</v>
      </c>
      <c r="M804" s="13" t="s">
        <v>31</v>
      </c>
      <c r="N804" s="13" t="s">
        <v>31</v>
      </c>
      <c r="O804" s="13" t="s">
        <v>31</v>
      </c>
      <c r="P804" s="13">
        <f t="shared" si="102"/>
        <v>1</v>
      </c>
      <c r="R804" s="10" t="str">
        <f t="shared" si="108"/>
        <v/>
      </c>
      <c r="S804" s="10">
        <f t="shared" si="108"/>
        <v>12037</v>
      </c>
      <c r="T804" s="10" t="str">
        <f t="shared" si="108"/>
        <v/>
      </c>
      <c r="U804" s="10" t="str">
        <f t="shared" si="107"/>
        <v/>
      </c>
      <c r="V804" s="10" t="str">
        <f t="shared" si="107"/>
        <v/>
      </c>
      <c r="W804" s="10" t="str">
        <f t="shared" si="107"/>
        <v/>
      </c>
      <c r="X804" s="10" t="str">
        <f t="shared" si="99"/>
        <v/>
      </c>
      <c r="Y804" s="14">
        <f t="shared" si="103"/>
        <v>0</v>
      </c>
      <c r="Z804" s="4"/>
      <c r="AA804" s="10" t="str">
        <f t="shared" si="106"/>
        <v/>
      </c>
      <c r="AB804" s="10">
        <f t="shared" si="106"/>
        <v>101.37142857142858</v>
      </c>
      <c r="AC804" s="10" t="str">
        <f t="shared" si="106"/>
        <v/>
      </c>
      <c r="AD804" s="10" t="str">
        <f t="shared" si="105"/>
        <v/>
      </c>
      <c r="AE804" s="10" t="str">
        <f t="shared" si="105"/>
        <v/>
      </c>
      <c r="AF804" s="10" t="str">
        <f t="shared" si="105"/>
        <v/>
      </c>
      <c r="AG804" s="10" t="str">
        <f t="shared" si="105"/>
        <v/>
      </c>
      <c r="AH804" s="14">
        <f t="shared" si="104"/>
        <v>0</v>
      </c>
      <c r="AJ804" s="13" t="s">
        <v>32</v>
      </c>
    </row>
    <row r="805" spans="1:36" x14ac:dyDescent="0.3">
      <c r="A805" s="15" t="s">
        <v>961</v>
      </c>
      <c r="B805" s="9" t="str">
        <f>VLOOKUP(A805,'[1]Sub Pivot'!A$1:C$65536,2,FALSE)</f>
        <v>SPAW SUBSTATION</v>
      </c>
      <c r="C805" s="10">
        <f>VLOOKUP(A805,'[1]Sub Pivot'!A$1:C$65536,3,FALSE)</f>
        <v>11078</v>
      </c>
      <c r="D805" s="10">
        <f>IFERROR(VLOOKUP(A805,'[1]BP-18 Substation Detail'!A$1:C$65536,3,FALSE),"")</f>
        <v>11078</v>
      </c>
      <c r="E805" s="11">
        <f t="shared" si="101"/>
        <v>0</v>
      </c>
      <c r="G805" s="10">
        <f>IFERROR(VLOOKUP('BP-20 Substation Detail'!A805,'[1]O&amp;M Pivot'!M$1:V$65536,10,FALSE),0)</f>
        <v>0</v>
      </c>
      <c r="I805" s="13" t="s">
        <v>31</v>
      </c>
      <c r="J805" s="13">
        <v>1</v>
      </c>
      <c r="K805" s="13" t="s">
        <v>31</v>
      </c>
      <c r="L805" s="13" t="s">
        <v>31</v>
      </c>
      <c r="M805" s="13" t="s">
        <v>31</v>
      </c>
      <c r="N805" s="13" t="s">
        <v>31</v>
      </c>
      <c r="O805" s="13" t="s">
        <v>31</v>
      </c>
      <c r="P805" s="13">
        <f t="shared" si="102"/>
        <v>1</v>
      </c>
      <c r="R805" s="10" t="str">
        <f t="shared" si="108"/>
        <v/>
      </c>
      <c r="S805" s="10">
        <f t="shared" si="108"/>
        <v>11078</v>
      </c>
      <c r="T805" s="10" t="str">
        <f t="shared" si="108"/>
        <v/>
      </c>
      <c r="U805" s="10" t="str">
        <f t="shared" si="107"/>
        <v/>
      </c>
      <c r="V805" s="10" t="str">
        <f t="shared" si="107"/>
        <v/>
      </c>
      <c r="W805" s="10" t="str">
        <f t="shared" si="107"/>
        <v/>
      </c>
      <c r="X805" s="10" t="str">
        <f t="shared" si="99"/>
        <v/>
      </c>
      <c r="Y805" s="14">
        <f t="shared" si="103"/>
        <v>0</v>
      </c>
      <c r="Z805" s="4"/>
      <c r="AA805" s="10" t="str">
        <f t="shared" si="106"/>
        <v/>
      </c>
      <c r="AB805" s="10">
        <f t="shared" si="106"/>
        <v>0</v>
      </c>
      <c r="AC805" s="10" t="str">
        <f t="shared" si="106"/>
        <v/>
      </c>
      <c r="AD805" s="10" t="str">
        <f t="shared" si="105"/>
        <v/>
      </c>
      <c r="AE805" s="10" t="str">
        <f t="shared" si="105"/>
        <v/>
      </c>
      <c r="AF805" s="10" t="str">
        <f t="shared" si="105"/>
        <v/>
      </c>
      <c r="AG805" s="10" t="str">
        <f t="shared" si="105"/>
        <v/>
      </c>
      <c r="AH805" s="14">
        <f t="shared" si="104"/>
        <v>0</v>
      </c>
      <c r="AJ805" s="13" t="s">
        <v>32</v>
      </c>
    </row>
    <row r="806" spans="1:36" x14ac:dyDescent="0.3">
      <c r="A806" s="15" t="s">
        <v>962</v>
      </c>
      <c r="B806" s="9" t="str">
        <f>VLOOKUP(A806,'[1]Sub Pivot'!A$1:C$65536,2,FALSE)</f>
        <v>SPANGLE SUBSTATION</v>
      </c>
      <c r="C806" s="10">
        <f>VLOOKUP(A806,'[1]Sub Pivot'!A$1:C$65536,3,FALSE)</f>
        <v>18957</v>
      </c>
      <c r="D806" s="10">
        <f>IFERROR(VLOOKUP(A806,'[1]BP-18 Substation Detail'!A$1:C$65536,3,FALSE),"")</f>
        <v>18957</v>
      </c>
      <c r="E806" s="11">
        <f t="shared" si="101"/>
        <v>0</v>
      </c>
      <c r="G806" s="10">
        <f>IFERROR(VLOOKUP('BP-20 Substation Detail'!A806,'[1]O&amp;M Pivot'!M$1:V$65536,10,FALSE),0)</f>
        <v>258.71428571428572</v>
      </c>
      <c r="I806" s="13" t="s">
        <v>31</v>
      </c>
      <c r="J806" s="13">
        <v>1</v>
      </c>
      <c r="K806" s="13" t="s">
        <v>31</v>
      </c>
      <c r="L806" s="13" t="s">
        <v>31</v>
      </c>
      <c r="M806" s="13" t="s">
        <v>31</v>
      </c>
      <c r="N806" s="13" t="s">
        <v>31</v>
      </c>
      <c r="O806" s="13" t="s">
        <v>31</v>
      </c>
      <c r="P806" s="13">
        <f t="shared" si="102"/>
        <v>1</v>
      </c>
      <c r="R806" s="10" t="str">
        <f t="shared" si="108"/>
        <v/>
      </c>
      <c r="S806" s="10">
        <f t="shared" si="108"/>
        <v>18957</v>
      </c>
      <c r="T806" s="10" t="str">
        <f t="shared" si="108"/>
        <v/>
      </c>
      <c r="U806" s="10" t="str">
        <f t="shared" si="107"/>
        <v/>
      </c>
      <c r="V806" s="10" t="str">
        <f t="shared" si="107"/>
        <v/>
      </c>
      <c r="W806" s="10" t="str">
        <f t="shared" si="107"/>
        <v/>
      </c>
      <c r="X806" s="10" t="str">
        <f t="shared" si="99"/>
        <v/>
      </c>
      <c r="Y806" s="14">
        <f t="shared" si="103"/>
        <v>0</v>
      </c>
      <c r="Z806" s="4"/>
      <c r="AA806" s="10" t="str">
        <f t="shared" si="106"/>
        <v/>
      </c>
      <c r="AB806" s="10">
        <f t="shared" si="106"/>
        <v>258.71428571428572</v>
      </c>
      <c r="AC806" s="10" t="str">
        <f t="shared" si="106"/>
        <v/>
      </c>
      <c r="AD806" s="10" t="str">
        <f t="shared" si="105"/>
        <v/>
      </c>
      <c r="AE806" s="10" t="str">
        <f t="shared" si="105"/>
        <v/>
      </c>
      <c r="AF806" s="10" t="str">
        <f t="shared" si="105"/>
        <v/>
      </c>
      <c r="AG806" s="10" t="str">
        <f t="shared" si="105"/>
        <v/>
      </c>
      <c r="AH806" s="14">
        <f t="shared" si="104"/>
        <v>0</v>
      </c>
      <c r="AJ806" s="13" t="s">
        <v>32</v>
      </c>
    </row>
    <row r="807" spans="1:36" x14ac:dyDescent="0.3">
      <c r="A807" s="15" t="s">
        <v>963</v>
      </c>
      <c r="B807" s="9" t="str">
        <f>VLOOKUP(A807,'[1]Sub Pivot'!A$1:C$65536,2,FALSE)</f>
        <v>SUNNYSIDE PORT SUBSTATION</v>
      </c>
      <c r="C807" s="10">
        <f>VLOOKUP(A807,'[1]Sub Pivot'!A$1:C$65536,3,FALSE)</f>
        <v>35470.53</v>
      </c>
      <c r="D807" s="10">
        <f>IFERROR(VLOOKUP(A807,'[1]BP-18 Substation Detail'!A$1:C$65536,3,FALSE),"")</f>
        <v>35470.53</v>
      </c>
      <c r="E807" s="11">
        <f t="shared" si="101"/>
        <v>0</v>
      </c>
      <c r="G807" s="10">
        <f>IFERROR(VLOOKUP('BP-20 Substation Detail'!A807,'[1]O&amp;M Pivot'!M$1:V$65536,10,FALSE),0)</f>
        <v>0</v>
      </c>
      <c r="I807" s="13" t="s">
        <v>31</v>
      </c>
      <c r="J807" s="13">
        <v>1</v>
      </c>
      <c r="K807" s="13" t="s">
        <v>31</v>
      </c>
      <c r="L807" s="13" t="s">
        <v>31</v>
      </c>
      <c r="M807" s="13" t="s">
        <v>31</v>
      </c>
      <c r="N807" s="13" t="s">
        <v>31</v>
      </c>
      <c r="O807" s="13" t="s">
        <v>31</v>
      </c>
      <c r="P807" s="13">
        <f t="shared" si="102"/>
        <v>1</v>
      </c>
      <c r="R807" s="10" t="str">
        <f t="shared" si="108"/>
        <v/>
      </c>
      <c r="S807" s="10">
        <f t="shared" si="108"/>
        <v>35470.53</v>
      </c>
      <c r="T807" s="10" t="str">
        <f t="shared" si="108"/>
        <v/>
      </c>
      <c r="U807" s="10" t="str">
        <f t="shared" si="107"/>
        <v/>
      </c>
      <c r="V807" s="10" t="str">
        <f t="shared" si="107"/>
        <v/>
      </c>
      <c r="W807" s="10" t="str">
        <f t="shared" si="107"/>
        <v/>
      </c>
      <c r="X807" s="10" t="str">
        <f t="shared" si="99"/>
        <v/>
      </c>
      <c r="Y807" s="14">
        <f t="shared" si="103"/>
        <v>0</v>
      </c>
      <c r="Z807" s="4"/>
      <c r="AA807" s="10" t="str">
        <f t="shared" si="106"/>
        <v/>
      </c>
      <c r="AB807" s="10">
        <f t="shared" si="106"/>
        <v>0</v>
      </c>
      <c r="AC807" s="10" t="str">
        <f t="shared" si="106"/>
        <v/>
      </c>
      <c r="AD807" s="10" t="str">
        <f t="shared" si="105"/>
        <v/>
      </c>
      <c r="AE807" s="10" t="str">
        <f t="shared" si="105"/>
        <v/>
      </c>
      <c r="AF807" s="10" t="str">
        <f t="shared" si="105"/>
        <v/>
      </c>
      <c r="AG807" s="10" t="str">
        <f t="shared" si="105"/>
        <v/>
      </c>
      <c r="AH807" s="14">
        <f t="shared" si="104"/>
        <v>0</v>
      </c>
      <c r="AJ807" s="13" t="s">
        <v>32</v>
      </c>
    </row>
    <row r="808" spans="1:36" x14ac:dyDescent="0.3">
      <c r="A808" s="15" t="s">
        <v>964</v>
      </c>
      <c r="B808" s="9" t="str">
        <f>VLOOKUP(A808,'[1]Sub Pivot'!A$1:C$65536,2,FALSE)</f>
        <v>STATELINE SUBSTATION</v>
      </c>
      <c r="C808" s="10">
        <f>VLOOKUP(A808,'[1]Sub Pivot'!A$1:C$65536,3,FALSE)</f>
        <v>141727</v>
      </c>
      <c r="D808" s="10">
        <f>IFERROR(VLOOKUP(A808,'[1]BP-18 Substation Detail'!A$1:C$65536,3,FALSE),"")</f>
        <v>141727</v>
      </c>
      <c r="E808" s="11">
        <f t="shared" si="101"/>
        <v>0</v>
      </c>
      <c r="G808" s="10">
        <f>IFERROR(VLOOKUP('BP-20 Substation Detail'!A808,'[1]O&amp;M Pivot'!M$1:V$65536,10,FALSE),0)</f>
        <v>20208.845714285715</v>
      </c>
      <c r="I808" s="13" t="s">
        <v>31</v>
      </c>
      <c r="J808" s="13">
        <v>0.25381190598827319</v>
      </c>
      <c r="K808" s="13" t="s">
        <v>31</v>
      </c>
      <c r="L808" s="13" t="s">
        <v>31</v>
      </c>
      <c r="M808" s="13">
        <v>0.74618809401172681</v>
      </c>
      <c r="N808" s="13" t="s">
        <v>31</v>
      </c>
      <c r="O808" s="13" t="s">
        <v>31</v>
      </c>
      <c r="P808" s="13">
        <f t="shared" si="102"/>
        <v>1</v>
      </c>
      <c r="R808" s="10" t="str">
        <f t="shared" si="108"/>
        <v/>
      </c>
      <c r="S808" s="10">
        <f t="shared" si="108"/>
        <v>35971.999999999993</v>
      </c>
      <c r="T808" s="10" t="str">
        <f t="shared" si="108"/>
        <v/>
      </c>
      <c r="U808" s="10" t="str">
        <f t="shared" si="107"/>
        <v/>
      </c>
      <c r="V808" s="10">
        <f t="shared" si="107"/>
        <v>105755</v>
      </c>
      <c r="W808" s="10" t="str">
        <f t="shared" si="107"/>
        <v/>
      </c>
      <c r="X808" s="10" t="str">
        <f t="shared" si="99"/>
        <v/>
      </c>
      <c r="Y808" s="14">
        <f t="shared" si="103"/>
        <v>0</v>
      </c>
      <c r="Z808" s="4"/>
      <c r="AA808" s="10" t="str">
        <f t="shared" si="106"/>
        <v/>
      </c>
      <c r="AB808" s="10">
        <f t="shared" si="106"/>
        <v>5129.2456485658031</v>
      </c>
      <c r="AC808" s="10" t="str">
        <f t="shared" si="106"/>
        <v/>
      </c>
      <c r="AD808" s="10" t="str">
        <f t="shared" si="105"/>
        <v/>
      </c>
      <c r="AE808" s="10">
        <f t="shared" si="105"/>
        <v>15079.600065719911</v>
      </c>
      <c r="AF808" s="10" t="str">
        <f t="shared" si="105"/>
        <v/>
      </c>
      <c r="AG808" s="10" t="str">
        <f t="shared" si="105"/>
        <v/>
      </c>
      <c r="AH808" s="14">
        <f t="shared" si="104"/>
        <v>0</v>
      </c>
      <c r="AJ808" s="13" t="s">
        <v>965</v>
      </c>
    </row>
    <row r="809" spans="1:36" x14ac:dyDescent="0.3">
      <c r="A809" s="15" t="s">
        <v>966</v>
      </c>
      <c r="B809" s="9" t="str">
        <f>VLOOKUP(A809,'[1]Sub Pivot'!A$1:C$65536,2,FALSE)</f>
        <v>ST. HELENS SUBSTATION</v>
      </c>
      <c r="C809" s="10">
        <f>VLOOKUP(A809,'[1]Sub Pivot'!A$1:C$65536,3,FALSE)</f>
        <v>18501.560000000001</v>
      </c>
      <c r="D809" s="10">
        <f>IFERROR(VLOOKUP(A809,'[1]BP-18 Substation Detail'!A$1:C$65536,3,FALSE),"")</f>
        <v>18501.560000000001</v>
      </c>
      <c r="E809" s="11">
        <f t="shared" si="101"/>
        <v>0</v>
      </c>
      <c r="G809" s="10">
        <f>IFERROR(VLOOKUP('BP-20 Substation Detail'!A809,'[1]O&amp;M Pivot'!M$1:V$65536,10,FALSE),0)</f>
        <v>1161.8600000000001</v>
      </c>
      <c r="I809" s="13" t="s">
        <v>31</v>
      </c>
      <c r="J809" s="13">
        <v>1</v>
      </c>
      <c r="K809" s="13" t="s">
        <v>31</v>
      </c>
      <c r="L809" s="13" t="s">
        <v>31</v>
      </c>
      <c r="M809" s="13" t="s">
        <v>31</v>
      </c>
      <c r="N809" s="13" t="s">
        <v>31</v>
      </c>
      <c r="O809" s="13" t="s">
        <v>31</v>
      </c>
      <c r="P809" s="13">
        <f t="shared" si="102"/>
        <v>1</v>
      </c>
      <c r="R809" s="10" t="str">
        <f t="shared" si="108"/>
        <v/>
      </c>
      <c r="S809" s="10">
        <f t="shared" si="108"/>
        <v>18501.560000000001</v>
      </c>
      <c r="T809" s="10" t="str">
        <f t="shared" si="108"/>
        <v/>
      </c>
      <c r="U809" s="10" t="str">
        <f t="shared" si="107"/>
        <v/>
      </c>
      <c r="V809" s="10" t="str">
        <f t="shared" si="107"/>
        <v/>
      </c>
      <c r="W809" s="10" t="str">
        <f t="shared" si="107"/>
        <v/>
      </c>
      <c r="X809" s="10" t="str">
        <f t="shared" si="99"/>
        <v/>
      </c>
      <c r="Y809" s="14">
        <f t="shared" si="103"/>
        <v>0</v>
      </c>
      <c r="Z809" s="4"/>
      <c r="AA809" s="10" t="str">
        <f t="shared" si="106"/>
        <v/>
      </c>
      <c r="AB809" s="10">
        <f t="shared" si="106"/>
        <v>1161.8600000000001</v>
      </c>
      <c r="AC809" s="10" t="str">
        <f t="shared" si="106"/>
        <v/>
      </c>
      <c r="AD809" s="10" t="str">
        <f t="shared" si="105"/>
        <v/>
      </c>
      <c r="AE809" s="10" t="str">
        <f t="shared" si="105"/>
        <v/>
      </c>
      <c r="AF809" s="10" t="str">
        <f t="shared" si="105"/>
        <v/>
      </c>
      <c r="AG809" s="10" t="str">
        <f t="shared" si="105"/>
        <v/>
      </c>
      <c r="AH809" s="14">
        <f t="shared" si="104"/>
        <v>0</v>
      </c>
      <c r="AJ809" s="13" t="s">
        <v>32</v>
      </c>
    </row>
    <row r="810" spans="1:36" x14ac:dyDescent="0.3">
      <c r="A810" s="15" t="s">
        <v>967</v>
      </c>
      <c r="B810" s="9" t="str">
        <f>VLOOKUP(A810,'[1]Sub Pivot'!A$1:C$65536,2,FALSE)</f>
        <v>SATUS 2 SUBSTATION</v>
      </c>
      <c r="C810" s="10">
        <f>VLOOKUP(A810,'[1]Sub Pivot'!A$1:C$65536,3,FALSE)</f>
        <v>9693</v>
      </c>
      <c r="D810" s="10">
        <f>IFERROR(VLOOKUP(A810,'[1]BP-18 Substation Detail'!A$1:C$65536,3,FALSE),"")</f>
        <v>9693</v>
      </c>
      <c r="E810" s="11">
        <f t="shared" si="101"/>
        <v>0</v>
      </c>
      <c r="G810" s="10">
        <f>IFERROR(VLOOKUP('BP-20 Substation Detail'!A810,'[1]O&amp;M Pivot'!M$1:V$65536,10,FALSE),0)</f>
        <v>0</v>
      </c>
      <c r="I810" s="13" t="s">
        <v>31</v>
      </c>
      <c r="J810" s="13">
        <v>1</v>
      </c>
      <c r="K810" s="13" t="s">
        <v>31</v>
      </c>
      <c r="L810" s="13" t="s">
        <v>31</v>
      </c>
      <c r="M810" s="13" t="s">
        <v>31</v>
      </c>
      <c r="N810" s="13" t="s">
        <v>31</v>
      </c>
      <c r="O810" s="13" t="s">
        <v>31</v>
      </c>
      <c r="P810" s="13">
        <f t="shared" si="102"/>
        <v>1</v>
      </c>
      <c r="R810" s="10" t="str">
        <f t="shared" si="108"/>
        <v/>
      </c>
      <c r="S810" s="10">
        <f t="shared" si="108"/>
        <v>9693</v>
      </c>
      <c r="T810" s="10" t="str">
        <f t="shared" si="108"/>
        <v/>
      </c>
      <c r="U810" s="10" t="str">
        <f t="shared" si="107"/>
        <v/>
      </c>
      <c r="V810" s="10" t="str">
        <f t="shared" si="107"/>
        <v/>
      </c>
      <c r="W810" s="10" t="str">
        <f t="shared" si="107"/>
        <v/>
      </c>
      <c r="X810" s="10" t="str">
        <f t="shared" si="99"/>
        <v/>
      </c>
      <c r="Y810" s="14">
        <f t="shared" si="103"/>
        <v>0</v>
      </c>
      <c r="Z810" s="4"/>
      <c r="AA810" s="10" t="str">
        <f t="shared" si="106"/>
        <v/>
      </c>
      <c r="AB810" s="10">
        <f t="shared" si="106"/>
        <v>0</v>
      </c>
      <c r="AC810" s="10" t="str">
        <f t="shared" si="106"/>
        <v/>
      </c>
      <c r="AD810" s="10" t="str">
        <f t="shared" si="105"/>
        <v/>
      </c>
      <c r="AE810" s="10" t="str">
        <f t="shared" si="105"/>
        <v/>
      </c>
      <c r="AF810" s="10" t="str">
        <f t="shared" si="105"/>
        <v/>
      </c>
      <c r="AG810" s="10" t="str">
        <f t="shared" si="105"/>
        <v/>
      </c>
      <c r="AH810" s="14">
        <f t="shared" si="104"/>
        <v>0</v>
      </c>
      <c r="AJ810" s="13" t="s">
        <v>32</v>
      </c>
    </row>
    <row r="811" spans="1:36" x14ac:dyDescent="0.3">
      <c r="A811" s="15" t="s">
        <v>968</v>
      </c>
      <c r="B811" s="9" t="str">
        <f>VLOOKUP(A811,'[1]Sub Pivot'!A$1:C$65536,2,FALSE)</f>
        <v>SATUS 3 SUBSTATION</v>
      </c>
      <c r="C811" s="10">
        <f>VLOOKUP(A811,'[1]Sub Pivot'!A$1:C$65536,3,FALSE)</f>
        <v>28953</v>
      </c>
      <c r="D811" s="10">
        <f>IFERROR(VLOOKUP(A811,'[1]BP-18 Substation Detail'!A$1:C$65536,3,FALSE),"")</f>
        <v>28953</v>
      </c>
      <c r="E811" s="11">
        <f t="shared" si="101"/>
        <v>0</v>
      </c>
      <c r="G811" s="10">
        <f>IFERROR(VLOOKUP('BP-20 Substation Detail'!A811,'[1]O&amp;M Pivot'!M$1:V$65536,10,FALSE),0)</f>
        <v>0</v>
      </c>
      <c r="I811" s="13" t="s">
        <v>31</v>
      </c>
      <c r="J811" s="13">
        <v>1</v>
      </c>
      <c r="K811" s="13" t="s">
        <v>31</v>
      </c>
      <c r="L811" s="13" t="s">
        <v>31</v>
      </c>
      <c r="M811" s="13" t="s">
        <v>31</v>
      </c>
      <c r="N811" s="13" t="s">
        <v>31</v>
      </c>
      <c r="O811" s="13" t="s">
        <v>31</v>
      </c>
      <c r="P811" s="13">
        <f t="shared" si="102"/>
        <v>1</v>
      </c>
      <c r="R811" s="10" t="str">
        <f t="shared" si="108"/>
        <v/>
      </c>
      <c r="S811" s="10">
        <f t="shared" si="108"/>
        <v>28953</v>
      </c>
      <c r="T811" s="10" t="str">
        <f t="shared" si="108"/>
        <v/>
      </c>
      <c r="U811" s="10" t="str">
        <f t="shared" si="107"/>
        <v/>
      </c>
      <c r="V811" s="10" t="str">
        <f t="shared" si="107"/>
        <v/>
      </c>
      <c r="W811" s="10" t="str">
        <f t="shared" si="107"/>
        <v/>
      </c>
      <c r="X811" s="10" t="str">
        <f t="shared" si="99"/>
        <v/>
      </c>
      <c r="Y811" s="14">
        <f t="shared" si="103"/>
        <v>0</v>
      </c>
      <c r="Z811" s="4"/>
      <c r="AA811" s="10" t="str">
        <f t="shared" si="106"/>
        <v/>
      </c>
      <c r="AB811" s="10">
        <f t="shared" si="106"/>
        <v>0</v>
      </c>
      <c r="AC811" s="10" t="str">
        <f t="shared" si="106"/>
        <v/>
      </c>
      <c r="AD811" s="10" t="str">
        <f t="shared" si="105"/>
        <v/>
      </c>
      <c r="AE811" s="10" t="str">
        <f t="shared" si="105"/>
        <v/>
      </c>
      <c r="AF811" s="10" t="str">
        <f t="shared" si="105"/>
        <v/>
      </c>
      <c r="AG811" s="10" t="str">
        <f t="shared" si="105"/>
        <v/>
      </c>
      <c r="AH811" s="14">
        <f t="shared" si="104"/>
        <v>0</v>
      </c>
      <c r="AJ811" s="13" t="s">
        <v>32</v>
      </c>
    </row>
    <row r="812" spans="1:36" x14ac:dyDescent="0.3">
      <c r="A812" s="15" t="s">
        <v>969</v>
      </c>
      <c r="B812" s="9" t="str">
        <f>VLOOKUP(A812,'[1]Sub Pivot'!A$1:C$65536,2,FALSE)</f>
        <v>SUMNER SUBSTATION</v>
      </c>
      <c r="C812" s="10">
        <f>VLOOKUP(A812,'[1]Sub Pivot'!A$1:C$65536,3,FALSE)</f>
        <v>22970</v>
      </c>
      <c r="D812" s="10">
        <f>IFERROR(VLOOKUP(A812,'[1]BP-18 Substation Detail'!A$1:C$65536,3,FALSE),"")</f>
        <v>22970</v>
      </c>
      <c r="E812" s="11">
        <f t="shared" si="101"/>
        <v>0</v>
      </c>
      <c r="G812" s="10">
        <f>IFERROR(VLOOKUP('BP-20 Substation Detail'!A812,'[1]O&amp;M Pivot'!M$1:V$65536,10,FALSE),0)</f>
        <v>822.52142857142849</v>
      </c>
      <c r="I812" s="13" t="s">
        <v>31</v>
      </c>
      <c r="J812" s="13">
        <v>1</v>
      </c>
      <c r="K812" s="13" t="s">
        <v>31</v>
      </c>
      <c r="L812" s="13" t="s">
        <v>31</v>
      </c>
      <c r="M812" s="13" t="s">
        <v>31</v>
      </c>
      <c r="N812" s="13" t="s">
        <v>31</v>
      </c>
      <c r="O812" s="13" t="s">
        <v>31</v>
      </c>
      <c r="P812" s="13">
        <f t="shared" si="102"/>
        <v>1</v>
      </c>
      <c r="R812" s="10" t="str">
        <f t="shared" si="108"/>
        <v/>
      </c>
      <c r="S812" s="10">
        <f t="shared" si="108"/>
        <v>22970</v>
      </c>
      <c r="T812" s="10" t="str">
        <f t="shared" si="108"/>
        <v/>
      </c>
      <c r="U812" s="10" t="str">
        <f t="shared" si="107"/>
        <v/>
      </c>
      <c r="V812" s="10" t="str">
        <f t="shared" si="107"/>
        <v/>
      </c>
      <c r="W812" s="10" t="str">
        <f t="shared" si="107"/>
        <v/>
      </c>
      <c r="X812" s="10" t="str">
        <f t="shared" si="99"/>
        <v/>
      </c>
      <c r="Y812" s="14">
        <f t="shared" si="103"/>
        <v>0</v>
      </c>
      <c r="Z812" s="4"/>
      <c r="AA812" s="10" t="str">
        <f t="shared" si="106"/>
        <v/>
      </c>
      <c r="AB812" s="10">
        <f t="shared" si="106"/>
        <v>822.52142857142849</v>
      </c>
      <c r="AC812" s="10" t="str">
        <f t="shared" si="106"/>
        <v/>
      </c>
      <c r="AD812" s="10" t="str">
        <f t="shared" si="105"/>
        <v/>
      </c>
      <c r="AE812" s="10" t="str">
        <f t="shared" si="105"/>
        <v/>
      </c>
      <c r="AF812" s="10" t="str">
        <f t="shared" si="105"/>
        <v/>
      </c>
      <c r="AG812" s="10" t="str">
        <f t="shared" si="105"/>
        <v/>
      </c>
      <c r="AH812" s="14">
        <f t="shared" si="104"/>
        <v>0</v>
      </c>
      <c r="AJ812" s="13" t="s">
        <v>32</v>
      </c>
    </row>
    <row r="813" spans="1:36" x14ac:dyDescent="0.3">
      <c r="A813" s="15" t="s">
        <v>970</v>
      </c>
      <c r="B813" s="9" t="str">
        <f>VLOOKUP(A813,'[1]Sub Pivot'!A$1:C$65536,2,FALSE)</f>
        <v>SOUTH FORK SUBSTATION</v>
      </c>
      <c r="C813" s="10">
        <f>VLOOKUP(A813,'[1]Sub Pivot'!A$1:C$65536,3,FALSE)</f>
        <v>49334.3</v>
      </c>
      <c r="D813" s="10">
        <f>IFERROR(VLOOKUP(A813,'[1]BP-18 Substation Detail'!A$1:C$65536,3,FALSE),"")</f>
        <v>49334.3</v>
      </c>
      <c r="E813" s="11">
        <f t="shared" si="101"/>
        <v>0</v>
      </c>
      <c r="G813" s="10">
        <f>IFERROR(VLOOKUP('BP-20 Substation Detail'!A813,'[1]O&amp;M Pivot'!M$1:V$65536,10,FALSE),0)</f>
        <v>389.13428571428574</v>
      </c>
      <c r="I813" s="13" t="s">
        <v>31</v>
      </c>
      <c r="J813" s="13">
        <v>1</v>
      </c>
      <c r="K813" s="13" t="s">
        <v>31</v>
      </c>
      <c r="L813" s="13" t="s">
        <v>31</v>
      </c>
      <c r="M813" s="13" t="s">
        <v>31</v>
      </c>
      <c r="N813" s="13" t="s">
        <v>31</v>
      </c>
      <c r="O813" s="13" t="s">
        <v>31</v>
      </c>
      <c r="P813" s="13">
        <f t="shared" si="102"/>
        <v>1</v>
      </c>
      <c r="R813" s="10" t="str">
        <f t="shared" si="108"/>
        <v/>
      </c>
      <c r="S813" s="10">
        <f t="shared" si="108"/>
        <v>49334.3</v>
      </c>
      <c r="T813" s="10" t="str">
        <f t="shared" si="108"/>
        <v/>
      </c>
      <c r="U813" s="10" t="str">
        <f t="shared" si="107"/>
        <v/>
      </c>
      <c r="V813" s="10" t="str">
        <f t="shared" si="107"/>
        <v/>
      </c>
      <c r="W813" s="10" t="str">
        <f t="shared" si="107"/>
        <v/>
      </c>
      <c r="X813" s="10" t="str">
        <f t="shared" si="107"/>
        <v/>
      </c>
      <c r="Y813" s="14">
        <f t="shared" si="103"/>
        <v>0</v>
      </c>
      <c r="Z813" s="4"/>
      <c r="AA813" s="10" t="str">
        <f t="shared" si="106"/>
        <v/>
      </c>
      <c r="AB813" s="10">
        <f t="shared" si="106"/>
        <v>389.13428571428574</v>
      </c>
      <c r="AC813" s="10" t="str">
        <f t="shared" si="106"/>
        <v/>
      </c>
      <c r="AD813" s="10" t="str">
        <f t="shared" si="105"/>
        <v/>
      </c>
      <c r="AE813" s="10" t="str">
        <f t="shared" si="105"/>
        <v/>
      </c>
      <c r="AF813" s="10" t="str">
        <f t="shared" si="105"/>
        <v/>
      </c>
      <c r="AG813" s="10" t="str">
        <f t="shared" si="105"/>
        <v/>
      </c>
      <c r="AH813" s="14">
        <f t="shared" si="104"/>
        <v>0</v>
      </c>
      <c r="AJ813" s="13" t="s">
        <v>32</v>
      </c>
    </row>
    <row r="814" spans="1:36" x14ac:dyDescent="0.3">
      <c r="A814" s="15" t="s">
        <v>971</v>
      </c>
      <c r="B814" s="9" t="str">
        <f>VLOOKUP(A814,'[1]Sub Pivot'!A$1:C$65536,2,FALSE)</f>
        <v>SILVER STAR SUBSTATION</v>
      </c>
      <c r="C814" s="10">
        <f>VLOOKUP(A814,'[1]Sub Pivot'!A$1:C$65536,3,FALSE)</f>
        <v>44432.619999999995</v>
      </c>
      <c r="D814" s="10">
        <f>IFERROR(VLOOKUP(A814,'[1]BP-18 Substation Detail'!A$1:C$65536,3,FALSE),"")</f>
        <v>44432.619999999995</v>
      </c>
      <c r="E814" s="11">
        <f t="shared" si="101"/>
        <v>0</v>
      </c>
      <c r="G814" s="10">
        <f>IFERROR(VLOOKUP('BP-20 Substation Detail'!A814,'[1]O&amp;M Pivot'!M$1:V$65536,10,FALSE),0)</f>
        <v>1459.3085714285714</v>
      </c>
      <c r="I814" s="13" t="s">
        <v>31</v>
      </c>
      <c r="J814" s="13">
        <v>1</v>
      </c>
      <c r="K814" s="13" t="s">
        <v>31</v>
      </c>
      <c r="L814" s="13" t="s">
        <v>31</v>
      </c>
      <c r="M814" s="13" t="s">
        <v>31</v>
      </c>
      <c r="N814" s="13" t="s">
        <v>31</v>
      </c>
      <c r="O814" s="13" t="s">
        <v>31</v>
      </c>
      <c r="P814" s="13">
        <f t="shared" si="102"/>
        <v>1</v>
      </c>
      <c r="R814" s="10" t="str">
        <f t="shared" si="108"/>
        <v/>
      </c>
      <c r="S814" s="10">
        <f t="shared" si="108"/>
        <v>44432.619999999995</v>
      </c>
      <c r="T814" s="10" t="str">
        <f t="shared" si="108"/>
        <v/>
      </c>
      <c r="U814" s="10" t="str">
        <f t="shared" si="107"/>
        <v/>
      </c>
      <c r="V814" s="10" t="str">
        <f t="shared" si="107"/>
        <v/>
      </c>
      <c r="W814" s="10" t="str">
        <f t="shared" si="107"/>
        <v/>
      </c>
      <c r="X814" s="10" t="str">
        <f t="shared" si="107"/>
        <v/>
      </c>
      <c r="Y814" s="14">
        <f t="shared" si="103"/>
        <v>0</v>
      </c>
      <c r="Z814" s="4"/>
      <c r="AA814" s="10" t="str">
        <f t="shared" si="106"/>
        <v/>
      </c>
      <c r="AB814" s="10">
        <f t="shared" si="106"/>
        <v>1459.3085714285714</v>
      </c>
      <c r="AC814" s="10" t="str">
        <f t="shared" si="106"/>
        <v/>
      </c>
      <c r="AD814" s="10" t="str">
        <f t="shared" si="105"/>
        <v/>
      </c>
      <c r="AE814" s="10" t="str">
        <f t="shared" si="105"/>
        <v/>
      </c>
      <c r="AF814" s="10" t="str">
        <f t="shared" si="105"/>
        <v/>
      </c>
      <c r="AG814" s="10" t="str">
        <f t="shared" si="105"/>
        <v/>
      </c>
      <c r="AH814" s="14">
        <f t="shared" si="104"/>
        <v>0</v>
      </c>
      <c r="AJ814" s="13" t="s">
        <v>32</v>
      </c>
    </row>
    <row r="815" spans="1:36" x14ac:dyDescent="0.3">
      <c r="A815" s="15" t="s">
        <v>972</v>
      </c>
      <c r="B815" s="9" t="str">
        <f>VLOOKUP(A815,'[1]Sub Pivot'!A$1:C$65536,2,FALSE)</f>
        <v>SWEETWATER SUBSTATION</v>
      </c>
      <c r="C815" s="10">
        <f>VLOOKUP(A815,'[1]Sub Pivot'!A$1:C$65536,3,FALSE)</f>
        <v>22846</v>
      </c>
      <c r="D815" s="10">
        <f>IFERROR(VLOOKUP(A815,'[1]BP-18 Substation Detail'!A$1:C$65536,3,FALSE),"")</f>
        <v>22846</v>
      </c>
      <c r="E815" s="11">
        <f t="shared" si="101"/>
        <v>0</v>
      </c>
      <c r="G815" s="10">
        <f>IFERROR(VLOOKUP('BP-20 Substation Detail'!A815,'[1]O&amp;M Pivot'!M$1:V$65536,10,FALSE),0)</f>
        <v>302.60857142857139</v>
      </c>
      <c r="I815" s="13" t="s">
        <v>31</v>
      </c>
      <c r="J815" s="13">
        <v>1</v>
      </c>
      <c r="K815" s="13" t="s">
        <v>31</v>
      </c>
      <c r="L815" s="13" t="s">
        <v>31</v>
      </c>
      <c r="M815" s="13" t="s">
        <v>31</v>
      </c>
      <c r="N815" s="13" t="s">
        <v>31</v>
      </c>
      <c r="O815" s="13" t="s">
        <v>31</v>
      </c>
      <c r="P815" s="13">
        <f t="shared" si="102"/>
        <v>1</v>
      </c>
      <c r="R815" s="10" t="str">
        <f t="shared" si="108"/>
        <v/>
      </c>
      <c r="S815" s="10">
        <f t="shared" si="108"/>
        <v>22846</v>
      </c>
      <c r="T815" s="10" t="str">
        <f t="shared" si="108"/>
        <v/>
      </c>
      <c r="U815" s="10" t="str">
        <f t="shared" si="107"/>
        <v/>
      </c>
      <c r="V815" s="10" t="str">
        <f t="shared" si="107"/>
        <v/>
      </c>
      <c r="W815" s="10" t="str">
        <f t="shared" si="107"/>
        <v/>
      </c>
      <c r="X815" s="10" t="str">
        <f t="shared" si="107"/>
        <v/>
      </c>
      <c r="Y815" s="14">
        <f t="shared" si="103"/>
        <v>0</v>
      </c>
      <c r="Z815" s="4"/>
      <c r="AA815" s="10" t="str">
        <f t="shared" si="106"/>
        <v/>
      </c>
      <c r="AB815" s="10">
        <f t="shared" si="106"/>
        <v>302.60857142857139</v>
      </c>
      <c r="AC815" s="10" t="str">
        <f t="shared" si="106"/>
        <v/>
      </c>
      <c r="AD815" s="10" t="str">
        <f t="shared" si="105"/>
        <v/>
      </c>
      <c r="AE815" s="10" t="str">
        <f t="shared" si="105"/>
        <v/>
      </c>
      <c r="AF815" s="10" t="str">
        <f t="shared" si="105"/>
        <v/>
      </c>
      <c r="AG815" s="10" t="str">
        <f t="shared" si="105"/>
        <v/>
      </c>
      <c r="AH815" s="14">
        <f t="shared" si="104"/>
        <v>0</v>
      </c>
      <c r="AJ815" s="13" t="s">
        <v>32</v>
      </c>
    </row>
    <row r="816" spans="1:36" x14ac:dyDescent="0.3">
      <c r="A816" s="15" t="s">
        <v>973</v>
      </c>
      <c r="B816" s="9" t="str">
        <f>VLOOKUP(A816,'[1]Sub Pivot'!A$1:C$65536,2,FALSE)</f>
        <v>SYLMAR DC CONVERTER STATION</v>
      </c>
      <c r="C816" s="10">
        <f>VLOOKUP(A816,'[1]Sub Pivot'!A$1:C$65536,3,FALSE)</f>
        <v>2784</v>
      </c>
      <c r="D816" s="10">
        <f>IFERROR(VLOOKUP(A816,'[1]BP-18 Substation Detail'!A$1:C$65536,3,FALSE),"")</f>
        <v>2784</v>
      </c>
      <c r="E816" s="11">
        <f t="shared" si="101"/>
        <v>0</v>
      </c>
      <c r="G816" s="10">
        <f>IFERROR(VLOOKUP('BP-20 Substation Detail'!A816,'[1]O&amp;M Pivot'!M$1:V$65536,10,FALSE),0)</f>
        <v>0</v>
      </c>
      <c r="I816" s="13" t="s">
        <v>31</v>
      </c>
      <c r="J816" s="13" t="s">
        <v>31</v>
      </c>
      <c r="K816" s="13">
        <v>1</v>
      </c>
      <c r="L816" s="13" t="s">
        <v>31</v>
      </c>
      <c r="M816" s="13" t="s">
        <v>31</v>
      </c>
      <c r="N816" s="13" t="s">
        <v>31</v>
      </c>
      <c r="O816" s="13" t="s">
        <v>31</v>
      </c>
      <c r="P816" s="13">
        <f t="shared" si="102"/>
        <v>1</v>
      </c>
      <c r="R816" s="10" t="str">
        <f t="shared" si="108"/>
        <v/>
      </c>
      <c r="S816" s="10" t="str">
        <f t="shared" si="108"/>
        <v/>
      </c>
      <c r="T816" s="10">
        <f t="shared" si="108"/>
        <v>2784</v>
      </c>
      <c r="U816" s="10" t="str">
        <f t="shared" si="107"/>
        <v/>
      </c>
      <c r="V816" s="10" t="str">
        <f t="shared" si="107"/>
        <v/>
      </c>
      <c r="W816" s="10" t="str">
        <f t="shared" si="107"/>
        <v/>
      </c>
      <c r="X816" s="10" t="str">
        <f t="shared" si="107"/>
        <v/>
      </c>
      <c r="Y816" s="14">
        <f t="shared" si="103"/>
        <v>0</v>
      </c>
      <c r="Z816" s="4"/>
      <c r="AA816" s="10" t="str">
        <f t="shared" si="106"/>
        <v/>
      </c>
      <c r="AB816" s="10" t="str">
        <f t="shared" si="106"/>
        <v/>
      </c>
      <c r="AC816" s="10">
        <f t="shared" si="106"/>
        <v>0</v>
      </c>
      <c r="AD816" s="10" t="str">
        <f t="shared" si="105"/>
        <v/>
      </c>
      <c r="AE816" s="10" t="str">
        <f t="shared" si="105"/>
        <v/>
      </c>
      <c r="AF816" s="10" t="str">
        <f t="shared" si="105"/>
        <v/>
      </c>
      <c r="AG816" s="10" t="str">
        <f t="shared" si="105"/>
        <v/>
      </c>
      <c r="AH816" s="14">
        <f t="shared" si="104"/>
        <v>0</v>
      </c>
      <c r="AJ816" s="13" t="s">
        <v>974</v>
      </c>
    </row>
    <row r="817" spans="1:36" x14ac:dyDescent="0.3">
      <c r="A817" s="15" t="s">
        <v>975</v>
      </c>
      <c r="B817" s="9" t="str">
        <f>VLOOKUP(A817,'[1]Sub Pivot'!A$1:C$65536,2,FALSE)</f>
        <v>TAPTEAL SUBSTATION</v>
      </c>
      <c r="C817" s="10">
        <f>VLOOKUP(A817,'[1]Sub Pivot'!A$1:C$65536,3,FALSE)</f>
        <v>92685</v>
      </c>
      <c r="D817" s="10">
        <f>IFERROR(VLOOKUP(A817,'[1]BP-18 Substation Detail'!A$1:C$65536,3,FALSE),"")</f>
        <v>92685</v>
      </c>
      <c r="E817" s="11">
        <f t="shared" si="101"/>
        <v>0</v>
      </c>
      <c r="G817" s="10">
        <f>IFERROR(VLOOKUP('BP-20 Substation Detail'!A817,'[1]O&amp;M Pivot'!M$1:V$65536,10,FALSE),0)</f>
        <v>1315.3271428571431</v>
      </c>
      <c r="I817" s="13" t="s">
        <v>31</v>
      </c>
      <c r="J817" s="13">
        <v>1</v>
      </c>
      <c r="K817" s="13" t="s">
        <v>31</v>
      </c>
      <c r="L817" s="13" t="s">
        <v>31</v>
      </c>
      <c r="M817" s="13" t="s">
        <v>31</v>
      </c>
      <c r="N817" s="13" t="s">
        <v>31</v>
      </c>
      <c r="O817" s="13" t="s">
        <v>31</v>
      </c>
      <c r="P817" s="13">
        <f t="shared" si="102"/>
        <v>1</v>
      </c>
      <c r="R817" s="10" t="str">
        <f t="shared" si="108"/>
        <v/>
      </c>
      <c r="S817" s="10">
        <f t="shared" si="108"/>
        <v>92685</v>
      </c>
      <c r="T817" s="10" t="str">
        <f t="shared" si="108"/>
        <v/>
      </c>
      <c r="U817" s="10" t="str">
        <f t="shared" si="107"/>
        <v/>
      </c>
      <c r="V817" s="10" t="str">
        <f t="shared" si="107"/>
        <v/>
      </c>
      <c r="W817" s="10" t="str">
        <f t="shared" si="107"/>
        <v/>
      </c>
      <c r="X817" s="10" t="str">
        <f t="shared" si="107"/>
        <v/>
      </c>
      <c r="Y817" s="14">
        <f t="shared" si="103"/>
        <v>0</v>
      </c>
      <c r="Z817" s="4"/>
      <c r="AA817" s="10" t="str">
        <f t="shared" si="106"/>
        <v/>
      </c>
      <c r="AB817" s="10">
        <f t="shared" si="106"/>
        <v>1315.3271428571431</v>
      </c>
      <c r="AC817" s="10" t="str">
        <f t="shared" si="106"/>
        <v/>
      </c>
      <c r="AD817" s="10" t="str">
        <f t="shared" si="105"/>
        <v/>
      </c>
      <c r="AE817" s="10" t="str">
        <f t="shared" si="105"/>
        <v/>
      </c>
      <c r="AF817" s="10" t="str">
        <f t="shared" si="105"/>
        <v/>
      </c>
      <c r="AG817" s="10" t="str">
        <f t="shared" si="105"/>
        <v/>
      </c>
      <c r="AH817" s="14">
        <f t="shared" si="104"/>
        <v>0</v>
      </c>
      <c r="AJ817" s="13" t="s">
        <v>32</v>
      </c>
    </row>
    <row r="818" spans="1:36" x14ac:dyDescent="0.3">
      <c r="A818" s="15" t="s">
        <v>976</v>
      </c>
      <c r="B818" s="9" t="str">
        <f>VLOOKUP(A818,'[1]Sub Pivot'!A$1:C$65536,2,FALSE)</f>
        <v>TROUT CREEK SUBSTATION</v>
      </c>
      <c r="C818" s="10">
        <f>VLOOKUP(A818,'[1]Sub Pivot'!A$1:C$65536,3,FALSE)</f>
        <v>45108</v>
      </c>
      <c r="D818" s="10">
        <f>IFERROR(VLOOKUP(A818,'[1]BP-18 Substation Detail'!A$1:C$65536,3,FALSE),"")</f>
        <v>45108</v>
      </c>
      <c r="E818" s="11">
        <f t="shared" si="101"/>
        <v>0</v>
      </c>
      <c r="G818" s="10">
        <f>IFERROR(VLOOKUP('BP-20 Substation Detail'!A818,'[1]O&amp;M Pivot'!M$1:V$65536,10,FALSE),0)</f>
        <v>287.55</v>
      </c>
      <c r="I818" s="13" t="s">
        <v>31</v>
      </c>
      <c r="J818" s="13">
        <v>1</v>
      </c>
      <c r="K818" s="13" t="s">
        <v>31</v>
      </c>
      <c r="L818" s="13" t="s">
        <v>31</v>
      </c>
      <c r="M818" s="13" t="s">
        <v>31</v>
      </c>
      <c r="N818" s="13" t="s">
        <v>31</v>
      </c>
      <c r="O818" s="13" t="s">
        <v>31</v>
      </c>
      <c r="P818" s="13">
        <f t="shared" si="102"/>
        <v>1</v>
      </c>
      <c r="R818" s="10" t="str">
        <f t="shared" si="108"/>
        <v/>
      </c>
      <c r="S818" s="10">
        <f t="shared" si="108"/>
        <v>45108</v>
      </c>
      <c r="T818" s="10" t="str">
        <f t="shared" si="108"/>
        <v/>
      </c>
      <c r="U818" s="10" t="str">
        <f t="shared" si="107"/>
        <v/>
      </c>
      <c r="V818" s="10" t="str">
        <f t="shared" si="107"/>
        <v/>
      </c>
      <c r="W818" s="10" t="str">
        <f t="shared" si="107"/>
        <v/>
      </c>
      <c r="X818" s="10" t="str">
        <f t="shared" si="107"/>
        <v/>
      </c>
      <c r="Y818" s="14">
        <f t="shared" si="103"/>
        <v>0</v>
      </c>
      <c r="Z818" s="4"/>
      <c r="AA818" s="10" t="str">
        <f t="shared" si="106"/>
        <v/>
      </c>
      <c r="AB818" s="10">
        <f t="shared" si="106"/>
        <v>287.55</v>
      </c>
      <c r="AC818" s="10" t="str">
        <f t="shared" si="106"/>
        <v/>
      </c>
      <c r="AD818" s="10" t="str">
        <f t="shared" si="105"/>
        <v/>
      </c>
      <c r="AE818" s="10" t="str">
        <f t="shared" si="105"/>
        <v/>
      </c>
      <c r="AF818" s="10" t="str">
        <f t="shared" si="105"/>
        <v/>
      </c>
      <c r="AG818" s="10" t="str">
        <f t="shared" si="105"/>
        <v/>
      </c>
      <c r="AH818" s="14">
        <f t="shared" si="104"/>
        <v>0</v>
      </c>
      <c r="AJ818" s="13" t="s">
        <v>32</v>
      </c>
    </row>
    <row r="819" spans="1:36" x14ac:dyDescent="0.3">
      <c r="A819" s="15" t="s">
        <v>977</v>
      </c>
      <c r="B819" s="9" t="str">
        <f>VLOOKUP(A819,'[1]Sub Pivot'!A$1:C$65536,2,FALSE)</f>
        <v>TECOMA METERING POINT</v>
      </c>
      <c r="C819" s="10">
        <f>VLOOKUP(A819,'[1]Sub Pivot'!A$1:C$65536,3,FALSE)</f>
        <v>15357</v>
      </c>
      <c r="D819" s="10">
        <f>IFERROR(VLOOKUP(A819,'[1]BP-18 Substation Detail'!A$1:C$65536,3,FALSE),"")</f>
        <v>15357</v>
      </c>
      <c r="E819" s="11">
        <f t="shared" si="101"/>
        <v>0</v>
      </c>
      <c r="G819" s="10">
        <f>IFERROR(VLOOKUP('BP-20 Substation Detail'!A819,'[1]O&amp;M Pivot'!M$1:V$65536,10,FALSE),0)</f>
        <v>2468.2014285714286</v>
      </c>
      <c r="I819" s="13" t="s">
        <v>31</v>
      </c>
      <c r="J819" s="13">
        <v>1</v>
      </c>
      <c r="K819" s="13" t="s">
        <v>31</v>
      </c>
      <c r="L819" s="13" t="s">
        <v>31</v>
      </c>
      <c r="M819" s="13" t="s">
        <v>31</v>
      </c>
      <c r="N819" s="13" t="s">
        <v>31</v>
      </c>
      <c r="O819" s="13" t="s">
        <v>31</v>
      </c>
      <c r="P819" s="13">
        <f t="shared" si="102"/>
        <v>1</v>
      </c>
      <c r="R819" s="10" t="str">
        <f t="shared" si="108"/>
        <v/>
      </c>
      <c r="S819" s="10">
        <f t="shared" si="108"/>
        <v>15357</v>
      </c>
      <c r="T819" s="10" t="str">
        <f t="shared" si="108"/>
        <v/>
      </c>
      <c r="U819" s="10" t="str">
        <f t="shared" si="107"/>
        <v/>
      </c>
      <c r="V819" s="10" t="str">
        <f t="shared" si="107"/>
        <v/>
      </c>
      <c r="W819" s="10" t="str">
        <f t="shared" si="107"/>
        <v/>
      </c>
      <c r="X819" s="10" t="str">
        <f t="shared" si="107"/>
        <v/>
      </c>
      <c r="Y819" s="14">
        <f t="shared" si="103"/>
        <v>0</v>
      </c>
      <c r="Z819" s="4"/>
      <c r="AA819" s="10" t="str">
        <f t="shared" si="106"/>
        <v/>
      </c>
      <c r="AB819" s="10">
        <f t="shared" si="106"/>
        <v>2468.2014285714286</v>
      </c>
      <c r="AC819" s="10" t="str">
        <f t="shared" si="106"/>
        <v/>
      </c>
      <c r="AD819" s="10" t="str">
        <f t="shared" si="105"/>
        <v/>
      </c>
      <c r="AE819" s="10" t="str">
        <f t="shared" si="105"/>
        <v/>
      </c>
      <c r="AF819" s="10" t="str">
        <f t="shared" si="105"/>
        <v/>
      </c>
      <c r="AG819" s="10" t="str">
        <f t="shared" si="105"/>
        <v/>
      </c>
      <c r="AH819" s="14">
        <f t="shared" si="104"/>
        <v>0</v>
      </c>
      <c r="AJ819" s="13" t="s">
        <v>32</v>
      </c>
    </row>
    <row r="820" spans="1:36" x14ac:dyDescent="0.3">
      <c r="A820" s="15" t="s">
        <v>978</v>
      </c>
      <c r="B820" s="9" t="str">
        <f>VLOOKUP(A820,'[1]Sub Pivot'!A$1:C$65536,2,FALSE)</f>
        <v>TEANAWAY SUBSTATION</v>
      </c>
      <c r="C820" s="10">
        <f>VLOOKUP(A820,'[1]Sub Pivot'!A$1:C$65536,3,FALSE)</f>
        <v>398</v>
      </c>
      <c r="D820" s="10">
        <f>IFERROR(VLOOKUP(A820,'[1]BP-18 Substation Detail'!A$1:C$65536,3,FALSE),"")</f>
        <v>398</v>
      </c>
      <c r="E820" s="11">
        <f t="shared" si="101"/>
        <v>0</v>
      </c>
      <c r="G820" s="10">
        <f>IFERROR(VLOOKUP('BP-20 Substation Detail'!A820,'[1]O&amp;M Pivot'!M$1:V$65536,10,FALSE),0)</f>
        <v>911.68714285714293</v>
      </c>
      <c r="I820" s="13" t="s">
        <v>31</v>
      </c>
      <c r="J820" s="13">
        <v>1</v>
      </c>
      <c r="K820" s="13" t="s">
        <v>31</v>
      </c>
      <c r="L820" s="13" t="s">
        <v>31</v>
      </c>
      <c r="M820" s="13" t="s">
        <v>31</v>
      </c>
      <c r="N820" s="13" t="s">
        <v>31</v>
      </c>
      <c r="O820" s="13" t="s">
        <v>31</v>
      </c>
      <c r="P820" s="13">
        <f t="shared" si="102"/>
        <v>1</v>
      </c>
      <c r="R820" s="10" t="str">
        <f t="shared" si="108"/>
        <v/>
      </c>
      <c r="S820" s="10">
        <f t="shared" si="108"/>
        <v>398</v>
      </c>
      <c r="T820" s="10" t="str">
        <f t="shared" si="108"/>
        <v/>
      </c>
      <c r="U820" s="10" t="str">
        <f t="shared" si="107"/>
        <v/>
      </c>
      <c r="V820" s="10" t="str">
        <f t="shared" si="107"/>
        <v/>
      </c>
      <c r="W820" s="10" t="str">
        <f t="shared" si="107"/>
        <v/>
      </c>
      <c r="X820" s="10" t="str">
        <f t="shared" si="107"/>
        <v/>
      </c>
      <c r="Y820" s="14">
        <f t="shared" si="103"/>
        <v>0</v>
      </c>
      <c r="Z820" s="4"/>
      <c r="AA820" s="10" t="str">
        <f t="shared" si="106"/>
        <v/>
      </c>
      <c r="AB820" s="10">
        <f t="shared" si="106"/>
        <v>911.68714285714293</v>
      </c>
      <c r="AC820" s="10" t="str">
        <f t="shared" si="106"/>
        <v/>
      </c>
      <c r="AD820" s="10" t="str">
        <f t="shared" si="105"/>
        <v/>
      </c>
      <c r="AE820" s="10" t="str">
        <f t="shared" si="105"/>
        <v/>
      </c>
      <c r="AF820" s="10" t="str">
        <f t="shared" si="105"/>
        <v/>
      </c>
      <c r="AG820" s="10" t="str">
        <f t="shared" si="105"/>
        <v/>
      </c>
      <c r="AH820" s="14">
        <f t="shared" si="104"/>
        <v>0</v>
      </c>
      <c r="AJ820" s="13" t="s">
        <v>32</v>
      </c>
    </row>
    <row r="821" spans="1:36" x14ac:dyDescent="0.3">
      <c r="A821" s="15" t="s">
        <v>979</v>
      </c>
      <c r="B821" s="9" t="str">
        <f>VLOOKUP(A821,'[1]Sub Pivot'!A$1:C$65536,2,FALSE)</f>
        <v>THOMPSON FALLS SUBSTATION</v>
      </c>
      <c r="C821" s="10">
        <f>VLOOKUP(A821,'[1]Sub Pivot'!A$1:C$65536,3,FALSE)</f>
        <v>41428</v>
      </c>
      <c r="D821" s="10">
        <f>IFERROR(VLOOKUP(A821,'[1]BP-18 Substation Detail'!A$1:C$65536,3,FALSE),"")</f>
        <v>41428</v>
      </c>
      <c r="E821" s="11">
        <f t="shared" si="101"/>
        <v>0</v>
      </c>
      <c r="G821" s="10">
        <f>IFERROR(VLOOKUP('BP-20 Substation Detail'!A821,'[1]O&amp;M Pivot'!M$1:V$65536,10,FALSE),0)</f>
        <v>1215.9257142857143</v>
      </c>
      <c r="I821" s="13" t="s">
        <v>31</v>
      </c>
      <c r="J821" s="13">
        <v>1</v>
      </c>
      <c r="K821" s="13" t="s">
        <v>31</v>
      </c>
      <c r="L821" s="13" t="s">
        <v>31</v>
      </c>
      <c r="M821" s="13" t="s">
        <v>31</v>
      </c>
      <c r="N821" s="13" t="s">
        <v>31</v>
      </c>
      <c r="O821" s="13" t="s">
        <v>31</v>
      </c>
      <c r="P821" s="13">
        <f t="shared" si="102"/>
        <v>1</v>
      </c>
      <c r="R821" s="10" t="str">
        <f t="shared" si="108"/>
        <v/>
      </c>
      <c r="S821" s="10">
        <f t="shared" si="108"/>
        <v>41428</v>
      </c>
      <c r="T821" s="10" t="str">
        <f t="shared" si="108"/>
        <v/>
      </c>
      <c r="U821" s="10" t="str">
        <f t="shared" si="107"/>
        <v/>
      </c>
      <c r="V821" s="10" t="str">
        <f t="shared" si="107"/>
        <v/>
      </c>
      <c r="W821" s="10" t="str">
        <f t="shared" si="107"/>
        <v/>
      </c>
      <c r="X821" s="10" t="str">
        <f t="shared" si="107"/>
        <v/>
      </c>
      <c r="Y821" s="14">
        <f t="shared" si="103"/>
        <v>0</v>
      </c>
      <c r="Z821" s="4"/>
      <c r="AA821" s="10" t="str">
        <f t="shared" si="106"/>
        <v/>
      </c>
      <c r="AB821" s="10">
        <f t="shared" si="106"/>
        <v>1215.9257142857143</v>
      </c>
      <c r="AC821" s="10" t="str">
        <f t="shared" si="106"/>
        <v/>
      </c>
      <c r="AD821" s="10" t="str">
        <f t="shared" si="105"/>
        <v/>
      </c>
      <c r="AE821" s="10" t="str">
        <f t="shared" si="105"/>
        <v/>
      </c>
      <c r="AF821" s="10" t="str">
        <f t="shared" si="105"/>
        <v/>
      </c>
      <c r="AG821" s="10" t="str">
        <f t="shared" si="105"/>
        <v/>
      </c>
      <c r="AH821" s="14">
        <f t="shared" si="104"/>
        <v>0</v>
      </c>
      <c r="AJ821" s="13" t="s">
        <v>32</v>
      </c>
    </row>
    <row r="822" spans="1:36" x14ac:dyDescent="0.3">
      <c r="A822" s="15" t="s">
        <v>980</v>
      </c>
      <c r="B822" s="9" t="str">
        <f>VLOOKUP(A822,'[1]Sub Pivot'!A$1:C$65536,2,FALSE)</f>
        <v>THURSTON SUBSTATION</v>
      </c>
      <c r="C822" s="10">
        <f>VLOOKUP(A822,'[1]Sub Pivot'!A$1:C$65536,3,FALSE)</f>
        <v>27476</v>
      </c>
      <c r="D822" s="10">
        <f>IFERROR(VLOOKUP(A822,'[1]BP-18 Substation Detail'!A$1:C$65536,3,FALSE),"")</f>
        <v>27476</v>
      </c>
      <c r="E822" s="11">
        <f t="shared" si="101"/>
        <v>0</v>
      </c>
      <c r="G822" s="10">
        <f>IFERROR(VLOOKUP('BP-20 Substation Detail'!A822,'[1]O&amp;M Pivot'!M$1:V$65536,10,FALSE),0)</f>
        <v>390.99142857142857</v>
      </c>
      <c r="I822" s="13" t="s">
        <v>31</v>
      </c>
      <c r="J822" s="13">
        <v>1</v>
      </c>
      <c r="K822" s="13" t="s">
        <v>31</v>
      </c>
      <c r="L822" s="13" t="s">
        <v>31</v>
      </c>
      <c r="M822" s="13" t="s">
        <v>31</v>
      </c>
      <c r="N822" s="13" t="s">
        <v>31</v>
      </c>
      <c r="O822" s="13" t="s">
        <v>31</v>
      </c>
      <c r="P822" s="13">
        <f t="shared" si="102"/>
        <v>1</v>
      </c>
      <c r="R822" s="10" t="str">
        <f t="shared" si="108"/>
        <v/>
      </c>
      <c r="S822" s="10">
        <f t="shared" si="108"/>
        <v>27476</v>
      </c>
      <c r="T822" s="10" t="str">
        <f t="shared" si="108"/>
        <v/>
      </c>
      <c r="U822" s="10" t="str">
        <f t="shared" si="107"/>
        <v/>
      </c>
      <c r="V822" s="10" t="str">
        <f t="shared" si="107"/>
        <v/>
      </c>
      <c r="W822" s="10" t="str">
        <f t="shared" si="107"/>
        <v/>
      </c>
      <c r="X822" s="10" t="str">
        <f t="shared" si="107"/>
        <v/>
      </c>
      <c r="Y822" s="14">
        <f t="shared" si="103"/>
        <v>0</v>
      </c>
      <c r="Z822" s="4"/>
      <c r="AA822" s="10" t="str">
        <f t="shared" si="106"/>
        <v/>
      </c>
      <c r="AB822" s="10">
        <f t="shared" si="106"/>
        <v>390.99142857142857</v>
      </c>
      <c r="AC822" s="10" t="str">
        <f t="shared" si="106"/>
        <v/>
      </c>
      <c r="AD822" s="10" t="str">
        <f t="shared" si="105"/>
        <v/>
      </c>
      <c r="AE822" s="10" t="str">
        <f t="shared" si="105"/>
        <v/>
      </c>
      <c r="AF822" s="10" t="str">
        <f t="shared" si="105"/>
        <v/>
      </c>
      <c r="AG822" s="10" t="str">
        <f t="shared" si="105"/>
        <v/>
      </c>
      <c r="AH822" s="14">
        <f t="shared" si="104"/>
        <v>0</v>
      </c>
      <c r="AJ822" s="13" t="s">
        <v>32</v>
      </c>
    </row>
    <row r="823" spans="1:36" x14ac:dyDescent="0.3">
      <c r="A823" s="15" t="s">
        <v>981</v>
      </c>
      <c r="B823" s="9" t="str">
        <f>VLOOKUP(A823,'[1]Sub Pivot'!A$1:C$65536,2,FALSE)</f>
        <v>TWILIGHT SUBSTATION</v>
      </c>
      <c r="C823" s="10">
        <f>VLOOKUP(A823,'[1]Sub Pivot'!A$1:C$65536,3,FALSE)</f>
        <v>20840</v>
      </c>
      <c r="D823" s="10">
        <f>IFERROR(VLOOKUP(A823,'[1]BP-18 Substation Detail'!A$1:C$65536,3,FALSE),"")</f>
        <v>20840</v>
      </c>
      <c r="E823" s="11">
        <f t="shared" si="101"/>
        <v>0</v>
      </c>
      <c r="G823" s="10">
        <f>IFERROR(VLOOKUP('BP-20 Substation Detail'!A823,'[1]O&amp;M Pivot'!M$1:V$65536,10,FALSE),0)</f>
        <v>23.562857142857144</v>
      </c>
      <c r="I823" s="13" t="s">
        <v>31</v>
      </c>
      <c r="J823" s="13">
        <v>1</v>
      </c>
      <c r="K823" s="13" t="s">
        <v>31</v>
      </c>
      <c r="L823" s="13" t="s">
        <v>31</v>
      </c>
      <c r="M823" s="13" t="s">
        <v>31</v>
      </c>
      <c r="N823" s="13" t="s">
        <v>31</v>
      </c>
      <c r="O823" s="13" t="s">
        <v>31</v>
      </c>
      <c r="P823" s="13">
        <f t="shared" si="102"/>
        <v>1</v>
      </c>
      <c r="R823" s="10" t="str">
        <f t="shared" si="108"/>
        <v/>
      </c>
      <c r="S823" s="10">
        <f t="shared" si="108"/>
        <v>20840</v>
      </c>
      <c r="T823" s="10" t="str">
        <f t="shared" si="108"/>
        <v/>
      </c>
      <c r="U823" s="10" t="str">
        <f t="shared" si="107"/>
        <v/>
      </c>
      <c r="V823" s="10" t="str">
        <f t="shared" si="107"/>
        <v/>
      </c>
      <c r="W823" s="10" t="str">
        <f t="shared" si="107"/>
        <v/>
      </c>
      <c r="X823" s="10" t="str">
        <f t="shared" si="107"/>
        <v/>
      </c>
      <c r="Y823" s="14">
        <f t="shared" si="103"/>
        <v>0</v>
      </c>
      <c r="Z823" s="4"/>
      <c r="AA823" s="10" t="str">
        <f t="shared" si="106"/>
        <v/>
      </c>
      <c r="AB823" s="10">
        <f t="shared" si="106"/>
        <v>23.562857142857144</v>
      </c>
      <c r="AC823" s="10" t="str">
        <f t="shared" si="106"/>
        <v/>
      </c>
      <c r="AD823" s="10" t="str">
        <f t="shared" si="105"/>
        <v/>
      </c>
      <c r="AE823" s="10" t="str">
        <f t="shared" si="105"/>
        <v/>
      </c>
      <c r="AF823" s="10" t="str">
        <f t="shared" si="105"/>
        <v/>
      </c>
      <c r="AG823" s="10" t="str">
        <f t="shared" si="105"/>
        <v/>
      </c>
      <c r="AH823" s="14">
        <f t="shared" si="104"/>
        <v>0</v>
      </c>
      <c r="AJ823" s="13" t="s">
        <v>32</v>
      </c>
    </row>
    <row r="824" spans="1:36" x14ac:dyDescent="0.3">
      <c r="A824" s="15" t="s">
        <v>982</v>
      </c>
      <c r="B824" s="9" t="str">
        <f>VLOOKUP(A824,'[1]Sub Pivot'!A$1:C$65536,2,FALSE)</f>
        <v>TOSTON SUBSTATION</v>
      </c>
      <c r="C824" s="10">
        <f>VLOOKUP(A824,'[1]Sub Pivot'!A$1:C$65536,3,FALSE)</f>
        <v>24600</v>
      </c>
      <c r="D824" s="10">
        <f>IFERROR(VLOOKUP(A824,'[1]BP-18 Substation Detail'!A$1:C$65536,3,FALSE),"")</f>
        <v>24600</v>
      </c>
      <c r="E824" s="11">
        <f t="shared" si="101"/>
        <v>0</v>
      </c>
      <c r="G824" s="10">
        <f>IFERROR(VLOOKUP('BP-20 Substation Detail'!A824,'[1]O&amp;M Pivot'!M$1:V$65536,10,FALSE),0)</f>
        <v>2302.0957142857142</v>
      </c>
      <c r="I824" s="13" t="s">
        <v>31</v>
      </c>
      <c r="J824" s="13">
        <v>1</v>
      </c>
      <c r="K824" s="13" t="s">
        <v>31</v>
      </c>
      <c r="L824" s="13" t="s">
        <v>31</v>
      </c>
      <c r="M824" s="13" t="s">
        <v>31</v>
      </c>
      <c r="N824" s="13" t="s">
        <v>31</v>
      </c>
      <c r="O824" s="13" t="s">
        <v>31</v>
      </c>
      <c r="P824" s="13">
        <f t="shared" si="102"/>
        <v>1</v>
      </c>
      <c r="R824" s="10" t="str">
        <f t="shared" si="108"/>
        <v/>
      </c>
      <c r="S824" s="10">
        <f t="shared" si="108"/>
        <v>24600</v>
      </c>
      <c r="T824" s="10" t="str">
        <f t="shared" si="108"/>
        <v/>
      </c>
      <c r="U824" s="10" t="str">
        <f t="shared" si="107"/>
        <v/>
      </c>
      <c r="V824" s="10" t="str">
        <f t="shared" si="107"/>
        <v/>
      </c>
      <c r="W824" s="10" t="str">
        <f t="shared" si="107"/>
        <v/>
      </c>
      <c r="X824" s="10" t="str">
        <f t="shared" si="107"/>
        <v/>
      </c>
      <c r="Y824" s="14">
        <f t="shared" si="103"/>
        <v>0</v>
      </c>
      <c r="Z824" s="4"/>
      <c r="AA824" s="10" t="str">
        <f t="shared" si="106"/>
        <v/>
      </c>
      <c r="AB824" s="10">
        <f t="shared" si="106"/>
        <v>2302.0957142857142</v>
      </c>
      <c r="AC824" s="10" t="str">
        <f t="shared" si="106"/>
        <v/>
      </c>
      <c r="AD824" s="10" t="str">
        <f t="shared" si="105"/>
        <v/>
      </c>
      <c r="AE824" s="10" t="str">
        <f t="shared" si="105"/>
        <v/>
      </c>
      <c r="AF824" s="10" t="str">
        <f t="shared" si="105"/>
        <v/>
      </c>
      <c r="AG824" s="10" t="str">
        <f t="shared" si="105"/>
        <v/>
      </c>
      <c r="AH824" s="14">
        <f t="shared" si="104"/>
        <v>0</v>
      </c>
      <c r="AJ824" s="13" t="s">
        <v>32</v>
      </c>
    </row>
    <row r="825" spans="1:36" x14ac:dyDescent="0.3">
      <c r="A825" s="15" t="s">
        <v>983</v>
      </c>
      <c r="B825" s="9" t="str">
        <f>VLOOKUP(A825,'[1]Sub Pivot'!A$1:C$65536,2,FALSE)</f>
        <v>TARBELL SUBSTATION</v>
      </c>
      <c r="C825" s="10">
        <f>VLOOKUP(A825,'[1]Sub Pivot'!A$1:C$65536,3,FALSE)</f>
        <v>18665</v>
      </c>
      <c r="D825" s="10">
        <f>IFERROR(VLOOKUP(A825,'[1]BP-18 Substation Detail'!A$1:C$65536,3,FALSE),"")</f>
        <v>18665</v>
      </c>
      <c r="E825" s="11">
        <f t="shared" si="101"/>
        <v>0</v>
      </c>
      <c r="G825" s="10">
        <f>IFERROR(VLOOKUP('BP-20 Substation Detail'!A825,'[1]O&amp;M Pivot'!M$1:V$65536,10,FALSE),0)</f>
        <v>256.35857142857145</v>
      </c>
      <c r="I825" s="13" t="s">
        <v>31</v>
      </c>
      <c r="J825" s="13">
        <v>1</v>
      </c>
      <c r="K825" s="13" t="s">
        <v>31</v>
      </c>
      <c r="L825" s="13" t="s">
        <v>31</v>
      </c>
      <c r="M825" s="13" t="s">
        <v>31</v>
      </c>
      <c r="N825" s="13" t="s">
        <v>31</v>
      </c>
      <c r="O825" s="13" t="s">
        <v>31</v>
      </c>
      <c r="P825" s="13">
        <f t="shared" si="102"/>
        <v>1</v>
      </c>
      <c r="R825" s="10" t="str">
        <f t="shared" si="108"/>
        <v/>
      </c>
      <c r="S825" s="10">
        <f t="shared" si="108"/>
        <v>18665</v>
      </c>
      <c r="T825" s="10" t="str">
        <f t="shared" si="108"/>
        <v/>
      </c>
      <c r="U825" s="10" t="str">
        <f t="shared" si="107"/>
        <v/>
      </c>
      <c r="V825" s="10" t="str">
        <f t="shared" si="107"/>
        <v/>
      </c>
      <c r="W825" s="10" t="str">
        <f t="shared" si="107"/>
        <v/>
      </c>
      <c r="X825" s="10" t="str">
        <f t="shared" si="107"/>
        <v/>
      </c>
      <c r="Y825" s="14">
        <f t="shared" si="103"/>
        <v>0</v>
      </c>
      <c r="Z825" s="4"/>
      <c r="AA825" s="10" t="str">
        <f t="shared" si="106"/>
        <v/>
      </c>
      <c r="AB825" s="10">
        <f t="shared" si="106"/>
        <v>256.35857142857145</v>
      </c>
      <c r="AC825" s="10" t="str">
        <f t="shared" si="106"/>
        <v/>
      </c>
      <c r="AD825" s="10" t="str">
        <f t="shared" si="105"/>
        <v/>
      </c>
      <c r="AE825" s="10" t="str">
        <f t="shared" si="105"/>
        <v/>
      </c>
      <c r="AF825" s="10" t="str">
        <f t="shared" si="105"/>
        <v/>
      </c>
      <c r="AG825" s="10" t="str">
        <f t="shared" si="105"/>
        <v/>
      </c>
      <c r="AH825" s="14">
        <f t="shared" si="104"/>
        <v>0</v>
      </c>
      <c r="AJ825" s="13" t="s">
        <v>32</v>
      </c>
    </row>
    <row r="826" spans="1:36" x14ac:dyDescent="0.3">
      <c r="A826" s="15" t="s">
        <v>984</v>
      </c>
      <c r="B826" s="9" t="str">
        <f>VLOOKUP(A826,'[1]Sub Pivot'!A$1:C$65536,2,FALSE)</f>
        <v>TUM TUM SUBSTATION</v>
      </c>
      <c r="C826" s="10">
        <f>VLOOKUP(A826,'[1]Sub Pivot'!A$1:C$65536,3,FALSE)</f>
        <v>26909.37</v>
      </c>
      <c r="D826" s="10">
        <f>IFERROR(VLOOKUP(A826,'[1]BP-18 Substation Detail'!A$1:C$65536,3,FALSE),"")</f>
        <v>26909.37</v>
      </c>
      <c r="E826" s="11">
        <f t="shared" si="101"/>
        <v>0</v>
      </c>
      <c r="G826" s="10">
        <f>IFERROR(VLOOKUP('BP-20 Substation Detail'!A826,'[1]O&amp;M Pivot'!M$1:V$65536,10,FALSE),0)</f>
        <v>362.57714285714286</v>
      </c>
      <c r="I826" s="13" t="s">
        <v>31</v>
      </c>
      <c r="J826" s="13">
        <v>1</v>
      </c>
      <c r="K826" s="13" t="s">
        <v>31</v>
      </c>
      <c r="L826" s="13" t="s">
        <v>31</v>
      </c>
      <c r="M826" s="13" t="s">
        <v>31</v>
      </c>
      <c r="N826" s="13" t="s">
        <v>31</v>
      </c>
      <c r="O826" s="13" t="s">
        <v>31</v>
      </c>
      <c r="P826" s="13">
        <f t="shared" si="102"/>
        <v>1</v>
      </c>
      <c r="R826" s="10" t="str">
        <f t="shared" si="108"/>
        <v/>
      </c>
      <c r="S826" s="10">
        <f t="shared" si="108"/>
        <v>26909.37</v>
      </c>
      <c r="T826" s="10" t="str">
        <f t="shared" si="108"/>
        <v/>
      </c>
      <c r="U826" s="10" t="str">
        <f t="shared" si="107"/>
        <v/>
      </c>
      <c r="V826" s="10" t="str">
        <f t="shared" si="107"/>
        <v/>
      </c>
      <c r="W826" s="10" t="str">
        <f t="shared" si="107"/>
        <v/>
      </c>
      <c r="X826" s="10" t="str">
        <f t="shared" si="107"/>
        <v/>
      </c>
      <c r="Y826" s="14">
        <f t="shared" si="103"/>
        <v>0</v>
      </c>
      <c r="Z826" s="4"/>
      <c r="AA826" s="10" t="str">
        <f t="shared" si="106"/>
        <v/>
      </c>
      <c r="AB826" s="10">
        <f t="shared" si="106"/>
        <v>362.57714285714286</v>
      </c>
      <c r="AC826" s="10" t="str">
        <f t="shared" si="106"/>
        <v/>
      </c>
      <c r="AD826" s="10" t="str">
        <f t="shared" si="105"/>
        <v/>
      </c>
      <c r="AE826" s="10" t="str">
        <f t="shared" si="105"/>
        <v/>
      </c>
      <c r="AF826" s="10" t="str">
        <f t="shared" si="105"/>
        <v/>
      </c>
      <c r="AG826" s="10" t="str">
        <f t="shared" si="105"/>
        <v/>
      </c>
      <c r="AH826" s="14">
        <f t="shared" si="104"/>
        <v>0</v>
      </c>
      <c r="AJ826" s="13" t="s">
        <v>32</v>
      </c>
    </row>
    <row r="827" spans="1:36" x14ac:dyDescent="0.3">
      <c r="A827" s="15" t="s">
        <v>985</v>
      </c>
      <c r="B827" s="9" t="str">
        <f>VLOOKUP(A827,'[1]Sub Pivot'!A$1:C$65536,2,FALSE)</f>
        <v>TOWNSEND METERING POINT</v>
      </c>
      <c r="C827" s="10">
        <f>VLOOKUP(A827,'[1]Sub Pivot'!A$1:C$65536,3,FALSE)</f>
        <v>35194</v>
      </c>
      <c r="D827" s="10">
        <f>IFERROR(VLOOKUP(A827,'[1]BP-18 Substation Detail'!A$1:C$65536,3,FALSE),"")</f>
        <v>35194</v>
      </c>
      <c r="E827" s="11">
        <f t="shared" si="101"/>
        <v>0</v>
      </c>
      <c r="G827" s="10">
        <f>IFERROR(VLOOKUP('BP-20 Substation Detail'!A827,'[1]O&amp;M Pivot'!M$1:V$65536,10,FALSE),0)</f>
        <v>1270.1042857142859</v>
      </c>
      <c r="I827" s="13" t="s">
        <v>31</v>
      </c>
      <c r="J827" s="13">
        <v>1</v>
      </c>
      <c r="K827" s="13" t="s">
        <v>31</v>
      </c>
      <c r="L827" s="13" t="s">
        <v>31</v>
      </c>
      <c r="M827" s="13" t="s">
        <v>31</v>
      </c>
      <c r="N827" s="13" t="s">
        <v>31</v>
      </c>
      <c r="O827" s="13" t="s">
        <v>31</v>
      </c>
      <c r="P827" s="13">
        <f t="shared" si="102"/>
        <v>1</v>
      </c>
      <c r="R827" s="10" t="str">
        <f t="shared" si="108"/>
        <v/>
      </c>
      <c r="S827" s="10">
        <f t="shared" si="108"/>
        <v>35194</v>
      </c>
      <c r="T827" s="10" t="str">
        <f t="shared" si="108"/>
        <v/>
      </c>
      <c r="U827" s="10" t="str">
        <f t="shared" si="107"/>
        <v/>
      </c>
      <c r="V827" s="10" t="str">
        <f t="shared" si="107"/>
        <v/>
      </c>
      <c r="W827" s="10" t="str">
        <f t="shared" si="107"/>
        <v/>
      </c>
      <c r="X827" s="10" t="str">
        <f t="shared" si="107"/>
        <v/>
      </c>
      <c r="Y827" s="14">
        <f t="shared" si="103"/>
        <v>0</v>
      </c>
      <c r="Z827" s="4"/>
      <c r="AA827" s="10" t="str">
        <f t="shared" si="106"/>
        <v/>
      </c>
      <c r="AB827" s="10">
        <f t="shared" si="106"/>
        <v>1270.1042857142859</v>
      </c>
      <c r="AC827" s="10" t="str">
        <f t="shared" si="106"/>
        <v/>
      </c>
      <c r="AD827" s="10" t="str">
        <f t="shared" si="105"/>
        <v/>
      </c>
      <c r="AE827" s="10" t="str">
        <f t="shared" si="105"/>
        <v/>
      </c>
      <c r="AF827" s="10" t="str">
        <f t="shared" si="105"/>
        <v/>
      </c>
      <c r="AG827" s="10" t="str">
        <f t="shared" si="105"/>
        <v/>
      </c>
      <c r="AH827" s="14">
        <f t="shared" si="104"/>
        <v>0</v>
      </c>
      <c r="AJ827" s="13" t="s">
        <v>986</v>
      </c>
    </row>
    <row r="828" spans="1:36" x14ac:dyDescent="0.3">
      <c r="A828" s="15" t="s">
        <v>987</v>
      </c>
      <c r="B828" s="9" t="str">
        <f>VLOOKUP(A828,'[1]Sub Pivot'!A$1:C$65536,2,FALSE)</f>
        <v>TYEE SUBSTATION</v>
      </c>
      <c r="C828" s="10">
        <f>VLOOKUP(A828,'[1]Sub Pivot'!A$1:C$65536,3,FALSE)</f>
        <v>86912.25</v>
      </c>
      <c r="D828" s="10">
        <f>IFERROR(VLOOKUP(A828,'[1]BP-18 Substation Detail'!A$1:C$65536,3,FALSE),"")</f>
        <v>86912.25</v>
      </c>
      <c r="E828" s="11">
        <f t="shared" si="101"/>
        <v>0</v>
      </c>
      <c r="G828" s="10">
        <f>IFERROR(VLOOKUP('BP-20 Substation Detail'!A828,'[1]O&amp;M Pivot'!M$1:V$65536,10,FALSE),0)</f>
        <v>869.81857142857132</v>
      </c>
      <c r="I828" s="13" t="s">
        <v>31</v>
      </c>
      <c r="J828" s="13">
        <v>1</v>
      </c>
      <c r="K828" s="13" t="s">
        <v>31</v>
      </c>
      <c r="L828" s="13" t="s">
        <v>31</v>
      </c>
      <c r="M828" s="13" t="s">
        <v>31</v>
      </c>
      <c r="N828" s="13" t="s">
        <v>31</v>
      </c>
      <c r="O828" s="13" t="s">
        <v>31</v>
      </c>
      <c r="P828" s="13">
        <f t="shared" si="102"/>
        <v>1</v>
      </c>
      <c r="R828" s="10" t="str">
        <f t="shared" si="108"/>
        <v/>
      </c>
      <c r="S828" s="10">
        <f t="shared" si="108"/>
        <v>86912.25</v>
      </c>
      <c r="T828" s="10" t="str">
        <f t="shared" si="108"/>
        <v/>
      </c>
      <c r="U828" s="10" t="str">
        <f t="shared" si="107"/>
        <v/>
      </c>
      <c r="V828" s="10" t="str">
        <f t="shared" si="107"/>
        <v/>
      </c>
      <c r="W828" s="10" t="str">
        <f t="shared" si="107"/>
        <v/>
      </c>
      <c r="X828" s="10" t="str">
        <f t="shared" si="107"/>
        <v/>
      </c>
      <c r="Y828" s="14">
        <f t="shared" si="103"/>
        <v>0</v>
      </c>
      <c r="Z828" s="4"/>
      <c r="AA828" s="10" t="str">
        <f t="shared" si="106"/>
        <v/>
      </c>
      <c r="AB828" s="10">
        <f t="shared" si="106"/>
        <v>869.81857142857132</v>
      </c>
      <c r="AC828" s="10" t="str">
        <f t="shared" si="106"/>
        <v/>
      </c>
      <c r="AD828" s="10" t="str">
        <f t="shared" si="105"/>
        <v/>
      </c>
      <c r="AE828" s="10" t="str">
        <f t="shared" si="105"/>
        <v/>
      </c>
      <c r="AF828" s="10" t="str">
        <f t="shared" si="105"/>
        <v/>
      </c>
      <c r="AG828" s="10" t="str">
        <f t="shared" si="105"/>
        <v/>
      </c>
      <c r="AH828" s="14">
        <f t="shared" si="104"/>
        <v>0</v>
      </c>
      <c r="AJ828" s="13" t="s">
        <v>32</v>
      </c>
    </row>
    <row r="829" spans="1:36" x14ac:dyDescent="0.3">
      <c r="A829" s="15" t="s">
        <v>988</v>
      </c>
      <c r="B829" s="9" t="str">
        <f>VLOOKUP(A829,'[1]Sub Pivot'!A$1:C$65536,2,FALSE)</f>
        <v>UKIAH SUBSTATION</v>
      </c>
      <c r="C829" s="10">
        <f>VLOOKUP(A829,'[1]Sub Pivot'!A$1:C$65536,3,FALSE)</f>
        <v>81846.11</v>
      </c>
      <c r="D829" s="10">
        <f>IFERROR(VLOOKUP(A829,'[1]BP-18 Substation Detail'!A$1:C$65536,3,FALSE),"")</f>
        <v>81846.11</v>
      </c>
      <c r="E829" s="11">
        <f t="shared" si="101"/>
        <v>0</v>
      </c>
      <c r="G829" s="10">
        <f>IFERROR(VLOOKUP('BP-20 Substation Detail'!A829,'[1]O&amp;M Pivot'!M$1:V$65536,10,FALSE),0)</f>
        <v>1107.9114285714286</v>
      </c>
      <c r="I829" s="13" t="s">
        <v>31</v>
      </c>
      <c r="J829" s="13">
        <v>1</v>
      </c>
      <c r="K829" s="13" t="s">
        <v>31</v>
      </c>
      <c r="L829" s="13" t="s">
        <v>31</v>
      </c>
      <c r="M829" s="13" t="s">
        <v>31</v>
      </c>
      <c r="N829" s="13" t="s">
        <v>31</v>
      </c>
      <c r="O829" s="13" t="s">
        <v>31</v>
      </c>
      <c r="P829" s="13">
        <f t="shared" si="102"/>
        <v>1</v>
      </c>
      <c r="R829" s="10" t="str">
        <f t="shared" si="108"/>
        <v/>
      </c>
      <c r="S829" s="10">
        <f t="shared" si="108"/>
        <v>81846.11</v>
      </c>
      <c r="T829" s="10" t="str">
        <f t="shared" si="108"/>
        <v/>
      </c>
      <c r="U829" s="10" t="str">
        <f t="shared" si="107"/>
        <v/>
      </c>
      <c r="V829" s="10" t="str">
        <f t="shared" si="107"/>
        <v/>
      </c>
      <c r="W829" s="10" t="str">
        <f t="shared" si="107"/>
        <v/>
      </c>
      <c r="X829" s="10" t="str">
        <f t="shared" si="107"/>
        <v/>
      </c>
      <c r="Y829" s="14">
        <f t="shared" si="103"/>
        <v>0</v>
      </c>
      <c r="Z829" s="4"/>
      <c r="AA829" s="10" t="str">
        <f t="shared" si="106"/>
        <v/>
      </c>
      <c r="AB829" s="10">
        <f t="shared" si="106"/>
        <v>1107.9114285714286</v>
      </c>
      <c r="AC829" s="10" t="str">
        <f t="shared" si="106"/>
        <v/>
      </c>
      <c r="AD829" s="10" t="str">
        <f t="shared" si="105"/>
        <v/>
      </c>
      <c r="AE829" s="10" t="str">
        <f t="shared" si="105"/>
        <v/>
      </c>
      <c r="AF829" s="10" t="str">
        <f t="shared" si="105"/>
        <v/>
      </c>
      <c r="AG829" s="10" t="str">
        <f t="shared" si="105"/>
        <v/>
      </c>
      <c r="AH829" s="14">
        <f t="shared" si="104"/>
        <v>0</v>
      </c>
      <c r="AJ829" s="13" t="s">
        <v>32</v>
      </c>
    </row>
    <row r="830" spans="1:36" x14ac:dyDescent="0.3">
      <c r="A830" s="15" t="s">
        <v>989</v>
      </c>
      <c r="B830" s="9" t="str">
        <f>VLOOKUP(A830,'[1]Sub Pivot'!A$1:C$65536,2,FALSE)</f>
        <v>UPPER GENERATING PLANT</v>
      </c>
      <c r="C830" s="10">
        <f>VLOOKUP(A830,'[1]Sub Pivot'!A$1:C$65536,3,FALSE)</f>
        <v>17829</v>
      </c>
      <c r="D830" s="10">
        <f>IFERROR(VLOOKUP(A830,'[1]BP-18 Substation Detail'!A$1:C$65536,3,FALSE),"")</f>
        <v>17829</v>
      </c>
      <c r="E830" s="11">
        <f t="shared" si="101"/>
        <v>0</v>
      </c>
      <c r="G830" s="10">
        <f>IFERROR(VLOOKUP('BP-20 Substation Detail'!A830,'[1]O&amp;M Pivot'!M$1:V$65536,10,FALSE),0)</f>
        <v>0</v>
      </c>
      <c r="I830" s="13" t="s">
        <v>31</v>
      </c>
      <c r="J830" s="13">
        <v>1</v>
      </c>
      <c r="K830" s="13" t="s">
        <v>31</v>
      </c>
      <c r="L830" s="13" t="s">
        <v>31</v>
      </c>
      <c r="M830" s="13" t="s">
        <v>31</v>
      </c>
      <c r="N830" s="13" t="s">
        <v>31</v>
      </c>
      <c r="O830" s="13" t="s">
        <v>31</v>
      </c>
      <c r="P830" s="13">
        <f t="shared" si="102"/>
        <v>1</v>
      </c>
      <c r="R830" s="10" t="str">
        <f t="shared" si="108"/>
        <v/>
      </c>
      <c r="S830" s="10">
        <f t="shared" si="108"/>
        <v>17829</v>
      </c>
      <c r="T830" s="10" t="str">
        <f t="shared" si="108"/>
        <v/>
      </c>
      <c r="U830" s="10" t="str">
        <f t="shared" si="107"/>
        <v/>
      </c>
      <c r="V830" s="10" t="str">
        <f t="shared" si="107"/>
        <v/>
      </c>
      <c r="W830" s="10" t="str">
        <f t="shared" si="107"/>
        <v/>
      </c>
      <c r="X830" s="10" t="str">
        <f t="shared" si="107"/>
        <v/>
      </c>
      <c r="Y830" s="14">
        <f t="shared" si="103"/>
        <v>0</v>
      </c>
      <c r="Z830" s="4"/>
      <c r="AA830" s="10" t="str">
        <f t="shared" si="106"/>
        <v/>
      </c>
      <c r="AB830" s="10">
        <f t="shared" si="106"/>
        <v>0</v>
      </c>
      <c r="AC830" s="10" t="str">
        <f t="shared" si="106"/>
        <v/>
      </c>
      <c r="AD830" s="10" t="str">
        <f t="shared" si="105"/>
        <v/>
      </c>
      <c r="AE830" s="10" t="str">
        <f t="shared" si="105"/>
        <v/>
      </c>
      <c r="AF830" s="10" t="str">
        <f t="shared" si="105"/>
        <v/>
      </c>
      <c r="AG830" s="10" t="str">
        <f t="shared" si="105"/>
        <v/>
      </c>
      <c r="AH830" s="14">
        <f t="shared" si="104"/>
        <v>0</v>
      </c>
      <c r="AJ830" s="13" t="s">
        <v>32</v>
      </c>
    </row>
    <row r="831" spans="1:36" x14ac:dyDescent="0.3">
      <c r="A831" s="15" t="s">
        <v>990</v>
      </c>
      <c r="B831" s="9" t="str">
        <f>VLOOKUP(A831,'[1]Sub Pivot'!A$1:C$65536,2,FALSE)</f>
        <v>U. S. PLYWOOD SUBSTATION</v>
      </c>
      <c r="C831" s="10">
        <f>VLOOKUP(A831,'[1]Sub Pivot'!A$1:C$65536,3,FALSE)</f>
        <v>15723</v>
      </c>
      <c r="D831" s="10">
        <f>IFERROR(VLOOKUP(A831,'[1]BP-18 Substation Detail'!A$1:C$65536,3,FALSE),"")</f>
        <v>15723</v>
      </c>
      <c r="E831" s="11">
        <f t="shared" si="101"/>
        <v>0</v>
      </c>
      <c r="G831" s="10">
        <f>IFERROR(VLOOKUP('BP-20 Substation Detail'!A831,'[1]O&amp;M Pivot'!M$1:V$65536,10,FALSE),0)</f>
        <v>0</v>
      </c>
      <c r="I831" s="13" t="s">
        <v>31</v>
      </c>
      <c r="J831" s="13">
        <v>1</v>
      </c>
      <c r="K831" s="13" t="s">
        <v>31</v>
      </c>
      <c r="L831" s="13" t="s">
        <v>31</v>
      </c>
      <c r="M831" s="13" t="s">
        <v>31</v>
      </c>
      <c r="N831" s="13" t="s">
        <v>31</v>
      </c>
      <c r="O831" s="13" t="s">
        <v>31</v>
      </c>
      <c r="P831" s="13">
        <f t="shared" si="102"/>
        <v>1</v>
      </c>
      <c r="R831" s="10" t="str">
        <f t="shared" si="108"/>
        <v/>
      </c>
      <c r="S831" s="10">
        <f t="shared" si="108"/>
        <v>15723</v>
      </c>
      <c r="T831" s="10" t="str">
        <f t="shared" si="108"/>
        <v/>
      </c>
      <c r="U831" s="10" t="str">
        <f t="shared" si="107"/>
        <v/>
      </c>
      <c r="V831" s="10" t="str">
        <f t="shared" si="107"/>
        <v/>
      </c>
      <c r="W831" s="10" t="str">
        <f t="shared" si="107"/>
        <v/>
      </c>
      <c r="X831" s="10" t="str">
        <f t="shared" si="107"/>
        <v/>
      </c>
      <c r="Y831" s="14">
        <f t="shared" si="103"/>
        <v>0</v>
      </c>
      <c r="Z831" s="4"/>
      <c r="AA831" s="10" t="str">
        <f t="shared" si="106"/>
        <v/>
      </c>
      <c r="AB831" s="10">
        <f t="shared" si="106"/>
        <v>0</v>
      </c>
      <c r="AC831" s="10" t="str">
        <f t="shared" si="106"/>
        <v/>
      </c>
      <c r="AD831" s="10" t="str">
        <f t="shared" si="105"/>
        <v/>
      </c>
      <c r="AE831" s="10" t="str">
        <f t="shared" si="105"/>
        <v/>
      </c>
      <c r="AF831" s="10" t="str">
        <f t="shared" si="105"/>
        <v/>
      </c>
      <c r="AG831" s="10" t="str">
        <f t="shared" si="105"/>
        <v/>
      </c>
      <c r="AH831" s="14">
        <f t="shared" si="104"/>
        <v>0</v>
      </c>
      <c r="AJ831" s="13" t="s">
        <v>32</v>
      </c>
    </row>
    <row r="832" spans="1:36" x14ac:dyDescent="0.3">
      <c r="A832" s="15" t="s">
        <v>991</v>
      </c>
      <c r="B832" s="9" t="str">
        <f>VLOOKUP(A832,'[1]Sub Pivot'!A$1:C$65536,2,FALSE)</f>
        <v>OXBOW SUBSTATION(PACIFIC CO PUD)</v>
      </c>
      <c r="C832" s="10">
        <f>VLOOKUP(A832,'[1]Sub Pivot'!A$1:C$65536,3,FALSE)</f>
        <v>14180</v>
      </c>
      <c r="D832" s="10">
        <f>IFERROR(VLOOKUP(A832,'[1]BP-18 Substation Detail'!A$1:C$65536,3,FALSE),"")</f>
        <v>14180</v>
      </c>
      <c r="E832" s="11">
        <f t="shared" si="101"/>
        <v>0</v>
      </c>
      <c r="G832" s="10">
        <f>IFERROR(VLOOKUP('BP-20 Substation Detail'!A832,'[1]O&amp;M Pivot'!M$1:V$65536,10,FALSE),0)</f>
        <v>435.34999999999997</v>
      </c>
      <c r="I832" s="13" t="s">
        <v>31</v>
      </c>
      <c r="J832" s="13">
        <v>1</v>
      </c>
      <c r="K832" s="13" t="s">
        <v>31</v>
      </c>
      <c r="L832" s="13" t="s">
        <v>31</v>
      </c>
      <c r="M832" s="13" t="s">
        <v>31</v>
      </c>
      <c r="N832" s="13" t="s">
        <v>31</v>
      </c>
      <c r="O832" s="13" t="s">
        <v>31</v>
      </c>
      <c r="P832" s="13">
        <f t="shared" si="102"/>
        <v>1</v>
      </c>
      <c r="R832" s="10" t="str">
        <f t="shared" si="108"/>
        <v/>
      </c>
      <c r="S832" s="10">
        <f t="shared" si="108"/>
        <v>14180</v>
      </c>
      <c r="T832" s="10" t="str">
        <f t="shared" si="108"/>
        <v/>
      </c>
      <c r="U832" s="10" t="str">
        <f t="shared" si="107"/>
        <v/>
      </c>
      <c r="V832" s="10" t="str">
        <f t="shared" si="107"/>
        <v/>
      </c>
      <c r="W832" s="10" t="str">
        <f t="shared" si="107"/>
        <v/>
      </c>
      <c r="X832" s="10" t="str">
        <f t="shared" si="107"/>
        <v/>
      </c>
      <c r="Y832" s="14">
        <f t="shared" si="103"/>
        <v>0</v>
      </c>
      <c r="Z832" s="4"/>
      <c r="AA832" s="10" t="str">
        <f t="shared" si="106"/>
        <v/>
      </c>
      <c r="AB832" s="10">
        <f t="shared" si="106"/>
        <v>435.34999999999997</v>
      </c>
      <c r="AC832" s="10" t="str">
        <f t="shared" si="106"/>
        <v/>
      </c>
      <c r="AD832" s="10" t="str">
        <f t="shared" si="105"/>
        <v/>
      </c>
      <c r="AE832" s="10" t="str">
        <f t="shared" si="105"/>
        <v/>
      </c>
      <c r="AF832" s="10" t="str">
        <f t="shared" si="105"/>
        <v/>
      </c>
      <c r="AG832" s="10" t="str">
        <f t="shared" si="105"/>
        <v/>
      </c>
      <c r="AH832" s="14">
        <f t="shared" si="104"/>
        <v>0</v>
      </c>
      <c r="AJ832" s="13" t="s">
        <v>32</v>
      </c>
    </row>
    <row r="833" spans="1:36" x14ac:dyDescent="0.3">
      <c r="A833" s="15" t="s">
        <v>992</v>
      </c>
      <c r="B833" s="9" t="str">
        <f>VLOOKUP(A833,'[1]Sub Pivot'!A$1:C$65536,2,FALSE)</f>
        <v>VAUGHN SUBSTATION</v>
      </c>
      <c r="C833" s="10">
        <f>VLOOKUP(A833,'[1]Sub Pivot'!A$1:C$65536,3,FALSE)</f>
        <v>29287</v>
      </c>
      <c r="D833" s="10">
        <f>IFERROR(VLOOKUP(A833,'[1]BP-18 Substation Detail'!A$1:C$65536,3,FALSE),"")</f>
        <v>29287</v>
      </c>
      <c r="E833" s="11">
        <f t="shared" si="101"/>
        <v>0</v>
      </c>
      <c r="G833" s="10">
        <f>IFERROR(VLOOKUP('BP-20 Substation Detail'!A833,'[1]O&amp;M Pivot'!M$1:V$65536,10,FALSE),0)</f>
        <v>708.85857142857128</v>
      </c>
      <c r="I833" s="13" t="s">
        <v>31</v>
      </c>
      <c r="J833" s="13">
        <v>1</v>
      </c>
      <c r="K833" s="13" t="s">
        <v>31</v>
      </c>
      <c r="L833" s="13" t="s">
        <v>31</v>
      </c>
      <c r="M833" s="13" t="s">
        <v>31</v>
      </c>
      <c r="N833" s="13" t="s">
        <v>31</v>
      </c>
      <c r="O833" s="13" t="s">
        <v>31</v>
      </c>
      <c r="P833" s="13">
        <f t="shared" si="102"/>
        <v>1</v>
      </c>
      <c r="R833" s="10" t="str">
        <f t="shared" si="108"/>
        <v/>
      </c>
      <c r="S833" s="10">
        <f t="shared" si="108"/>
        <v>29287</v>
      </c>
      <c r="T833" s="10" t="str">
        <f t="shared" si="108"/>
        <v/>
      </c>
      <c r="U833" s="10" t="str">
        <f t="shared" si="107"/>
        <v/>
      </c>
      <c r="V833" s="10" t="str">
        <f t="shared" si="107"/>
        <v/>
      </c>
      <c r="W833" s="10" t="str">
        <f t="shared" si="107"/>
        <v/>
      </c>
      <c r="X833" s="10" t="str">
        <f t="shared" si="107"/>
        <v/>
      </c>
      <c r="Y833" s="14">
        <f t="shared" si="103"/>
        <v>0</v>
      </c>
      <c r="Z833" s="4"/>
      <c r="AA833" s="10" t="str">
        <f t="shared" si="106"/>
        <v/>
      </c>
      <c r="AB833" s="10">
        <f t="shared" si="106"/>
        <v>708.85857142857128</v>
      </c>
      <c r="AC833" s="10" t="str">
        <f t="shared" si="106"/>
        <v/>
      </c>
      <c r="AD833" s="10" t="str">
        <f t="shared" si="105"/>
        <v/>
      </c>
      <c r="AE833" s="10" t="str">
        <f t="shared" si="105"/>
        <v/>
      </c>
      <c r="AF833" s="10" t="str">
        <f t="shared" si="105"/>
        <v/>
      </c>
      <c r="AG833" s="10" t="str">
        <f t="shared" si="105"/>
        <v/>
      </c>
      <c r="AH833" s="14">
        <f t="shared" si="104"/>
        <v>0</v>
      </c>
      <c r="AJ833" s="13" t="s">
        <v>32</v>
      </c>
    </row>
    <row r="834" spans="1:36" x14ac:dyDescent="0.3">
      <c r="A834" s="15" t="s">
        <v>993</v>
      </c>
      <c r="B834" s="9" t="str">
        <f>VLOOKUP(A834,'[1]Sub Pivot'!A$1:C$65536,2,FALSE)</f>
        <v>VICTOR SUBSTATION(FALL RIVER RURAL ELEC COOP)</v>
      </c>
      <c r="C834" s="10">
        <f>VLOOKUP(A834,'[1]Sub Pivot'!A$1:C$65536,3,FALSE)</f>
        <v>81617.53</v>
      </c>
      <c r="D834" s="10">
        <f>IFERROR(VLOOKUP(A834,'[1]BP-18 Substation Detail'!A$1:C$65536,3,FALSE),"")</f>
        <v>81617.53</v>
      </c>
      <c r="E834" s="11">
        <f t="shared" si="101"/>
        <v>0</v>
      </c>
      <c r="G834" s="10">
        <f>IFERROR(VLOOKUP('BP-20 Substation Detail'!A834,'[1]O&amp;M Pivot'!M$1:V$65536,10,FALSE),0)</f>
        <v>163.6657142857143</v>
      </c>
      <c r="I834" s="13" t="s">
        <v>31</v>
      </c>
      <c r="J834" s="13">
        <v>1</v>
      </c>
      <c r="K834" s="13" t="s">
        <v>31</v>
      </c>
      <c r="L834" s="13" t="s">
        <v>31</v>
      </c>
      <c r="M834" s="13" t="s">
        <v>31</v>
      </c>
      <c r="N834" s="13" t="s">
        <v>31</v>
      </c>
      <c r="O834" s="13" t="s">
        <v>31</v>
      </c>
      <c r="P834" s="13">
        <f t="shared" si="102"/>
        <v>1</v>
      </c>
      <c r="R834" s="10" t="str">
        <f t="shared" si="108"/>
        <v/>
      </c>
      <c r="S834" s="10">
        <f t="shared" si="108"/>
        <v>81617.53</v>
      </c>
      <c r="T834" s="10" t="str">
        <f t="shared" si="108"/>
        <v/>
      </c>
      <c r="U834" s="10" t="str">
        <f t="shared" si="107"/>
        <v/>
      </c>
      <c r="V834" s="10" t="str">
        <f t="shared" si="107"/>
        <v/>
      </c>
      <c r="W834" s="10" t="str">
        <f t="shared" si="107"/>
        <v/>
      </c>
      <c r="X834" s="10" t="str">
        <f t="shared" si="107"/>
        <v/>
      </c>
      <c r="Y834" s="14">
        <f t="shared" si="103"/>
        <v>0</v>
      </c>
      <c r="Z834" s="4"/>
      <c r="AA834" s="10" t="str">
        <f t="shared" si="106"/>
        <v/>
      </c>
      <c r="AB834" s="10">
        <f t="shared" si="106"/>
        <v>163.6657142857143</v>
      </c>
      <c r="AC834" s="10" t="str">
        <f t="shared" si="106"/>
        <v/>
      </c>
      <c r="AD834" s="10" t="str">
        <f t="shared" si="105"/>
        <v/>
      </c>
      <c r="AE834" s="10" t="str">
        <f t="shared" si="105"/>
        <v/>
      </c>
      <c r="AF834" s="10" t="str">
        <f t="shared" si="105"/>
        <v/>
      </c>
      <c r="AG834" s="10" t="str">
        <f t="shared" si="105"/>
        <v/>
      </c>
      <c r="AH834" s="14">
        <f t="shared" si="104"/>
        <v>0</v>
      </c>
      <c r="AJ834" s="13" t="s">
        <v>32</v>
      </c>
    </row>
    <row r="835" spans="1:36" x14ac:dyDescent="0.3">
      <c r="A835" s="15" t="s">
        <v>994</v>
      </c>
      <c r="B835" s="9" t="str">
        <f>VLOOKUP(A835,'[1]Sub Pivot'!A$1:C$65536,2,FALSE)</f>
        <v>VIEW SUBSTATION</v>
      </c>
      <c r="C835" s="10">
        <f>VLOOKUP(A835,'[1]Sub Pivot'!A$1:C$65536,3,FALSE)</f>
        <v>13906</v>
      </c>
      <c r="D835" s="10">
        <f>IFERROR(VLOOKUP(A835,'[1]BP-18 Substation Detail'!A$1:C$65536,3,FALSE),"")</f>
        <v>13906</v>
      </c>
      <c r="E835" s="11">
        <f t="shared" ref="E835:E883" si="109">(C835-D835)/D835</f>
        <v>0</v>
      </c>
      <c r="G835" s="10">
        <f>IFERROR(VLOOKUP('BP-20 Substation Detail'!A835,'[1]O&amp;M Pivot'!M$1:V$65536,10,FALSE),0)</f>
        <v>464.03000000000003</v>
      </c>
      <c r="I835" s="13" t="s">
        <v>31</v>
      </c>
      <c r="J835" s="13">
        <v>1</v>
      </c>
      <c r="K835" s="13" t="s">
        <v>31</v>
      </c>
      <c r="L835" s="13" t="s">
        <v>31</v>
      </c>
      <c r="M835" s="13" t="s">
        <v>31</v>
      </c>
      <c r="N835" s="13" t="s">
        <v>31</v>
      </c>
      <c r="O835" s="13" t="s">
        <v>31</v>
      </c>
      <c r="P835" s="13">
        <f t="shared" ref="P835:P883" si="110">SUM(I835:O835)</f>
        <v>1</v>
      </c>
      <c r="R835" s="10" t="str">
        <f t="shared" si="108"/>
        <v/>
      </c>
      <c r="S835" s="10">
        <f t="shared" si="108"/>
        <v>13906</v>
      </c>
      <c r="T835" s="10" t="str">
        <f t="shared" si="108"/>
        <v/>
      </c>
      <c r="U835" s="10" t="str">
        <f t="shared" si="107"/>
        <v/>
      </c>
      <c r="V835" s="10" t="str">
        <f t="shared" si="107"/>
        <v/>
      </c>
      <c r="W835" s="10" t="str">
        <f t="shared" si="107"/>
        <v/>
      </c>
      <c r="X835" s="10" t="str">
        <f t="shared" si="107"/>
        <v/>
      </c>
      <c r="Y835" s="14">
        <f t="shared" ref="Y835:Y885" si="111">SUM(R835:X835)-C835</f>
        <v>0</v>
      </c>
      <c r="Z835" s="4"/>
      <c r="AA835" s="10" t="str">
        <f t="shared" si="106"/>
        <v/>
      </c>
      <c r="AB835" s="10">
        <f t="shared" si="106"/>
        <v>464.03000000000003</v>
      </c>
      <c r="AC835" s="10" t="str">
        <f t="shared" si="106"/>
        <v/>
      </c>
      <c r="AD835" s="10" t="str">
        <f t="shared" si="105"/>
        <v/>
      </c>
      <c r="AE835" s="10" t="str">
        <f t="shared" si="105"/>
        <v/>
      </c>
      <c r="AF835" s="10" t="str">
        <f t="shared" si="105"/>
        <v/>
      </c>
      <c r="AG835" s="10" t="str">
        <f t="shared" si="105"/>
        <v/>
      </c>
      <c r="AH835" s="14">
        <f t="shared" ref="AH835:AH883" si="112">SUM(AA835:AG835)-G835</f>
        <v>0</v>
      </c>
      <c r="AJ835" s="13" t="s">
        <v>32</v>
      </c>
    </row>
    <row r="836" spans="1:36" x14ac:dyDescent="0.3">
      <c r="A836" s="15" t="s">
        <v>995</v>
      </c>
      <c r="B836" s="9" t="str">
        <f>VLOOKUP(A836,'[1]Sub Pivot'!A$1:C$65536,2,FALSE)</f>
        <v>VINSON METERING POINT</v>
      </c>
      <c r="C836" s="10">
        <f>VLOOKUP(A836,'[1]Sub Pivot'!A$1:C$65536,3,FALSE)</f>
        <v>27323</v>
      </c>
      <c r="D836" s="10">
        <f>IFERROR(VLOOKUP(A836,'[1]BP-18 Substation Detail'!A$1:C$65536,3,FALSE),"")</f>
        <v>27323</v>
      </c>
      <c r="E836" s="11">
        <f t="shared" si="109"/>
        <v>0</v>
      </c>
      <c r="G836" s="10">
        <f>IFERROR(VLOOKUP('BP-20 Substation Detail'!A836,'[1]O&amp;M Pivot'!M$1:V$65536,10,FALSE),0)</f>
        <v>195.57999999999998</v>
      </c>
      <c r="I836" s="13" t="s">
        <v>31</v>
      </c>
      <c r="J836" s="13">
        <v>1</v>
      </c>
      <c r="K836" s="13" t="s">
        <v>31</v>
      </c>
      <c r="L836" s="13" t="s">
        <v>31</v>
      </c>
      <c r="M836" s="13" t="s">
        <v>31</v>
      </c>
      <c r="N836" s="13" t="s">
        <v>31</v>
      </c>
      <c r="O836" s="13" t="s">
        <v>31</v>
      </c>
      <c r="P836" s="13">
        <f t="shared" si="110"/>
        <v>1</v>
      </c>
      <c r="R836" s="10" t="str">
        <f t="shared" si="108"/>
        <v/>
      </c>
      <c r="S836" s="10">
        <f t="shared" si="108"/>
        <v>27323</v>
      </c>
      <c r="T836" s="10" t="str">
        <f t="shared" si="108"/>
        <v/>
      </c>
      <c r="U836" s="10" t="str">
        <f t="shared" si="107"/>
        <v/>
      </c>
      <c r="V836" s="10" t="str">
        <f t="shared" si="107"/>
        <v/>
      </c>
      <c r="W836" s="10" t="str">
        <f t="shared" si="107"/>
        <v/>
      </c>
      <c r="X836" s="10" t="str">
        <f t="shared" si="107"/>
        <v/>
      </c>
      <c r="Y836" s="14">
        <f t="shared" si="111"/>
        <v>0</v>
      </c>
      <c r="Z836" s="4"/>
      <c r="AA836" s="10" t="str">
        <f t="shared" si="106"/>
        <v/>
      </c>
      <c r="AB836" s="10">
        <f t="shared" si="106"/>
        <v>195.57999999999998</v>
      </c>
      <c r="AC836" s="10" t="str">
        <f t="shared" si="106"/>
        <v/>
      </c>
      <c r="AD836" s="10" t="str">
        <f t="shared" si="105"/>
        <v/>
      </c>
      <c r="AE836" s="10" t="str">
        <f t="shared" si="105"/>
        <v/>
      </c>
      <c r="AF836" s="10" t="str">
        <f t="shared" si="105"/>
        <v/>
      </c>
      <c r="AG836" s="10" t="str">
        <f t="shared" si="105"/>
        <v/>
      </c>
      <c r="AH836" s="14">
        <f t="shared" si="112"/>
        <v>0</v>
      </c>
      <c r="AJ836" s="13" t="s">
        <v>32</v>
      </c>
    </row>
    <row r="837" spans="1:36" x14ac:dyDescent="0.3">
      <c r="A837" s="15" t="s">
        <v>996</v>
      </c>
      <c r="B837" s="9" t="str">
        <f>VLOOKUP(A837,'[1]Sub Pivot'!A$1:C$65536,2,FALSE)</f>
        <v>VISTA SUBSTATION</v>
      </c>
      <c r="C837" s="10">
        <f>VLOOKUP(A837,'[1]Sub Pivot'!A$1:C$65536,3,FALSE)</f>
        <v>25231</v>
      </c>
      <c r="D837" s="10">
        <f>IFERROR(VLOOKUP(A837,'[1]BP-18 Substation Detail'!A$1:C$65536,3,FALSE),"")</f>
        <v>25231</v>
      </c>
      <c r="E837" s="11">
        <f t="shared" si="109"/>
        <v>0</v>
      </c>
      <c r="G837" s="10">
        <f>IFERROR(VLOOKUP('BP-20 Substation Detail'!A837,'[1]O&amp;M Pivot'!M$1:V$65536,10,FALSE),0)</f>
        <v>444.95857142857136</v>
      </c>
      <c r="I837" s="13" t="s">
        <v>31</v>
      </c>
      <c r="J837" s="13">
        <v>1</v>
      </c>
      <c r="K837" s="13" t="s">
        <v>31</v>
      </c>
      <c r="L837" s="13" t="s">
        <v>31</v>
      </c>
      <c r="M837" s="13" t="s">
        <v>31</v>
      </c>
      <c r="N837" s="13" t="s">
        <v>31</v>
      </c>
      <c r="O837" s="13" t="s">
        <v>31</v>
      </c>
      <c r="P837" s="13">
        <f t="shared" si="110"/>
        <v>1</v>
      </c>
      <c r="R837" s="10" t="str">
        <f t="shared" si="108"/>
        <v/>
      </c>
      <c r="S837" s="10">
        <f t="shared" si="108"/>
        <v>25231</v>
      </c>
      <c r="T837" s="10" t="str">
        <f t="shared" si="108"/>
        <v/>
      </c>
      <c r="U837" s="10" t="str">
        <f t="shared" si="107"/>
        <v/>
      </c>
      <c r="V837" s="10" t="str">
        <f t="shared" si="107"/>
        <v/>
      </c>
      <c r="W837" s="10" t="str">
        <f t="shared" si="107"/>
        <v/>
      </c>
      <c r="X837" s="10" t="str">
        <f t="shared" si="107"/>
        <v/>
      </c>
      <c r="Y837" s="14">
        <f t="shared" si="111"/>
        <v>0</v>
      </c>
      <c r="Z837" s="4"/>
      <c r="AA837" s="10" t="str">
        <f t="shared" si="106"/>
        <v/>
      </c>
      <c r="AB837" s="10">
        <f t="shared" si="106"/>
        <v>444.95857142857136</v>
      </c>
      <c r="AC837" s="10" t="str">
        <f t="shared" si="106"/>
        <v/>
      </c>
      <c r="AD837" s="10" t="str">
        <f t="shared" si="105"/>
        <v/>
      </c>
      <c r="AE837" s="10" t="str">
        <f t="shared" si="105"/>
        <v/>
      </c>
      <c r="AF837" s="10" t="str">
        <f t="shared" si="105"/>
        <v/>
      </c>
      <c r="AG837" s="10" t="str">
        <f t="shared" si="105"/>
        <v/>
      </c>
      <c r="AH837" s="14">
        <f t="shared" si="112"/>
        <v>0</v>
      </c>
      <c r="AJ837" s="13" t="s">
        <v>32</v>
      </c>
    </row>
    <row r="838" spans="1:36" x14ac:dyDescent="0.3">
      <c r="A838" s="15" t="s">
        <v>997</v>
      </c>
      <c r="B838" s="9" t="str">
        <f>VLOOKUP(A838,'[1]Sub Pivot'!A$1:C$65536,2,FALSE)</f>
        <v>VANTAGE STATE PARK METERING POINT</v>
      </c>
      <c r="C838" s="10">
        <f>VLOOKUP(A838,'[1]Sub Pivot'!A$1:C$65536,3,FALSE)</f>
        <v>20238</v>
      </c>
      <c r="D838" s="10">
        <f>IFERROR(VLOOKUP(A838,'[1]BP-18 Substation Detail'!A$1:C$65536,3,FALSE),"")</f>
        <v>20238</v>
      </c>
      <c r="E838" s="11">
        <f t="shared" si="109"/>
        <v>0</v>
      </c>
      <c r="G838" s="10">
        <f>IFERROR(VLOOKUP('BP-20 Substation Detail'!A838,'[1]O&amp;M Pivot'!M$1:V$65536,10,FALSE),0)</f>
        <v>0</v>
      </c>
      <c r="I838" s="13" t="s">
        <v>31</v>
      </c>
      <c r="J838" s="13">
        <v>1</v>
      </c>
      <c r="K838" s="13" t="s">
        <v>31</v>
      </c>
      <c r="L838" s="13" t="s">
        <v>31</v>
      </c>
      <c r="M838" s="13" t="s">
        <v>31</v>
      </c>
      <c r="N838" s="13" t="s">
        <v>31</v>
      </c>
      <c r="O838" s="13" t="s">
        <v>31</v>
      </c>
      <c r="P838" s="13">
        <f t="shared" si="110"/>
        <v>1</v>
      </c>
      <c r="R838" s="10" t="str">
        <f t="shared" si="108"/>
        <v/>
      </c>
      <c r="S838" s="10">
        <f t="shared" si="108"/>
        <v>20238</v>
      </c>
      <c r="T838" s="10" t="str">
        <f t="shared" si="108"/>
        <v/>
      </c>
      <c r="U838" s="10" t="str">
        <f t="shared" si="107"/>
        <v/>
      </c>
      <c r="V838" s="10" t="str">
        <f t="shared" si="107"/>
        <v/>
      </c>
      <c r="W838" s="10" t="str">
        <f t="shared" si="107"/>
        <v/>
      </c>
      <c r="X838" s="10" t="str">
        <f t="shared" si="107"/>
        <v/>
      </c>
      <c r="Y838" s="14">
        <f t="shared" si="111"/>
        <v>0</v>
      </c>
      <c r="Z838" s="4"/>
      <c r="AA838" s="10" t="str">
        <f t="shared" si="106"/>
        <v/>
      </c>
      <c r="AB838" s="10">
        <f t="shared" si="106"/>
        <v>0</v>
      </c>
      <c r="AC838" s="10" t="str">
        <f t="shared" si="106"/>
        <v/>
      </c>
      <c r="AD838" s="10" t="str">
        <f t="shared" si="105"/>
        <v/>
      </c>
      <c r="AE838" s="10" t="str">
        <f t="shared" si="105"/>
        <v/>
      </c>
      <c r="AF838" s="10" t="str">
        <f t="shared" si="105"/>
        <v/>
      </c>
      <c r="AG838" s="10" t="str">
        <f t="shared" si="105"/>
        <v/>
      </c>
      <c r="AH838" s="14">
        <f t="shared" si="112"/>
        <v>0</v>
      </c>
      <c r="AJ838" s="13" t="s">
        <v>32</v>
      </c>
    </row>
    <row r="839" spans="1:36" x14ac:dyDescent="0.3">
      <c r="A839" s="15" t="s">
        <v>998</v>
      </c>
      <c r="B839" s="9" t="str">
        <f>VLOOKUP(A839,'[1]Sub Pivot'!A$1:C$65536,2,FALSE)</f>
        <v>WAHLUKE SUBSTATION</v>
      </c>
      <c r="C839" s="10">
        <f>VLOOKUP(A839,'[1]Sub Pivot'!A$1:C$65536,3,FALSE)</f>
        <v>10343</v>
      </c>
      <c r="D839" s="10">
        <f>IFERROR(VLOOKUP(A839,'[1]BP-18 Substation Detail'!A$1:C$65536,3,FALSE),"")</f>
        <v>10343</v>
      </c>
      <c r="E839" s="11">
        <f t="shared" si="109"/>
        <v>0</v>
      </c>
      <c r="G839" s="10">
        <f>IFERROR(VLOOKUP('BP-20 Substation Detail'!A839,'[1]O&amp;M Pivot'!M$1:V$65536,10,FALSE),0)</f>
        <v>0</v>
      </c>
      <c r="I839" s="13" t="s">
        <v>31</v>
      </c>
      <c r="J839" s="13">
        <v>1</v>
      </c>
      <c r="K839" s="13" t="s">
        <v>31</v>
      </c>
      <c r="L839" s="13" t="s">
        <v>31</v>
      </c>
      <c r="M839" s="13" t="s">
        <v>31</v>
      </c>
      <c r="N839" s="13" t="s">
        <v>31</v>
      </c>
      <c r="O839" s="13" t="s">
        <v>31</v>
      </c>
      <c r="P839" s="13">
        <f t="shared" si="110"/>
        <v>1</v>
      </c>
      <c r="R839" s="10" t="str">
        <f t="shared" si="108"/>
        <v/>
      </c>
      <c r="S839" s="10">
        <f t="shared" si="108"/>
        <v>10343</v>
      </c>
      <c r="T839" s="10" t="str">
        <f t="shared" si="108"/>
        <v/>
      </c>
      <c r="U839" s="10" t="str">
        <f t="shared" si="107"/>
        <v/>
      </c>
      <c r="V839" s="10" t="str">
        <f t="shared" si="107"/>
        <v/>
      </c>
      <c r="W839" s="10" t="str">
        <f t="shared" si="107"/>
        <v/>
      </c>
      <c r="X839" s="10" t="str">
        <f t="shared" si="107"/>
        <v/>
      </c>
      <c r="Y839" s="14">
        <f t="shared" si="111"/>
        <v>0</v>
      </c>
      <c r="Z839" s="4"/>
      <c r="AA839" s="10" t="str">
        <f t="shared" si="106"/>
        <v/>
      </c>
      <c r="AB839" s="10">
        <f t="shared" si="106"/>
        <v>0</v>
      </c>
      <c r="AC839" s="10" t="str">
        <f t="shared" si="106"/>
        <v/>
      </c>
      <c r="AD839" s="10" t="str">
        <f t="shared" si="105"/>
        <v/>
      </c>
      <c r="AE839" s="10" t="str">
        <f t="shared" si="105"/>
        <v/>
      </c>
      <c r="AF839" s="10" t="str">
        <f t="shared" si="105"/>
        <v/>
      </c>
      <c r="AG839" s="10" t="str">
        <f t="shared" si="105"/>
        <v/>
      </c>
      <c r="AH839" s="14">
        <f t="shared" si="112"/>
        <v>0</v>
      </c>
      <c r="AJ839" s="13" t="s">
        <v>32</v>
      </c>
    </row>
    <row r="840" spans="1:36" x14ac:dyDescent="0.3">
      <c r="A840" s="15" t="s">
        <v>999</v>
      </c>
      <c r="B840" s="9" t="str">
        <f>VLOOKUP(A840,'[1]Sub Pivot'!A$1:C$65536,2,FALSE)</f>
        <v>WEIPPE SUBSTATION</v>
      </c>
      <c r="C840" s="10">
        <f>VLOOKUP(A840,'[1]Sub Pivot'!A$1:C$65536,3,FALSE)</f>
        <v>18934</v>
      </c>
      <c r="D840" s="10">
        <f>IFERROR(VLOOKUP(A840,'[1]BP-18 Substation Detail'!A$1:C$65536,3,FALSE),"")</f>
        <v>18934</v>
      </c>
      <c r="E840" s="11">
        <f t="shared" si="109"/>
        <v>0</v>
      </c>
      <c r="G840" s="10">
        <f>IFERROR(VLOOKUP('BP-20 Substation Detail'!A840,'[1]O&amp;M Pivot'!M$1:V$65536,10,FALSE),0)</f>
        <v>196.38571428571427</v>
      </c>
      <c r="I840" s="13" t="s">
        <v>31</v>
      </c>
      <c r="J840" s="13">
        <v>1</v>
      </c>
      <c r="K840" s="13" t="s">
        <v>31</v>
      </c>
      <c r="L840" s="13" t="s">
        <v>31</v>
      </c>
      <c r="M840" s="13" t="s">
        <v>31</v>
      </c>
      <c r="N840" s="13" t="s">
        <v>31</v>
      </c>
      <c r="O840" s="13" t="s">
        <v>31</v>
      </c>
      <c r="P840" s="13">
        <f t="shared" si="110"/>
        <v>1</v>
      </c>
      <c r="R840" s="10" t="str">
        <f t="shared" si="108"/>
        <v/>
      </c>
      <c r="S840" s="10">
        <f t="shared" si="108"/>
        <v>18934</v>
      </c>
      <c r="T840" s="10" t="str">
        <f t="shared" si="108"/>
        <v/>
      </c>
      <c r="U840" s="10" t="str">
        <f t="shared" si="107"/>
        <v/>
      </c>
      <c r="V840" s="10" t="str">
        <f t="shared" si="107"/>
        <v/>
      </c>
      <c r="W840" s="10" t="str">
        <f t="shared" si="107"/>
        <v/>
      </c>
      <c r="X840" s="10" t="str">
        <f t="shared" si="107"/>
        <v/>
      </c>
      <c r="Y840" s="14">
        <f t="shared" si="111"/>
        <v>0</v>
      </c>
      <c r="Z840" s="4"/>
      <c r="AA840" s="10" t="str">
        <f t="shared" si="106"/>
        <v/>
      </c>
      <c r="AB840" s="10">
        <f t="shared" si="106"/>
        <v>196.38571428571427</v>
      </c>
      <c r="AC840" s="10" t="str">
        <f t="shared" si="106"/>
        <v/>
      </c>
      <c r="AD840" s="10" t="str">
        <f t="shared" si="105"/>
        <v/>
      </c>
      <c r="AE840" s="10" t="str">
        <f t="shared" si="105"/>
        <v/>
      </c>
      <c r="AF840" s="10" t="str">
        <f t="shared" si="105"/>
        <v/>
      </c>
      <c r="AG840" s="10" t="str">
        <f t="shared" si="105"/>
        <v/>
      </c>
      <c r="AH840" s="14">
        <f t="shared" si="112"/>
        <v>0</v>
      </c>
      <c r="AJ840" s="13" t="s">
        <v>32</v>
      </c>
    </row>
    <row r="841" spans="1:36" x14ac:dyDescent="0.3">
      <c r="A841" s="15" t="s">
        <v>1000</v>
      </c>
      <c r="B841" s="9" t="str">
        <f>VLOOKUP(A841,'[1]Sub Pivot'!A$1:C$65536,2,FALSE)</f>
        <v>WEYERHAEUSER INDUSTRIAL WAY WEYCO NO 1 SUBSTATION (COWLITZ</v>
      </c>
      <c r="C841" s="10">
        <f>VLOOKUP(A841,'[1]Sub Pivot'!A$1:C$65536,3,FALSE)</f>
        <v>20731</v>
      </c>
      <c r="D841" s="10">
        <f>IFERROR(VLOOKUP(A841,'[1]BP-18 Substation Detail'!A$1:C$65536,3,FALSE),"")</f>
        <v>20731</v>
      </c>
      <c r="E841" s="11">
        <f t="shared" si="109"/>
        <v>0</v>
      </c>
      <c r="G841" s="10">
        <f>IFERROR(VLOOKUP('BP-20 Substation Detail'!A841,'[1]O&amp;M Pivot'!M$1:V$65536,10,FALSE),0)</f>
        <v>646.00857142857149</v>
      </c>
      <c r="I841" s="13" t="s">
        <v>31</v>
      </c>
      <c r="J841" s="13">
        <v>1</v>
      </c>
      <c r="K841" s="13" t="s">
        <v>31</v>
      </c>
      <c r="L841" s="13" t="s">
        <v>31</v>
      </c>
      <c r="M841" s="13" t="s">
        <v>31</v>
      </c>
      <c r="N841" s="13" t="s">
        <v>31</v>
      </c>
      <c r="O841" s="13" t="s">
        <v>31</v>
      </c>
      <c r="P841" s="13">
        <f t="shared" si="110"/>
        <v>1</v>
      </c>
      <c r="R841" s="10" t="str">
        <f t="shared" si="108"/>
        <v/>
      </c>
      <c r="S841" s="10">
        <f t="shared" si="108"/>
        <v>20731</v>
      </c>
      <c r="T841" s="10" t="str">
        <f t="shared" si="108"/>
        <v/>
      </c>
      <c r="U841" s="10" t="str">
        <f t="shared" si="107"/>
        <v/>
      </c>
      <c r="V841" s="10" t="str">
        <f t="shared" si="107"/>
        <v/>
      </c>
      <c r="W841" s="10" t="str">
        <f t="shared" si="107"/>
        <v/>
      </c>
      <c r="X841" s="10" t="str">
        <f t="shared" si="107"/>
        <v/>
      </c>
      <c r="Y841" s="14">
        <f t="shared" si="111"/>
        <v>0</v>
      </c>
      <c r="Z841" s="4"/>
      <c r="AA841" s="10" t="str">
        <f t="shared" si="106"/>
        <v/>
      </c>
      <c r="AB841" s="10">
        <f t="shared" si="106"/>
        <v>646.00857142857149</v>
      </c>
      <c r="AC841" s="10" t="str">
        <f t="shared" si="106"/>
        <v/>
      </c>
      <c r="AD841" s="10" t="str">
        <f t="shared" si="105"/>
        <v/>
      </c>
      <c r="AE841" s="10" t="str">
        <f t="shared" si="105"/>
        <v/>
      </c>
      <c r="AF841" s="10" t="str">
        <f t="shared" si="105"/>
        <v/>
      </c>
      <c r="AG841" s="10" t="str">
        <f t="shared" si="105"/>
        <v/>
      </c>
      <c r="AH841" s="14">
        <f t="shared" si="112"/>
        <v>0</v>
      </c>
      <c r="AJ841" s="13" t="s">
        <v>32</v>
      </c>
    </row>
    <row r="842" spans="1:36" x14ac:dyDescent="0.3">
      <c r="A842" s="15" t="s">
        <v>1001</v>
      </c>
      <c r="B842" s="9" t="str">
        <f>VLOOKUP(A842,'[1]Sub Pivot'!A$1:C$65536,2,FALSE)</f>
        <v>WHITCOMB SUBSTATION</v>
      </c>
      <c r="C842" s="10">
        <f>VLOOKUP(A842,'[1]Sub Pivot'!A$1:C$65536,3,FALSE)</f>
        <v>95863.92</v>
      </c>
      <c r="D842" s="10">
        <f>IFERROR(VLOOKUP(A842,'[1]BP-18 Substation Detail'!A$1:C$65536,3,FALSE),"")</f>
        <v>95863.92</v>
      </c>
      <c r="E842" s="11">
        <f t="shared" si="109"/>
        <v>0</v>
      </c>
      <c r="G842" s="10">
        <f>IFERROR(VLOOKUP('BP-20 Substation Detail'!A842,'[1]O&amp;M Pivot'!M$1:V$65536,10,FALSE),0)</f>
        <v>302.35428571428571</v>
      </c>
      <c r="I842" s="13" t="s">
        <v>31</v>
      </c>
      <c r="J842" s="13">
        <v>1</v>
      </c>
      <c r="K842" s="13" t="s">
        <v>31</v>
      </c>
      <c r="L842" s="13" t="s">
        <v>31</v>
      </c>
      <c r="M842" s="13" t="s">
        <v>31</v>
      </c>
      <c r="N842" s="13" t="s">
        <v>31</v>
      </c>
      <c r="O842" s="13" t="s">
        <v>31</v>
      </c>
      <c r="P842" s="13">
        <f t="shared" si="110"/>
        <v>1</v>
      </c>
      <c r="R842" s="10" t="str">
        <f t="shared" si="108"/>
        <v/>
      </c>
      <c r="S842" s="10">
        <f t="shared" si="108"/>
        <v>95863.92</v>
      </c>
      <c r="T842" s="10" t="str">
        <f t="shared" si="108"/>
        <v/>
      </c>
      <c r="U842" s="10" t="str">
        <f t="shared" si="107"/>
        <v/>
      </c>
      <c r="V842" s="10" t="str">
        <f t="shared" si="107"/>
        <v/>
      </c>
      <c r="W842" s="10" t="str">
        <f t="shared" si="107"/>
        <v/>
      </c>
      <c r="X842" s="10" t="str">
        <f t="shared" si="107"/>
        <v/>
      </c>
      <c r="Y842" s="14">
        <f t="shared" si="111"/>
        <v>0</v>
      </c>
      <c r="Z842" s="4"/>
      <c r="AA842" s="10" t="str">
        <f t="shared" si="106"/>
        <v/>
      </c>
      <c r="AB842" s="10">
        <f t="shared" si="106"/>
        <v>302.35428571428571</v>
      </c>
      <c r="AC842" s="10" t="str">
        <f t="shared" si="106"/>
        <v/>
      </c>
      <c r="AD842" s="10" t="str">
        <f t="shared" si="105"/>
        <v/>
      </c>
      <c r="AE842" s="10" t="str">
        <f t="shared" si="105"/>
        <v/>
      </c>
      <c r="AF842" s="10" t="str">
        <f t="shared" si="105"/>
        <v/>
      </c>
      <c r="AG842" s="10" t="str">
        <f t="shared" si="105"/>
        <v/>
      </c>
      <c r="AH842" s="14">
        <f t="shared" si="112"/>
        <v>0</v>
      </c>
      <c r="AJ842" s="13" t="s">
        <v>32</v>
      </c>
    </row>
    <row r="843" spans="1:36" x14ac:dyDescent="0.3">
      <c r="A843" s="15" t="s">
        <v>1002</v>
      </c>
      <c r="B843" s="9" t="str">
        <f>VLOOKUP(A843,'[1]Sub Pivot'!A$1:C$65536,2,FALSE)</f>
        <v>WHEELER SUBSTATION</v>
      </c>
      <c r="C843" s="10">
        <f>VLOOKUP(A843,'[1]Sub Pivot'!A$1:C$65536,3,FALSE)</f>
        <v>10359</v>
      </c>
      <c r="D843" s="10">
        <f>IFERROR(VLOOKUP(A843,'[1]BP-18 Substation Detail'!A$1:C$65536,3,FALSE),"")</f>
        <v>10359</v>
      </c>
      <c r="E843" s="11">
        <f t="shared" si="109"/>
        <v>0</v>
      </c>
      <c r="G843" s="10">
        <f>IFERROR(VLOOKUP('BP-20 Substation Detail'!A843,'[1]O&amp;M Pivot'!M$1:V$65536,10,FALSE),0)</f>
        <v>0</v>
      </c>
      <c r="I843" s="13" t="s">
        <v>31</v>
      </c>
      <c r="J843" s="13">
        <v>1</v>
      </c>
      <c r="K843" s="13" t="s">
        <v>31</v>
      </c>
      <c r="L843" s="13" t="s">
        <v>31</v>
      </c>
      <c r="M843" s="13" t="s">
        <v>31</v>
      </c>
      <c r="N843" s="13" t="s">
        <v>31</v>
      </c>
      <c r="O843" s="13" t="s">
        <v>31</v>
      </c>
      <c r="P843" s="13">
        <f t="shared" si="110"/>
        <v>1</v>
      </c>
      <c r="R843" s="10" t="str">
        <f t="shared" si="108"/>
        <v/>
      </c>
      <c r="S843" s="10">
        <f t="shared" si="108"/>
        <v>10359</v>
      </c>
      <c r="T843" s="10" t="str">
        <f t="shared" si="108"/>
        <v/>
      </c>
      <c r="U843" s="10" t="str">
        <f t="shared" si="107"/>
        <v/>
      </c>
      <c r="V843" s="10" t="str">
        <f t="shared" si="107"/>
        <v/>
      </c>
      <c r="W843" s="10" t="str">
        <f t="shared" si="107"/>
        <v/>
      </c>
      <c r="X843" s="10" t="str">
        <f t="shared" si="107"/>
        <v/>
      </c>
      <c r="Y843" s="14">
        <f t="shared" si="111"/>
        <v>0</v>
      </c>
      <c r="Z843" s="4"/>
      <c r="AA843" s="10" t="str">
        <f t="shared" si="106"/>
        <v/>
      </c>
      <c r="AB843" s="10">
        <f t="shared" si="106"/>
        <v>0</v>
      </c>
      <c r="AC843" s="10" t="str">
        <f t="shared" si="106"/>
        <v/>
      </c>
      <c r="AD843" s="10" t="str">
        <f t="shared" si="105"/>
        <v/>
      </c>
      <c r="AE843" s="10" t="str">
        <f t="shared" si="105"/>
        <v/>
      </c>
      <c r="AF843" s="10" t="str">
        <f t="shared" si="105"/>
        <v/>
      </c>
      <c r="AG843" s="10" t="str">
        <f t="shared" si="105"/>
        <v/>
      </c>
      <c r="AH843" s="14">
        <f t="shared" si="112"/>
        <v>0</v>
      </c>
      <c r="AJ843" s="13" t="s">
        <v>32</v>
      </c>
    </row>
    <row r="844" spans="1:36" x14ac:dyDescent="0.3">
      <c r="A844" s="15" t="s">
        <v>1003</v>
      </c>
      <c r="B844" s="9" t="str">
        <f>VLOOKUP(A844,'[1]Sub Pivot'!A$1:C$65536,2,FALSE)</f>
        <v>WHITEHALL SUBSTATION</v>
      </c>
      <c r="C844" s="10">
        <f>VLOOKUP(A844,'[1]Sub Pivot'!A$1:C$65536,3,FALSE)</f>
        <v>64230.28</v>
      </c>
      <c r="D844" s="10">
        <f>IFERROR(VLOOKUP(A844,'[1]BP-18 Substation Detail'!A$1:C$65536,3,FALSE),"")</f>
        <v>64230.28</v>
      </c>
      <c r="E844" s="11">
        <f t="shared" si="109"/>
        <v>0</v>
      </c>
      <c r="G844" s="10">
        <f>IFERROR(VLOOKUP('BP-20 Substation Detail'!A844,'[1]O&amp;M Pivot'!M$1:V$65536,10,FALSE),0)</f>
        <v>719.59428571428566</v>
      </c>
      <c r="I844" s="13" t="s">
        <v>31</v>
      </c>
      <c r="J844" s="13">
        <v>1</v>
      </c>
      <c r="K844" s="13" t="s">
        <v>31</v>
      </c>
      <c r="L844" s="13" t="s">
        <v>31</v>
      </c>
      <c r="M844" s="13" t="s">
        <v>31</v>
      </c>
      <c r="N844" s="13" t="s">
        <v>31</v>
      </c>
      <c r="O844" s="13" t="s">
        <v>31</v>
      </c>
      <c r="P844" s="13">
        <f t="shared" si="110"/>
        <v>1</v>
      </c>
      <c r="R844" s="10" t="str">
        <f t="shared" si="108"/>
        <v/>
      </c>
      <c r="S844" s="10">
        <f t="shared" si="108"/>
        <v>64230.28</v>
      </c>
      <c r="T844" s="10" t="str">
        <f t="shared" si="108"/>
        <v/>
      </c>
      <c r="U844" s="10" t="str">
        <f t="shared" si="107"/>
        <v/>
      </c>
      <c r="V844" s="10" t="str">
        <f t="shared" si="107"/>
        <v/>
      </c>
      <c r="W844" s="10" t="str">
        <f t="shared" si="107"/>
        <v/>
      </c>
      <c r="X844" s="10" t="str">
        <f t="shared" si="107"/>
        <v/>
      </c>
      <c r="Y844" s="14">
        <f t="shared" si="111"/>
        <v>0</v>
      </c>
      <c r="Z844" s="4"/>
      <c r="AA844" s="10" t="str">
        <f t="shared" si="106"/>
        <v/>
      </c>
      <c r="AB844" s="10">
        <f t="shared" si="106"/>
        <v>719.59428571428566</v>
      </c>
      <c r="AC844" s="10" t="str">
        <f t="shared" si="106"/>
        <v/>
      </c>
      <c r="AD844" s="10" t="str">
        <f t="shared" si="105"/>
        <v/>
      </c>
      <c r="AE844" s="10" t="str">
        <f t="shared" si="105"/>
        <v/>
      </c>
      <c r="AF844" s="10" t="str">
        <f t="shared" si="105"/>
        <v/>
      </c>
      <c r="AG844" s="10" t="str">
        <f t="shared" ref="AG844:AG883" si="113">IFERROR(O844*$G844,"")</f>
        <v/>
      </c>
      <c r="AH844" s="14">
        <f t="shared" si="112"/>
        <v>0</v>
      </c>
      <c r="AJ844" s="13" t="s">
        <v>32</v>
      </c>
    </row>
    <row r="845" spans="1:36" x14ac:dyDescent="0.3">
      <c r="A845" s="15" t="s">
        <v>1004</v>
      </c>
      <c r="B845" s="9" t="str">
        <f>VLOOKUP(A845,'[1]Sub Pivot'!A$1:C$65536,2,FALSE)</f>
        <v>WHITE RIVER SUBSTATION</v>
      </c>
      <c r="C845" s="10">
        <f>VLOOKUP(A845,'[1]Sub Pivot'!A$1:C$65536,3,FALSE)</f>
        <v>10703</v>
      </c>
      <c r="D845" s="10">
        <f>IFERROR(VLOOKUP(A845,'[1]BP-18 Substation Detail'!A$1:C$65536,3,FALSE),"")</f>
        <v>10703</v>
      </c>
      <c r="E845" s="11">
        <f t="shared" si="109"/>
        <v>0</v>
      </c>
      <c r="G845" s="10">
        <f>IFERROR(VLOOKUP('BP-20 Substation Detail'!A845,'[1]O&amp;M Pivot'!M$1:V$65536,10,FALSE),0)</f>
        <v>0</v>
      </c>
      <c r="I845" s="13" t="s">
        <v>31</v>
      </c>
      <c r="J845" s="13">
        <v>1</v>
      </c>
      <c r="K845" s="13" t="s">
        <v>31</v>
      </c>
      <c r="L845" s="13" t="s">
        <v>31</v>
      </c>
      <c r="M845" s="13" t="s">
        <v>31</v>
      </c>
      <c r="N845" s="13" t="s">
        <v>31</v>
      </c>
      <c r="O845" s="13" t="s">
        <v>31</v>
      </c>
      <c r="P845" s="13">
        <f t="shared" si="110"/>
        <v>1</v>
      </c>
      <c r="R845" s="10" t="str">
        <f t="shared" si="108"/>
        <v/>
      </c>
      <c r="S845" s="10">
        <f t="shared" si="108"/>
        <v>10703</v>
      </c>
      <c r="T845" s="10" t="str">
        <f t="shared" si="108"/>
        <v/>
      </c>
      <c r="U845" s="10" t="str">
        <f t="shared" si="107"/>
        <v/>
      </c>
      <c r="V845" s="10" t="str">
        <f t="shared" si="107"/>
        <v/>
      </c>
      <c r="W845" s="10" t="str">
        <f t="shared" si="107"/>
        <v/>
      </c>
      <c r="X845" s="10" t="str">
        <f t="shared" si="107"/>
        <v/>
      </c>
      <c r="Y845" s="14">
        <f t="shared" si="111"/>
        <v>0</v>
      </c>
      <c r="Z845" s="4"/>
      <c r="AA845" s="10" t="str">
        <f t="shared" si="106"/>
        <v/>
      </c>
      <c r="AB845" s="10">
        <f t="shared" si="106"/>
        <v>0</v>
      </c>
      <c r="AC845" s="10" t="str">
        <f t="shared" si="106"/>
        <v/>
      </c>
      <c r="AD845" s="10" t="str">
        <f t="shared" si="106"/>
        <v/>
      </c>
      <c r="AE845" s="10" t="str">
        <f t="shared" si="106"/>
        <v/>
      </c>
      <c r="AF845" s="10" t="str">
        <f t="shared" si="106"/>
        <v/>
      </c>
      <c r="AG845" s="10" t="str">
        <f t="shared" si="113"/>
        <v/>
      </c>
      <c r="AH845" s="14">
        <f t="shared" si="112"/>
        <v>0</v>
      </c>
      <c r="AJ845" s="13" t="s">
        <v>32</v>
      </c>
    </row>
    <row r="846" spans="1:36" x14ac:dyDescent="0.3">
      <c r="A846" s="15" t="s">
        <v>1005</v>
      </c>
      <c r="B846" s="9" t="str">
        <f>VLOOKUP(A846,'[1]Sub Pivot'!A$1:C$65536,2,FALSE)</f>
        <v>WILLAKENZIE SUBSTATION</v>
      </c>
      <c r="C846" s="10">
        <f>VLOOKUP(A846,'[1]Sub Pivot'!A$1:C$65536,3,FALSE)</f>
        <v>32420</v>
      </c>
      <c r="D846" s="10">
        <f>IFERROR(VLOOKUP(A846,'[1]BP-18 Substation Detail'!A$1:C$65536,3,FALSE),"")</f>
        <v>32420</v>
      </c>
      <c r="E846" s="11">
        <f t="shared" si="109"/>
        <v>0</v>
      </c>
      <c r="G846" s="10">
        <f>IFERROR(VLOOKUP('BP-20 Substation Detail'!A846,'[1]O&amp;M Pivot'!M$1:V$65536,10,FALSE),0)</f>
        <v>0</v>
      </c>
      <c r="I846" s="13" t="s">
        <v>31</v>
      </c>
      <c r="J846" s="13">
        <v>1</v>
      </c>
      <c r="K846" s="13" t="s">
        <v>31</v>
      </c>
      <c r="L846" s="13" t="s">
        <v>31</v>
      </c>
      <c r="M846" s="13" t="s">
        <v>31</v>
      </c>
      <c r="N846" s="13" t="s">
        <v>31</v>
      </c>
      <c r="O846" s="13" t="s">
        <v>31</v>
      </c>
      <c r="P846" s="13">
        <f t="shared" si="110"/>
        <v>1</v>
      </c>
      <c r="R846" s="10" t="str">
        <f t="shared" si="108"/>
        <v/>
      </c>
      <c r="S846" s="10">
        <f t="shared" si="108"/>
        <v>32420</v>
      </c>
      <c r="T846" s="10" t="str">
        <f t="shared" si="108"/>
        <v/>
      </c>
      <c r="U846" s="10" t="str">
        <f t="shared" si="107"/>
        <v/>
      </c>
      <c r="V846" s="10" t="str">
        <f t="shared" si="107"/>
        <v/>
      </c>
      <c r="W846" s="10" t="str">
        <f t="shared" si="107"/>
        <v/>
      </c>
      <c r="X846" s="10" t="str">
        <f t="shared" si="107"/>
        <v/>
      </c>
      <c r="Y846" s="14">
        <f t="shared" si="111"/>
        <v>0</v>
      </c>
      <c r="Z846" s="4"/>
      <c r="AA846" s="10" t="str">
        <f t="shared" ref="AA846:AF883" si="114">IFERROR(I846*$G846,"")</f>
        <v/>
      </c>
      <c r="AB846" s="10">
        <f t="shared" si="114"/>
        <v>0</v>
      </c>
      <c r="AC846" s="10" t="str">
        <f t="shared" si="114"/>
        <v/>
      </c>
      <c r="AD846" s="10" t="str">
        <f t="shared" si="114"/>
        <v/>
      </c>
      <c r="AE846" s="10" t="str">
        <f t="shared" si="114"/>
        <v/>
      </c>
      <c r="AF846" s="10" t="str">
        <f t="shared" si="114"/>
        <v/>
      </c>
      <c r="AG846" s="10" t="str">
        <f t="shared" si="113"/>
        <v/>
      </c>
      <c r="AH846" s="14">
        <f t="shared" si="112"/>
        <v>0</v>
      </c>
      <c r="AJ846" s="13" t="s">
        <v>32</v>
      </c>
    </row>
    <row r="847" spans="1:36" x14ac:dyDescent="0.3">
      <c r="A847" s="15" t="s">
        <v>1006</v>
      </c>
      <c r="B847" s="9" t="str">
        <f>VLOOKUP(A847,'[1]Sub Pivot'!A$1:C$65536,2,FALSE)</f>
        <v>WINNEMUCCA SUBSTATION</v>
      </c>
      <c r="C847" s="10">
        <f>VLOOKUP(A847,'[1]Sub Pivot'!A$1:C$65536,3,FALSE)</f>
        <v>134453.91999999998</v>
      </c>
      <c r="D847" s="10">
        <f>IFERROR(VLOOKUP(A847,'[1]BP-18 Substation Detail'!A$1:C$65536,3,FALSE),"")</f>
        <v>134453.91999999998</v>
      </c>
      <c r="E847" s="11">
        <f t="shared" si="109"/>
        <v>0</v>
      </c>
      <c r="G847" s="10">
        <f>IFERROR(VLOOKUP('BP-20 Substation Detail'!A847,'[1]O&amp;M Pivot'!M$1:V$65536,10,FALSE),0)</f>
        <v>1004.4928571428572</v>
      </c>
      <c r="I847" s="13" t="s">
        <v>31</v>
      </c>
      <c r="J847" s="13">
        <v>1</v>
      </c>
      <c r="K847" s="13" t="s">
        <v>31</v>
      </c>
      <c r="L847" s="13" t="s">
        <v>31</v>
      </c>
      <c r="M847" s="13" t="s">
        <v>31</v>
      </c>
      <c r="N847" s="13" t="s">
        <v>31</v>
      </c>
      <c r="O847" s="13" t="s">
        <v>31</v>
      </c>
      <c r="P847" s="13">
        <f t="shared" si="110"/>
        <v>1</v>
      </c>
      <c r="R847" s="10" t="str">
        <f t="shared" si="108"/>
        <v/>
      </c>
      <c r="S847" s="10">
        <f t="shared" si="108"/>
        <v>134453.91999999998</v>
      </c>
      <c r="T847" s="10" t="str">
        <f t="shared" si="108"/>
        <v/>
      </c>
      <c r="U847" s="10" t="str">
        <f t="shared" si="107"/>
        <v/>
      </c>
      <c r="V847" s="10" t="str">
        <f t="shared" si="107"/>
        <v/>
      </c>
      <c r="W847" s="10" t="str">
        <f t="shared" si="107"/>
        <v/>
      </c>
      <c r="X847" s="10" t="str">
        <f t="shared" si="107"/>
        <v/>
      </c>
      <c r="Y847" s="14">
        <f t="shared" si="111"/>
        <v>0</v>
      </c>
      <c r="Z847" s="4"/>
      <c r="AA847" s="10" t="str">
        <f t="shared" si="114"/>
        <v/>
      </c>
      <c r="AB847" s="10">
        <f t="shared" si="114"/>
        <v>1004.4928571428572</v>
      </c>
      <c r="AC847" s="10" t="str">
        <f t="shared" si="114"/>
        <v/>
      </c>
      <c r="AD847" s="10" t="str">
        <f t="shared" si="114"/>
        <v/>
      </c>
      <c r="AE847" s="10" t="str">
        <f t="shared" si="114"/>
        <v/>
      </c>
      <c r="AF847" s="10" t="str">
        <f t="shared" si="114"/>
        <v/>
      </c>
      <c r="AG847" s="10" t="str">
        <f t="shared" si="113"/>
        <v/>
      </c>
      <c r="AH847" s="14">
        <f t="shared" si="112"/>
        <v>0</v>
      </c>
      <c r="AJ847" s="13" t="s">
        <v>32</v>
      </c>
    </row>
    <row r="848" spans="1:36" x14ac:dyDescent="0.3">
      <c r="A848" s="15" t="s">
        <v>1007</v>
      </c>
      <c r="B848" s="9" t="str">
        <f>VLOOKUP(A848,'[1]Sub Pivot'!A$1:C$65536,2,FALSE)</f>
        <v>WEST JOHN DAY SUBSTATION</v>
      </c>
      <c r="C848" s="10">
        <f>VLOOKUP(A848,'[1]Sub Pivot'!A$1:C$65536,3,FALSE)</f>
        <v>51941.47</v>
      </c>
      <c r="D848" s="10">
        <f>IFERROR(VLOOKUP(A848,'[1]BP-18 Substation Detail'!A$1:C$65536,3,FALSE),"")</f>
        <v>51941.47</v>
      </c>
      <c r="E848" s="11">
        <f t="shared" si="109"/>
        <v>0</v>
      </c>
      <c r="G848" s="10">
        <f>IFERROR(VLOOKUP('BP-20 Substation Detail'!A848,'[1]O&amp;M Pivot'!M$1:V$65536,10,FALSE),0)</f>
        <v>1723.4199999999998</v>
      </c>
      <c r="I848" s="13" t="s">
        <v>31</v>
      </c>
      <c r="J848" s="13">
        <v>1</v>
      </c>
      <c r="K848" s="13" t="s">
        <v>31</v>
      </c>
      <c r="L848" s="13" t="s">
        <v>31</v>
      </c>
      <c r="M848" s="13" t="s">
        <v>31</v>
      </c>
      <c r="N848" s="13" t="s">
        <v>31</v>
      </c>
      <c r="O848" s="13" t="s">
        <v>31</v>
      </c>
      <c r="P848" s="13">
        <f t="shared" si="110"/>
        <v>1</v>
      </c>
      <c r="R848" s="10" t="str">
        <f t="shared" si="108"/>
        <v/>
      </c>
      <c r="S848" s="10">
        <f t="shared" si="108"/>
        <v>51941.47</v>
      </c>
      <c r="T848" s="10" t="str">
        <f t="shared" si="108"/>
        <v/>
      </c>
      <c r="U848" s="10" t="str">
        <f t="shared" si="107"/>
        <v/>
      </c>
      <c r="V848" s="10" t="str">
        <f t="shared" si="107"/>
        <v/>
      </c>
      <c r="W848" s="10" t="str">
        <f t="shared" si="107"/>
        <v/>
      </c>
      <c r="X848" s="10" t="str">
        <f t="shared" si="107"/>
        <v/>
      </c>
      <c r="Y848" s="14">
        <f t="shared" si="111"/>
        <v>0</v>
      </c>
      <c r="Z848" s="4"/>
      <c r="AA848" s="10" t="str">
        <f t="shared" si="114"/>
        <v/>
      </c>
      <c r="AB848" s="10">
        <f t="shared" si="114"/>
        <v>1723.4199999999998</v>
      </c>
      <c r="AC848" s="10" t="str">
        <f t="shared" si="114"/>
        <v/>
      </c>
      <c r="AD848" s="10" t="str">
        <f t="shared" si="114"/>
        <v/>
      </c>
      <c r="AE848" s="10" t="str">
        <f t="shared" si="114"/>
        <v/>
      </c>
      <c r="AF848" s="10" t="str">
        <f t="shared" si="114"/>
        <v/>
      </c>
      <c r="AG848" s="10" t="str">
        <f t="shared" si="113"/>
        <v/>
      </c>
      <c r="AH848" s="14">
        <f t="shared" si="112"/>
        <v>0</v>
      </c>
      <c r="AJ848" s="13" t="s">
        <v>32</v>
      </c>
    </row>
    <row r="849" spans="1:36" x14ac:dyDescent="0.3">
      <c r="A849" s="15" t="s">
        <v>1008</v>
      </c>
      <c r="B849" s="9" t="str">
        <f>VLOOKUP(A849,'[1]Sub Pivot'!A$1:C$65536,2,FALSE)</f>
        <v>WELLS SUBSTATION(IDAHO POWER)</v>
      </c>
      <c r="C849" s="10">
        <f>VLOOKUP(A849,'[1]Sub Pivot'!A$1:C$65536,3,FALSE)</f>
        <v>53245.52</v>
      </c>
      <c r="D849" s="10">
        <f>IFERROR(VLOOKUP(A849,'[1]BP-18 Substation Detail'!A$1:C$65536,3,FALSE),"")</f>
        <v>53245.52</v>
      </c>
      <c r="E849" s="11">
        <f t="shared" si="109"/>
        <v>0</v>
      </c>
      <c r="G849" s="10">
        <f>IFERROR(VLOOKUP('BP-20 Substation Detail'!A849,'[1]O&amp;M Pivot'!M$1:V$65536,10,FALSE),0)</f>
        <v>934.74285714285713</v>
      </c>
      <c r="I849" s="13" t="s">
        <v>31</v>
      </c>
      <c r="J849" s="13">
        <v>1</v>
      </c>
      <c r="K849" s="13" t="s">
        <v>31</v>
      </c>
      <c r="L849" s="13" t="s">
        <v>31</v>
      </c>
      <c r="M849" s="13" t="s">
        <v>31</v>
      </c>
      <c r="N849" s="13" t="s">
        <v>31</v>
      </c>
      <c r="O849" s="13" t="s">
        <v>31</v>
      </c>
      <c r="P849" s="13">
        <f t="shared" si="110"/>
        <v>1</v>
      </c>
      <c r="R849" s="10" t="str">
        <f t="shared" si="108"/>
        <v/>
      </c>
      <c r="S849" s="10">
        <f t="shared" si="108"/>
        <v>53245.52</v>
      </c>
      <c r="T849" s="10" t="str">
        <f t="shared" si="108"/>
        <v/>
      </c>
      <c r="U849" s="10" t="str">
        <f t="shared" si="107"/>
        <v/>
      </c>
      <c r="V849" s="10" t="str">
        <f t="shared" si="107"/>
        <v/>
      </c>
      <c r="W849" s="10" t="str">
        <f t="shared" si="107"/>
        <v/>
      </c>
      <c r="X849" s="10" t="str">
        <f t="shared" si="107"/>
        <v/>
      </c>
      <c r="Y849" s="14">
        <f t="shared" si="111"/>
        <v>0</v>
      </c>
      <c r="Z849" s="4"/>
      <c r="AA849" s="10" t="str">
        <f t="shared" si="114"/>
        <v/>
      </c>
      <c r="AB849" s="10">
        <f t="shared" si="114"/>
        <v>934.74285714285713</v>
      </c>
      <c r="AC849" s="10" t="str">
        <f t="shared" si="114"/>
        <v/>
      </c>
      <c r="AD849" s="10" t="str">
        <f t="shared" si="114"/>
        <v/>
      </c>
      <c r="AE849" s="10" t="str">
        <f t="shared" si="114"/>
        <v/>
      </c>
      <c r="AF849" s="10" t="str">
        <f t="shared" si="114"/>
        <v/>
      </c>
      <c r="AG849" s="10" t="str">
        <f t="shared" si="113"/>
        <v/>
      </c>
      <c r="AH849" s="14">
        <f t="shared" si="112"/>
        <v>0</v>
      </c>
      <c r="AJ849" s="13" t="s">
        <v>32</v>
      </c>
    </row>
    <row r="850" spans="1:36" x14ac:dyDescent="0.3">
      <c r="A850" s="15" t="s">
        <v>1009</v>
      </c>
      <c r="B850" s="9" t="str">
        <f>VLOOKUP(A850,'[1]Sub Pivot'!A$1:C$65536,2,FALSE)</f>
        <v>WESTMORELAND SUBSTATION</v>
      </c>
      <c r="C850" s="10">
        <f>VLOOKUP(A850,'[1]Sub Pivot'!A$1:C$65536,3,FALSE)</f>
        <v>5482</v>
      </c>
      <c r="D850" s="10">
        <f>IFERROR(VLOOKUP(A850,'[1]BP-18 Substation Detail'!A$1:C$65536,3,FALSE),"")</f>
        <v>5482</v>
      </c>
      <c r="E850" s="11">
        <f t="shared" si="109"/>
        <v>0</v>
      </c>
      <c r="G850" s="10">
        <f>IFERROR(VLOOKUP('BP-20 Substation Detail'!A850,'[1]O&amp;M Pivot'!M$1:V$65536,10,FALSE),0)</f>
        <v>0</v>
      </c>
      <c r="I850" s="13" t="s">
        <v>31</v>
      </c>
      <c r="J850" s="13">
        <v>1</v>
      </c>
      <c r="K850" s="13" t="s">
        <v>31</v>
      </c>
      <c r="L850" s="13" t="s">
        <v>31</v>
      </c>
      <c r="M850" s="13" t="s">
        <v>31</v>
      </c>
      <c r="N850" s="13" t="s">
        <v>31</v>
      </c>
      <c r="O850" s="13" t="s">
        <v>31</v>
      </c>
      <c r="P850" s="13">
        <f t="shared" si="110"/>
        <v>1</v>
      </c>
      <c r="R850" s="10" t="str">
        <f t="shared" si="108"/>
        <v/>
      </c>
      <c r="S850" s="10">
        <f t="shared" si="108"/>
        <v>5482</v>
      </c>
      <c r="T850" s="10" t="str">
        <f t="shared" si="108"/>
        <v/>
      </c>
      <c r="U850" s="10" t="str">
        <f t="shared" si="107"/>
        <v/>
      </c>
      <c r="V850" s="10" t="str">
        <f t="shared" si="107"/>
        <v/>
      </c>
      <c r="W850" s="10" t="str">
        <f t="shared" si="107"/>
        <v/>
      </c>
      <c r="X850" s="10" t="str">
        <f t="shared" si="107"/>
        <v/>
      </c>
      <c r="Y850" s="14">
        <f t="shared" si="111"/>
        <v>0</v>
      </c>
      <c r="Z850" s="4"/>
      <c r="AA850" s="10" t="str">
        <f t="shared" si="114"/>
        <v/>
      </c>
      <c r="AB850" s="10">
        <f t="shared" si="114"/>
        <v>0</v>
      </c>
      <c r="AC850" s="10" t="str">
        <f t="shared" si="114"/>
        <v/>
      </c>
      <c r="AD850" s="10" t="str">
        <f t="shared" si="114"/>
        <v/>
      </c>
      <c r="AE850" s="10" t="str">
        <f t="shared" si="114"/>
        <v/>
      </c>
      <c r="AF850" s="10" t="str">
        <f t="shared" si="114"/>
        <v/>
      </c>
      <c r="AG850" s="10" t="str">
        <f t="shared" si="113"/>
        <v/>
      </c>
      <c r="AH850" s="14">
        <f t="shared" si="112"/>
        <v>0</v>
      </c>
      <c r="AJ850" s="13" t="s">
        <v>32</v>
      </c>
    </row>
    <row r="851" spans="1:36" x14ac:dyDescent="0.3">
      <c r="A851" s="15" t="s">
        <v>1010</v>
      </c>
      <c r="B851" s="9" t="str">
        <f>VLOOKUP(A851,'[1]Sub Pivot'!A$1:C$65536,2,FALSE)</f>
        <v>WARDEN POLE METERING POINT</v>
      </c>
      <c r="C851" s="10">
        <f>VLOOKUP(A851,'[1]Sub Pivot'!A$1:C$65536,3,FALSE)</f>
        <v>14751.55</v>
      </c>
      <c r="D851" s="10">
        <f>IFERROR(VLOOKUP(A851,'[1]BP-18 Substation Detail'!A$1:C$65536,3,FALSE),"")</f>
        <v>14751.55</v>
      </c>
      <c r="E851" s="11">
        <f t="shared" si="109"/>
        <v>0</v>
      </c>
      <c r="G851" s="10">
        <f>IFERROR(VLOOKUP('BP-20 Substation Detail'!A851,'[1]O&amp;M Pivot'!M$1:V$65536,10,FALSE),0)</f>
        <v>715.6942857142858</v>
      </c>
      <c r="I851" s="13" t="s">
        <v>31</v>
      </c>
      <c r="J851" s="13">
        <v>1</v>
      </c>
      <c r="K851" s="13" t="s">
        <v>31</v>
      </c>
      <c r="L851" s="13" t="s">
        <v>31</v>
      </c>
      <c r="M851" s="13" t="s">
        <v>31</v>
      </c>
      <c r="N851" s="13" t="s">
        <v>31</v>
      </c>
      <c r="O851" s="13" t="s">
        <v>31</v>
      </c>
      <c r="P851" s="13">
        <f t="shared" si="110"/>
        <v>1</v>
      </c>
      <c r="R851" s="10" t="str">
        <f t="shared" si="108"/>
        <v/>
      </c>
      <c r="S851" s="10">
        <f t="shared" si="108"/>
        <v>14751.55</v>
      </c>
      <c r="T851" s="10" t="str">
        <f t="shared" si="108"/>
        <v/>
      </c>
      <c r="U851" s="10" t="str">
        <f t="shared" si="107"/>
        <v/>
      </c>
      <c r="V851" s="10" t="str">
        <f t="shared" si="107"/>
        <v/>
      </c>
      <c r="W851" s="10" t="str">
        <f t="shared" si="107"/>
        <v/>
      </c>
      <c r="X851" s="10" t="str">
        <f t="shared" si="107"/>
        <v/>
      </c>
      <c r="Y851" s="14">
        <f t="shared" si="111"/>
        <v>0</v>
      </c>
      <c r="Z851" s="4"/>
      <c r="AA851" s="10" t="str">
        <f t="shared" si="114"/>
        <v/>
      </c>
      <c r="AB851" s="10">
        <f t="shared" si="114"/>
        <v>715.6942857142858</v>
      </c>
      <c r="AC851" s="10" t="str">
        <f t="shared" si="114"/>
        <v/>
      </c>
      <c r="AD851" s="10" t="str">
        <f t="shared" si="114"/>
        <v/>
      </c>
      <c r="AE851" s="10" t="str">
        <f t="shared" si="114"/>
        <v/>
      </c>
      <c r="AF851" s="10" t="str">
        <f t="shared" si="114"/>
        <v/>
      </c>
      <c r="AG851" s="10" t="str">
        <f t="shared" si="113"/>
        <v/>
      </c>
      <c r="AH851" s="14">
        <f t="shared" si="112"/>
        <v>0</v>
      </c>
      <c r="AJ851" s="13" t="s">
        <v>32</v>
      </c>
    </row>
    <row r="852" spans="1:36" x14ac:dyDescent="0.3">
      <c r="A852" s="15" t="s">
        <v>1011</v>
      </c>
      <c r="B852" s="9" t="str">
        <f>VLOOKUP(A852,'[1]Sub Pivot'!A$1:C$65536,2,FALSE)</f>
        <v>WEST REXBURG METERING POINT</v>
      </c>
      <c r="C852" s="10">
        <f>VLOOKUP(A852,'[1]Sub Pivot'!A$1:C$65536,3,FALSE)</f>
        <v>21513.29</v>
      </c>
      <c r="D852" s="10">
        <f>IFERROR(VLOOKUP(A852,'[1]BP-18 Substation Detail'!A$1:C$65536,3,FALSE),"")</f>
        <v>21513.29</v>
      </c>
      <c r="E852" s="11">
        <f t="shared" si="109"/>
        <v>0</v>
      </c>
      <c r="G852" s="10">
        <f>IFERROR(VLOOKUP('BP-20 Substation Detail'!A852,'[1]O&amp;M Pivot'!M$1:V$65536,10,FALSE),0)</f>
        <v>0</v>
      </c>
      <c r="I852" s="13" t="s">
        <v>31</v>
      </c>
      <c r="J852" s="13">
        <v>1</v>
      </c>
      <c r="K852" s="13" t="s">
        <v>31</v>
      </c>
      <c r="L852" s="13" t="s">
        <v>31</v>
      </c>
      <c r="M852" s="13" t="s">
        <v>31</v>
      </c>
      <c r="N852" s="13" t="s">
        <v>31</v>
      </c>
      <c r="O852" s="13" t="s">
        <v>31</v>
      </c>
      <c r="P852" s="13">
        <f t="shared" si="110"/>
        <v>1</v>
      </c>
      <c r="R852" s="10" t="str">
        <f t="shared" si="108"/>
        <v/>
      </c>
      <c r="S852" s="10">
        <f t="shared" si="108"/>
        <v>21513.29</v>
      </c>
      <c r="T852" s="10" t="str">
        <f t="shared" si="108"/>
        <v/>
      </c>
      <c r="U852" s="10" t="str">
        <f t="shared" si="107"/>
        <v/>
      </c>
      <c r="V852" s="10" t="str">
        <f t="shared" si="107"/>
        <v/>
      </c>
      <c r="W852" s="10" t="str">
        <f t="shared" si="107"/>
        <v/>
      </c>
      <c r="X852" s="10" t="str">
        <f t="shared" si="107"/>
        <v/>
      </c>
      <c r="Y852" s="14">
        <f t="shared" si="111"/>
        <v>0</v>
      </c>
      <c r="Z852" s="4"/>
      <c r="AA852" s="10" t="str">
        <f t="shared" si="114"/>
        <v/>
      </c>
      <c r="AB852" s="10">
        <f t="shared" si="114"/>
        <v>0</v>
      </c>
      <c r="AC852" s="10" t="str">
        <f t="shared" si="114"/>
        <v/>
      </c>
      <c r="AD852" s="10" t="str">
        <f t="shared" si="114"/>
        <v/>
      </c>
      <c r="AE852" s="10" t="str">
        <f t="shared" si="114"/>
        <v/>
      </c>
      <c r="AF852" s="10" t="str">
        <f t="shared" si="114"/>
        <v/>
      </c>
      <c r="AG852" s="10" t="str">
        <f t="shared" si="113"/>
        <v/>
      </c>
      <c r="AH852" s="14">
        <f t="shared" si="112"/>
        <v>0</v>
      </c>
      <c r="AJ852" s="13" t="s">
        <v>32</v>
      </c>
    </row>
    <row r="853" spans="1:36" x14ac:dyDescent="0.3">
      <c r="A853" s="15" t="s">
        <v>1012</v>
      </c>
      <c r="B853" s="9" t="str">
        <f>VLOOKUP(A853,'[1]Sub Pivot'!A$1:C$65536,2,FALSE)</f>
        <v>WEST WELLS SUBSTATION</v>
      </c>
      <c r="C853" s="10">
        <f>VLOOKUP(A853,'[1]Sub Pivot'!A$1:C$65536,3,FALSE)</f>
        <v>18036.419999999998</v>
      </c>
      <c r="D853" s="10">
        <f>IFERROR(VLOOKUP(A853,'[1]BP-18 Substation Detail'!A$1:C$65536,3,FALSE),"")</f>
        <v>18036.419999999998</v>
      </c>
      <c r="E853" s="11">
        <f t="shared" si="109"/>
        <v>0</v>
      </c>
      <c r="G853" s="10">
        <f>IFERROR(VLOOKUP('BP-20 Substation Detail'!A853,'[1]O&amp;M Pivot'!M$1:V$65536,10,FALSE),0)</f>
        <v>453.46000000000004</v>
      </c>
      <c r="I853" s="13" t="s">
        <v>31</v>
      </c>
      <c r="J853" s="13">
        <v>1</v>
      </c>
      <c r="K853" s="13" t="s">
        <v>31</v>
      </c>
      <c r="L853" s="13" t="s">
        <v>31</v>
      </c>
      <c r="M853" s="13" t="s">
        <v>31</v>
      </c>
      <c r="N853" s="13" t="s">
        <v>31</v>
      </c>
      <c r="O853" s="13" t="s">
        <v>31</v>
      </c>
      <c r="P853" s="13">
        <f t="shared" si="110"/>
        <v>1</v>
      </c>
      <c r="R853" s="10" t="str">
        <f t="shared" si="108"/>
        <v/>
      </c>
      <c r="S853" s="10">
        <f t="shared" si="108"/>
        <v>18036.419999999998</v>
      </c>
      <c r="T853" s="10" t="str">
        <f t="shared" si="108"/>
        <v/>
      </c>
      <c r="U853" s="10" t="str">
        <f t="shared" si="107"/>
        <v/>
      </c>
      <c r="V853" s="10" t="str">
        <f t="shared" si="107"/>
        <v/>
      </c>
      <c r="W853" s="10" t="str">
        <f t="shared" si="107"/>
        <v/>
      </c>
      <c r="X853" s="10" t="str">
        <f t="shared" si="107"/>
        <v/>
      </c>
      <c r="Y853" s="14">
        <f t="shared" si="111"/>
        <v>0</v>
      </c>
      <c r="Z853" s="4"/>
      <c r="AA853" s="10" t="str">
        <f t="shared" si="114"/>
        <v/>
      </c>
      <c r="AB853" s="10">
        <f t="shared" si="114"/>
        <v>453.46000000000004</v>
      </c>
      <c r="AC853" s="10" t="str">
        <f t="shared" si="114"/>
        <v/>
      </c>
      <c r="AD853" s="10" t="str">
        <f t="shared" si="114"/>
        <v/>
      </c>
      <c r="AE853" s="10" t="str">
        <f t="shared" si="114"/>
        <v/>
      </c>
      <c r="AF853" s="10" t="str">
        <f t="shared" si="114"/>
        <v/>
      </c>
      <c r="AG853" s="10" t="str">
        <f t="shared" si="113"/>
        <v/>
      </c>
      <c r="AH853" s="14">
        <f t="shared" si="112"/>
        <v>0</v>
      </c>
      <c r="AJ853" s="13" t="s">
        <v>32</v>
      </c>
    </row>
    <row r="854" spans="1:36" x14ac:dyDescent="0.3">
      <c r="A854" s="15" t="s">
        <v>1013</v>
      </c>
      <c r="B854" s="9" t="str">
        <f>VLOOKUP(A854,'[1]Sub Pivot'!A$1:C$65536,2,FALSE)</f>
        <v>WEST WENDOVER METERING POINT</v>
      </c>
      <c r="C854" s="10">
        <f>VLOOKUP(A854,'[1]Sub Pivot'!A$1:C$65536,3,FALSE)</f>
        <v>59199.95</v>
      </c>
      <c r="D854" s="10">
        <f>IFERROR(VLOOKUP(A854,'[1]BP-18 Substation Detail'!A$1:C$65536,3,FALSE),"")</f>
        <v>59199.95</v>
      </c>
      <c r="E854" s="11">
        <f t="shared" si="109"/>
        <v>0</v>
      </c>
      <c r="G854" s="10">
        <f>IFERROR(VLOOKUP('BP-20 Substation Detail'!A854,'[1]O&amp;M Pivot'!M$1:V$65536,10,FALSE),0)</f>
        <v>988.73571428571449</v>
      </c>
      <c r="I854" s="13" t="s">
        <v>31</v>
      </c>
      <c r="J854" s="13">
        <v>1</v>
      </c>
      <c r="K854" s="13" t="s">
        <v>31</v>
      </c>
      <c r="L854" s="13" t="s">
        <v>31</v>
      </c>
      <c r="M854" s="13" t="s">
        <v>31</v>
      </c>
      <c r="N854" s="13" t="s">
        <v>31</v>
      </c>
      <c r="O854" s="13" t="s">
        <v>31</v>
      </c>
      <c r="P854" s="13">
        <f t="shared" si="110"/>
        <v>1</v>
      </c>
      <c r="R854" s="10" t="str">
        <f t="shared" si="108"/>
        <v/>
      </c>
      <c r="S854" s="10">
        <f t="shared" si="108"/>
        <v>59199.95</v>
      </c>
      <c r="T854" s="10" t="str">
        <f t="shared" si="108"/>
        <v/>
      </c>
      <c r="U854" s="10" t="str">
        <f t="shared" si="107"/>
        <v/>
      </c>
      <c r="V854" s="10" t="str">
        <f t="shared" si="107"/>
        <v/>
      </c>
      <c r="W854" s="10" t="str">
        <f t="shared" si="107"/>
        <v/>
      </c>
      <c r="X854" s="10" t="str">
        <f t="shared" si="107"/>
        <v/>
      </c>
      <c r="Y854" s="14">
        <f t="shared" si="111"/>
        <v>0</v>
      </c>
      <c r="Z854" s="4"/>
      <c r="AA854" s="10" t="str">
        <f t="shared" si="114"/>
        <v/>
      </c>
      <c r="AB854" s="10">
        <f t="shared" si="114"/>
        <v>988.73571428571449</v>
      </c>
      <c r="AC854" s="10" t="str">
        <f t="shared" si="114"/>
        <v/>
      </c>
      <c r="AD854" s="10" t="str">
        <f t="shared" si="114"/>
        <v/>
      </c>
      <c r="AE854" s="10" t="str">
        <f t="shared" si="114"/>
        <v/>
      </c>
      <c r="AF854" s="10" t="str">
        <f t="shared" si="114"/>
        <v/>
      </c>
      <c r="AG854" s="10" t="str">
        <f t="shared" si="113"/>
        <v/>
      </c>
      <c r="AH854" s="14">
        <f t="shared" si="112"/>
        <v>0</v>
      </c>
      <c r="AJ854" s="13" t="s">
        <v>32</v>
      </c>
    </row>
    <row r="855" spans="1:36" x14ac:dyDescent="0.3">
      <c r="A855" s="15" t="s">
        <v>1014</v>
      </c>
      <c r="B855" s="9" t="str">
        <f>VLOOKUP(A855,'[1]Sub Pivot'!A$1:C$65536,2,FALSE)</f>
        <v>WYNOOCHEE HYDRO PLANT</v>
      </c>
      <c r="C855" s="10">
        <f>VLOOKUP(A855,'[1]Sub Pivot'!A$1:C$65536,3,FALSE)</f>
        <v>73354.929999999993</v>
      </c>
      <c r="D855" s="10">
        <f>IFERROR(VLOOKUP(A855,'[1]BP-18 Substation Detail'!A$1:C$65536,3,FALSE),"")</f>
        <v>73354.929999999993</v>
      </c>
      <c r="E855" s="11">
        <f t="shared" si="109"/>
        <v>0</v>
      </c>
      <c r="G855" s="10">
        <f>IFERROR(VLOOKUP('BP-20 Substation Detail'!A855,'[1]O&amp;M Pivot'!M$1:V$65536,10,FALSE),0)</f>
        <v>2433.7114285714283</v>
      </c>
      <c r="I855" s="13" t="s">
        <v>31</v>
      </c>
      <c r="J855" s="13">
        <v>1</v>
      </c>
      <c r="K855" s="13" t="s">
        <v>31</v>
      </c>
      <c r="L855" s="13" t="s">
        <v>31</v>
      </c>
      <c r="M855" s="13" t="s">
        <v>31</v>
      </c>
      <c r="N855" s="13" t="s">
        <v>31</v>
      </c>
      <c r="O855" s="13" t="s">
        <v>31</v>
      </c>
      <c r="P855" s="13">
        <f t="shared" si="110"/>
        <v>1</v>
      </c>
      <c r="R855" s="10" t="str">
        <f t="shared" si="108"/>
        <v/>
      </c>
      <c r="S855" s="10">
        <f t="shared" si="108"/>
        <v>73354.929999999993</v>
      </c>
      <c r="T855" s="10" t="str">
        <f t="shared" si="108"/>
        <v/>
      </c>
      <c r="U855" s="10" t="str">
        <f t="shared" si="107"/>
        <v/>
      </c>
      <c r="V855" s="10" t="str">
        <f t="shared" si="107"/>
        <v/>
      </c>
      <c r="W855" s="10" t="str">
        <f t="shared" si="107"/>
        <v/>
      </c>
      <c r="X855" s="10" t="str">
        <f t="shared" si="107"/>
        <v/>
      </c>
      <c r="Y855" s="14">
        <f t="shared" si="111"/>
        <v>0</v>
      </c>
      <c r="Z855" s="4"/>
      <c r="AA855" s="10" t="str">
        <f t="shared" si="114"/>
        <v/>
      </c>
      <c r="AB855" s="10">
        <f t="shared" si="114"/>
        <v>2433.7114285714283</v>
      </c>
      <c r="AC855" s="10" t="str">
        <f t="shared" si="114"/>
        <v/>
      </c>
      <c r="AD855" s="10" t="str">
        <f t="shared" si="114"/>
        <v/>
      </c>
      <c r="AE855" s="10" t="str">
        <f t="shared" si="114"/>
        <v/>
      </c>
      <c r="AF855" s="10" t="str">
        <f t="shared" si="114"/>
        <v/>
      </c>
      <c r="AG855" s="10" t="str">
        <f t="shared" si="113"/>
        <v/>
      </c>
      <c r="AH855" s="14">
        <f t="shared" si="112"/>
        <v>0</v>
      </c>
      <c r="AJ855" s="13" t="s">
        <v>32</v>
      </c>
    </row>
    <row r="856" spans="1:36" x14ac:dyDescent="0.3">
      <c r="A856" s="15" t="s">
        <v>1015</v>
      </c>
      <c r="B856" s="9" t="str">
        <f>VLOOKUP(A856,'[1]Sub Pivot'!A$1:C$65536,2,FALSE)</f>
        <v>ARM RELIFT SUBSTATION</v>
      </c>
      <c r="C856" s="10">
        <f>VLOOKUP(A856,'[1]Sub Pivot'!A$1:C$65536,3,FALSE)</f>
        <v>8899.9000000000015</v>
      </c>
      <c r="D856" s="10">
        <f>IFERROR(VLOOKUP(A856,'[1]BP-18 Substation Detail'!A$1:C$65536,3,FALSE),"")</f>
        <v>8899.9000000000015</v>
      </c>
      <c r="E856" s="11">
        <f t="shared" si="109"/>
        <v>0</v>
      </c>
      <c r="G856" s="10">
        <f>IFERROR(VLOOKUP('BP-20 Substation Detail'!A856,'[1]O&amp;M Pivot'!M$1:V$65536,10,FALSE),0)</f>
        <v>0</v>
      </c>
      <c r="I856" s="13" t="s">
        <v>31</v>
      </c>
      <c r="J856" s="13">
        <v>1</v>
      </c>
      <c r="K856" s="13" t="s">
        <v>31</v>
      </c>
      <c r="L856" s="13" t="s">
        <v>31</v>
      </c>
      <c r="M856" s="13" t="s">
        <v>31</v>
      </c>
      <c r="N856" s="13" t="s">
        <v>31</v>
      </c>
      <c r="O856" s="13" t="s">
        <v>31</v>
      </c>
      <c r="P856" s="13">
        <f t="shared" si="110"/>
        <v>1</v>
      </c>
      <c r="R856" s="10" t="str">
        <f t="shared" si="108"/>
        <v/>
      </c>
      <c r="S856" s="10">
        <f t="shared" si="108"/>
        <v>8899.9000000000015</v>
      </c>
      <c r="T856" s="10" t="str">
        <f t="shared" si="108"/>
        <v/>
      </c>
      <c r="U856" s="10" t="str">
        <f t="shared" si="107"/>
        <v/>
      </c>
      <c r="V856" s="10" t="str">
        <f t="shared" si="107"/>
        <v/>
      </c>
      <c r="W856" s="10" t="str">
        <f t="shared" si="107"/>
        <v/>
      </c>
      <c r="X856" s="10" t="str">
        <f t="shared" si="107"/>
        <v/>
      </c>
      <c r="Y856" s="14">
        <f t="shared" si="111"/>
        <v>0</v>
      </c>
      <c r="Z856" s="4"/>
      <c r="AA856" s="10" t="str">
        <f t="shared" si="114"/>
        <v/>
      </c>
      <c r="AB856" s="10">
        <f t="shared" si="114"/>
        <v>0</v>
      </c>
      <c r="AC856" s="10" t="str">
        <f t="shared" si="114"/>
        <v/>
      </c>
      <c r="AD856" s="10" t="str">
        <f t="shared" si="114"/>
        <v/>
      </c>
      <c r="AE856" s="10" t="str">
        <f t="shared" si="114"/>
        <v/>
      </c>
      <c r="AF856" s="10" t="str">
        <f t="shared" si="114"/>
        <v/>
      </c>
      <c r="AG856" s="10" t="str">
        <f t="shared" si="113"/>
        <v/>
      </c>
      <c r="AH856" s="14">
        <f t="shared" si="112"/>
        <v>0</v>
      </c>
      <c r="AJ856" s="13" t="s">
        <v>32</v>
      </c>
    </row>
    <row r="857" spans="1:36" x14ac:dyDescent="0.3">
      <c r="A857" s="15" t="s">
        <v>1016</v>
      </c>
      <c r="B857" s="9" t="str">
        <f>VLOOKUP(A857,'[1]Sub Pivot'!A$1:C$65536,2,FALSE)</f>
        <v>LITTLE FALLS GENERATING PLANT (UNKNOWN)</v>
      </c>
      <c r="C857" s="10">
        <f>VLOOKUP(A857,'[1]Sub Pivot'!A$1:C$65536,3,FALSE)</f>
        <v>3546.71</v>
      </c>
      <c r="D857" s="10">
        <f>IFERROR(VLOOKUP(A857,'[1]BP-18 Substation Detail'!A$1:C$65536,3,FALSE),"")</f>
        <v>3546.71</v>
      </c>
      <c r="E857" s="11">
        <f t="shared" si="109"/>
        <v>0</v>
      </c>
      <c r="G857" s="10">
        <f>IFERROR(VLOOKUP('BP-20 Substation Detail'!A857,'[1]O&amp;M Pivot'!M$1:V$65536,10,FALSE),0)</f>
        <v>0</v>
      </c>
      <c r="I857" s="13" t="s">
        <v>31</v>
      </c>
      <c r="J857" s="13">
        <v>1</v>
      </c>
      <c r="K857" s="13" t="s">
        <v>31</v>
      </c>
      <c r="L857" s="13" t="s">
        <v>31</v>
      </c>
      <c r="M857" s="13" t="s">
        <v>31</v>
      </c>
      <c r="N857" s="13" t="s">
        <v>31</v>
      </c>
      <c r="O857" s="13" t="s">
        <v>31</v>
      </c>
      <c r="P857" s="13">
        <f t="shared" si="110"/>
        <v>1</v>
      </c>
      <c r="R857" s="10" t="str">
        <f t="shared" si="108"/>
        <v/>
      </c>
      <c r="S857" s="10">
        <f t="shared" si="108"/>
        <v>3546.71</v>
      </c>
      <c r="T857" s="10" t="str">
        <f t="shared" si="108"/>
        <v/>
      </c>
      <c r="U857" s="10" t="str">
        <f t="shared" si="108"/>
        <v/>
      </c>
      <c r="V857" s="10" t="str">
        <f t="shared" si="108"/>
        <v/>
      </c>
      <c r="W857" s="10" t="str">
        <f t="shared" si="108"/>
        <v/>
      </c>
      <c r="X857" s="10" t="str">
        <f t="shared" si="108"/>
        <v/>
      </c>
      <c r="Y857" s="14">
        <f t="shared" si="111"/>
        <v>0</v>
      </c>
      <c r="Z857" s="4"/>
      <c r="AA857" s="10" t="str">
        <f t="shared" si="114"/>
        <v/>
      </c>
      <c r="AB857" s="10">
        <f t="shared" si="114"/>
        <v>0</v>
      </c>
      <c r="AC857" s="10" t="str">
        <f t="shared" si="114"/>
        <v/>
      </c>
      <c r="AD857" s="10" t="str">
        <f t="shared" si="114"/>
        <v/>
      </c>
      <c r="AE857" s="10" t="str">
        <f t="shared" si="114"/>
        <v/>
      </c>
      <c r="AF857" s="10" t="str">
        <f t="shared" si="114"/>
        <v/>
      </c>
      <c r="AG857" s="10" t="str">
        <f t="shared" si="113"/>
        <v/>
      </c>
      <c r="AH857" s="14">
        <f t="shared" si="112"/>
        <v>0</v>
      </c>
      <c r="AJ857" s="13" t="s">
        <v>32</v>
      </c>
    </row>
    <row r="858" spans="1:36" x14ac:dyDescent="0.3">
      <c r="A858" s="15" t="s">
        <v>1017</v>
      </c>
      <c r="B858" s="9" t="str">
        <f>VLOOKUP(A858,'[1]Sub Pivot'!A$1:C$65536,2,FALSE)</f>
        <v>LYN PUMPS PUMPING PLANT (UNKNOWN)</v>
      </c>
      <c r="C858" s="10">
        <f>VLOOKUP(A858,'[1]Sub Pivot'!A$1:C$65536,3,FALSE)</f>
        <v>28149.08</v>
      </c>
      <c r="D858" s="10">
        <f>IFERROR(VLOOKUP(A858,'[1]BP-18 Substation Detail'!A$1:C$65536,3,FALSE),"")</f>
        <v>28149.08</v>
      </c>
      <c r="E858" s="11">
        <f t="shared" si="109"/>
        <v>0</v>
      </c>
      <c r="G858" s="10">
        <f>IFERROR(VLOOKUP('BP-20 Substation Detail'!A858,'[1]O&amp;M Pivot'!M$1:V$65536,10,FALSE),0)</f>
        <v>0</v>
      </c>
      <c r="I858" s="13" t="s">
        <v>31</v>
      </c>
      <c r="J858" s="13">
        <v>1</v>
      </c>
      <c r="K858" s="13" t="s">
        <v>31</v>
      </c>
      <c r="L858" s="13" t="s">
        <v>31</v>
      </c>
      <c r="M858" s="13" t="s">
        <v>31</v>
      </c>
      <c r="N858" s="13" t="s">
        <v>31</v>
      </c>
      <c r="O858" s="13" t="s">
        <v>31</v>
      </c>
      <c r="P858" s="13">
        <f t="shared" si="110"/>
        <v>1</v>
      </c>
      <c r="R858" s="10" t="str">
        <f t="shared" ref="R858:X883" si="115">IFERROR(I858*$C858,"")</f>
        <v/>
      </c>
      <c r="S858" s="10">
        <f t="shared" si="115"/>
        <v>28149.08</v>
      </c>
      <c r="T858" s="10" t="str">
        <f t="shared" si="115"/>
        <v/>
      </c>
      <c r="U858" s="10" t="str">
        <f t="shared" si="115"/>
        <v/>
      </c>
      <c r="V858" s="10" t="str">
        <f t="shared" si="115"/>
        <v/>
      </c>
      <c r="W858" s="10" t="str">
        <f t="shared" si="115"/>
        <v/>
      </c>
      <c r="X858" s="10" t="str">
        <f t="shared" si="115"/>
        <v/>
      </c>
      <c r="Y858" s="14">
        <f t="shared" si="111"/>
        <v>0</v>
      </c>
      <c r="Z858" s="4"/>
      <c r="AA858" s="10" t="str">
        <f t="shared" si="114"/>
        <v/>
      </c>
      <c r="AB858" s="10">
        <f t="shared" si="114"/>
        <v>0</v>
      </c>
      <c r="AC858" s="10" t="str">
        <f t="shared" si="114"/>
        <v/>
      </c>
      <c r="AD858" s="10" t="str">
        <f t="shared" si="114"/>
        <v/>
      </c>
      <c r="AE858" s="10" t="str">
        <f t="shared" si="114"/>
        <v/>
      </c>
      <c r="AF858" s="10" t="str">
        <f t="shared" si="114"/>
        <v/>
      </c>
      <c r="AG858" s="10" t="str">
        <f t="shared" si="113"/>
        <v/>
      </c>
      <c r="AH858" s="14">
        <f t="shared" si="112"/>
        <v>0</v>
      </c>
      <c r="AJ858" s="13" t="s">
        <v>32</v>
      </c>
    </row>
    <row r="859" spans="1:36" x14ac:dyDescent="0.3">
      <c r="A859" s="15" t="s">
        <v>1018</v>
      </c>
      <c r="B859" s="9" t="str">
        <f>VLOOKUP(A859,'[1]Sub Pivot'!A$1:C$65536,2,FALSE)</f>
        <v>SUNSET ROAD SUBSTATION (BENTON CO PUD)</v>
      </c>
      <c r="C859" s="10">
        <f>VLOOKUP(A859,'[1]Sub Pivot'!A$1:C$65536,3,FALSE)</f>
        <v>26466.670000000002</v>
      </c>
      <c r="D859" s="10">
        <f>IFERROR(VLOOKUP(A859,'[1]BP-18 Substation Detail'!A$1:C$65536,3,FALSE),"")</f>
        <v>26466.670000000002</v>
      </c>
      <c r="E859" s="11">
        <f t="shared" si="109"/>
        <v>0</v>
      </c>
      <c r="G859" s="10">
        <f>IFERROR(VLOOKUP('BP-20 Substation Detail'!A859,'[1]O&amp;M Pivot'!M$1:V$65536,10,FALSE),0)</f>
        <v>245.00285714285715</v>
      </c>
      <c r="I859" s="13" t="s">
        <v>31</v>
      </c>
      <c r="J859" s="13">
        <v>1</v>
      </c>
      <c r="K859" s="13" t="s">
        <v>31</v>
      </c>
      <c r="L859" s="13" t="s">
        <v>31</v>
      </c>
      <c r="M859" s="13" t="s">
        <v>31</v>
      </c>
      <c r="N859" s="13" t="s">
        <v>31</v>
      </c>
      <c r="O859" s="13" t="s">
        <v>31</v>
      </c>
      <c r="P859" s="13">
        <f t="shared" si="110"/>
        <v>1</v>
      </c>
      <c r="R859" s="10" t="str">
        <f t="shared" si="115"/>
        <v/>
      </c>
      <c r="S859" s="10">
        <f t="shared" si="115"/>
        <v>26466.670000000002</v>
      </c>
      <c r="T859" s="10" t="str">
        <f t="shared" si="115"/>
        <v/>
      </c>
      <c r="U859" s="10" t="str">
        <f t="shared" si="115"/>
        <v/>
      </c>
      <c r="V859" s="10" t="str">
        <f t="shared" si="115"/>
        <v/>
      </c>
      <c r="W859" s="10" t="str">
        <f t="shared" si="115"/>
        <v/>
      </c>
      <c r="X859" s="10" t="str">
        <f t="shared" si="115"/>
        <v/>
      </c>
      <c r="Y859" s="14">
        <f t="shared" si="111"/>
        <v>0</v>
      </c>
      <c r="Z859" s="4"/>
      <c r="AA859" s="10" t="str">
        <f t="shared" si="114"/>
        <v/>
      </c>
      <c r="AB859" s="10">
        <f t="shared" si="114"/>
        <v>245.00285714285715</v>
      </c>
      <c r="AC859" s="10" t="str">
        <f t="shared" si="114"/>
        <v/>
      </c>
      <c r="AD859" s="10" t="str">
        <f t="shared" si="114"/>
        <v/>
      </c>
      <c r="AE859" s="10" t="str">
        <f t="shared" si="114"/>
        <v/>
      </c>
      <c r="AF859" s="10" t="str">
        <f t="shared" si="114"/>
        <v/>
      </c>
      <c r="AG859" s="10" t="str">
        <f t="shared" si="113"/>
        <v/>
      </c>
      <c r="AH859" s="14">
        <f t="shared" si="112"/>
        <v>0</v>
      </c>
      <c r="AJ859" s="13" t="s">
        <v>32</v>
      </c>
    </row>
    <row r="860" spans="1:36" x14ac:dyDescent="0.3">
      <c r="A860" s="15" t="s">
        <v>1019</v>
      </c>
      <c r="B860" s="9" t="str">
        <f>VLOOKUP(A860,'[1]Sub Pivot'!A$1:C$65536,2,FALSE)</f>
        <v>CONDON WIND SUBSTATION(SEAWEST)</v>
      </c>
      <c r="C860" s="10">
        <f>VLOOKUP(A860,'[1]Sub Pivot'!A$1:C$65536,3,FALSE)</f>
        <v>72793.3</v>
      </c>
      <c r="D860" s="10">
        <f>IFERROR(VLOOKUP(A860,'[1]BP-18 Substation Detail'!A$1:C$65536,3,FALSE),"")</f>
        <v>72793.3</v>
      </c>
      <c r="E860" s="11">
        <f t="shared" si="109"/>
        <v>0</v>
      </c>
      <c r="G860" s="10">
        <f>IFERROR(VLOOKUP('BP-20 Substation Detail'!A860,'[1]O&amp;M Pivot'!M$1:V$65536,10,FALSE),0)</f>
        <v>16449.16</v>
      </c>
      <c r="I860" s="13" t="s">
        <v>31</v>
      </c>
      <c r="J860" s="13">
        <v>1</v>
      </c>
      <c r="K860" s="13" t="s">
        <v>31</v>
      </c>
      <c r="L860" s="13" t="s">
        <v>31</v>
      </c>
      <c r="M860" s="13" t="s">
        <v>31</v>
      </c>
      <c r="N860" s="13" t="s">
        <v>31</v>
      </c>
      <c r="O860" s="13" t="s">
        <v>31</v>
      </c>
      <c r="P860" s="13">
        <f t="shared" si="110"/>
        <v>1</v>
      </c>
      <c r="R860" s="10" t="str">
        <f t="shared" si="115"/>
        <v/>
      </c>
      <c r="S860" s="10">
        <f t="shared" si="115"/>
        <v>72793.3</v>
      </c>
      <c r="T860" s="10" t="str">
        <f t="shared" si="115"/>
        <v/>
      </c>
      <c r="U860" s="10" t="str">
        <f t="shared" si="115"/>
        <v/>
      </c>
      <c r="V860" s="10" t="str">
        <f t="shared" si="115"/>
        <v/>
      </c>
      <c r="W860" s="10" t="str">
        <f t="shared" si="115"/>
        <v/>
      </c>
      <c r="X860" s="10" t="str">
        <f t="shared" si="115"/>
        <v/>
      </c>
      <c r="Y860" s="14">
        <f t="shared" si="111"/>
        <v>0</v>
      </c>
      <c r="Z860" s="4"/>
      <c r="AA860" s="10" t="str">
        <f t="shared" si="114"/>
        <v/>
      </c>
      <c r="AB860" s="10">
        <f t="shared" si="114"/>
        <v>16449.16</v>
      </c>
      <c r="AC860" s="10" t="str">
        <f t="shared" si="114"/>
        <v/>
      </c>
      <c r="AD860" s="10" t="str">
        <f t="shared" si="114"/>
        <v/>
      </c>
      <c r="AE860" s="10" t="str">
        <f t="shared" si="114"/>
        <v/>
      </c>
      <c r="AF860" s="10" t="str">
        <f t="shared" si="114"/>
        <v/>
      </c>
      <c r="AG860" s="10" t="str">
        <f t="shared" si="113"/>
        <v/>
      </c>
      <c r="AH860" s="14">
        <f t="shared" si="112"/>
        <v>0</v>
      </c>
      <c r="AJ860" s="13" t="s">
        <v>32</v>
      </c>
    </row>
    <row r="861" spans="1:36" x14ac:dyDescent="0.3">
      <c r="A861" s="15" t="s">
        <v>1020</v>
      </c>
      <c r="B861" s="9" t="str">
        <f>VLOOKUP(A861,'[1]Sub Pivot'!A$1:C$65536,2,FALSE)</f>
        <v>FINLEY SUBSTATION (BENTON COUNTY PUD)</v>
      </c>
      <c r="C861" s="10">
        <f>VLOOKUP(A861,'[1]Sub Pivot'!A$1:C$65536,3,FALSE)</f>
        <v>11011.39</v>
      </c>
      <c r="D861" s="10">
        <f>IFERROR(VLOOKUP(A861,'[1]BP-18 Substation Detail'!A$1:C$65536,3,FALSE),"")</f>
        <v>11011.39</v>
      </c>
      <c r="E861" s="11">
        <f t="shared" si="109"/>
        <v>0</v>
      </c>
      <c r="G861" s="10">
        <f>IFERROR(VLOOKUP('BP-20 Substation Detail'!A861,'[1]O&amp;M Pivot'!M$1:V$65536,10,FALSE),0)</f>
        <v>1961.5014285714285</v>
      </c>
      <c r="I861" s="13" t="s">
        <v>31</v>
      </c>
      <c r="J861" s="13">
        <v>1</v>
      </c>
      <c r="K861" s="13" t="s">
        <v>31</v>
      </c>
      <c r="L861" s="13" t="s">
        <v>31</v>
      </c>
      <c r="M861" s="13" t="s">
        <v>31</v>
      </c>
      <c r="N861" s="13" t="s">
        <v>31</v>
      </c>
      <c r="O861" s="13" t="s">
        <v>31</v>
      </c>
      <c r="P861" s="13">
        <f t="shared" si="110"/>
        <v>1</v>
      </c>
      <c r="R861" s="10" t="str">
        <f t="shared" si="115"/>
        <v/>
      </c>
      <c r="S861" s="10">
        <f t="shared" si="115"/>
        <v>11011.39</v>
      </c>
      <c r="T861" s="10" t="str">
        <f t="shared" si="115"/>
        <v/>
      </c>
      <c r="U861" s="10" t="str">
        <f t="shared" si="115"/>
        <v/>
      </c>
      <c r="V861" s="10" t="str">
        <f t="shared" si="115"/>
        <v/>
      </c>
      <c r="W861" s="10" t="str">
        <f t="shared" si="115"/>
        <v/>
      </c>
      <c r="X861" s="10" t="str">
        <f t="shared" si="115"/>
        <v/>
      </c>
      <c r="Y861" s="14">
        <f t="shared" si="111"/>
        <v>0</v>
      </c>
      <c r="Z861" s="4"/>
      <c r="AA861" s="10" t="str">
        <f t="shared" si="114"/>
        <v/>
      </c>
      <c r="AB861" s="10">
        <f t="shared" si="114"/>
        <v>1961.5014285714285</v>
      </c>
      <c r="AC861" s="10" t="str">
        <f t="shared" si="114"/>
        <v/>
      </c>
      <c r="AD861" s="10" t="str">
        <f t="shared" si="114"/>
        <v/>
      </c>
      <c r="AE861" s="10" t="str">
        <f t="shared" si="114"/>
        <v/>
      </c>
      <c r="AF861" s="10" t="str">
        <f t="shared" si="114"/>
        <v/>
      </c>
      <c r="AG861" s="10" t="str">
        <f t="shared" si="113"/>
        <v/>
      </c>
      <c r="AH861" s="14">
        <f t="shared" si="112"/>
        <v>0</v>
      </c>
      <c r="AJ861" s="13" t="s">
        <v>32</v>
      </c>
    </row>
    <row r="862" spans="1:36" x14ac:dyDescent="0.3">
      <c r="A862" s="15" t="s">
        <v>1021</v>
      </c>
      <c r="B862" s="9" t="str">
        <f>VLOOKUP(A862,'[1]Sub Pivot'!A$1:C$65536,2,FALSE)</f>
        <v>WEST PLAINS SUBSTATION (IP&amp;L)</v>
      </c>
      <c r="C862" s="10">
        <f>VLOOKUP(A862,'[1]Sub Pivot'!A$1:C$65536,3,FALSE)</f>
        <v>20161.5</v>
      </c>
      <c r="D862" s="10">
        <f>IFERROR(VLOOKUP(A862,'[1]BP-18 Substation Detail'!A$1:C$65536,3,FALSE),"")</f>
        <v>20161.5</v>
      </c>
      <c r="E862" s="11">
        <f t="shared" si="109"/>
        <v>0</v>
      </c>
      <c r="G862" s="10">
        <f>IFERROR(VLOOKUP('BP-20 Substation Detail'!A862,'[1]O&amp;M Pivot'!M$1:V$65536,10,FALSE),0)</f>
        <v>299.39571428571429</v>
      </c>
      <c r="I862" s="13" t="s">
        <v>31</v>
      </c>
      <c r="J862" s="13">
        <v>1</v>
      </c>
      <c r="K862" s="13" t="s">
        <v>31</v>
      </c>
      <c r="L862" s="13" t="s">
        <v>31</v>
      </c>
      <c r="M862" s="13" t="s">
        <v>31</v>
      </c>
      <c r="N862" s="13" t="s">
        <v>31</v>
      </c>
      <c r="O862" s="13" t="s">
        <v>31</v>
      </c>
      <c r="P862" s="13">
        <f t="shared" si="110"/>
        <v>1</v>
      </c>
      <c r="R862" s="10" t="str">
        <f t="shared" si="115"/>
        <v/>
      </c>
      <c r="S862" s="10">
        <f t="shared" si="115"/>
        <v>20161.5</v>
      </c>
      <c r="T862" s="10" t="str">
        <f t="shared" si="115"/>
        <v/>
      </c>
      <c r="U862" s="10" t="str">
        <f t="shared" si="115"/>
        <v/>
      </c>
      <c r="V862" s="10" t="str">
        <f t="shared" si="115"/>
        <v/>
      </c>
      <c r="W862" s="10" t="str">
        <f t="shared" si="115"/>
        <v/>
      </c>
      <c r="X862" s="10" t="str">
        <f t="shared" si="115"/>
        <v/>
      </c>
      <c r="Y862" s="14">
        <f t="shared" si="111"/>
        <v>0</v>
      </c>
      <c r="Z862" s="4"/>
      <c r="AA862" s="10" t="str">
        <f t="shared" si="114"/>
        <v/>
      </c>
      <c r="AB862" s="10">
        <f t="shared" si="114"/>
        <v>299.39571428571429</v>
      </c>
      <c r="AC862" s="10" t="str">
        <f t="shared" si="114"/>
        <v/>
      </c>
      <c r="AD862" s="10" t="str">
        <f t="shared" si="114"/>
        <v/>
      </c>
      <c r="AE862" s="10" t="str">
        <f t="shared" si="114"/>
        <v/>
      </c>
      <c r="AF862" s="10" t="str">
        <f t="shared" si="114"/>
        <v/>
      </c>
      <c r="AG862" s="10" t="str">
        <f t="shared" si="113"/>
        <v/>
      </c>
      <c r="AH862" s="14">
        <f t="shared" si="112"/>
        <v>0</v>
      </c>
      <c r="AJ862" s="13" t="s">
        <v>32</v>
      </c>
    </row>
    <row r="863" spans="1:36" x14ac:dyDescent="0.3">
      <c r="A863" s="15" t="s">
        <v>1022</v>
      </c>
      <c r="B863" s="9" t="str">
        <f>VLOOKUP(A863,'[1]Sub Pivot'!A$1:C$65536,2,FALSE)</f>
        <v>COW CREEK SUBSTATION (UIUC)</v>
      </c>
      <c r="C863" s="10">
        <f>VLOOKUP(A863,'[1]Sub Pivot'!A$1:C$65536,3,FALSE)</f>
        <v>14830.48</v>
      </c>
      <c r="D863" s="10">
        <f>IFERROR(VLOOKUP(A863,'[1]BP-18 Substation Detail'!A$1:C$65536,3,FALSE),"")</f>
        <v>14830.48</v>
      </c>
      <c r="E863" s="11">
        <f t="shared" si="109"/>
        <v>0</v>
      </c>
      <c r="G863" s="10">
        <f>IFERROR(VLOOKUP('BP-20 Substation Detail'!A863,'[1]O&amp;M Pivot'!M$1:V$65536,10,FALSE),0)</f>
        <v>236.58714285714288</v>
      </c>
      <c r="I863" s="13" t="s">
        <v>31</v>
      </c>
      <c r="J863" s="13">
        <v>1</v>
      </c>
      <c r="K863" s="13" t="s">
        <v>31</v>
      </c>
      <c r="L863" s="13" t="s">
        <v>31</v>
      </c>
      <c r="M863" s="13" t="s">
        <v>31</v>
      </c>
      <c r="N863" s="13" t="s">
        <v>31</v>
      </c>
      <c r="O863" s="13" t="s">
        <v>31</v>
      </c>
      <c r="P863" s="13">
        <f t="shared" si="110"/>
        <v>1</v>
      </c>
      <c r="R863" s="10" t="str">
        <f t="shared" si="115"/>
        <v/>
      </c>
      <c r="S863" s="10">
        <f t="shared" si="115"/>
        <v>14830.48</v>
      </c>
      <c r="T863" s="10" t="str">
        <f t="shared" si="115"/>
        <v/>
      </c>
      <c r="U863" s="10" t="str">
        <f t="shared" si="115"/>
        <v/>
      </c>
      <c r="V863" s="10" t="str">
        <f t="shared" si="115"/>
        <v/>
      </c>
      <c r="W863" s="10" t="str">
        <f t="shared" si="115"/>
        <v/>
      </c>
      <c r="X863" s="10" t="str">
        <f t="shared" si="115"/>
        <v/>
      </c>
      <c r="Y863" s="14">
        <f t="shared" si="111"/>
        <v>0</v>
      </c>
      <c r="Z863" s="4"/>
      <c r="AA863" s="10" t="str">
        <f t="shared" si="114"/>
        <v/>
      </c>
      <c r="AB863" s="10">
        <f t="shared" si="114"/>
        <v>236.58714285714288</v>
      </c>
      <c r="AC863" s="10" t="str">
        <f t="shared" si="114"/>
        <v/>
      </c>
      <c r="AD863" s="10" t="str">
        <f t="shared" si="114"/>
        <v/>
      </c>
      <c r="AE863" s="10" t="str">
        <f t="shared" si="114"/>
        <v/>
      </c>
      <c r="AF863" s="10" t="str">
        <f t="shared" si="114"/>
        <v/>
      </c>
      <c r="AG863" s="10" t="str">
        <f t="shared" si="113"/>
        <v/>
      </c>
      <c r="AH863" s="14">
        <f t="shared" si="112"/>
        <v>0</v>
      </c>
      <c r="AJ863" s="13" t="s">
        <v>32</v>
      </c>
    </row>
    <row r="864" spans="1:36" x14ac:dyDescent="0.3">
      <c r="A864" s="15" t="s">
        <v>1023</v>
      </c>
      <c r="B864" s="9" t="str">
        <f>VLOOKUP(A864,'[1]Sub Pivot'!A$1:C$65536,2,FALSE)</f>
        <v>SEVEN FEATHERS SUBSTATION (UIUC)</v>
      </c>
      <c r="C864" s="10">
        <f>VLOOKUP(A864,'[1]Sub Pivot'!A$1:C$65536,3,FALSE)</f>
        <v>10386.61</v>
      </c>
      <c r="D864" s="10">
        <f>IFERROR(VLOOKUP(A864,'[1]BP-18 Substation Detail'!A$1:C$65536,3,FALSE),"")</f>
        <v>10386.61</v>
      </c>
      <c r="E864" s="11">
        <f t="shared" si="109"/>
        <v>0</v>
      </c>
      <c r="G864" s="10">
        <f>IFERROR(VLOOKUP('BP-20 Substation Detail'!A864,'[1]O&amp;M Pivot'!M$1:V$65536,10,FALSE),0)</f>
        <v>227.91714285714286</v>
      </c>
      <c r="I864" s="13" t="s">
        <v>31</v>
      </c>
      <c r="J864" s="13">
        <v>1</v>
      </c>
      <c r="K864" s="13" t="s">
        <v>31</v>
      </c>
      <c r="L864" s="13" t="s">
        <v>31</v>
      </c>
      <c r="M864" s="13" t="s">
        <v>31</v>
      </c>
      <c r="N864" s="13" t="s">
        <v>31</v>
      </c>
      <c r="O864" s="13" t="s">
        <v>31</v>
      </c>
      <c r="P864" s="13">
        <f t="shared" si="110"/>
        <v>1</v>
      </c>
      <c r="R864" s="10" t="str">
        <f t="shared" si="115"/>
        <v/>
      </c>
      <c r="S864" s="10">
        <f t="shared" si="115"/>
        <v>10386.61</v>
      </c>
      <c r="T864" s="10" t="str">
        <f t="shared" si="115"/>
        <v/>
      </c>
      <c r="U864" s="10" t="str">
        <f t="shared" si="115"/>
        <v/>
      </c>
      <c r="V864" s="10" t="str">
        <f t="shared" si="115"/>
        <v/>
      </c>
      <c r="W864" s="10" t="str">
        <f t="shared" si="115"/>
        <v/>
      </c>
      <c r="X864" s="10" t="str">
        <f t="shared" si="115"/>
        <v/>
      </c>
      <c r="Y864" s="14">
        <f t="shared" si="111"/>
        <v>0</v>
      </c>
      <c r="Z864" s="4"/>
      <c r="AA864" s="10" t="str">
        <f t="shared" si="114"/>
        <v/>
      </c>
      <c r="AB864" s="10">
        <f t="shared" si="114"/>
        <v>227.91714285714286</v>
      </c>
      <c r="AC864" s="10" t="str">
        <f t="shared" si="114"/>
        <v/>
      </c>
      <c r="AD864" s="10" t="str">
        <f t="shared" si="114"/>
        <v/>
      </c>
      <c r="AE864" s="10" t="str">
        <f t="shared" si="114"/>
        <v/>
      </c>
      <c r="AF864" s="10" t="str">
        <f t="shared" si="114"/>
        <v/>
      </c>
      <c r="AG864" s="10" t="str">
        <f t="shared" si="113"/>
        <v/>
      </c>
      <c r="AH864" s="14">
        <f t="shared" si="112"/>
        <v>0</v>
      </c>
      <c r="AJ864" s="13" t="s">
        <v>32</v>
      </c>
    </row>
    <row r="865" spans="1:36" x14ac:dyDescent="0.3">
      <c r="A865" s="15" t="s">
        <v>1024</v>
      </c>
      <c r="B865" s="9" t="str">
        <f>VLOOKUP(A865,'[1]Sub Pivot'!A$1:C$65536,2,FALSE)</f>
        <v>FEEDVILLE SUBSTATION (UEC)</v>
      </c>
      <c r="C865" s="10">
        <f>VLOOKUP(A865,'[1]Sub Pivot'!A$1:C$65536,3,FALSE)</f>
        <v>6547.62</v>
      </c>
      <c r="D865" s="10">
        <f>IFERROR(VLOOKUP(A865,'[1]BP-18 Substation Detail'!A$1:C$65536,3,FALSE),"")</f>
        <v>6547.62</v>
      </c>
      <c r="E865" s="11">
        <f t="shared" si="109"/>
        <v>0</v>
      </c>
      <c r="G865" s="10">
        <f>IFERROR(VLOOKUP('BP-20 Substation Detail'!A865,'[1]O&amp;M Pivot'!M$1:V$65536,10,FALSE),0)</f>
        <v>1003.8642857142859</v>
      </c>
      <c r="I865" s="13" t="s">
        <v>31</v>
      </c>
      <c r="J865" s="13">
        <v>1</v>
      </c>
      <c r="K865" s="13" t="s">
        <v>31</v>
      </c>
      <c r="L865" s="13" t="s">
        <v>31</v>
      </c>
      <c r="M865" s="13" t="s">
        <v>31</v>
      </c>
      <c r="N865" s="13" t="s">
        <v>31</v>
      </c>
      <c r="O865" s="13" t="s">
        <v>31</v>
      </c>
      <c r="P865" s="13">
        <f t="shared" si="110"/>
        <v>1</v>
      </c>
      <c r="R865" s="10" t="str">
        <f t="shared" si="115"/>
        <v/>
      </c>
      <c r="S865" s="10">
        <f t="shared" si="115"/>
        <v>6547.62</v>
      </c>
      <c r="T865" s="10" t="str">
        <f t="shared" si="115"/>
        <v/>
      </c>
      <c r="U865" s="10" t="str">
        <f t="shared" si="115"/>
        <v/>
      </c>
      <c r="V865" s="10" t="str">
        <f t="shared" si="115"/>
        <v/>
      </c>
      <c r="W865" s="10" t="str">
        <f t="shared" si="115"/>
        <v/>
      </c>
      <c r="X865" s="10" t="str">
        <f t="shared" si="115"/>
        <v/>
      </c>
      <c r="Y865" s="14">
        <f t="shared" si="111"/>
        <v>0</v>
      </c>
      <c r="Z865" s="4"/>
      <c r="AA865" s="10" t="str">
        <f t="shared" si="114"/>
        <v/>
      </c>
      <c r="AB865" s="10">
        <f t="shared" si="114"/>
        <v>1003.8642857142859</v>
      </c>
      <c r="AC865" s="10" t="str">
        <f t="shared" si="114"/>
        <v/>
      </c>
      <c r="AD865" s="10" t="str">
        <f t="shared" si="114"/>
        <v/>
      </c>
      <c r="AE865" s="10" t="str">
        <f t="shared" si="114"/>
        <v/>
      </c>
      <c r="AF865" s="10" t="str">
        <f t="shared" si="114"/>
        <v/>
      </c>
      <c r="AG865" s="10" t="str">
        <f t="shared" si="113"/>
        <v/>
      </c>
      <c r="AH865" s="14">
        <f t="shared" si="112"/>
        <v>0</v>
      </c>
      <c r="AJ865" s="13" t="s">
        <v>32</v>
      </c>
    </row>
    <row r="866" spans="1:36" x14ac:dyDescent="0.3">
      <c r="A866" s="15" t="s">
        <v>1025</v>
      </c>
      <c r="B866" s="9" t="str">
        <f>VLOOKUP(A866,'[1]Sub Pivot'!A$1:C$65536,2,FALSE)</f>
        <v>HERMISTON BUTTE (UEC)</v>
      </c>
      <c r="C866" s="10">
        <f>VLOOKUP(A866,'[1]Sub Pivot'!A$1:C$65536,3,FALSE)</f>
        <v>20110.830000000002</v>
      </c>
      <c r="D866" s="10">
        <f>IFERROR(VLOOKUP(A866,'[1]BP-18 Substation Detail'!A$1:C$65536,3,FALSE),"")</f>
        <v>20110.830000000002</v>
      </c>
      <c r="E866" s="11">
        <f t="shared" si="109"/>
        <v>0</v>
      </c>
      <c r="G866" s="10">
        <f>IFERROR(VLOOKUP('BP-20 Substation Detail'!A866,'[1]O&amp;M Pivot'!M$1:V$65536,10,FALSE),0)</f>
        <v>233.95714285714286</v>
      </c>
      <c r="I866" s="13" t="s">
        <v>31</v>
      </c>
      <c r="J866" s="13">
        <v>1</v>
      </c>
      <c r="K866" s="13" t="s">
        <v>31</v>
      </c>
      <c r="L866" s="13" t="s">
        <v>31</v>
      </c>
      <c r="M866" s="13" t="s">
        <v>31</v>
      </c>
      <c r="N866" s="13" t="s">
        <v>31</v>
      </c>
      <c r="O866" s="13" t="s">
        <v>31</v>
      </c>
      <c r="P866" s="13">
        <f t="shared" si="110"/>
        <v>1</v>
      </c>
      <c r="R866" s="10" t="str">
        <f t="shared" si="115"/>
        <v/>
      </c>
      <c r="S866" s="10">
        <f t="shared" si="115"/>
        <v>20110.830000000002</v>
      </c>
      <c r="T866" s="10" t="str">
        <f t="shared" si="115"/>
        <v/>
      </c>
      <c r="U866" s="10" t="str">
        <f t="shared" si="115"/>
        <v/>
      </c>
      <c r="V866" s="10" t="str">
        <f t="shared" si="115"/>
        <v/>
      </c>
      <c r="W866" s="10" t="str">
        <f t="shared" si="115"/>
        <v/>
      </c>
      <c r="X866" s="10" t="str">
        <f t="shared" si="115"/>
        <v/>
      </c>
      <c r="Y866" s="14">
        <f t="shared" si="111"/>
        <v>0</v>
      </c>
      <c r="Z866" s="4"/>
      <c r="AA866" s="10" t="str">
        <f t="shared" si="114"/>
        <v/>
      </c>
      <c r="AB866" s="10">
        <f t="shared" si="114"/>
        <v>233.95714285714286</v>
      </c>
      <c r="AC866" s="10" t="str">
        <f t="shared" si="114"/>
        <v/>
      </c>
      <c r="AD866" s="10" t="str">
        <f t="shared" si="114"/>
        <v/>
      </c>
      <c r="AE866" s="10" t="str">
        <f t="shared" si="114"/>
        <v/>
      </c>
      <c r="AF866" s="10" t="str">
        <f t="shared" si="114"/>
        <v/>
      </c>
      <c r="AG866" s="10" t="str">
        <f t="shared" si="113"/>
        <v/>
      </c>
      <c r="AH866" s="14">
        <f t="shared" si="112"/>
        <v>0</v>
      </c>
      <c r="AJ866" s="13" t="s">
        <v>32</v>
      </c>
    </row>
    <row r="867" spans="1:36" x14ac:dyDescent="0.3">
      <c r="A867" s="15" t="s">
        <v>1026</v>
      </c>
      <c r="B867" s="9" t="str">
        <f>VLOOKUP(A867,'[1]Sub Pivot'!A$1:C$65536,2,FALSE)</f>
        <v>WARDEN POLE NO 2 METERING POINT</v>
      </c>
      <c r="C867" s="10">
        <f>VLOOKUP(A867,'[1]Sub Pivot'!A$1:C$65536,3,FALSE)</f>
        <v>13120.65</v>
      </c>
      <c r="D867" s="10">
        <f>IFERROR(VLOOKUP(A867,'[1]BP-18 Substation Detail'!A$1:C$65536,3,FALSE),"")</f>
        <v>13120.65</v>
      </c>
      <c r="E867" s="11">
        <f t="shared" si="109"/>
        <v>0</v>
      </c>
      <c r="G867" s="10">
        <f>IFERROR(VLOOKUP('BP-20 Substation Detail'!A867,'[1]O&amp;M Pivot'!M$1:V$65536,10,FALSE),0)</f>
        <v>0</v>
      </c>
      <c r="I867" s="13" t="s">
        <v>31</v>
      </c>
      <c r="J867" s="13">
        <v>1</v>
      </c>
      <c r="K867" s="13" t="s">
        <v>31</v>
      </c>
      <c r="L867" s="13" t="s">
        <v>31</v>
      </c>
      <c r="M867" s="13" t="s">
        <v>31</v>
      </c>
      <c r="N867" s="13" t="s">
        <v>31</v>
      </c>
      <c r="O867" s="13" t="s">
        <v>31</v>
      </c>
      <c r="P867" s="13">
        <f t="shared" si="110"/>
        <v>1</v>
      </c>
      <c r="R867" s="10" t="str">
        <f t="shared" si="115"/>
        <v/>
      </c>
      <c r="S867" s="10">
        <f t="shared" si="115"/>
        <v>13120.65</v>
      </c>
      <c r="T867" s="10" t="str">
        <f t="shared" si="115"/>
        <v/>
      </c>
      <c r="U867" s="10" t="str">
        <f t="shared" si="115"/>
        <v/>
      </c>
      <c r="V867" s="10" t="str">
        <f t="shared" si="115"/>
        <v/>
      </c>
      <c r="W867" s="10" t="str">
        <f t="shared" si="115"/>
        <v/>
      </c>
      <c r="X867" s="10" t="str">
        <f t="shared" si="115"/>
        <v/>
      </c>
      <c r="Y867" s="14">
        <f t="shared" si="111"/>
        <v>0</v>
      </c>
      <c r="Z867" s="4"/>
      <c r="AA867" s="10" t="str">
        <f t="shared" si="114"/>
        <v/>
      </c>
      <c r="AB867" s="10">
        <f t="shared" si="114"/>
        <v>0</v>
      </c>
      <c r="AC867" s="10" t="str">
        <f t="shared" si="114"/>
        <v/>
      </c>
      <c r="AD867" s="10" t="str">
        <f t="shared" si="114"/>
        <v/>
      </c>
      <c r="AE867" s="10" t="str">
        <f t="shared" si="114"/>
        <v/>
      </c>
      <c r="AF867" s="10" t="str">
        <f t="shared" si="114"/>
        <v/>
      </c>
      <c r="AG867" s="10" t="str">
        <f t="shared" si="113"/>
        <v/>
      </c>
      <c r="AH867" s="14">
        <f t="shared" si="112"/>
        <v>0</v>
      </c>
      <c r="AJ867" s="13" t="s">
        <v>32</v>
      </c>
    </row>
    <row r="868" spans="1:36" x14ac:dyDescent="0.3">
      <c r="A868" s="15" t="s">
        <v>1027</v>
      </c>
      <c r="B868" s="9" t="str">
        <f>VLOOKUP(A868,'[1]Sub Pivot'!A$1:C$65536,2,FALSE)</f>
        <v>QUARTZ SUBSTATION (IDAHO POWER)</v>
      </c>
      <c r="C868" s="10">
        <f>VLOOKUP(A868,'[1]Sub Pivot'!A$1:C$65536,3,FALSE)</f>
        <v>9766.42</v>
      </c>
      <c r="D868" s="10">
        <f>IFERROR(VLOOKUP(A868,'[1]BP-18 Substation Detail'!A$1:C$65536,3,FALSE),"")</f>
        <v>9766.42</v>
      </c>
      <c r="E868" s="11">
        <f t="shared" si="109"/>
        <v>0</v>
      </c>
      <c r="G868" s="10">
        <f>IFERROR(VLOOKUP('BP-20 Substation Detail'!A868,'[1]O&amp;M Pivot'!M$1:V$65536,10,FALSE),0)</f>
        <v>20.385714285714283</v>
      </c>
      <c r="I868" s="13" t="s">
        <v>31</v>
      </c>
      <c r="J868" s="13">
        <v>1</v>
      </c>
      <c r="K868" s="13" t="s">
        <v>31</v>
      </c>
      <c r="L868" s="13" t="s">
        <v>31</v>
      </c>
      <c r="M868" s="13" t="s">
        <v>31</v>
      </c>
      <c r="N868" s="13" t="s">
        <v>31</v>
      </c>
      <c r="O868" s="13" t="s">
        <v>31</v>
      </c>
      <c r="P868" s="13">
        <f t="shared" si="110"/>
        <v>1</v>
      </c>
      <c r="R868" s="10" t="str">
        <f t="shared" si="115"/>
        <v/>
      </c>
      <c r="S868" s="10">
        <f t="shared" si="115"/>
        <v>9766.42</v>
      </c>
      <c r="T868" s="10" t="str">
        <f t="shared" si="115"/>
        <v/>
      </c>
      <c r="U868" s="10" t="str">
        <f t="shared" si="115"/>
        <v/>
      </c>
      <c r="V868" s="10" t="str">
        <f t="shared" si="115"/>
        <v/>
      </c>
      <c r="W868" s="10" t="str">
        <f t="shared" si="115"/>
        <v/>
      </c>
      <c r="X868" s="10" t="str">
        <f t="shared" si="115"/>
        <v/>
      </c>
      <c r="Y868" s="14">
        <f t="shared" si="111"/>
        <v>0</v>
      </c>
      <c r="Z868" s="4"/>
      <c r="AA868" s="10" t="str">
        <f t="shared" si="114"/>
        <v/>
      </c>
      <c r="AB868" s="10">
        <f t="shared" si="114"/>
        <v>20.385714285714283</v>
      </c>
      <c r="AC868" s="10" t="str">
        <f t="shared" si="114"/>
        <v/>
      </c>
      <c r="AD868" s="10" t="str">
        <f t="shared" si="114"/>
        <v/>
      </c>
      <c r="AE868" s="10" t="str">
        <f t="shared" si="114"/>
        <v/>
      </c>
      <c r="AF868" s="10" t="str">
        <f t="shared" si="114"/>
        <v/>
      </c>
      <c r="AG868" s="10" t="str">
        <f t="shared" si="113"/>
        <v/>
      </c>
      <c r="AH868" s="14">
        <f t="shared" si="112"/>
        <v>0</v>
      </c>
      <c r="AJ868" s="13" t="s">
        <v>32</v>
      </c>
    </row>
    <row r="869" spans="1:36" x14ac:dyDescent="0.3">
      <c r="A869" s="15" t="s">
        <v>1028</v>
      </c>
      <c r="B869" s="9" t="str">
        <f>VLOOKUP(A869,'[1]Sub Pivot'!A$1:C$65536,2,FALSE)</f>
        <v>MOYIE DAM</v>
      </c>
      <c r="C869" s="10">
        <f>VLOOKUP(A869,'[1]Sub Pivot'!A$1:C$65536,3,FALSE)</f>
        <v>32178.670000000002</v>
      </c>
      <c r="D869" s="10">
        <f>IFERROR(VLOOKUP(A869,'[1]BP-18 Substation Detail'!A$1:C$65536,3,FALSE),"")</f>
        <v>32178.670000000002</v>
      </c>
      <c r="E869" s="11">
        <f t="shared" si="109"/>
        <v>0</v>
      </c>
      <c r="G869" s="10">
        <f>IFERROR(VLOOKUP('BP-20 Substation Detail'!A869,'[1]O&amp;M Pivot'!M$1:V$65536,10,FALSE),0)</f>
        <v>290.39142857142861</v>
      </c>
      <c r="I869" s="13" t="s">
        <v>31</v>
      </c>
      <c r="J869" s="13">
        <v>1</v>
      </c>
      <c r="K869" s="13" t="s">
        <v>31</v>
      </c>
      <c r="L869" s="13" t="s">
        <v>31</v>
      </c>
      <c r="M869" s="13" t="s">
        <v>31</v>
      </c>
      <c r="N869" s="13" t="s">
        <v>31</v>
      </c>
      <c r="O869" s="13" t="s">
        <v>31</v>
      </c>
      <c r="P869" s="13">
        <f t="shared" si="110"/>
        <v>1</v>
      </c>
      <c r="R869" s="10" t="str">
        <f t="shared" si="115"/>
        <v/>
      </c>
      <c r="S869" s="10">
        <f t="shared" si="115"/>
        <v>32178.670000000002</v>
      </c>
      <c r="T869" s="10" t="str">
        <f t="shared" si="115"/>
        <v/>
      </c>
      <c r="U869" s="10" t="str">
        <f t="shared" si="115"/>
        <v/>
      </c>
      <c r="V869" s="10" t="str">
        <f t="shared" si="115"/>
        <v/>
      </c>
      <c r="W869" s="10" t="str">
        <f t="shared" si="115"/>
        <v/>
      </c>
      <c r="X869" s="10" t="str">
        <f t="shared" si="115"/>
        <v/>
      </c>
      <c r="Y869" s="14">
        <f t="shared" si="111"/>
        <v>0</v>
      </c>
      <c r="Z869" s="4"/>
      <c r="AA869" s="10" t="str">
        <f t="shared" si="114"/>
        <v/>
      </c>
      <c r="AB869" s="10">
        <f t="shared" si="114"/>
        <v>290.39142857142861</v>
      </c>
      <c r="AC869" s="10" t="str">
        <f t="shared" si="114"/>
        <v/>
      </c>
      <c r="AD869" s="10" t="str">
        <f t="shared" si="114"/>
        <v/>
      </c>
      <c r="AE869" s="10" t="str">
        <f t="shared" si="114"/>
        <v/>
      </c>
      <c r="AF869" s="10" t="str">
        <f t="shared" si="114"/>
        <v/>
      </c>
      <c r="AG869" s="10" t="str">
        <f t="shared" si="113"/>
        <v/>
      </c>
      <c r="AH869" s="14">
        <f t="shared" si="112"/>
        <v>0</v>
      </c>
      <c r="AJ869" s="13" t="s">
        <v>32</v>
      </c>
    </row>
    <row r="870" spans="1:36" x14ac:dyDescent="0.3">
      <c r="A870" s="15" t="s">
        <v>1029</v>
      </c>
      <c r="B870" s="9" t="str">
        <f>VLOOKUP(A870,'[1]Sub Pivot'!A$1:C$65536,2,FALSE)</f>
        <v>DREWSEY METERING POINT (IPCO)</v>
      </c>
      <c r="C870" s="10">
        <f>VLOOKUP(A870,'[1]Sub Pivot'!A$1:C$65536,3,FALSE)</f>
        <v>6038.86</v>
      </c>
      <c r="D870" s="10">
        <f>IFERROR(VLOOKUP(A870,'[1]BP-18 Substation Detail'!A$1:C$65536,3,FALSE),"")</f>
        <v>6038.86</v>
      </c>
      <c r="E870" s="11">
        <f t="shared" si="109"/>
        <v>0</v>
      </c>
      <c r="G870" s="10">
        <f>IFERROR(VLOOKUP('BP-20 Substation Detail'!A870,'[1]O&amp;M Pivot'!M$1:V$65536,10,FALSE),0)</f>
        <v>1219.3242857142857</v>
      </c>
      <c r="I870" s="13" t="s">
        <v>31</v>
      </c>
      <c r="J870" s="13">
        <v>1</v>
      </c>
      <c r="K870" s="13" t="s">
        <v>31</v>
      </c>
      <c r="L870" s="13" t="s">
        <v>31</v>
      </c>
      <c r="M870" s="13" t="s">
        <v>31</v>
      </c>
      <c r="N870" s="13" t="s">
        <v>31</v>
      </c>
      <c r="O870" s="13" t="s">
        <v>31</v>
      </c>
      <c r="P870" s="13">
        <f t="shared" si="110"/>
        <v>1</v>
      </c>
      <c r="R870" s="10" t="str">
        <f t="shared" si="115"/>
        <v/>
      </c>
      <c r="S870" s="10">
        <f t="shared" si="115"/>
        <v>6038.86</v>
      </c>
      <c r="T870" s="10" t="str">
        <f t="shared" si="115"/>
        <v/>
      </c>
      <c r="U870" s="10" t="str">
        <f t="shared" si="115"/>
        <v/>
      </c>
      <c r="V870" s="10" t="str">
        <f t="shared" si="115"/>
        <v/>
      </c>
      <c r="W870" s="10" t="str">
        <f t="shared" si="115"/>
        <v/>
      </c>
      <c r="X870" s="10" t="str">
        <f t="shared" si="115"/>
        <v/>
      </c>
      <c r="Y870" s="14">
        <f t="shared" si="111"/>
        <v>0</v>
      </c>
      <c r="Z870" s="4"/>
      <c r="AA870" s="10" t="str">
        <f t="shared" si="114"/>
        <v/>
      </c>
      <c r="AB870" s="10">
        <f t="shared" si="114"/>
        <v>1219.3242857142857</v>
      </c>
      <c r="AC870" s="10" t="str">
        <f t="shared" si="114"/>
        <v/>
      </c>
      <c r="AD870" s="10" t="str">
        <f t="shared" si="114"/>
        <v/>
      </c>
      <c r="AE870" s="10" t="str">
        <f t="shared" si="114"/>
        <v/>
      </c>
      <c r="AF870" s="10" t="str">
        <f t="shared" si="114"/>
        <v/>
      </c>
      <c r="AG870" s="10" t="str">
        <f t="shared" si="113"/>
        <v/>
      </c>
      <c r="AH870" s="14">
        <f t="shared" si="112"/>
        <v>0</v>
      </c>
      <c r="AJ870" s="13" t="s">
        <v>32</v>
      </c>
    </row>
    <row r="871" spans="1:36" x14ac:dyDescent="0.3">
      <c r="A871" s="15" t="s">
        <v>1030</v>
      </c>
      <c r="B871" s="9" t="str">
        <f>VLOOKUP(A871,'[1]Sub Pivot'!A$1:C$65536,2,FALSE)</f>
        <v>DOVER SWITCHING STATION</v>
      </c>
      <c r="C871" s="10">
        <f>VLOOKUP(A871,'[1]Sub Pivot'!A$1:C$65536,3,FALSE)</f>
        <v>18324.310000000001</v>
      </c>
      <c r="D871" s="10">
        <f>IFERROR(VLOOKUP(A871,'[1]BP-18 Substation Detail'!A$1:C$65536,3,FALSE),"")</f>
        <v>18324.310000000001</v>
      </c>
      <c r="E871" s="11">
        <f t="shared" si="109"/>
        <v>0</v>
      </c>
      <c r="G871" s="10">
        <f>IFERROR(VLOOKUP('BP-20 Substation Detail'!A871,'[1]O&amp;M Pivot'!M$1:V$65536,10,FALSE),0)</f>
        <v>132.23285714285711</v>
      </c>
      <c r="I871" s="13" t="s">
        <v>31</v>
      </c>
      <c r="J871" s="13">
        <v>1</v>
      </c>
      <c r="K871" s="13" t="s">
        <v>31</v>
      </c>
      <c r="L871" s="13" t="s">
        <v>31</v>
      </c>
      <c r="M871" s="13" t="s">
        <v>31</v>
      </c>
      <c r="N871" s="13" t="s">
        <v>31</v>
      </c>
      <c r="O871" s="13" t="s">
        <v>31</v>
      </c>
      <c r="P871" s="13">
        <f t="shared" si="110"/>
        <v>1</v>
      </c>
      <c r="R871" s="10" t="str">
        <f t="shared" si="115"/>
        <v/>
      </c>
      <c r="S871" s="10">
        <f t="shared" si="115"/>
        <v>18324.310000000001</v>
      </c>
      <c r="T871" s="10" t="str">
        <f t="shared" si="115"/>
        <v/>
      </c>
      <c r="U871" s="10" t="str">
        <f t="shared" si="115"/>
        <v/>
      </c>
      <c r="V871" s="10" t="str">
        <f t="shared" si="115"/>
        <v/>
      </c>
      <c r="W871" s="10" t="str">
        <f t="shared" si="115"/>
        <v/>
      </c>
      <c r="X871" s="10" t="str">
        <f t="shared" si="115"/>
        <v/>
      </c>
      <c r="Y871" s="14">
        <f t="shared" si="111"/>
        <v>0</v>
      </c>
      <c r="Z871" s="4"/>
      <c r="AA871" s="10" t="str">
        <f t="shared" si="114"/>
        <v/>
      </c>
      <c r="AB871" s="10">
        <f t="shared" si="114"/>
        <v>132.23285714285711</v>
      </c>
      <c r="AC871" s="10" t="str">
        <f t="shared" si="114"/>
        <v/>
      </c>
      <c r="AD871" s="10" t="str">
        <f t="shared" si="114"/>
        <v/>
      </c>
      <c r="AE871" s="10" t="str">
        <f t="shared" si="114"/>
        <v/>
      </c>
      <c r="AF871" s="10" t="str">
        <f t="shared" si="114"/>
        <v/>
      </c>
      <c r="AG871" s="10" t="str">
        <f t="shared" si="113"/>
        <v/>
      </c>
      <c r="AH871" s="14">
        <f t="shared" si="112"/>
        <v>0</v>
      </c>
      <c r="AJ871" s="13" t="s">
        <v>32</v>
      </c>
    </row>
    <row r="872" spans="1:36" x14ac:dyDescent="0.3">
      <c r="A872" s="15" t="s">
        <v>1031</v>
      </c>
      <c r="B872" s="9" t="str">
        <f>VLOOKUP(A872,'[1]Sub Pivot'!A$1:C$65536,2,FALSE)</f>
        <v>SHANO SUBSTATION</v>
      </c>
      <c r="C872" s="10">
        <f>VLOOKUP(A872,'[1]Sub Pivot'!A$1:C$65536,3,FALSE)</f>
        <v>32044.81</v>
      </c>
      <c r="D872" s="10">
        <f>IFERROR(VLOOKUP(A872,'[1]BP-18 Substation Detail'!A$1:C$65536,3,FALSE),"")</f>
        <v>32044.81</v>
      </c>
      <c r="E872" s="11">
        <f t="shared" si="109"/>
        <v>0</v>
      </c>
      <c r="G872" s="10">
        <f>IFERROR(VLOOKUP('BP-20 Substation Detail'!A872,'[1]O&amp;M Pivot'!M$1:V$65536,10,FALSE),0)</f>
        <v>494.79714285714283</v>
      </c>
      <c r="I872" s="13" t="s">
        <v>31</v>
      </c>
      <c r="J872" s="13">
        <v>1</v>
      </c>
      <c r="K872" s="13" t="s">
        <v>31</v>
      </c>
      <c r="L872" s="13" t="s">
        <v>31</v>
      </c>
      <c r="M872" s="13" t="s">
        <v>31</v>
      </c>
      <c r="N872" s="13" t="s">
        <v>31</v>
      </c>
      <c r="O872" s="13" t="s">
        <v>31</v>
      </c>
      <c r="P872" s="13">
        <f t="shared" si="110"/>
        <v>1</v>
      </c>
      <c r="R872" s="10" t="str">
        <f t="shared" si="115"/>
        <v/>
      </c>
      <c r="S872" s="10">
        <f t="shared" si="115"/>
        <v>32044.81</v>
      </c>
      <c r="T872" s="10" t="str">
        <f t="shared" si="115"/>
        <v/>
      </c>
      <c r="U872" s="10" t="str">
        <f t="shared" si="115"/>
        <v/>
      </c>
      <c r="V872" s="10" t="str">
        <f t="shared" si="115"/>
        <v/>
      </c>
      <c r="W872" s="10" t="str">
        <f t="shared" si="115"/>
        <v/>
      </c>
      <c r="X872" s="10" t="str">
        <f t="shared" si="115"/>
        <v/>
      </c>
      <c r="Y872" s="14">
        <f t="shared" si="111"/>
        <v>0</v>
      </c>
      <c r="Z872" s="4"/>
      <c r="AA872" s="10" t="str">
        <f t="shared" si="114"/>
        <v/>
      </c>
      <c r="AB872" s="10">
        <f t="shared" si="114"/>
        <v>494.79714285714283</v>
      </c>
      <c r="AC872" s="10" t="str">
        <f t="shared" si="114"/>
        <v/>
      </c>
      <c r="AD872" s="10" t="str">
        <f t="shared" si="114"/>
        <v/>
      </c>
      <c r="AE872" s="10" t="str">
        <f t="shared" si="114"/>
        <v/>
      </c>
      <c r="AF872" s="10" t="str">
        <f t="shared" si="114"/>
        <v/>
      </c>
      <c r="AG872" s="10" t="str">
        <f t="shared" si="113"/>
        <v/>
      </c>
      <c r="AH872" s="14">
        <f t="shared" si="112"/>
        <v>0</v>
      </c>
      <c r="AJ872" s="13" t="s">
        <v>32</v>
      </c>
    </row>
    <row r="873" spans="1:36" x14ac:dyDescent="0.3">
      <c r="A873" s="15" t="s">
        <v>1032</v>
      </c>
      <c r="B873" s="9" t="str">
        <f>VLOOKUP(A873,'[1]Sub Pivot'!A$1:C$65536,2,FALSE)</f>
        <v>UNITY SUBSTATION (IDAHO POWERCOMPANY)</v>
      </c>
      <c r="C873" s="10">
        <f>VLOOKUP(A873,'[1]Sub Pivot'!A$1:C$65536,3,FALSE)</f>
        <v>6894.11</v>
      </c>
      <c r="D873" s="10">
        <f>IFERROR(VLOOKUP(A873,'[1]BP-18 Substation Detail'!A$1:C$65536,3,FALSE),"")</f>
        <v>6894.11</v>
      </c>
      <c r="E873" s="11">
        <f t="shared" si="109"/>
        <v>0</v>
      </c>
      <c r="G873" s="10">
        <f>IFERROR(VLOOKUP('BP-20 Substation Detail'!A873,'[1]O&amp;M Pivot'!M$1:V$65536,10,FALSE),0)</f>
        <v>0</v>
      </c>
      <c r="I873" s="13" t="s">
        <v>31</v>
      </c>
      <c r="J873" s="13">
        <v>1</v>
      </c>
      <c r="K873" s="13" t="s">
        <v>31</v>
      </c>
      <c r="L873" s="13" t="s">
        <v>31</v>
      </c>
      <c r="M873" s="13" t="s">
        <v>31</v>
      </c>
      <c r="N873" s="13" t="s">
        <v>31</v>
      </c>
      <c r="O873" s="13" t="s">
        <v>31</v>
      </c>
      <c r="P873" s="13">
        <f t="shared" si="110"/>
        <v>1</v>
      </c>
      <c r="R873" s="10" t="str">
        <f t="shared" si="115"/>
        <v/>
      </c>
      <c r="S873" s="10">
        <f t="shared" si="115"/>
        <v>6894.11</v>
      </c>
      <c r="T873" s="10" t="str">
        <f t="shared" si="115"/>
        <v/>
      </c>
      <c r="U873" s="10" t="str">
        <f t="shared" si="115"/>
        <v/>
      </c>
      <c r="V873" s="10" t="str">
        <f t="shared" si="115"/>
        <v/>
      </c>
      <c r="W873" s="10" t="str">
        <f t="shared" si="115"/>
        <v/>
      </c>
      <c r="X873" s="10" t="str">
        <f t="shared" si="115"/>
        <v/>
      </c>
      <c r="Y873" s="14">
        <f t="shared" si="111"/>
        <v>0</v>
      </c>
      <c r="Z873" s="4"/>
      <c r="AA873" s="10" t="str">
        <f t="shared" si="114"/>
        <v/>
      </c>
      <c r="AB873" s="10">
        <f t="shared" si="114"/>
        <v>0</v>
      </c>
      <c r="AC873" s="10" t="str">
        <f t="shared" si="114"/>
        <v/>
      </c>
      <c r="AD873" s="10" t="str">
        <f t="shared" si="114"/>
        <v/>
      </c>
      <c r="AE873" s="10" t="str">
        <f t="shared" si="114"/>
        <v/>
      </c>
      <c r="AF873" s="10" t="str">
        <f t="shared" si="114"/>
        <v/>
      </c>
      <c r="AG873" s="10" t="str">
        <f t="shared" si="113"/>
        <v/>
      </c>
      <c r="AH873" s="14">
        <f t="shared" si="112"/>
        <v>0</v>
      </c>
      <c r="AJ873" s="13" t="s">
        <v>32</v>
      </c>
    </row>
    <row r="874" spans="1:36" x14ac:dyDescent="0.3">
      <c r="A874" s="15" t="s">
        <v>1033</v>
      </c>
      <c r="B874" s="18" t="str">
        <f>VLOOKUP(A874,'[1]Sub Pivot'!A$1:C$65536,2,FALSE)</f>
        <v>BROADMOOR SUBSTATION</v>
      </c>
      <c r="C874" s="10">
        <f>VLOOKUP(A874,'[1]Sub Pivot'!A$1:C$65536,3,FALSE)</f>
        <v>104284.33</v>
      </c>
      <c r="D874" s="10">
        <f>IFERROR(VLOOKUP(A874,'[1]BP-18 Substation Detail'!A$1:C$65536,3,FALSE),"")</f>
        <v>57307.65</v>
      </c>
      <c r="E874" s="11">
        <f t="shared" si="109"/>
        <v>0.81972790718167643</v>
      </c>
      <c r="G874" s="10">
        <f>IFERROR(VLOOKUP('BP-20 Substation Detail'!A874,'[1]O&amp;M Pivot'!M$1:V$65536,10,FALSE),0)</f>
        <v>410.90142857142848</v>
      </c>
      <c r="I874" s="13" t="s">
        <v>31</v>
      </c>
      <c r="J874" s="13">
        <v>1</v>
      </c>
      <c r="K874" s="13" t="s">
        <v>31</v>
      </c>
      <c r="L874" s="13" t="s">
        <v>31</v>
      </c>
      <c r="M874" s="13" t="s">
        <v>31</v>
      </c>
      <c r="N874" s="13" t="s">
        <v>31</v>
      </c>
      <c r="O874" s="13" t="s">
        <v>31</v>
      </c>
      <c r="P874" s="13">
        <f t="shared" si="110"/>
        <v>1</v>
      </c>
      <c r="R874" s="10" t="str">
        <f t="shared" si="115"/>
        <v/>
      </c>
      <c r="S874" s="10">
        <f t="shared" si="115"/>
        <v>104284.33</v>
      </c>
      <c r="T874" s="10" t="str">
        <f t="shared" si="115"/>
        <v/>
      </c>
      <c r="U874" s="10" t="str">
        <f t="shared" si="115"/>
        <v/>
      </c>
      <c r="V874" s="10" t="str">
        <f t="shared" si="115"/>
        <v/>
      </c>
      <c r="W874" s="10" t="str">
        <f t="shared" si="115"/>
        <v/>
      </c>
      <c r="X874" s="10" t="str">
        <f t="shared" si="115"/>
        <v/>
      </c>
      <c r="Y874" s="14">
        <f t="shared" si="111"/>
        <v>0</v>
      </c>
      <c r="Z874" s="4"/>
      <c r="AA874" s="10" t="str">
        <f t="shared" si="114"/>
        <v/>
      </c>
      <c r="AB874" s="10">
        <f t="shared" si="114"/>
        <v>410.90142857142848</v>
      </c>
      <c r="AC874" s="10" t="str">
        <f t="shared" si="114"/>
        <v/>
      </c>
      <c r="AD874" s="10" t="str">
        <f t="shared" si="114"/>
        <v/>
      </c>
      <c r="AE874" s="10" t="str">
        <f t="shared" si="114"/>
        <v/>
      </c>
      <c r="AF874" s="10" t="str">
        <f t="shared" si="114"/>
        <v/>
      </c>
      <c r="AG874" s="10" t="str">
        <f t="shared" si="113"/>
        <v/>
      </c>
      <c r="AH874" s="14">
        <f t="shared" si="112"/>
        <v>0</v>
      </c>
      <c r="AJ874" s="24" t="s">
        <v>1034</v>
      </c>
    </row>
    <row r="875" spans="1:36" x14ac:dyDescent="0.3">
      <c r="A875" s="15" t="s">
        <v>1035</v>
      </c>
      <c r="B875" s="9" t="str">
        <f>VLOOKUP(A875,'[1]Sub Pivot'!A$1:C$65536,2,FALSE)</f>
        <v>CITY VIEW SUBSTATION</v>
      </c>
      <c r="C875" s="10">
        <f>VLOOKUP(A875,'[1]Sub Pivot'!A$1:C$65536,3,FALSE)</f>
        <v>29453.4</v>
      </c>
      <c r="D875" s="10">
        <f>IFERROR(VLOOKUP(A875,'[1]BP-18 Substation Detail'!A$1:C$65536,3,FALSE),"")</f>
        <v>29453.4</v>
      </c>
      <c r="E875" s="11">
        <f t="shared" si="109"/>
        <v>0</v>
      </c>
      <c r="G875" s="10">
        <f>IFERROR(VLOOKUP('BP-20 Substation Detail'!A875,'[1]O&amp;M Pivot'!M$1:V$65536,10,FALSE),0)</f>
        <v>737.84857142857152</v>
      </c>
      <c r="I875" s="13" t="s">
        <v>31</v>
      </c>
      <c r="J875" s="13">
        <v>1</v>
      </c>
      <c r="K875" s="13" t="s">
        <v>31</v>
      </c>
      <c r="L875" s="13" t="s">
        <v>31</v>
      </c>
      <c r="M875" s="13" t="s">
        <v>31</v>
      </c>
      <c r="N875" s="13" t="s">
        <v>31</v>
      </c>
      <c r="O875" s="13" t="s">
        <v>31</v>
      </c>
      <c r="P875" s="13">
        <f t="shared" si="110"/>
        <v>1</v>
      </c>
      <c r="R875" s="10" t="str">
        <f t="shared" si="115"/>
        <v/>
      </c>
      <c r="S875" s="10">
        <f t="shared" si="115"/>
        <v>29453.4</v>
      </c>
      <c r="T875" s="10" t="str">
        <f t="shared" si="115"/>
        <v/>
      </c>
      <c r="U875" s="10" t="str">
        <f t="shared" si="115"/>
        <v/>
      </c>
      <c r="V875" s="10" t="str">
        <f t="shared" si="115"/>
        <v/>
      </c>
      <c r="W875" s="10" t="str">
        <f t="shared" si="115"/>
        <v/>
      </c>
      <c r="X875" s="10" t="str">
        <f t="shared" si="115"/>
        <v/>
      </c>
      <c r="Y875" s="14">
        <f t="shared" si="111"/>
        <v>0</v>
      </c>
      <c r="Z875" s="4"/>
      <c r="AA875" s="10" t="str">
        <f t="shared" si="114"/>
        <v/>
      </c>
      <c r="AB875" s="10">
        <f t="shared" si="114"/>
        <v>737.84857142857152</v>
      </c>
      <c r="AC875" s="10" t="str">
        <f t="shared" si="114"/>
        <v/>
      </c>
      <c r="AD875" s="10" t="str">
        <f t="shared" si="114"/>
        <v/>
      </c>
      <c r="AE875" s="10" t="str">
        <f t="shared" si="114"/>
        <v/>
      </c>
      <c r="AF875" s="10" t="str">
        <f t="shared" si="114"/>
        <v/>
      </c>
      <c r="AG875" s="10" t="str">
        <f t="shared" si="113"/>
        <v/>
      </c>
      <c r="AH875" s="14">
        <f t="shared" si="112"/>
        <v>0</v>
      </c>
      <c r="AJ875" s="13" t="s">
        <v>32</v>
      </c>
    </row>
    <row r="876" spans="1:36" x14ac:dyDescent="0.3">
      <c r="A876" s="15" t="s">
        <v>1036</v>
      </c>
      <c r="B876" s="9" t="str">
        <f>VLOOKUP(A876,'[1]Sub Pivot'!A$1:C$65536,2,FALSE)</f>
        <v>MILL PRIMARY SUBSTATION</v>
      </c>
      <c r="C876" s="10">
        <f>VLOOKUP(A876,'[1]Sub Pivot'!A$1:C$65536,3,FALSE)</f>
        <v>44408.83</v>
      </c>
      <c r="D876" s="10">
        <f>IFERROR(VLOOKUP(A876,'[1]BP-18 Substation Detail'!A$1:C$65536,3,FALSE),"")</f>
        <v>44408.83</v>
      </c>
      <c r="E876" s="11">
        <f t="shared" si="109"/>
        <v>0</v>
      </c>
      <c r="G876" s="10">
        <f>IFERROR(VLOOKUP('BP-20 Substation Detail'!A876,'[1]O&amp;M Pivot'!M$1:V$65536,10,FALSE),0)</f>
        <v>0</v>
      </c>
      <c r="I876" s="13" t="s">
        <v>31</v>
      </c>
      <c r="J876" s="13">
        <v>1</v>
      </c>
      <c r="K876" s="13" t="s">
        <v>31</v>
      </c>
      <c r="L876" s="13" t="s">
        <v>31</v>
      </c>
      <c r="M876" s="13" t="s">
        <v>31</v>
      </c>
      <c r="N876" s="13" t="s">
        <v>31</v>
      </c>
      <c r="O876" s="13" t="s">
        <v>31</v>
      </c>
      <c r="P876" s="13">
        <f t="shared" si="110"/>
        <v>1</v>
      </c>
      <c r="R876" s="10" t="str">
        <f t="shared" si="115"/>
        <v/>
      </c>
      <c r="S876" s="10">
        <f t="shared" si="115"/>
        <v>44408.83</v>
      </c>
      <c r="T876" s="10" t="str">
        <f t="shared" si="115"/>
        <v/>
      </c>
      <c r="U876" s="10" t="str">
        <f t="shared" si="115"/>
        <v/>
      </c>
      <c r="V876" s="10" t="str">
        <f t="shared" si="115"/>
        <v/>
      </c>
      <c r="W876" s="10" t="str">
        <f t="shared" si="115"/>
        <v/>
      </c>
      <c r="X876" s="10" t="str">
        <f t="shared" si="115"/>
        <v/>
      </c>
      <c r="Y876" s="14">
        <f t="shared" si="111"/>
        <v>0</v>
      </c>
      <c r="Z876" s="4"/>
      <c r="AA876" s="10" t="str">
        <f t="shared" si="114"/>
        <v/>
      </c>
      <c r="AB876" s="10">
        <f t="shared" si="114"/>
        <v>0</v>
      </c>
      <c r="AC876" s="10" t="str">
        <f t="shared" si="114"/>
        <v/>
      </c>
      <c r="AD876" s="10" t="str">
        <f t="shared" si="114"/>
        <v/>
      </c>
      <c r="AE876" s="10" t="str">
        <f t="shared" si="114"/>
        <v/>
      </c>
      <c r="AF876" s="10" t="str">
        <f t="shared" si="114"/>
        <v/>
      </c>
      <c r="AG876" s="10" t="str">
        <f t="shared" si="113"/>
        <v/>
      </c>
      <c r="AH876" s="14">
        <f t="shared" si="112"/>
        <v>0</v>
      </c>
      <c r="AJ876" s="13" t="s">
        <v>32</v>
      </c>
    </row>
    <row r="877" spans="1:36" x14ac:dyDescent="0.3">
      <c r="A877" s="15" t="s">
        <v>1037</v>
      </c>
      <c r="B877" s="9" t="str">
        <f>VLOOKUP(A877,'[1]Sub Pivot'!A$1:C$65536,2,FALSE)</f>
        <v>HAYDEN SUBSTATION</v>
      </c>
      <c r="C877" s="10">
        <f>VLOOKUP(A877,'[1]Sub Pivot'!A$1:C$65536,3,FALSE)</f>
        <v>35419.856</v>
      </c>
      <c r="D877" s="10">
        <f>IFERROR(VLOOKUP(A877,'[1]BP-18 Substation Detail'!A$1:C$65536,3,FALSE),"")</f>
        <v>35419.856</v>
      </c>
      <c r="E877" s="11">
        <f t="shared" si="109"/>
        <v>0</v>
      </c>
      <c r="G877" s="10">
        <f>IFERROR(VLOOKUP('BP-20 Substation Detail'!A877,'[1]O&amp;M Pivot'!M$1:V$65536,10,FALSE),0)</f>
        <v>376.07142857142856</v>
      </c>
      <c r="I877" s="13" t="s">
        <v>31</v>
      </c>
      <c r="J877" s="13">
        <v>1</v>
      </c>
      <c r="K877" s="13" t="s">
        <v>31</v>
      </c>
      <c r="L877" s="13" t="s">
        <v>31</v>
      </c>
      <c r="M877" s="13" t="s">
        <v>31</v>
      </c>
      <c r="N877" s="13" t="s">
        <v>31</v>
      </c>
      <c r="O877" s="13" t="s">
        <v>31</v>
      </c>
      <c r="P877" s="13">
        <f t="shared" si="110"/>
        <v>1</v>
      </c>
      <c r="R877" s="10" t="str">
        <f t="shared" si="115"/>
        <v/>
      </c>
      <c r="S877" s="10">
        <f t="shared" si="115"/>
        <v>35419.856</v>
      </c>
      <c r="T877" s="10" t="str">
        <f t="shared" si="115"/>
        <v/>
      </c>
      <c r="U877" s="10" t="str">
        <f t="shared" si="115"/>
        <v/>
      </c>
      <c r="V877" s="10" t="str">
        <f t="shared" si="115"/>
        <v/>
      </c>
      <c r="W877" s="10" t="str">
        <f t="shared" si="115"/>
        <v/>
      </c>
      <c r="X877" s="10" t="str">
        <f t="shared" si="115"/>
        <v/>
      </c>
      <c r="Y877" s="14">
        <f t="shared" si="111"/>
        <v>0</v>
      </c>
      <c r="Z877" s="4"/>
      <c r="AA877" s="10" t="str">
        <f t="shared" si="114"/>
        <v/>
      </c>
      <c r="AB877" s="10">
        <f t="shared" si="114"/>
        <v>376.07142857142856</v>
      </c>
      <c r="AC877" s="10" t="str">
        <f t="shared" si="114"/>
        <v/>
      </c>
      <c r="AD877" s="10" t="str">
        <f t="shared" si="114"/>
        <v/>
      </c>
      <c r="AE877" s="10" t="str">
        <f t="shared" si="114"/>
        <v/>
      </c>
      <c r="AF877" s="10" t="str">
        <f t="shared" si="114"/>
        <v/>
      </c>
      <c r="AG877" s="10" t="str">
        <f t="shared" si="113"/>
        <v/>
      </c>
      <c r="AH877" s="14">
        <f t="shared" si="112"/>
        <v>0</v>
      </c>
      <c r="AJ877" s="13" t="s">
        <v>32</v>
      </c>
    </row>
    <row r="878" spans="1:36" x14ac:dyDescent="0.3">
      <c r="A878" s="15" t="s">
        <v>1038</v>
      </c>
      <c r="B878" s="9" t="str">
        <f>VLOOKUP(A878,'[1]Sub Pivot'!A$1:C$65536,2,FALSE)</f>
        <v>FORT ROAD METERING POINT</v>
      </c>
      <c r="C878" s="10">
        <f>VLOOKUP(A878,'[1]Sub Pivot'!A$1:C$65536,3,FALSE)</f>
        <v>23768.07</v>
      </c>
      <c r="D878" s="10">
        <f>IFERROR(VLOOKUP(A878,'[1]BP-18 Substation Detail'!A$1:C$65536,3,FALSE),"")</f>
        <v>23768.07</v>
      </c>
      <c r="E878" s="11">
        <f t="shared" si="109"/>
        <v>0</v>
      </c>
      <c r="G878" s="10">
        <f>IFERROR(VLOOKUP('BP-20 Substation Detail'!A878,'[1]O&amp;M Pivot'!M$1:V$65536,10,FALSE),0)</f>
        <v>581.43714285714282</v>
      </c>
      <c r="I878" s="13" t="s">
        <v>31</v>
      </c>
      <c r="J878" s="13">
        <v>1</v>
      </c>
      <c r="K878" s="13" t="s">
        <v>31</v>
      </c>
      <c r="L878" s="13" t="s">
        <v>31</v>
      </c>
      <c r="M878" s="13" t="s">
        <v>31</v>
      </c>
      <c r="N878" s="13" t="s">
        <v>31</v>
      </c>
      <c r="O878" s="13" t="s">
        <v>31</v>
      </c>
      <c r="P878" s="13">
        <f t="shared" si="110"/>
        <v>1</v>
      </c>
      <c r="R878" s="10" t="str">
        <f t="shared" si="115"/>
        <v/>
      </c>
      <c r="S878" s="10">
        <f t="shared" si="115"/>
        <v>23768.07</v>
      </c>
      <c r="T878" s="10" t="str">
        <f t="shared" si="115"/>
        <v/>
      </c>
      <c r="U878" s="10" t="str">
        <f t="shared" si="115"/>
        <v/>
      </c>
      <c r="V878" s="10" t="str">
        <f t="shared" si="115"/>
        <v/>
      </c>
      <c r="W878" s="10" t="str">
        <f t="shared" si="115"/>
        <v/>
      </c>
      <c r="X878" s="10" t="str">
        <f t="shared" si="115"/>
        <v/>
      </c>
      <c r="Y878" s="14">
        <f t="shared" si="111"/>
        <v>0</v>
      </c>
      <c r="Z878" s="4"/>
      <c r="AA878" s="10" t="str">
        <f t="shared" si="114"/>
        <v/>
      </c>
      <c r="AB878" s="10">
        <f t="shared" si="114"/>
        <v>581.43714285714282</v>
      </c>
      <c r="AC878" s="10" t="str">
        <f t="shared" si="114"/>
        <v/>
      </c>
      <c r="AD878" s="10" t="str">
        <f t="shared" si="114"/>
        <v/>
      </c>
      <c r="AE878" s="10" t="str">
        <f t="shared" si="114"/>
        <v/>
      </c>
      <c r="AF878" s="10" t="str">
        <f t="shared" si="114"/>
        <v/>
      </c>
      <c r="AG878" s="10" t="str">
        <f t="shared" si="113"/>
        <v/>
      </c>
      <c r="AH878" s="14">
        <f t="shared" si="112"/>
        <v>0</v>
      </c>
      <c r="AJ878" s="13" t="s">
        <v>32</v>
      </c>
    </row>
    <row r="879" spans="1:36" x14ac:dyDescent="0.3">
      <c r="A879" s="15" t="s">
        <v>1039</v>
      </c>
      <c r="B879" s="9" t="str">
        <f>VLOOKUP(A879,'[1]Sub Pivot'!A$1:C$65536,2,FALSE)</f>
        <v>ROBBINS ROAD METERING POINT</v>
      </c>
      <c r="C879" s="10">
        <f>VLOOKUP(A879,'[1]Sub Pivot'!A$1:C$65536,3,FALSE)</f>
        <v>20393.87</v>
      </c>
      <c r="D879" s="10">
        <f>IFERROR(VLOOKUP(A879,'[1]BP-18 Substation Detail'!A$1:C$65536,3,FALSE),"")</f>
        <v>20393.87</v>
      </c>
      <c r="E879" s="11">
        <f t="shared" si="109"/>
        <v>0</v>
      </c>
      <c r="G879" s="10">
        <f>IFERROR(VLOOKUP('BP-20 Substation Detail'!A879,'[1]O&amp;M Pivot'!M$1:V$65536,10,FALSE),0)</f>
        <v>762.76571428571435</v>
      </c>
      <c r="I879" s="13" t="s">
        <v>31</v>
      </c>
      <c r="J879" s="13">
        <v>1</v>
      </c>
      <c r="K879" s="13" t="s">
        <v>31</v>
      </c>
      <c r="L879" s="13" t="s">
        <v>31</v>
      </c>
      <c r="M879" s="13" t="s">
        <v>31</v>
      </c>
      <c r="N879" s="13" t="s">
        <v>31</v>
      </c>
      <c r="O879" s="13" t="s">
        <v>31</v>
      </c>
      <c r="P879" s="13">
        <f t="shared" si="110"/>
        <v>1</v>
      </c>
      <c r="R879" s="10" t="str">
        <f t="shared" si="115"/>
        <v/>
      </c>
      <c r="S879" s="10">
        <f t="shared" si="115"/>
        <v>20393.87</v>
      </c>
      <c r="T879" s="10" t="str">
        <f t="shared" si="115"/>
        <v/>
      </c>
      <c r="U879" s="10" t="str">
        <f t="shared" si="115"/>
        <v/>
      </c>
      <c r="V879" s="10" t="str">
        <f t="shared" si="115"/>
        <v/>
      </c>
      <c r="W879" s="10" t="str">
        <f t="shared" si="115"/>
        <v/>
      </c>
      <c r="X879" s="10" t="str">
        <f t="shared" si="115"/>
        <v/>
      </c>
      <c r="Y879" s="14">
        <f t="shared" si="111"/>
        <v>0</v>
      </c>
      <c r="Z879" s="4"/>
      <c r="AA879" s="10" t="str">
        <f t="shared" si="114"/>
        <v/>
      </c>
      <c r="AB879" s="10">
        <f t="shared" si="114"/>
        <v>762.76571428571435</v>
      </c>
      <c r="AC879" s="10" t="str">
        <f t="shared" si="114"/>
        <v/>
      </c>
      <c r="AD879" s="10" t="str">
        <f t="shared" si="114"/>
        <v/>
      </c>
      <c r="AE879" s="10" t="str">
        <f t="shared" si="114"/>
        <v/>
      </c>
      <c r="AF879" s="10" t="str">
        <f t="shared" si="114"/>
        <v/>
      </c>
      <c r="AG879" s="10" t="str">
        <f t="shared" si="113"/>
        <v/>
      </c>
      <c r="AH879" s="14">
        <f t="shared" si="112"/>
        <v>0</v>
      </c>
      <c r="AJ879" s="13" t="s">
        <v>32</v>
      </c>
    </row>
    <row r="880" spans="1:36" x14ac:dyDescent="0.3">
      <c r="A880" s="15" t="s">
        <v>1040</v>
      </c>
      <c r="B880" s="9" t="str">
        <f>VLOOKUP(A880,'[1]Sub Pivot'!A$1:C$65536,2,FALSE)</f>
        <v>HAWK ROAD METERING POINT</v>
      </c>
      <c r="C880" s="10">
        <f>VLOOKUP(A880,'[1]Sub Pivot'!A$1:C$65536,3,FALSE)</f>
        <v>17340.36</v>
      </c>
      <c r="D880" s="10">
        <f>IFERROR(VLOOKUP(A880,'[1]BP-18 Substation Detail'!A$1:C$65536,3,FALSE),"")</f>
        <v>17340.36</v>
      </c>
      <c r="E880" s="11">
        <f t="shared" si="109"/>
        <v>0</v>
      </c>
      <c r="G880" s="10">
        <f>IFERROR(VLOOKUP('BP-20 Substation Detail'!A880,'[1]O&amp;M Pivot'!M$1:V$65536,10,FALSE),0)</f>
        <v>3364.9914285714285</v>
      </c>
      <c r="I880" s="13" t="s">
        <v>31</v>
      </c>
      <c r="J880" s="13">
        <v>1</v>
      </c>
      <c r="K880" s="13" t="s">
        <v>31</v>
      </c>
      <c r="L880" s="13" t="s">
        <v>31</v>
      </c>
      <c r="M880" s="13" t="s">
        <v>31</v>
      </c>
      <c r="N880" s="13" t="s">
        <v>31</v>
      </c>
      <c r="O880" s="13" t="s">
        <v>31</v>
      </c>
      <c r="P880" s="13">
        <f t="shared" si="110"/>
        <v>1</v>
      </c>
      <c r="R880" s="10" t="str">
        <f t="shared" si="115"/>
        <v/>
      </c>
      <c r="S880" s="10">
        <f t="shared" si="115"/>
        <v>17340.36</v>
      </c>
      <c r="T880" s="10" t="str">
        <f t="shared" si="115"/>
        <v/>
      </c>
      <c r="U880" s="10" t="str">
        <f t="shared" si="115"/>
        <v/>
      </c>
      <c r="V880" s="10" t="str">
        <f t="shared" si="115"/>
        <v/>
      </c>
      <c r="W880" s="10" t="str">
        <f t="shared" si="115"/>
        <v/>
      </c>
      <c r="X880" s="10" t="str">
        <f t="shared" si="115"/>
        <v/>
      </c>
      <c r="Y880" s="14">
        <f t="shared" si="111"/>
        <v>0</v>
      </c>
      <c r="Z880" s="4"/>
      <c r="AA880" s="10" t="str">
        <f t="shared" si="114"/>
        <v/>
      </c>
      <c r="AB880" s="10">
        <f t="shared" si="114"/>
        <v>3364.9914285714285</v>
      </c>
      <c r="AC880" s="10" t="str">
        <f t="shared" si="114"/>
        <v/>
      </c>
      <c r="AD880" s="10" t="str">
        <f t="shared" si="114"/>
        <v/>
      </c>
      <c r="AE880" s="10" t="str">
        <f t="shared" si="114"/>
        <v/>
      </c>
      <c r="AF880" s="10" t="str">
        <f t="shared" si="114"/>
        <v/>
      </c>
      <c r="AG880" s="10" t="str">
        <f t="shared" si="113"/>
        <v/>
      </c>
      <c r="AH880" s="14">
        <f t="shared" si="112"/>
        <v>0</v>
      </c>
      <c r="AJ880" s="13" t="s">
        <v>32</v>
      </c>
    </row>
    <row r="881" spans="1:36" x14ac:dyDescent="0.3">
      <c r="A881" s="15" t="s">
        <v>1041</v>
      </c>
      <c r="B881" s="9" t="str">
        <f>VLOOKUP(A881,'[1]Sub Pivot'!A$1:C$65536,2,FALSE)</f>
        <v>COLUMBIA RIVER RANCH METERING POINT(INACTIVE. SEE NOTES)</v>
      </c>
      <c r="C881" s="10">
        <f>VLOOKUP(A881,'[1]Sub Pivot'!A$1:C$65536,3,FALSE)</f>
        <v>22761</v>
      </c>
      <c r="D881" s="10">
        <f>IFERROR(VLOOKUP(A881,'[1]BP-18 Substation Detail'!A$1:C$65536,3,FALSE),"")</f>
        <v>22761</v>
      </c>
      <c r="E881" s="11">
        <f t="shared" si="109"/>
        <v>0</v>
      </c>
      <c r="G881" s="10">
        <f>IFERROR(VLOOKUP('BP-20 Substation Detail'!A881,'[1]O&amp;M Pivot'!M$1:V$65536,10,FALSE),0)</f>
        <v>0</v>
      </c>
      <c r="I881" s="13" t="s">
        <v>31</v>
      </c>
      <c r="J881" s="13" t="s">
        <v>31</v>
      </c>
      <c r="K881" s="13" t="s">
        <v>31</v>
      </c>
      <c r="L881" s="13" t="s">
        <v>31</v>
      </c>
      <c r="M881" s="13" t="s">
        <v>31</v>
      </c>
      <c r="N881" s="13" t="s">
        <v>31</v>
      </c>
      <c r="O881" s="13">
        <v>1</v>
      </c>
      <c r="P881" s="13">
        <f t="shared" si="110"/>
        <v>1</v>
      </c>
      <c r="R881" s="10" t="str">
        <f t="shared" si="115"/>
        <v/>
      </c>
      <c r="S881" s="10" t="str">
        <f t="shared" si="115"/>
        <v/>
      </c>
      <c r="T881" s="10" t="str">
        <f t="shared" si="115"/>
        <v/>
      </c>
      <c r="U881" s="10" t="str">
        <f t="shared" si="115"/>
        <v/>
      </c>
      <c r="V881" s="10" t="str">
        <f t="shared" si="115"/>
        <v/>
      </c>
      <c r="W881" s="10" t="str">
        <f t="shared" si="115"/>
        <v/>
      </c>
      <c r="X881" s="10">
        <f t="shared" si="115"/>
        <v>22761</v>
      </c>
      <c r="Y881" s="14">
        <f t="shared" si="111"/>
        <v>0</v>
      </c>
      <c r="Z881" s="4"/>
      <c r="AA881" s="10" t="str">
        <f t="shared" si="114"/>
        <v/>
      </c>
      <c r="AB881" s="10" t="str">
        <f t="shared" si="114"/>
        <v/>
      </c>
      <c r="AC881" s="10" t="str">
        <f t="shared" si="114"/>
        <v/>
      </c>
      <c r="AD881" s="10" t="str">
        <f t="shared" si="114"/>
        <v/>
      </c>
      <c r="AE881" s="10" t="str">
        <f t="shared" si="114"/>
        <v/>
      </c>
      <c r="AF881" s="10" t="str">
        <f t="shared" si="114"/>
        <v/>
      </c>
      <c r="AG881" s="10">
        <f t="shared" si="113"/>
        <v>0</v>
      </c>
      <c r="AH881" s="14">
        <f t="shared" si="112"/>
        <v>0</v>
      </c>
      <c r="AJ881" s="13" t="s">
        <v>1042</v>
      </c>
    </row>
    <row r="882" spans="1:36" x14ac:dyDescent="0.3">
      <c r="A882" s="15" t="s">
        <v>1043</v>
      </c>
      <c r="B882" s="9" t="str">
        <f>VLOOKUP(A882,'[1]Sub Pivot'!A$1:C$65536,2,FALSE)</f>
        <v>BEAVER BAY SUBSTATION (COWLITZ PUD)</v>
      </c>
      <c r="C882" s="10">
        <f>VLOOKUP(A882,'[1]Sub Pivot'!A$1:C$65536,3,FALSE)</f>
        <v>24843.03</v>
      </c>
      <c r="D882" s="10">
        <f>IFERROR(VLOOKUP(A882,'[1]BP-18 Substation Detail'!A$1:C$65536,3,FALSE),"")</f>
        <v>24843.03</v>
      </c>
      <c r="E882" s="11">
        <f t="shared" si="109"/>
        <v>0</v>
      </c>
      <c r="G882" s="10">
        <f>IFERROR(VLOOKUP('BP-20 Substation Detail'!A882,'[1]O&amp;M Pivot'!M$1:V$65536,10,FALSE),0)</f>
        <v>331.97428571428571</v>
      </c>
      <c r="I882" s="13" t="s">
        <v>31</v>
      </c>
      <c r="J882" s="13">
        <v>1</v>
      </c>
      <c r="K882" s="13" t="s">
        <v>31</v>
      </c>
      <c r="L882" s="13" t="s">
        <v>31</v>
      </c>
      <c r="M882" s="13" t="s">
        <v>31</v>
      </c>
      <c r="N882" s="13" t="s">
        <v>31</v>
      </c>
      <c r="O882" s="13" t="s">
        <v>31</v>
      </c>
      <c r="P882" s="13">
        <f t="shared" si="110"/>
        <v>1</v>
      </c>
      <c r="R882" s="10" t="str">
        <f t="shared" si="115"/>
        <v/>
      </c>
      <c r="S882" s="10">
        <f t="shared" si="115"/>
        <v>24843.03</v>
      </c>
      <c r="T882" s="10" t="str">
        <f t="shared" si="115"/>
        <v/>
      </c>
      <c r="U882" s="10" t="str">
        <f t="shared" si="115"/>
        <v/>
      </c>
      <c r="V882" s="10" t="str">
        <f t="shared" si="115"/>
        <v/>
      </c>
      <c r="W882" s="10" t="str">
        <f t="shared" si="115"/>
        <v/>
      </c>
      <c r="X882" s="10" t="str">
        <f t="shared" si="115"/>
        <v/>
      </c>
      <c r="Y882" s="14">
        <f t="shared" si="111"/>
        <v>0</v>
      </c>
      <c r="Z882" s="4"/>
      <c r="AA882" s="10" t="str">
        <f t="shared" si="114"/>
        <v/>
      </c>
      <c r="AB882" s="10">
        <f t="shared" si="114"/>
        <v>331.97428571428571</v>
      </c>
      <c r="AC882" s="10" t="str">
        <f t="shared" si="114"/>
        <v/>
      </c>
      <c r="AD882" s="10" t="str">
        <f t="shared" si="114"/>
        <v/>
      </c>
      <c r="AE882" s="10" t="str">
        <f t="shared" si="114"/>
        <v/>
      </c>
      <c r="AF882" s="10" t="str">
        <f t="shared" si="114"/>
        <v/>
      </c>
      <c r="AG882" s="10" t="str">
        <f t="shared" si="113"/>
        <v/>
      </c>
      <c r="AH882" s="14">
        <f t="shared" si="112"/>
        <v>0</v>
      </c>
      <c r="AJ882" s="13" t="s">
        <v>32</v>
      </c>
    </row>
    <row r="883" spans="1:36" x14ac:dyDescent="0.3">
      <c r="A883" s="15" t="s">
        <v>1044</v>
      </c>
      <c r="B883" s="9" t="str">
        <f>VLOOKUP(A883,'[1]Sub Pivot'!A$1:C$65536,2,FALSE)</f>
        <v>PAISLEY GEOTHERMAL PLANT METERING POINT</v>
      </c>
      <c r="C883" s="10">
        <f>VLOOKUP(A883,'[1]Sub Pivot'!A$1:C$65536,3,FALSE)</f>
        <v>36046.26</v>
      </c>
      <c r="D883" s="10">
        <f>IFERROR(VLOOKUP(A883,'[1]BP-18 Substation Detail'!A$1:C$65536,3,FALSE),"")</f>
        <v>36046.26</v>
      </c>
      <c r="E883" s="11">
        <f t="shared" si="109"/>
        <v>0</v>
      </c>
      <c r="G883" s="10">
        <f>IFERROR(VLOOKUP('BP-20 Substation Detail'!A883,'[1]O&amp;M Pivot'!M$1:V$65536,10,FALSE),0)</f>
        <v>566.67857142857144</v>
      </c>
      <c r="I883" s="13" t="s">
        <v>31</v>
      </c>
      <c r="J883" s="13">
        <v>1</v>
      </c>
      <c r="K883" s="13" t="s">
        <v>31</v>
      </c>
      <c r="L883" s="13" t="s">
        <v>31</v>
      </c>
      <c r="M883" s="13" t="s">
        <v>31</v>
      </c>
      <c r="N883" s="13" t="s">
        <v>31</v>
      </c>
      <c r="O883" s="13" t="s">
        <v>31</v>
      </c>
      <c r="P883" s="13">
        <f t="shared" si="110"/>
        <v>1</v>
      </c>
      <c r="R883" s="10" t="str">
        <f t="shared" si="115"/>
        <v/>
      </c>
      <c r="S883" s="10">
        <f t="shared" si="115"/>
        <v>36046.26</v>
      </c>
      <c r="T883" s="10" t="str">
        <f t="shared" si="115"/>
        <v/>
      </c>
      <c r="U883" s="10" t="str">
        <f t="shared" si="115"/>
        <v/>
      </c>
      <c r="V883" s="10" t="str">
        <f t="shared" si="115"/>
        <v/>
      </c>
      <c r="W883" s="10" t="str">
        <f t="shared" si="115"/>
        <v/>
      </c>
      <c r="X883" s="10" t="str">
        <f t="shared" si="115"/>
        <v/>
      </c>
      <c r="Y883" s="14">
        <f t="shared" si="111"/>
        <v>0</v>
      </c>
      <c r="Z883" s="4"/>
      <c r="AA883" s="10" t="str">
        <f t="shared" si="114"/>
        <v/>
      </c>
      <c r="AB883" s="10">
        <f t="shared" si="114"/>
        <v>566.67857142857144</v>
      </c>
      <c r="AC883" s="10" t="str">
        <f t="shared" si="114"/>
        <v/>
      </c>
      <c r="AD883" s="10" t="str">
        <f t="shared" si="114"/>
        <v/>
      </c>
      <c r="AE883" s="10" t="str">
        <f t="shared" si="114"/>
        <v/>
      </c>
      <c r="AF883" s="10" t="str">
        <f t="shared" si="114"/>
        <v/>
      </c>
      <c r="AG883" s="10" t="str">
        <f t="shared" si="113"/>
        <v/>
      </c>
      <c r="AH883" s="14">
        <f t="shared" si="112"/>
        <v>0</v>
      </c>
      <c r="AJ883" s="13" t="s">
        <v>1045</v>
      </c>
    </row>
    <row r="884" spans="1:36" s="12" customFormat="1" ht="8.25" customHeight="1" x14ac:dyDescent="0.3">
      <c r="I884" s="30"/>
      <c r="J884" s="30"/>
      <c r="K884" s="30"/>
      <c r="L884" s="30"/>
      <c r="M884" s="30"/>
      <c r="N884" s="30"/>
      <c r="O884" s="30"/>
      <c r="P884" s="30"/>
      <c r="R884" s="31"/>
      <c r="S884" s="31"/>
      <c r="T884" s="31"/>
      <c r="U884" s="31"/>
      <c r="V884" s="31"/>
      <c r="W884" s="31"/>
      <c r="X884" s="31"/>
      <c r="AJ884" s="30"/>
    </row>
    <row r="885" spans="1:36" x14ac:dyDescent="0.3">
      <c r="B885" s="32" t="s">
        <v>21</v>
      </c>
      <c r="C885" s="33">
        <f>SUM(C2:C883)</f>
        <v>4090729818.8649974</v>
      </c>
      <c r="D885" s="33">
        <f>SUM(D2:D883)</f>
        <v>3904300871.7740021</v>
      </c>
      <c r="E885" s="15" t="s">
        <v>1046</v>
      </c>
      <c r="G885" s="10">
        <f>SUM(G2:G883)</f>
        <v>49152746.704285704</v>
      </c>
      <c r="P885" s="34" t="s">
        <v>13</v>
      </c>
      <c r="R885" s="35">
        <f>SUM(R2:R883)</f>
        <v>96892722.271011263</v>
      </c>
      <c r="S885" s="35">
        <f t="shared" ref="S885:X885" si="116">SUM(S2:S883)</f>
        <v>3148411227.6951356</v>
      </c>
      <c r="T885" s="35">
        <f t="shared" si="116"/>
        <v>773903560.62050188</v>
      </c>
      <c r="U885" s="35">
        <f t="shared" si="116"/>
        <v>27490430.679556463</v>
      </c>
      <c r="V885" s="35">
        <f t="shared" si="116"/>
        <v>14159899.403671235</v>
      </c>
      <c r="W885" s="35">
        <f t="shared" si="116"/>
        <v>8262414.9990891814</v>
      </c>
      <c r="X885" s="35">
        <f t="shared" si="116"/>
        <v>21609563.196035832</v>
      </c>
      <c r="Y885" s="36">
        <f t="shared" si="111"/>
        <v>4.291534423828125E-6</v>
      </c>
      <c r="AA885" s="35">
        <f>SUM(AA2:AA883)</f>
        <v>1002629.8409837985</v>
      </c>
      <c r="AB885" s="35">
        <f t="shared" ref="AB885:AG885" si="117">SUM(AB2:AB883)</f>
        <v>33604917.628005318</v>
      </c>
      <c r="AC885" s="35">
        <f t="shared" si="117"/>
        <v>5775986.7073989259</v>
      </c>
      <c r="AD885" s="35">
        <f t="shared" si="117"/>
        <v>210234.89370190483</v>
      </c>
      <c r="AE885" s="35">
        <f t="shared" si="117"/>
        <v>289127.97015256737</v>
      </c>
      <c r="AF885" s="35">
        <f t="shared" si="117"/>
        <v>159459.40275687969</v>
      </c>
      <c r="AG885" s="35">
        <f t="shared" si="117"/>
        <v>8110390.261286336</v>
      </c>
      <c r="AH885" s="33"/>
    </row>
    <row r="886" spans="1:36" x14ac:dyDescent="0.3">
      <c r="C886" s="33">
        <f>C885-GETPIVOTDATA("Sum Cost",'[1]Sub Pivot'!$A$8)</f>
        <v>0</v>
      </c>
      <c r="D886" s="33">
        <f>D885-'[1]BP-18 Substation Detail'!C874</f>
        <v>0</v>
      </c>
      <c r="E886" s="15" t="s">
        <v>1047</v>
      </c>
      <c r="G886" s="33">
        <f>G885-'[1]O&amp;M Pivot'!V1363-'[1]O&amp;M Pivot'!V1364</f>
        <v>1.5133991837501526E-9</v>
      </c>
      <c r="R886" s="10">
        <v>0</v>
      </c>
      <c r="AA886" s="10">
        <v>0</v>
      </c>
      <c r="AB886" s="10"/>
      <c r="AC886" s="10"/>
      <c r="AD886" s="10"/>
      <c r="AE886" s="10"/>
      <c r="AF886" s="10"/>
      <c r="AG886" s="10"/>
    </row>
    <row r="887" spans="1:36" ht="15" x14ac:dyDescent="0.3">
      <c r="B887" s="37" t="s">
        <v>6051</v>
      </c>
      <c r="C887" s="35">
        <f>C885</f>
        <v>4090729818.8649974</v>
      </c>
      <c r="D887" s="33"/>
      <c r="G887" s="33"/>
      <c r="P887" s="34" t="s">
        <v>1048</v>
      </c>
      <c r="R887" s="35">
        <f>SUM(R2:R539)</f>
        <v>96124557.121011257</v>
      </c>
      <c r="S887" s="35">
        <f t="shared" ref="S887:X887" si="118">SUM(S2:S539)</f>
        <v>3134526497.4821348</v>
      </c>
      <c r="T887" s="35">
        <f t="shared" si="118"/>
        <v>773900776.62050188</v>
      </c>
      <c r="U887" s="35">
        <f t="shared" si="118"/>
        <v>27490430.679556463</v>
      </c>
      <c r="V887" s="35">
        <f t="shared" si="118"/>
        <v>13399266.650671234</v>
      </c>
      <c r="W887" s="35">
        <f t="shared" si="118"/>
        <v>8262414.9990891814</v>
      </c>
      <c r="X887" s="35">
        <f t="shared" si="118"/>
        <v>21458552.196035832</v>
      </c>
      <c r="AA887" s="35">
        <f>SUM(AA2:AA539)</f>
        <v>987440.09955522709</v>
      </c>
      <c r="AB887" s="35">
        <f t="shared" ref="AB887:AG887" si="119">SUM(AB2:AB539)</f>
        <v>33319175.721649252</v>
      </c>
      <c r="AC887" s="35">
        <f t="shared" si="119"/>
        <v>5775986.7073989259</v>
      </c>
      <c r="AD887" s="35">
        <f t="shared" si="119"/>
        <v>210234.89370190483</v>
      </c>
      <c r="AE887" s="35">
        <f t="shared" si="119"/>
        <v>260034.56936577609</v>
      </c>
      <c r="AF887" s="35">
        <f t="shared" si="119"/>
        <v>159459.40275687969</v>
      </c>
      <c r="AG887" s="35">
        <f t="shared" si="119"/>
        <v>8110390.261286336</v>
      </c>
    </row>
    <row r="888" spans="1:36" ht="15" x14ac:dyDescent="0.3">
      <c r="C888" s="35"/>
      <c r="P888" s="34" t="s">
        <v>1049</v>
      </c>
      <c r="R888" s="35">
        <f>SUM(R540:R883)</f>
        <v>768165.15</v>
      </c>
      <c r="S888" s="35">
        <f t="shared" ref="S888:X888" si="120">SUM(S540:S883)</f>
        <v>13884730.212999998</v>
      </c>
      <c r="T888" s="35">
        <f t="shared" si="120"/>
        <v>2784</v>
      </c>
      <c r="U888" s="35">
        <f t="shared" si="120"/>
        <v>0</v>
      </c>
      <c r="V888" s="35">
        <f t="shared" si="120"/>
        <v>760632.75299999979</v>
      </c>
      <c r="W888" s="35">
        <f t="shared" si="120"/>
        <v>0</v>
      </c>
      <c r="X888" s="35">
        <f t="shared" si="120"/>
        <v>151011</v>
      </c>
      <c r="AA888" s="35">
        <f>SUM(AA540:AA883)</f>
        <v>15189.741428571429</v>
      </c>
      <c r="AB888" s="35">
        <f t="shared" ref="AB888:AG888" si="121">SUM(AB540:AB883)</f>
        <v>285741.90635606588</v>
      </c>
      <c r="AC888" s="35">
        <f t="shared" si="121"/>
        <v>0</v>
      </c>
      <c r="AD888" s="35">
        <f t="shared" si="121"/>
        <v>0</v>
      </c>
      <c r="AE888" s="35">
        <f t="shared" si="121"/>
        <v>29093.400786791251</v>
      </c>
      <c r="AF888" s="35">
        <f t="shared" si="121"/>
        <v>0</v>
      </c>
      <c r="AG888" s="35">
        <f t="shared" si="121"/>
        <v>0</v>
      </c>
    </row>
    <row r="890" spans="1:36" x14ac:dyDescent="0.3">
      <c r="B890" s="29" t="s">
        <v>6049</v>
      </c>
      <c r="C890" s="132">
        <f>[3]Sheet1!$K$9</f>
        <v>122596379.63199998</v>
      </c>
      <c r="AA890" s="38">
        <v>0</v>
      </c>
    </row>
    <row r="891" spans="1:36" x14ac:dyDescent="0.3">
      <c r="B891" s="29" t="s">
        <v>6050</v>
      </c>
      <c r="C891" s="132">
        <f>[3]Sheet1!$K$10</f>
        <v>12897192.32</v>
      </c>
    </row>
    <row r="893" spans="1:36" x14ac:dyDescent="0.3">
      <c r="B893" s="29" t="s">
        <v>6052</v>
      </c>
      <c r="C893" s="33">
        <f>C887+C890+C891</f>
        <v>4226223390.8169975</v>
      </c>
      <c r="D893" s="33"/>
    </row>
  </sheetData>
  <autoFilter ref="A1:AJ883"/>
  <conditionalFormatting sqref="P2:P883">
    <cfRule type="cellIs" dxfId="15" priority="12" stopIfTrue="1" operator="notEqual">
      <formula>1</formula>
    </cfRule>
  </conditionalFormatting>
  <conditionalFormatting sqref="G884 G886:G65536 E2:E65536">
    <cfRule type="cellIs" dxfId="14" priority="10" stopIfTrue="1" operator="lessThan">
      <formula>-0.04</formula>
    </cfRule>
    <cfRule type="cellIs" dxfId="13" priority="11" stopIfTrue="1" operator="greaterThan">
      <formula>0.04</formula>
    </cfRule>
  </conditionalFormatting>
  <conditionalFormatting sqref="P883">
    <cfRule type="cellIs" dxfId="12" priority="9" stopIfTrue="1" operator="notEqual">
      <formula>1</formula>
    </cfRule>
  </conditionalFormatting>
  <conditionalFormatting sqref="AH2:AH883">
    <cfRule type="cellIs" dxfId="11" priority="8" stopIfTrue="1" operator="notEqual">
      <formula>0</formula>
    </cfRule>
  </conditionalFormatting>
  <conditionalFormatting sqref="Y2:Y883">
    <cfRule type="cellIs" dxfId="10" priority="7" stopIfTrue="1" operator="notEqual">
      <formula>0</formula>
    </cfRule>
  </conditionalFormatting>
  <conditionalFormatting sqref="P514">
    <cfRule type="cellIs" dxfId="9" priority="6" stopIfTrue="1" operator="notEqual">
      <formula>1</formula>
    </cfRule>
  </conditionalFormatting>
  <conditionalFormatting sqref="P506">
    <cfRule type="cellIs" dxfId="8" priority="5" stopIfTrue="1" operator="notEqual">
      <formula>1</formula>
    </cfRule>
  </conditionalFormatting>
  <conditionalFormatting sqref="P515">
    <cfRule type="cellIs" dxfId="7" priority="4" stopIfTrue="1" operator="notEqual">
      <formula>1</formula>
    </cfRule>
  </conditionalFormatting>
  <conditionalFormatting sqref="P516">
    <cfRule type="cellIs" dxfId="6" priority="3" stopIfTrue="1" operator="notEqual">
      <formula>1</formula>
    </cfRule>
  </conditionalFormatting>
  <conditionalFormatting sqref="P534">
    <cfRule type="cellIs" dxfId="5" priority="2" stopIfTrue="1" operator="notEqual">
      <formula>1</formula>
    </cfRule>
  </conditionalFormatting>
  <conditionalFormatting sqref="Y885">
    <cfRule type="cellIs" dxfId="4" priority="1" stopIfTrue="1" operator="notEqual">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04"/>
  <sheetViews>
    <sheetView tabSelected="1" workbookViewId="0">
      <pane xSplit="2" ySplit="1" topLeftCell="C774" activePane="bottomRight" state="frozenSplit"/>
      <selection pane="topRight" activeCell="D1" sqref="D1"/>
      <selection pane="bottomLeft" activeCell="A8" sqref="A8"/>
      <selection pane="bottomRight" activeCell="D809" sqref="D809"/>
    </sheetView>
  </sheetViews>
  <sheetFormatPr defaultRowHeight="15.75" x14ac:dyDescent="0.3"/>
  <cols>
    <col min="1" max="1" width="10.7109375" style="15" bestFit="1" customWidth="1"/>
    <col min="2" max="2" width="48.140625" style="29" customWidth="1"/>
    <col min="3" max="3" width="16.5703125" style="15" bestFit="1" customWidth="1"/>
    <col min="4" max="4" width="18.7109375" style="15" bestFit="1" customWidth="1"/>
    <col min="5" max="5" width="9.140625" style="15"/>
    <col min="6" max="6" width="3.28515625" style="15" customWidth="1"/>
    <col min="7" max="7" width="12.85546875" style="15" customWidth="1"/>
    <col min="8" max="8" width="4.140625" style="15" customWidth="1"/>
    <col min="9" max="16" width="9.140625" style="15"/>
    <col min="17" max="17" width="2.5703125" style="15" customWidth="1"/>
    <col min="18" max="18" width="13.28515625" style="10" bestFit="1" customWidth="1"/>
    <col min="19" max="19" width="16.28515625" style="10" bestFit="1" customWidth="1"/>
    <col min="20" max="20" width="14.42578125" style="10" bestFit="1" customWidth="1"/>
    <col min="21" max="21" width="14" style="10" bestFit="1" customWidth="1"/>
    <col min="22" max="23" width="11.28515625" style="10" bestFit="1" customWidth="1"/>
    <col min="24" max="24" width="13.28515625" style="10" bestFit="1" customWidth="1"/>
    <col min="25" max="25" width="6.85546875" style="15" customWidth="1"/>
    <col min="26" max="26" width="4.5703125" style="15" customWidth="1"/>
    <col min="27" max="27" width="10.7109375" style="15" bestFit="1" customWidth="1"/>
    <col min="28" max="28" width="11.85546875" style="15" bestFit="1" customWidth="1"/>
    <col min="29" max="29" width="10.28515625" style="15" bestFit="1" customWidth="1"/>
    <col min="30" max="30" width="10.140625" style="15" bestFit="1" customWidth="1"/>
    <col min="31" max="31" width="11" style="15" bestFit="1" customWidth="1"/>
    <col min="32" max="32" width="11.5703125" style="15" bestFit="1" customWidth="1"/>
    <col min="33" max="33" width="12.140625" style="15" bestFit="1" customWidth="1"/>
    <col min="34" max="34" width="9.140625" style="15"/>
    <col min="35" max="35" width="3.140625" style="15" customWidth="1"/>
    <col min="36" max="256" width="9.140625" style="15"/>
    <col min="257" max="257" width="10.7109375" style="15" bestFit="1" customWidth="1"/>
    <col min="258" max="258" width="48.140625" style="15" customWidth="1"/>
    <col min="259" max="259" width="16.5703125" style="15" bestFit="1" customWidth="1"/>
    <col min="260" max="260" width="18.7109375" style="15" bestFit="1" customWidth="1"/>
    <col min="261" max="261" width="9.140625" style="15"/>
    <col min="262" max="262" width="3.28515625" style="15" customWidth="1"/>
    <col min="263" max="263" width="12.85546875" style="15" customWidth="1"/>
    <col min="264" max="264" width="4.140625" style="15" customWidth="1"/>
    <col min="265" max="272" width="9.140625" style="15"/>
    <col min="273" max="273" width="2.5703125" style="15" customWidth="1"/>
    <col min="274" max="274" width="13.28515625" style="15" bestFit="1" customWidth="1"/>
    <col min="275" max="275" width="16.28515625" style="15" bestFit="1" customWidth="1"/>
    <col min="276" max="276" width="14.42578125" style="15" bestFit="1" customWidth="1"/>
    <col min="277" max="277" width="14" style="15" bestFit="1" customWidth="1"/>
    <col min="278" max="279" width="11.28515625" style="15" bestFit="1" customWidth="1"/>
    <col min="280" max="280" width="13.28515625" style="15" bestFit="1" customWidth="1"/>
    <col min="281" max="281" width="6.85546875" style="15" customWidth="1"/>
    <col min="282" max="282" width="4.5703125" style="15" customWidth="1"/>
    <col min="283" max="283" width="10.7109375" style="15" bestFit="1" customWidth="1"/>
    <col min="284" max="284" width="11.85546875" style="15" bestFit="1" customWidth="1"/>
    <col min="285" max="285" width="10.28515625" style="15" bestFit="1" customWidth="1"/>
    <col min="286" max="286" width="10.140625" style="15" bestFit="1" customWidth="1"/>
    <col min="287" max="287" width="11" style="15" bestFit="1" customWidth="1"/>
    <col min="288" max="288" width="11.5703125" style="15" bestFit="1" customWidth="1"/>
    <col min="289" max="289" width="12.140625" style="15" bestFit="1" customWidth="1"/>
    <col min="290" max="290" width="9.140625" style="15"/>
    <col min="291" max="291" width="3.140625" style="15" customWidth="1"/>
    <col min="292" max="512" width="9.140625" style="15"/>
    <col min="513" max="513" width="10.7109375" style="15" bestFit="1" customWidth="1"/>
    <col min="514" max="514" width="48.140625" style="15" customWidth="1"/>
    <col min="515" max="515" width="16.5703125" style="15" bestFit="1" customWidth="1"/>
    <col min="516" max="516" width="18.7109375" style="15" bestFit="1" customWidth="1"/>
    <col min="517" max="517" width="9.140625" style="15"/>
    <col min="518" max="518" width="3.28515625" style="15" customWidth="1"/>
    <col min="519" max="519" width="12.85546875" style="15" customWidth="1"/>
    <col min="520" max="520" width="4.140625" style="15" customWidth="1"/>
    <col min="521" max="528" width="9.140625" style="15"/>
    <col min="529" max="529" width="2.5703125" style="15" customWidth="1"/>
    <col min="530" max="530" width="13.28515625" style="15" bestFit="1" customWidth="1"/>
    <col min="531" max="531" width="16.28515625" style="15" bestFit="1" customWidth="1"/>
    <col min="532" max="532" width="14.42578125" style="15" bestFit="1" customWidth="1"/>
    <col min="533" max="533" width="14" style="15" bestFit="1" customWidth="1"/>
    <col min="534" max="535" width="11.28515625" style="15" bestFit="1" customWidth="1"/>
    <col min="536" max="536" width="13.28515625" style="15" bestFit="1" customWidth="1"/>
    <col min="537" max="537" width="6.85546875" style="15" customWidth="1"/>
    <col min="538" max="538" width="4.5703125" style="15" customWidth="1"/>
    <col min="539" max="539" width="10.7109375" style="15" bestFit="1" customWidth="1"/>
    <col min="540" max="540" width="11.85546875" style="15" bestFit="1" customWidth="1"/>
    <col min="541" max="541" width="10.28515625" style="15" bestFit="1" customWidth="1"/>
    <col min="542" max="542" width="10.140625" style="15" bestFit="1" customWidth="1"/>
    <col min="543" max="543" width="11" style="15" bestFit="1" customWidth="1"/>
    <col min="544" max="544" width="11.5703125" style="15" bestFit="1" customWidth="1"/>
    <col min="545" max="545" width="12.140625" style="15" bestFit="1" customWidth="1"/>
    <col min="546" max="546" width="9.140625" style="15"/>
    <col min="547" max="547" width="3.140625" style="15" customWidth="1"/>
    <col min="548" max="768" width="9.140625" style="15"/>
    <col min="769" max="769" width="10.7109375" style="15" bestFit="1" customWidth="1"/>
    <col min="770" max="770" width="48.140625" style="15" customWidth="1"/>
    <col min="771" max="771" width="16.5703125" style="15" bestFit="1" customWidth="1"/>
    <col min="772" max="772" width="18.7109375" style="15" bestFit="1" customWidth="1"/>
    <col min="773" max="773" width="9.140625" style="15"/>
    <col min="774" max="774" width="3.28515625" style="15" customWidth="1"/>
    <col min="775" max="775" width="12.85546875" style="15" customWidth="1"/>
    <col min="776" max="776" width="4.140625" style="15" customWidth="1"/>
    <col min="777" max="784" width="9.140625" style="15"/>
    <col min="785" max="785" width="2.5703125" style="15" customWidth="1"/>
    <col min="786" max="786" width="13.28515625" style="15" bestFit="1" customWidth="1"/>
    <col min="787" max="787" width="16.28515625" style="15" bestFit="1" customWidth="1"/>
    <col min="788" max="788" width="14.42578125" style="15" bestFit="1" customWidth="1"/>
    <col min="789" max="789" width="14" style="15" bestFit="1" customWidth="1"/>
    <col min="790" max="791" width="11.28515625" style="15" bestFit="1" customWidth="1"/>
    <col min="792" max="792" width="13.28515625" style="15" bestFit="1" customWidth="1"/>
    <col min="793" max="793" width="6.85546875" style="15" customWidth="1"/>
    <col min="794" max="794" width="4.5703125" style="15" customWidth="1"/>
    <col min="795" max="795" width="10.7109375" style="15" bestFit="1" customWidth="1"/>
    <col min="796" max="796" width="11.85546875" style="15" bestFit="1" customWidth="1"/>
    <col min="797" max="797" width="10.28515625" style="15" bestFit="1" customWidth="1"/>
    <col min="798" max="798" width="10.140625" style="15" bestFit="1" customWidth="1"/>
    <col min="799" max="799" width="11" style="15" bestFit="1" customWidth="1"/>
    <col min="800" max="800" width="11.5703125" style="15" bestFit="1" customWidth="1"/>
    <col min="801" max="801" width="12.140625" style="15" bestFit="1" customWidth="1"/>
    <col min="802" max="802" width="9.140625" style="15"/>
    <col min="803" max="803" width="3.140625" style="15" customWidth="1"/>
    <col min="804" max="1024" width="9.140625" style="15"/>
    <col min="1025" max="1025" width="10.7109375" style="15" bestFit="1" customWidth="1"/>
    <col min="1026" max="1026" width="48.140625" style="15" customWidth="1"/>
    <col min="1027" max="1027" width="16.5703125" style="15" bestFit="1" customWidth="1"/>
    <col min="1028" max="1028" width="18.7109375" style="15" bestFit="1" customWidth="1"/>
    <col min="1029" max="1029" width="9.140625" style="15"/>
    <col min="1030" max="1030" width="3.28515625" style="15" customWidth="1"/>
    <col min="1031" max="1031" width="12.85546875" style="15" customWidth="1"/>
    <col min="1032" max="1032" width="4.140625" style="15" customWidth="1"/>
    <col min="1033" max="1040" width="9.140625" style="15"/>
    <col min="1041" max="1041" width="2.5703125" style="15" customWidth="1"/>
    <col min="1042" max="1042" width="13.28515625" style="15" bestFit="1" customWidth="1"/>
    <col min="1043" max="1043" width="16.28515625" style="15" bestFit="1" customWidth="1"/>
    <col min="1044" max="1044" width="14.42578125" style="15" bestFit="1" customWidth="1"/>
    <col min="1045" max="1045" width="14" style="15" bestFit="1" customWidth="1"/>
    <col min="1046" max="1047" width="11.28515625" style="15" bestFit="1" customWidth="1"/>
    <col min="1048" max="1048" width="13.28515625" style="15" bestFit="1" customWidth="1"/>
    <col min="1049" max="1049" width="6.85546875" style="15" customWidth="1"/>
    <col min="1050" max="1050" width="4.5703125" style="15" customWidth="1"/>
    <col min="1051" max="1051" width="10.7109375" style="15" bestFit="1" customWidth="1"/>
    <col min="1052" max="1052" width="11.85546875" style="15" bestFit="1" customWidth="1"/>
    <col min="1053" max="1053" width="10.28515625" style="15" bestFit="1" customWidth="1"/>
    <col min="1054" max="1054" width="10.140625" style="15" bestFit="1" customWidth="1"/>
    <col min="1055" max="1055" width="11" style="15" bestFit="1" customWidth="1"/>
    <col min="1056" max="1056" width="11.5703125" style="15" bestFit="1" customWidth="1"/>
    <col min="1057" max="1057" width="12.140625" style="15" bestFit="1" customWidth="1"/>
    <col min="1058" max="1058" width="9.140625" style="15"/>
    <col min="1059" max="1059" width="3.140625" style="15" customWidth="1"/>
    <col min="1060" max="1280" width="9.140625" style="15"/>
    <col min="1281" max="1281" width="10.7109375" style="15" bestFit="1" customWidth="1"/>
    <col min="1282" max="1282" width="48.140625" style="15" customWidth="1"/>
    <col min="1283" max="1283" width="16.5703125" style="15" bestFit="1" customWidth="1"/>
    <col min="1284" max="1284" width="18.7109375" style="15" bestFit="1" customWidth="1"/>
    <col min="1285" max="1285" width="9.140625" style="15"/>
    <col min="1286" max="1286" width="3.28515625" style="15" customWidth="1"/>
    <col min="1287" max="1287" width="12.85546875" style="15" customWidth="1"/>
    <col min="1288" max="1288" width="4.140625" style="15" customWidth="1"/>
    <col min="1289" max="1296" width="9.140625" style="15"/>
    <col min="1297" max="1297" width="2.5703125" style="15" customWidth="1"/>
    <col min="1298" max="1298" width="13.28515625" style="15" bestFit="1" customWidth="1"/>
    <col min="1299" max="1299" width="16.28515625" style="15" bestFit="1" customWidth="1"/>
    <col min="1300" max="1300" width="14.42578125" style="15" bestFit="1" customWidth="1"/>
    <col min="1301" max="1301" width="14" style="15" bestFit="1" customWidth="1"/>
    <col min="1302" max="1303" width="11.28515625" style="15" bestFit="1" customWidth="1"/>
    <col min="1304" max="1304" width="13.28515625" style="15" bestFit="1" customWidth="1"/>
    <col min="1305" max="1305" width="6.85546875" style="15" customWidth="1"/>
    <col min="1306" max="1306" width="4.5703125" style="15" customWidth="1"/>
    <col min="1307" max="1307" width="10.7109375" style="15" bestFit="1" customWidth="1"/>
    <col min="1308" max="1308" width="11.85546875" style="15" bestFit="1" customWidth="1"/>
    <col min="1309" max="1309" width="10.28515625" style="15" bestFit="1" customWidth="1"/>
    <col min="1310" max="1310" width="10.140625" style="15" bestFit="1" customWidth="1"/>
    <col min="1311" max="1311" width="11" style="15" bestFit="1" customWidth="1"/>
    <col min="1312" max="1312" width="11.5703125" style="15" bestFit="1" customWidth="1"/>
    <col min="1313" max="1313" width="12.140625" style="15" bestFit="1" customWidth="1"/>
    <col min="1314" max="1314" width="9.140625" style="15"/>
    <col min="1315" max="1315" width="3.140625" style="15" customWidth="1"/>
    <col min="1316" max="1536" width="9.140625" style="15"/>
    <col min="1537" max="1537" width="10.7109375" style="15" bestFit="1" customWidth="1"/>
    <col min="1538" max="1538" width="48.140625" style="15" customWidth="1"/>
    <col min="1539" max="1539" width="16.5703125" style="15" bestFit="1" customWidth="1"/>
    <col min="1540" max="1540" width="18.7109375" style="15" bestFit="1" customWidth="1"/>
    <col min="1541" max="1541" width="9.140625" style="15"/>
    <col min="1542" max="1542" width="3.28515625" style="15" customWidth="1"/>
    <col min="1543" max="1543" width="12.85546875" style="15" customWidth="1"/>
    <col min="1544" max="1544" width="4.140625" style="15" customWidth="1"/>
    <col min="1545" max="1552" width="9.140625" style="15"/>
    <col min="1553" max="1553" width="2.5703125" style="15" customWidth="1"/>
    <col min="1554" max="1554" width="13.28515625" style="15" bestFit="1" customWidth="1"/>
    <col min="1555" max="1555" width="16.28515625" style="15" bestFit="1" customWidth="1"/>
    <col min="1556" max="1556" width="14.42578125" style="15" bestFit="1" customWidth="1"/>
    <col min="1557" max="1557" width="14" style="15" bestFit="1" customWidth="1"/>
    <col min="1558" max="1559" width="11.28515625" style="15" bestFit="1" customWidth="1"/>
    <col min="1560" max="1560" width="13.28515625" style="15" bestFit="1" customWidth="1"/>
    <col min="1561" max="1561" width="6.85546875" style="15" customWidth="1"/>
    <col min="1562" max="1562" width="4.5703125" style="15" customWidth="1"/>
    <col min="1563" max="1563" width="10.7109375" style="15" bestFit="1" customWidth="1"/>
    <col min="1564" max="1564" width="11.85546875" style="15" bestFit="1" customWidth="1"/>
    <col min="1565" max="1565" width="10.28515625" style="15" bestFit="1" customWidth="1"/>
    <col min="1566" max="1566" width="10.140625" style="15" bestFit="1" customWidth="1"/>
    <col min="1567" max="1567" width="11" style="15" bestFit="1" customWidth="1"/>
    <col min="1568" max="1568" width="11.5703125" style="15" bestFit="1" customWidth="1"/>
    <col min="1569" max="1569" width="12.140625" style="15" bestFit="1" customWidth="1"/>
    <col min="1570" max="1570" width="9.140625" style="15"/>
    <col min="1571" max="1571" width="3.140625" style="15" customWidth="1"/>
    <col min="1572" max="1792" width="9.140625" style="15"/>
    <col min="1793" max="1793" width="10.7109375" style="15" bestFit="1" customWidth="1"/>
    <col min="1794" max="1794" width="48.140625" style="15" customWidth="1"/>
    <col min="1795" max="1795" width="16.5703125" style="15" bestFit="1" customWidth="1"/>
    <col min="1796" max="1796" width="18.7109375" style="15" bestFit="1" customWidth="1"/>
    <col min="1797" max="1797" width="9.140625" style="15"/>
    <col min="1798" max="1798" width="3.28515625" style="15" customWidth="1"/>
    <col min="1799" max="1799" width="12.85546875" style="15" customWidth="1"/>
    <col min="1800" max="1800" width="4.140625" style="15" customWidth="1"/>
    <col min="1801" max="1808" width="9.140625" style="15"/>
    <col min="1809" max="1809" width="2.5703125" style="15" customWidth="1"/>
    <col min="1810" max="1810" width="13.28515625" style="15" bestFit="1" customWidth="1"/>
    <col min="1811" max="1811" width="16.28515625" style="15" bestFit="1" customWidth="1"/>
    <col min="1812" max="1812" width="14.42578125" style="15" bestFit="1" customWidth="1"/>
    <col min="1813" max="1813" width="14" style="15" bestFit="1" customWidth="1"/>
    <col min="1814" max="1815" width="11.28515625" style="15" bestFit="1" customWidth="1"/>
    <col min="1816" max="1816" width="13.28515625" style="15" bestFit="1" customWidth="1"/>
    <col min="1817" max="1817" width="6.85546875" style="15" customWidth="1"/>
    <col min="1818" max="1818" width="4.5703125" style="15" customWidth="1"/>
    <col min="1819" max="1819" width="10.7109375" style="15" bestFit="1" customWidth="1"/>
    <col min="1820" max="1820" width="11.85546875" style="15" bestFit="1" customWidth="1"/>
    <col min="1821" max="1821" width="10.28515625" style="15" bestFit="1" customWidth="1"/>
    <col min="1822" max="1822" width="10.140625" style="15" bestFit="1" customWidth="1"/>
    <col min="1823" max="1823" width="11" style="15" bestFit="1" customWidth="1"/>
    <col min="1824" max="1824" width="11.5703125" style="15" bestFit="1" customWidth="1"/>
    <col min="1825" max="1825" width="12.140625" style="15" bestFit="1" customWidth="1"/>
    <col min="1826" max="1826" width="9.140625" style="15"/>
    <col min="1827" max="1827" width="3.140625" style="15" customWidth="1"/>
    <col min="1828" max="2048" width="9.140625" style="15"/>
    <col min="2049" max="2049" width="10.7109375" style="15" bestFit="1" customWidth="1"/>
    <col min="2050" max="2050" width="48.140625" style="15" customWidth="1"/>
    <col min="2051" max="2051" width="16.5703125" style="15" bestFit="1" customWidth="1"/>
    <col min="2052" max="2052" width="18.7109375" style="15" bestFit="1" customWidth="1"/>
    <col min="2053" max="2053" width="9.140625" style="15"/>
    <col min="2054" max="2054" width="3.28515625" style="15" customWidth="1"/>
    <col min="2055" max="2055" width="12.85546875" style="15" customWidth="1"/>
    <col min="2056" max="2056" width="4.140625" style="15" customWidth="1"/>
    <col min="2057" max="2064" width="9.140625" style="15"/>
    <col min="2065" max="2065" width="2.5703125" style="15" customWidth="1"/>
    <col min="2066" max="2066" width="13.28515625" style="15" bestFit="1" customWidth="1"/>
    <col min="2067" max="2067" width="16.28515625" style="15" bestFit="1" customWidth="1"/>
    <col min="2068" max="2068" width="14.42578125" style="15" bestFit="1" customWidth="1"/>
    <col min="2069" max="2069" width="14" style="15" bestFit="1" customWidth="1"/>
    <col min="2070" max="2071" width="11.28515625" style="15" bestFit="1" customWidth="1"/>
    <col min="2072" max="2072" width="13.28515625" style="15" bestFit="1" customWidth="1"/>
    <col min="2073" max="2073" width="6.85546875" style="15" customWidth="1"/>
    <col min="2074" max="2074" width="4.5703125" style="15" customWidth="1"/>
    <col min="2075" max="2075" width="10.7109375" style="15" bestFit="1" customWidth="1"/>
    <col min="2076" max="2076" width="11.85546875" style="15" bestFit="1" customWidth="1"/>
    <col min="2077" max="2077" width="10.28515625" style="15" bestFit="1" customWidth="1"/>
    <col min="2078" max="2078" width="10.140625" style="15" bestFit="1" customWidth="1"/>
    <col min="2079" max="2079" width="11" style="15" bestFit="1" customWidth="1"/>
    <col min="2080" max="2080" width="11.5703125" style="15" bestFit="1" customWidth="1"/>
    <col min="2081" max="2081" width="12.140625" style="15" bestFit="1" customWidth="1"/>
    <col min="2082" max="2082" width="9.140625" style="15"/>
    <col min="2083" max="2083" width="3.140625" style="15" customWidth="1"/>
    <col min="2084" max="2304" width="9.140625" style="15"/>
    <col min="2305" max="2305" width="10.7109375" style="15" bestFit="1" customWidth="1"/>
    <col min="2306" max="2306" width="48.140625" style="15" customWidth="1"/>
    <col min="2307" max="2307" width="16.5703125" style="15" bestFit="1" customWidth="1"/>
    <col min="2308" max="2308" width="18.7109375" style="15" bestFit="1" customWidth="1"/>
    <col min="2309" max="2309" width="9.140625" style="15"/>
    <col min="2310" max="2310" width="3.28515625" style="15" customWidth="1"/>
    <col min="2311" max="2311" width="12.85546875" style="15" customWidth="1"/>
    <col min="2312" max="2312" width="4.140625" style="15" customWidth="1"/>
    <col min="2313" max="2320" width="9.140625" style="15"/>
    <col min="2321" max="2321" width="2.5703125" style="15" customWidth="1"/>
    <col min="2322" max="2322" width="13.28515625" style="15" bestFit="1" customWidth="1"/>
    <col min="2323" max="2323" width="16.28515625" style="15" bestFit="1" customWidth="1"/>
    <col min="2324" max="2324" width="14.42578125" style="15" bestFit="1" customWidth="1"/>
    <col min="2325" max="2325" width="14" style="15" bestFit="1" customWidth="1"/>
    <col min="2326" max="2327" width="11.28515625" style="15" bestFit="1" customWidth="1"/>
    <col min="2328" max="2328" width="13.28515625" style="15" bestFit="1" customWidth="1"/>
    <col min="2329" max="2329" width="6.85546875" style="15" customWidth="1"/>
    <col min="2330" max="2330" width="4.5703125" style="15" customWidth="1"/>
    <col min="2331" max="2331" width="10.7109375" style="15" bestFit="1" customWidth="1"/>
    <col min="2332" max="2332" width="11.85546875" style="15" bestFit="1" customWidth="1"/>
    <col min="2333" max="2333" width="10.28515625" style="15" bestFit="1" customWidth="1"/>
    <col min="2334" max="2334" width="10.140625" style="15" bestFit="1" customWidth="1"/>
    <col min="2335" max="2335" width="11" style="15" bestFit="1" customWidth="1"/>
    <col min="2336" max="2336" width="11.5703125" style="15" bestFit="1" customWidth="1"/>
    <col min="2337" max="2337" width="12.140625" style="15" bestFit="1" customWidth="1"/>
    <col min="2338" max="2338" width="9.140625" style="15"/>
    <col min="2339" max="2339" width="3.140625" style="15" customWidth="1"/>
    <col min="2340" max="2560" width="9.140625" style="15"/>
    <col min="2561" max="2561" width="10.7109375" style="15" bestFit="1" customWidth="1"/>
    <col min="2562" max="2562" width="48.140625" style="15" customWidth="1"/>
    <col min="2563" max="2563" width="16.5703125" style="15" bestFit="1" customWidth="1"/>
    <col min="2564" max="2564" width="18.7109375" style="15" bestFit="1" customWidth="1"/>
    <col min="2565" max="2565" width="9.140625" style="15"/>
    <col min="2566" max="2566" width="3.28515625" style="15" customWidth="1"/>
    <col min="2567" max="2567" width="12.85546875" style="15" customWidth="1"/>
    <col min="2568" max="2568" width="4.140625" style="15" customWidth="1"/>
    <col min="2569" max="2576" width="9.140625" style="15"/>
    <col min="2577" max="2577" width="2.5703125" style="15" customWidth="1"/>
    <col min="2578" max="2578" width="13.28515625" style="15" bestFit="1" customWidth="1"/>
    <col min="2579" max="2579" width="16.28515625" style="15" bestFit="1" customWidth="1"/>
    <col min="2580" max="2580" width="14.42578125" style="15" bestFit="1" customWidth="1"/>
    <col min="2581" max="2581" width="14" style="15" bestFit="1" customWidth="1"/>
    <col min="2582" max="2583" width="11.28515625" style="15" bestFit="1" customWidth="1"/>
    <col min="2584" max="2584" width="13.28515625" style="15" bestFit="1" customWidth="1"/>
    <col min="2585" max="2585" width="6.85546875" style="15" customWidth="1"/>
    <col min="2586" max="2586" width="4.5703125" style="15" customWidth="1"/>
    <col min="2587" max="2587" width="10.7109375" style="15" bestFit="1" customWidth="1"/>
    <col min="2588" max="2588" width="11.85546875" style="15" bestFit="1" customWidth="1"/>
    <col min="2589" max="2589" width="10.28515625" style="15" bestFit="1" customWidth="1"/>
    <col min="2590" max="2590" width="10.140625" style="15" bestFit="1" customWidth="1"/>
    <col min="2591" max="2591" width="11" style="15" bestFit="1" customWidth="1"/>
    <col min="2592" max="2592" width="11.5703125" style="15" bestFit="1" customWidth="1"/>
    <col min="2593" max="2593" width="12.140625" style="15" bestFit="1" customWidth="1"/>
    <col min="2594" max="2594" width="9.140625" style="15"/>
    <col min="2595" max="2595" width="3.140625" style="15" customWidth="1"/>
    <col min="2596" max="2816" width="9.140625" style="15"/>
    <col min="2817" max="2817" width="10.7109375" style="15" bestFit="1" customWidth="1"/>
    <col min="2818" max="2818" width="48.140625" style="15" customWidth="1"/>
    <col min="2819" max="2819" width="16.5703125" style="15" bestFit="1" customWidth="1"/>
    <col min="2820" max="2820" width="18.7109375" style="15" bestFit="1" customWidth="1"/>
    <col min="2821" max="2821" width="9.140625" style="15"/>
    <col min="2822" max="2822" width="3.28515625" style="15" customWidth="1"/>
    <col min="2823" max="2823" width="12.85546875" style="15" customWidth="1"/>
    <col min="2824" max="2824" width="4.140625" style="15" customWidth="1"/>
    <col min="2825" max="2832" width="9.140625" style="15"/>
    <col min="2833" max="2833" width="2.5703125" style="15" customWidth="1"/>
    <col min="2834" max="2834" width="13.28515625" style="15" bestFit="1" customWidth="1"/>
    <col min="2835" max="2835" width="16.28515625" style="15" bestFit="1" customWidth="1"/>
    <col min="2836" max="2836" width="14.42578125" style="15" bestFit="1" customWidth="1"/>
    <col min="2837" max="2837" width="14" style="15" bestFit="1" customWidth="1"/>
    <col min="2838" max="2839" width="11.28515625" style="15" bestFit="1" customWidth="1"/>
    <col min="2840" max="2840" width="13.28515625" style="15" bestFit="1" customWidth="1"/>
    <col min="2841" max="2841" width="6.85546875" style="15" customWidth="1"/>
    <col min="2842" max="2842" width="4.5703125" style="15" customWidth="1"/>
    <col min="2843" max="2843" width="10.7109375" style="15" bestFit="1" customWidth="1"/>
    <col min="2844" max="2844" width="11.85546875" style="15" bestFit="1" customWidth="1"/>
    <col min="2845" max="2845" width="10.28515625" style="15" bestFit="1" customWidth="1"/>
    <col min="2846" max="2846" width="10.140625" style="15" bestFit="1" customWidth="1"/>
    <col min="2847" max="2847" width="11" style="15" bestFit="1" customWidth="1"/>
    <col min="2848" max="2848" width="11.5703125" style="15" bestFit="1" customWidth="1"/>
    <col min="2849" max="2849" width="12.140625" style="15" bestFit="1" customWidth="1"/>
    <col min="2850" max="2850" width="9.140625" style="15"/>
    <col min="2851" max="2851" width="3.140625" style="15" customWidth="1"/>
    <col min="2852" max="3072" width="9.140625" style="15"/>
    <col min="3073" max="3073" width="10.7109375" style="15" bestFit="1" customWidth="1"/>
    <col min="3074" max="3074" width="48.140625" style="15" customWidth="1"/>
    <col min="3075" max="3075" width="16.5703125" style="15" bestFit="1" customWidth="1"/>
    <col min="3076" max="3076" width="18.7109375" style="15" bestFit="1" customWidth="1"/>
    <col min="3077" max="3077" width="9.140625" style="15"/>
    <col min="3078" max="3078" width="3.28515625" style="15" customWidth="1"/>
    <col min="3079" max="3079" width="12.85546875" style="15" customWidth="1"/>
    <col min="3080" max="3080" width="4.140625" style="15" customWidth="1"/>
    <col min="3081" max="3088" width="9.140625" style="15"/>
    <col min="3089" max="3089" width="2.5703125" style="15" customWidth="1"/>
    <col min="3090" max="3090" width="13.28515625" style="15" bestFit="1" customWidth="1"/>
    <col min="3091" max="3091" width="16.28515625" style="15" bestFit="1" customWidth="1"/>
    <col min="3092" max="3092" width="14.42578125" style="15" bestFit="1" customWidth="1"/>
    <col min="3093" max="3093" width="14" style="15" bestFit="1" customWidth="1"/>
    <col min="3094" max="3095" width="11.28515625" style="15" bestFit="1" customWidth="1"/>
    <col min="3096" max="3096" width="13.28515625" style="15" bestFit="1" customWidth="1"/>
    <col min="3097" max="3097" width="6.85546875" style="15" customWidth="1"/>
    <col min="3098" max="3098" width="4.5703125" style="15" customWidth="1"/>
    <col min="3099" max="3099" width="10.7109375" style="15" bestFit="1" customWidth="1"/>
    <col min="3100" max="3100" width="11.85546875" style="15" bestFit="1" customWidth="1"/>
    <col min="3101" max="3101" width="10.28515625" style="15" bestFit="1" customWidth="1"/>
    <col min="3102" max="3102" width="10.140625" style="15" bestFit="1" customWidth="1"/>
    <col min="3103" max="3103" width="11" style="15" bestFit="1" customWidth="1"/>
    <col min="3104" max="3104" width="11.5703125" style="15" bestFit="1" customWidth="1"/>
    <col min="3105" max="3105" width="12.140625" style="15" bestFit="1" customWidth="1"/>
    <col min="3106" max="3106" width="9.140625" style="15"/>
    <col min="3107" max="3107" width="3.140625" style="15" customWidth="1"/>
    <col min="3108" max="3328" width="9.140625" style="15"/>
    <col min="3329" max="3329" width="10.7109375" style="15" bestFit="1" customWidth="1"/>
    <col min="3330" max="3330" width="48.140625" style="15" customWidth="1"/>
    <col min="3331" max="3331" width="16.5703125" style="15" bestFit="1" customWidth="1"/>
    <col min="3332" max="3332" width="18.7109375" style="15" bestFit="1" customWidth="1"/>
    <col min="3333" max="3333" width="9.140625" style="15"/>
    <col min="3334" max="3334" width="3.28515625" style="15" customWidth="1"/>
    <col min="3335" max="3335" width="12.85546875" style="15" customWidth="1"/>
    <col min="3336" max="3336" width="4.140625" style="15" customWidth="1"/>
    <col min="3337" max="3344" width="9.140625" style="15"/>
    <col min="3345" max="3345" width="2.5703125" style="15" customWidth="1"/>
    <col min="3346" max="3346" width="13.28515625" style="15" bestFit="1" customWidth="1"/>
    <col min="3347" max="3347" width="16.28515625" style="15" bestFit="1" customWidth="1"/>
    <col min="3348" max="3348" width="14.42578125" style="15" bestFit="1" customWidth="1"/>
    <col min="3349" max="3349" width="14" style="15" bestFit="1" customWidth="1"/>
    <col min="3350" max="3351" width="11.28515625" style="15" bestFit="1" customWidth="1"/>
    <col min="3352" max="3352" width="13.28515625" style="15" bestFit="1" customWidth="1"/>
    <col min="3353" max="3353" width="6.85546875" style="15" customWidth="1"/>
    <col min="3354" max="3354" width="4.5703125" style="15" customWidth="1"/>
    <col min="3355" max="3355" width="10.7109375" style="15" bestFit="1" customWidth="1"/>
    <col min="3356" max="3356" width="11.85546875" style="15" bestFit="1" customWidth="1"/>
    <col min="3357" max="3357" width="10.28515625" style="15" bestFit="1" customWidth="1"/>
    <col min="3358" max="3358" width="10.140625" style="15" bestFit="1" customWidth="1"/>
    <col min="3359" max="3359" width="11" style="15" bestFit="1" customWidth="1"/>
    <col min="3360" max="3360" width="11.5703125" style="15" bestFit="1" customWidth="1"/>
    <col min="3361" max="3361" width="12.140625" style="15" bestFit="1" customWidth="1"/>
    <col min="3362" max="3362" width="9.140625" style="15"/>
    <col min="3363" max="3363" width="3.140625" style="15" customWidth="1"/>
    <col min="3364" max="3584" width="9.140625" style="15"/>
    <col min="3585" max="3585" width="10.7109375" style="15" bestFit="1" customWidth="1"/>
    <col min="3586" max="3586" width="48.140625" style="15" customWidth="1"/>
    <col min="3587" max="3587" width="16.5703125" style="15" bestFit="1" customWidth="1"/>
    <col min="3588" max="3588" width="18.7109375" style="15" bestFit="1" customWidth="1"/>
    <col min="3589" max="3589" width="9.140625" style="15"/>
    <col min="3590" max="3590" width="3.28515625" style="15" customWidth="1"/>
    <col min="3591" max="3591" width="12.85546875" style="15" customWidth="1"/>
    <col min="3592" max="3592" width="4.140625" style="15" customWidth="1"/>
    <col min="3593" max="3600" width="9.140625" style="15"/>
    <col min="3601" max="3601" width="2.5703125" style="15" customWidth="1"/>
    <col min="3602" max="3602" width="13.28515625" style="15" bestFit="1" customWidth="1"/>
    <col min="3603" max="3603" width="16.28515625" style="15" bestFit="1" customWidth="1"/>
    <col min="3604" max="3604" width="14.42578125" style="15" bestFit="1" customWidth="1"/>
    <col min="3605" max="3605" width="14" style="15" bestFit="1" customWidth="1"/>
    <col min="3606" max="3607" width="11.28515625" style="15" bestFit="1" customWidth="1"/>
    <col min="3608" max="3608" width="13.28515625" style="15" bestFit="1" customWidth="1"/>
    <col min="3609" max="3609" width="6.85546875" style="15" customWidth="1"/>
    <col min="3610" max="3610" width="4.5703125" style="15" customWidth="1"/>
    <col min="3611" max="3611" width="10.7109375" style="15" bestFit="1" customWidth="1"/>
    <col min="3612" max="3612" width="11.85546875" style="15" bestFit="1" customWidth="1"/>
    <col min="3613" max="3613" width="10.28515625" style="15" bestFit="1" customWidth="1"/>
    <col min="3614" max="3614" width="10.140625" style="15" bestFit="1" customWidth="1"/>
    <col min="3615" max="3615" width="11" style="15" bestFit="1" customWidth="1"/>
    <col min="3616" max="3616" width="11.5703125" style="15" bestFit="1" customWidth="1"/>
    <col min="3617" max="3617" width="12.140625" style="15" bestFit="1" customWidth="1"/>
    <col min="3618" max="3618" width="9.140625" style="15"/>
    <col min="3619" max="3619" width="3.140625" style="15" customWidth="1"/>
    <col min="3620" max="3840" width="9.140625" style="15"/>
    <col min="3841" max="3841" width="10.7109375" style="15" bestFit="1" customWidth="1"/>
    <col min="3842" max="3842" width="48.140625" style="15" customWidth="1"/>
    <col min="3843" max="3843" width="16.5703125" style="15" bestFit="1" customWidth="1"/>
    <col min="3844" max="3844" width="18.7109375" style="15" bestFit="1" customWidth="1"/>
    <col min="3845" max="3845" width="9.140625" style="15"/>
    <col min="3846" max="3846" width="3.28515625" style="15" customWidth="1"/>
    <col min="3847" max="3847" width="12.85546875" style="15" customWidth="1"/>
    <col min="3848" max="3848" width="4.140625" style="15" customWidth="1"/>
    <col min="3849" max="3856" width="9.140625" style="15"/>
    <col min="3857" max="3857" width="2.5703125" style="15" customWidth="1"/>
    <col min="3858" max="3858" width="13.28515625" style="15" bestFit="1" customWidth="1"/>
    <col min="3859" max="3859" width="16.28515625" style="15" bestFit="1" customWidth="1"/>
    <col min="3860" max="3860" width="14.42578125" style="15" bestFit="1" customWidth="1"/>
    <col min="3861" max="3861" width="14" style="15" bestFit="1" customWidth="1"/>
    <col min="3862" max="3863" width="11.28515625" style="15" bestFit="1" customWidth="1"/>
    <col min="3864" max="3864" width="13.28515625" style="15" bestFit="1" customWidth="1"/>
    <col min="3865" max="3865" width="6.85546875" style="15" customWidth="1"/>
    <col min="3866" max="3866" width="4.5703125" style="15" customWidth="1"/>
    <col min="3867" max="3867" width="10.7109375" style="15" bestFit="1" customWidth="1"/>
    <col min="3868" max="3868" width="11.85546875" style="15" bestFit="1" customWidth="1"/>
    <col min="3869" max="3869" width="10.28515625" style="15" bestFit="1" customWidth="1"/>
    <col min="3870" max="3870" width="10.140625" style="15" bestFit="1" customWidth="1"/>
    <col min="3871" max="3871" width="11" style="15" bestFit="1" customWidth="1"/>
    <col min="3872" max="3872" width="11.5703125" style="15" bestFit="1" customWidth="1"/>
    <col min="3873" max="3873" width="12.140625" style="15" bestFit="1" customWidth="1"/>
    <col min="3874" max="3874" width="9.140625" style="15"/>
    <col min="3875" max="3875" width="3.140625" style="15" customWidth="1"/>
    <col min="3876" max="4096" width="9.140625" style="15"/>
    <col min="4097" max="4097" width="10.7109375" style="15" bestFit="1" customWidth="1"/>
    <col min="4098" max="4098" width="48.140625" style="15" customWidth="1"/>
    <col min="4099" max="4099" width="16.5703125" style="15" bestFit="1" customWidth="1"/>
    <col min="4100" max="4100" width="18.7109375" style="15" bestFit="1" customWidth="1"/>
    <col min="4101" max="4101" width="9.140625" style="15"/>
    <col min="4102" max="4102" width="3.28515625" style="15" customWidth="1"/>
    <col min="4103" max="4103" width="12.85546875" style="15" customWidth="1"/>
    <col min="4104" max="4104" width="4.140625" style="15" customWidth="1"/>
    <col min="4105" max="4112" width="9.140625" style="15"/>
    <col min="4113" max="4113" width="2.5703125" style="15" customWidth="1"/>
    <col min="4114" max="4114" width="13.28515625" style="15" bestFit="1" customWidth="1"/>
    <col min="4115" max="4115" width="16.28515625" style="15" bestFit="1" customWidth="1"/>
    <col min="4116" max="4116" width="14.42578125" style="15" bestFit="1" customWidth="1"/>
    <col min="4117" max="4117" width="14" style="15" bestFit="1" customWidth="1"/>
    <col min="4118" max="4119" width="11.28515625" style="15" bestFit="1" customWidth="1"/>
    <col min="4120" max="4120" width="13.28515625" style="15" bestFit="1" customWidth="1"/>
    <col min="4121" max="4121" width="6.85546875" style="15" customWidth="1"/>
    <col min="4122" max="4122" width="4.5703125" style="15" customWidth="1"/>
    <col min="4123" max="4123" width="10.7109375" style="15" bestFit="1" customWidth="1"/>
    <col min="4124" max="4124" width="11.85546875" style="15" bestFit="1" customWidth="1"/>
    <col min="4125" max="4125" width="10.28515625" style="15" bestFit="1" customWidth="1"/>
    <col min="4126" max="4126" width="10.140625" style="15" bestFit="1" customWidth="1"/>
    <col min="4127" max="4127" width="11" style="15" bestFit="1" customWidth="1"/>
    <col min="4128" max="4128" width="11.5703125" style="15" bestFit="1" customWidth="1"/>
    <col min="4129" max="4129" width="12.140625" style="15" bestFit="1" customWidth="1"/>
    <col min="4130" max="4130" width="9.140625" style="15"/>
    <col min="4131" max="4131" width="3.140625" style="15" customWidth="1"/>
    <col min="4132" max="4352" width="9.140625" style="15"/>
    <col min="4353" max="4353" width="10.7109375" style="15" bestFit="1" customWidth="1"/>
    <col min="4354" max="4354" width="48.140625" style="15" customWidth="1"/>
    <col min="4355" max="4355" width="16.5703125" style="15" bestFit="1" customWidth="1"/>
    <col min="4356" max="4356" width="18.7109375" style="15" bestFit="1" customWidth="1"/>
    <col min="4357" max="4357" width="9.140625" style="15"/>
    <col min="4358" max="4358" width="3.28515625" style="15" customWidth="1"/>
    <col min="4359" max="4359" width="12.85546875" style="15" customWidth="1"/>
    <col min="4360" max="4360" width="4.140625" style="15" customWidth="1"/>
    <col min="4361" max="4368" width="9.140625" style="15"/>
    <col min="4369" max="4369" width="2.5703125" style="15" customWidth="1"/>
    <col min="4370" max="4370" width="13.28515625" style="15" bestFit="1" customWidth="1"/>
    <col min="4371" max="4371" width="16.28515625" style="15" bestFit="1" customWidth="1"/>
    <col min="4372" max="4372" width="14.42578125" style="15" bestFit="1" customWidth="1"/>
    <col min="4373" max="4373" width="14" style="15" bestFit="1" customWidth="1"/>
    <col min="4374" max="4375" width="11.28515625" style="15" bestFit="1" customWidth="1"/>
    <col min="4376" max="4376" width="13.28515625" style="15" bestFit="1" customWidth="1"/>
    <col min="4377" max="4377" width="6.85546875" style="15" customWidth="1"/>
    <col min="4378" max="4378" width="4.5703125" style="15" customWidth="1"/>
    <col min="4379" max="4379" width="10.7109375" style="15" bestFit="1" customWidth="1"/>
    <col min="4380" max="4380" width="11.85546875" style="15" bestFit="1" customWidth="1"/>
    <col min="4381" max="4381" width="10.28515625" style="15" bestFit="1" customWidth="1"/>
    <col min="4382" max="4382" width="10.140625" style="15" bestFit="1" customWidth="1"/>
    <col min="4383" max="4383" width="11" style="15" bestFit="1" customWidth="1"/>
    <col min="4384" max="4384" width="11.5703125" style="15" bestFit="1" customWidth="1"/>
    <col min="4385" max="4385" width="12.140625" style="15" bestFit="1" customWidth="1"/>
    <col min="4386" max="4386" width="9.140625" style="15"/>
    <col min="4387" max="4387" width="3.140625" style="15" customWidth="1"/>
    <col min="4388" max="4608" width="9.140625" style="15"/>
    <col min="4609" max="4609" width="10.7109375" style="15" bestFit="1" customWidth="1"/>
    <col min="4610" max="4610" width="48.140625" style="15" customWidth="1"/>
    <col min="4611" max="4611" width="16.5703125" style="15" bestFit="1" customWidth="1"/>
    <col min="4612" max="4612" width="18.7109375" style="15" bestFit="1" customWidth="1"/>
    <col min="4613" max="4613" width="9.140625" style="15"/>
    <col min="4614" max="4614" width="3.28515625" style="15" customWidth="1"/>
    <col min="4615" max="4615" width="12.85546875" style="15" customWidth="1"/>
    <col min="4616" max="4616" width="4.140625" style="15" customWidth="1"/>
    <col min="4617" max="4624" width="9.140625" style="15"/>
    <col min="4625" max="4625" width="2.5703125" style="15" customWidth="1"/>
    <col min="4626" max="4626" width="13.28515625" style="15" bestFit="1" customWidth="1"/>
    <col min="4627" max="4627" width="16.28515625" style="15" bestFit="1" customWidth="1"/>
    <col min="4628" max="4628" width="14.42578125" style="15" bestFit="1" customWidth="1"/>
    <col min="4629" max="4629" width="14" style="15" bestFit="1" customWidth="1"/>
    <col min="4630" max="4631" width="11.28515625" style="15" bestFit="1" customWidth="1"/>
    <col min="4632" max="4632" width="13.28515625" style="15" bestFit="1" customWidth="1"/>
    <col min="4633" max="4633" width="6.85546875" style="15" customWidth="1"/>
    <col min="4634" max="4634" width="4.5703125" style="15" customWidth="1"/>
    <col min="4635" max="4635" width="10.7109375" style="15" bestFit="1" customWidth="1"/>
    <col min="4636" max="4636" width="11.85546875" style="15" bestFit="1" customWidth="1"/>
    <col min="4637" max="4637" width="10.28515625" style="15" bestFit="1" customWidth="1"/>
    <col min="4638" max="4638" width="10.140625" style="15" bestFit="1" customWidth="1"/>
    <col min="4639" max="4639" width="11" style="15" bestFit="1" customWidth="1"/>
    <col min="4640" max="4640" width="11.5703125" style="15" bestFit="1" customWidth="1"/>
    <col min="4641" max="4641" width="12.140625" style="15" bestFit="1" customWidth="1"/>
    <col min="4642" max="4642" width="9.140625" style="15"/>
    <col min="4643" max="4643" width="3.140625" style="15" customWidth="1"/>
    <col min="4644" max="4864" width="9.140625" style="15"/>
    <col min="4865" max="4865" width="10.7109375" style="15" bestFit="1" customWidth="1"/>
    <col min="4866" max="4866" width="48.140625" style="15" customWidth="1"/>
    <col min="4867" max="4867" width="16.5703125" style="15" bestFit="1" customWidth="1"/>
    <col min="4868" max="4868" width="18.7109375" style="15" bestFit="1" customWidth="1"/>
    <col min="4869" max="4869" width="9.140625" style="15"/>
    <col min="4870" max="4870" width="3.28515625" style="15" customWidth="1"/>
    <col min="4871" max="4871" width="12.85546875" style="15" customWidth="1"/>
    <col min="4872" max="4872" width="4.140625" style="15" customWidth="1"/>
    <col min="4873" max="4880" width="9.140625" style="15"/>
    <col min="4881" max="4881" width="2.5703125" style="15" customWidth="1"/>
    <col min="4882" max="4882" width="13.28515625" style="15" bestFit="1" customWidth="1"/>
    <col min="4883" max="4883" width="16.28515625" style="15" bestFit="1" customWidth="1"/>
    <col min="4884" max="4884" width="14.42578125" style="15" bestFit="1" customWidth="1"/>
    <col min="4885" max="4885" width="14" style="15" bestFit="1" customWidth="1"/>
    <col min="4886" max="4887" width="11.28515625" style="15" bestFit="1" customWidth="1"/>
    <col min="4888" max="4888" width="13.28515625" style="15" bestFit="1" customWidth="1"/>
    <col min="4889" max="4889" width="6.85546875" style="15" customWidth="1"/>
    <col min="4890" max="4890" width="4.5703125" style="15" customWidth="1"/>
    <col min="4891" max="4891" width="10.7109375" style="15" bestFit="1" customWidth="1"/>
    <col min="4892" max="4892" width="11.85546875" style="15" bestFit="1" customWidth="1"/>
    <col min="4893" max="4893" width="10.28515625" style="15" bestFit="1" customWidth="1"/>
    <col min="4894" max="4894" width="10.140625" style="15" bestFit="1" customWidth="1"/>
    <col min="4895" max="4895" width="11" style="15" bestFit="1" customWidth="1"/>
    <col min="4896" max="4896" width="11.5703125" style="15" bestFit="1" customWidth="1"/>
    <col min="4897" max="4897" width="12.140625" style="15" bestFit="1" customWidth="1"/>
    <col min="4898" max="4898" width="9.140625" style="15"/>
    <col min="4899" max="4899" width="3.140625" style="15" customWidth="1"/>
    <col min="4900" max="5120" width="9.140625" style="15"/>
    <col min="5121" max="5121" width="10.7109375" style="15" bestFit="1" customWidth="1"/>
    <col min="5122" max="5122" width="48.140625" style="15" customWidth="1"/>
    <col min="5123" max="5123" width="16.5703125" style="15" bestFit="1" customWidth="1"/>
    <col min="5124" max="5124" width="18.7109375" style="15" bestFit="1" customWidth="1"/>
    <col min="5125" max="5125" width="9.140625" style="15"/>
    <col min="5126" max="5126" width="3.28515625" style="15" customWidth="1"/>
    <col min="5127" max="5127" width="12.85546875" style="15" customWidth="1"/>
    <col min="5128" max="5128" width="4.140625" style="15" customWidth="1"/>
    <col min="5129" max="5136" width="9.140625" style="15"/>
    <col min="5137" max="5137" width="2.5703125" style="15" customWidth="1"/>
    <col min="5138" max="5138" width="13.28515625" style="15" bestFit="1" customWidth="1"/>
    <col min="5139" max="5139" width="16.28515625" style="15" bestFit="1" customWidth="1"/>
    <col min="5140" max="5140" width="14.42578125" style="15" bestFit="1" customWidth="1"/>
    <col min="5141" max="5141" width="14" style="15" bestFit="1" customWidth="1"/>
    <col min="5142" max="5143" width="11.28515625" style="15" bestFit="1" customWidth="1"/>
    <col min="5144" max="5144" width="13.28515625" style="15" bestFit="1" customWidth="1"/>
    <col min="5145" max="5145" width="6.85546875" style="15" customWidth="1"/>
    <col min="5146" max="5146" width="4.5703125" style="15" customWidth="1"/>
    <col min="5147" max="5147" width="10.7109375" style="15" bestFit="1" customWidth="1"/>
    <col min="5148" max="5148" width="11.85546875" style="15" bestFit="1" customWidth="1"/>
    <col min="5149" max="5149" width="10.28515625" style="15" bestFit="1" customWidth="1"/>
    <col min="5150" max="5150" width="10.140625" style="15" bestFit="1" customWidth="1"/>
    <col min="5151" max="5151" width="11" style="15" bestFit="1" customWidth="1"/>
    <col min="5152" max="5152" width="11.5703125" style="15" bestFit="1" customWidth="1"/>
    <col min="5153" max="5153" width="12.140625" style="15" bestFit="1" customWidth="1"/>
    <col min="5154" max="5154" width="9.140625" style="15"/>
    <col min="5155" max="5155" width="3.140625" style="15" customWidth="1"/>
    <col min="5156" max="5376" width="9.140625" style="15"/>
    <col min="5377" max="5377" width="10.7109375" style="15" bestFit="1" customWidth="1"/>
    <col min="5378" max="5378" width="48.140625" style="15" customWidth="1"/>
    <col min="5379" max="5379" width="16.5703125" style="15" bestFit="1" customWidth="1"/>
    <col min="5380" max="5380" width="18.7109375" style="15" bestFit="1" customWidth="1"/>
    <col min="5381" max="5381" width="9.140625" style="15"/>
    <col min="5382" max="5382" width="3.28515625" style="15" customWidth="1"/>
    <col min="5383" max="5383" width="12.85546875" style="15" customWidth="1"/>
    <col min="5384" max="5384" width="4.140625" style="15" customWidth="1"/>
    <col min="5385" max="5392" width="9.140625" style="15"/>
    <col min="5393" max="5393" width="2.5703125" style="15" customWidth="1"/>
    <col min="5394" max="5394" width="13.28515625" style="15" bestFit="1" customWidth="1"/>
    <col min="5395" max="5395" width="16.28515625" style="15" bestFit="1" customWidth="1"/>
    <col min="5396" max="5396" width="14.42578125" style="15" bestFit="1" customWidth="1"/>
    <col min="5397" max="5397" width="14" style="15" bestFit="1" customWidth="1"/>
    <col min="5398" max="5399" width="11.28515625" style="15" bestFit="1" customWidth="1"/>
    <col min="5400" max="5400" width="13.28515625" style="15" bestFit="1" customWidth="1"/>
    <col min="5401" max="5401" width="6.85546875" style="15" customWidth="1"/>
    <col min="5402" max="5402" width="4.5703125" style="15" customWidth="1"/>
    <col min="5403" max="5403" width="10.7109375" style="15" bestFit="1" customWidth="1"/>
    <col min="5404" max="5404" width="11.85546875" style="15" bestFit="1" customWidth="1"/>
    <col min="5405" max="5405" width="10.28515625" style="15" bestFit="1" customWidth="1"/>
    <col min="5406" max="5406" width="10.140625" style="15" bestFit="1" customWidth="1"/>
    <col min="5407" max="5407" width="11" style="15" bestFit="1" customWidth="1"/>
    <col min="5408" max="5408" width="11.5703125" style="15" bestFit="1" customWidth="1"/>
    <col min="5409" max="5409" width="12.140625" style="15" bestFit="1" customWidth="1"/>
    <col min="5410" max="5410" width="9.140625" style="15"/>
    <col min="5411" max="5411" width="3.140625" style="15" customWidth="1"/>
    <col min="5412" max="5632" width="9.140625" style="15"/>
    <col min="5633" max="5633" width="10.7109375" style="15" bestFit="1" customWidth="1"/>
    <col min="5634" max="5634" width="48.140625" style="15" customWidth="1"/>
    <col min="5635" max="5635" width="16.5703125" style="15" bestFit="1" customWidth="1"/>
    <col min="5636" max="5636" width="18.7109375" style="15" bestFit="1" customWidth="1"/>
    <col min="5637" max="5637" width="9.140625" style="15"/>
    <col min="5638" max="5638" width="3.28515625" style="15" customWidth="1"/>
    <col min="5639" max="5639" width="12.85546875" style="15" customWidth="1"/>
    <col min="5640" max="5640" width="4.140625" style="15" customWidth="1"/>
    <col min="5641" max="5648" width="9.140625" style="15"/>
    <col min="5649" max="5649" width="2.5703125" style="15" customWidth="1"/>
    <col min="5650" max="5650" width="13.28515625" style="15" bestFit="1" customWidth="1"/>
    <col min="5651" max="5651" width="16.28515625" style="15" bestFit="1" customWidth="1"/>
    <col min="5652" max="5652" width="14.42578125" style="15" bestFit="1" customWidth="1"/>
    <col min="5653" max="5653" width="14" style="15" bestFit="1" customWidth="1"/>
    <col min="5654" max="5655" width="11.28515625" style="15" bestFit="1" customWidth="1"/>
    <col min="5656" max="5656" width="13.28515625" style="15" bestFit="1" customWidth="1"/>
    <col min="5657" max="5657" width="6.85546875" style="15" customWidth="1"/>
    <col min="5658" max="5658" width="4.5703125" style="15" customWidth="1"/>
    <col min="5659" max="5659" width="10.7109375" style="15" bestFit="1" customWidth="1"/>
    <col min="5660" max="5660" width="11.85546875" style="15" bestFit="1" customWidth="1"/>
    <col min="5661" max="5661" width="10.28515625" style="15" bestFit="1" customWidth="1"/>
    <col min="5662" max="5662" width="10.140625" style="15" bestFit="1" customWidth="1"/>
    <col min="5663" max="5663" width="11" style="15" bestFit="1" customWidth="1"/>
    <col min="5664" max="5664" width="11.5703125" style="15" bestFit="1" customWidth="1"/>
    <col min="5665" max="5665" width="12.140625" style="15" bestFit="1" customWidth="1"/>
    <col min="5666" max="5666" width="9.140625" style="15"/>
    <col min="5667" max="5667" width="3.140625" style="15" customWidth="1"/>
    <col min="5668" max="5888" width="9.140625" style="15"/>
    <col min="5889" max="5889" width="10.7109375" style="15" bestFit="1" customWidth="1"/>
    <col min="5890" max="5890" width="48.140625" style="15" customWidth="1"/>
    <col min="5891" max="5891" width="16.5703125" style="15" bestFit="1" customWidth="1"/>
    <col min="5892" max="5892" width="18.7109375" style="15" bestFit="1" customWidth="1"/>
    <col min="5893" max="5893" width="9.140625" style="15"/>
    <col min="5894" max="5894" width="3.28515625" style="15" customWidth="1"/>
    <col min="5895" max="5895" width="12.85546875" style="15" customWidth="1"/>
    <col min="5896" max="5896" width="4.140625" style="15" customWidth="1"/>
    <col min="5897" max="5904" width="9.140625" style="15"/>
    <col min="5905" max="5905" width="2.5703125" style="15" customWidth="1"/>
    <col min="5906" max="5906" width="13.28515625" style="15" bestFit="1" customWidth="1"/>
    <col min="5907" max="5907" width="16.28515625" style="15" bestFit="1" customWidth="1"/>
    <col min="5908" max="5908" width="14.42578125" style="15" bestFit="1" customWidth="1"/>
    <col min="5909" max="5909" width="14" style="15" bestFit="1" customWidth="1"/>
    <col min="5910" max="5911" width="11.28515625" style="15" bestFit="1" customWidth="1"/>
    <col min="5912" max="5912" width="13.28515625" style="15" bestFit="1" customWidth="1"/>
    <col min="5913" max="5913" width="6.85546875" style="15" customWidth="1"/>
    <col min="5914" max="5914" width="4.5703125" style="15" customWidth="1"/>
    <col min="5915" max="5915" width="10.7109375" style="15" bestFit="1" customWidth="1"/>
    <col min="5916" max="5916" width="11.85546875" style="15" bestFit="1" customWidth="1"/>
    <col min="5917" max="5917" width="10.28515625" style="15" bestFit="1" customWidth="1"/>
    <col min="5918" max="5918" width="10.140625" style="15" bestFit="1" customWidth="1"/>
    <col min="5919" max="5919" width="11" style="15" bestFit="1" customWidth="1"/>
    <col min="5920" max="5920" width="11.5703125" style="15" bestFit="1" customWidth="1"/>
    <col min="5921" max="5921" width="12.140625" style="15" bestFit="1" customWidth="1"/>
    <col min="5922" max="5922" width="9.140625" style="15"/>
    <col min="5923" max="5923" width="3.140625" style="15" customWidth="1"/>
    <col min="5924" max="6144" width="9.140625" style="15"/>
    <col min="6145" max="6145" width="10.7109375" style="15" bestFit="1" customWidth="1"/>
    <col min="6146" max="6146" width="48.140625" style="15" customWidth="1"/>
    <col min="6147" max="6147" width="16.5703125" style="15" bestFit="1" customWidth="1"/>
    <col min="6148" max="6148" width="18.7109375" style="15" bestFit="1" customWidth="1"/>
    <col min="6149" max="6149" width="9.140625" style="15"/>
    <col min="6150" max="6150" width="3.28515625" style="15" customWidth="1"/>
    <col min="6151" max="6151" width="12.85546875" style="15" customWidth="1"/>
    <col min="6152" max="6152" width="4.140625" style="15" customWidth="1"/>
    <col min="6153" max="6160" width="9.140625" style="15"/>
    <col min="6161" max="6161" width="2.5703125" style="15" customWidth="1"/>
    <col min="6162" max="6162" width="13.28515625" style="15" bestFit="1" customWidth="1"/>
    <col min="6163" max="6163" width="16.28515625" style="15" bestFit="1" customWidth="1"/>
    <col min="6164" max="6164" width="14.42578125" style="15" bestFit="1" customWidth="1"/>
    <col min="6165" max="6165" width="14" style="15" bestFit="1" customWidth="1"/>
    <col min="6166" max="6167" width="11.28515625" style="15" bestFit="1" customWidth="1"/>
    <col min="6168" max="6168" width="13.28515625" style="15" bestFit="1" customWidth="1"/>
    <col min="6169" max="6169" width="6.85546875" style="15" customWidth="1"/>
    <col min="6170" max="6170" width="4.5703125" style="15" customWidth="1"/>
    <col min="6171" max="6171" width="10.7109375" style="15" bestFit="1" customWidth="1"/>
    <col min="6172" max="6172" width="11.85546875" style="15" bestFit="1" customWidth="1"/>
    <col min="6173" max="6173" width="10.28515625" style="15" bestFit="1" customWidth="1"/>
    <col min="6174" max="6174" width="10.140625" style="15" bestFit="1" customWidth="1"/>
    <col min="6175" max="6175" width="11" style="15" bestFit="1" customWidth="1"/>
    <col min="6176" max="6176" width="11.5703125" style="15" bestFit="1" customWidth="1"/>
    <col min="6177" max="6177" width="12.140625" style="15" bestFit="1" customWidth="1"/>
    <col min="6178" max="6178" width="9.140625" style="15"/>
    <col min="6179" max="6179" width="3.140625" style="15" customWidth="1"/>
    <col min="6180" max="6400" width="9.140625" style="15"/>
    <col min="6401" max="6401" width="10.7109375" style="15" bestFit="1" customWidth="1"/>
    <col min="6402" max="6402" width="48.140625" style="15" customWidth="1"/>
    <col min="6403" max="6403" width="16.5703125" style="15" bestFit="1" customWidth="1"/>
    <col min="6404" max="6404" width="18.7109375" style="15" bestFit="1" customWidth="1"/>
    <col min="6405" max="6405" width="9.140625" style="15"/>
    <col min="6406" max="6406" width="3.28515625" style="15" customWidth="1"/>
    <col min="6407" max="6407" width="12.85546875" style="15" customWidth="1"/>
    <col min="6408" max="6408" width="4.140625" style="15" customWidth="1"/>
    <col min="6409" max="6416" width="9.140625" style="15"/>
    <col min="6417" max="6417" width="2.5703125" style="15" customWidth="1"/>
    <col min="6418" max="6418" width="13.28515625" style="15" bestFit="1" customWidth="1"/>
    <col min="6419" max="6419" width="16.28515625" style="15" bestFit="1" customWidth="1"/>
    <col min="6420" max="6420" width="14.42578125" style="15" bestFit="1" customWidth="1"/>
    <col min="6421" max="6421" width="14" style="15" bestFit="1" customWidth="1"/>
    <col min="6422" max="6423" width="11.28515625" style="15" bestFit="1" customWidth="1"/>
    <col min="6424" max="6424" width="13.28515625" style="15" bestFit="1" customWidth="1"/>
    <col min="6425" max="6425" width="6.85546875" style="15" customWidth="1"/>
    <col min="6426" max="6426" width="4.5703125" style="15" customWidth="1"/>
    <col min="6427" max="6427" width="10.7109375" style="15" bestFit="1" customWidth="1"/>
    <col min="6428" max="6428" width="11.85546875" style="15" bestFit="1" customWidth="1"/>
    <col min="6429" max="6429" width="10.28515625" style="15" bestFit="1" customWidth="1"/>
    <col min="6430" max="6430" width="10.140625" style="15" bestFit="1" customWidth="1"/>
    <col min="6431" max="6431" width="11" style="15" bestFit="1" customWidth="1"/>
    <col min="6432" max="6432" width="11.5703125" style="15" bestFit="1" customWidth="1"/>
    <col min="6433" max="6433" width="12.140625" style="15" bestFit="1" customWidth="1"/>
    <col min="6434" max="6434" width="9.140625" style="15"/>
    <col min="6435" max="6435" width="3.140625" style="15" customWidth="1"/>
    <col min="6436" max="6656" width="9.140625" style="15"/>
    <col min="6657" max="6657" width="10.7109375" style="15" bestFit="1" customWidth="1"/>
    <col min="6658" max="6658" width="48.140625" style="15" customWidth="1"/>
    <col min="6659" max="6659" width="16.5703125" style="15" bestFit="1" customWidth="1"/>
    <col min="6660" max="6660" width="18.7109375" style="15" bestFit="1" customWidth="1"/>
    <col min="6661" max="6661" width="9.140625" style="15"/>
    <col min="6662" max="6662" width="3.28515625" style="15" customWidth="1"/>
    <col min="6663" max="6663" width="12.85546875" style="15" customWidth="1"/>
    <col min="6664" max="6664" width="4.140625" style="15" customWidth="1"/>
    <col min="6665" max="6672" width="9.140625" style="15"/>
    <col min="6673" max="6673" width="2.5703125" style="15" customWidth="1"/>
    <col min="6674" max="6674" width="13.28515625" style="15" bestFit="1" customWidth="1"/>
    <col min="6675" max="6675" width="16.28515625" style="15" bestFit="1" customWidth="1"/>
    <col min="6676" max="6676" width="14.42578125" style="15" bestFit="1" customWidth="1"/>
    <col min="6677" max="6677" width="14" style="15" bestFit="1" customWidth="1"/>
    <col min="6678" max="6679" width="11.28515625" style="15" bestFit="1" customWidth="1"/>
    <col min="6680" max="6680" width="13.28515625" style="15" bestFit="1" customWidth="1"/>
    <col min="6681" max="6681" width="6.85546875" style="15" customWidth="1"/>
    <col min="6682" max="6682" width="4.5703125" style="15" customWidth="1"/>
    <col min="6683" max="6683" width="10.7109375" style="15" bestFit="1" customWidth="1"/>
    <col min="6684" max="6684" width="11.85546875" style="15" bestFit="1" customWidth="1"/>
    <col min="6685" max="6685" width="10.28515625" style="15" bestFit="1" customWidth="1"/>
    <col min="6686" max="6686" width="10.140625" style="15" bestFit="1" customWidth="1"/>
    <col min="6687" max="6687" width="11" style="15" bestFit="1" customWidth="1"/>
    <col min="6688" max="6688" width="11.5703125" style="15" bestFit="1" customWidth="1"/>
    <col min="6689" max="6689" width="12.140625" style="15" bestFit="1" customWidth="1"/>
    <col min="6690" max="6690" width="9.140625" style="15"/>
    <col min="6691" max="6691" width="3.140625" style="15" customWidth="1"/>
    <col min="6692" max="6912" width="9.140625" style="15"/>
    <col min="6913" max="6913" width="10.7109375" style="15" bestFit="1" customWidth="1"/>
    <col min="6914" max="6914" width="48.140625" style="15" customWidth="1"/>
    <col min="6915" max="6915" width="16.5703125" style="15" bestFit="1" customWidth="1"/>
    <col min="6916" max="6916" width="18.7109375" style="15" bestFit="1" customWidth="1"/>
    <col min="6917" max="6917" width="9.140625" style="15"/>
    <col min="6918" max="6918" width="3.28515625" style="15" customWidth="1"/>
    <col min="6919" max="6919" width="12.85546875" style="15" customWidth="1"/>
    <col min="6920" max="6920" width="4.140625" style="15" customWidth="1"/>
    <col min="6921" max="6928" width="9.140625" style="15"/>
    <col min="6929" max="6929" width="2.5703125" style="15" customWidth="1"/>
    <col min="6930" max="6930" width="13.28515625" style="15" bestFit="1" customWidth="1"/>
    <col min="6931" max="6931" width="16.28515625" style="15" bestFit="1" customWidth="1"/>
    <col min="6932" max="6932" width="14.42578125" style="15" bestFit="1" customWidth="1"/>
    <col min="6933" max="6933" width="14" style="15" bestFit="1" customWidth="1"/>
    <col min="6934" max="6935" width="11.28515625" style="15" bestFit="1" customWidth="1"/>
    <col min="6936" max="6936" width="13.28515625" style="15" bestFit="1" customWidth="1"/>
    <col min="6937" max="6937" width="6.85546875" style="15" customWidth="1"/>
    <col min="6938" max="6938" width="4.5703125" style="15" customWidth="1"/>
    <col min="6939" max="6939" width="10.7109375" style="15" bestFit="1" customWidth="1"/>
    <col min="6940" max="6940" width="11.85546875" style="15" bestFit="1" customWidth="1"/>
    <col min="6941" max="6941" width="10.28515625" style="15" bestFit="1" customWidth="1"/>
    <col min="6942" max="6942" width="10.140625" style="15" bestFit="1" customWidth="1"/>
    <col min="6943" max="6943" width="11" style="15" bestFit="1" customWidth="1"/>
    <col min="6944" max="6944" width="11.5703125" style="15" bestFit="1" customWidth="1"/>
    <col min="6945" max="6945" width="12.140625" style="15" bestFit="1" customWidth="1"/>
    <col min="6946" max="6946" width="9.140625" style="15"/>
    <col min="6947" max="6947" width="3.140625" style="15" customWidth="1"/>
    <col min="6948" max="7168" width="9.140625" style="15"/>
    <col min="7169" max="7169" width="10.7109375" style="15" bestFit="1" customWidth="1"/>
    <col min="7170" max="7170" width="48.140625" style="15" customWidth="1"/>
    <col min="7171" max="7171" width="16.5703125" style="15" bestFit="1" customWidth="1"/>
    <col min="7172" max="7172" width="18.7109375" style="15" bestFit="1" customWidth="1"/>
    <col min="7173" max="7173" width="9.140625" style="15"/>
    <col min="7174" max="7174" width="3.28515625" style="15" customWidth="1"/>
    <col min="7175" max="7175" width="12.85546875" style="15" customWidth="1"/>
    <col min="7176" max="7176" width="4.140625" style="15" customWidth="1"/>
    <col min="7177" max="7184" width="9.140625" style="15"/>
    <col min="7185" max="7185" width="2.5703125" style="15" customWidth="1"/>
    <col min="7186" max="7186" width="13.28515625" style="15" bestFit="1" customWidth="1"/>
    <col min="7187" max="7187" width="16.28515625" style="15" bestFit="1" customWidth="1"/>
    <col min="7188" max="7188" width="14.42578125" style="15" bestFit="1" customWidth="1"/>
    <col min="7189" max="7189" width="14" style="15" bestFit="1" customWidth="1"/>
    <col min="7190" max="7191" width="11.28515625" style="15" bestFit="1" customWidth="1"/>
    <col min="7192" max="7192" width="13.28515625" style="15" bestFit="1" customWidth="1"/>
    <col min="7193" max="7193" width="6.85546875" style="15" customWidth="1"/>
    <col min="7194" max="7194" width="4.5703125" style="15" customWidth="1"/>
    <col min="7195" max="7195" width="10.7109375" style="15" bestFit="1" customWidth="1"/>
    <col min="7196" max="7196" width="11.85546875" style="15" bestFit="1" customWidth="1"/>
    <col min="7197" max="7197" width="10.28515625" style="15" bestFit="1" customWidth="1"/>
    <col min="7198" max="7198" width="10.140625" style="15" bestFit="1" customWidth="1"/>
    <col min="7199" max="7199" width="11" style="15" bestFit="1" customWidth="1"/>
    <col min="7200" max="7200" width="11.5703125" style="15" bestFit="1" customWidth="1"/>
    <col min="7201" max="7201" width="12.140625" style="15" bestFit="1" customWidth="1"/>
    <col min="7202" max="7202" width="9.140625" style="15"/>
    <col min="7203" max="7203" width="3.140625" style="15" customWidth="1"/>
    <col min="7204" max="7424" width="9.140625" style="15"/>
    <col min="7425" max="7425" width="10.7109375" style="15" bestFit="1" customWidth="1"/>
    <col min="7426" max="7426" width="48.140625" style="15" customWidth="1"/>
    <col min="7427" max="7427" width="16.5703125" style="15" bestFit="1" customWidth="1"/>
    <col min="7428" max="7428" width="18.7109375" style="15" bestFit="1" customWidth="1"/>
    <col min="7429" max="7429" width="9.140625" style="15"/>
    <col min="7430" max="7430" width="3.28515625" style="15" customWidth="1"/>
    <col min="7431" max="7431" width="12.85546875" style="15" customWidth="1"/>
    <col min="7432" max="7432" width="4.140625" style="15" customWidth="1"/>
    <col min="7433" max="7440" width="9.140625" style="15"/>
    <col min="7441" max="7441" width="2.5703125" style="15" customWidth="1"/>
    <col min="7442" max="7442" width="13.28515625" style="15" bestFit="1" customWidth="1"/>
    <col min="7443" max="7443" width="16.28515625" style="15" bestFit="1" customWidth="1"/>
    <col min="7444" max="7444" width="14.42578125" style="15" bestFit="1" customWidth="1"/>
    <col min="7445" max="7445" width="14" style="15" bestFit="1" customWidth="1"/>
    <col min="7446" max="7447" width="11.28515625" style="15" bestFit="1" customWidth="1"/>
    <col min="7448" max="7448" width="13.28515625" style="15" bestFit="1" customWidth="1"/>
    <col min="7449" max="7449" width="6.85546875" style="15" customWidth="1"/>
    <col min="7450" max="7450" width="4.5703125" style="15" customWidth="1"/>
    <col min="7451" max="7451" width="10.7109375" style="15" bestFit="1" customWidth="1"/>
    <col min="7452" max="7452" width="11.85546875" style="15" bestFit="1" customWidth="1"/>
    <col min="7453" max="7453" width="10.28515625" style="15" bestFit="1" customWidth="1"/>
    <col min="7454" max="7454" width="10.140625" style="15" bestFit="1" customWidth="1"/>
    <col min="7455" max="7455" width="11" style="15" bestFit="1" customWidth="1"/>
    <col min="7456" max="7456" width="11.5703125" style="15" bestFit="1" customWidth="1"/>
    <col min="7457" max="7457" width="12.140625" style="15" bestFit="1" customWidth="1"/>
    <col min="7458" max="7458" width="9.140625" style="15"/>
    <col min="7459" max="7459" width="3.140625" style="15" customWidth="1"/>
    <col min="7460" max="7680" width="9.140625" style="15"/>
    <col min="7681" max="7681" width="10.7109375" style="15" bestFit="1" customWidth="1"/>
    <col min="7682" max="7682" width="48.140625" style="15" customWidth="1"/>
    <col min="7683" max="7683" width="16.5703125" style="15" bestFit="1" customWidth="1"/>
    <col min="7684" max="7684" width="18.7109375" style="15" bestFit="1" customWidth="1"/>
    <col min="7685" max="7685" width="9.140625" style="15"/>
    <col min="7686" max="7686" width="3.28515625" style="15" customWidth="1"/>
    <col min="7687" max="7687" width="12.85546875" style="15" customWidth="1"/>
    <col min="7688" max="7688" width="4.140625" style="15" customWidth="1"/>
    <col min="7689" max="7696" width="9.140625" style="15"/>
    <col min="7697" max="7697" width="2.5703125" style="15" customWidth="1"/>
    <col min="7698" max="7698" width="13.28515625" style="15" bestFit="1" customWidth="1"/>
    <col min="7699" max="7699" width="16.28515625" style="15" bestFit="1" customWidth="1"/>
    <col min="7700" max="7700" width="14.42578125" style="15" bestFit="1" customWidth="1"/>
    <col min="7701" max="7701" width="14" style="15" bestFit="1" customWidth="1"/>
    <col min="7702" max="7703" width="11.28515625" style="15" bestFit="1" customWidth="1"/>
    <col min="7704" max="7704" width="13.28515625" style="15" bestFit="1" customWidth="1"/>
    <col min="7705" max="7705" width="6.85546875" style="15" customWidth="1"/>
    <col min="7706" max="7706" width="4.5703125" style="15" customWidth="1"/>
    <col min="7707" max="7707" width="10.7109375" style="15" bestFit="1" customWidth="1"/>
    <col min="7708" max="7708" width="11.85546875" style="15" bestFit="1" customWidth="1"/>
    <col min="7709" max="7709" width="10.28515625" style="15" bestFit="1" customWidth="1"/>
    <col min="7710" max="7710" width="10.140625" style="15" bestFit="1" customWidth="1"/>
    <col min="7711" max="7711" width="11" style="15" bestFit="1" customWidth="1"/>
    <col min="7712" max="7712" width="11.5703125" style="15" bestFit="1" customWidth="1"/>
    <col min="7713" max="7713" width="12.140625" style="15" bestFit="1" customWidth="1"/>
    <col min="7714" max="7714" width="9.140625" style="15"/>
    <col min="7715" max="7715" width="3.140625" style="15" customWidth="1"/>
    <col min="7716" max="7936" width="9.140625" style="15"/>
    <col min="7937" max="7937" width="10.7109375" style="15" bestFit="1" customWidth="1"/>
    <col min="7938" max="7938" width="48.140625" style="15" customWidth="1"/>
    <col min="7939" max="7939" width="16.5703125" style="15" bestFit="1" customWidth="1"/>
    <col min="7940" max="7940" width="18.7109375" style="15" bestFit="1" customWidth="1"/>
    <col min="7941" max="7941" width="9.140625" style="15"/>
    <col min="7942" max="7942" width="3.28515625" style="15" customWidth="1"/>
    <col min="7943" max="7943" width="12.85546875" style="15" customWidth="1"/>
    <col min="7944" max="7944" width="4.140625" style="15" customWidth="1"/>
    <col min="7945" max="7952" width="9.140625" style="15"/>
    <col min="7953" max="7953" width="2.5703125" style="15" customWidth="1"/>
    <col min="7954" max="7954" width="13.28515625" style="15" bestFit="1" customWidth="1"/>
    <col min="7955" max="7955" width="16.28515625" style="15" bestFit="1" customWidth="1"/>
    <col min="7956" max="7956" width="14.42578125" style="15" bestFit="1" customWidth="1"/>
    <col min="7957" max="7957" width="14" style="15" bestFit="1" customWidth="1"/>
    <col min="7958" max="7959" width="11.28515625" style="15" bestFit="1" customWidth="1"/>
    <col min="7960" max="7960" width="13.28515625" style="15" bestFit="1" customWidth="1"/>
    <col min="7961" max="7961" width="6.85546875" style="15" customWidth="1"/>
    <col min="7962" max="7962" width="4.5703125" style="15" customWidth="1"/>
    <col min="7963" max="7963" width="10.7109375" style="15" bestFit="1" customWidth="1"/>
    <col min="7964" max="7964" width="11.85546875" style="15" bestFit="1" customWidth="1"/>
    <col min="7965" max="7965" width="10.28515625" style="15" bestFit="1" customWidth="1"/>
    <col min="7966" max="7966" width="10.140625" style="15" bestFit="1" customWidth="1"/>
    <col min="7967" max="7967" width="11" style="15" bestFit="1" customWidth="1"/>
    <col min="7968" max="7968" width="11.5703125" style="15" bestFit="1" customWidth="1"/>
    <col min="7969" max="7969" width="12.140625" style="15" bestFit="1" customWidth="1"/>
    <col min="7970" max="7970" width="9.140625" style="15"/>
    <col min="7971" max="7971" width="3.140625" style="15" customWidth="1"/>
    <col min="7972" max="8192" width="9.140625" style="15"/>
    <col min="8193" max="8193" width="10.7109375" style="15" bestFit="1" customWidth="1"/>
    <col min="8194" max="8194" width="48.140625" style="15" customWidth="1"/>
    <col min="8195" max="8195" width="16.5703125" style="15" bestFit="1" customWidth="1"/>
    <col min="8196" max="8196" width="18.7109375" style="15" bestFit="1" customWidth="1"/>
    <col min="8197" max="8197" width="9.140625" style="15"/>
    <col min="8198" max="8198" width="3.28515625" style="15" customWidth="1"/>
    <col min="8199" max="8199" width="12.85546875" style="15" customWidth="1"/>
    <col min="8200" max="8200" width="4.140625" style="15" customWidth="1"/>
    <col min="8201" max="8208" width="9.140625" style="15"/>
    <col min="8209" max="8209" width="2.5703125" style="15" customWidth="1"/>
    <col min="8210" max="8210" width="13.28515625" style="15" bestFit="1" customWidth="1"/>
    <col min="8211" max="8211" width="16.28515625" style="15" bestFit="1" customWidth="1"/>
    <col min="8212" max="8212" width="14.42578125" style="15" bestFit="1" customWidth="1"/>
    <col min="8213" max="8213" width="14" style="15" bestFit="1" customWidth="1"/>
    <col min="8214" max="8215" width="11.28515625" style="15" bestFit="1" customWidth="1"/>
    <col min="8216" max="8216" width="13.28515625" style="15" bestFit="1" customWidth="1"/>
    <col min="8217" max="8217" width="6.85546875" style="15" customWidth="1"/>
    <col min="8218" max="8218" width="4.5703125" style="15" customWidth="1"/>
    <col min="8219" max="8219" width="10.7109375" style="15" bestFit="1" customWidth="1"/>
    <col min="8220" max="8220" width="11.85546875" style="15" bestFit="1" customWidth="1"/>
    <col min="8221" max="8221" width="10.28515625" style="15" bestFit="1" customWidth="1"/>
    <col min="8222" max="8222" width="10.140625" style="15" bestFit="1" customWidth="1"/>
    <col min="8223" max="8223" width="11" style="15" bestFit="1" customWidth="1"/>
    <col min="8224" max="8224" width="11.5703125" style="15" bestFit="1" customWidth="1"/>
    <col min="8225" max="8225" width="12.140625" style="15" bestFit="1" customWidth="1"/>
    <col min="8226" max="8226" width="9.140625" style="15"/>
    <col min="8227" max="8227" width="3.140625" style="15" customWidth="1"/>
    <col min="8228" max="8448" width="9.140625" style="15"/>
    <col min="8449" max="8449" width="10.7109375" style="15" bestFit="1" customWidth="1"/>
    <col min="8450" max="8450" width="48.140625" style="15" customWidth="1"/>
    <col min="8451" max="8451" width="16.5703125" style="15" bestFit="1" customWidth="1"/>
    <col min="8452" max="8452" width="18.7109375" style="15" bestFit="1" customWidth="1"/>
    <col min="8453" max="8453" width="9.140625" style="15"/>
    <col min="8454" max="8454" width="3.28515625" style="15" customWidth="1"/>
    <col min="8455" max="8455" width="12.85546875" style="15" customWidth="1"/>
    <col min="8456" max="8456" width="4.140625" style="15" customWidth="1"/>
    <col min="8457" max="8464" width="9.140625" style="15"/>
    <col min="8465" max="8465" width="2.5703125" style="15" customWidth="1"/>
    <col min="8466" max="8466" width="13.28515625" style="15" bestFit="1" customWidth="1"/>
    <col min="8467" max="8467" width="16.28515625" style="15" bestFit="1" customWidth="1"/>
    <col min="8468" max="8468" width="14.42578125" style="15" bestFit="1" customWidth="1"/>
    <col min="8469" max="8469" width="14" style="15" bestFit="1" customWidth="1"/>
    <col min="8470" max="8471" width="11.28515625" style="15" bestFit="1" customWidth="1"/>
    <col min="8472" max="8472" width="13.28515625" style="15" bestFit="1" customWidth="1"/>
    <col min="8473" max="8473" width="6.85546875" style="15" customWidth="1"/>
    <col min="8474" max="8474" width="4.5703125" style="15" customWidth="1"/>
    <col min="8475" max="8475" width="10.7109375" style="15" bestFit="1" customWidth="1"/>
    <col min="8476" max="8476" width="11.85546875" style="15" bestFit="1" customWidth="1"/>
    <col min="8477" max="8477" width="10.28515625" style="15" bestFit="1" customWidth="1"/>
    <col min="8478" max="8478" width="10.140625" style="15" bestFit="1" customWidth="1"/>
    <col min="8479" max="8479" width="11" style="15" bestFit="1" customWidth="1"/>
    <col min="8480" max="8480" width="11.5703125" style="15" bestFit="1" customWidth="1"/>
    <col min="8481" max="8481" width="12.140625" style="15" bestFit="1" customWidth="1"/>
    <col min="8482" max="8482" width="9.140625" style="15"/>
    <col min="8483" max="8483" width="3.140625" style="15" customWidth="1"/>
    <col min="8484" max="8704" width="9.140625" style="15"/>
    <col min="8705" max="8705" width="10.7109375" style="15" bestFit="1" customWidth="1"/>
    <col min="8706" max="8706" width="48.140625" style="15" customWidth="1"/>
    <col min="8707" max="8707" width="16.5703125" style="15" bestFit="1" customWidth="1"/>
    <col min="8708" max="8708" width="18.7109375" style="15" bestFit="1" customWidth="1"/>
    <col min="8709" max="8709" width="9.140625" style="15"/>
    <col min="8710" max="8710" width="3.28515625" style="15" customWidth="1"/>
    <col min="8711" max="8711" width="12.85546875" style="15" customWidth="1"/>
    <col min="8712" max="8712" width="4.140625" style="15" customWidth="1"/>
    <col min="8713" max="8720" width="9.140625" style="15"/>
    <col min="8721" max="8721" width="2.5703125" style="15" customWidth="1"/>
    <col min="8722" max="8722" width="13.28515625" style="15" bestFit="1" customWidth="1"/>
    <col min="8723" max="8723" width="16.28515625" style="15" bestFit="1" customWidth="1"/>
    <col min="8724" max="8724" width="14.42578125" style="15" bestFit="1" customWidth="1"/>
    <col min="8725" max="8725" width="14" style="15" bestFit="1" customWidth="1"/>
    <col min="8726" max="8727" width="11.28515625" style="15" bestFit="1" customWidth="1"/>
    <col min="8728" max="8728" width="13.28515625" style="15" bestFit="1" customWidth="1"/>
    <col min="8729" max="8729" width="6.85546875" style="15" customWidth="1"/>
    <col min="8730" max="8730" width="4.5703125" style="15" customWidth="1"/>
    <col min="8731" max="8731" width="10.7109375" style="15" bestFit="1" customWidth="1"/>
    <col min="8732" max="8732" width="11.85546875" style="15" bestFit="1" customWidth="1"/>
    <col min="8733" max="8733" width="10.28515625" style="15" bestFit="1" customWidth="1"/>
    <col min="8734" max="8734" width="10.140625" style="15" bestFit="1" customWidth="1"/>
    <col min="8735" max="8735" width="11" style="15" bestFit="1" customWidth="1"/>
    <col min="8736" max="8736" width="11.5703125" style="15" bestFit="1" customWidth="1"/>
    <col min="8737" max="8737" width="12.140625" style="15" bestFit="1" customWidth="1"/>
    <col min="8738" max="8738" width="9.140625" style="15"/>
    <col min="8739" max="8739" width="3.140625" style="15" customWidth="1"/>
    <col min="8740" max="8960" width="9.140625" style="15"/>
    <col min="8961" max="8961" width="10.7109375" style="15" bestFit="1" customWidth="1"/>
    <col min="8962" max="8962" width="48.140625" style="15" customWidth="1"/>
    <col min="8963" max="8963" width="16.5703125" style="15" bestFit="1" customWidth="1"/>
    <col min="8964" max="8964" width="18.7109375" style="15" bestFit="1" customWidth="1"/>
    <col min="8965" max="8965" width="9.140625" style="15"/>
    <col min="8966" max="8966" width="3.28515625" style="15" customWidth="1"/>
    <col min="8967" max="8967" width="12.85546875" style="15" customWidth="1"/>
    <col min="8968" max="8968" width="4.140625" style="15" customWidth="1"/>
    <col min="8969" max="8976" width="9.140625" style="15"/>
    <col min="8977" max="8977" width="2.5703125" style="15" customWidth="1"/>
    <col min="8978" max="8978" width="13.28515625" style="15" bestFit="1" customWidth="1"/>
    <col min="8979" max="8979" width="16.28515625" style="15" bestFit="1" customWidth="1"/>
    <col min="8980" max="8980" width="14.42578125" style="15" bestFit="1" customWidth="1"/>
    <col min="8981" max="8981" width="14" style="15" bestFit="1" customWidth="1"/>
    <col min="8982" max="8983" width="11.28515625" style="15" bestFit="1" customWidth="1"/>
    <col min="8984" max="8984" width="13.28515625" style="15" bestFit="1" customWidth="1"/>
    <col min="8985" max="8985" width="6.85546875" style="15" customWidth="1"/>
    <col min="8986" max="8986" width="4.5703125" style="15" customWidth="1"/>
    <col min="8987" max="8987" width="10.7109375" style="15" bestFit="1" customWidth="1"/>
    <col min="8988" max="8988" width="11.85546875" style="15" bestFit="1" customWidth="1"/>
    <col min="8989" max="8989" width="10.28515625" style="15" bestFit="1" customWidth="1"/>
    <col min="8990" max="8990" width="10.140625" style="15" bestFit="1" customWidth="1"/>
    <col min="8991" max="8991" width="11" style="15" bestFit="1" customWidth="1"/>
    <col min="8992" max="8992" width="11.5703125" style="15" bestFit="1" customWidth="1"/>
    <col min="8993" max="8993" width="12.140625" style="15" bestFit="1" customWidth="1"/>
    <col min="8994" max="8994" width="9.140625" style="15"/>
    <col min="8995" max="8995" width="3.140625" style="15" customWidth="1"/>
    <col min="8996" max="9216" width="9.140625" style="15"/>
    <col min="9217" max="9217" width="10.7109375" style="15" bestFit="1" customWidth="1"/>
    <col min="9218" max="9218" width="48.140625" style="15" customWidth="1"/>
    <col min="9219" max="9219" width="16.5703125" style="15" bestFit="1" customWidth="1"/>
    <col min="9220" max="9220" width="18.7109375" style="15" bestFit="1" customWidth="1"/>
    <col min="9221" max="9221" width="9.140625" style="15"/>
    <col min="9222" max="9222" width="3.28515625" style="15" customWidth="1"/>
    <col min="9223" max="9223" width="12.85546875" style="15" customWidth="1"/>
    <col min="9224" max="9224" width="4.140625" style="15" customWidth="1"/>
    <col min="9225" max="9232" width="9.140625" style="15"/>
    <col min="9233" max="9233" width="2.5703125" style="15" customWidth="1"/>
    <col min="9234" max="9234" width="13.28515625" style="15" bestFit="1" customWidth="1"/>
    <col min="9235" max="9235" width="16.28515625" style="15" bestFit="1" customWidth="1"/>
    <col min="9236" max="9236" width="14.42578125" style="15" bestFit="1" customWidth="1"/>
    <col min="9237" max="9237" width="14" style="15" bestFit="1" customWidth="1"/>
    <col min="9238" max="9239" width="11.28515625" style="15" bestFit="1" customWidth="1"/>
    <col min="9240" max="9240" width="13.28515625" style="15" bestFit="1" customWidth="1"/>
    <col min="9241" max="9241" width="6.85546875" style="15" customWidth="1"/>
    <col min="9242" max="9242" width="4.5703125" style="15" customWidth="1"/>
    <col min="9243" max="9243" width="10.7109375" style="15" bestFit="1" customWidth="1"/>
    <col min="9244" max="9244" width="11.85546875" style="15" bestFit="1" customWidth="1"/>
    <col min="9245" max="9245" width="10.28515625" style="15" bestFit="1" customWidth="1"/>
    <col min="9246" max="9246" width="10.140625" style="15" bestFit="1" customWidth="1"/>
    <col min="9247" max="9247" width="11" style="15" bestFit="1" customWidth="1"/>
    <col min="9248" max="9248" width="11.5703125" style="15" bestFit="1" customWidth="1"/>
    <col min="9249" max="9249" width="12.140625" style="15" bestFit="1" customWidth="1"/>
    <col min="9250" max="9250" width="9.140625" style="15"/>
    <col min="9251" max="9251" width="3.140625" style="15" customWidth="1"/>
    <col min="9252" max="9472" width="9.140625" style="15"/>
    <col min="9473" max="9473" width="10.7109375" style="15" bestFit="1" customWidth="1"/>
    <col min="9474" max="9474" width="48.140625" style="15" customWidth="1"/>
    <col min="9475" max="9475" width="16.5703125" style="15" bestFit="1" customWidth="1"/>
    <col min="9476" max="9476" width="18.7109375" style="15" bestFit="1" customWidth="1"/>
    <col min="9477" max="9477" width="9.140625" style="15"/>
    <col min="9478" max="9478" width="3.28515625" style="15" customWidth="1"/>
    <col min="9479" max="9479" width="12.85546875" style="15" customWidth="1"/>
    <col min="9480" max="9480" width="4.140625" style="15" customWidth="1"/>
    <col min="9481" max="9488" width="9.140625" style="15"/>
    <col min="9489" max="9489" width="2.5703125" style="15" customWidth="1"/>
    <col min="9490" max="9490" width="13.28515625" style="15" bestFit="1" customWidth="1"/>
    <col min="9491" max="9491" width="16.28515625" style="15" bestFit="1" customWidth="1"/>
    <col min="9492" max="9492" width="14.42578125" style="15" bestFit="1" customWidth="1"/>
    <col min="9493" max="9493" width="14" style="15" bestFit="1" customWidth="1"/>
    <col min="9494" max="9495" width="11.28515625" style="15" bestFit="1" customWidth="1"/>
    <col min="9496" max="9496" width="13.28515625" style="15" bestFit="1" customWidth="1"/>
    <col min="9497" max="9497" width="6.85546875" style="15" customWidth="1"/>
    <col min="9498" max="9498" width="4.5703125" style="15" customWidth="1"/>
    <col min="9499" max="9499" width="10.7109375" style="15" bestFit="1" customWidth="1"/>
    <col min="9500" max="9500" width="11.85546875" style="15" bestFit="1" customWidth="1"/>
    <col min="9501" max="9501" width="10.28515625" style="15" bestFit="1" customWidth="1"/>
    <col min="9502" max="9502" width="10.140625" style="15" bestFit="1" customWidth="1"/>
    <col min="9503" max="9503" width="11" style="15" bestFit="1" customWidth="1"/>
    <col min="9504" max="9504" width="11.5703125" style="15" bestFit="1" customWidth="1"/>
    <col min="9505" max="9505" width="12.140625" style="15" bestFit="1" customWidth="1"/>
    <col min="9506" max="9506" width="9.140625" style="15"/>
    <col min="9507" max="9507" width="3.140625" style="15" customWidth="1"/>
    <col min="9508" max="9728" width="9.140625" style="15"/>
    <col min="9729" max="9729" width="10.7109375" style="15" bestFit="1" customWidth="1"/>
    <col min="9730" max="9730" width="48.140625" style="15" customWidth="1"/>
    <col min="9731" max="9731" width="16.5703125" style="15" bestFit="1" customWidth="1"/>
    <col min="9732" max="9732" width="18.7109375" style="15" bestFit="1" customWidth="1"/>
    <col min="9733" max="9733" width="9.140625" style="15"/>
    <col min="9734" max="9734" width="3.28515625" style="15" customWidth="1"/>
    <col min="9735" max="9735" width="12.85546875" style="15" customWidth="1"/>
    <col min="9736" max="9736" width="4.140625" style="15" customWidth="1"/>
    <col min="9737" max="9744" width="9.140625" style="15"/>
    <col min="9745" max="9745" width="2.5703125" style="15" customWidth="1"/>
    <col min="9746" max="9746" width="13.28515625" style="15" bestFit="1" customWidth="1"/>
    <col min="9747" max="9747" width="16.28515625" style="15" bestFit="1" customWidth="1"/>
    <col min="9748" max="9748" width="14.42578125" style="15" bestFit="1" customWidth="1"/>
    <col min="9749" max="9749" width="14" style="15" bestFit="1" customWidth="1"/>
    <col min="9750" max="9751" width="11.28515625" style="15" bestFit="1" customWidth="1"/>
    <col min="9752" max="9752" width="13.28515625" style="15" bestFit="1" customWidth="1"/>
    <col min="9753" max="9753" width="6.85546875" style="15" customWidth="1"/>
    <col min="9754" max="9754" width="4.5703125" style="15" customWidth="1"/>
    <col min="9755" max="9755" width="10.7109375" style="15" bestFit="1" customWidth="1"/>
    <col min="9756" max="9756" width="11.85546875" style="15" bestFit="1" customWidth="1"/>
    <col min="9757" max="9757" width="10.28515625" style="15" bestFit="1" customWidth="1"/>
    <col min="9758" max="9758" width="10.140625" style="15" bestFit="1" customWidth="1"/>
    <col min="9759" max="9759" width="11" style="15" bestFit="1" customWidth="1"/>
    <col min="9760" max="9760" width="11.5703125" style="15" bestFit="1" customWidth="1"/>
    <col min="9761" max="9761" width="12.140625" style="15" bestFit="1" customWidth="1"/>
    <col min="9762" max="9762" width="9.140625" style="15"/>
    <col min="9763" max="9763" width="3.140625" style="15" customWidth="1"/>
    <col min="9764" max="9984" width="9.140625" style="15"/>
    <col min="9985" max="9985" width="10.7109375" style="15" bestFit="1" customWidth="1"/>
    <col min="9986" max="9986" width="48.140625" style="15" customWidth="1"/>
    <col min="9987" max="9987" width="16.5703125" style="15" bestFit="1" customWidth="1"/>
    <col min="9988" max="9988" width="18.7109375" style="15" bestFit="1" customWidth="1"/>
    <col min="9989" max="9989" width="9.140625" style="15"/>
    <col min="9990" max="9990" width="3.28515625" style="15" customWidth="1"/>
    <col min="9991" max="9991" width="12.85546875" style="15" customWidth="1"/>
    <col min="9992" max="9992" width="4.140625" style="15" customWidth="1"/>
    <col min="9993" max="10000" width="9.140625" style="15"/>
    <col min="10001" max="10001" width="2.5703125" style="15" customWidth="1"/>
    <col min="10002" max="10002" width="13.28515625" style="15" bestFit="1" customWidth="1"/>
    <col min="10003" max="10003" width="16.28515625" style="15" bestFit="1" customWidth="1"/>
    <col min="10004" max="10004" width="14.42578125" style="15" bestFit="1" customWidth="1"/>
    <col min="10005" max="10005" width="14" style="15" bestFit="1" customWidth="1"/>
    <col min="10006" max="10007" width="11.28515625" style="15" bestFit="1" customWidth="1"/>
    <col min="10008" max="10008" width="13.28515625" style="15" bestFit="1" customWidth="1"/>
    <col min="10009" max="10009" width="6.85546875" style="15" customWidth="1"/>
    <col min="10010" max="10010" width="4.5703125" style="15" customWidth="1"/>
    <col min="10011" max="10011" width="10.7109375" style="15" bestFit="1" customWidth="1"/>
    <col min="10012" max="10012" width="11.85546875" style="15" bestFit="1" customWidth="1"/>
    <col min="10013" max="10013" width="10.28515625" style="15" bestFit="1" customWidth="1"/>
    <col min="10014" max="10014" width="10.140625" style="15" bestFit="1" customWidth="1"/>
    <col min="10015" max="10015" width="11" style="15" bestFit="1" customWidth="1"/>
    <col min="10016" max="10016" width="11.5703125" style="15" bestFit="1" customWidth="1"/>
    <col min="10017" max="10017" width="12.140625" style="15" bestFit="1" customWidth="1"/>
    <col min="10018" max="10018" width="9.140625" style="15"/>
    <col min="10019" max="10019" width="3.140625" style="15" customWidth="1"/>
    <col min="10020" max="10240" width="9.140625" style="15"/>
    <col min="10241" max="10241" width="10.7109375" style="15" bestFit="1" customWidth="1"/>
    <col min="10242" max="10242" width="48.140625" style="15" customWidth="1"/>
    <col min="10243" max="10243" width="16.5703125" style="15" bestFit="1" customWidth="1"/>
    <col min="10244" max="10244" width="18.7109375" style="15" bestFit="1" customWidth="1"/>
    <col min="10245" max="10245" width="9.140625" style="15"/>
    <col min="10246" max="10246" width="3.28515625" style="15" customWidth="1"/>
    <col min="10247" max="10247" width="12.85546875" style="15" customWidth="1"/>
    <col min="10248" max="10248" width="4.140625" style="15" customWidth="1"/>
    <col min="10249" max="10256" width="9.140625" style="15"/>
    <col min="10257" max="10257" width="2.5703125" style="15" customWidth="1"/>
    <col min="10258" max="10258" width="13.28515625" style="15" bestFit="1" customWidth="1"/>
    <col min="10259" max="10259" width="16.28515625" style="15" bestFit="1" customWidth="1"/>
    <col min="10260" max="10260" width="14.42578125" style="15" bestFit="1" customWidth="1"/>
    <col min="10261" max="10261" width="14" style="15" bestFit="1" customWidth="1"/>
    <col min="10262" max="10263" width="11.28515625" style="15" bestFit="1" customWidth="1"/>
    <col min="10264" max="10264" width="13.28515625" style="15" bestFit="1" customWidth="1"/>
    <col min="10265" max="10265" width="6.85546875" style="15" customWidth="1"/>
    <col min="10266" max="10266" width="4.5703125" style="15" customWidth="1"/>
    <col min="10267" max="10267" width="10.7109375" style="15" bestFit="1" customWidth="1"/>
    <col min="10268" max="10268" width="11.85546875" style="15" bestFit="1" customWidth="1"/>
    <col min="10269" max="10269" width="10.28515625" style="15" bestFit="1" customWidth="1"/>
    <col min="10270" max="10270" width="10.140625" style="15" bestFit="1" customWidth="1"/>
    <col min="10271" max="10271" width="11" style="15" bestFit="1" customWidth="1"/>
    <col min="10272" max="10272" width="11.5703125" style="15" bestFit="1" customWidth="1"/>
    <col min="10273" max="10273" width="12.140625" style="15" bestFit="1" customWidth="1"/>
    <col min="10274" max="10274" width="9.140625" style="15"/>
    <col min="10275" max="10275" width="3.140625" style="15" customWidth="1"/>
    <col min="10276" max="10496" width="9.140625" style="15"/>
    <col min="10497" max="10497" width="10.7109375" style="15" bestFit="1" customWidth="1"/>
    <col min="10498" max="10498" width="48.140625" style="15" customWidth="1"/>
    <col min="10499" max="10499" width="16.5703125" style="15" bestFit="1" customWidth="1"/>
    <col min="10500" max="10500" width="18.7109375" style="15" bestFit="1" customWidth="1"/>
    <col min="10501" max="10501" width="9.140625" style="15"/>
    <col min="10502" max="10502" width="3.28515625" style="15" customWidth="1"/>
    <col min="10503" max="10503" width="12.85546875" style="15" customWidth="1"/>
    <col min="10504" max="10504" width="4.140625" style="15" customWidth="1"/>
    <col min="10505" max="10512" width="9.140625" style="15"/>
    <col min="10513" max="10513" width="2.5703125" style="15" customWidth="1"/>
    <col min="10514" max="10514" width="13.28515625" style="15" bestFit="1" customWidth="1"/>
    <col min="10515" max="10515" width="16.28515625" style="15" bestFit="1" customWidth="1"/>
    <col min="10516" max="10516" width="14.42578125" style="15" bestFit="1" customWidth="1"/>
    <col min="10517" max="10517" width="14" style="15" bestFit="1" customWidth="1"/>
    <col min="10518" max="10519" width="11.28515625" style="15" bestFit="1" customWidth="1"/>
    <col min="10520" max="10520" width="13.28515625" style="15" bestFit="1" customWidth="1"/>
    <col min="10521" max="10521" width="6.85546875" style="15" customWidth="1"/>
    <col min="10522" max="10522" width="4.5703125" style="15" customWidth="1"/>
    <col min="10523" max="10523" width="10.7109375" style="15" bestFit="1" customWidth="1"/>
    <col min="10524" max="10524" width="11.85546875" style="15" bestFit="1" customWidth="1"/>
    <col min="10525" max="10525" width="10.28515625" style="15" bestFit="1" customWidth="1"/>
    <col min="10526" max="10526" width="10.140625" style="15" bestFit="1" customWidth="1"/>
    <col min="10527" max="10527" width="11" style="15" bestFit="1" customWidth="1"/>
    <col min="10528" max="10528" width="11.5703125" style="15" bestFit="1" customWidth="1"/>
    <col min="10529" max="10529" width="12.140625" style="15" bestFit="1" customWidth="1"/>
    <col min="10530" max="10530" width="9.140625" style="15"/>
    <col min="10531" max="10531" width="3.140625" style="15" customWidth="1"/>
    <col min="10532" max="10752" width="9.140625" style="15"/>
    <col min="10753" max="10753" width="10.7109375" style="15" bestFit="1" customWidth="1"/>
    <col min="10754" max="10754" width="48.140625" style="15" customWidth="1"/>
    <col min="10755" max="10755" width="16.5703125" style="15" bestFit="1" customWidth="1"/>
    <col min="10756" max="10756" width="18.7109375" style="15" bestFit="1" customWidth="1"/>
    <col min="10757" max="10757" width="9.140625" style="15"/>
    <col min="10758" max="10758" width="3.28515625" style="15" customWidth="1"/>
    <col min="10759" max="10759" width="12.85546875" style="15" customWidth="1"/>
    <col min="10760" max="10760" width="4.140625" style="15" customWidth="1"/>
    <col min="10761" max="10768" width="9.140625" style="15"/>
    <col min="10769" max="10769" width="2.5703125" style="15" customWidth="1"/>
    <col min="10770" max="10770" width="13.28515625" style="15" bestFit="1" customWidth="1"/>
    <col min="10771" max="10771" width="16.28515625" style="15" bestFit="1" customWidth="1"/>
    <col min="10772" max="10772" width="14.42578125" style="15" bestFit="1" customWidth="1"/>
    <col min="10773" max="10773" width="14" style="15" bestFit="1" customWidth="1"/>
    <col min="10774" max="10775" width="11.28515625" style="15" bestFit="1" customWidth="1"/>
    <col min="10776" max="10776" width="13.28515625" style="15" bestFit="1" customWidth="1"/>
    <col min="10777" max="10777" width="6.85546875" style="15" customWidth="1"/>
    <col min="10778" max="10778" width="4.5703125" style="15" customWidth="1"/>
    <col min="10779" max="10779" width="10.7109375" style="15" bestFit="1" customWidth="1"/>
    <col min="10780" max="10780" width="11.85546875" style="15" bestFit="1" customWidth="1"/>
    <col min="10781" max="10781" width="10.28515625" style="15" bestFit="1" customWidth="1"/>
    <col min="10782" max="10782" width="10.140625" style="15" bestFit="1" customWidth="1"/>
    <col min="10783" max="10783" width="11" style="15" bestFit="1" customWidth="1"/>
    <col min="10784" max="10784" width="11.5703125" style="15" bestFit="1" customWidth="1"/>
    <col min="10785" max="10785" width="12.140625" style="15" bestFit="1" customWidth="1"/>
    <col min="10786" max="10786" width="9.140625" style="15"/>
    <col min="10787" max="10787" width="3.140625" style="15" customWidth="1"/>
    <col min="10788" max="11008" width="9.140625" style="15"/>
    <col min="11009" max="11009" width="10.7109375" style="15" bestFit="1" customWidth="1"/>
    <col min="11010" max="11010" width="48.140625" style="15" customWidth="1"/>
    <col min="11011" max="11011" width="16.5703125" style="15" bestFit="1" customWidth="1"/>
    <col min="11012" max="11012" width="18.7109375" style="15" bestFit="1" customWidth="1"/>
    <col min="11013" max="11013" width="9.140625" style="15"/>
    <col min="11014" max="11014" width="3.28515625" style="15" customWidth="1"/>
    <col min="11015" max="11015" width="12.85546875" style="15" customWidth="1"/>
    <col min="11016" max="11016" width="4.140625" style="15" customWidth="1"/>
    <col min="11017" max="11024" width="9.140625" style="15"/>
    <col min="11025" max="11025" width="2.5703125" style="15" customWidth="1"/>
    <col min="11026" max="11026" width="13.28515625" style="15" bestFit="1" customWidth="1"/>
    <col min="11027" max="11027" width="16.28515625" style="15" bestFit="1" customWidth="1"/>
    <col min="11028" max="11028" width="14.42578125" style="15" bestFit="1" customWidth="1"/>
    <col min="11029" max="11029" width="14" style="15" bestFit="1" customWidth="1"/>
    <col min="11030" max="11031" width="11.28515625" style="15" bestFit="1" customWidth="1"/>
    <col min="11032" max="11032" width="13.28515625" style="15" bestFit="1" customWidth="1"/>
    <col min="11033" max="11033" width="6.85546875" style="15" customWidth="1"/>
    <col min="11034" max="11034" width="4.5703125" style="15" customWidth="1"/>
    <col min="11035" max="11035" width="10.7109375" style="15" bestFit="1" customWidth="1"/>
    <col min="11036" max="11036" width="11.85546875" style="15" bestFit="1" customWidth="1"/>
    <col min="11037" max="11037" width="10.28515625" style="15" bestFit="1" customWidth="1"/>
    <col min="11038" max="11038" width="10.140625" style="15" bestFit="1" customWidth="1"/>
    <col min="11039" max="11039" width="11" style="15" bestFit="1" customWidth="1"/>
    <col min="11040" max="11040" width="11.5703125" style="15" bestFit="1" customWidth="1"/>
    <col min="11041" max="11041" width="12.140625" style="15" bestFit="1" customWidth="1"/>
    <col min="11042" max="11042" width="9.140625" style="15"/>
    <col min="11043" max="11043" width="3.140625" style="15" customWidth="1"/>
    <col min="11044" max="11264" width="9.140625" style="15"/>
    <col min="11265" max="11265" width="10.7109375" style="15" bestFit="1" customWidth="1"/>
    <col min="11266" max="11266" width="48.140625" style="15" customWidth="1"/>
    <col min="11267" max="11267" width="16.5703125" style="15" bestFit="1" customWidth="1"/>
    <col min="11268" max="11268" width="18.7109375" style="15" bestFit="1" customWidth="1"/>
    <col min="11269" max="11269" width="9.140625" style="15"/>
    <col min="11270" max="11270" width="3.28515625" style="15" customWidth="1"/>
    <col min="11271" max="11271" width="12.85546875" style="15" customWidth="1"/>
    <col min="11272" max="11272" width="4.140625" style="15" customWidth="1"/>
    <col min="11273" max="11280" width="9.140625" style="15"/>
    <col min="11281" max="11281" width="2.5703125" style="15" customWidth="1"/>
    <col min="11282" max="11282" width="13.28515625" style="15" bestFit="1" customWidth="1"/>
    <col min="11283" max="11283" width="16.28515625" style="15" bestFit="1" customWidth="1"/>
    <col min="11284" max="11284" width="14.42578125" style="15" bestFit="1" customWidth="1"/>
    <col min="11285" max="11285" width="14" style="15" bestFit="1" customWidth="1"/>
    <col min="11286" max="11287" width="11.28515625" style="15" bestFit="1" customWidth="1"/>
    <col min="11288" max="11288" width="13.28515625" style="15" bestFit="1" customWidth="1"/>
    <col min="11289" max="11289" width="6.85546875" style="15" customWidth="1"/>
    <col min="11290" max="11290" width="4.5703125" style="15" customWidth="1"/>
    <col min="11291" max="11291" width="10.7109375" style="15" bestFit="1" customWidth="1"/>
    <col min="11292" max="11292" width="11.85546875" style="15" bestFit="1" customWidth="1"/>
    <col min="11293" max="11293" width="10.28515625" style="15" bestFit="1" customWidth="1"/>
    <col min="11294" max="11294" width="10.140625" style="15" bestFit="1" customWidth="1"/>
    <col min="11295" max="11295" width="11" style="15" bestFit="1" customWidth="1"/>
    <col min="11296" max="11296" width="11.5703125" style="15" bestFit="1" customWidth="1"/>
    <col min="11297" max="11297" width="12.140625" style="15" bestFit="1" customWidth="1"/>
    <col min="11298" max="11298" width="9.140625" style="15"/>
    <col min="11299" max="11299" width="3.140625" style="15" customWidth="1"/>
    <col min="11300" max="11520" width="9.140625" style="15"/>
    <col min="11521" max="11521" width="10.7109375" style="15" bestFit="1" customWidth="1"/>
    <col min="11522" max="11522" width="48.140625" style="15" customWidth="1"/>
    <col min="11523" max="11523" width="16.5703125" style="15" bestFit="1" customWidth="1"/>
    <col min="11524" max="11524" width="18.7109375" style="15" bestFit="1" customWidth="1"/>
    <col min="11525" max="11525" width="9.140625" style="15"/>
    <col min="11526" max="11526" width="3.28515625" style="15" customWidth="1"/>
    <col min="11527" max="11527" width="12.85546875" style="15" customWidth="1"/>
    <col min="11528" max="11528" width="4.140625" style="15" customWidth="1"/>
    <col min="11529" max="11536" width="9.140625" style="15"/>
    <col min="11537" max="11537" width="2.5703125" style="15" customWidth="1"/>
    <col min="11538" max="11538" width="13.28515625" style="15" bestFit="1" customWidth="1"/>
    <col min="11539" max="11539" width="16.28515625" style="15" bestFit="1" customWidth="1"/>
    <col min="11540" max="11540" width="14.42578125" style="15" bestFit="1" customWidth="1"/>
    <col min="11541" max="11541" width="14" style="15" bestFit="1" customWidth="1"/>
    <col min="11542" max="11543" width="11.28515625" style="15" bestFit="1" customWidth="1"/>
    <col min="11544" max="11544" width="13.28515625" style="15" bestFit="1" customWidth="1"/>
    <col min="11545" max="11545" width="6.85546875" style="15" customWidth="1"/>
    <col min="11546" max="11546" width="4.5703125" style="15" customWidth="1"/>
    <col min="11547" max="11547" width="10.7109375" style="15" bestFit="1" customWidth="1"/>
    <col min="11548" max="11548" width="11.85546875" style="15" bestFit="1" customWidth="1"/>
    <col min="11549" max="11549" width="10.28515625" style="15" bestFit="1" customWidth="1"/>
    <col min="11550" max="11550" width="10.140625" style="15" bestFit="1" customWidth="1"/>
    <col min="11551" max="11551" width="11" style="15" bestFit="1" customWidth="1"/>
    <col min="11552" max="11552" width="11.5703125" style="15" bestFit="1" customWidth="1"/>
    <col min="11553" max="11553" width="12.140625" style="15" bestFit="1" customWidth="1"/>
    <col min="11554" max="11554" width="9.140625" style="15"/>
    <col min="11555" max="11555" width="3.140625" style="15" customWidth="1"/>
    <col min="11556" max="11776" width="9.140625" style="15"/>
    <col min="11777" max="11777" width="10.7109375" style="15" bestFit="1" customWidth="1"/>
    <col min="11778" max="11778" width="48.140625" style="15" customWidth="1"/>
    <col min="11779" max="11779" width="16.5703125" style="15" bestFit="1" customWidth="1"/>
    <col min="11780" max="11780" width="18.7109375" style="15" bestFit="1" customWidth="1"/>
    <col min="11781" max="11781" width="9.140625" style="15"/>
    <col min="11782" max="11782" width="3.28515625" style="15" customWidth="1"/>
    <col min="11783" max="11783" width="12.85546875" style="15" customWidth="1"/>
    <col min="11784" max="11784" width="4.140625" style="15" customWidth="1"/>
    <col min="11785" max="11792" width="9.140625" style="15"/>
    <col min="11793" max="11793" width="2.5703125" style="15" customWidth="1"/>
    <col min="11794" max="11794" width="13.28515625" style="15" bestFit="1" customWidth="1"/>
    <col min="11795" max="11795" width="16.28515625" style="15" bestFit="1" customWidth="1"/>
    <col min="11796" max="11796" width="14.42578125" style="15" bestFit="1" customWidth="1"/>
    <col min="11797" max="11797" width="14" style="15" bestFit="1" customWidth="1"/>
    <col min="11798" max="11799" width="11.28515625" style="15" bestFit="1" customWidth="1"/>
    <col min="11800" max="11800" width="13.28515625" style="15" bestFit="1" customWidth="1"/>
    <col min="11801" max="11801" width="6.85546875" style="15" customWidth="1"/>
    <col min="11802" max="11802" width="4.5703125" style="15" customWidth="1"/>
    <col min="11803" max="11803" width="10.7109375" style="15" bestFit="1" customWidth="1"/>
    <col min="11804" max="11804" width="11.85546875" style="15" bestFit="1" customWidth="1"/>
    <col min="11805" max="11805" width="10.28515625" style="15" bestFit="1" customWidth="1"/>
    <col min="11806" max="11806" width="10.140625" style="15" bestFit="1" customWidth="1"/>
    <col min="11807" max="11807" width="11" style="15" bestFit="1" customWidth="1"/>
    <col min="11808" max="11808" width="11.5703125" style="15" bestFit="1" customWidth="1"/>
    <col min="11809" max="11809" width="12.140625" style="15" bestFit="1" customWidth="1"/>
    <col min="11810" max="11810" width="9.140625" style="15"/>
    <col min="11811" max="11811" width="3.140625" style="15" customWidth="1"/>
    <col min="11812" max="12032" width="9.140625" style="15"/>
    <col min="12033" max="12033" width="10.7109375" style="15" bestFit="1" customWidth="1"/>
    <col min="12034" max="12034" width="48.140625" style="15" customWidth="1"/>
    <col min="12035" max="12035" width="16.5703125" style="15" bestFit="1" customWidth="1"/>
    <col min="12036" max="12036" width="18.7109375" style="15" bestFit="1" customWidth="1"/>
    <col min="12037" max="12037" width="9.140625" style="15"/>
    <col min="12038" max="12038" width="3.28515625" style="15" customWidth="1"/>
    <col min="12039" max="12039" width="12.85546875" style="15" customWidth="1"/>
    <col min="12040" max="12040" width="4.140625" style="15" customWidth="1"/>
    <col min="12041" max="12048" width="9.140625" style="15"/>
    <col min="12049" max="12049" width="2.5703125" style="15" customWidth="1"/>
    <col min="12050" max="12050" width="13.28515625" style="15" bestFit="1" customWidth="1"/>
    <col min="12051" max="12051" width="16.28515625" style="15" bestFit="1" customWidth="1"/>
    <col min="12052" max="12052" width="14.42578125" style="15" bestFit="1" customWidth="1"/>
    <col min="12053" max="12053" width="14" style="15" bestFit="1" customWidth="1"/>
    <col min="12054" max="12055" width="11.28515625" style="15" bestFit="1" customWidth="1"/>
    <col min="12056" max="12056" width="13.28515625" style="15" bestFit="1" customWidth="1"/>
    <col min="12057" max="12057" width="6.85546875" style="15" customWidth="1"/>
    <col min="12058" max="12058" width="4.5703125" style="15" customWidth="1"/>
    <col min="12059" max="12059" width="10.7109375" style="15" bestFit="1" customWidth="1"/>
    <col min="12060" max="12060" width="11.85546875" style="15" bestFit="1" customWidth="1"/>
    <col min="12061" max="12061" width="10.28515625" style="15" bestFit="1" customWidth="1"/>
    <col min="12062" max="12062" width="10.140625" style="15" bestFit="1" customWidth="1"/>
    <col min="12063" max="12063" width="11" style="15" bestFit="1" customWidth="1"/>
    <col min="12064" max="12064" width="11.5703125" style="15" bestFit="1" customWidth="1"/>
    <col min="12065" max="12065" width="12.140625" style="15" bestFit="1" customWidth="1"/>
    <col min="12066" max="12066" width="9.140625" style="15"/>
    <col min="12067" max="12067" width="3.140625" style="15" customWidth="1"/>
    <col min="12068" max="12288" width="9.140625" style="15"/>
    <col min="12289" max="12289" width="10.7109375" style="15" bestFit="1" customWidth="1"/>
    <col min="12290" max="12290" width="48.140625" style="15" customWidth="1"/>
    <col min="12291" max="12291" width="16.5703125" style="15" bestFit="1" customWidth="1"/>
    <col min="12292" max="12292" width="18.7109375" style="15" bestFit="1" customWidth="1"/>
    <col min="12293" max="12293" width="9.140625" style="15"/>
    <col min="12294" max="12294" width="3.28515625" style="15" customWidth="1"/>
    <col min="12295" max="12295" width="12.85546875" style="15" customWidth="1"/>
    <col min="12296" max="12296" width="4.140625" style="15" customWidth="1"/>
    <col min="12297" max="12304" width="9.140625" style="15"/>
    <col min="12305" max="12305" width="2.5703125" style="15" customWidth="1"/>
    <col min="12306" max="12306" width="13.28515625" style="15" bestFit="1" customWidth="1"/>
    <col min="12307" max="12307" width="16.28515625" style="15" bestFit="1" customWidth="1"/>
    <col min="12308" max="12308" width="14.42578125" style="15" bestFit="1" customWidth="1"/>
    <col min="12309" max="12309" width="14" style="15" bestFit="1" customWidth="1"/>
    <col min="12310" max="12311" width="11.28515625" style="15" bestFit="1" customWidth="1"/>
    <col min="12312" max="12312" width="13.28515625" style="15" bestFit="1" customWidth="1"/>
    <col min="12313" max="12313" width="6.85546875" style="15" customWidth="1"/>
    <col min="12314" max="12314" width="4.5703125" style="15" customWidth="1"/>
    <col min="12315" max="12315" width="10.7109375" style="15" bestFit="1" customWidth="1"/>
    <col min="12316" max="12316" width="11.85546875" style="15" bestFit="1" customWidth="1"/>
    <col min="12317" max="12317" width="10.28515625" style="15" bestFit="1" customWidth="1"/>
    <col min="12318" max="12318" width="10.140625" style="15" bestFit="1" customWidth="1"/>
    <col min="12319" max="12319" width="11" style="15" bestFit="1" customWidth="1"/>
    <col min="12320" max="12320" width="11.5703125" style="15" bestFit="1" customWidth="1"/>
    <col min="12321" max="12321" width="12.140625" style="15" bestFit="1" customWidth="1"/>
    <col min="12322" max="12322" width="9.140625" style="15"/>
    <col min="12323" max="12323" width="3.140625" style="15" customWidth="1"/>
    <col min="12324" max="12544" width="9.140625" style="15"/>
    <col min="12545" max="12545" width="10.7109375" style="15" bestFit="1" customWidth="1"/>
    <col min="12546" max="12546" width="48.140625" style="15" customWidth="1"/>
    <col min="12547" max="12547" width="16.5703125" style="15" bestFit="1" customWidth="1"/>
    <col min="12548" max="12548" width="18.7109375" style="15" bestFit="1" customWidth="1"/>
    <col min="12549" max="12549" width="9.140625" style="15"/>
    <col min="12550" max="12550" width="3.28515625" style="15" customWidth="1"/>
    <col min="12551" max="12551" width="12.85546875" style="15" customWidth="1"/>
    <col min="12552" max="12552" width="4.140625" style="15" customWidth="1"/>
    <col min="12553" max="12560" width="9.140625" style="15"/>
    <col min="12561" max="12561" width="2.5703125" style="15" customWidth="1"/>
    <col min="12562" max="12562" width="13.28515625" style="15" bestFit="1" customWidth="1"/>
    <col min="12563" max="12563" width="16.28515625" style="15" bestFit="1" customWidth="1"/>
    <col min="12564" max="12564" width="14.42578125" style="15" bestFit="1" customWidth="1"/>
    <col min="12565" max="12565" width="14" style="15" bestFit="1" customWidth="1"/>
    <col min="12566" max="12567" width="11.28515625" style="15" bestFit="1" customWidth="1"/>
    <col min="12568" max="12568" width="13.28515625" style="15" bestFit="1" customWidth="1"/>
    <col min="12569" max="12569" width="6.85546875" style="15" customWidth="1"/>
    <col min="12570" max="12570" width="4.5703125" style="15" customWidth="1"/>
    <col min="12571" max="12571" width="10.7109375" style="15" bestFit="1" customWidth="1"/>
    <col min="12572" max="12572" width="11.85546875" style="15" bestFit="1" customWidth="1"/>
    <col min="12573" max="12573" width="10.28515625" style="15" bestFit="1" customWidth="1"/>
    <col min="12574" max="12574" width="10.140625" style="15" bestFit="1" customWidth="1"/>
    <col min="12575" max="12575" width="11" style="15" bestFit="1" customWidth="1"/>
    <col min="12576" max="12576" width="11.5703125" style="15" bestFit="1" customWidth="1"/>
    <col min="12577" max="12577" width="12.140625" style="15" bestFit="1" customWidth="1"/>
    <col min="12578" max="12578" width="9.140625" style="15"/>
    <col min="12579" max="12579" width="3.140625" style="15" customWidth="1"/>
    <col min="12580" max="12800" width="9.140625" style="15"/>
    <col min="12801" max="12801" width="10.7109375" style="15" bestFit="1" customWidth="1"/>
    <col min="12802" max="12802" width="48.140625" style="15" customWidth="1"/>
    <col min="12803" max="12803" width="16.5703125" style="15" bestFit="1" customWidth="1"/>
    <col min="12804" max="12804" width="18.7109375" style="15" bestFit="1" customWidth="1"/>
    <col min="12805" max="12805" width="9.140625" style="15"/>
    <col min="12806" max="12806" width="3.28515625" style="15" customWidth="1"/>
    <col min="12807" max="12807" width="12.85546875" style="15" customWidth="1"/>
    <col min="12808" max="12808" width="4.140625" style="15" customWidth="1"/>
    <col min="12809" max="12816" width="9.140625" style="15"/>
    <col min="12817" max="12817" width="2.5703125" style="15" customWidth="1"/>
    <col min="12818" max="12818" width="13.28515625" style="15" bestFit="1" customWidth="1"/>
    <col min="12819" max="12819" width="16.28515625" style="15" bestFit="1" customWidth="1"/>
    <col min="12820" max="12820" width="14.42578125" style="15" bestFit="1" customWidth="1"/>
    <col min="12821" max="12821" width="14" style="15" bestFit="1" customWidth="1"/>
    <col min="12822" max="12823" width="11.28515625" style="15" bestFit="1" customWidth="1"/>
    <col min="12824" max="12824" width="13.28515625" style="15" bestFit="1" customWidth="1"/>
    <col min="12825" max="12825" width="6.85546875" style="15" customWidth="1"/>
    <col min="12826" max="12826" width="4.5703125" style="15" customWidth="1"/>
    <col min="12827" max="12827" width="10.7109375" style="15" bestFit="1" customWidth="1"/>
    <col min="12828" max="12828" width="11.85546875" style="15" bestFit="1" customWidth="1"/>
    <col min="12829" max="12829" width="10.28515625" style="15" bestFit="1" customWidth="1"/>
    <col min="12830" max="12830" width="10.140625" style="15" bestFit="1" customWidth="1"/>
    <col min="12831" max="12831" width="11" style="15" bestFit="1" customWidth="1"/>
    <col min="12832" max="12832" width="11.5703125" style="15" bestFit="1" customWidth="1"/>
    <col min="12833" max="12833" width="12.140625" style="15" bestFit="1" customWidth="1"/>
    <col min="12834" max="12834" width="9.140625" style="15"/>
    <col min="12835" max="12835" width="3.140625" style="15" customWidth="1"/>
    <col min="12836" max="13056" width="9.140625" style="15"/>
    <col min="13057" max="13057" width="10.7109375" style="15" bestFit="1" customWidth="1"/>
    <col min="13058" max="13058" width="48.140625" style="15" customWidth="1"/>
    <col min="13059" max="13059" width="16.5703125" style="15" bestFit="1" customWidth="1"/>
    <col min="13060" max="13060" width="18.7109375" style="15" bestFit="1" customWidth="1"/>
    <col min="13061" max="13061" width="9.140625" style="15"/>
    <col min="13062" max="13062" width="3.28515625" style="15" customWidth="1"/>
    <col min="13063" max="13063" width="12.85546875" style="15" customWidth="1"/>
    <col min="13064" max="13064" width="4.140625" style="15" customWidth="1"/>
    <col min="13065" max="13072" width="9.140625" style="15"/>
    <col min="13073" max="13073" width="2.5703125" style="15" customWidth="1"/>
    <col min="13074" max="13074" width="13.28515625" style="15" bestFit="1" customWidth="1"/>
    <col min="13075" max="13075" width="16.28515625" style="15" bestFit="1" customWidth="1"/>
    <col min="13076" max="13076" width="14.42578125" style="15" bestFit="1" customWidth="1"/>
    <col min="13077" max="13077" width="14" style="15" bestFit="1" customWidth="1"/>
    <col min="13078" max="13079" width="11.28515625" style="15" bestFit="1" customWidth="1"/>
    <col min="13080" max="13080" width="13.28515625" style="15" bestFit="1" customWidth="1"/>
    <col min="13081" max="13081" width="6.85546875" style="15" customWidth="1"/>
    <col min="13082" max="13082" width="4.5703125" style="15" customWidth="1"/>
    <col min="13083" max="13083" width="10.7109375" style="15" bestFit="1" customWidth="1"/>
    <col min="13084" max="13084" width="11.85546875" style="15" bestFit="1" customWidth="1"/>
    <col min="13085" max="13085" width="10.28515625" style="15" bestFit="1" customWidth="1"/>
    <col min="13086" max="13086" width="10.140625" style="15" bestFit="1" customWidth="1"/>
    <col min="13087" max="13087" width="11" style="15" bestFit="1" customWidth="1"/>
    <col min="13088" max="13088" width="11.5703125" style="15" bestFit="1" customWidth="1"/>
    <col min="13089" max="13089" width="12.140625" style="15" bestFit="1" customWidth="1"/>
    <col min="13090" max="13090" width="9.140625" style="15"/>
    <col min="13091" max="13091" width="3.140625" style="15" customWidth="1"/>
    <col min="13092" max="13312" width="9.140625" style="15"/>
    <col min="13313" max="13313" width="10.7109375" style="15" bestFit="1" customWidth="1"/>
    <col min="13314" max="13314" width="48.140625" style="15" customWidth="1"/>
    <col min="13315" max="13315" width="16.5703125" style="15" bestFit="1" customWidth="1"/>
    <col min="13316" max="13316" width="18.7109375" style="15" bestFit="1" customWidth="1"/>
    <col min="13317" max="13317" width="9.140625" style="15"/>
    <col min="13318" max="13318" width="3.28515625" style="15" customWidth="1"/>
    <col min="13319" max="13319" width="12.85546875" style="15" customWidth="1"/>
    <col min="13320" max="13320" width="4.140625" style="15" customWidth="1"/>
    <col min="13321" max="13328" width="9.140625" style="15"/>
    <col min="13329" max="13329" width="2.5703125" style="15" customWidth="1"/>
    <col min="13330" max="13330" width="13.28515625" style="15" bestFit="1" customWidth="1"/>
    <col min="13331" max="13331" width="16.28515625" style="15" bestFit="1" customWidth="1"/>
    <col min="13332" max="13332" width="14.42578125" style="15" bestFit="1" customWidth="1"/>
    <col min="13333" max="13333" width="14" style="15" bestFit="1" customWidth="1"/>
    <col min="13334" max="13335" width="11.28515625" style="15" bestFit="1" customWidth="1"/>
    <col min="13336" max="13336" width="13.28515625" style="15" bestFit="1" customWidth="1"/>
    <col min="13337" max="13337" width="6.85546875" style="15" customWidth="1"/>
    <col min="13338" max="13338" width="4.5703125" style="15" customWidth="1"/>
    <col min="13339" max="13339" width="10.7109375" style="15" bestFit="1" customWidth="1"/>
    <col min="13340" max="13340" width="11.85546875" style="15" bestFit="1" customWidth="1"/>
    <col min="13341" max="13341" width="10.28515625" style="15" bestFit="1" customWidth="1"/>
    <col min="13342" max="13342" width="10.140625" style="15" bestFit="1" customWidth="1"/>
    <col min="13343" max="13343" width="11" style="15" bestFit="1" customWidth="1"/>
    <col min="13344" max="13344" width="11.5703125" style="15" bestFit="1" customWidth="1"/>
    <col min="13345" max="13345" width="12.140625" style="15" bestFit="1" customWidth="1"/>
    <col min="13346" max="13346" width="9.140625" style="15"/>
    <col min="13347" max="13347" width="3.140625" style="15" customWidth="1"/>
    <col min="13348" max="13568" width="9.140625" style="15"/>
    <col min="13569" max="13569" width="10.7109375" style="15" bestFit="1" customWidth="1"/>
    <col min="13570" max="13570" width="48.140625" style="15" customWidth="1"/>
    <col min="13571" max="13571" width="16.5703125" style="15" bestFit="1" customWidth="1"/>
    <col min="13572" max="13572" width="18.7109375" style="15" bestFit="1" customWidth="1"/>
    <col min="13573" max="13573" width="9.140625" style="15"/>
    <col min="13574" max="13574" width="3.28515625" style="15" customWidth="1"/>
    <col min="13575" max="13575" width="12.85546875" style="15" customWidth="1"/>
    <col min="13576" max="13576" width="4.140625" style="15" customWidth="1"/>
    <col min="13577" max="13584" width="9.140625" style="15"/>
    <col min="13585" max="13585" width="2.5703125" style="15" customWidth="1"/>
    <col min="13586" max="13586" width="13.28515625" style="15" bestFit="1" customWidth="1"/>
    <col min="13587" max="13587" width="16.28515625" style="15" bestFit="1" customWidth="1"/>
    <col min="13588" max="13588" width="14.42578125" style="15" bestFit="1" customWidth="1"/>
    <col min="13589" max="13589" width="14" style="15" bestFit="1" customWidth="1"/>
    <col min="13590" max="13591" width="11.28515625" style="15" bestFit="1" customWidth="1"/>
    <col min="13592" max="13592" width="13.28515625" style="15" bestFit="1" customWidth="1"/>
    <col min="13593" max="13593" width="6.85546875" style="15" customWidth="1"/>
    <col min="13594" max="13594" width="4.5703125" style="15" customWidth="1"/>
    <col min="13595" max="13595" width="10.7109375" style="15" bestFit="1" customWidth="1"/>
    <col min="13596" max="13596" width="11.85546875" style="15" bestFit="1" customWidth="1"/>
    <col min="13597" max="13597" width="10.28515625" style="15" bestFit="1" customWidth="1"/>
    <col min="13598" max="13598" width="10.140625" style="15" bestFit="1" customWidth="1"/>
    <col min="13599" max="13599" width="11" style="15" bestFit="1" customWidth="1"/>
    <col min="13600" max="13600" width="11.5703125" style="15" bestFit="1" customWidth="1"/>
    <col min="13601" max="13601" width="12.140625" style="15" bestFit="1" customWidth="1"/>
    <col min="13602" max="13602" width="9.140625" style="15"/>
    <col min="13603" max="13603" width="3.140625" style="15" customWidth="1"/>
    <col min="13604" max="13824" width="9.140625" style="15"/>
    <col min="13825" max="13825" width="10.7109375" style="15" bestFit="1" customWidth="1"/>
    <col min="13826" max="13826" width="48.140625" style="15" customWidth="1"/>
    <col min="13827" max="13827" width="16.5703125" style="15" bestFit="1" customWidth="1"/>
    <col min="13828" max="13828" width="18.7109375" style="15" bestFit="1" customWidth="1"/>
    <col min="13829" max="13829" width="9.140625" style="15"/>
    <col min="13830" max="13830" width="3.28515625" style="15" customWidth="1"/>
    <col min="13831" max="13831" width="12.85546875" style="15" customWidth="1"/>
    <col min="13832" max="13832" width="4.140625" style="15" customWidth="1"/>
    <col min="13833" max="13840" width="9.140625" style="15"/>
    <col min="13841" max="13841" width="2.5703125" style="15" customWidth="1"/>
    <col min="13842" max="13842" width="13.28515625" style="15" bestFit="1" customWidth="1"/>
    <col min="13843" max="13843" width="16.28515625" style="15" bestFit="1" customWidth="1"/>
    <col min="13844" max="13844" width="14.42578125" style="15" bestFit="1" customWidth="1"/>
    <col min="13845" max="13845" width="14" style="15" bestFit="1" customWidth="1"/>
    <col min="13846" max="13847" width="11.28515625" style="15" bestFit="1" customWidth="1"/>
    <col min="13848" max="13848" width="13.28515625" style="15" bestFit="1" customWidth="1"/>
    <col min="13849" max="13849" width="6.85546875" style="15" customWidth="1"/>
    <col min="13850" max="13850" width="4.5703125" style="15" customWidth="1"/>
    <col min="13851" max="13851" width="10.7109375" style="15" bestFit="1" customWidth="1"/>
    <col min="13852" max="13852" width="11.85546875" style="15" bestFit="1" customWidth="1"/>
    <col min="13853" max="13853" width="10.28515625" style="15" bestFit="1" customWidth="1"/>
    <col min="13854" max="13854" width="10.140625" style="15" bestFit="1" customWidth="1"/>
    <col min="13855" max="13855" width="11" style="15" bestFit="1" customWidth="1"/>
    <col min="13856" max="13856" width="11.5703125" style="15" bestFit="1" customWidth="1"/>
    <col min="13857" max="13857" width="12.140625" style="15" bestFit="1" customWidth="1"/>
    <col min="13858" max="13858" width="9.140625" style="15"/>
    <col min="13859" max="13859" width="3.140625" style="15" customWidth="1"/>
    <col min="13860" max="14080" width="9.140625" style="15"/>
    <col min="14081" max="14081" width="10.7109375" style="15" bestFit="1" customWidth="1"/>
    <col min="14082" max="14082" width="48.140625" style="15" customWidth="1"/>
    <col min="14083" max="14083" width="16.5703125" style="15" bestFit="1" customWidth="1"/>
    <col min="14084" max="14084" width="18.7109375" style="15" bestFit="1" customWidth="1"/>
    <col min="14085" max="14085" width="9.140625" style="15"/>
    <col min="14086" max="14086" width="3.28515625" style="15" customWidth="1"/>
    <col min="14087" max="14087" width="12.85546875" style="15" customWidth="1"/>
    <col min="14088" max="14088" width="4.140625" style="15" customWidth="1"/>
    <col min="14089" max="14096" width="9.140625" style="15"/>
    <col min="14097" max="14097" width="2.5703125" style="15" customWidth="1"/>
    <col min="14098" max="14098" width="13.28515625" style="15" bestFit="1" customWidth="1"/>
    <col min="14099" max="14099" width="16.28515625" style="15" bestFit="1" customWidth="1"/>
    <col min="14100" max="14100" width="14.42578125" style="15" bestFit="1" customWidth="1"/>
    <col min="14101" max="14101" width="14" style="15" bestFit="1" customWidth="1"/>
    <col min="14102" max="14103" width="11.28515625" style="15" bestFit="1" customWidth="1"/>
    <col min="14104" max="14104" width="13.28515625" style="15" bestFit="1" customWidth="1"/>
    <col min="14105" max="14105" width="6.85546875" style="15" customWidth="1"/>
    <col min="14106" max="14106" width="4.5703125" style="15" customWidth="1"/>
    <col min="14107" max="14107" width="10.7109375" style="15" bestFit="1" customWidth="1"/>
    <col min="14108" max="14108" width="11.85546875" style="15" bestFit="1" customWidth="1"/>
    <col min="14109" max="14109" width="10.28515625" style="15" bestFit="1" customWidth="1"/>
    <col min="14110" max="14110" width="10.140625" style="15" bestFit="1" customWidth="1"/>
    <col min="14111" max="14111" width="11" style="15" bestFit="1" customWidth="1"/>
    <col min="14112" max="14112" width="11.5703125" style="15" bestFit="1" customWidth="1"/>
    <col min="14113" max="14113" width="12.140625" style="15" bestFit="1" customWidth="1"/>
    <col min="14114" max="14114" width="9.140625" style="15"/>
    <col min="14115" max="14115" width="3.140625" style="15" customWidth="1"/>
    <col min="14116" max="14336" width="9.140625" style="15"/>
    <col min="14337" max="14337" width="10.7109375" style="15" bestFit="1" customWidth="1"/>
    <col min="14338" max="14338" width="48.140625" style="15" customWidth="1"/>
    <col min="14339" max="14339" width="16.5703125" style="15" bestFit="1" customWidth="1"/>
    <col min="14340" max="14340" width="18.7109375" style="15" bestFit="1" customWidth="1"/>
    <col min="14341" max="14341" width="9.140625" style="15"/>
    <col min="14342" max="14342" width="3.28515625" style="15" customWidth="1"/>
    <col min="14343" max="14343" width="12.85546875" style="15" customWidth="1"/>
    <col min="14344" max="14344" width="4.140625" style="15" customWidth="1"/>
    <col min="14345" max="14352" width="9.140625" style="15"/>
    <col min="14353" max="14353" width="2.5703125" style="15" customWidth="1"/>
    <col min="14354" max="14354" width="13.28515625" style="15" bestFit="1" customWidth="1"/>
    <col min="14355" max="14355" width="16.28515625" style="15" bestFit="1" customWidth="1"/>
    <col min="14356" max="14356" width="14.42578125" style="15" bestFit="1" customWidth="1"/>
    <col min="14357" max="14357" width="14" style="15" bestFit="1" customWidth="1"/>
    <col min="14358" max="14359" width="11.28515625" style="15" bestFit="1" customWidth="1"/>
    <col min="14360" max="14360" width="13.28515625" style="15" bestFit="1" customWidth="1"/>
    <col min="14361" max="14361" width="6.85546875" style="15" customWidth="1"/>
    <col min="14362" max="14362" width="4.5703125" style="15" customWidth="1"/>
    <col min="14363" max="14363" width="10.7109375" style="15" bestFit="1" customWidth="1"/>
    <col min="14364" max="14364" width="11.85546875" style="15" bestFit="1" customWidth="1"/>
    <col min="14365" max="14365" width="10.28515625" style="15" bestFit="1" customWidth="1"/>
    <col min="14366" max="14366" width="10.140625" style="15" bestFit="1" customWidth="1"/>
    <col min="14367" max="14367" width="11" style="15" bestFit="1" customWidth="1"/>
    <col min="14368" max="14368" width="11.5703125" style="15" bestFit="1" customWidth="1"/>
    <col min="14369" max="14369" width="12.140625" style="15" bestFit="1" customWidth="1"/>
    <col min="14370" max="14370" width="9.140625" style="15"/>
    <col min="14371" max="14371" width="3.140625" style="15" customWidth="1"/>
    <col min="14372" max="14592" width="9.140625" style="15"/>
    <col min="14593" max="14593" width="10.7109375" style="15" bestFit="1" customWidth="1"/>
    <col min="14594" max="14594" width="48.140625" style="15" customWidth="1"/>
    <col min="14595" max="14595" width="16.5703125" style="15" bestFit="1" customWidth="1"/>
    <col min="14596" max="14596" width="18.7109375" style="15" bestFit="1" customWidth="1"/>
    <col min="14597" max="14597" width="9.140625" style="15"/>
    <col min="14598" max="14598" width="3.28515625" style="15" customWidth="1"/>
    <col min="14599" max="14599" width="12.85546875" style="15" customWidth="1"/>
    <col min="14600" max="14600" width="4.140625" style="15" customWidth="1"/>
    <col min="14601" max="14608" width="9.140625" style="15"/>
    <col min="14609" max="14609" width="2.5703125" style="15" customWidth="1"/>
    <col min="14610" max="14610" width="13.28515625" style="15" bestFit="1" customWidth="1"/>
    <col min="14611" max="14611" width="16.28515625" style="15" bestFit="1" customWidth="1"/>
    <col min="14612" max="14612" width="14.42578125" style="15" bestFit="1" customWidth="1"/>
    <col min="14613" max="14613" width="14" style="15" bestFit="1" customWidth="1"/>
    <col min="14614" max="14615" width="11.28515625" style="15" bestFit="1" customWidth="1"/>
    <col min="14616" max="14616" width="13.28515625" style="15" bestFit="1" customWidth="1"/>
    <col min="14617" max="14617" width="6.85546875" style="15" customWidth="1"/>
    <col min="14618" max="14618" width="4.5703125" style="15" customWidth="1"/>
    <col min="14619" max="14619" width="10.7109375" style="15" bestFit="1" customWidth="1"/>
    <col min="14620" max="14620" width="11.85546875" style="15" bestFit="1" customWidth="1"/>
    <col min="14621" max="14621" width="10.28515625" style="15" bestFit="1" customWidth="1"/>
    <col min="14622" max="14622" width="10.140625" style="15" bestFit="1" customWidth="1"/>
    <col min="14623" max="14623" width="11" style="15" bestFit="1" customWidth="1"/>
    <col min="14624" max="14624" width="11.5703125" style="15" bestFit="1" customWidth="1"/>
    <col min="14625" max="14625" width="12.140625" style="15" bestFit="1" customWidth="1"/>
    <col min="14626" max="14626" width="9.140625" style="15"/>
    <col min="14627" max="14627" width="3.140625" style="15" customWidth="1"/>
    <col min="14628" max="14848" width="9.140625" style="15"/>
    <col min="14849" max="14849" width="10.7109375" style="15" bestFit="1" customWidth="1"/>
    <col min="14850" max="14850" width="48.140625" style="15" customWidth="1"/>
    <col min="14851" max="14851" width="16.5703125" style="15" bestFit="1" customWidth="1"/>
    <col min="14852" max="14852" width="18.7109375" style="15" bestFit="1" customWidth="1"/>
    <col min="14853" max="14853" width="9.140625" style="15"/>
    <col min="14854" max="14854" width="3.28515625" style="15" customWidth="1"/>
    <col min="14855" max="14855" width="12.85546875" style="15" customWidth="1"/>
    <col min="14856" max="14856" width="4.140625" style="15" customWidth="1"/>
    <col min="14857" max="14864" width="9.140625" style="15"/>
    <col min="14865" max="14865" width="2.5703125" style="15" customWidth="1"/>
    <col min="14866" max="14866" width="13.28515625" style="15" bestFit="1" customWidth="1"/>
    <col min="14867" max="14867" width="16.28515625" style="15" bestFit="1" customWidth="1"/>
    <col min="14868" max="14868" width="14.42578125" style="15" bestFit="1" customWidth="1"/>
    <col min="14869" max="14869" width="14" style="15" bestFit="1" customWidth="1"/>
    <col min="14870" max="14871" width="11.28515625" style="15" bestFit="1" customWidth="1"/>
    <col min="14872" max="14872" width="13.28515625" style="15" bestFit="1" customWidth="1"/>
    <col min="14873" max="14873" width="6.85546875" style="15" customWidth="1"/>
    <col min="14874" max="14874" width="4.5703125" style="15" customWidth="1"/>
    <col min="14875" max="14875" width="10.7109375" style="15" bestFit="1" customWidth="1"/>
    <col min="14876" max="14876" width="11.85546875" style="15" bestFit="1" customWidth="1"/>
    <col min="14877" max="14877" width="10.28515625" style="15" bestFit="1" customWidth="1"/>
    <col min="14878" max="14878" width="10.140625" style="15" bestFit="1" customWidth="1"/>
    <col min="14879" max="14879" width="11" style="15" bestFit="1" customWidth="1"/>
    <col min="14880" max="14880" width="11.5703125" style="15" bestFit="1" customWidth="1"/>
    <col min="14881" max="14881" width="12.140625" style="15" bestFit="1" customWidth="1"/>
    <col min="14882" max="14882" width="9.140625" style="15"/>
    <col min="14883" max="14883" width="3.140625" style="15" customWidth="1"/>
    <col min="14884" max="15104" width="9.140625" style="15"/>
    <col min="15105" max="15105" width="10.7109375" style="15" bestFit="1" customWidth="1"/>
    <col min="15106" max="15106" width="48.140625" style="15" customWidth="1"/>
    <col min="15107" max="15107" width="16.5703125" style="15" bestFit="1" customWidth="1"/>
    <col min="15108" max="15108" width="18.7109375" style="15" bestFit="1" customWidth="1"/>
    <col min="15109" max="15109" width="9.140625" style="15"/>
    <col min="15110" max="15110" width="3.28515625" style="15" customWidth="1"/>
    <col min="15111" max="15111" width="12.85546875" style="15" customWidth="1"/>
    <col min="15112" max="15112" width="4.140625" style="15" customWidth="1"/>
    <col min="15113" max="15120" width="9.140625" style="15"/>
    <col min="15121" max="15121" width="2.5703125" style="15" customWidth="1"/>
    <col min="15122" max="15122" width="13.28515625" style="15" bestFit="1" customWidth="1"/>
    <col min="15123" max="15123" width="16.28515625" style="15" bestFit="1" customWidth="1"/>
    <col min="15124" max="15124" width="14.42578125" style="15" bestFit="1" customWidth="1"/>
    <col min="15125" max="15125" width="14" style="15" bestFit="1" customWidth="1"/>
    <col min="15126" max="15127" width="11.28515625" style="15" bestFit="1" customWidth="1"/>
    <col min="15128" max="15128" width="13.28515625" style="15" bestFit="1" customWidth="1"/>
    <col min="15129" max="15129" width="6.85546875" style="15" customWidth="1"/>
    <col min="15130" max="15130" width="4.5703125" style="15" customWidth="1"/>
    <col min="15131" max="15131" width="10.7109375" style="15" bestFit="1" customWidth="1"/>
    <col min="15132" max="15132" width="11.85546875" style="15" bestFit="1" customWidth="1"/>
    <col min="15133" max="15133" width="10.28515625" style="15" bestFit="1" customWidth="1"/>
    <col min="15134" max="15134" width="10.140625" style="15" bestFit="1" customWidth="1"/>
    <col min="15135" max="15135" width="11" style="15" bestFit="1" customWidth="1"/>
    <col min="15136" max="15136" width="11.5703125" style="15" bestFit="1" customWidth="1"/>
    <col min="15137" max="15137" width="12.140625" style="15" bestFit="1" customWidth="1"/>
    <col min="15138" max="15138" width="9.140625" style="15"/>
    <col min="15139" max="15139" width="3.140625" style="15" customWidth="1"/>
    <col min="15140" max="15360" width="9.140625" style="15"/>
    <col min="15361" max="15361" width="10.7109375" style="15" bestFit="1" customWidth="1"/>
    <col min="15362" max="15362" width="48.140625" style="15" customWidth="1"/>
    <col min="15363" max="15363" width="16.5703125" style="15" bestFit="1" customWidth="1"/>
    <col min="15364" max="15364" width="18.7109375" style="15" bestFit="1" customWidth="1"/>
    <col min="15365" max="15365" width="9.140625" style="15"/>
    <col min="15366" max="15366" width="3.28515625" style="15" customWidth="1"/>
    <col min="15367" max="15367" width="12.85546875" style="15" customWidth="1"/>
    <col min="15368" max="15368" width="4.140625" style="15" customWidth="1"/>
    <col min="15369" max="15376" width="9.140625" style="15"/>
    <col min="15377" max="15377" width="2.5703125" style="15" customWidth="1"/>
    <col min="15378" max="15378" width="13.28515625" style="15" bestFit="1" customWidth="1"/>
    <col min="15379" max="15379" width="16.28515625" style="15" bestFit="1" customWidth="1"/>
    <col min="15380" max="15380" width="14.42578125" style="15" bestFit="1" customWidth="1"/>
    <col min="15381" max="15381" width="14" style="15" bestFit="1" customWidth="1"/>
    <col min="15382" max="15383" width="11.28515625" style="15" bestFit="1" customWidth="1"/>
    <col min="15384" max="15384" width="13.28515625" style="15" bestFit="1" customWidth="1"/>
    <col min="15385" max="15385" width="6.85546875" style="15" customWidth="1"/>
    <col min="15386" max="15386" width="4.5703125" style="15" customWidth="1"/>
    <col min="15387" max="15387" width="10.7109375" style="15" bestFit="1" customWidth="1"/>
    <col min="15388" max="15388" width="11.85546875" style="15" bestFit="1" customWidth="1"/>
    <col min="15389" max="15389" width="10.28515625" style="15" bestFit="1" customWidth="1"/>
    <col min="15390" max="15390" width="10.140625" style="15" bestFit="1" customWidth="1"/>
    <col min="15391" max="15391" width="11" style="15" bestFit="1" customWidth="1"/>
    <col min="15392" max="15392" width="11.5703125" style="15" bestFit="1" customWidth="1"/>
    <col min="15393" max="15393" width="12.140625" style="15" bestFit="1" customWidth="1"/>
    <col min="15394" max="15394" width="9.140625" style="15"/>
    <col min="15395" max="15395" width="3.140625" style="15" customWidth="1"/>
    <col min="15396" max="15616" width="9.140625" style="15"/>
    <col min="15617" max="15617" width="10.7109375" style="15" bestFit="1" customWidth="1"/>
    <col min="15618" max="15618" width="48.140625" style="15" customWidth="1"/>
    <col min="15619" max="15619" width="16.5703125" style="15" bestFit="1" customWidth="1"/>
    <col min="15620" max="15620" width="18.7109375" style="15" bestFit="1" customWidth="1"/>
    <col min="15621" max="15621" width="9.140625" style="15"/>
    <col min="15622" max="15622" width="3.28515625" style="15" customWidth="1"/>
    <col min="15623" max="15623" width="12.85546875" style="15" customWidth="1"/>
    <col min="15624" max="15624" width="4.140625" style="15" customWidth="1"/>
    <col min="15625" max="15632" width="9.140625" style="15"/>
    <col min="15633" max="15633" width="2.5703125" style="15" customWidth="1"/>
    <col min="15634" max="15634" width="13.28515625" style="15" bestFit="1" customWidth="1"/>
    <col min="15635" max="15635" width="16.28515625" style="15" bestFit="1" customWidth="1"/>
    <col min="15636" max="15636" width="14.42578125" style="15" bestFit="1" customWidth="1"/>
    <col min="15637" max="15637" width="14" style="15" bestFit="1" customWidth="1"/>
    <col min="15638" max="15639" width="11.28515625" style="15" bestFit="1" customWidth="1"/>
    <col min="15640" max="15640" width="13.28515625" style="15" bestFit="1" customWidth="1"/>
    <col min="15641" max="15641" width="6.85546875" style="15" customWidth="1"/>
    <col min="15642" max="15642" width="4.5703125" style="15" customWidth="1"/>
    <col min="15643" max="15643" width="10.7109375" style="15" bestFit="1" customWidth="1"/>
    <col min="15644" max="15644" width="11.85546875" style="15" bestFit="1" customWidth="1"/>
    <col min="15645" max="15645" width="10.28515625" style="15" bestFit="1" customWidth="1"/>
    <col min="15646" max="15646" width="10.140625" style="15" bestFit="1" customWidth="1"/>
    <col min="15647" max="15647" width="11" style="15" bestFit="1" customWidth="1"/>
    <col min="15648" max="15648" width="11.5703125" style="15" bestFit="1" customWidth="1"/>
    <col min="15649" max="15649" width="12.140625" style="15" bestFit="1" customWidth="1"/>
    <col min="15650" max="15650" width="9.140625" style="15"/>
    <col min="15651" max="15651" width="3.140625" style="15" customWidth="1"/>
    <col min="15652" max="15872" width="9.140625" style="15"/>
    <col min="15873" max="15873" width="10.7109375" style="15" bestFit="1" customWidth="1"/>
    <col min="15874" max="15874" width="48.140625" style="15" customWidth="1"/>
    <col min="15875" max="15875" width="16.5703125" style="15" bestFit="1" customWidth="1"/>
    <col min="15876" max="15876" width="18.7109375" style="15" bestFit="1" customWidth="1"/>
    <col min="15877" max="15877" width="9.140625" style="15"/>
    <col min="15878" max="15878" width="3.28515625" style="15" customWidth="1"/>
    <col min="15879" max="15879" width="12.85546875" style="15" customWidth="1"/>
    <col min="15880" max="15880" width="4.140625" style="15" customWidth="1"/>
    <col min="15881" max="15888" width="9.140625" style="15"/>
    <col min="15889" max="15889" width="2.5703125" style="15" customWidth="1"/>
    <col min="15890" max="15890" width="13.28515625" style="15" bestFit="1" customWidth="1"/>
    <col min="15891" max="15891" width="16.28515625" style="15" bestFit="1" customWidth="1"/>
    <col min="15892" max="15892" width="14.42578125" style="15" bestFit="1" customWidth="1"/>
    <col min="15893" max="15893" width="14" style="15" bestFit="1" customWidth="1"/>
    <col min="15894" max="15895" width="11.28515625" style="15" bestFit="1" customWidth="1"/>
    <col min="15896" max="15896" width="13.28515625" style="15" bestFit="1" customWidth="1"/>
    <col min="15897" max="15897" width="6.85546875" style="15" customWidth="1"/>
    <col min="15898" max="15898" width="4.5703125" style="15" customWidth="1"/>
    <col min="15899" max="15899" width="10.7109375" style="15" bestFit="1" customWidth="1"/>
    <col min="15900" max="15900" width="11.85546875" style="15" bestFit="1" customWidth="1"/>
    <col min="15901" max="15901" width="10.28515625" style="15" bestFit="1" customWidth="1"/>
    <col min="15902" max="15902" width="10.140625" style="15" bestFit="1" customWidth="1"/>
    <col min="15903" max="15903" width="11" style="15" bestFit="1" customWidth="1"/>
    <col min="15904" max="15904" width="11.5703125" style="15" bestFit="1" customWidth="1"/>
    <col min="15905" max="15905" width="12.140625" style="15" bestFit="1" customWidth="1"/>
    <col min="15906" max="15906" width="9.140625" style="15"/>
    <col min="15907" max="15907" width="3.140625" style="15" customWidth="1"/>
    <col min="15908" max="16128" width="9.140625" style="15"/>
    <col min="16129" max="16129" width="10.7109375" style="15" bestFit="1" customWidth="1"/>
    <col min="16130" max="16130" width="48.140625" style="15" customWidth="1"/>
    <col min="16131" max="16131" width="16.5703125" style="15" bestFit="1" customWidth="1"/>
    <col min="16132" max="16132" width="18.7109375" style="15" bestFit="1" customWidth="1"/>
    <col min="16133" max="16133" width="9.140625" style="15"/>
    <col min="16134" max="16134" width="3.28515625" style="15" customWidth="1"/>
    <col min="16135" max="16135" width="12.85546875" style="15" customWidth="1"/>
    <col min="16136" max="16136" width="4.140625" style="15" customWidth="1"/>
    <col min="16137" max="16144" width="9.140625" style="15"/>
    <col min="16145" max="16145" width="2.5703125" style="15" customWidth="1"/>
    <col min="16146" max="16146" width="13.28515625" style="15" bestFit="1" customWidth="1"/>
    <col min="16147" max="16147" width="16.28515625" style="15" bestFit="1" customWidth="1"/>
    <col min="16148" max="16148" width="14.42578125" style="15" bestFit="1" customWidth="1"/>
    <col min="16149" max="16149" width="14" style="15" bestFit="1" customWidth="1"/>
    <col min="16150" max="16151" width="11.28515625" style="15" bestFit="1" customWidth="1"/>
    <col min="16152" max="16152" width="13.28515625" style="15" bestFit="1" customWidth="1"/>
    <col min="16153" max="16153" width="6.85546875" style="15" customWidth="1"/>
    <col min="16154" max="16154" width="4.5703125" style="15" customWidth="1"/>
    <col min="16155" max="16155" width="10.7109375" style="15" bestFit="1" customWidth="1"/>
    <col min="16156" max="16156" width="11.85546875" style="15" bestFit="1" customWidth="1"/>
    <col min="16157" max="16157" width="10.28515625" style="15" bestFit="1" customWidth="1"/>
    <col min="16158" max="16158" width="10.140625" style="15" bestFit="1" customWidth="1"/>
    <col min="16159" max="16159" width="11" style="15" bestFit="1" customWidth="1"/>
    <col min="16160" max="16160" width="11.5703125" style="15" bestFit="1" customWidth="1"/>
    <col min="16161" max="16161" width="12.140625" style="15" bestFit="1" customWidth="1"/>
    <col min="16162" max="16162" width="9.140625" style="15"/>
    <col min="16163" max="16163" width="3.140625" style="15" customWidth="1"/>
    <col min="16164" max="16384" width="9.140625" style="15"/>
  </cols>
  <sheetData>
    <row r="1" spans="1:36" ht="27" x14ac:dyDescent="0.3">
      <c r="A1" s="3" t="s">
        <v>1</v>
      </c>
      <c r="B1" s="39" t="s">
        <v>1050</v>
      </c>
      <c r="C1" s="3" t="s">
        <v>2</v>
      </c>
      <c r="D1" s="3" t="s">
        <v>3</v>
      </c>
      <c r="E1" s="3" t="s">
        <v>4</v>
      </c>
      <c r="F1" s="4"/>
      <c r="G1" s="40" t="s">
        <v>5</v>
      </c>
      <c r="H1" s="4"/>
      <c r="I1" s="3" t="s">
        <v>6</v>
      </c>
      <c r="J1" s="3" t="s">
        <v>7</v>
      </c>
      <c r="K1" s="3" t="s">
        <v>8</v>
      </c>
      <c r="L1" s="3" t="s">
        <v>9</v>
      </c>
      <c r="M1" s="3" t="s">
        <v>10</v>
      </c>
      <c r="N1" s="3" t="s">
        <v>11</v>
      </c>
      <c r="O1" s="3" t="s">
        <v>12</v>
      </c>
      <c r="P1" s="3" t="s">
        <v>13</v>
      </c>
      <c r="Q1" s="4"/>
      <c r="R1" s="7" t="s">
        <v>14</v>
      </c>
      <c r="S1" s="7" t="s">
        <v>15</v>
      </c>
      <c r="T1" s="7" t="s">
        <v>16</v>
      </c>
      <c r="U1" s="7" t="s">
        <v>17</v>
      </c>
      <c r="V1" s="7" t="s">
        <v>18</v>
      </c>
      <c r="W1" s="7" t="s">
        <v>19</v>
      </c>
      <c r="X1" s="7" t="s">
        <v>20</v>
      </c>
      <c r="Y1" s="3" t="s">
        <v>21</v>
      </c>
      <c r="Z1" s="4"/>
      <c r="AA1" s="3" t="s">
        <v>22</v>
      </c>
      <c r="AB1" s="3" t="s">
        <v>23</v>
      </c>
      <c r="AC1" s="3" t="s">
        <v>24</v>
      </c>
      <c r="AD1" s="3" t="s">
        <v>25</v>
      </c>
      <c r="AE1" s="3" t="s">
        <v>26</v>
      </c>
      <c r="AF1" s="3" t="s">
        <v>27</v>
      </c>
      <c r="AG1" s="3" t="s">
        <v>28</v>
      </c>
      <c r="AH1" s="3" t="s">
        <v>21</v>
      </c>
      <c r="AI1" s="4"/>
      <c r="AJ1" s="3" t="s">
        <v>29</v>
      </c>
    </row>
    <row r="2" spans="1:36" x14ac:dyDescent="0.3">
      <c r="A2" s="15" t="s">
        <v>1051</v>
      </c>
      <c r="B2" s="29" t="str">
        <f>VLOOKUP(A2,'[1]Line Pivot'!A$1:C$65536,2,FALSE)</f>
        <v>ABERDEEN TAP TO SATSOP PARK-COSMOPOLIS NO 1</v>
      </c>
      <c r="C2" s="10">
        <f>VLOOKUP(A2,'[1]Line Pivot'!A$1:C$65536,3,FALSE)</f>
        <v>1597353.92</v>
      </c>
      <c r="D2" s="10">
        <f>IFERROR(VLOOKUP(A2,'[1]BP-18 Line Detail'!A$1:C$65536,3,FALSE),"")</f>
        <v>1597353.92</v>
      </c>
      <c r="E2" s="11">
        <f>(C2-D2)/D2</f>
        <v>0</v>
      </c>
      <c r="F2" s="12"/>
      <c r="G2" s="10">
        <f>IFERROR(VLOOKUP(A2,'[1]O&amp;M Pivot'!M$1:V$65536,10,FALSE),0)</f>
        <v>4421.5771428571434</v>
      </c>
      <c r="H2" s="12"/>
      <c r="I2" s="13" t="s">
        <v>31</v>
      </c>
      <c r="J2" s="13">
        <v>1</v>
      </c>
      <c r="K2" s="13" t="s">
        <v>31</v>
      </c>
      <c r="L2" s="13" t="s">
        <v>31</v>
      </c>
      <c r="M2" s="13" t="s">
        <v>31</v>
      </c>
      <c r="N2" s="13" t="s">
        <v>31</v>
      </c>
      <c r="O2" s="13" t="s">
        <v>31</v>
      </c>
      <c r="P2" s="13">
        <f>SUM(I2:O2)</f>
        <v>1</v>
      </c>
      <c r="Q2" s="12"/>
      <c r="R2" s="41" t="str">
        <f>IFERROR(I2*$C2,"")</f>
        <v/>
      </c>
      <c r="S2" s="41">
        <f t="shared" ref="S2:X17" si="0">IFERROR(J2*$C2,"")</f>
        <v>1597353.92</v>
      </c>
      <c r="T2" s="41" t="str">
        <f t="shared" si="0"/>
        <v/>
      </c>
      <c r="U2" s="41" t="str">
        <f t="shared" si="0"/>
        <v/>
      </c>
      <c r="V2" s="41" t="str">
        <f t="shared" si="0"/>
        <v/>
      </c>
      <c r="W2" s="41" t="str">
        <f t="shared" si="0"/>
        <v/>
      </c>
      <c r="X2" s="41" t="str">
        <f t="shared" si="0"/>
        <v/>
      </c>
      <c r="Y2" s="14">
        <f>SUM(R2:X2)-C2</f>
        <v>0</v>
      </c>
      <c r="Z2" s="12"/>
      <c r="AA2" s="10" t="str">
        <f>IFERROR(I2*$G2,"")</f>
        <v/>
      </c>
      <c r="AB2" s="10">
        <f t="shared" ref="AB2:AG44" si="1">IFERROR(J2*$G2,"")</f>
        <v>4421.5771428571434</v>
      </c>
      <c r="AC2" s="10" t="str">
        <f t="shared" si="1"/>
        <v/>
      </c>
      <c r="AD2" s="10" t="str">
        <f t="shared" si="1"/>
        <v/>
      </c>
      <c r="AE2" s="10" t="str">
        <f t="shared" si="1"/>
        <v/>
      </c>
      <c r="AF2" s="10" t="str">
        <f t="shared" si="1"/>
        <v/>
      </c>
      <c r="AG2" s="10" t="str">
        <f t="shared" si="1"/>
        <v/>
      </c>
      <c r="AH2" s="14">
        <f>SUM(AA2:AG2)-G2</f>
        <v>0</v>
      </c>
      <c r="AI2" s="12"/>
      <c r="AJ2" s="11" t="str">
        <f>IFERROR(VLOOKUP(A2,'[1]BP-18 Line Detail'!A$1:AJ$65536,36,FALSE),"")</f>
        <v>All Network</v>
      </c>
    </row>
    <row r="3" spans="1:36" x14ac:dyDescent="0.3">
      <c r="A3" s="15" t="s">
        <v>1052</v>
      </c>
      <c r="B3" s="29" t="str">
        <f>VLOOKUP(A3,'[1]Line Pivot'!A$1:C$65536,2,FALSE)</f>
        <v>ACORD TAP TO GRANDVIEW-RED MOUNTAIN NO 1 (UNKNOWN)</v>
      </c>
      <c r="C3" s="10">
        <f>VLOOKUP(A3,'[1]Line Pivot'!A$1:C$65536,3,FALSE)</f>
        <v>256732.15</v>
      </c>
      <c r="D3" s="10">
        <f>IFERROR(VLOOKUP(A3,'[1]BP-18 Line Detail'!A$1:C$65536,3,FALSE),"")</f>
        <v>256732.15</v>
      </c>
      <c r="E3" s="11">
        <f t="shared" ref="E3:E66" si="2">(C3-D3)/D3</f>
        <v>0</v>
      </c>
      <c r="F3" s="12"/>
      <c r="G3" s="10">
        <f>IFERROR(VLOOKUP(A3,'[1]O&amp;M Pivot'!M$1:V$65536,10,FALSE),0)</f>
        <v>0</v>
      </c>
      <c r="H3" s="12"/>
      <c r="I3" s="13" t="s">
        <v>31</v>
      </c>
      <c r="J3" s="13">
        <v>1</v>
      </c>
      <c r="K3" s="13" t="s">
        <v>31</v>
      </c>
      <c r="L3" s="13" t="s">
        <v>31</v>
      </c>
      <c r="M3" s="13" t="s">
        <v>31</v>
      </c>
      <c r="N3" s="13" t="s">
        <v>31</v>
      </c>
      <c r="O3" s="13" t="s">
        <v>31</v>
      </c>
      <c r="P3" s="13">
        <f t="shared" ref="P3:P66" si="3">SUM(I3:O3)</f>
        <v>1</v>
      </c>
      <c r="Q3" s="12"/>
      <c r="R3" s="41" t="str">
        <f t="shared" ref="R3:X52" si="4">IFERROR(I3*$C3,"")</f>
        <v/>
      </c>
      <c r="S3" s="41">
        <f t="shared" si="0"/>
        <v>256732.15</v>
      </c>
      <c r="T3" s="41" t="str">
        <f t="shared" si="0"/>
        <v/>
      </c>
      <c r="U3" s="41" t="str">
        <f t="shared" si="0"/>
        <v/>
      </c>
      <c r="V3" s="41" t="str">
        <f t="shared" si="0"/>
        <v/>
      </c>
      <c r="W3" s="41" t="str">
        <f t="shared" si="0"/>
        <v/>
      </c>
      <c r="X3" s="41" t="str">
        <f t="shared" si="0"/>
        <v/>
      </c>
      <c r="Y3" s="14">
        <f t="shared" ref="Y3:Y66" si="5">SUM(R3:X3)-C3</f>
        <v>0</v>
      </c>
      <c r="Z3" s="12"/>
      <c r="AA3" s="10" t="str">
        <f t="shared" ref="AA3:AD66" si="6">IFERROR(I3*$G3,"")</f>
        <v/>
      </c>
      <c r="AB3" s="10">
        <f t="shared" si="1"/>
        <v>0</v>
      </c>
      <c r="AC3" s="10" t="str">
        <f t="shared" si="1"/>
        <v/>
      </c>
      <c r="AD3" s="10" t="str">
        <f t="shared" si="1"/>
        <v/>
      </c>
      <c r="AE3" s="10" t="str">
        <f t="shared" si="1"/>
        <v/>
      </c>
      <c r="AF3" s="10" t="str">
        <f t="shared" si="1"/>
        <v/>
      </c>
      <c r="AG3" s="10" t="str">
        <f t="shared" si="1"/>
        <v/>
      </c>
      <c r="AH3" s="14">
        <f t="shared" ref="AH3:AH66" si="7">SUM(AA3:AG3)-G3</f>
        <v>0</v>
      </c>
      <c r="AI3" s="12"/>
      <c r="AJ3" s="11" t="str">
        <f>IFERROR(VLOOKUP(A3,'[1]BP-18 Line Detail'!A$1:AJ$65536,36,FALSE),"")</f>
        <v>All Network.  REM 2/26/13</v>
      </c>
    </row>
    <row r="4" spans="1:36" x14ac:dyDescent="0.3">
      <c r="A4" s="15" t="s">
        <v>1053</v>
      </c>
      <c r="B4" s="29" t="str">
        <f>VLOOKUP(A4,'[1]Line Pivot'!A$1:C$65536,2,FALSE)</f>
        <v>ADAIR TAP TO SALEM-ALBANY NO 2</v>
      </c>
      <c r="C4" s="10">
        <f>VLOOKUP(A4,'[1]Line Pivot'!A$1:C$65536,3,FALSE)</f>
        <v>83392.210000000006</v>
      </c>
      <c r="D4" s="10">
        <f>IFERROR(VLOOKUP(A4,'[1]BP-18 Line Detail'!A$1:C$65536,3,FALSE),"")</f>
        <v>83392.209999999992</v>
      </c>
      <c r="E4" s="11">
        <f t="shared" si="2"/>
        <v>1.7449969521573843E-16</v>
      </c>
      <c r="F4" s="12"/>
      <c r="G4" s="10">
        <f>IFERROR(VLOOKUP(A4,'[1]O&amp;M Pivot'!M$1:V$65536,10,FALSE),0)</f>
        <v>209.35</v>
      </c>
      <c r="H4" s="12"/>
      <c r="I4" s="13" t="s">
        <v>31</v>
      </c>
      <c r="J4" s="13">
        <v>1</v>
      </c>
      <c r="K4" s="13" t="s">
        <v>31</v>
      </c>
      <c r="L4" s="13" t="s">
        <v>31</v>
      </c>
      <c r="M4" s="13" t="s">
        <v>31</v>
      </c>
      <c r="N4" s="13" t="s">
        <v>31</v>
      </c>
      <c r="O4" s="13" t="s">
        <v>31</v>
      </c>
      <c r="P4" s="13">
        <f t="shared" si="3"/>
        <v>1</v>
      </c>
      <c r="Q4" s="12"/>
      <c r="R4" s="41" t="str">
        <f t="shared" si="4"/>
        <v/>
      </c>
      <c r="S4" s="41">
        <f t="shared" si="0"/>
        <v>83392.210000000006</v>
      </c>
      <c r="T4" s="41" t="str">
        <f t="shared" si="0"/>
        <v/>
      </c>
      <c r="U4" s="41" t="str">
        <f t="shared" si="0"/>
        <v/>
      </c>
      <c r="V4" s="41" t="str">
        <f t="shared" si="0"/>
        <v/>
      </c>
      <c r="W4" s="41" t="str">
        <f t="shared" si="0"/>
        <v/>
      </c>
      <c r="X4" s="41" t="str">
        <f t="shared" si="0"/>
        <v/>
      </c>
      <c r="Y4" s="14">
        <f t="shared" si="5"/>
        <v>0</v>
      </c>
      <c r="Z4" s="12"/>
      <c r="AA4" s="10" t="str">
        <f t="shared" si="6"/>
        <v/>
      </c>
      <c r="AB4" s="10">
        <f t="shared" si="1"/>
        <v>209.35</v>
      </c>
      <c r="AC4" s="10" t="str">
        <f t="shared" si="1"/>
        <v/>
      </c>
      <c r="AD4" s="10" t="str">
        <f t="shared" si="1"/>
        <v/>
      </c>
      <c r="AE4" s="10" t="str">
        <f t="shared" si="1"/>
        <v/>
      </c>
      <c r="AF4" s="10" t="str">
        <f t="shared" si="1"/>
        <v/>
      </c>
      <c r="AG4" s="10" t="str">
        <f t="shared" si="1"/>
        <v/>
      </c>
      <c r="AH4" s="14">
        <f t="shared" si="7"/>
        <v>0</v>
      </c>
      <c r="AI4" s="12"/>
      <c r="AJ4" s="11" t="str">
        <f>IFERROR(VLOOKUP(A4,'[1]BP-18 Line Detail'!A$1:AJ$65536,36,FALSE),"")</f>
        <v>All Network</v>
      </c>
    </row>
    <row r="5" spans="1:36" x14ac:dyDescent="0.3">
      <c r="A5" s="15" t="s">
        <v>1054</v>
      </c>
      <c r="B5" s="29" t="str">
        <f>VLOOKUP(A5,'[1]Line Pivot'!A$1:C$65536,2,FALSE)</f>
        <v>ADDY-COLVILLE NO 1</v>
      </c>
      <c r="C5" s="10">
        <f>VLOOKUP(A5,'[1]Line Pivot'!A$1:C$65536,3,FALSE)</f>
        <v>57447.880000000005</v>
      </c>
      <c r="D5" s="10">
        <f>IFERROR(VLOOKUP(A5,'[1]BP-18 Line Detail'!A$1:C$65536,3,FALSE),"")</f>
        <v>57447.880000000005</v>
      </c>
      <c r="E5" s="11">
        <f t="shared" si="2"/>
        <v>0</v>
      </c>
      <c r="F5" s="12"/>
      <c r="G5" s="10">
        <f>IFERROR(VLOOKUP(A5,'[1]O&amp;M Pivot'!M$1:V$65536,10,FALSE),0)</f>
        <v>682.76999999999987</v>
      </c>
      <c r="H5" s="12"/>
      <c r="I5" s="13" t="s">
        <v>31</v>
      </c>
      <c r="J5" s="13">
        <v>1</v>
      </c>
      <c r="K5" s="13" t="s">
        <v>31</v>
      </c>
      <c r="L5" s="13" t="s">
        <v>31</v>
      </c>
      <c r="M5" s="13" t="s">
        <v>31</v>
      </c>
      <c r="N5" s="13" t="s">
        <v>31</v>
      </c>
      <c r="O5" s="13" t="s">
        <v>31</v>
      </c>
      <c r="P5" s="13">
        <f t="shared" si="3"/>
        <v>1</v>
      </c>
      <c r="Q5" s="12"/>
      <c r="R5" s="41" t="str">
        <f t="shared" si="4"/>
        <v/>
      </c>
      <c r="S5" s="41">
        <f t="shared" si="0"/>
        <v>57447.880000000005</v>
      </c>
      <c r="T5" s="41" t="str">
        <f t="shared" si="0"/>
        <v/>
      </c>
      <c r="U5" s="41" t="str">
        <f t="shared" si="0"/>
        <v/>
      </c>
      <c r="V5" s="41" t="str">
        <f t="shared" si="0"/>
        <v/>
      </c>
      <c r="W5" s="41" t="str">
        <f t="shared" si="0"/>
        <v/>
      </c>
      <c r="X5" s="41" t="str">
        <f t="shared" si="0"/>
        <v/>
      </c>
      <c r="Y5" s="14">
        <f t="shared" si="5"/>
        <v>0</v>
      </c>
      <c r="Z5" s="12"/>
      <c r="AA5" s="10" t="str">
        <f t="shared" si="6"/>
        <v/>
      </c>
      <c r="AB5" s="10">
        <f t="shared" si="1"/>
        <v>682.76999999999987</v>
      </c>
      <c r="AC5" s="10" t="str">
        <f t="shared" si="1"/>
        <v/>
      </c>
      <c r="AD5" s="10" t="str">
        <f t="shared" si="1"/>
        <v/>
      </c>
      <c r="AE5" s="10" t="str">
        <f t="shared" si="1"/>
        <v/>
      </c>
      <c r="AF5" s="10" t="str">
        <f t="shared" si="1"/>
        <v/>
      </c>
      <c r="AG5" s="10" t="str">
        <f t="shared" si="1"/>
        <v/>
      </c>
      <c r="AH5" s="14">
        <f t="shared" si="7"/>
        <v>0</v>
      </c>
      <c r="AI5" s="12"/>
      <c r="AJ5" s="11" t="str">
        <f>IFERROR(VLOOKUP(A5,'[1]BP-18 Line Detail'!A$1:AJ$65536,36,FALSE),"")</f>
        <v>All Network</v>
      </c>
    </row>
    <row r="6" spans="1:36" x14ac:dyDescent="0.3">
      <c r="A6" s="15" t="s">
        <v>1055</v>
      </c>
      <c r="B6" s="29" t="str">
        <f>VLOOKUP(A6,'[1]Line Pivot'!A$1:C$65536,2,FALSE)</f>
        <v>ADDY-CUSICK NO 1</v>
      </c>
      <c r="C6" s="10">
        <f>VLOOKUP(A6,'[1]Line Pivot'!A$1:C$65536,3,FALSE)</f>
        <v>4987272.2300000004</v>
      </c>
      <c r="D6" s="10">
        <f>IFERROR(VLOOKUP(A6,'[1]BP-18 Line Detail'!A$1:C$65536,3,FALSE),"")</f>
        <v>4921824.3099999996</v>
      </c>
      <c r="E6" s="11">
        <f t="shared" si="2"/>
        <v>1.3297492124419382E-2</v>
      </c>
      <c r="F6" s="12"/>
      <c r="G6" s="10">
        <f>IFERROR(VLOOKUP(A6,'[1]O&amp;M Pivot'!M$1:V$65536,10,FALSE),0)</f>
        <v>9589.8657142857137</v>
      </c>
      <c r="H6" s="12"/>
      <c r="I6" s="13" t="s">
        <v>31</v>
      </c>
      <c r="J6" s="13">
        <v>1</v>
      </c>
      <c r="K6" s="13" t="s">
        <v>31</v>
      </c>
      <c r="L6" s="13" t="s">
        <v>31</v>
      </c>
      <c r="M6" s="13" t="s">
        <v>31</v>
      </c>
      <c r="N6" s="13" t="s">
        <v>31</v>
      </c>
      <c r="O6" s="13" t="s">
        <v>31</v>
      </c>
      <c r="P6" s="13">
        <f t="shared" si="3"/>
        <v>1</v>
      </c>
      <c r="Q6" s="12"/>
      <c r="R6" s="41" t="str">
        <f t="shared" si="4"/>
        <v/>
      </c>
      <c r="S6" s="41">
        <f t="shared" si="0"/>
        <v>4987272.2300000004</v>
      </c>
      <c r="T6" s="41" t="str">
        <f t="shared" si="0"/>
        <v/>
      </c>
      <c r="U6" s="41" t="str">
        <f t="shared" si="0"/>
        <v/>
      </c>
      <c r="V6" s="41" t="str">
        <f t="shared" si="0"/>
        <v/>
      </c>
      <c r="W6" s="41" t="str">
        <f t="shared" si="0"/>
        <v/>
      </c>
      <c r="X6" s="41" t="str">
        <f t="shared" si="0"/>
        <v/>
      </c>
      <c r="Y6" s="14">
        <f t="shared" si="5"/>
        <v>0</v>
      </c>
      <c r="Z6" s="12"/>
      <c r="AA6" s="10" t="str">
        <f t="shared" si="6"/>
        <v/>
      </c>
      <c r="AB6" s="10">
        <f t="shared" si="1"/>
        <v>9589.8657142857137</v>
      </c>
      <c r="AC6" s="10" t="str">
        <f t="shared" si="1"/>
        <v/>
      </c>
      <c r="AD6" s="10" t="str">
        <f t="shared" si="1"/>
        <v/>
      </c>
      <c r="AE6" s="10" t="str">
        <f t="shared" si="1"/>
        <v/>
      </c>
      <c r="AF6" s="10" t="str">
        <f t="shared" si="1"/>
        <v/>
      </c>
      <c r="AG6" s="10" t="str">
        <f t="shared" si="1"/>
        <v/>
      </c>
      <c r="AH6" s="14">
        <f t="shared" si="7"/>
        <v>0</v>
      </c>
      <c r="AI6" s="12"/>
      <c r="AJ6" s="11" t="str">
        <f>IFERROR(VLOOKUP(A6,'[1]BP-18 Line Detail'!A$1:AJ$65536,36,FALSE),"")</f>
        <v>All Network</v>
      </c>
    </row>
    <row r="7" spans="1:36" x14ac:dyDescent="0.3">
      <c r="A7" s="15" t="s">
        <v>1056</v>
      </c>
      <c r="B7" s="29" t="str">
        <f>VLOOKUP(A7,'[1]Line Pivot'!A$1:C$65536,2,FALSE)</f>
        <v>ALBANY-BUREAU OF MINES NO 1</v>
      </c>
      <c r="C7" s="10">
        <f>VLOOKUP(A7,'[1]Line Pivot'!A$1:C$65536,3,FALSE)</f>
        <v>23659.9</v>
      </c>
      <c r="D7" s="10">
        <f>IFERROR(VLOOKUP(A7,'[1]BP-18 Line Detail'!A$1:C$65536,3,FALSE),"")</f>
        <v>23659.9</v>
      </c>
      <c r="E7" s="11">
        <f t="shared" si="2"/>
        <v>0</v>
      </c>
      <c r="F7" s="12"/>
      <c r="G7" s="10">
        <f>IFERROR(VLOOKUP(A7,'[1]O&amp;M Pivot'!M$1:V$65536,10,FALSE),0)</f>
        <v>1688.6342857142861</v>
      </c>
      <c r="H7" s="12"/>
      <c r="I7" s="13" t="s">
        <v>31</v>
      </c>
      <c r="J7" s="13" t="s">
        <v>31</v>
      </c>
      <c r="K7" s="13" t="s">
        <v>31</v>
      </c>
      <c r="L7" s="13" t="s">
        <v>31</v>
      </c>
      <c r="M7" s="13">
        <v>1</v>
      </c>
      <c r="N7" s="13" t="s">
        <v>31</v>
      </c>
      <c r="O7" s="13" t="s">
        <v>31</v>
      </c>
      <c r="P7" s="13">
        <f t="shared" si="3"/>
        <v>1</v>
      </c>
      <c r="Q7" s="12"/>
      <c r="R7" s="41" t="str">
        <f t="shared" si="4"/>
        <v/>
      </c>
      <c r="S7" s="41" t="str">
        <f t="shared" si="0"/>
        <v/>
      </c>
      <c r="T7" s="41" t="str">
        <f t="shared" si="0"/>
        <v/>
      </c>
      <c r="U7" s="41" t="str">
        <f t="shared" si="0"/>
        <v/>
      </c>
      <c r="V7" s="41">
        <f t="shared" si="0"/>
        <v>23659.9</v>
      </c>
      <c r="W7" s="41" t="str">
        <f t="shared" si="0"/>
        <v/>
      </c>
      <c r="X7" s="41" t="str">
        <f t="shared" si="0"/>
        <v/>
      </c>
      <c r="Y7" s="14">
        <f t="shared" si="5"/>
        <v>0</v>
      </c>
      <c r="Z7" s="12"/>
      <c r="AA7" s="10" t="str">
        <f t="shared" si="6"/>
        <v/>
      </c>
      <c r="AB7" s="10" t="str">
        <f t="shared" si="1"/>
        <v/>
      </c>
      <c r="AC7" s="10" t="str">
        <f t="shared" si="1"/>
        <v/>
      </c>
      <c r="AD7" s="10" t="str">
        <f t="shared" si="1"/>
        <v/>
      </c>
      <c r="AE7" s="10">
        <f t="shared" si="1"/>
        <v>1688.6342857142861</v>
      </c>
      <c r="AF7" s="10" t="str">
        <f t="shared" si="1"/>
        <v/>
      </c>
      <c r="AG7" s="10" t="str">
        <f t="shared" si="1"/>
        <v/>
      </c>
      <c r="AH7" s="14">
        <f t="shared" si="7"/>
        <v>0</v>
      </c>
      <c r="AI7" s="12"/>
      <c r="AJ7" s="11" t="str">
        <f>IFERROR(VLOOKUP(A7,'[1]BP-18 Line Detail'!A$1:AJ$65536,36,FALSE),"")</f>
        <v>All Utility Delivery (0.31 mi); note new poles installed in 2010.</v>
      </c>
    </row>
    <row r="8" spans="1:36" x14ac:dyDescent="0.3">
      <c r="A8" s="15" t="s">
        <v>1057</v>
      </c>
      <c r="B8" s="29" t="str">
        <f>VLOOKUP(A8,'[1]Line Pivot'!A$1:C$65536,2,FALSE)</f>
        <v>ALBANY-BURNT WOODS NO 1</v>
      </c>
      <c r="C8" s="10">
        <f>VLOOKUP(A8,'[1]Line Pivot'!A$1:C$65536,3,FALSE)</f>
        <v>1131765.6400000001</v>
      </c>
      <c r="D8" s="10">
        <f>IFERROR(VLOOKUP(A8,'[1]BP-18 Line Detail'!A$1:C$65536,3,FALSE),"")</f>
        <v>1139232.6400000001</v>
      </c>
      <c r="E8" s="11">
        <f t="shared" si="2"/>
        <v>-6.5544119241527339E-3</v>
      </c>
      <c r="F8" s="12"/>
      <c r="G8" s="10">
        <f>IFERROR(VLOOKUP(A8,'[1]O&amp;M Pivot'!M$1:V$65536,10,FALSE),0)</f>
        <v>7611.692857142858</v>
      </c>
      <c r="H8" s="12"/>
      <c r="I8" s="13" t="s">
        <v>31</v>
      </c>
      <c r="J8" s="13">
        <v>1</v>
      </c>
      <c r="K8" s="13" t="s">
        <v>31</v>
      </c>
      <c r="L8" s="13" t="s">
        <v>31</v>
      </c>
      <c r="M8" s="13" t="s">
        <v>31</v>
      </c>
      <c r="N8" s="13" t="s">
        <v>31</v>
      </c>
      <c r="O8" s="13" t="s">
        <v>31</v>
      </c>
      <c r="P8" s="13">
        <f t="shared" si="3"/>
        <v>1</v>
      </c>
      <c r="Q8" s="12"/>
      <c r="R8" s="41" t="str">
        <f t="shared" si="4"/>
        <v/>
      </c>
      <c r="S8" s="41">
        <f t="shared" si="0"/>
        <v>1131765.6400000001</v>
      </c>
      <c r="T8" s="41" t="str">
        <f t="shared" si="0"/>
        <v/>
      </c>
      <c r="U8" s="41" t="str">
        <f t="shared" si="0"/>
        <v/>
      </c>
      <c r="V8" s="41" t="str">
        <f t="shared" si="0"/>
        <v/>
      </c>
      <c r="W8" s="41" t="str">
        <f t="shared" si="0"/>
        <v/>
      </c>
      <c r="X8" s="41" t="str">
        <f t="shared" si="0"/>
        <v/>
      </c>
      <c r="Y8" s="14">
        <f t="shared" si="5"/>
        <v>0</v>
      </c>
      <c r="Z8" s="12"/>
      <c r="AA8" s="10" t="str">
        <f t="shared" si="6"/>
        <v/>
      </c>
      <c r="AB8" s="10">
        <f t="shared" si="1"/>
        <v>7611.692857142858</v>
      </c>
      <c r="AC8" s="10" t="str">
        <f t="shared" si="1"/>
        <v/>
      </c>
      <c r="AD8" s="10" t="str">
        <f t="shared" si="1"/>
        <v/>
      </c>
      <c r="AE8" s="10" t="str">
        <f t="shared" si="1"/>
        <v/>
      </c>
      <c r="AF8" s="10" t="str">
        <f t="shared" si="1"/>
        <v/>
      </c>
      <c r="AG8" s="10" t="str">
        <f t="shared" si="1"/>
        <v/>
      </c>
      <c r="AH8" s="14">
        <f t="shared" si="7"/>
        <v>0</v>
      </c>
      <c r="AI8" s="12"/>
      <c r="AJ8" s="11" t="str">
        <f>IFERROR(VLOOKUP(A8,'[1]BP-18 Line Detail'!A$1:AJ$65536,36,FALSE),"")</f>
        <v>All Network</v>
      </c>
    </row>
    <row r="9" spans="1:36" x14ac:dyDescent="0.3">
      <c r="A9" s="15" t="s">
        <v>1058</v>
      </c>
      <c r="B9" s="29" t="str">
        <f>VLOOKUP(A9,'[1]Line Pivot'!A$1:C$65536,2,FALSE)</f>
        <v>ALBANY-BURNT WOODS NO 1 ML BENTON CO</v>
      </c>
      <c r="C9" s="10">
        <f>VLOOKUP(A9,'[1]Line Pivot'!A$1:C$65536,3,FALSE)</f>
        <v>2789686.25</v>
      </c>
      <c r="D9" s="10">
        <f>IFERROR(VLOOKUP(A9,'[1]BP-18 Line Detail'!A$1:C$65536,3,FALSE),"")</f>
        <v>2789686.25</v>
      </c>
      <c r="E9" s="11">
        <f t="shared" si="2"/>
        <v>0</v>
      </c>
      <c r="F9" s="12"/>
      <c r="G9" s="10">
        <f>IFERROR(VLOOKUP(A9,'[1]O&amp;M Pivot'!M$1:V$65536,10,FALSE),0)</f>
        <v>0</v>
      </c>
      <c r="H9" s="12"/>
      <c r="I9" s="13" t="s">
        <v>31</v>
      </c>
      <c r="J9" s="13">
        <v>1</v>
      </c>
      <c r="K9" s="13" t="s">
        <v>31</v>
      </c>
      <c r="L9" s="13" t="s">
        <v>31</v>
      </c>
      <c r="M9" s="13" t="s">
        <v>31</v>
      </c>
      <c r="N9" s="13" t="s">
        <v>31</v>
      </c>
      <c r="O9" s="13" t="s">
        <v>31</v>
      </c>
      <c r="P9" s="13">
        <f t="shared" si="3"/>
        <v>1</v>
      </c>
      <c r="Q9" s="12"/>
      <c r="R9" s="41" t="str">
        <f t="shared" si="4"/>
        <v/>
      </c>
      <c r="S9" s="41">
        <f t="shared" si="0"/>
        <v>2789686.25</v>
      </c>
      <c r="T9" s="41" t="str">
        <f t="shared" si="0"/>
        <v/>
      </c>
      <c r="U9" s="41" t="str">
        <f t="shared" si="0"/>
        <v/>
      </c>
      <c r="V9" s="41" t="str">
        <f t="shared" si="0"/>
        <v/>
      </c>
      <c r="W9" s="41" t="str">
        <f t="shared" si="0"/>
        <v/>
      </c>
      <c r="X9" s="41" t="str">
        <f t="shared" si="0"/>
        <v/>
      </c>
      <c r="Y9" s="14">
        <f t="shared" si="5"/>
        <v>0</v>
      </c>
      <c r="Z9" s="12"/>
      <c r="AA9" s="10" t="str">
        <f t="shared" si="6"/>
        <v/>
      </c>
      <c r="AB9" s="10">
        <f t="shared" si="1"/>
        <v>0</v>
      </c>
      <c r="AC9" s="10" t="str">
        <f t="shared" si="1"/>
        <v/>
      </c>
      <c r="AD9" s="10" t="str">
        <f t="shared" si="1"/>
        <v/>
      </c>
      <c r="AE9" s="10" t="str">
        <f t="shared" si="1"/>
        <v/>
      </c>
      <c r="AF9" s="10" t="str">
        <f t="shared" si="1"/>
        <v/>
      </c>
      <c r="AG9" s="10" t="str">
        <f t="shared" si="1"/>
        <v/>
      </c>
      <c r="AH9" s="14">
        <f t="shared" si="7"/>
        <v>0</v>
      </c>
      <c r="AI9" s="12"/>
      <c r="AJ9" s="11" t="str">
        <f>IFERROR(VLOOKUP(A9,'[1]BP-18 Line Detail'!A$1:AJ$65536,36,FALSE),"")</f>
        <v>New.  All Network.</v>
      </c>
    </row>
    <row r="10" spans="1:36" x14ac:dyDescent="0.3">
      <c r="A10" s="15" t="s">
        <v>1059</v>
      </c>
      <c r="B10" s="29" t="str">
        <f>VLOOKUP(A10,'[1]Line Pivot'!A$1:C$65536,2,FALSE)</f>
        <v>ALBANY-BURNT WOODS NO 1 ML LINCOLN CO</v>
      </c>
      <c r="C10" s="10">
        <f>VLOOKUP(A10,'[1]Line Pivot'!A$1:C$65536,3,FALSE)</f>
        <v>94000.27</v>
      </c>
      <c r="D10" s="10">
        <f>IFERROR(VLOOKUP(A10,'[1]BP-18 Line Detail'!A$1:C$65536,3,FALSE),"")</f>
        <v>94000.27</v>
      </c>
      <c r="E10" s="11">
        <f t="shared" si="2"/>
        <v>0</v>
      </c>
      <c r="F10" s="12"/>
      <c r="G10" s="10">
        <f>IFERROR(VLOOKUP(A10,'[1]O&amp;M Pivot'!M$1:V$65536,10,FALSE),0)</f>
        <v>0</v>
      </c>
      <c r="H10" s="12"/>
      <c r="I10" s="13" t="s">
        <v>31</v>
      </c>
      <c r="J10" s="13">
        <v>1</v>
      </c>
      <c r="K10" s="13" t="s">
        <v>31</v>
      </c>
      <c r="L10" s="13" t="s">
        <v>31</v>
      </c>
      <c r="M10" s="13" t="s">
        <v>31</v>
      </c>
      <c r="N10" s="13" t="s">
        <v>31</v>
      </c>
      <c r="O10" s="13" t="s">
        <v>31</v>
      </c>
      <c r="P10" s="13">
        <f t="shared" si="3"/>
        <v>1</v>
      </c>
      <c r="Q10" s="12"/>
      <c r="R10" s="41" t="str">
        <f t="shared" si="4"/>
        <v/>
      </c>
      <c r="S10" s="41">
        <f t="shared" si="0"/>
        <v>94000.27</v>
      </c>
      <c r="T10" s="41" t="str">
        <f t="shared" si="0"/>
        <v/>
      </c>
      <c r="U10" s="41" t="str">
        <f t="shared" si="0"/>
        <v/>
      </c>
      <c r="V10" s="41" t="str">
        <f t="shared" si="0"/>
        <v/>
      </c>
      <c r="W10" s="41" t="str">
        <f t="shared" si="0"/>
        <v/>
      </c>
      <c r="X10" s="41" t="str">
        <f t="shared" si="0"/>
        <v/>
      </c>
      <c r="Y10" s="14">
        <f t="shared" si="5"/>
        <v>0</v>
      </c>
      <c r="Z10" s="12"/>
      <c r="AA10" s="10" t="str">
        <f t="shared" si="6"/>
        <v/>
      </c>
      <c r="AB10" s="10">
        <f t="shared" si="1"/>
        <v>0</v>
      </c>
      <c r="AC10" s="10" t="str">
        <f t="shared" si="1"/>
        <v/>
      </c>
      <c r="AD10" s="10" t="str">
        <f t="shared" si="1"/>
        <v/>
      </c>
      <c r="AE10" s="10" t="str">
        <f t="shared" si="1"/>
        <v/>
      </c>
      <c r="AF10" s="10" t="str">
        <f t="shared" si="1"/>
        <v/>
      </c>
      <c r="AG10" s="10" t="str">
        <f t="shared" si="1"/>
        <v/>
      </c>
      <c r="AH10" s="14">
        <f t="shared" si="7"/>
        <v>0</v>
      </c>
      <c r="AI10" s="12"/>
      <c r="AJ10" s="11" t="str">
        <f>IFERROR(VLOOKUP(A10,'[1]BP-18 Line Detail'!A$1:AJ$65536,36,FALSE),"")</f>
        <v>New.  All Network.</v>
      </c>
    </row>
    <row r="11" spans="1:36" x14ac:dyDescent="0.3">
      <c r="A11" s="15" t="s">
        <v>1060</v>
      </c>
      <c r="B11" s="29" t="str">
        <f>VLOOKUP(A11,'[1]Line Pivot'!A$1:C$65536,2,FALSE)</f>
        <v>ALBANY-BURNT WOODS NO 1 ML LINN CO</v>
      </c>
      <c r="C11" s="10">
        <f>VLOOKUP(A11,'[1]Line Pivot'!A$1:C$65536,3,FALSE)</f>
        <v>250687.09000000003</v>
      </c>
      <c r="D11" s="10">
        <f>IFERROR(VLOOKUP(A11,'[1]BP-18 Line Detail'!A$1:C$65536,3,FALSE),"")</f>
        <v>250687.09000000003</v>
      </c>
      <c r="E11" s="11">
        <f t="shared" si="2"/>
        <v>0</v>
      </c>
      <c r="F11" s="12"/>
      <c r="G11" s="10">
        <f>IFERROR(VLOOKUP(A11,'[1]O&amp;M Pivot'!M$1:V$65536,10,FALSE),0)</f>
        <v>0</v>
      </c>
      <c r="H11" s="12"/>
      <c r="I11" s="13" t="s">
        <v>31</v>
      </c>
      <c r="J11" s="13">
        <v>1</v>
      </c>
      <c r="K11" s="13" t="s">
        <v>31</v>
      </c>
      <c r="L11" s="13" t="s">
        <v>31</v>
      </c>
      <c r="M11" s="13" t="s">
        <v>31</v>
      </c>
      <c r="N11" s="13" t="s">
        <v>31</v>
      </c>
      <c r="O11" s="13" t="s">
        <v>31</v>
      </c>
      <c r="P11" s="13">
        <f t="shared" si="3"/>
        <v>1</v>
      </c>
      <c r="Q11" s="12"/>
      <c r="R11" s="41" t="str">
        <f t="shared" si="4"/>
        <v/>
      </c>
      <c r="S11" s="41">
        <f t="shared" si="0"/>
        <v>250687.09000000003</v>
      </c>
      <c r="T11" s="41" t="str">
        <f t="shared" si="0"/>
        <v/>
      </c>
      <c r="U11" s="41" t="str">
        <f t="shared" si="0"/>
        <v/>
      </c>
      <c r="V11" s="41" t="str">
        <f t="shared" si="0"/>
        <v/>
      </c>
      <c r="W11" s="41" t="str">
        <f t="shared" si="0"/>
        <v/>
      </c>
      <c r="X11" s="41" t="str">
        <f t="shared" si="0"/>
        <v/>
      </c>
      <c r="Y11" s="14">
        <f t="shared" si="5"/>
        <v>0</v>
      </c>
      <c r="Z11" s="12"/>
      <c r="AA11" s="10" t="str">
        <f t="shared" si="6"/>
        <v/>
      </c>
      <c r="AB11" s="10">
        <f t="shared" si="1"/>
        <v>0</v>
      </c>
      <c r="AC11" s="10" t="str">
        <f t="shared" si="1"/>
        <v/>
      </c>
      <c r="AD11" s="10" t="str">
        <f t="shared" si="1"/>
        <v/>
      </c>
      <c r="AE11" s="10" t="str">
        <f t="shared" si="1"/>
        <v/>
      </c>
      <c r="AF11" s="10" t="str">
        <f t="shared" si="1"/>
        <v/>
      </c>
      <c r="AG11" s="10" t="str">
        <f t="shared" si="1"/>
        <v/>
      </c>
      <c r="AH11" s="14">
        <f t="shared" si="7"/>
        <v>0</v>
      </c>
      <c r="AI11" s="12"/>
      <c r="AJ11" s="11" t="str">
        <f>IFERROR(VLOOKUP(A11,'[1]BP-18 Line Detail'!A$1:AJ$65536,36,FALSE),"")</f>
        <v>New.  All Network.</v>
      </c>
    </row>
    <row r="12" spans="1:36" x14ac:dyDescent="0.3">
      <c r="A12" s="15" t="s">
        <v>1061</v>
      </c>
      <c r="B12" s="29" t="str">
        <f>VLOOKUP(A12,'[1]Line Pivot'!A$1:C$65536,2,FALSE)</f>
        <v>ALBANY-EUGENE NO 1</v>
      </c>
      <c r="C12" s="10">
        <f>VLOOKUP(A12,'[1]Line Pivot'!A$1:C$65536,3,FALSE)</f>
        <v>6447800.671000001</v>
      </c>
      <c r="D12" s="10">
        <f>IFERROR(VLOOKUP(A12,'[1]BP-18 Line Detail'!A$1:C$65536,3,FALSE),"")</f>
        <v>6447800.671000001</v>
      </c>
      <c r="E12" s="11">
        <f t="shared" si="2"/>
        <v>0</v>
      </c>
      <c r="F12" s="12"/>
      <c r="G12" s="10">
        <f>IFERROR(VLOOKUP(A12,'[1]O&amp;M Pivot'!M$1:V$65536,10,FALSE),0)</f>
        <v>42143.021428571432</v>
      </c>
      <c r="H12" s="12"/>
      <c r="I12" s="13" t="s">
        <v>31</v>
      </c>
      <c r="J12" s="13">
        <v>1</v>
      </c>
      <c r="K12" s="13" t="s">
        <v>31</v>
      </c>
      <c r="L12" s="13" t="s">
        <v>31</v>
      </c>
      <c r="M12" s="13" t="s">
        <v>31</v>
      </c>
      <c r="N12" s="13" t="s">
        <v>31</v>
      </c>
      <c r="O12" s="13" t="s">
        <v>31</v>
      </c>
      <c r="P12" s="13">
        <f t="shared" si="3"/>
        <v>1</v>
      </c>
      <c r="Q12" s="12"/>
      <c r="R12" s="41" t="str">
        <f t="shared" si="4"/>
        <v/>
      </c>
      <c r="S12" s="41">
        <f t="shared" si="0"/>
        <v>6447800.671000001</v>
      </c>
      <c r="T12" s="41" t="str">
        <f t="shared" si="0"/>
        <v/>
      </c>
      <c r="U12" s="41" t="str">
        <f t="shared" si="0"/>
        <v/>
      </c>
      <c r="V12" s="41" t="str">
        <f t="shared" si="0"/>
        <v/>
      </c>
      <c r="W12" s="41" t="str">
        <f t="shared" si="0"/>
        <v/>
      </c>
      <c r="X12" s="41" t="str">
        <f t="shared" si="0"/>
        <v/>
      </c>
      <c r="Y12" s="14">
        <f t="shared" si="5"/>
        <v>0</v>
      </c>
      <c r="Z12" s="12"/>
      <c r="AA12" s="10" t="str">
        <f t="shared" si="6"/>
        <v/>
      </c>
      <c r="AB12" s="10">
        <f t="shared" si="1"/>
        <v>42143.021428571432</v>
      </c>
      <c r="AC12" s="10" t="str">
        <f t="shared" si="1"/>
        <v/>
      </c>
      <c r="AD12" s="10" t="str">
        <f t="shared" si="1"/>
        <v/>
      </c>
      <c r="AE12" s="10" t="str">
        <f t="shared" si="1"/>
        <v/>
      </c>
      <c r="AF12" s="10" t="str">
        <f t="shared" si="1"/>
        <v/>
      </c>
      <c r="AG12" s="10" t="str">
        <f t="shared" si="1"/>
        <v/>
      </c>
      <c r="AH12" s="14">
        <f t="shared" si="7"/>
        <v>0</v>
      </c>
      <c r="AI12" s="12"/>
      <c r="AJ12" s="11" t="str">
        <f>IFERROR(VLOOKUP(A12,'[1]BP-18 Line Detail'!A$1:AJ$65536,36,FALSE),"")</f>
        <v>All Network</v>
      </c>
    </row>
    <row r="13" spans="1:36" x14ac:dyDescent="0.3">
      <c r="A13" s="15" t="s">
        <v>1062</v>
      </c>
      <c r="B13" s="29" t="str">
        <f>VLOOKUP(A13,'[1]Line Pivot'!A$1:C$65536,2,FALSE)</f>
        <v>ALBANY-EUGENE NO 1 (ML LANE CO)</v>
      </c>
      <c r="C13" s="10">
        <f>VLOOKUP(A13,'[1]Line Pivot'!A$1:C$65536,3,FALSE)</f>
        <v>3396017.0300000003</v>
      </c>
      <c r="D13" s="10">
        <f>IFERROR(VLOOKUP(A13,'[1]BP-18 Line Detail'!A$1:C$65536,3,FALSE),"")</f>
        <v>3336557.01</v>
      </c>
      <c r="E13" s="11">
        <f t="shared" si="2"/>
        <v>1.7820771478441032E-2</v>
      </c>
      <c r="F13" s="12"/>
      <c r="G13" s="10">
        <f>IFERROR(VLOOKUP(A13,'[1]O&amp;M Pivot'!M$1:V$65536,10,FALSE),0)</f>
        <v>0</v>
      </c>
      <c r="H13" s="12"/>
      <c r="I13" s="13" t="s">
        <v>31</v>
      </c>
      <c r="J13" s="13">
        <v>1</v>
      </c>
      <c r="K13" s="13" t="s">
        <v>31</v>
      </c>
      <c r="L13" s="13" t="s">
        <v>31</v>
      </c>
      <c r="M13" s="13" t="s">
        <v>31</v>
      </c>
      <c r="N13" s="13" t="s">
        <v>31</v>
      </c>
      <c r="O13" s="13" t="s">
        <v>31</v>
      </c>
      <c r="P13" s="13">
        <f t="shared" si="3"/>
        <v>1</v>
      </c>
      <c r="Q13" s="12"/>
      <c r="R13" s="41" t="str">
        <f t="shared" si="4"/>
        <v/>
      </c>
      <c r="S13" s="41">
        <f t="shared" si="0"/>
        <v>3396017.0300000003</v>
      </c>
      <c r="T13" s="41" t="str">
        <f t="shared" si="0"/>
        <v/>
      </c>
      <c r="U13" s="41" t="str">
        <f t="shared" si="0"/>
        <v/>
      </c>
      <c r="V13" s="41" t="str">
        <f t="shared" si="0"/>
        <v/>
      </c>
      <c r="W13" s="41" t="str">
        <f t="shared" si="0"/>
        <v/>
      </c>
      <c r="X13" s="41" t="str">
        <f t="shared" si="0"/>
        <v/>
      </c>
      <c r="Y13" s="14">
        <f t="shared" si="5"/>
        <v>0</v>
      </c>
      <c r="Z13" s="12"/>
      <c r="AA13" s="10" t="str">
        <f t="shared" si="6"/>
        <v/>
      </c>
      <c r="AB13" s="10">
        <f t="shared" si="1"/>
        <v>0</v>
      </c>
      <c r="AC13" s="10" t="str">
        <f t="shared" si="1"/>
        <v/>
      </c>
      <c r="AD13" s="10" t="str">
        <f t="shared" si="1"/>
        <v/>
      </c>
      <c r="AE13" s="10" t="str">
        <f t="shared" si="1"/>
        <v/>
      </c>
      <c r="AF13" s="10" t="str">
        <f t="shared" si="1"/>
        <v/>
      </c>
      <c r="AG13" s="10" t="str">
        <f t="shared" si="1"/>
        <v/>
      </c>
      <c r="AH13" s="14">
        <f t="shared" si="7"/>
        <v>0</v>
      </c>
      <c r="AI13" s="12"/>
      <c r="AJ13" s="11" t="str">
        <f>IFERROR(VLOOKUP(A13,'[1]BP-18 Line Detail'!A$1:AJ$65536,36,FALSE),"")</f>
        <v>New.  All Network. REM 1/28/15</v>
      </c>
    </row>
    <row r="14" spans="1:36" x14ac:dyDescent="0.3">
      <c r="A14" s="15" t="s">
        <v>1063</v>
      </c>
      <c r="B14" s="29" t="str">
        <f>VLOOKUP(A14,'[1]Line Pivot'!A$1:C$65536,2,FALSE)</f>
        <v>ALBANY-EUGENE NO 1 (ML LINN CO)</v>
      </c>
      <c r="C14" s="10">
        <f>VLOOKUP(A14,'[1]Line Pivot'!A$1:C$65536,3,FALSE)</f>
        <v>19422179.419999998</v>
      </c>
      <c r="D14" s="10">
        <f>IFERROR(VLOOKUP(A14,'[1]BP-18 Line Detail'!A$1:C$65536,3,FALSE),"")</f>
        <v>19082117.149999999</v>
      </c>
      <c r="E14" s="11">
        <f t="shared" si="2"/>
        <v>1.7820992677429381E-2</v>
      </c>
      <c r="F14" s="12"/>
      <c r="G14" s="10">
        <f>IFERROR(VLOOKUP(A14,'[1]O&amp;M Pivot'!M$1:V$65536,10,FALSE),0)</f>
        <v>0</v>
      </c>
      <c r="H14" s="12"/>
      <c r="I14" s="13" t="s">
        <v>31</v>
      </c>
      <c r="J14" s="13">
        <v>1</v>
      </c>
      <c r="K14" s="13" t="s">
        <v>31</v>
      </c>
      <c r="L14" s="13" t="s">
        <v>31</v>
      </c>
      <c r="M14" s="13" t="s">
        <v>31</v>
      </c>
      <c r="N14" s="13" t="s">
        <v>31</v>
      </c>
      <c r="O14" s="13" t="s">
        <v>31</v>
      </c>
      <c r="P14" s="13">
        <f t="shared" si="3"/>
        <v>1</v>
      </c>
      <c r="Q14" s="12"/>
      <c r="R14" s="41" t="str">
        <f t="shared" si="4"/>
        <v/>
      </c>
      <c r="S14" s="41">
        <f t="shared" si="0"/>
        <v>19422179.419999998</v>
      </c>
      <c r="T14" s="41" t="str">
        <f t="shared" si="0"/>
        <v/>
      </c>
      <c r="U14" s="41" t="str">
        <f t="shared" si="0"/>
        <v/>
      </c>
      <c r="V14" s="41" t="str">
        <f t="shared" si="0"/>
        <v/>
      </c>
      <c r="W14" s="41" t="str">
        <f t="shared" si="0"/>
        <v/>
      </c>
      <c r="X14" s="41" t="str">
        <f t="shared" si="0"/>
        <v/>
      </c>
      <c r="Y14" s="14">
        <f t="shared" si="5"/>
        <v>0</v>
      </c>
      <c r="Z14" s="12"/>
      <c r="AA14" s="10" t="str">
        <f t="shared" si="6"/>
        <v/>
      </c>
      <c r="AB14" s="10">
        <f t="shared" si="1"/>
        <v>0</v>
      </c>
      <c r="AC14" s="10" t="str">
        <f t="shared" si="1"/>
        <v/>
      </c>
      <c r="AD14" s="10" t="str">
        <f t="shared" si="1"/>
        <v/>
      </c>
      <c r="AE14" s="10" t="str">
        <f t="shared" si="1"/>
        <v/>
      </c>
      <c r="AF14" s="10" t="str">
        <f t="shared" si="1"/>
        <v/>
      </c>
      <c r="AG14" s="10" t="str">
        <f t="shared" si="1"/>
        <v/>
      </c>
      <c r="AH14" s="14">
        <f t="shared" si="7"/>
        <v>0</v>
      </c>
      <c r="AI14" s="12"/>
      <c r="AJ14" s="11" t="str">
        <f>IFERROR(VLOOKUP(A14,'[1]BP-18 Line Detail'!A$1:AJ$65536,36,FALSE),"")</f>
        <v>New.  All Network. REM 1/28/15</v>
      </c>
    </row>
    <row r="15" spans="1:36" x14ac:dyDescent="0.3">
      <c r="A15" s="15" t="s">
        <v>1064</v>
      </c>
      <c r="B15" s="29" t="str">
        <f>VLOOKUP(A15,'[1]Line Pivot'!A$1:C$65536,2,FALSE)</f>
        <v>ALBANY-LEBANON NO 1</v>
      </c>
      <c r="C15" s="10">
        <f>VLOOKUP(A15,'[1]Line Pivot'!A$1:C$65536,3,FALSE)</f>
        <v>1266104.7819999999</v>
      </c>
      <c r="D15" s="10">
        <f>IFERROR(VLOOKUP(A15,'[1]BP-18 Line Detail'!A$1:C$65536,3,FALSE),"")</f>
        <v>1236951.7619999999</v>
      </c>
      <c r="E15" s="11">
        <f t="shared" si="2"/>
        <v>2.3568437262956113E-2</v>
      </c>
      <c r="F15" s="12"/>
      <c r="G15" s="10">
        <f>IFERROR(VLOOKUP(A15,'[1]O&amp;M Pivot'!M$1:V$65536,10,FALSE),0)</f>
        <v>17858.567142857144</v>
      </c>
      <c r="H15" s="12"/>
      <c r="I15" s="13" t="s">
        <v>31</v>
      </c>
      <c r="J15" s="13">
        <v>1</v>
      </c>
      <c r="K15" s="13" t="s">
        <v>31</v>
      </c>
      <c r="L15" s="13" t="s">
        <v>31</v>
      </c>
      <c r="M15" s="13" t="s">
        <v>31</v>
      </c>
      <c r="N15" s="13" t="s">
        <v>31</v>
      </c>
      <c r="O15" s="13" t="s">
        <v>31</v>
      </c>
      <c r="P15" s="13">
        <f t="shared" si="3"/>
        <v>1</v>
      </c>
      <c r="Q15" s="12"/>
      <c r="R15" s="41" t="str">
        <f t="shared" si="4"/>
        <v/>
      </c>
      <c r="S15" s="41">
        <f t="shared" si="0"/>
        <v>1266104.7819999999</v>
      </c>
      <c r="T15" s="41" t="str">
        <f t="shared" si="0"/>
        <v/>
      </c>
      <c r="U15" s="41" t="str">
        <f t="shared" si="0"/>
        <v/>
      </c>
      <c r="V15" s="41" t="str">
        <f t="shared" si="0"/>
        <v/>
      </c>
      <c r="W15" s="41" t="str">
        <f t="shared" si="0"/>
        <v/>
      </c>
      <c r="X15" s="41" t="str">
        <f t="shared" si="0"/>
        <v/>
      </c>
      <c r="Y15" s="14">
        <f t="shared" si="5"/>
        <v>0</v>
      </c>
      <c r="Z15" s="12"/>
      <c r="AA15" s="10" t="str">
        <f t="shared" si="6"/>
        <v/>
      </c>
      <c r="AB15" s="10">
        <f t="shared" si="1"/>
        <v>17858.567142857144</v>
      </c>
      <c r="AC15" s="10" t="str">
        <f t="shared" si="1"/>
        <v/>
      </c>
      <c r="AD15" s="10" t="str">
        <f t="shared" si="1"/>
        <v/>
      </c>
      <c r="AE15" s="10" t="str">
        <f t="shared" si="1"/>
        <v/>
      </c>
      <c r="AF15" s="10" t="str">
        <f t="shared" si="1"/>
        <v/>
      </c>
      <c r="AG15" s="10" t="str">
        <f t="shared" si="1"/>
        <v/>
      </c>
      <c r="AH15" s="14">
        <f t="shared" si="7"/>
        <v>0</v>
      </c>
      <c r="AI15" s="12"/>
      <c r="AJ15" s="11" t="str">
        <f>IFERROR(VLOOKUP(A15,'[1]BP-18 Line Detail'!A$1:AJ$65536,36,FALSE),"")</f>
        <v>All Network</v>
      </c>
    </row>
    <row r="16" spans="1:36" x14ac:dyDescent="0.3">
      <c r="A16" s="15" t="s">
        <v>1065</v>
      </c>
      <c r="B16" s="29" t="str">
        <f>VLOOKUP(A16,'[1]Line Pivot'!A$1:C$65536,2,FALSE)</f>
        <v>ALBENI FALLS-PINE STREET NO 1</v>
      </c>
      <c r="C16" s="10">
        <f>VLOOKUP(A16,'[1]Line Pivot'!A$1:C$65536,3,FALSE)</f>
        <v>375749.76</v>
      </c>
      <c r="D16" s="10">
        <f>IFERROR(VLOOKUP(A16,'[1]BP-18 Line Detail'!A$1:C$65536,3,FALSE),"")</f>
        <v>347358.16</v>
      </c>
      <c r="E16" s="11">
        <f t="shared" si="2"/>
        <v>8.173580836563632E-2</v>
      </c>
      <c r="F16" s="12"/>
      <c r="G16" s="10">
        <f>IFERROR(VLOOKUP(A16,'[1]O&amp;M Pivot'!M$1:V$65536,10,FALSE),0)</f>
        <v>955.91000000000008</v>
      </c>
      <c r="H16" s="12"/>
      <c r="I16" s="13" t="s">
        <v>31</v>
      </c>
      <c r="J16" s="13">
        <v>1</v>
      </c>
      <c r="K16" s="13" t="s">
        <v>31</v>
      </c>
      <c r="L16" s="13" t="s">
        <v>31</v>
      </c>
      <c r="M16" s="13" t="s">
        <v>31</v>
      </c>
      <c r="N16" s="13" t="s">
        <v>31</v>
      </c>
      <c r="O16" s="13" t="s">
        <v>31</v>
      </c>
      <c r="P16" s="13">
        <f t="shared" si="3"/>
        <v>1</v>
      </c>
      <c r="Q16" s="12"/>
      <c r="R16" s="41" t="str">
        <f t="shared" si="4"/>
        <v/>
      </c>
      <c r="S16" s="41">
        <f t="shared" si="0"/>
        <v>375749.76</v>
      </c>
      <c r="T16" s="41" t="str">
        <f t="shared" si="0"/>
        <v/>
      </c>
      <c r="U16" s="41" t="str">
        <f t="shared" si="0"/>
        <v/>
      </c>
      <c r="V16" s="41" t="str">
        <f t="shared" si="0"/>
        <v/>
      </c>
      <c r="W16" s="41" t="str">
        <f t="shared" si="0"/>
        <v/>
      </c>
      <c r="X16" s="41" t="str">
        <f t="shared" si="0"/>
        <v/>
      </c>
      <c r="Y16" s="14">
        <f t="shared" si="5"/>
        <v>0</v>
      </c>
      <c r="Z16" s="12"/>
      <c r="AA16" s="10" t="str">
        <f t="shared" si="6"/>
        <v/>
      </c>
      <c r="AB16" s="10">
        <f t="shared" si="1"/>
        <v>955.91000000000008</v>
      </c>
      <c r="AC16" s="10" t="str">
        <f t="shared" si="1"/>
        <v/>
      </c>
      <c r="AD16" s="10" t="str">
        <f t="shared" si="1"/>
        <v/>
      </c>
      <c r="AE16" s="10" t="str">
        <f t="shared" si="1"/>
        <v/>
      </c>
      <c r="AF16" s="10" t="str">
        <f t="shared" si="1"/>
        <v/>
      </c>
      <c r="AG16" s="10" t="str">
        <f t="shared" si="1"/>
        <v/>
      </c>
      <c r="AH16" s="14">
        <f t="shared" si="7"/>
        <v>0</v>
      </c>
      <c r="AI16" s="12"/>
      <c r="AJ16" s="11" t="str">
        <f>IFERROR(VLOOKUP(A16,'[1]BP-18 Line Detail'!A$1:AJ$65536,36,FALSE),"")</f>
        <v>All Network</v>
      </c>
    </row>
    <row r="17" spans="1:36" x14ac:dyDescent="0.3">
      <c r="A17" s="15" t="s">
        <v>1066</v>
      </c>
      <c r="B17" s="29" t="str">
        <f>VLOOKUP(A17,'[1]Line Pivot'!A$1:C$65536,2,FALSE)</f>
        <v>ALBENI FALLS-SAND CREEK NO 1</v>
      </c>
      <c r="C17" s="10">
        <f>VLOOKUP(A17,'[1]Line Pivot'!A$1:C$65536,3,FALSE)</f>
        <v>11619506.669999998</v>
      </c>
      <c r="D17" s="10">
        <f>IFERROR(VLOOKUP(A17,'[1]BP-18 Line Detail'!A$1:C$65536,3,FALSE),"")</f>
        <v>11611060.029999997</v>
      </c>
      <c r="E17" s="11">
        <f t="shared" si="2"/>
        <v>7.2746501854065409E-4</v>
      </c>
      <c r="F17" s="12"/>
      <c r="G17" s="10">
        <f>IFERROR(VLOOKUP(A17,'[1]O&amp;M Pivot'!M$1:V$65536,10,FALSE),0)</f>
        <v>17455.402857142853</v>
      </c>
      <c r="H17" s="12"/>
      <c r="I17" s="13" t="s">
        <v>31</v>
      </c>
      <c r="J17" s="13">
        <v>1</v>
      </c>
      <c r="K17" s="13" t="s">
        <v>31</v>
      </c>
      <c r="L17" s="13" t="s">
        <v>31</v>
      </c>
      <c r="M17" s="13" t="s">
        <v>31</v>
      </c>
      <c r="N17" s="13" t="s">
        <v>31</v>
      </c>
      <c r="O17" s="13" t="s">
        <v>31</v>
      </c>
      <c r="P17" s="13">
        <f t="shared" si="3"/>
        <v>1</v>
      </c>
      <c r="Q17" s="12"/>
      <c r="R17" s="41" t="str">
        <f t="shared" si="4"/>
        <v/>
      </c>
      <c r="S17" s="41">
        <f t="shared" si="0"/>
        <v>11619506.669999998</v>
      </c>
      <c r="T17" s="41" t="str">
        <f t="shared" si="0"/>
        <v/>
      </c>
      <c r="U17" s="41" t="str">
        <f t="shared" si="0"/>
        <v/>
      </c>
      <c r="V17" s="41" t="str">
        <f t="shared" si="0"/>
        <v/>
      </c>
      <c r="W17" s="41" t="str">
        <f t="shared" si="0"/>
        <v/>
      </c>
      <c r="X17" s="41" t="str">
        <f t="shared" si="0"/>
        <v/>
      </c>
      <c r="Y17" s="14">
        <f t="shared" si="5"/>
        <v>0</v>
      </c>
      <c r="Z17" s="12"/>
      <c r="AA17" s="10" t="str">
        <f t="shared" si="6"/>
        <v/>
      </c>
      <c r="AB17" s="10">
        <f t="shared" si="1"/>
        <v>17455.402857142853</v>
      </c>
      <c r="AC17" s="10" t="str">
        <f t="shared" si="1"/>
        <v/>
      </c>
      <c r="AD17" s="10" t="str">
        <f t="shared" si="1"/>
        <v/>
      </c>
      <c r="AE17" s="10" t="str">
        <f t="shared" si="1"/>
        <v/>
      </c>
      <c r="AF17" s="10" t="str">
        <f t="shared" si="1"/>
        <v/>
      </c>
      <c r="AG17" s="10" t="str">
        <f t="shared" si="1"/>
        <v/>
      </c>
      <c r="AH17" s="14">
        <f t="shared" si="7"/>
        <v>0</v>
      </c>
      <c r="AI17" s="12"/>
      <c r="AJ17" s="11" t="str">
        <f>IFERROR(VLOOKUP(A17,'[1]BP-18 Line Detail'!A$1:AJ$65536,36,FALSE),"")</f>
        <v>All Network</v>
      </c>
    </row>
    <row r="18" spans="1:36" x14ac:dyDescent="0.3">
      <c r="A18" s="15" t="s">
        <v>1067</v>
      </c>
      <c r="B18" s="29" t="str">
        <f>VLOOKUP(A18,'[1]Line Pivot'!A$1:C$65536,2,FALSE)</f>
        <v>ALCOA-FELIDA NO 1</v>
      </c>
      <c r="C18" s="10">
        <f>VLOOKUP(A18,'[1]Line Pivot'!A$1:C$65536,3,FALSE)</f>
        <v>36090.230000000003</v>
      </c>
      <c r="D18" s="10">
        <f>IFERROR(VLOOKUP(A18,'[1]BP-18 Line Detail'!A$1:C$65536,3,FALSE),"")</f>
        <v>36090.229999999996</v>
      </c>
      <c r="E18" s="11">
        <f t="shared" si="2"/>
        <v>2.0160463411242951E-16</v>
      </c>
      <c r="F18" s="12"/>
      <c r="G18" s="10">
        <f>IFERROR(VLOOKUP(A18,'[1]O&amp;M Pivot'!M$1:V$65536,10,FALSE),0)</f>
        <v>375.42142857142846</v>
      </c>
      <c r="H18" s="12"/>
      <c r="I18" s="13" t="s">
        <v>31</v>
      </c>
      <c r="J18" s="13">
        <v>1</v>
      </c>
      <c r="K18" s="13" t="s">
        <v>31</v>
      </c>
      <c r="L18" s="13" t="s">
        <v>31</v>
      </c>
      <c r="M18" s="13" t="s">
        <v>31</v>
      </c>
      <c r="N18" s="13" t="s">
        <v>31</v>
      </c>
      <c r="O18" s="13" t="s">
        <v>31</v>
      </c>
      <c r="P18" s="13">
        <f t="shared" si="3"/>
        <v>1</v>
      </c>
      <c r="Q18" s="12"/>
      <c r="R18" s="41" t="str">
        <f t="shared" si="4"/>
        <v/>
      </c>
      <c r="S18" s="41">
        <f t="shared" si="4"/>
        <v>36090.230000000003</v>
      </c>
      <c r="T18" s="41" t="str">
        <f t="shared" si="4"/>
        <v/>
      </c>
      <c r="U18" s="41" t="str">
        <f t="shared" si="4"/>
        <v/>
      </c>
      <c r="V18" s="41" t="str">
        <f t="shared" si="4"/>
        <v/>
      </c>
      <c r="W18" s="41" t="str">
        <f t="shared" si="4"/>
        <v/>
      </c>
      <c r="X18" s="41" t="str">
        <f t="shared" si="4"/>
        <v/>
      </c>
      <c r="Y18" s="14">
        <f t="shared" si="5"/>
        <v>0</v>
      </c>
      <c r="Z18" s="12"/>
      <c r="AA18" s="10" t="str">
        <f t="shared" si="6"/>
        <v/>
      </c>
      <c r="AB18" s="10">
        <f t="shared" si="1"/>
        <v>375.42142857142846</v>
      </c>
      <c r="AC18" s="10" t="str">
        <f t="shared" si="1"/>
        <v/>
      </c>
      <c r="AD18" s="10" t="str">
        <f t="shared" si="1"/>
        <v/>
      </c>
      <c r="AE18" s="10" t="str">
        <f t="shared" si="1"/>
        <v/>
      </c>
      <c r="AF18" s="10" t="str">
        <f t="shared" si="1"/>
        <v/>
      </c>
      <c r="AG18" s="10" t="str">
        <f t="shared" si="1"/>
        <v/>
      </c>
      <c r="AH18" s="14">
        <f t="shared" si="7"/>
        <v>0</v>
      </c>
      <c r="AI18" s="12"/>
      <c r="AJ18" s="11" t="str">
        <f>IFERROR(VLOOKUP(A18,'[1]BP-18 Line Detail'!A$1:AJ$65536,36,FALSE),"")</f>
        <v>All Network</v>
      </c>
    </row>
    <row r="19" spans="1:36" x14ac:dyDescent="0.3">
      <c r="A19" s="15" t="s">
        <v>1068</v>
      </c>
      <c r="B19" s="29" t="str">
        <f>VLOOKUP(A19,'[1]Line Pivot'!A$1:C$65536,2,FALSE)</f>
        <v>ALLSTON-CLATSOP NO 1</v>
      </c>
      <c r="C19" s="10">
        <f>VLOOKUP(A19,'[1]Line Pivot'!A$1:C$65536,3,FALSE)</f>
        <v>3520421.4300000006</v>
      </c>
      <c r="D19" s="10">
        <f>IFERROR(VLOOKUP(A19,'[1]BP-18 Line Detail'!A$1:C$65536,3,FALSE),"")</f>
        <v>2840809.9499999997</v>
      </c>
      <c r="E19" s="11">
        <f t="shared" si="2"/>
        <v>0.23923158956832047</v>
      </c>
      <c r="F19" s="12"/>
      <c r="G19" s="10">
        <f>IFERROR(VLOOKUP(A19,'[1]O&amp;M Pivot'!M$1:V$65536,10,FALSE),0)</f>
        <v>22757.557142857142</v>
      </c>
      <c r="H19" s="12"/>
      <c r="I19" s="13" t="s">
        <v>31</v>
      </c>
      <c r="J19" s="13">
        <v>1</v>
      </c>
      <c r="K19" s="13" t="s">
        <v>31</v>
      </c>
      <c r="L19" s="13" t="s">
        <v>31</v>
      </c>
      <c r="M19" s="13" t="s">
        <v>31</v>
      </c>
      <c r="N19" s="13" t="s">
        <v>31</v>
      </c>
      <c r="O19" s="13" t="s">
        <v>31</v>
      </c>
      <c r="P19" s="13">
        <f t="shared" si="3"/>
        <v>1</v>
      </c>
      <c r="Q19" s="12"/>
      <c r="R19" s="41" t="str">
        <f t="shared" si="4"/>
        <v/>
      </c>
      <c r="S19" s="41">
        <f t="shared" si="4"/>
        <v>3520421.4300000006</v>
      </c>
      <c r="T19" s="41" t="str">
        <f t="shared" si="4"/>
        <v/>
      </c>
      <c r="U19" s="41" t="str">
        <f t="shared" si="4"/>
        <v/>
      </c>
      <c r="V19" s="41" t="str">
        <f t="shared" si="4"/>
        <v/>
      </c>
      <c r="W19" s="41" t="str">
        <f t="shared" si="4"/>
        <v/>
      </c>
      <c r="X19" s="41" t="str">
        <f t="shared" si="4"/>
        <v/>
      </c>
      <c r="Y19" s="14">
        <f t="shared" si="5"/>
        <v>0</v>
      </c>
      <c r="Z19" s="12"/>
      <c r="AA19" s="10" t="str">
        <f t="shared" si="6"/>
        <v/>
      </c>
      <c r="AB19" s="10">
        <f t="shared" si="1"/>
        <v>22757.557142857142</v>
      </c>
      <c r="AC19" s="10" t="str">
        <f t="shared" si="1"/>
        <v/>
      </c>
      <c r="AD19" s="10" t="str">
        <f t="shared" si="1"/>
        <v/>
      </c>
      <c r="AE19" s="10" t="str">
        <f t="shared" si="1"/>
        <v/>
      </c>
      <c r="AF19" s="10" t="str">
        <f t="shared" si="1"/>
        <v/>
      </c>
      <c r="AG19" s="10" t="str">
        <f t="shared" si="1"/>
        <v/>
      </c>
      <c r="AH19" s="14">
        <f t="shared" si="7"/>
        <v>0</v>
      </c>
      <c r="AI19" s="12"/>
      <c r="AJ19" s="11" t="str">
        <f>IFERROR(VLOOKUP(A19,'[1]BP-18 Line Detail'!A$1:AJ$65536,36,FALSE),"")</f>
        <v>All Network</v>
      </c>
    </row>
    <row r="20" spans="1:36" x14ac:dyDescent="0.3">
      <c r="A20" s="15" t="s">
        <v>1069</v>
      </c>
      <c r="B20" s="29" t="str">
        <f>VLOOKUP(A20,'[1]Line Pivot'!A$1:C$65536,2,FALSE)</f>
        <v>ALLSTON-DRISCOLL NO 1</v>
      </c>
      <c r="C20" s="10">
        <f>VLOOKUP(A20,'[1]Line Pivot'!A$1:C$65536,3,FALSE)</f>
        <v>1543552.38</v>
      </c>
      <c r="D20" s="10">
        <f>IFERROR(VLOOKUP(A20,'[1]BP-18 Line Detail'!A$1:C$65536,3,FALSE),"")</f>
        <v>1543552.3800000001</v>
      </c>
      <c r="E20" s="11">
        <f t="shared" si="2"/>
        <v>-1.5084077914730021E-16</v>
      </c>
      <c r="F20" s="12"/>
      <c r="G20" s="10">
        <f>IFERROR(VLOOKUP(A20,'[1]O&amp;M Pivot'!M$1:V$65536,10,FALSE),0)</f>
        <v>5592.6500000000005</v>
      </c>
      <c r="H20" s="12"/>
      <c r="I20" s="13" t="s">
        <v>31</v>
      </c>
      <c r="J20" s="13">
        <v>1</v>
      </c>
      <c r="K20" s="13" t="s">
        <v>31</v>
      </c>
      <c r="L20" s="13" t="s">
        <v>31</v>
      </c>
      <c r="M20" s="13" t="s">
        <v>31</v>
      </c>
      <c r="N20" s="13" t="s">
        <v>31</v>
      </c>
      <c r="O20" s="13" t="s">
        <v>31</v>
      </c>
      <c r="P20" s="13">
        <f t="shared" si="3"/>
        <v>1</v>
      </c>
      <c r="Q20" s="12"/>
      <c r="R20" s="41" t="str">
        <f t="shared" si="4"/>
        <v/>
      </c>
      <c r="S20" s="41">
        <f t="shared" si="4"/>
        <v>1543552.38</v>
      </c>
      <c r="T20" s="41" t="str">
        <f t="shared" si="4"/>
        <v/>
      </c>
      <c r="U20" s="41" t="str">
        <f t="shared" si="4"/>
        <v/>
      </c>
      <c r="V20" s="41" t="str">
        <f t="shared" si="4"/>
        <v/>
      </c>
      <c r="W20" s="41" t="str">
        <f t="shared" si="4"/>
        <v/>
      </c>
      <c r="X20" s="41" t="str">
        <f t="shared" si="4"/>
        <v/>
      </c>
      <c r="Y20" s="14">
        <f t="shared" si="5"/>
        <v>0</v>
      </c>
      <c r="Z20" s="12"/>
      <c r="AA20" s="10" t="str">
        <f t="shared" si="6"/>
        <v/>
      </c>
      <c r="AB20" s="10">
        <f t="shared" si="1"/>
        <v>5592.6500000000005</v>
      </c>
      <c r="AC20" s="10" t="str">
        <f t="shared" si="1"/>
        <v/>
      </c>
      <c r="AD20" s="10" t="str">
        <f t="shared" si="1"/>
        <v/>
      </c>
      <c r="AE20" s="10" t="str">
        <f t="shared" si="1"/>
        <v/>
      </c>
      <c r="AF20" s="10" t="str">
        <f t="shared" si="1"/>
        <v/>
      </c>
      <c r="AG20" s="10" t="str">
        <f t="shared" si="1"/>
        <v/>
      </c>
      <c r="AH20" s="14">
        <f t="shared" si="7"/>
        <v>0</v>
      </c>
      <c r="AI20" s="12"/>
      <c r="AJ20" s="11" t="str">
        <f>IFERROR(VLOOKUP(A20,'[1]BP-18 Line Detail'!A$1:AJ$65536,36,FALSE),"")</f>
        <v>All Network</v>
      </c>
    </row>
    <row r="21" spans="1:36" x14ac:dyDescent="0.3">
      <c r="A21" s="15" t="s">
        <v>1070</v>
      </c>
      <c r="B21" s="29" t="str">
        <f>VLOOKUP(A21,'[1]Line Pivot'!A$1:C$65536,2,FALSE)</f>
        <v>ALLSTON-DRISCOLL NO 2</v>
      </c>
      <c r="C21" s="10">
        <f>VLOOKUP(A21,'[1]Line Pivot'!A$1:C$65536,3,FALSE)</f>
        <v>2582394.98</v>
      </c>
      <c r="D21" s="10">
        <f>IFERROR(VLOOKUP(A21,'[1]BP-18 Line Detail'!A$1:C$65536,3,FALSE),"")</f>
        <v>2469163.2599999998</v>
      </c>
      <c r="E21" s="11">
        <f t="shared" si="2"/>
        <v>4.5858336641539134E-2</v>
      </c>
      <c r="F21" s="12"/>
      <c r="G21" s="10">
        <f>IFERROR(VLOOKUP(A21,'[1]O&amp;M Pivot'!M$1:V$65536,10,FALSE),0)</f>
        <v>9770.4671428571419</v>
      </c>
      <c r="H21" s="12"/>
      <c r="I21" s="13" t="s">
        <v>31</v>
      </c>
      <c r="J21" s="13">
        <v>1</v>
      </c>
      <c r="K21" s="13" t="s">
        <v>31</v>
      </c>
      <c r="L21" s="13" t="s">
        <v>31</v>
      </c>
      <c r="M21" s="13" t="s">
        <v>31</v>
      </c>
      <c r="N21" s="13" t="s">
        <v>31</v>
      </c>
      <c r="O21" s="13" t="s">
        <v>31</v>
      </c>
      <c r="P21" s="13">
        <f t="shared" si="3"/>
        <v>1</v>
      </c>
      <c r="Q21" s="12"/>
      <c r="R21" s="41" t="str">
        <f t="shared" si="4"/>
        <v/>
      </c>
      <c r="S21" s="41">
        <f t="shared" si="4"/>
        <v>2582394.98</v>
      </c>
      <c r="T21" s="41" t="str">
        <f t="shared" si="4"/>
        <v/>
      </c>
      <c r="U21" s="41" t="str">
        <f t="shared" si="4"/>
        <v/>
      </c>
      <c r="V21" s="41" t="str">
        <f t="shared" si="4"/>
        <v/>
      </c>
      <c r="W21" s="41" t="str">
        <f t="shared" si="4"/>
        <v/>
      </c>
      <c r="X21" s="41" t="str">
        <f t="shared" si="4"/>
        <v/>
      </c>
      <c r="Y21" s="14">
        <f t="shared" si="5"/>
        <v>0</v>
      </c>
      <c r="Z21" s="12"/>
      <c r="AA21" s="10" t="str">
        <f t="shared" si="6"/>
        <v/>
      </c>
      <c r="AB21" s="10">
        <f t="shared" si="1"/>
        <v>9770.4671428571419</v>
      </c>
      <c r="AC21" s="10" t="str">
        <f t="shared" si="1"/>
        <v/>
      </c>
      <c r="AD21" s="10" t="str">
        <f t="shared" si="1"/>
        <v/>
      </c>
      <c r="AE21" s="10" t="str">
        <f t="shared" si="1"/>
        <v/>
      </c>
      <c r="AF21" s="10" t="str">
        <f t="shared" si="1"/>
        <v/>
      </c>
      <c r="AG21" s="10" t="str">
        <f t="shared" si="1"/>
        <v/>
      </c>
      <c r="AH21" s="14">
        <f t="shared" si="7"/>
        <v>0</v>
      </c>
      <c r="AI21" s="12"/>
      <c r="AJ21" s="11" t="str">
        <f>IFERROR(VLOOKUP(A21,'[1]BP-18 Line Detail'!A$1:AJ$65536,36,FALSE),"")</f>
        <v>Assume includes Driscoll-Astoria line too.  REM 3/19/13</v>
      </c>
    </row>
    <row r="22" spans="1:36" x14ac:dyDescent="0.3">
      <c r="A22" s="15" t="s">
        <v>1071</v>
      </c>
      <c r="B22" s="29" t="str">
        <f>VLOOKUP(A22,'[1]Line Pivot'!A$1:C$65536,2,FALSE)</f>
        <v>ALVEY 500/230 KV TIE LINE NO 1</v>
      </c>
      <c r="C22" s="10">
        <f>VLOOKUP(A22,'[1]Line Pivot'!A$1:C$65536,3,FALSE)</f>
        <v>347565</v>
      </c>
      <c r="D22" s="10">
        <f>IFERROR(VLOOKUP(A22,'[1]BP-18 Line Detail'!A$1:C$65536,3,FALSE),"")</f>
        <v>347565</v>
      </c>
      <c r="E22" s="11">
        <f t="shared" si="2"/>
        <v>0</v>
      </c>
      <c r="F22" s="12"/>
      <c r="G22" s="10">
        <f>IFERROR(VLOOKUP(A22,'[1]O&amp;M Pivot'!M$1:V$65536,10,FALSE),0)</f>
        <v>292.82571428571424</v>
      </c>
      <c r="H22" s="12"/>
      <c r="I22" s="13" t="s">
        <v>31</v>
      </c>
      <c r="J22" s="13">
        <v>1</v>
      </c>
      <c r="K22" s="13" t="s">
        <v>31</v>
      </c>
      <c r="L22" s="13" t="s">
        <v>31</v>
      </c>
      <c r="M22" s="13" t="s">
        <v>31</v>
      </c>
      <c r="N22" s="13" t="s">
        <v>31</v>
      </c>
      <c r="O22" s="13" t="s">
        <v>31</v>
      </c>
      <c r="P22" s="13">
        <f t="shared" si="3"/>
        <v>1</v>
      </c>
      <c r="Q22" s="12"/>
      <c r="R22" s="41" t="str">
        <f t="shared" si="4"/>
        <v/>
      </c>
      <c r="S22" s="41">
        <f t="shared" si="4"/>
        <v>347565</v>
      </c>
      <c r="T22" s="41" t="str">
        <f t="shared" si="4"/>
        <v/>
      </c>
      <c r="U22" s="41" t="str">
        <f t="shared" si="4"/>
        <v/>
      </c>
      <c r="V22" s="41" t="str">
        <f t="shared" si="4"/>
        <v/>
      </c>
      <c r="W22" s="41" t="str">
        <f t="shared" si="4"/>
        <v/>
      </c>
      <c r="X22" s="41" t="str">
        <f t="shared" si="4"/>
        <v/>
      </c>
      <c r="Y22" s="14">
        <f t="shared" si="5"/>
        <v>0</v>
      </c>
      <c r="Z22" s="12"/>
      <c r="AA22" s="10" t="str">
        <f t="shared" si="6"/>
        <v/>
      </c>
      <c r="AB22" s="10">
        <f t="shared" si="1"/>
        <v>292.82571428571424</v>
      </c>
      <c r="AC22" s="10" t="str">
        <f t="shared" si="1"/>
        <v/>
      </c>
      <c r="AD22" s="10" t="str">
        <f t="shared" si="1"/>
        <v/>
      </c>
      <c r="AE22" s="10" t="str">
        <f t="shared" si="1"/>
        <v/>
      </c>
      <c r="AF22" s="10" t="str">
        <f t="shared" si="1"/>
        <v/>
      </c>
      <c r="AG22" s="10" t="str">
        <f t="shared" si="1"/>
        <v/>
      </c>
      <c r="AH22" s="14">
        <f t="shared" si="7"/>
        <v>0</v>
      </c>
      <c r="AI22" s="12"/>
      <c r="AJ22" s="11" t="str">
        <f>IFERROR(VLOOKUP(A22,'[1]BP-18 Line Detail'!A$1:AJ$65536,36,FALSE),"")</f>
        <v>All Network.  Gone FY15.  REM 2/12/2016</v>
      </c>
    </row>
    <row r="23" spans="1:36" x14ac:dyDescent="0.3">
      <c r="A23" s="15" t="s">
        <v>1072</v>
      </c>
      <c r="B23" s="29" t="str">
        <f>VLOOKUP(A23,'[1]Line Pivot'!A$1:C$65536,2,FALSE)</f>
        <v>ALVEY-DIXONVILLE NO 1</v>
      </c>
      <c r="C23" s="10">
        <f>VLOOKUP(A23,'[1]Line Pivot'!A$1:C$65536,3,FALSE)</f>
        <v>25192397.960000001</v>
      </c>
      <c r="D23" s="10">
        <f>IFERROR(VLOOKUP(A23,'[1]BP-18 Line Detail'!A$1:C$65536,3,FALSE),"")</f>
        <v>25192397.960000001</v>
      </c>
      <c r="E23" s="11">
        <f t="shared" si="2"/>
        <v>0</v>
      </c>
      <c r="F23" s="12"/>
      <c r="G23" s="10">
        <f>IFERROR(VLOOKUP(A23,'[1]O&amp;M Pivot'!M$1:V$65536,10,FALSE),0)</f>
        <v>0</v>
      </c>
      <c r="H23" s="12"/>
      <c r="I23" s="13" t="s">
        <v>31</v>
      </c>
      <c r="J23" s="13" t="s">
        <v>31</v>
      </c>
      <c r="K23" s="13">
        <v>1</v>
      </c>
      <c r="L23" s="13" t="s">
        <v>31</v>
      </c>
      <c r="M23" s="13" t="s">
        <v>31</v>
      </c>
      <c r="N23" s="13" t="s">
        <v>31</v>
      </c>
      <c r="O23" s="13" t="s">
        <v>31</v>
      </c>
      <c r="P23" s="13">
        <f t="shared" si="3"/>
        <v>1</v>
      </c>
      <c r="Q23" s="12"/>
      <c r="R23" s="41" t="str">
        <f t="shared" si="4"/>
        <v/>
      </c>
      <c r="S23" s="41" t="str">
        <f t="shared" si="4"/>
        <v/>
      </c>
      <c r="T23" s="41">
        <f t="shared" si="4"/>
        <v>25192397.960000001</v>
      </c>
      <c r="U23" s="41" t="str">
        <f t="shared" si="4"/>
        <v/>
      </c>
      <c r="V23" s="41" t="str">
        <f t="shared" si="4"/>
        <v/>
      </c>
      <c r="W23" s="41" t="str">
        <f t="shared" si="4"/>
        <v/>
      </c>
      <c r="X23" s="41" t="str">
        <f t="shared" si="4"/>
        <v/>
      </c>
      <c r="Y23" s="14">
        <f t="shared" si="5"/>
        <v>0</v>
      </c>
      <c r="Z23" s="12"/>
      <c r="AA23" s="10" t="str">
        <f t="shared" si="6"/>
        <v/>
      </c>
      <c r="AB23" s="10" t="str">
        <f t="shared" si="1"/>
        <v/>
      </c>
      <c r="AC23" s="10">
        <f t="shared" si="1"/>
        <v>0</v>
      </c>
      <c r="AD23" s="10" t="str">
        <f t="shared" si="1"/>
        <v/>
      </c>
      <c r="AE23" s="10" t="str">
        <f t="shared" si="1"/>
        <v/>
      </c>
      <c r="AF23" s="10" t="str">
        <f t="shared" si="1"/>
        <v/>
      </c>
      <c r="AG23" s="10" t="str">
        <f t="shared" si="1"/>
        <v/>
      </c>
      <c r="AH23" s="14">
        <f t="shared" si="7"/>
        <v>0</v>
      </c>
      <c r="AI23" s="12"/>
      <c r="AJ23" s="11" t="str">
        <f>IFERROR(VLOOKUP(A23,'[1]BP-18 Line Detail'!A$1:AJ$65536,36,FALSE),"")</f>
        <v>All Southern Intertie</v>
      </c>
    </row>
    <row r="24" spans="1:36" x14ac:dyDescent="0.3">
      <c r="A24" s="15" t="s">
        <v>1073</v>
      </c>
      <c r="B24" s="29" t="str">
        <f>VLOOKUP(A24,'[1]Line Pivot'!A$1:C$65536,2,FALSE)</f>
        <v>ALVEY-FAIRVIEW NO 1</v>
      </c>
      <c r="C24" s="10">
        <f>VLOOKUP(A24,'[1]Line Pivot'!A$1:C$65536,3,FALSE)</f>
        <v>32595469.145</v>
      </c>
      <c r="D24" s="10">
        <f>IFERROR(VLOOKUP(A24,'[1]BP-18 Line Detail'!A$1:C$65536,3,FALSE),"")</f>
        <v>32662371.884999994</v>
      </c>
      <c r="E24" s="11">
        <f t="shared" si="2"/>
        <v>-2.0483123588069651E-3</v>
      </c>
      <c r="F24" s="12"/>
      <c r="G24" s="10">
        <f>IFERROR(VLOOKUP(A24,'[1]O&amp;M Pivot'!M$1:V$65536,10,FALSE),0)</f>
        <v>75196.307142857127</v>
      </c>
      <c r="H24" s="12"/>
      <c r="I24" s="13" t="s">
        <v>31</v>
      </c>
      <c r="J24" s="13">
        <v>1</v>
      </c>
      <c r="K24" s="13" t="s">
        <v>31</v>
      </c>
      <c r="L24" s="13" t="s">
        <v>31</v>
      </c>
      <c r="M24" s="13" t="s">
        <v>31</v>
      </c>
      <c r="N24" s="13" t="s">
        <v>31</v>
      </c>
      <c r="O24" s="13" t="s">
        <v>31</v>
      </c>
      <c r="P24" s="13">
        <f t="shared" si="3"/>
        <v>1</v>
      </c>
      <c r="Q24" s="12"/>
      <c r="R24" s="41" t="str">
        <f t="shared" si="4"/>
        <v/>
      </c>
      <c r="S24" s="41">
        <f t="shared" si="4"/>
        <v>32595469.145</v>
      </c>
      <c r="T24" s="41" t="str">
        <f t="shared" si="4"/>
        <v/>
      </c>
      <c r="U24" s="41" t="str">
        <f t="shared" si="4"/>
        <v/>
      </c>
      <c r="V24" s="41" t="str">
        <f t="shared" si="4"/>
        <v/>
      </c>
      <c r="W24" s="41" t="str">
        <f t="shared" si="4"/>
        <v/>
      </c>
      <c r="X24" s="41" t="str">
        <f t="shared" si="4"/>
        <v/>
      </c>
      <c r="Y24" s="14">
        <f t="shared" si="5"/>
        <v>0</v>
      </c>
      <c r="Z24" s="12"/>
      <c r="AA24" s="10" t="str">
        <f t="shared" si="6"/>
        <v/>
      </c>
      <c r="AB24" s="10">
        <f t="shared" si="1"/>
        <v>75196.307142857127</v>
      </c>
      <c r="AC24" s="10" t="str">
        <f t="shared" si="1"/>
        <v/>
      </c>
      <c r="AD24" s="10" t="str">
        <f t="shared" si="1"/>
        <v/>
      </c>
      <c r="AE24" s="10" t="str">
        <f t="shared" si="1"/>
        <v/>
      </c>
      <c r="AF24" s="10" t="str">
        <f t="shared" si="1"/>
        <v/>
      </c>
      <c r="AG24" s="10" t="str">
        <f t="shared" si="1"/>
        <v/>
      </c>
      <c r="AH24" s="14">
        <f t="shared" si="7"/>
        <v>0</v>
      </c>
      <c r="AI24" s="12"/>
      <c r="AJ24" s="11" t="str">
        <f>IFERROR(VLOOKUP(A24,'[1]BP-18 Line Detail'!A$1:AJ$65536,36,FALSE),"")</f>
        <v>All Network</v>
      </c>
    </row>
    <row r="25" spans="1:36" x14ac:dyDescent="0.3">
      <c r="A25" s="15" t="s">
        <v>1074</v>
      </c>
      <c r="B25" s="29" t="str">
        <f>VLOOKUP(A25,'[1]Line Pivot'!A$1:C$65536,2,FALSE)</f>
        <v>ALVEY-FAIRVIEW NO 1 (ML COOS CO)</v>
      </c>
      <c r="C25" s="10">
        <f>VLOOKUP(A25,'[1]Line Pivot'!A$1:C$65536,3,FALSE)</f>
        <v>6146855.6999999993</v>
      </c>
      <c r="D25" s="10">
        <f>IFERROR(VLOOKUP(A25,'[1]BP-18 Line Detail'!A$1:C$65536,3,FALSE),"")</f>
        <v>6142341.4499999993</v>
      </c>
      <c r="E25" s="11">
        <f t="shared" si="2"/>
        <v>7.3493960515659713E-4</v>
      </c>
      <c r="F25" s="12"/>
      <c r="G25" s="10">
        <f>IFERROR(VLOOKUP(A25,'[1]O&amp;M Pivot'!M$1:V$65536,10,FALSE),0)</f>
        <v>0</v>
      </c>
      <c r="H25" s="12"/>
      <c r="I25" s="13" t="s">
        <v>31</v>
      </c>
      <c r="J25" s="13">
        <v>1</v>
      </c>
      <c r="K25" s="13" t="s">
        <v>31</v>
      </c>
      <c r="L25" s="13" t="s">
        <v>31</v>
      </c>
      <c r="M25" s="13" t="s">
        <v>31</v>
      </c>
      <c r="N25" s="13" t="s">
        <v>31</v>
      </c>
      <c r="O25" s="13" t="s">
        <v>31</v>
      </c>
      <c r="P25" s="13">
        <f t="shared" si="3"/>
        <v>1</v>
      </c>
      <c r="Q25" s="12"/>
      <c r="R25" s="41" t="str">
        <f t="shared" si="4"/>
        <v/>
      </c>
      <c r="S25" s="41">
        <f t="shared" si="4"/>
        <v>6146855.6999999993</v>
      </c>
      <c r="T25" s="41" t="str">
        <f t="shared" si="4"/>
        <v/>
      </c>
      <c r="U25" s="41" t="str">
        <f t="shared" si="4"/>
        <v/>
      </c>
      <c r="V25" s="41" t="str">
        <f t="shared" si="4"/>
        <v/>
      </c>
      <c r="W25" s="41" t="str">
        <f t="shared" si="4"/>
        <v/>
      </c>
      <c r="X25" s="41" t="str">
        <f t="shared" si="4"/>
        <v/>
      </c>
      <c r="Y25" s="14">
        <f t="shared" si="5"/>
        <v>0</v>
      </c>
      <c r="Z25" s="12"/>
      <c r="AA25" s="10" t="str">
        <f t="shared" si="6"/>
        <v/>
      </c>
      <c r="AB25" s="10">
        <f t="shared" si="1"/>
        <v>0</v>
      </c>
      <c r="AC25" s="10" t="str">
        <f t="shared" si="1"/>
        <v/>
      </c>
      <c r="AD25" s="10" t="str">
        <f t="shared" si="1"/>
        <v/>
      </c>
      <c r="AE25" s="10" t="str">
        <f t="shared" si="1"/>
        <v/>
      </c>
      <c r="AF25" s="10" t="str">
        <f t="shared" si="1"/>
        <v/>
      </c>
      <c r="AG25" s="10" t="str">
        <f t="shared" si="1"/>
        <v/>
      </c>
      <c r="AH25" s="14">
        <f t="shared" si="7"/>
        <v>0</v>
      </c>
      <c r="AI25" s="12"/>
      <c r="AJ25" s="11" t="str">
        <f>IFERROR(VLOOKUP(A25,'[1]BP-18 Line Detail'!A$1:AJ$65536,36,FALSE),"")</f>
        <v>Assigned ML portion all to Network consistent with portion of the line (LTD 3/28/17)</v>
      </c>
    </row>
    <row r="26" spans="1:36" x14ac:dyDescent="0.3">
      <c r="A26" s="15" t="s">
        <v>1075</v>
      </c>
      <c r="B26" s="29" t="str">
        <f>VLOOKUP(A26,'[1]Line Pivot'!A$1:C$65536,2,FALSE)</f>
        <v>ALVEY-FAIRVIEW NO 1 (ML DOUGLAS CO)</v>
      </c>
      <c r="C26" s="10">
        <f>VLOOKUP(A26,'[1]Line Pivot'!A$1:C$65536,3,FALSE)</f>
        <v>19723372.68</v>
      </c>
      <c r="D26" s="10">
        <f>IFERROR(VLOOKUP(A26,'[1]BP-18 Line Detail'!A$1:C$65536,3,FALSE),"")</f>
        <v>19708188</v>
      </c>
      <c r="E26" s="11">
        <f t="shared" si="2"/>
        <v>7.7047570278909977E-4</v>
      </c>
      <c r="F26" s="12"/>
      <c r="G26" s="10">
        <f>IFERROR(VLOOKUP(A26,'[1]O&amp;M Pivot'!M$1:V$65536,10,FALSE),0)</f>
        <v>0</v>
      </c>
      <c r="H26" s="12"/>
      <c r="I26" s="13" t="s">
        <v>31</v>
      </c>
      <c r="J26" s="13">
        <v>1</v>
      </c>
      <c r="K26" s="13" t="s">
        <v>31</v>
      </c>
      <c r="L26" s="13" t="s">
        <v>31</v>
      </c>
      <c r="M26" s="13" t="s">
        <v>31</v>
      </c>
      <c r="N26" s="13" t="s">
        <v>31</v>
      </c>
      <c r="O26" s="13" t="s">
        <v>31</v>
      </c>
      <c r="P26" s="13">
        <f t="shared" si="3"/>
        <v>1</v>
      </c>
      <c r="Q26" s="12"/>
      <c r="R26" s="41" t="str">
        <f t="shared" si="4"/>
        <v/>
      </c>
      <c r="S26" s="41">
        <f t="shared" si="4"/>
        <v>19723372.68</v>
      </c>
      <c r="T26" s="41" t="str">
        <f t="shared" si="4"/>
        <v/>
      </c>
      <c r="U26" s="41" t="str">
        <f t="shared" si="4"/>
        <v/>
      </c>
      <c r="V26" s="41" t="str">
        <f t="shared" si="4"/>
        <v/>
      </c>
      <c r="W26" s="41" t="str">
        <f t="shared" si="4"/>
        <v/>
      </c>
      <c r="X26" s="41" t="str">
        <f t="shared" si="4"/>
        <v/>
      </c>
      <c r="Y26" s="14">
        <f t="shared" si="5"/>
        <v>0</v>
      </c>
      <c r="Z26" s="12"/>
      <c r="AA26" s="10" t="str">
        <f t="shared" si="6"/>
        <v/>
      </c>
      <c r="AB26" s="10">
        <f t="shared" si="1"/>
        <v>0</v>
      </c>
      <c r="AC26" s="10" t="str">
        <f t="shared" si="1"/>
        <v/>
      </c>
      <c r="AD26" s="10" t="str">
        <f t="shared" si="1"/>
        <v/>
      </c>
      <c r="AE26" s="10" t="str">
        <f t="shared" si="1"/>
        <v/>
      </c>
      <c r="AF26" s="10" t="str">
        <f t="shared" si="1"/>
        <v/>
      </c>
      <c r="AG26" s="10" t="str">
        <f t="shared" si="1"/>
        <v/>
      </c>
      <c r="AH26" s="14">
        <f t="shared" si="7"/>
        <v>0</v>
      </c>
      <c r="AI26" s="12"/>
      <c r="AJ26" s="11" t="str">
        <f>IFERROR(VLOOKUP(A26,'[1]BP-18 Line Detail'!A$1:AJ$65536,36,FALSE),"")</f>
        <v>Assigned ML portion all to Network consistent with portion of the line (LTD 3/28/17)</v>
      </c>
    </row>
    <row r="27" spans="1:36" x14ac:dyDescent="0.3">
      <c r="A27" s="15" t="s">
        <v>1076</v>
      </c>
      <c r="B27" s="29" t="str">
        <f>VLOOKUP(A27,'[1]Line Pivot'!A$1:C$65536,2,FALSE)</f>
        <v>ALVEY-FAIRVIEW NO 1 (ML LANE CO)</v>
      </c>
      <c r="C27" s="10">
        <f>VLOOKUP(A27,'[1]Line Pivot'!A$1:C$65536,3,FALSE)</f>
        <v>7941932.3499999996</v>
      </c>
      <c r="D27" s="10">
        <f>IFERROR(VLOOKUP(A27,'[1]BP-18 Line Detail'!A$1:C$65536,3,FALSE),"")</f>
        <v>7935692.6200000001</v>
      </c>
      <c r="E27" s="11">
        <f t="shared" si="2"/>
        <v>7.8628675514394052E-4</v>
      </c>
      <c r="F27" s="12"/>
      <c r="G27" s="10">
        <f>IFERROR(VLOOKUP(A27,'[1]O&amp;M Pivot'!M$1:V$65536,10,FALSE),0)</f>
        <v>0</v>
      </c>
      <c r="H27" s="12"/>
      <c r="I27" s="13" t="s">
        <v>31</v>
      </c>
      <c r="J27" s="13">
        <v>1</v>
      </c>
      <c r="K27" s="13" t="s">
        <v>31</v>
      </c>
      <c r="L27" s="13" t="s">
        <v>31</v>
      </c>
      <c r="M27" s="13" t="s">
        <v>31</v>
      </c>
      <c r="N27" s="13" t="s">
        <v>31</v>
      </c>
      <c r="O27" s="13" t="s">
        <v>31</v>
      </c>
      <c r="P27" s="13">
        <f t="shared" si="3"/>
        <v>1</v>
      </c>
      <c r="Q27" s="12"/>
      <c r="R27" s="41" t="str">
        <f t="shared" si="4"/>
        <v/>
      </c>
      <c r="S27" s="41">
        <f t="shared" si="4"/>
        <v>7941932.3499999996</v>
      </c>
      <c r="T27" s="41" t="str">
        <f t="shared" si="4"/>
        <v/>
      </c>
      <c r="U27" s="41" t="str">
        <f t="shared" si="4"/>
        <v/>
      </c>
      <c r="V27" s="41" t="str">
        <f t="shared" si="4"/>
        <v/>
      </c>
      <c r="W27" s="41" t="str">
        <f t="shared" si="4"/>
        <v/>
      </c>
      <c r="X27" s="41" t="str">
        <f t="shared" si="4"/>
        <v/>
      </c>
      <c r="Y27" s="14">
        <f t="shared" si="5"/>
        <v>0</v>
      </c>
      <c r="Z27" s="12"/>
      <c r="AA27" s="10" t="str">
        <f t="shared" si="6"/>
        <v/>
      </c>
      <c r="AB27" s="10">
        <f t="shared" si="1"/>
        <v>0</v>
      </c>
      <c r="AC27" s="10" t="str">
        <f t="shared" si="1"/>
        <v/>
      </c>
      <c r="AD27" s="10" t="str">
        <f t="shared" si="1"/>
        <v/>
      </c>
      <c r="AE27" s="10" t="str">
        <f t="shared" si="1"/>
        <v/>
      </c>
      <c r="AF27" s="10" t="str">
        <f t="shared" si="1"/>
        <v/>
      </c>
      <c r="AG27" s="10" t="str">
        <f t="shared" si="1"/>
        <v/>
      </c>
      <c r="AH27" s="14">
        <f t="shared" si="7"/>
        <v>0</v>
      </c>
      <c r="AI27" s="12"/>
      <c r="AJ27" s="11" t="str">
        <f>IFERROR(VLOOKUP(A27,'[1]BP-18 Line Detail'!A$1:AJ$65536,36,FALSE),"")</f>
        <v>Assigned ML portion all to Network consistent with portion of the line (LTD 3/28/17)</v>
      </c>
    </row>
    <row r="28" spans="1:36" x14ac:dyDescent="0.3">
      <c r="A28" s="15" t="s">
        <v>1077</v>
      </c>
      <c r="B28" s="29" t="str">
        <f>VLOOKUP(A28,'[1]Line Pivot'!A$1:C$65536,2,FALSE)</f>
        <v>ALVEY-LANE NO 1</v>
      </c>
      <c r="C28" s="10">
        <f>VLOOKUP(A28,'[1]Line Pivot'!A$1:C$65536,3,FALSE)</f>
        <v>2961305.45</v>
      </c>
      <c r="D28" s="10">
        <f>IFERROR(VLOOKUP(A28,'[1]BP-18 Line Detail'!A$1:C$65536,3,FALSE),"")</f>
        <v>2961305.4499999997</v>
      </c>
      <c r="E28" s="11">
        <f t="shared" si="2"/>
        <v>1.5724865103251653E-16</v>
      </c>
      <c r="F28" s="12"/>
      <c r="G28" s="10">
        <f>IFERROR(VLOOKUP(A28,'[1]O&amp;M Pivot'!M$1:V$65536,10,FALSE),0)</f>
        <v>7055.9400000000005</v>
      </c>
      <c r="H28" s="12"/>
      <c r="I28" s="13" t="s">
        <v>31</v>
      </c>
      <c r="J28" s="13">
        <v>1</v>
      </c>
      <c r="K28" s="13" t="s">
        <v>31</v>
      </c>
      <c r="L28" s="13" t="s">
        <v>31</v>
      </c>
      <c r="M28" s="13" t="s">
        <v>31</v>
      </c>
      <c r="N28" s="13" t="s">
        <v>31</v>
      </c>
      <c r="O28" s="13" t="s">
        <v>31</v>
      </c>
      <c r="P28" s="13">
        <f t="shared" si="3"/>
        <v>1</v>
      </c>
      <c r="Q28" s="12"/>
      <c r="R28" s="41" t="str">
        <f t="shared" si="4"/>
        <v/>
      </c>
      <c r="S28" s="41">
        <f t="shared" si="4"/>
        <v>2961305.45</v>
      </c>
      <c r="T28" s="41" t="str">
        <f t="shared" si="4"/>
        <v/>
      </c>
      <c r="U28" s="41" t="str">
        <f t="shared" si="4"/>
        <v/>
      </c>
      <c r="V28" s="41" t="str">
        <f t="shared" si="4"/>
        <v/>
      </c>
      <c r="W28" s="41" t="str">
        <f t="shared" si="4"/>
        <v/>
      </c>
      <c r="X28" s="41" t="str">
        <f t="shared" si="4"/>
        <v/>
      </c>
      <c r="Y28" s="14">
        <f t="shared" si="5"/>
        <v>0</v>
      </c>
      <c r="Z28" s="12"/>
      <c r="AA28" s="10" t="str">
        <f t="shared" si="6"/>
        <v/>
      </c>
      <c r="AB28" s="10">
        <f t="shared" si="1"/>
        <v>7055.9400000000005</v>
      </c>
      <c r="AC28" s="10" t="str">
        <f t="shared" si="1"/>
        <v/>
      </c>
      <c r="AD28" s="10" t="str">
        <f t="shared" si="1"/>
        <v/>
      </c>
      <c r="AE28" s="10" t="str">
        <f t="shared" si="1"/>
        <v/>
      </c>
      <c r="AF28" s="10" t="str">
        <f t="shared" si="1"/>
        <v/>
      </c>
      <c r="AG28" s="10" t="str">
        <f t="shared" si="1"/>
        <v/>
      </c>
      <c r="AH28" s="14">
        <f t="shared" si="7"/>
        <v>0</v>
      </c>
      <c r="AI28" s="12"/>
      <c r="AJ28" s="11" t="str">
        <f>IFERROR(VLOOKUP(A28,'[1]BP-18 Line Detail'!A$1:AJ$65536,36,FALSE),"")</f>
        <v>All Network</v>
      </c>
    </row>
    <row r="29" spans="1:36" x14ac:dyDescent="0.3">
      <c r="A29" s="15" t="s">
        <v>1078</v>
      </c>
      <c r="B29" s="29" t="str">
        <f>VLOOKUP(A29,'[1]Line Pivot'!A$1:C$65536,2,FALSE)</f>
        <v>ALVEY-MARTIN CREEK NO 1</v>
      </c>
      <c r="C29" s="10">
        <f>VLOOKUP(A29,'[1]Line Pivot'!A$1:C$65536,3,FALSE)</f>
        <v>334243.62</v>
      </c>
      <c r="D29" s="10">
        <f>IFERROR(VLOOKUP(A29,'[1]BP-18 Line Detail'!A$1:C$65536,3,FALSE),"")</f>
        <v>334243.62000000005</v>
      </c>
      <c r="E29" s="11">
        <f t="shared" si="2"/>
        <v>-1.7414741054284717E-16</v>
      </c>
      <c r="F29" s="12"/>
      <c r="G29" s="10">
        <f>IFERROR(VLOOKUP(A29,'[1]O&amp;M Pivot'!M$1:V$65536,10,FALSE),0)</f>
        <v>4575.8885714285707</v>
      </c>
      <c r="H29" s="12"/>
      <c r="I29" s="13" t="s">
        <v>31</v>
      </c>
      <c r="J29" s="13">
        <v>1</v>
      </c>
      <c r="K29" s="13" t="s">
        <v>31</v>
      </c>
      <c r="L29" s="13" t="s">
        <v>31</v>
      </c>
      <c r="M29" s="13" t="s">
        <v>31</v>
      </c>
      <c r="N29" s="13" t="s">
        <v>31</v>
      </c>
      <c r="O29" s="13" t="s">
        <v>31</v>
      </c>
      <c r="P29" s="13">
        <f t="shared" si="3"/>
        <v>1</v>
      </c>
      <c r="Q29" s="12"/>
      <c r="R29" s="41" t="str">
        <f t="shared" si="4"/>
        <v/>
      </c>
      <c r="S29" s="41">
        <f t="shared" si="4"/>
        <v>334243.62</v>
      </c>
      <c r="T29" s="41" t="str">
        <f t="shared" si="4"/>
        <v/>
      </c>
      <c r="U29" s="41" t="str">
        <f t="shared" si="4"/>
        <v/>
      </c>
      <c r="V29" s="41" t="str">
        <f t="shared" si="4"/>
        <v/>
      </c>
      <c r="W29" s="41" t="str">
        <f t="shared" si="4"/>
        <v/>
      </c>
      <c r="X29" s="41" t="str">
        <f t="shared" si="4"/>
        <v/>
      </c>
      <c r="Y29" s="14">
        <f t="shared" si="5"/>
        <v>0</v>
      </c>
      <c r="Z29" s="12"/>
      <c r="AA29" s="10" t="str">
        <f t="shared" si="6"/>
        <v/>
      </c>
      <c r="AB29" s="10">
        <f t="shared" si="1"/>
        <v>4575.8885714285707</v>
      </c>
      <c r="AC29" s="10" t="str">
        <f t="shared" si="1"/>
        <v/>
      </c>
      <c r="AD29" s="10" t="str">
        <f t="shared" si="1"/>
        <v/>
      </c>
      <c r="AE29" s="10" t="str">
        <f t="shared" si="1"/>
        <v/>
      </c>
      <c r="AF29" s="10" t="str">
        <f t="shared" si="1"/>
        <v/>
      </c>
      <c r="AG29" s="10" t="str">
        <f t="shared" si="1"/>
        <v/>
      </c>
      <c r="AH29" s="14">
        <f t="shared" si="7"/>
        <v>0</v>
      </c>
      <c r="AI29" s="12"/>
      <c r="AJ29" s="11" t="str">
        <f>IFERROR(VLOOKUP(A29,'[1]BP-18 Line Detail'!A$1:AJ$65536,36,FALSE),"")</f>
        <v>All Network</v>
      </c>
    </row>
    <row r="30" spans="1:36" x14ac:dyDescent="0.3">
      <c r="A30" s="15" t="s">
        <v>1079</v>
      </c>
      <c r="B30" s="29" t="str">
        <f>VLOOKUP(A30,'[1]Line Pivot'!A$1:C$65536,2,FALSE)</f>
        <v>ANACONDA-SILVER BOW NO 1</v>
      </c>
      <c r="C30" s="10">
        <f>VLOOKUP(A30,'[1]Line Pivot'!A$1:C$65536,3,FALSE)</f>
        <v>772812.05</v>
      </c>
      <c r="D30" s="10">
        <f>IFERROR(VLOOKUP(A30,'[1]BP-18 Line Detail'!A$1:C$65536,3,FALSE),"")</f>
        <v>696545.68</v>
      </c>
      <c r="E30" s="11">
        <f t="shared" si="2"/>
        <v>0.10949227335671652</v>
      </c>
      <c r="F30" s="12"/>
      <c r="G30" s="10">
        <f>IFERROR(VLOOKUP(A30,'[1]O&amp;M Pivot'!M$1:V$65536,10,FALSE),0)</f>
        <v>6057.7428571428563</v>
      </c>
      <c r="H30" s="12"/>
      <c r="I30" s="13" t="s">
        <v>31</v>
      </c>
      <c r="J30" s="13">
        <v>1</v>
      </c>
      <c r="K30" s="13" t="s">
        <v>31</v>
      </c>
      <c r="L30" s="13" t="s">
        <v>31</v>
      </c>
      <c r="M30" s="13" t="s">
        <v>31</v>
      </c>
      <c r="N30" s="13" t="s">
        <v>31</v>
      </c>
      <c r="O30" s="13" t="s">
        <v>31</v>
      </c>
      <c r="P30" s="13">
        <f t="shared" si="3"/>
        <v>1</v>
      </c>
      <c r="Q30" s="12"/>
      <c r="R30" s="41" t="str">
        <f t="shared" si="4"/>
        <v/>
      </c>
      <c r="S30" s="41">
        <f t="shared" si="4"/>
        <v>772812.05</v>
      </c>
      <c r="T30" s="41" t="str">
        <f t="shared" si="4"/>
        <v/>
      </c>
      <c r="U30" s="41" t="str">
        <f t="shared" si="4"/>
        <v/>
      </c>
      <c r="V30" s="41" t="str">
        <f t="shared" si="4"/>
        <v/>
      </c>
      <c r="W30" s="41" t="str">
        <f t="shared" si="4"/>
        <v/>
      </c>
      <c r="X30" s="41" t="str">
        <f t="shared" si="4"/>
        <v/>
      </c>
      <c r="Y30" s="14">
        <f t="shared" si="5"/>
        <v>0</v>
      </c>
      <c r="Z30" s="12"/>
      <c r="AA30" s="10" t="str">
        <f t="shared" si="6"/>
        <v/>
      </c>
      <c r="AB30" s="10">
        <f t="shared" si="1"/>
        <v>6057.7428571428563</v>
      </c>
      <c r="AC30" s="10" t="str">
        <f t="shared" si="1"/>
        <v/>
      </c>
      <c r="AD30" s="10" t="str">
        <f t="shared" si="1"/>
        <v/>
      </c>
      <c r="AE30" s="10" t="str">
        <f t="shared" si="1"/>
        <v/>
      </c>
      <c r="AF30" s="10" t="str">
        <f t="shared" si="1"/>
        <v/>
      </c>
      <c r="AG30" s="10" t="str">
        <f t="shared" si="1"/>
        <v/>
      </c>
      <c r="AH30" s="14">
        <f t="shared" si="7"/>
        <v>0</v>
      </c>
      <c r="AI30" s="12"/>
      <c r="AJ30" s="11" t="str">
        <f>IFERROR(VLOOKUP(A30,'[1]BP-18 Line Detail'!A$1:AJ$65536,36,FALSE),"")</f>
        <v>All Network</v>
      </c>
    </row>
    <row r="31" spans="1:36" x14ac:dyDescent="0.3">
      <c r="A31" s="15" t="s">
        <v>1080</v>
      </c>
      <c r="B31" s="29" t="str">
        <f>VLOOKUP(A31,'[1]Line Pivot'!A$1:C$65536,2,FALSE)</f>
        <v>ANDERSON RANCH-MOUNTAIN HOME NO 1</v>
      </c>
      <c r="C31" s="10">
        <f>VLOOKUP(A31,'[1]Line Pivot'!A$1:C$65536,3,FALSE)</f>
        <v>4449861.49</v>
      </c>
      <c r="D31" s="10">
        <f>IFERROR(VLOOKUP(A31,'[1]BP-18 Line Detail'!A$1:C$65536,3,FALSE),"")</f>
        <v>4449861.49</v>
      </c>
      <c r="E31" s="11">
        <f t="shared" si="2"/>
        <v>0</v>
      </c>
      <c r="F31" s="12"/>
      <c r="G31" s="10">
        <f>IFERROR(VLOOKUP(A31,'[1]O&amp;M Pivot'!M$1:V$65536,10,FALSE),0)</f>
        <v>12565.19</v>
      </c>
      <c r="H31" s="12"/>
      <c r="I31" s="13">
        <v>1</v>
      </c>
      <c r="J31" s="13" t="s">
        <v>31</v>
      </c>
      <c r="K31" s="13" t="s">
        <v>31</v>
      </c>
      <c r="L31" s="13" t="s">
        <v>31</v>
      </c>
      <c r="M31" s="13" t="s">
        <v>31</v>
      </c>
      <c r="N31" s="13" t="s">
        <v>31</v>
      </c>
      <c r="O31" s="13" t="s">
        <v>31</v>
      </c>
      <c r="P31" s="13">
        <f t="shared" si="3"/>
        <v>1</v>
      </c>
      <c r="Q31" s="12"/>
      <c r="R31" s="41">
        <f t="shared" si="4"/>
        <v>4449861.49</v>
      </c>
      <c r="S31" s="41" t="str">
        <f t="shared" si="4"/>
        <v/>
      </c>
      <c r="T31" s="41" t="str">
        <f t="shared" si="4"/>
        <v/>
      </c>
      <c r="U31" s="41" t="str">
        <f t="shared" si="4"/>
        <v/>
      </c>
      <c r="V31" s="41" t="str">
        <f t="shared" si="4"/>
        <v/>
      </c>
      <c r="W31" s="41" t="str">
        <f t="shared" si="4"/>
        <v/>
      </c>
      <c r="X31" s="41" t="str">
        <f t="shared" si="4"/>
        <v/>
      </c>
      <c r="Y31" s="14">
        <f t="shared" si="5"/>
        <v>0</v>
      </c>
      <c r="Z31" s="12"/>
      <c r="AA31" s="10">
        <f t="shared" si="6"/>
        <v>12565.19</v>
      </c>
      <c r="AB31" s="10" t="str">
        <f t="shared" si="1"/>
        <v/>
      </c>
      <c r="AC31" s="10" t="str">
        <f t="shared" si="1"/>
        <v/>
      </c>
      <c r="AD31" s="10" t="str">
        <f t="shared" si="1"/>
        <v/>
      </c>
      <c r="AE31" s="10" t="str">
        <f t="shared" si="1"/>
        <v/>
      </c>
      <c r="AF31" s="10" t="str">
        <f t="shared" si="1"/>
        <v/>
      </c>
      <c r="AG31" s="10" t="str">
        <f t="shared" si="1"/>
        <v/>
      </c>
      <c r="AH31" s="14">
        <f t="shared" si="7"/>
        <v>0</v>
      </c>
      <c r="AI31" s="12"/>
      <c r="AJ31" s="11" t="str">
        <f>IFERROR(VLOOKUP(A31,'[1]BP-18 Line Detail'!A$1:AJ$65536,36,FALSE),"")</f>
        <v>New, All network</v>
      </c>
    </row>
    <row r="32" spans="1:36" x14ac:dyDescent="0.3">
      <c r="A32" s="15" t="s">
        <v>1081</v>
      </c>
      <c r="B32" s="29" t="str">
        <f>VLOOKUP(A32,'[1]Line Pivot'!A$1:C$65536,2,FALSE)</f>
        <v>ASHE TAP TO MIDWAY-HEW NO 2</v>
      </c>
      <c r="C32" s="10">
        <f>VLOOKUP(A32,'[1]Line Pivot'!A$1:C$65536,3,FALSE)</f>
        <v>83431.27</v>
      </c>
      <c r="D32" s="10">
        <f>IFERROR(VLOOKUP(A32,'[1]BP-18 Line Detail'!A$1:C$65536,3,FALSE),"")</f>
        <v>83431.27</v>
      </c>
      <c r="E32" s="11">
        <f t="shared" si="2"/>
        <v>0</v>
      </c>
      <c r="F32" s="12"/>
      <c r="G32" s="10">
        <f>IFERROR(VLOOKUP(A32,'[1]O&amp;M Pivot'!M$1:V$65536,10,FALSE),0)</f>
        <v>1944.7328571428573</v>
      </c>
      <c r="H32" s="12"/>
      <c r="I32" s="13" t="s">
        <v>31</v>
      </c>
      <c r="J32" s="13">
        <v>1</v>
      </c>
      <c r="K32" s="13" t="s">
        <v>31</v>
      </c>
      <c r="L32" s="13" t="s">
        <v>31</v>
      </c>
      <c r="M32" s="13" t="s">
        <v>31</v>
      </c>
      <c r="N32" s="13" t="s">
        <v>31</v>
      </c>
      <c r="O32" s="13" t="s">
        <v>31</v>
      </c>
      <c r="P32" s="13">
        <f t="shared" si="3"/>
        <v>1</v>
      </c>
      <c r="Q32" s="12"/>
      <c r="R32" s="41" t="str">
        <f t="shared" si="4"/>
        <v/>
      </c>
      <c r="S32" s="41">
        <f t="shared" si="4"/>
        <v>83431.27</v>
      </c>
      <c r="T32" s="41" t="str">
        <f t="shared" si="4"/>
        <v/>
      </c>
      <c r="U32" s="41" t="str">
        <f t="shared" si="4"/>
        <v/>
      </c>
      <c r="V32" s="41" t="str">
        <f t="shared" si="4"/>
        <v/>
      </c>
      <c r="W32" s="41" t="str">
        <f t="shared" si="4"/>
        <v/>
      </c>
      <c r="X32" s="41" t="str">
        <f t="shared" si="4"/>
        <v/>
      </c>
      <c r="Y32" s="14">
        <f t="shared" si="5"/>
        <v>0</v>
      </c>
      <c r="Z32" s="12"/>
      <c r="AA32" s="10" t="str">
        <f t="shared" si="6"/>
        <v/>
      </c>
      <c r="AB32" s="10">
        <f t="shared" si="1"/>
        <v>1944.7328571428573</v>
      </c>
      <c r="AC32" s="10" t="str">
        <f t="shared" si="1"/>
        <v/>
      </c>
      <c r="AD32" s="10" t="str">
        <f t="shared" si="1"/>
        <v/>
      </c>
      <c r="AE32" s="10" t="str">
        <f t="shared" si="1"/>
        <v/>
      </c>
      <c r="AF32" s="10" t="str">
        <f t="shared" si="1"/>
        <v/>
      </c>
      <c r="AG32" s="10" t="str">
        <f t="shared" si="1"/>
        <v/>
      </c>
      <c r="AH32" s="14">
        <f t="shared" si="7"/>
        <v>0</v>
      </c>
      <c r="AI32" s="12"/>
      <c r="AJ32" s="11" t="str">
        <f>IFERROR(VLOOKUP(A32,'[1]BP-18 Line Detail'!A$1:AJ$65536,36,FALSE),"")</f>
        <v>All Network</v>
      </c>
    </row>
    <row r="33" spans="1:36" x14ac:dyDescent="0.3">
      <c r="A33" s="15" t="s">
        <v>1082</v>
      </c>
      <c r="B33" s="29" t="str">
        <f>VLOOKUP(A33,'[1]Line Pivot'!A$1:C$65536,2,FALSE)</f>
        <v>ASHE-HANFORD NO 1</v>
      </c>
      <c r="C33" s="10">
        <f>VLOOKUP(A33,'[1]Line Pivot'!A$1:C$65536,3,FALSE)</f>
        <v>5509091</v>
      </c>
      <c r="D33" s="10">
        <f>IFERROR(VLOOKUP(A33,'[1]BP-18 Line Detail'!A$1:C$65536,3,FALSE),"")</f>
        <v>5509091</v>
      </c>
      <c r="E33" s="11">
        <f t="shared" si="2"/>
        <v>0</v>
      </c>
      <c r="F33" s="12"/>
      <c r="G33" s="10">
        <f>IFERROR(VLOOKUP(A33,'[1]O&amp;M Pivot'!M$1:V$65536,10,FALSE),0)</f>
        <v>3078.1385714285716</v>
      </c>
      <c r="H33" s="12"/>
      <c r="I33" s="13" t="s">
        <v>31</v>
      </c>
      <c r="J33" s="13">
        <v>1</v>
      </c>
      <c r="K33" s="13" t="s">
        <v>31</v>
      </c>
      <c r="L33" s="13" t="s">
        <v>31</v>
      </c>
      <c r="M33" s="13" t="s">
        <v>31</v>
      </c>
      <c r="N33" s="13" t="s">
        <v>31</v>
      </c>
      <c r="O33" s="13" t="s">
        <v>31</v>
      </c>
      <c r="P33" s="13">
        <f t="shared" si="3"/>
        <v>1</v>
      </c>
      <c r="Q33" s="12"/>
      <c r="R33" s="41" t="str">
        <f t="shared" si="4"/>
        <v/>
      </c>
      <c r="S33" s="41">
        <f t="shared" si="4"/>
        <v>5509091</v>
      </c>
      <c r="T33" s="41" t="str">
        <f t="shared" si="4"/>
        <v/>
      </c>
      <c r="U33" s="41" t="str">
        <f t="shared" si="4"/>
        <v/>
      </c>
      <c r="V33" s="41" t="str">
        <f t="shared" si="4"/>
        <v/>
      </c>
      <c r="W33" s="41" t="str">
        <f t="shared" si="4"/>
        <v/>
      </c>
      <c r="X33" s="41" t="str">
        <f t="shared" si="4"/>
        <v/>
      </c>
      <c r="Y33" s="14">
        <f t="shared" si="5"/>
        <v>0</v>
      </c>
      <c r="Z33" s="12"/>
      <c r="AA33" s="10" t="str">
        <f t="shared" si="6"/>
        <v/>
      </c>
      <c r="AB33" s="10">
        <f t="shared" si="1"/>
        <v>3078.1385714285716</v>
      </c>
      <c r="AC33" s="10" t="str">
        <f t="shared" si="1"/>
        <v/>
      </c>
      <c r="AD33" s="10" t="str">
        <f t="shared" si="1"/>
        <v/>
      </c>
      <c r="AE33" s="10" t="str">
        <f t="shared" si="1"/>
        <v/>
      </c>
      <c r="AF33" s="10" t="str">
        <f t="shared" si="1"/>
        <v/>
      </c>
      <c r="AG33" s="10" t="str">
        <f t="shared" si="1"/>
        <v/>
      </c>
      <c r="AH33" s="14">
        <f t="shared" si="7"/>
        <v>0</v>
      </c>
      <c r="AI33" s="12"/>
      <c r="AJ33" s="11" t="str">
        <f>IFERROR(VLOOKUP(A33,'[1]BP-18 Line Detail'!A$1:AJ$65536,36,FALSE),"")</f>
        <v>All Network</v>
      </c>
    </row>
    <row r="34" spans="1:36" x14ac:dyDescent="0.3">
      <c r="A34" s="15" t="s">
        <v>1083</v>
      </c>
      <c r="B34" s="29" t="str">
        <f>VLOOKUP(A34,'[1]Line Pivot'!A$1:C$65536,2,FALSE)</f>
        <v>ASHE-MARION NO 2</v>
      </c>
      <c r="C34" s="10">
        <f>VLOOKUP(A34,'[1]Line Pivot'!A$1:C$65536,3,FALSE)</f>
        <v>84687856.512999997</v>
      </c>
      <c r="D34" s="10">
        <f>IFERROR(VLOOKUP(A34,'[1]BP-18 Line Detail'!A$1:C$65536,3,FALSE),"")</f>
        <v>84687856.512999982</v>
      </c>
      <c r="E34" s="11">
        <f t="shared" si="2"/>
        <v>1.7595393020202677E-16</v>
      </c>
      <c r="F34" s="12"/>
      <c r="G34" s="10">
        <f>IFERROR(VLOOKUP(A34,'[1]O&amp;M Pivot'!M$1:V$65536,10,FALSE),0)</f>
        <v>205179.95</v>
      </c>
      <c r="H34" s="12"/>
      <c r="I34" s="13" t="s">
        <v>31</v>
      </c>
      <c r="J34" s="13">
        <v>1</v>
      </c>
      <c r="K34" s="13" t="s">
        <v>31</v>
      </c>
      <c r="L34" s="13" t="s">
        <v>31</v>
      </c>
      <c r="M34" s="13" t="s">
        <v>31</v>
      </c>
      <c r="N34" s="13" t="s">
        <v>31</v>
      </c>
      <c r="O34" s="13" t="s">
        <v>31</v>
      </c>
      <c r="P34" s="13">
        <f t="shared" si="3"/>
        <v>1</v>
      </c>
      <c r="Q34" s="12"/>
      <c r="R34" s="41" t="str">
        <f t="shared" si="4"/>
        <v/>
      </c>
      <c r="S34" s="41">
        <f t="shared" si="4"/>
        <v>84687856.512999997</v>
      </c>
      <c r="T34" s="41" t="str">
        <f t="shared" si="4"/>
        <v/>
      </c>
      <c r="U34" s="41" t="str">
        <f t="shared" si="4"/>
        <v/>
      </c>
      <c r="V34" s="41" t="str">
        <f t="shared" si="4"/>
        <v/>
      </c>
      <c r="W34" s="41" t="str">
        <f t="shared" si="4"/>
        <v/>
      </c>
      <c r="X34" s="41" t="str">
        <f t="shared" si="4"/>
        <v/>
      </c>
      <c r="Y34" s="14">
        <f t="shared" si="5"/>
        <v>0</v>
      </c>
      <c r="Z34" s="12"/>
      <c r="AA34" s="10" t="str">
        <f t="shared" si="6"/>
        <v/>
      </c>
      <c r="AB34" s="10">
        <f t="shared" si="1"/>
        <v>205179.95</v>
      </c>
      <c r="AC34" s="10" t="str">
        <f t="shared" si="1"/>
        <v/>
      </c>
      <c r="AD34" s="10" t="str">
        <f t="shared" si="1"/>
        <v/>
      </c>
      <c r="AE34" s="10" t="str">
        <f t="shared" si="1"/>
        <v/>
      </c>
      <c r="AF34" s="10" t="str">
        <f t="shared" si="1"/>
        <v/>
      </c>
      <c r="AG34" s="10" t="str">
        <f t="shared" si="1"/>
        <v/>
      </c>
      <c r="AH34" s="14">
        <f t="shared" si="7"/>
        <v>0</v>
      </c>
      <c r="AI34" s="12"/>
      <c r="AJ34" s="11" t="str">
        <f>IFERROR(VLOOKUP(A34,'[1]BP-18 Line Detail'!A$1:AJ$65536,36,FALSE),"")</f>
        <v>All Network</v>
      </c>
    </row>
    <row r="35" spans="1:36" x14ac:dyDescent="0.3">
      <c r="A35" s="15" t="s">
        <v>1084</v>
      </c>
      <c r="B35" s="29" t="str">
        <f>VLOOKUP(A35,'[1]Line Pivot'!A$1:C$65536,2,FALSE)</f>
        <v>ASHE-SLATT NO 1</v>
      </c>
      <c r="C35" s="10">
        <f>VLOOKUP(A35,'[1]Line Pivot'!A$1:C$65536,3,FALSE)</f>
        <v>25272635.548999999</v>
      </c>
      <c r="D35" s="10">
        <f>IFERROR(VLOOKUP(A35,'[1]BP-18 Line Detail'!A$1:C$65536,3,FALSE),"")</f>
        <v>25272635.549000002</v>
      </c>
      <c r="E35" s="11">
        <f t="shared" si="2"/>
        <v>-1.4740410794272377E-16</v>
      </c>
      <c r="F35" s="12"/>
      <c r="G35" s="10">
        <f>IFERROR(VLOOKUP(A35,'[1]O&amp;M Pivot'!M$1:V$65536,10,FALSE),0)</f>
        <v>29995.185714285712</v>
      </c>
      <c r="H35" s="12"/>
      <c r="I35" s="13" t="s">
        <v>31</v>
      </c>
      <c r="J35" s="13">
        <v>1</v>
      </c>
      <c r="K35" s="13" t="s">
        <v>31</v>
      </c>
      <c r="L35" s="13" t="s">
        <v>31</v>
      </c>
      <c r="M35" s="13" t="s">
        <v>31</v>
      </c>
      <c r="N35" s="13" t="s">
        <v>31</v>
      </c>
      <c r="O35" s="13" t="s">
        <v>31</v>
      </c>
      <c r="P35" s="13">
        <f t="shared" si="3"/>
        <v>1</v>
      </c>
      <c r="Q35" s="12"/>
      <c r="R35" s="41" t="str">
        <f t="shared" si="4"/>
        <v/>
      </c>
      <c r="S35" s="41">
        <f t="shared" si="4"/>
        <v>25272635.548999999</v>
      </c>
      <c r="T35" s="41" t="str">
        <f t="shared" si="4"/>
        <v/>
      </c>
      <c r="U35" s="41" t="str">
        <f t="shared" si="4"/>
        <v/>
      </c>
      <c r="V35" s="41" t="str">
        <f t="shared" si="4"/>
        <v/>
      </c>
      <c r="W35" s="41" t="str">
        <f t="shared" si="4"/>
        <v/>
      </c>
      <c r="X35" s="41" t="str">
        <f t="shared" si="4"/>
        <v/>
      </c>
      <c r="Y35" s="14">
        <f t="shared" si="5"/>
        <v>0</v>
      </c>
      <c r="Z35" s="12"/>
      <c r="AA35" s="10" t="str">
        <f t="shared" si="6"/>
        <v/>
      </c>
      <c r="AB35" s="10">
        <f t="shared" si="1"/>
        <v>29995.185714285712</v>
      </c>
      <c r="AC35" s="10" t="str">
        <f t="shared" si="1"/>
        <v/>
      </c>
      <c r="AD35" s="10" t="str">
        <f t="shared" si="1"/>
        <v/>
      </c>
      <c r="AE35" s="10" t="str">
        <f t="shared" si="1"/>
        <v/>
      </c>
      <c r="AF35" s="10" t="str">
        <f t="shared" si="1"/>
        <v/>
      </c>
      <c r="AG35" s="10" t="str">
        <f t="shared" si="1"/>
        <v/>
      </c>
      <c r="AH35" s="14">
        <f t="shared" si="7"/>
        <v>0</v>
      </c>
      <c r="AI35" s="12"/>
      <c r="AJ35" s="11" t="str">
        <f>IFERROR(VLOOKUP(A35,'[1]BP-18 Line Detail'!A$1:AJ$65536,36,FALSE),"")</f>
        <v>All Network</v>
      </c>
    </row>
    <row r="36" spans="1:36" x14ac:dyDescent="0.3">
      <c r="A36" s="15" t="s">
        <v>1085</v>
      </c>
      <c r="B36" s="29" t="str">
        <f>VLOOKUP(A36,'[1]Line Pivot'!A$1:C$65536,2,FALSE)</f>
        <v>ASHE-WHITE BLUFFS NO 1</v>
      </c>
      <c r="C36" s="10">
        <f>VLOOKUP(A36,'[1]Line Pivot'!A$1:C$65536,3,FALSE)</f>
        <v>1215881</v>
      </c>
      <c r="D36" s="10">
        <f>IFERROR(VLOOKUP(A36,'[1]BP-18 Line Detail'!A$1:C$65536,3,FALSE),"")</f>
        <v>1215881</v>
      </c>
      <c r="E36" s="11">
        <f t="shared" si="2"/>
        <v>0</v>
      </c>
      <c r="F36" s="12"/>
      <c r="G36" s="10">
        <f>IFERROR(VLOOKUP(A36,'[1]O&amp;M Pivot'!M$1:V$65536,10,FALSE),0)</f>
        <v>1544.1471428571429</v>
      </c>
      <c r="H36" s="12"/>
      <c r="I36" s="13" t="s">
        <v>31</v>
      </c>
      <c r="J36" s="13">
        <v>1</v>
      </c>
      <c r="K36" s="13" t="s">
        <v>31</v>
      </c>
      <c r="L36" s="13" t="s">
        <v>31</v>
      </c>
      <c r="M36" s="13" t="s">
        <v>31</v>
      </c>
      <c r="N36" s="13" t="s">
        <v>31</v>
      </c>
      <c r="O36" s="13" t="s">
        <v>31</v>
      </c>
      <c r="P36" s="13">
        <f t="shared" si="3"/>
        <v>1</v>
      </c>
      <c r="Q36" s="12"/>
      <c r="R36" s="41" t="str">
        <f t="shared" si="4"/>
        <v/>
      </c>
      <c r="S36" s="41">
        <f t="shared" si="4"/>
        <v>1215881</v>
      </c>
      <c r="T36" s="41" t="str">
        <f t="shared" si="4"/>
        <v/>
      </c>
      <c r="U36" s="41" t="str">
        <f t="shared" si="4"/>
        <v/>
      </c>
      <c r="V36" s="41" t="str">
        <f t="shared" si="4"/>
        <v/>
      </c>
      <c r="W36" s="41" t="str">
        <f t="shared" si="4"/>
        <v/>
      </c>
      <c r="X36" s="41" t="str">
        <f t="shared" si="4"/>
        <v/>
      </c>
      <c r="Y36" s="14">
        <f t="shared" si="5"/>
        <v>0</v>
      </c>
      <c r="Z36" s="12"/>
      <c r="AA36" s="10" t="str">
        <f t="shared" si="6"/>
        <v/>
      </c>
      <c r="AB36" s="10">
        <f t="shared" si="1"/>
        <v>1544.1471428571429</v>
      </c>
      <c r="AC36" s="10" t="str">
        <f t="shared" si="1"/>
        <v/>
      </c>
      <c r="AD36" s="10" t="str">
        <f t="shared" si="1"/>
        <v/>
      </c>
      <c r="AE36" s="10" t="str">
        <f t="shared" si="1"/>
        <v/>
      </c>
      <c r="AF36" s="10" t="str">
        <f t="shared" si="1"/>
        <v/>
      </c>
      <c r="AG36" s="10" t="str">
        <f t="shared" si="1"/>
        <v/>
      </c>
      <c r="AH36" s="14">
        <f t="shared" si="7"/>
        <v>0</v>
      </c>
      <c r="AI36" s="12"/>
      <c r="AJ36" s="11" t="str">
        <f>IFERROR(VLOOKUP(A36,'[1]BP-18 Line Detail'!A$1:AJ$65536,36,FALSE),"")</f>
        <v>All Network</v>
      </c>
    </row>
    <row r="37" spans="1:36" x14ac:dyDescent="0.3">
      <c r="A37" s="15" t="s">
        <v>1086</v>
      </c>
      <c r="B37" s="29" t="str">
        <f>VLOOKUP(A37,'[1]Line Pivot'!A$1:C$65536,2,FALSE)</f>
        <v>BADGER CANYON-REATA NO 1</v>
      </c>
      <c r="C37" s="10">
        <f>VLOOKUP(A37,'[1]Line Pivot'!A$1:C$65536,3,FALSE)</f>
        <v>352148</v>
      </c>
      <c r="D37" s="10">
        <f>IFERROR(VLOOKUP(A37,'[1]BP-18 Line Detail'!A$1:C$65536,3,FALSE),"")</f>
        <v>352148</v>
      </c>
      <c r="E37" s="11">
        <f t="shared" si="2"/>
        <v>0</v>
      </c>
      <c r="F37" s="12"/>
      <c r="G37" s="10">
        <f>IFERROR(VLOOKUP(A37,'[1]O&amp;M Pivot'!M$1:V$65536,10,FALSE),0)</f>
        <v>1474.9642857142858</v>
      </c>
      <c r="H37" s="12"/>
      <c r="I37" s="13" t="s">
        <v>31</v>
      </c>
      <c r="J37" s="13">
        <v>1</v>
      </c>
      <c r="K37" s="13" t="s">
        <v>31</v>
      </c>
      <c r="L37" s="13" t="s">
        <v>31</v>
      </c>
      <c r="M37" s="13" t="s">
        <v>31</v>
      </c>
      <c r="N37" s="13" t="s">
        <v>31</v>
      </c>
      <c r="O37" s="13" t="s">
        <v>31</v>
      </c>
      <c r="P37" s="13">
        <f t="shared" si="3"/>
        <v>1</v>
      </c>
      <c r="Q37" s="12"/>
      <c r="R37" s="41" t="str">
        <f t="shared" si="4"/>
        <v/>
      </c>
      <c r="S37" s="41">
        <f t="shared" si="4"/>
        <v>352148</v>
      </c>
      <c r="T37" s="41" t="str">
        <f t="shared" si="4"/>
        <v/>
      </c>
      <c r="U37" s="41" t="str">
        <f t="shared" si="4"/>
        <v/>
      </c>
      <c r="V37" s="41" t="str">
        <f t="shared" si="4"/>
        <v/>
      </c>
      <c r="W37" s="41" t="str">
        <f t="shared" si="4"/>
        <v/>
      </c>
      <c r="X37" s="41" t="str">
        <f t="shared" si="4"/>
        <v/>
      </c>
      <c r="Y37" s="14">
        <f t="shared" si="5"/>
        <v>0</v>
      </c>
      <c r="Z37" s="12"/>
      <c r="AA37" s="10" t="str">
        <f t="shared" si="6"/>
        <v/>
      </c>
      <c r="AB37" s="10">
        <f t="shared" si="1"/>
        <v>1474.9642857142858</v>
      </c>
      <c r="AC37" s="10" t="str">
        <f t="shared" si="1"/>
        <v/>
      </c>
      <c r="AD37" s="10" t="str">
        <f t="shared" si="1"/>
        <v/>
      </c>
      <c r="AE37" s="10" t="str">
        <f t="shared" si="1"/>
        <v/>
      </c>
      <c r="AF37" s="10" t="str">
        <f t="shared" si="1"/>
        <v/>
      </c>
      <c r="AG37" s="10" t="str">
        <f t="shared" si="1"/>
        <v/>
      </c>
      <c r="AH37" s="14">
        <f t="shared" si="7"/>
        <v>0</v>
      </c>
      <c r="AI37" s="12"/>
      <c r="AJ37" s="11" t="str">
        <f>IFERROR(VLOOKUP(A37,'[1]BP-18 Line Detail'!A$1:AJ$65536,36,FALSE),"")</f>
        <v>All Network</v>
      </c>
    </row>
    <row r="38" spans="1:36" x14ac:dyDescent="0.3">
      <c r="A38" s="15" t="s">
        <v>1087</v>
      </c>
      <c r="B38" s="29" t="str">
        <f>VLOOKUP(A38,'[1]Line Pivot'!A$1:C$65536,2,FALSE)</f>
        <v>BADGER CANYON-RICHLAND NO 1</v>
      </c>
      <c r="C38" s="10">
        <f>VLOOKUP(A38,'[1]Line Pivot'!A$1:C$65536,3,FALSE)</f>
        <v>613498.55999999994</v>
      </c>
      <c r="D38" s="10">
        <f>IFERROR(VLOOKUP(A38,'[1]BP-18 Line Detail'!A$1:C$65536,3,FALSE),"")</f>
        <v>613498.56000000006</v>
      </c>
      <c r="E38" s="11">
        <f t="shared" si="2"/>
        <v>-1.8975647119193695E-16</v>
      </c>
      <c r="F38" s="12"/>
      <c r="G38" s="10">
        <f>IFERROR(VLOOKUP(A38,'[1]O&amp;M Pivot'!M$1:V$65536,10,FALSE),0)</f>
        <v>1970.5599999999997</v>
      </c>
      <c r="H38" s="12"/>
      <c r="I38" s="13" t="s">
        <v>31</v>
      </c>
      <c r="J38" s="13">
        <v>1</v>
      </c>
      <c r="K38" s="13" t="s">
        <v>31</v>
      </c>
      <c r="L38" s="13" t="s">
        <v>31</v>
      </c>
      <c r="M38" s="13" t="s">
        <v>31</v>
      </c>
      <c r="N38" s="13" t="s">
        <v>31</v>
      </c>
      <c r="O38" s="13" t="s">
        <v>31</v>
      </c>
      <c r="P38" s="13">
        <f t="shared" si="3"/>
        <v>1</v>
      </c>
      <c r="Q38" s="12"/>
      <c r="R38" s="41" t="str">
        <f t="shared" si="4"/>
        <v/>
      </c>
      <c r="S38" s="41">
        <f t="shared" si="4"/>
        <v>613498.55999999994</v>
      </c>
      <c r="T38" s="41" t="str">
        <f t="shared" si="4"/>
        <v/>
      </c>
      <c r="U38" s="41" t="str">
        <f t="shared" si="4"/>
        <v/>
      </c>
      <c r="V38" s="41" t="str">
        <f t="shared" si="4"/>
        <v/>
      </c>
      <c r="W38" s="41" t="str">
        <f t="shared" si="4"/>
        <v/>
      </c>
      <c r="X38" s="41" t="str">
        <f t="shared" si="4"/>
        <v/>
      </c>
      <c r="Y38" s="14">
        <f t="shared" si="5"/>
        <v>0</v>
      </c>
      <c r="Z38" s="12"/>
      <c r="AA38" s="10" t="str">
        <f t="shared" si="6"/>
        <v/>
      </c>
      <c r="AB38" s="10">
        <f t="shared" si="1"/>
        <v>1970.5599999999997</v>
      </c>
      <c r="AC38" s="10" t="str">
        <f t="shared" si="1"/>
        <v/>
      </c>
      <c r="AD38" s="10" t="str">
        <f t="shared" si="1"/>
        <v/>
      </c>
      <c r="AE38" s="10" t="str">
        <f t="shared" si="1"/>
        <v/>
      </c>
      <c r="AF38" s="10" t="str">
        <f t="shared" si="1"/>
        <v/>
      </c>
      <c r="AG38" s="10" t="str">
        <f t="shared" si="1"/>
        <v/>
      </c>
      <c r="AH38" s="14">
        <f t="shared" si="7"/>
        <v>0</v>
      </c>
      <c r="AI38" s="12"/>
      <c r="AJ38" s="11" t="str">
        <f>IFERROR(VLOOKUP(A38,'[1]BP-18 Line Detail'!A$1:AJ$65536,36,FALSE),"")</f>
        <v>All Network</v>
      </c>
    </row>
    <row r="39" spans="1:36" x14ac:dyDescent="0.3">
      <c r="A39" s="15" t="s">
        <v>1088</v>
      </c>
      <c r="B39" s="29" t="str">
        <f>VLOOKUP(A39,'[1]Line Pivot'!A$1:C$65536,2,FALSE)</f>
        <v>BAKERS CORNER TAP TO LEXINGTON-LONGVIEW NO 1</v>
      </c>
      <c r="C39" s="10">
        <f>VLOOKUP(A39,'[1]Line Pivot'!A$1:C$65536,3,FALSE)</f>
        <v>260046.70999999996</v>
      </c>
      <c r="D39" s="10">
        <f>IFERROR(VLOOKUP(A39,'[1]BP-18 Line Detail'!A$1:C$65536,3,FALSE),"")</f>
        <v>260046.71</v>
      </c>
      <c r="E39" s="11">
        <f t="shared" si="2"/>
        <v>-1.1191770300317857E-16</v>
      </c>
      <c r="F39" s="12"/>
      <c r="G39" s="10">
        <f>IFERROR(VLOOKUP(A39,'[1]O&amp;M Pivot'!M$1:V$65536,10,FALSE),0)</f>
        <v>175.88857142857142</v>
      </c>
      <c r="H39" s="12"/>
      <c r="I39" s="13" t="s">
        <v>31</v>
      </c>
      <c r="J39" s="13">
        <v>1</v>
      </c>
      <c r="K39" s="13" t="s">
        <v>31</v>
      </c>
      <c r="L39" s="13" t="s">
        <v>31</v>
      </c>
      <c r="M39" s="13" t="s">
        <v>31</v>
      </c>
      <c r="N39" s="13" t="s">
        <v>31</v>
      </c>
      <c r="O39" s="13" t="s">
        <v>31</v>
      </c>
      <c r="P39" s="13">
        <f t="shared" si="3"/>
        <v>1</v>
      </c>
      <c r="Q39" s="12"/>
      <c r="R39" s="41" t="str">
        <f t="shared" si="4"/>
        <v/>
      </c>
      <c r="S39" s="41">
        <f t="shared" si="4"/>
        <v>260046.70999999996</v>
      </c>
      <c r="T39" s="41" t="str">
        <f t="shared" si="4"/>
        <v/>
      </c>
      <c r="U39" s="41" t="str">
        <f t="shared" si="4"/>
        <v/>
      </c>
      <c r="V39" s="41" t="str">
        <f t="shared" si="4"/>
        <v/>
      </c>
      <c r="W39" s="41" t="str">
        <f t="shared" si="4"/>
        <v/>
      </c>
      <c r="X39" s="41" t="str">
        <f t="shared" si="4"/>
        <v/>
      </c>
      <c r="Y39" s="14">
        <f t="shared" si="5"/>
        <v>0</v>
      </c>
      <c r="Z39" s="12"/>
      <c r="AA39" s="10" t="str">
        <f t="shared" si="6"/>
        <v/>
      </c>
      <c r="AB39" s="10">
        <f t="shared" si="1"/>
        <v>175.88857142857142</v>
      </c>
      <c r="AC39" s="10" t="str">
        <f t="shared" si="1"/>
        <v/>
      </c>
      <c r="AD39" s="10" t="str">
        <f t="shared" si="1"/>
        <v/>
      </c>
      <c r="AE39" s="10" t="str">
        <f t="shared" si="1"/>
        <v/>
      </c>
      <c r="AF39" s="10" t="str">
        <f t="shared" si="1"/>
        <v/>
      </c>
      <c r="AG39" s="10" t="str">
        <f t="shared" si="1"/>
        <v/>
      </c>
      <c r="AH39" s="14">
        <f t="shared" si="7"/>
        <v>0</v>
      </c>
      <c r="AI39" s="12"/>
      <c r="AJ39" s="11" t="str">
        <f>IFERROR(VLOOKUP(A39,'[1]BP-18 Line Detail'!A$1:AJ$65536,36,FALSE),"")</f>
        <v>New FY13; All Network - Tap to serve Network service</v>
      </c>
    </row>
    <row r="40" spans="1:36" x14ac:dyDescent="0.3">
      <c r="A40" s="15" t="s">
        <v>1089</v>
      </c>
      <c r="B40" s="29" t="str">
        <f>VLOOKUP(A40,'[1]Line Pivot'!A$1:C$65536,2,FALSE)</f>
        <v>BALD MOUNTAIN TAP TO UNDERWOOD TAP</v>
      </c>
      <c r="C40" s="10">
        <f>VLOOKUP(A40,'[1]Line Pivot'!A$1:C$65536,3,FALSE)</f>
        <v>119704</v>
      </c>
      <c r="D40" s="10">
        <f>IFERROR(VLOOKUP(A40,'[1]BP-18 Line Detail'!A$1:C$65536,3,FALSE),"")</f>
        <v>119704</v>
      </c>
      <c r="E40" s="11">
        <f t="shared" si="2"/>
        <v>0</v>
      </c>
      <c r="F40" s="12"/>
      <c r="G40" s="10">
        <f>IFERROR(VLOOKUP(A40,'[1]O&amp;M Pivot'!M$1:V$65536,10,FALSE),0)</f>
        <v>70.25</v>
      </c>
      <c r="H40" s="12"/>
      <c r="I40" s="13" t="s">
        <v>31</v>
      </c>
      <c r="J40" s="13">
        <v>1</v>
      </c>
      <c r="K40" s="13" t="s">
        <v>31</v>
      </c>
      <c r="L40" s="13" t="s">
        <v>31</v>
      </c>
      <c r="M40" s="13" t="s">
        <v>31</v>
      </c>
      <c r="N40" s="13" t="s">
        <v>31</v>
      </c>
      <c r="O40" s="13" t="s">
        <v>31</v>
      </c>
      <c r="P40" s="13">
        <f t="shared" si="3"/>
        <v>1</v>
      </c>
      <c r="Q40" s="12"/>
      <c r="R40" s="41" t="str">
        <f t="shared" si="4"/>
        <v/>
      </c>
      <c r="S40" s="41">
        <f t="shared" si="4"/>
        <v>119704</v>
      </c>
      <c r="T40" s="41" t="str">
        <f t="shared" si="4"/>
        <v/>
      </c>
      <c r="U40" s="41" t="str">
        <f t="shared" si="4"/>
        <v/>
      </c>
      <c r="V40" s="41" t="str">
        <f t="shared" si="4"/>
        <v/>
      </c>
      <c r="W40" s="41" t="str">
        <f t="shared" si="4"/>
        <v/>
      </c>
      <c r="X40" s="41" t="str">
        <f t="shared" si="4"/>
        <v/>
      </c>
      <c r="Y40" s="14">
        <f t="shared" si="5"/>
        <v>0</v>
      </c>
      <c r="Z40" s="12"/>
      <c r="AA40" s="10" t="str">
        <f t="shared" si="6"/>
        <v/>
      </c>
      <c r="AB40" s="10">
        <f t="shared" si="1"/>
        <v>70.25</v>
      </c>
      <c r="AC40" s="10" t="str">
        <f t="shared" si="1"/>
        <v/>
      </c>
      <c r="AD40" s="10" t="str">
        <f t="shared" si="1"/>
        <v/>
      </c>
      <c r="AE40" s="10" t="str">
        <f t="shared" si="1"/>
        <v/>
      </c>
      <c r="AF40" s="10" t="str">
        <f t="shared" si="1"/>
        <v/>
      </c>
      <c r="AG40" s="10" t="str">
        <f t="shared" si="1"/>
        <v/>
      </c>
      <c r="AH40" s="14">
        <f t="shared" si="7"/>
        <v>0</v>
      </c>
      <c r="AI40" s="12"/>
      <c r="AJ40" s="11" t="str">
        <f>IFERROR(VLOOKUP(A40,'[1]BP-18 Line Detail'!A$1:AJ$65536,36,FALSE),"")</f>
        <v>All Network</v>
      </c>
    </row>
    <row r="41" spans="1:36" x14ac:dyDescent="0.3">
      <c r="A41" s="15" t="s">
        <v>1090</v>
      </c>
      <c r="B41" s="29" t="str">
        <f>VLOOKUP(A41,'[1]Line Pivot'!A$1:C$65536,2,FALSE)</f>
        <v>BALD MOUNTAIN-CONDIT FIBER SYSTEM (UNKNOWN)</v>
      </c>
      <c r="C41" s="10">
        <f>VLOOKUP(A41,'[1]Line Pivot'!A$1:C$65536,3,FALSE)</f>
        <v>6914</v>
      </c>
      <c r="D41" s="10">
        <f>IFERROR(VLOOKUP(A41,'[1]BP-18 Line Detail'!A$1:C$65536,3,FALSE),"")</f>
        <v>6914</v>
      </c>
      <c r="E41" s="11">
        <f t="shared" si="2"/>
        <v>0</v>
      </c>
      <c r="F41" s="12"/>
      <c r="G41" s="10">
        <f>IFERROR(VLOOKUP(A41,'[1]O&amp;M Pivot'!M$1:V$65536,10,FALSE),0)</f>
        <v>0</v>
      </c>
      <c r="H41" s="12"/>
      <c r="I41" s="13" t="s">
        <v>31</v>
      </c>
      <c r="J41" s="13" t="s">
        <v>31</v>
      </c>
      <c r="K41" s="13" t="s">
        <v>31</v>
      </c>
      <c r="L41" s="13" t="s">
        <v>31</v>
      </c>
      <c r="M41" s="13" t="s">
        <v>31</v>
      </c>
      <c r="N41" s="13" t="s">
        <v>31</v>
      </c>
      <c r="O41" s="13">
        <v>1</v>
      </c>
      <c r="P41" s="13">
        <f t="shared" si="3"/>
        <v>1</v>
      </c>
      <c r="Q41" s="12"/>
      <c r="R41" s="41" t="str">
        <f t="shared" si="4"/>
        <v/>
      </c>
      <c r="S41" s="41" t="str">
        <f t="shared" si="4"/>
        <v/>
      </c>
      <c r="T41" s="41" t="str">
        <f t="shared" si="4"/>
        <v/>
      </c>
      <c r="U41" s="41" t="str">
        <f t="shared" si="4"/>
        <v/>
      </c>
      <c r="V41" s="41" t="str">
        <f t="shared" si="4"/>
        <v/>
      </c>
      <c r="W41" s="41" t="str">
        <f t="shared" si="4"/>
        <v/>
      </c>
      <c r="X41" s="41">
        <f t="shared" si="4"/>
        <v>6914</v>
      </c>
      <c r="Y41" s="14">
        <f t="shared" si="5"/>
        <v>0</v>
      </c>
      <c r="Z41" s="12"/>
      <c r="AA41" s="10" t="str">
        <f t="shared" si="6"/>
        <v/>
      </c>
      <c r="AB41" s="10" t="str">
        <f t="shared" si="1"/>
        <v/>
      </c>
      <c r="AC41" s="10" t="str">
        <f t="shared" si="1"/>
        <v/>
      </c>
      <c r="AD41" s="10" t="str">
        <f t="shared" si="1"/>
        <v/>
      </c>
      <c r="AE41" s="10" t="str">
        <f t="shared" si="1"/>
        <v/>
      </c>
      <c r="AF41" s="10" t="str">
        <f t="shared" si="1"/>
        <v/>
      </c>
      <c r="AG41" s="10">
        <f t="shared" si="1"/>
        <v>0</v>
      </c>
      <c r="AH41" s="14">
        <f t="shared" si="7"/>
        <v>0</v>
      </c>
      <c r="AI41" s="12"/>
      <c r="AJ41" s="11" t="str">
        <f>IFERROR(VLOOKUP(A41,'[1]BP-18 Line Detail'!A$1:AJ$65536,36,FALSE),"")</f>
        <v>Unsegmented - fiber</v>
      </c>
    </row>
    <row r="42" spans="1:36" x14ac:dyDescent="0.3">
      <c r="A42" s="15" t="s">
        <v>1091</v>
      </c>
      <c r="B42" s="29" t="str">
        <f>VLOOKUP(A42,'[1]Line Pivot'!A$1:C$65536,2,FALSE)</f>
        <v>BANDON SUBSTATION TRANSFORMER TIE 1</v>
      </c>
      <c r="C42" s="10">
        <f>VLOOKUP(A42,'[1]Line Pivot'!A$1:C$65536,3,FALSE)</f>
        <v>30868.89</v>
      </c>
      <c r="D42" s="10">
        <f>IFERROR(VLOOKUP(A42,'[1]BP-18 Line Detail'!A$1:C$65536,3,FALSE),"")</f>
        <v>30868.89</v>
      </c>
      <c r="E42" s="11">
        <f t="shared" si="2"/>
        <v>0</v>
      </c>
      <c r="F42" s="12"/>
      <c r="G42" s="10">
        <f>IFERROR(VLOOKUP(A42,'[1]O&amp;M Pivot'!M$1:V$65536,10,FALSE),0)</f>
        <v>387.95142857142855</v>
      </c>
      <c r="H42" s="12"/>
      <c r="I42" s="13" t="s">
        <v>31</v>
      </c>
      <c r="J42" s="13">
        <v>1</v>
      </c>
      <c r="K42" s="13" t="s">
        <v>31</v>
      </c>
      <c r="L42" s="13" t="s">
        <v>31</v>
      </c>
      <c r="M42" s="13" t="s">
        <v>31</v>
      </c>
      <c r="N42" s="13" t="s">
        <v>31</v>
      </c>
      <c r="O42" s="13" t="s">
        <v>31</v>
      </c>
      <c r="P42" s="13">
        <f t="shared" si="3"/>
        <v>1</v>
      </c>
      <c r="Q42" s="12"/>
      <c r="R42" s="41" t="str">
        <f t="shared" si="4"/>
        <v/>
      </c>
      <c r="S42" s="41">
        <f t="shared" si="4"/>
        <v>30868.89</v>
      </c>
      <c r="T42" s="41" t="str">
        <f t="shared" si="4"/>
        <v/>
      </c>
      <c r="U42" s="41" t="str">
        <f t="shared" si="4"/>
        <v/>
      </c>
      <c r="V42" s="41" t="str">
        <f t="shared" si="4"/>
        <v/>
      </c>
      <c r="W42" s="41" t="str">
        <f t="shared" si="4"/>
        <v/>
      </c>
      <c r="X42" s="41" t="str">
        <f t="shared" si="4"/>
        <v/>
      </c>
      <c r="Y42" s="14">
        <f t="shared" si="5"/>
        <v>0</v>
      </c>
      <c r="Z42" s="12"/>
      <c r="AA42" s="10" t="str">
        <f t="shared" si="6"/>
        <v/>
      </c>
      <c r="AB42" s="10">
        <f t="shared" si="1"/>
        <v>387.95142857142855</v>
      </c>
      <c r="AC42" s="10" t="str">
        <f t="shared" si="1"/>
        <v/>
      </c>
      <c r="AD42" s="10" t="str">
        <f t="shared" si="1"/>
        <v/>
      </c>
      <c r="AE42" s="10" t="str">
        <f t="shared" si="1"/>
        <v/>
      </c>
      <c r="AF42" s="10" t="str">
        <f t="shared" si="1"/>
        <v/>
      </c>
      <c r="AG42" s="10" t="str">
        <f t="shared" si="1"/>
        <v/>
      </c>
      <c r="AH42" s="14">
        <f t="shared" si="7"/>
        <v>0</v>
      </c>
      <c r="AI42" s="12"/>
      <c r="AJ42" s="11" t="str">
        <f>IFERROR(VLOOKUP(A42,'[1]BP-18 Line Detail'!A$1:AJ$65536,36,FALSE),"")</f>
        <v>All Network</v>
      </c>
    </row>
    <row r="43" spans="1:36" x14ac:dyDescent="0.3">
      <c r="A43" s="15" t="s">
        <v>1092</v>
      </c>
      <c r="B43" s="29" t="str">
        <f>VLOOKUP(A43,'[1]Line Pivot'!A$1:C$65536,2,FALSE)</f>
        <v>BANDON-ROGUE NO 1</v>
      </c>
      <c r="C43" s="10">
        <f>VLOOKUP(A43,'[1]Line Pivot'!A$1:C$65536,3,FALSE)</f>
        <v>29246771.579999998</v>
      </c>
      <c r="D43" s="10">
        <f>IFERROR(VLOOKUP(A43,'[1]BP-18 Line Detail'!A$1:C$65536,3,FALSE),"")</f>
        <v>29246771.579999998</v>
      </c>
      <c r="E43" s="11">
        <f t="shared" si="2"/>
        <v>0</v>
      </c>
      <c r="F43" s="12"/>
      <c r="G43" s="10">
        <f>IFERROR(VLOOKUP(A43,'[1]O&amp;M Pivot'!M$1:V$65536,10,FALSE),0)</f>
        <v>25889.841428571432</v>
      </c>
      <c r="H43" s="12"/>
      <c r="I43" s="13" t="s">
        <v>31</v>
      </c>
      <c r="J43" s="13">
        <v>1</v>
      </c>
      <c r="K43" s="13" t="s">
        <v>31</v>
      </c>
      <c r="L43" s="13" t="s">
        <v>31</v>
      </c>
      <c r="M43" s="13" t="s">
        <v>31</v>
      </c>
      <c r="N43" s="13" t="s">
        <v>31</v>
      </c>
      <c r="O43" s="13" t="s">
        <v>31</v>
      </c>
      <c r="P43" s="13">
        <f t="shared" si="3"/>
        <v>1</v>
      </c>
      <c r="Q43" s="12"/>
      <c r="R43" s="41" t="str">
        <f t="shared" si="4"/>
        <v/>
      </c>
      <c r="S43" s="41">
        <f t="shared" si="4"/>
        <v>29246771.579999998</v>
      </c>
      <c r="T43" s="41" t="str">
        <f t="shared" si="4"/>
        <v/>
      </c>
      <c r="U43" s="41" t="str">
        <f t="shared" si="4"/>
        <v/>
      </c>
      <c r="V43" s="41" t="str">
        <f t="shared" si="4"/>
        <v/>
      </c>
      <c r="W43" s="41" t="str">
        <f t="shared" si="4"/>
        <v/>
      </c>
      <c r="X43" s="41" t="str">
        <f t="shared" si="4"/>
        <v/>
      </c>
      <c r="Y43" s="14">
        <f t="shared" si="5"/>
        <v>0</v>
      </c>
      <c r="Z43" s="12"/>
      <c r="AA43" s="10" t="str">
        <f t="shared" si="6"/>
        <v/>
      </c>
      <c r="AB43" s="10">
        <f t="shared" si="1"/>
        <v>25889.841428571432</v>
      </c>
      <c r="AC43" s="10" t="str">
        <f t="shared" si="1"/>
        <v/>
      </c>
      <c r="AD43" s="10" t="str">
        <f t="shared" si="1"/>
        <v/>
      </c>
      <c r="AE43" s="10" t="str">
        <f t="shared" si="1"/>
        <v/>
      </c>
      <c r="AF43" s="10" t="str">
        <f t="shared" si="1"/>
        <v/>
      </c>
      <c r="AG43" s="10" t="str">
        <f t="shared" si="1"/>
        <v/>
      </c>
      <c r="AH43" s="14">
        <f t="shared" si="7"/>
        <v>0</v>
      </c>
      <c r="AI43" s="12"/>
      <c r="AJ43" s="11" t="str">
        <f>IFERROR(VLOOKUP(A43,'[1]BP-18 Line Detail'!A$1:AJ$65536,36,FALSE),"")</f>
        <v>All Network</v>
      </c>
    </row>
    <row r="44" spans="1:36" x14ac:dyDescent="0.3">
      <c r="A44" s="15" t="s">
        <v>1093</v>
      </c>
      <c r="B44" s="29" t="str">
        <f>VLOOKUP(A44,'[1]Line Pivot'!A$1:C$65536,2,FALSE)</f>
        <v>BELFAIR TAP TO SHELTON-KITSAP NO 2</v>
      </c>
      <c r="C44" s="10">
        <f>VLOOKUP(A44,'[1]Line Pivot'!A$1:C$65536,3,FALSE)</f>
        <v>1312.87</v>
      </c>
      <c r="D44" s="10">
        <f>IFERROR(VLOOKUP(A44,'[1]BP-18 Line Detail'!A$1:C$65536,3,FALSE),"")</f>
        <v>1312.87</v>
      </c>
      <c r="E44" s="11">
        <f t="shared" si="2"/>
        <v>0</v>
      </c>
      <c r="F44" s="12"/>
      <c r="G44" s="10">
        <f>IFERROR(VLOOKUP(A44,'[1]O&amp;M Pivot'!M$1:V$65536,10,FALSE),0)</f>
        <v>0</v>
      </c>
      <c r="H44" s="12"/>
      <c r="I44" s="13" t="s">
        <v>31</v>
      </c>
      <c r="J44" s="13">
        <v>1</v>
      </c>
      <c r="K44" s="13" t="s">
        <v>31</v>
      </c>
      <c r="L44" s="13" t="s">
        <v>31</v>
      </c>
      <c r="M44" s="13" t="s">
        <v>31</v>
      </c>
      <c r="N44" s="13" t="s">
        <v>31</v>
      </c>
      <c r="O44" s="13" t="s">
        <v>31</v>
      </c>
      <c r="P44" s="13">
        <f t="shared" si="3"/>
        <v>1</v>
      </c>
      <c r="Q44" s="12"/>
      <c r="R44" s="41" t="str">
        <f t="shared" si="4"/>
        <v/>
      </c>
      <c r="S44" s="41">
        <f t="shared" si="4"/>
        <v>1312.87</v>
      </c>
      <c r="T44" s="41" t="str">
        <f t="shared" si="4"/>
        <v/>
      </c>
      <c r="U44" s="41" t="str">
        <f t="shared" si="4"/>
        <v/>
      </c>
      <c r="V44" s="41" t="str">
        <f t="shared" si="4"/>
        <v/>
      </c>
      <c r="W44" s="41" t="str">
        <f t="shared" si="4"/>
        <v/>
      </c>
      <c r="X44" s="41" t="str">
        <f t="shared" si="4"/>
        <v/>
      </c>
      <c r="Y44" s="14">
        <f t="shared" si="5"/>
        <v>0</v>
      </c>
      <c r="Z44" s="12"/>
      <c r="AA44" s="10" t="str">
        <f t="shared" si="6"/>
        <v/>
      </c>
      <c r="AB44" s="10">
        <f t="shared" si="1"/>
        <v>0</v>
      </c>
      <c r="AC44" s="10" t="str">
        <f t="shared" si="1"/>
        <v/>
      </c>
      <c r="AD44" s="10" t="str">
        <f t="shared" si="1"/>
        <v/>
      </c>
      <c r="AE44" s="10" t="str">
        <f t="shared" ref="AE44:AG107" si="8">IFERROR(M44*$G44,"")</f>
        <v/>
      </c>
      <c r="AF44" s="10" t="str">
        <f t="shared" si="8"/>
        <v/>
      </c>
      <c r="AG44" s="10" t="str">
        <f t="shared" si="8"/>
        <v/>
      </c>
      <c r="AH44" s="14">
        <f t="shared" si="7"/>
        <v>0</v>
      </c>
      <c r="AI44" s="12"/>
      <c r="AJ44" s="11" t="str">
        <f>IFERROR(VLOOKUP(A44,'[1]BP-18 Line Detail'!A$1:AJ$65536,36,FALSE),"")</f>
        <v>All Network</v>
      </c>
    </row>
    <row r="45" spans="1:36" x14ac:dyDescent="0.3">
      <c r="A45" s="15" t="s">
        <v>1094</v>
      </c>
      <c r="B45" s="29" t="str">
        <f>VLOOKUP(A45,'[1]Line Pivot'!A$1:C$65536,2,FALSE)</f>
        <v>BELL-ADDY NO 1</v>
      </c>
      <c r="C45" s="10">
        <f>VLOOKUP(A45,'[1]Line Pivot'!A$1:C$65536,3,FALSE)</f>
        <v>4973264.1499999994</v>
      </c>
      <c r="D45" s="10">
        <f>IFERROR(VLOOKUP(A45,'[1]BP-18 Line Detail'!A$1:C$65536,3,FALSE),"")</f>
        <v>4973264.1499999994</v>
      </c>
      <c r="E45" s="11">
        <f t="shared" si="2"/>
        <v>0</v>
      </c>
      <c r="F45" s="12"/>
      <c r="G45" s="10">
        <f>IFERROR(VLOOKUP(A45,'[1]O&amp;M Pivot'!M$1:V$65536,10,FALSE),0)</f>
        <v>10365.231428571429</v>
      </c>
      <c r="H45" s="12"/>
      <c r="I45" s="13" t="s">
        <v>31</v>
      </c>
      <c r="J45" s="13">
        <v>1</v>
      </c>
      <c r="K45" s="13" t="s">
        <v>31</v>
      </c>
      <c r="L45" s="13" t="s">
        <v>31</v>
      </c>
      <c r="M45" s="13" t="s">
        <v>31</v>
      </c>
      <c r="N45" s="13" t="s">
        <v>31</v>
      </c>
      <c r="O45" s="13" t="s">
        <v>31</v>
      </c>
      <c r="P45" s="13">
        <f t="shared" si="3"/>
        <v>1</v>
      </c>
      <c r="Q45" s="12"/>
      <c r="R45" s="41" t="str">
        <f t="shared" si="4"/>
        <v/>
      </c>
      <c r="S45" s="41">
        <f t="shared" si="4"/>
        <v>4973264.1499999994</v>
      </c>
      <c r="T45" s="41" t="str">
        <f t="shared" si="4"/>
        <v/>
      </c>
      <c r="U45" s="41" t="str">
        <f t="shared" si="4"/>
        <v/>
      </c>
      <c r="V45" s="41" t="str">
        <f t="shared" si="4"/>
        <v/>
      </c>
      <c r="W45" s="41" t="str">
        <f t="shared" si="4"/>
        <v/>
      </c>
      <c r="X45" s="41" t="str">
        <f t="shared" si="4"/>
        <v/>
      </c>
      <c r="Y45" s="14">
        <f t="shared" si="5"/>
        <v>0</v>
      </c>
      <c r="Z45" s="12"/>
      <c r="AA45" s="10" t="str">
        <f t="shared" si="6"/>
        <v/>
      </c>
      <c r="AB45" s="10">
        <f t="shared" si="6"/>
        <v>10365.231428571429</v>
      </c>
      <c r="AC45" s="10" t="str">
        <f t="shared" si="6"/>
        <v/>
      </c>
      <c r="AD45" s="10" t="str">
        <f t="shared" si="6"/>
        <v/>
      </c>
      <c r="AE45" s="10" t="str">
        <f t="shared" si="8"/>
        <v/>
      </c>
      <c r="AF45" s="10" t="str">
        <f t="shared" si="8"/>
        <v/>
      </c>
      <c r="AG45" s="10" t="str">
        <f t="shared" si="8"/>
        <v/>
      </c>
      <c r="AH45" s="14">
        <f t="shared" si="7"/>
        <v>0</v>
      </c>
      <c r="AI45" s="12"/>
      <c r="AJ45" s="11" t="str">
        <f>IFERROR(VLOOKUP(A45,'[1]BP-18 Line Detail'!A$1:AJ$65536,36,FALSE),"")</f>
        <v>All Network</v>
      </c>
    </row>
    <row r="46" spans="1:36" x14ac:dyDescent="0.3">
      <c r="A46" s="15" t="s">
        <v>1095</v>
      </c>
      <c r="B46" s="29" t="str">
        <f>VLOOKUP(A46,'[1]Line Pivot'!A$1:C$65536,2,FALSE)</f>
        <v>BELL-ADDY NO 1 ML SPOKANE CO</v>
      </c>
      <c r="C46" s="10">
        <f>VLOOKUP(A46,'[1]Line Pivot'!A$1:C$65536,3,FALSE)</f>
        <v>947490.90999999992</v>
      </c>
      <c r="D46" s="10">
        <f>IFERROR(VLOOKUP(A46,'[1]BP-18 Line Detail'!A$1:C$65536,3,FALSE),"")</f>
        <v>947490.90999999992</v>
      </c>
      <c r="E46" s="11">
        <f t="shared" si="2"/>
        <v>0</v>
      </c>
      <c r="F46" s="12"/>
      <c r="G46" s="10">
        <f>IFERROR(VLOOKUP(A46,'[1]O&amp;M Pivot'!M$1:V$65536,10,FALSE),0)</f>
        <v>0</v>
      </c>
      <c r="H46" s="12"/>
      <c r="I46" s="13" t="s">
        <v>31</v>
      </c>
      <c r="J46" s="13">
        <v>1</v>
      </c>
      <c r="K46" s="13" t="s">
        <v>31</v>
      </c>
      <c r="L46" s="13" t="s">
        <v>31</v>
      </c>
      <c r="M46" s="13" t="s">
        <v>31</v>
      </c>
      <c r="N46" s="13" t="s">
        <v>31</v>
      </c>
      <c r="O46" s="13" t="s">
        <v>31</v>
      </c>
      <c r="P46" s="13">
        <f t="shared" si="3"/>
        <v>1</v>
      </c>
      <c r="Q46" s="12"/>
      <c r="R46" s="41" t="str">
        <f t="shared" si="4"/>
        <v/>
      </c>
      <c r="S46" s="41">
        <f t="shared" si="4"/>
        <v>947490.90999999992</v>
      </c>
      <c r="T46" s="41" t="str">
        <f t="shared" si="4"/>
        <v/>
      </c>
      <c r="U46" s="41" t="str">
        <f t="shared" si="4"/>
        <v/>
      </c>
      <c r="V46" s="41" t="str">
        <f t="shared" si="4"/>
        <v/>
      </c>
      <c r="W46" s="41" t="str">
        <f t="shared" si="4"/>
        <v/>
      </c>
      <c r="X46" s="41" t="str">
        <f t="shared" si="4"/>
        <v/>
      </c>
      <c r="Y46" s="14">
        <f t="shared" si="5"/>
        <v>0</v>
      </c>
      <c r="Z46" s="12"/>
      <c r="AA46" s="10" t="str">
        <f t="shared" si="6"/>
        <v/>
      </c>
      <c r="AB46" s="10">
        <f t="shared" si="6"/>
        <v>0</v>
      </c>
      <c r="AC46" s="10" t="str">
        <f t="shared" si="6"/>
        <v/>
      </c>
      <c r="AD46" s="10" t="str">
        <f t="shared" si="6"/>
        <v/>
      </c>
      <c r="AE46" s="10" t="str">
        <f t="shared" si="8"/>
        <v/>
      </c>
      <c r="AF46" s="10" t="str">
        <f t="shared" si="8"/>
        <v/>
      </c>
      <c r="AG46" s="10" t="str">
        <f t="shared" si="8"/>
        <v/>
      </c>
      <c r="AH46" s="14">
        <f t="shared" si="7"/>
        <v>0</v>
      </c>
      <c r="AI46" s="12"/>
      <c r="AJ46" s="11" t="str">
        <f>IFERROR(VLOOKUP(A46,'[1]BP-18 Line Detail'!A$1:AJ$65536,36,FALSE),"")</f>
        <v>New FY15; all network.  REM 1/28/16</v>
      </c>
    </row>
    <row r="47" spans="1:36" x14ac:dyDescent="0.3">
      <c r="A47" s="15" t="s">
        <v>1096</v>
      </c>
      <c r="B47" s="29" t="str">
        <f>VLOOKUP(A47,'[1]Line Pivot'!A$1:C$65536,2,FALSE)</f>
        <v>BELL-ADDY NO 1 ML STEVENS CO</v>
      </c>
      <c r="C47" s="10">
        <f>VLOOKUP(A47,'[1]Line Pivot'!A$1:C$65536,3,FALSE)</f>
        <v>439088.5</v>
      </c>
      <c r="D47" s="10">
        <f>IFERROR(VLOOKUP(A47,'[1]BP-18 Line Detail'!A$1:C$65536,3,FALSE),"")</f>
        <v>439088.5</v>
      </c>
      <c r="E47" s="11">
        <f t="shared" si="2"/>
        <v>0</v>
      </c>
      <c r="F47" s="12"/>
      <c r="G47" s="10">
        <f>IFERROR(VLOOKUP(A47,'[1]O&amp;M Pivot'!M$1:V$65536,10,FALSE),0)</f>
        <v>0</v>
      </c>
      <c r="H47" s="12"/>
      <c r="I47" s="13" t="s">
        <v>31</v>
      </c>
      <c r="J47" s="13">
        <v>1</v>
      </c>
      <c r="K47" s="13" t="s">
        <v>31</v>
      </c>
      <c r="L47" s="13" t="s">
        <v>31</v>
      </c>
      <c r="M47" s="13" t="s">
        <v>31</v>
      </c>
      <c r="N47" s="13" t="s">
        <v>31</v>
      </c>
      <c r="O47" s="13" t="s">
        <v>31</v>
      </c>
      <c r="P47" s="13">
        <f t="shared" si="3"/>
        <v>1</v>
      </c>
      <c r="Q47" s="12"/>
      <c r="R47" s="41" t="str">
        <f t="shared" si="4"/>
        <v/>
      </c>
      <c r="S47" s="41">
        <f t="shared" si="4"/>
        <v>439088.5</v>
      </c>
      <c r="T47" s="41" t="str">
        <f t="shared" si="4"/>
        <v/>
      </c>
      <c r="U47" s="41" t="str">
        <f t="shared" si="4"/>
        <v/>
      </c>
      <c r="V47" s="41" t="str">
        <f t="shared" si="4"/>
        <v/>
      </c>
      <c r="W47" s="41" t="str">
        <f t="shared" si="4"/>
        <v/>
      </c>
      <c r="X47" s="41" t="str">
        <f t="shared" si="4"/>
        <v/>
      </c>
      <c r="Y47" s="14">
        <f t="shared" si="5"/>
        <v>0</v>
      </c>
      <c r="Z47" s="12"/>
      <c r="AA47" s="10" t="str">
        <f t="shared" si="6"/>
        <v/>
      </c>
      <c r="AB47" s="10">
        <f t="shared" si="6"/>
        <v>0</v>
      </c>
      <c r="AC47" s="10" t="str">
        <f t="shared" si="6"/>
        <v/>
      </c>
      <c r="AD47" s="10" t="str">
        <f t="shared" si="6"/>
        <v/>
      </c>
      <c r="AE47" s="10" t="str">
        <f t="shared" si="8"/>
        <v/>
      </c>
      <c r="AF47" s="10" t="str">
        <f t="shared" si="8"/>
        <v/>
      </c>
      <c r="AG47" s="10" t="str">
        <f t="shared" si="8"/>
        <v/>
      </c>
      <c r="AH47" s="14">
        <f t="shared" si="7"/>
        <v>0</v>
      </c>
      <c r="AI47" s="12"/>
      <c r="AJ47" s="11" t="str">
        <f>IFERROR(VLOOKUP(A47,'[1]BP-18 Line Detail'!A$1:AJ$65536,36,FALSE),"")</f>
        <v>New FY15; all network.  REM 1/28/16</v>
      </c>
    </row>
    <row r="48" spans="1:36" x14ac:dyDescent="0.3">
      <c r="A48" s="15" t="s">
        <v>1097</v>
      </c>
      <c r="B48" s="29" t="str">
        <f>VLOOKUP(A48,'[1]Line Pivot'!A$1:C$65536,2,FALSE)</f>
        <v>BELL-BOUNDARY FIBER SYSTEM</v>
      </c>
      <c r="C48" s="10">
        <f>VLOOKUP(A48,'[1]Line Pivot'!A$1:C$65536,3,FALSE)</f>
        <v>1193986.6299999999</v>
      </c>
      <c r="D48" s="10">
        <f>IFERROR(VLOOKUP(A48,'[1]BP-18 Line Detail'!A$1:C$65536,3,FALSE),"")</f>
        <v>1196247.23</v>
      </c>
      <c r="E48" s="11">
        <f t="shared" si="2"/>
        <v>-1.8897431428117858E-3</v>
      </c>
      <c r="F48" s="12"/>
      <c r="G48" s="10">
        <f>IFERROR(VLOOKUP(A48,'[1]O&amp;M Pivot'!M$1:V$65536,10,FALSE),0)</f>
        <v>0</v>
      </c>
      <c r="H48" s="12"/>
      <c r="I48" s="13" t="s">
        <v>31</v>
      </c>
      <c r="J48" s="13" t="s">
        <v>31</v>
      </c>
      <c r="K48" s="13" t="s">
        <v>31</v>
      </c>
      <c r="L48" s="13" t="s">
        <v>31</v>
      </c>
      <c r="M48" s="13" t="s">
        <v>31</v>
      </c>
      <c r="N48" s="13" t="s">
        <v>31</v>
      </c>
      <c r="O48" s="13">
        <v>1</v>
      </c>
      <c r="P48" s="13">
        <f t="shared" si="3"/>
        <v>1</v>
      </c>
      <c r="Q48" s="12"/>
      <c r="R48" s="41" t="str">
        <f t="shared" si="4"/>
        <v/>
      </c>
      <c r="S48" s="41" t="str">
        <f t="shared" si="4"/>
        <v/>
      </c>
      <c r="T48" s="41" t="str">
        <f t="shared" si="4"/>
        <v/>
      </c>
      <c r="U48" s="41" t="str">
        <f t="shared" si="4"/>
        <v/>
      </c>
      <c r="V48" s="41" t="str">
        <f t="shared" si="4"/>
        <v/>
      </c>
      <c r="W48" s="41" t="str">
        <f t="shared" si="4"/>
        <v/>
      </c>
      <c r="X48" s="41">
        <f t="shared" si="4"/>
        <v>1193986.6299999999</v>
      </c>
      <c r="Y48" s="14">
        <f t="shared" si="5"/>
        <v>0</v>
      </c>
      <c r="Z48" s="12"/>
      <c r="AA48" s="10" t="str">
        <f t="shared" si="6"/>
        <v/>
      </c>
      <c r="AB48" s="10" t="str">
        <f t="shared" si="6"/>
        <v/>
      </c>
      <c r="AC48" s="10" t="str">
        <f t="shared" si="6"/>
        <v/>
      </c>
      <c r="AD48" s="10" t="str">
        <f t="shared" si="6"/>
        <v/>
      </c>
      <c r="AE48" s="10" t="str">
        <f t="shared" si="8"/>
        <v/>
      </c>
      <c r="AF48" s="10" t="str">
        <f t="shared" si="8"/>
        <v/>
      </c>
      <c r="AG48" s="10">
        <f t="shared" si="8"/>
        <v>0</v>
      </c>
      <c r="AH48" s="14">
        <f t="shared" si="7"/>
        <v>0</v>
      </c>
      <c r="AI48" s="12"/>
      <c r="AJ48" s="11" t="str">
        <f>IFERROR(VLOOKUP(A48,'[1]BP-18 Line Detail'!A$1:AJ$65536,36,FALSE),"")</f>
        <v>New FY15.  All unsegmented (comm).  REM 1/29/26</v>
      </c>
    </row>
    <row r="49" spans="1:36" x14ac:dyDescent="0.3">
      <c r="A49" s="15" t="s">
        <v>1098</v>
      </c>
      <c r="B49" s="29" t="str">
        <f>VLOOKUP(A49,'[1]Line Pivot'!A$1:C$65536,2,FALSE)</f>
        <v>CATTLE CREEK-GOSHEN NO 1</v>
      </c>
      <c r="C49" s="10">
        <f>VLOOKUP(A49,'[1]Line Pivot'!A$1:C$65536,3,FALSE)</f>
        <v>53311.77</v>
      </c>
      <c r="D49" s="10" t="str">
        <f>IFERROR(VLOOKUP(A49,'[1]BP-18 Line Detail'!A$1:C$65536,3,FALSE),"")</f>
        <v/>
      </c>
      <c r="E49" s="11" t="e">
        <f t="shared" si="2"/>
        <v>#VALUE!</v>
      </c>
      <c r="F49" s="12"/>
      <c r="G49" s="10">
        <f>IFERROR(VLOOKUP(A49,'[1]O&amp;M Pivot'!M$1:V$65536,10,FALSE),0)</f>
        <v>12646.958571428573</v>
      </c>
      <c r="H49" s="12"/>
      <c r="I49" s="13"/>
      <c r="J49" s="17">
        <v>1</v>
      </c>
      <c r="K49" s="13"/>
      <c r="L49" s="13"/>
      <c r="M49" s="13"/>
      <c r="N49" s="13"/>
      <c r="O49" s="13"/>
      <c r="P49" s="13">
        <f t="shared" si="3"/>
        <v>1</v>
      </c>
      <c r="Q49" s="12"/>
      <c r="R49" s="41">
        <f t="shared" si="4"/>
        <v>0</v>
      </c>
      <c r="S49" s="41">
        <f t="shared" si="4"/>
        <v>53311.77</v>
      </c>
      <c r="T49" s="41">
        <f t="shared" si="4"/>
        <v>0</v>
      </c>
      <c r="U49" s="41">
        <f t="shared" si="4"/>
        <v>0</v>
      </c>
      <c r="V49" s="41">
        <f t="shared" si="4"/>
        <v>0</v>
      </c>
      <c r="W49" s="41">
        <f t="shared" si="4"/>
        <v>0</v>
      </c>
      <c r="X49" s="41">
        <f t="shared" si="4"/>
        <v>0</v>
      </c>
      <c r="Y49" s="14">
        <f t="shared" si="5"/>
        <v>0</v>
      </c>
      <c r="Z49" s="12"/>
      <c r="AA49" s="10">
        <f t="shared" si="6"/>
        <v>0</v>
      </c>
      <c r="AB49" s="10">
        <f t="shared" si="6"/>
        <v>12646.958571428573</v>
      </c>
      <c r="AC49" s="10">
        <f t="shared" si="6"/>
        <v>0</v>
      </c>
      <c r="AD49" s="10">
        <f t="shared" si="6"/>
        <v>0</v>
      </c>
      <c r="AE49" s="10">
        <f t="shared" si="8"/>
        <v>0</v>
      </c>
      <c r="AF49" s="10">
        <f t="shared" si="8"/>
        <v>0</v>
      </c>
      <c r="AG49" s="10">
        <f t="shared" si="8"/>
        <v>0</v>
      </c>
      <c r="AH49" s="14">
        <f t="shared" si="7"/>
        <v>0</v>
      </c>
      <c r="AI49" s="12"/>
      <c r="AJ49" s="17" t="s">
        <v>1099</v>
      </c>
    </row>
    <row r="50" spans="1:36" x14ac:dyDescent="0.3">
      <c r="A50" s="15" t="s">
        <v>1100</v>
      </c>
      <c r="B50" s="29" t="str">
        <f>VLOOKUP(A50,'[1]Line Pivot'!A$1:C$65536,2,FALSE)</f>
        <v>BELL-BOUNDARY NO 1</v>
      </c>
      <c r="C50" s="10">
        <f>VLOOKUP(A50,'[1]Line Pivot'!A$1:C$65536,3,FALSE)</f>
        <v>5679015.3799999999</v>
      </c>
      <c r="D50" s="10">
        <f>IFERROR(VLOOKUP(A50,'[1]BP-18 Line Detail'!A$1:C$65536,3,FALSE),"")</f>
        <v>5679015.3799999999</v>
      </c>
      <c r="E50" s="11">
        <f t="shared" si="2"/>
        <v>0</v>
      </c>
      <c r="F50" s="12"/>
      <c r="G50" s="10">
        <f>IFERROR(VLOOKUP(A50,'[1]O&amp;M Pivot'!M$1:V$65536,10,FALSE),0)</f>
        <v>22186.717142857142</v>
      </c>
      <c r="H50" s="12"/>
      <c r="I50" s="13"/>
      <c r="J50" s="13">
        <v>1</v>
      </c>
      <c r="K50" s="13" t="s">
        <v>31</v>
      </c>
      <c r="L50" s="13" t="s">
        <v>31</v>
      </c>
      <c r="M50" s="13" t="s">
        <v>31</v>
      </c>
      <c r="N50" s="13" t="s">
        <v>31</v>
      </c>
      <c r="O50" s="13" t="s">
        <v>31</v>
      </c>
      <c r="P50" s="13">
        <f t="shared" si="3"/>
        <v>1</v>
      </c>
      <c r="Q50" s="12"/>
      <c r="R50" s="41">
        <f t="shared" si="4"/>
        <v>0</v>
      </c>
      <c r="S50" s="41">
        <f t="shared" si="4"/>
        <v>5679015.3799999999</v>
      </c>
      <c r="T50" s="41" t="str">
        <f t="shared" si="4"/>
        <v/>
      </c>
      <c r="U50" s="41" t="str">
        <f t="shared" si="4"/>
        <v/>
      </c>
      <c r="V50" s="41" t="str">
        <f t="shared" si="4"/>
        <v/>
      </c>
      <c r="W50" s="41" t="str">
        <f t="shared" si="4"/>
        <v/>
      </c>
      <c r="X50" s="41" t="str">
        <f t="shared" si="4"/>
        <v/>
      </c>
      <c r="Y50" s="14">
        <f t="shared" si="5"/>
        <v>0</v>
      </c>
      <c r="Z50" s="12"/>
      <c r="AA50" s="10">
        <f t="shared" si="6"/>
        <v>0</v>
      </c>
      <c r="AB50" s="10">
        <f t="shared" si="6"/>
        <v>22186.717142857142</v>
      </c>
      <c r="AC50" s="10" t="str">
        <f t="shared" si="6"/>
        <v/>
      </c>
      <c r="AD50" s="10" t="str">
        <f t="shared" si="6"/>
        <v/>
      </c>
      <c r="AE50" s="10" t="str">
        <f t="shared" si="8"/>
        <v/>
      </c>
      <c r="AF50" s="10" t="str">
        <f t="shared" si="8"/>
        <v/>
      </c>
      <c r="AG50" s="10" t="str">
        <f t="shared" si="8"/>
        <v/>
      </c>
      <c r="AH50" s="14">
        <f t="shared" si="7"/>
        <v>0</v>
      </c>
      <c r="AI50" s="12"/>
      <c r="AJ50" s="11" t="str">
        <f>IFERROR(VLOOKUP(A50,'[1]BP-18 Line Detail'!A$1:AJ$65536,36,FALSE),"")</f>
        <v>All Network</v>
      </c>
    </row>
    <row r="51" spans="1:36" x14ac:dyDescent="0.3">
      <c r="A51" s="15" t="s">
        <v>1101</v>
      </c>
      <c r="B51" s="29" t="str">
        <f>VLOOKUP(A51,'[1]Line Pivot'!A$1:C$65536,2,FALSE)</f>
        <v>BELL-BOUNDARY NO 1 (ML PEND OREILLE CO)</v>
      </c>
      <c r="C51" s="10">
        <f>VLOOKUP(A51,'[1]Line Pivot'!A$1:C$65536,3,FALSE)</f>
        <v>510961.73000000004</v>
      </c>
      <c r="D51" s="10">
        <f>IFERROR(VLOOKUP(A51,'[1]BP-18 Line Detail'!A$1:C$65536,3,FALSE),"")</f>
        <v>510961.73000000004</v>
      </c>
      <c r="E51" s="11">
        <f t="shared" si="2"/>
        <v>0</v>
      </c>
      <c r="F51" s="12"/>
      <c r="G51" s="10">
        <f>IFERROR(VLOOKUP(A51,'[1]O&amp;M Pivot'!M$1:V$65536,10,FALSE),0)</f>
        <v>0</v>
      </c>
      <c r="H51" s="12"/>
      <c r="I51" s="13" t="s">
        <v>31</v>
      </c>
      <c r="J51" s="13">
        <v>1</v>
      </c>
      <c r="K51" s="13" t="s">
        <v>31</v>
      </c>
      <c r="L51" s="13" t="s">
        <v>31</v>
      </c>
      <c r="M51" s="13" t="s">
        <v>31</v>
      </c>
      <c r="N51" s="13" t="s">
        <v>31</v>
      </c>
      <c r="O51" s="13" t="s">
        <v>31</v>
      </c>
      <c r="P51" s="13">
        <f t="shared" si="3"/>
        <v>1</v>
      </c>
      <c r="Q51" s="12"/>
      <c r="R51" s="41" t="str">
        <f t="shared" si="4"/>
        <v/>
      </c>
      <c r="S51" s="41">
        <f t="shared" si="4"/>
        <v>510961.73000000004</v>
      </c>
      <c r="T51" s="41" t="str">
        <f t="shared" si="4"/>
        <v/>
      </c>
      <c r="U51" s="41" t="str">
        <f t="shared" si="4"/>
        <v/>
      </c>
      <c r="V51" s="41" t="str">
        <f t="shared" si="4"/>
        <v/>
      </c>
      <c r="W51" s="41" t="str">
        <f t="shared" si="4"/>
        <v/>
      </c>
      <c r="X51" s="41" t="str">
        <f t="shared" si="4"/>
        <v/>
      </c>
      <c r="Y51" s="14">
        <f t="shared" si="5"/>
        <v>0</v>
      </c>
      <c r="Z51" s="12"/>
      <c r="AA51" s="10" t="str">
        <f t="shared" si="6"/>
        <v/>
      </c>
      <c r="AB51" s="10">
        <f t="shared" si="6"/>
        <v>0</v>
      </c>
      <c r="AC51" s="10" t="str">
        <f t="shared" si="6"/>
        <v/>
      </c>
      <c r="AD51" s="10" t="str">
        <f t="shared" si="6"/>
        <v/>
      </c>
      <c r="AE51" s="10" t="str">
        <f t="shared" si="8"/>
        <v/>
      </c>
      <c r="AF51" s="10" t="str">
        <f t="shared" si="8"/>
        <v/>
      </c>
      <c r="AG51" s="10" t="str">
        <f t="shared" si="8"/>
        <v/>
      </c>
      <c r="AH51" s="14">
        <f t="shared" si="7"/>
        <v>0</v>
      </c>
      <c r="AI51" s="12"/>
      <c r="AJ51" s="11" t="str">
        <f>IFERROR(VLOOKUP(A51,'[1]BP-18 Line Detail'!A$1:AJ$65536,36,FALSE),"")</f>
        <v>New FY15.  All Network.  REM 1/29/26</v>
      </c>
    </row>
    <row r="52" spans="1:36" x14ac:dyDescent="0.3">
      <c r="A52" s="15" t="s">
        <v>1102</v>
      </c>
      <c r="B52" s="29" t="str">
        <f>VLOOKUP(A52,'[1]Line Pivot'!A$1:C$65536,2,FALSE)</f>
        <v>BELL-BOUNDARY NO 1 (ML SPOKANE CO)</v>
      </c>
      <c r="C52" s="10">
        <f>VLOOKUP(A52,'[1]Line Pivot'!A$1:C$65536,3,FALSE)</f>
        <v>481402.97</v>
      </c>
      <c r="D52" s="10">
        <f>IFERROR(VLOOKUP(A52,'[1]BP-18 Line Detail'!A$1:C$65536,3,FALSE),"")</f>
        <v>481402.97</v>
      </c>
      <c r="E52" s="11">
        <f t="shared" si="2"/>
        <v>0</v>
      </c>
      <c r="F52" s="12"/>
      <c r="G52" s="10">
        <f>IFERROR(VLOOKUP(A52,'[1]O&amp;M Pivot'!M$1:V$65536,10,FALSE),0)</f>
        <v>0</v>
      </c>
      <c r="H52" s="12"/>
      <c r="I52" s="13" t="s">
        <v>31</v>
      </c>
      <c r="J52" s="13">
        <v>1</v>
      </c>
      <c r="K52" s="13" t="s">
        <v>31</v>
      </c>
      <c r="L52" s="13" t="s">
        <v>31</v>
      </c>
      <c r="M52" s="13" t="s">
        <v>31</v>
      </c>
      <c r="N52" s="13" t="s">
        <v>31</v>
      </c>
      <c r="O52" s="13" t="s">
        <v>31</v>
      </c>
      <c r="P52" s="13">
        <f t="shared" si="3"/>
        <v>1</v>
      </c>
      <c r="Q52" s="12"/>
      <c r="R52" s="41" t="str">
        <f t="shared" si="4"/>
        <v/>
      </c>
      <c r="S52" s="41">
        <f t="shared" si="4"/>
        <v>481402.97</v>
      </c>
      <c r="T52" s="41" t="str">
        <f t="shared" ref="T52:X102" si="9">IFERROR(K52*$C52,"")</f>
        <v/>
      </c>
      <c r="U52" s="41" t="str">
        <f t="shared" si="9"/>
        <v/>
      </c>
      <c r="V52" s="41" t="str">
        <f t="shared" si="9"/>
        <v/>
      </c>
      <c r="W52" s="41" t="str">
        <f t="shared" si="9"/>
        <v/>
      </c>
      <c r="X52" s="41" t="str">
        <f t="shared" si="9"/>
        <v/>
      </c>
      <c r="Y52" s="14">
        <f t="shared" si="5"/>
        <v>0</v>
      </c>
      <c r="Z52" s="12"/>
      <c r="AA52" s="10" t="str">
        <f t="shared" si="6"/>
        <v/>
      </c>
      <c r="AB52" s="10">
        <f t="shared" si="6"/>
        <v>0</v>
      </c>
      <c r="AC52" s="10" t="str">
        <f t="shared" si="6"/>
        <v/>
      </c>
      <c r="AD52" s="10" t="str">
        <f t="shared" si="6"/>
        <v/>
      </c>
      <c r="AE52" s="10" t="str">
        <f t="shared" si="8"/>
        <v/>
      </c>
      <c r="AF52" s="10" t="str">
        <f t="shared" si="8"/>
        <v/>
      </c>
      <c r="AG52" s="10" t="str">
        <f t="shared" si="8"/>
        <v/>
      </c>
      <c r="AH52" s="14">
        <f t="shared" si="7"/>
        <v>0</v>
      </c>
      <c r="AI52" s="12"/>
      <c r="AJ52" s="11" t="str">
        <f>IFERROR(VLOOKUP(A52,'[1]BP-18 Line Detail'!A$1:AJ$65536,36,FALSE),"")</f>
        <v>New FY13; All Network</v>
      </c>
    </row>
    <row r="53" spans="1:36" x14ac:dyDescent="0.3">
      <c r="A53" s="15" t="s">
        <v>1103</v>
      </c>
      <c r="B53" s="29" t="str">
        <f>VLOOKUP(A53,'[1]Line Pivot'!A$1:C$65536,2,FALSE)</f>
        <v>BELL-BOUNDARY NO 3</v>
      </c>
      <c r="C53" s="10">
        <f>VLOOKUP(A53,'[1]Line Pivot'!A$1:C$65536,3,FALSE)</f>
        <v>29309658.57</v>
      </c>
      <c r="D53" s="10">
        <f>IFERROR(VLOOKUP(A53,'[1]BP-18 Line Detail'!A$1:C$65536,3,FALSE),"")</f>
        <v>29224134.450000003</v>
      </c>
      <c r="E53" s="11">
        <f t="shared" si="2"/>
        <v>2.9264894105357261E-3</v>
      </c>
      <c r="F53" s="12"/>
      <c r="G53" s="10">
        <f>IFERROR(VLOOKUP(A53,'[1]O&amp;M Pivot'!M$1:V$65536,10,FALSE),0)</f>
        <v>56454.884285714288</v>
      </c>
      <c r="H53" s="12"/>
      <c r="I53" s="13" t="s">
        <v>31</v>
      </c>
      <c r="J53" s="13">
        <v>1</v>
      </c>
      <c r="K53" s="13" t="s">
        <v>31</v>
      </c>
      <c r="L53" s="13" t="s">
        <v>31</v>
      </c>
      <c r="M53" s="13" t="s">
        <v>31</v>
      </c>
      <c r="N53" s="13" t="s">
        <v>31</v>
      </c>
      <c r="O53" s="13" t="s">
        <v>31</v>
      </c>
      <c r="P53" s="13">
        <f t="shared" si="3"/>
        <v>1</v>
      </c>
      <c r="Q53" s="12"/>
      <c r="R53" s="41" t="str">
        <f t="shared" ref="R53:X116" si="10">IFERROR(I53*$C53,"")</f>
        <v/>
      </c>
      <c r="S53" s="41">
        <f t="shared" si="10"/>
        <v>29309658.57</v>
      </c>
      <c r="T53" s="41" t="str">
        <f t="shared" si="9"/>
        <v/>
      </c>
      <c r="U53" s="41" t="str">
        <f t="shared" si="9"/>
        <v/>
      </c>
      <c r="V53" s="41" t="str">
        <f t="shared" si="9"/>
        <v/>
      </c>
      <c r="W53" s="41" t="str">
        <f t="shared" si="9"/>
        <v/>
      </c>
      <c r="X53" s="41" t="str">
        <f t="shared" si="9"/>
        <v/>
      </c>
      <c r="Y53" s="14">
        <f t="shared" si="5"/>
        <v>0</v>
      </c>
      <c r="Z53" s="12"/>
      <c r="AA53" s="10" t="str">
        <f t="shared" si="6"/>
        <v/>
      </c>
      <c r="AB53" s="10">
        <f t="shared" si="6"/>
        <v>56454.884285714288</v>
      </c>
      <c r="AC53" s="10" t="str">
        <f t="shared" si="6"/>
        <v/>
      </c>
      <c r="AD53" s="10" t="str">
        <f t="shared" si="6"/>
        <v/>
      </c>
      <c r="AE53" s="10" t="str">
        <f t="shared" si="8"/>
        <v/>
      </c>
      <c r="AF53" s="10" t="str">
        <f t="shared" si="8"/>
        <v/>
      </c>
      <c r="AG53" s="10" t="str">
        <f t="shared" si="8"/>
        <v/>
      </c>
      <c r="AH53" s="14">
        <f t="shared" si="7"/>
        <v>0</v>
      </c>
      <c r="AI53" s="12"/>
      <c r="AJ53" s="11" t="str">
        <f>IFERROR(VLOOKUP(A53,'[1]BP-18 Line Detail'!A$1:AJ$65536,36,FALSE),"")</f>
        <v>All Network</v>
      </c>
    </row>
    <row r="54" spans="1:36" x14ac:dyDescent="0.3">
      <c r="A54" s="15" t="s">
        <v>1104</v>
      </c>
      <c r="B54" s="29" t="str">
        <f>VLOOKUP(A54,'[1]Line Pivot'!A$1:C$65536,2,FALSE)</f>
        <v>BELLINGHAM-CUSTER FIBER SYSTEM</v>
      </c>
      <c r="C54" s="10">
        <f>VLOOKUP(A54,'[1]Line Pivot'!A$1:C$65536,3,FALSE)</f>
        <v>128523.52</v>
      </c>
      <c r="D54" s="10">
        <f>IFERROR(VLOOKUP(A54,'[1]BP-18 Line Detail'!A$1:C$65536,3,FALSE),"")</f>
        <v>128523.52</v>
      </c>
      <c r="E54" s="11">
        <f t="shared" si="2"/>
        <v>0</v>
      </c>
      <c r="F54" s="12"/>
      <c r="G54" s="10">
        <f>IFERROR(VLOOKUP(A54,'[1]O&amp;M Pivot'!M$1:V$65536,10,FALSE),0)</f>
        <v>0</v>
      </c>
      <c r="H54" s="12"/>
      <c r="I54" s="13" t="s">
        <v>31</v>
      </c>
      <c r="J54" s="13" t="s">
        <v>31</v>
      </c>
      <c r="K54" s="13" t="s">
        <v>31</v>
      </c>
      <c r="L54" s="13" t="s">
        <v>31</v>
      </c>
      <c r="M54" s="13" t="s">
        <v>31</v>
      </c>
      <c r="N54" s="13" t="s">
        <v>31</v>
      </c>
      <c r="O54" s="13">
        <v>1</v>
      </c>
      <c r="P54" s="13">
        <f t="shared" si="3"/>
        <v>1</v>
      </c>
      <c r="Q54" s="12"/>
      <c r="R54" s="41" t="str">
        <f t="shared" si="10"/>
        <v/>
      </c>
      <c r="S54" s="41" t="str">
        <f t="shared" si="10"/>
        <v/>
      </c>
      <c r="T54" s="41" t="str">
        <f t="shared" si="9"/>
        <v/>
      </c>
      <c r="U54" s="41" t="str">
        <f t="shared" si="9"/>
        <v/>
      </c>
      <c r="V54" s="41" t="str">
        <f t="shared" si="9"/>
        <v/>
      </c>
      <c r="W54" s="41" t="str">
        <f t="shared" si="9"/>
        <v/>
      </c>
      <c r="X54" s="41">
        <f t="shared" si="9"/>
        <v>128523.52</v>
      </c>
      <c r="Y54" s="14">
        <f t="shared" si="5"/>
        <v>0</v>
      </c>
      <c r="Z54" s="12"/>
      <c r="AA54" s="10" t="str">
        <f t="shared" si="6"/>
        <v/>
      </c>
      <c r="AB54" s="10" t="str">
        <f t="shared" si="6"/>
        <v/>
      </c>
      <c r="AC54" s="10" t="str">
        <f t="shared" si="6"/>
        <v/>
      </c>
      <c r="AD54" s="10" t="str">
        <f t="shared" si="6"/>
        <v/>
      </c>
      <c r="AE54" s="10" t="str">
        <f t="shared" si="8"/>
        <v/>
      </c>
      <c r="AF54" s="10" t="str">
        <f t="shared" si="8"/>
        <v/>
      </c>
      <c r="AG54" s="10">
        <f t="shared" si="8"/>
        <v>0</v>
      </c>
      <c r="AH54" s="14">
        <f t="shared" si="7"/>
        <v>0</v>
      </c>
      <c r="AI54" s="12"/>
      <c r="AJ54" s="11" t="str">
        <f>IFERROR(VLOOKUP(A54,'[1]BP-18 Line Detail'!A$1:AJ$65536,36,FALSE),"")</f>
        <v>Unsegmented - fiber</v>
      </c>
    </row>
    <row r="55" spans="1:36" x14ac:dyDescent="0.3">
      <c r="A55" s="15" t="s">
        <v>1105</v>
      </c>
      <c r="B55" s="29" t="str">
        <f>VLOOKUP(A55,'[1]Line Pivot'!A$1:C$65536,2,FALSE)</f>
        <v>BELLINGHAM-CUSTER NO 1</v>
      </c>
      <c r="C55" s="10">
        <f>VLOOKUP(A55,'[1]Line Pivot'!A$1:C$65536,3,FALSE)</f>
        <v>149474.5</v>
      </c>
      <c r="D55" s="10">
        <f>IFERROR(VLOOKUP(A55,'[1]BP-18 Line Detail'!A$1:C$65536,3,FALSE),"")</f>
        <v>149474.5</v>
      </c>
      <c r="E55" s="11">
        <f t="shared" si="2"/>
        <v>0</v>
      </c>
      <c r="F55" s="12"/>
      <c r="G55" s="10">
        <f>IFERROR(VLOOKUP(A55,'[1]O&amp;M Pivot'!M$1:V$65536,10,FALSE),0)</f>
        <v>1702.8142857142859</v>
      </c>
      <c r="H55" s="12"/>
      <c r="I55" s="13" t="s">
        <v>31</v>
      </c>
      <c r="J55" s="13">
        <v>1</v>
      </c>
      <c r="K55" s="13" t="s">
        <v>31</v>
      </c>
      <c r="L55" s="13" t="s">
        <v>31</v>
      </c>
      <c r="M55" s="13" t="s">
        <v>31</v>
      </c>
      <c r="N55" s="13" t="s">
        <v>31</v>
      </c>
      <c r="O55" s="13" t="s">
        <v>31</v>
      </c>
      <c r="P55" s="13">
        <f t="shared" si="3"/>
        <v>1</v>
      </c>
      <c r="Q55" s="12"/>
      <c r="R55" s="41" t="str">
        <f t="shared" si="10"/>
        <v/>
      </c>
      <c r="S55" s="41">
        <f t="shared" si="10"/>
        <v>149474.5</v>
      </c>
      <c r="T55" s="41" t="str">
        <f t="shared" si="9"/>
        <v/>
      </c>
      <c r="U55" s="41" t="str">
        <f t="shared" si="9"/>
        <v/>
      </c>
      <c r="V55" s="41" t="str">
        <f t="shared" si="9"/>
        <v/>
      </c>
      <c r="W55" s="41" t="str">
        <f t="shared" si="9"/>
        <v/>
      </c>
      <c r="X55" s="41" t="str">
        <f t="shared" si="9"/>
        <v/>
      </c>
      <c r="Y55" s="14">
        <f t="shared" si="5"/>
        <v>0</v>
      </c>
      <c r="Z55" s="12"/>
      <c r="AA55" s="10" t="str">
        <f t="shared" si="6"/>
        <v/>
      </c>
      <c r="AB55" s="10">
        <f t="shared" si="6"/>
        <v>1702.8142857142859</v>
      </c>
      <c r="AC55" s="10" t="str">
        <f t="shared" si="6"/>
        <v/>
      </c>
      <c r="AD55" s="10" t="str">
        <f t="shared" si="6"/>
        <v/>
      </c>
      <c r="AE55" s="10" t="str">
        <f t="shared" si="8"/>
        <v/>
      </c>
      <c r="AF55" s="10" t="str">
        <f t="shared" si="8"/>
        <v/>
      </c>
      <c r="AG55" s="10" t="str">
        <f t="shared" si="8"/>
        <v/>
      </c>
      <c r="AH55" s="14">
        <f t="shared" si="7"/>
        <v>0</v>
      </c>
      <c r="AI55" s="12"/>
      <c r="AJ55" s="11" t="str">
        <f>IFERROR(VLOOKUP(A55,'[1]BP-18 Line Detail'!A$1:AJ$65536,36,FALSE),"")</f>
        <v>All Network</v>
      </c>
    </row>
    <row r="56" spans="1:36" x14ac:dyDescent="0.3">
      <c r="A56" s="15" t="s">
        <v>1106</v>
      </c>
      <c r="B56" s="29" t="str">
        <f>VLOOKUP(A56,'[1]Line Pivot'!A$1:C$65536,2,FALSE)</f>
        <v>BELL-LANCASTER NO 1</v>
      </c>
      <c r="C56" s="10">
        <f>VLOOKUP(A56,'[1]Line Pivot'!A$1:C$65536,3,FALSE)</f>
        <v>2431073.5699999998</v>
      </c>
      <c r="D56" s="10">
        <f>IFERROR(VLOOKUP(A56,'[1]BP-18 Line Detail'!A$1:C$65536,3,FALSE),"")</f>
        <v>2431073.5700000003</v>
      </c>
      <c r="E56" s="11">
        <f t="shared" si="2"/>
        <v>-1.9154553488389049E-16</v>
      </c>
      <c r="F56" s="12"/>
      <c r="G56" s="10">
        <f>IFERROR(VLOOKUP(A56,'[1]O&amp;M Pivot'!M$1:V$65536,10,FALSE),0)</f>
        <v>11746.875714285712</v>
      </c>
      <c r="H56" s="12"/>
      <c r="I56" s="13" t="s">
        <v>31</v>
      </c>
      <c r="J56" s="13">
        <v>1</v>
      </c>
      <c r="K56" s="13" t="s">
        <v>31</v>
      </c>
      <c r="L56" s="13" t="s">
        <v>31</v>
      </c>
      <c r="M56" s="13" t="s">
        <v>31</v>
      </c>
      <c r="N56" s="13" t="s">
        <v>31</v>
      </c>
      <c r="O56" s="13" t="s">
        <v>31</v>
      </c>
      <c r="P56" s="13">
        <f t="shared" si="3"/>
        <v>1</v>
      </c>
      <c r="Q56" s="12"/>
      <c r="R56" s="41" t="str">
        <f t="shared" si="10"/>
        <v/>
      </c>
      <c r="S56" s="41">
        <f t="shared" si="10"/>
        <v>2431073.5699999998</v>
      </c>
      <c r="T56" s="41" t="str">
        <f t="shared" si="9"/>
        <v/>
      </c>
      <c r="U56" s="41" t="str">
        <f t="shared" si="9"/>
        <v/>
      </c>
      <c r="V56" s="41" t="str">
        <f t="shared" si="9"/>
        <v/>
      </c>
      <c r="W56" s="41" t="str">
        <f t="shared" si="9"/>
        <v/>
      </c>
      <c r="X56" s="41" t="str">
        <f t="shared" si="9"/>
        <v/>
      </c>
      <c r="Y56" s="14">
        <f t="shared" si="5"/>
        <v>0</v>
      </c>
      <c r="Z56" s="12"/>
      <c r="AA56" s="10" t="str">
        <f t="shared" si="6"/>
        <v/>
      </c>
      <c r="AB56" s="10">
        <f t="shared" si="6"/>
        <v>11746.875714285712</v>
      </c>
      <c r="AC56" s="10" t="str">
        <f t="shared" si="6"/>
        <v/>
      </c>
      <c r="AD56" s="10" t="str">
        <f t="shared" si="6"/>
        <v/>
      </c>
      <c r="AE56" s="10" t="str">
        <f t="shared" si="8"/>
        <v/>
      </c>
      <c r="AF56" s="10" t="str">
        <f t="shared" si="8"/>
        <v/>
      </c>
      <c r="AG56" s="10" t="str">
        <f t="shared" si="8"/>
        <v/>
      </c>
      <c r="AH56" s="14">
        <f t="shared" si="7"/>
        <v>0</v>
      </c>
      <c r="AI56" s="12"/>
      <c r="AJ56" s="11" t="str">
        <f>IFERROR(VLOOKUP(A56,'[1]BP-18 Line Detail'!A$1:AJ$65536,36,FALSE),"")</f>
        <v>All Network</v>
      </c>
    </row>
    <row r="57" spans="1:36" x14ac:dyDescent="0.3">
      <c r="A57" s="15" t="s">
        <v>1107</v>
      </c>
      <c r="B57" s="29" t="str">
        <f>VLOOKUP(A57,'[1]Line Pivot'!A$1:C$65536,2,FALSE)</f>
        <v>BELL-NOXON FIBER SYSTEM</v>
      </c>
      <c r="C57" s="10">
        <f>VLOOKUP(A57,'[1]Line Pivot'!A$1:C$65536,3,FALSE)</f>
        <v>44710.62</v>
      </c>
      <c r="D57" s="10">
        <f>IFERROR(VLOOKUP(A57,'[1]BP-18 Line Detail'!A$1:C$65536,3,FALSE),"")</f>
        <v>44710.62</v>
      </c>
      <c r="E57" s="11">
        <f t="shared" si="2"/>
        <v>0</v>
      </c>
      <c r="F57" s="12"/>
      <c r="G57" s="10">
        <f>IFERROR(VLOOKUP(A57,'[1]O&amp;M Pivot'!M$1:V$65536,10,FALSE),0)</f>
        <v>0</v>
      </c>
      <c r="H57" s="12"/>
      <c r="I57" s="13" t="s">
        <v>31</v>
      </c>
      <c r="J57" s="13" t="s">
        <v>31</v>
      </c>
      <c r="K57" s="13" t="s">
        <v>31</v>
      </c>
      <c r="L57" s="13" t="s">
        <v>31</v>
      </c>
      <c r="M57" s="13" t="s">
        <v>31</v>
      </c>
      <c r="N57" s="13" t="s">
        <v>31</v>
      </c>
      <c r="O57" s="13">
        <v>1</v>
      </c>
      <c r="P57" s="13">
        <f t="shared" si="3"/>
        <v>1</v>
      </c>
      <c r="Q57" s="12"/>
      <c r="R57" s="41" t="str">
        <f t="shared" si="10"/>
        <v/>
      </c>
      <c r="S57" s="41" t="str">
        <f t="shared" si="10"/>
        <v/>
      </c>
      <c r="T57" s="41" t="str">
        <f t="shared" si="9"/>
        <v/>
      </c>
      <c r="U57" s="41" t="str">
        <f t="shared" si="9"/>
        <v/>
      </c>
      <c r="V57" s="41" t="str">
        <f t="shared" si="9"/>
        <v/>
      </c>
      <c r="W57" s="41" t="str">
        <f t="shared" si="9"/>
        <v/>
      </c>
      <c r="X57" s="41">
        <f t="shared" si="9"/>
        <v>44710.62</v>
      </c>
      <c r="Y57" s="14">
        <f t="shared" si="5"/>
        <v>0</v>
      </c>
      <c r="Z57" s="12"/>
      <c r="AA57" s="10" t="str">
        <f t="shared" si="6"/>
        <v/>
      </c>
      <c r="AB57" s="10" t="str">
        <f t="shared" si="6"/>
        <v/>
      </c>
      <c r="AC57" s="10" t="str">
        <f t="shared" si="6"/>
        <v/>
      </c>
      <c r="AD57" s="10" t="str">
        <f t="shared" si="6"/>
        <v/>
      </c>
      <c r="AE57" s="10" t="str">
        <f t="shared" si="8"/>
        <v/>
      </c>
      <c r="AF57" s="10" t="str">
        <f t="shared" si="8"/>
        <v/>
      </c>
      <c r="AG57" s="10">
        <f t="shared" si="8"/>
        <v>0</v>
      </c>
      <c r="AH57" s="14">
        <f t="shared" si="7"/>
        <v>0</v>
      </c>
      <c r="AI57" s="12"/>
      <c r="AJ57" s="11" t="str">
        <f>IFERROR(VLOOKUP(A57,'[1]BP-18 Line Detail'!A$1:AJ$65536,36,FALSE),"")</f>
        <v>Unsegmented - fiber</v>
      </c>
    </row>
    <row r="58" spans="1:36" x14ac:dyDescent="0.3">
      <c r="A58" s="15" t="s">
        <v>1108</v>
      </c>
      <c r="B58" s="29" t="str">
        <f>VLOOKUP(A58,'[1]Line Pivot'!A$1:C$65536,2,FALSE)</f>
        <v>BELL-TRENTWOOD NO 1</v>
      </c>
      <c r="C58" s="10">
        <f>VLOOKUP(A58,'[1]Line Pivot'!A$1:C$65536,3,FALSE)</f>
        <v>876740.87999999989</v>
      </c>
      <c r="D58" s="10">
        <f>IFERROR(VLOOKUP(A58,'[1]BP-18 Line Detail'!A$1:C$65536,3,FALSE),"")</f>
        <v>862400.90999999992</v>
      </c>
      <c r="E58" s="11">
        <f t="shared" si="2"/>
        <v>1.6627962509918937E-2</v>
      </c>
      <c r="F58" s="12"/>
      <c r="G58" s="10">
        <f>IFERROR(VLOOKUP(A58,'[1]O&amp;M Pivot'!M$1:V$65536,10,FALSE),0)</f>
        <v>6575.4400000000005</v>
      </c>
      <c r="H58" s="12"/>
      <c r="I58" s="13" t="s">
        <v>31</v>
      </c>
      <c r="J58" s="13">
        <v>1</v>
      </c>
      <c r="K58" s="13" t="s">
        <v>31</v>
      </c>
      <c r="L58" s="13" t="s">
        <v>31</v>
      </c>
      <c r="M58" s="13" t="s">
        <v>31</v>
      </c>
      <c r="N58" s="13" t="s">
        <v>31</v>
      </c>
      <c r="O58" s="13" t="s">
        <v>31</v>
      </c>
      <c r="P58" s="13">
        <f t="shared" si="3"/>
        <v>1</v>
      </c>
      <c r="Q58" s="12"/>
      <c r="R58" s="41" t="str">
        <f t="shared" si="10"/>
        <v/>
      </c>
      <c r="S58" s="41">
        <f t="shared" si="10"/>
        <v>876740.87999999989</v>
      </c>
      <c r="T58" s="41" t="str">
        <f t="shared" si="9"/>
        <v/>
      </c>
      <c r="U58" s="41" t="str">
        <f t="shared" si="9"/>
        <v/>
      </c>
      <c r="V58" s="41" t="str">
        <f t="shared" si="9"/>
        <v/>
      </c>
      <c r="W58" s="41" t="str">
        <f t="shared" si="9"/>
        <v/>
      </c>
      <c r="X58" s="41" t="str">
        <f t="shared" si="9"/>
        <v/>
      </c>
      <c r="Y58" s="14">
        <f t="shared" si="5"/>
        <v>0</v>
      </c>
      <c r="Z58" s="12"/>
      <c r="AA58" s="10" t="str">
        <f t="shared" si="6"/>
        <v/>
      </c>
      <c r="AB58" s="10">
        <f t="shared" si="6"/>
        <v>6575.4400000000005</v>
      </c>
      <c r="AC58" s="10" t="str">
        <f t="shared" si="6"/>
        <v/>
      </c>
      <c r="AD58" s="10" t="str">
        <f t="shared" si="6"/>
        <v/>
      </c>
      <c r="AE58" s="10" t="str">
        <f t="shared" si="8"/>
        <v/>
      </c>
      <c r="AF58" s="10" t="str">
        <f t="shared" si="8"/>
        <v/>
      </c>
      <c r="AG58" s="10" t="str">
        <f t="shared" si="8"/>
        <v/>
      </c>
      <c r="AH58" s="14">
        <f t="shared" si="7"/>
        <v>0</v>
      </c>
      <c r="AI58" s="12"/>
      <c r="AJ58" s="11" t="str">
        <f>IFERROR(VLOOKUP(A58,'[1]BP-18 Line Detail'!A$1:AJ$65536,36,FALSE),"")</f>
        <v>All Network</v>
      </c>
    </row>
    <row r="59" spans="1:36" x14ac:dyDescent="0.3">
      <c r="A59" s="15" t="s">
        <v>1109</v>
      </c>
      <c r="B59" s="29" t="str">
        <f>VLOOKUP(A59,'[1]Line Pivot'!A$1:C$65536,2,FALSE)</f>
        <v>BELL-TRENTWOOD NO 2</v>
      </c>
      <c r="C59" s="10">
        <f>VLOOKUP(A59,'[1]Line Pivot'!A$1:C$65536,3,FALSE)</f>
        <v>727260.72999999986</v>
      </c>
      <c r="D59" s="10">
        <f>IFERROR(VLOOKUP(A59,'[1]BP-18 Line Detail'!A$1:C$65536,3,FALSE),"")</f>
        <v>727260.73</v>
      </c>
      <c r="E59" s="11">
        <f t="shared" si="2"/>
        <v>-1.6007370812794307E-16</v>
      </c>
      <c r="F59" s="12"/>
      <c r="G59" s="10">
        <f>IFERROR(VLOOKUP(A59,'[1]O&amp;M Pivot'!M$1:V$65536,10,FALSE),0)</f>
        <v>3132.1642857142861</v>
      </c>
      <c r="H59" s="12"/>
      <c r="I59" s="13" t="s">
        <v>31</v>
      </c>
      <c r="J59" s="13">
        <v>1</v>
      </c>
      <c r="K59" s="13" t="s">
        <v>31</v>
      </c>
      <c r="L59" s="13" t="s">
        <v>31</v>
      </c>
      <c r="M59" s="13" t="s">
        <v>31</v>
      </c>
      <c r="N59" s="13" t="s">
        <v>31</v>
      </c>
      <c r="O59" s="13" t="s">
        <v>31</v>
      </c>
      <c r="P59" s="13">
        <f t="shared" si="3"/>
        <v>1</v>
      </c>
      <c r="Q59" s="12"/>
      <c r="R59" s="41" t="str">
        <f t="shared" si="10"/>
        <v/>
      </c>
      <c r="S59" s="41">
        <f t="shared" si="10"/>
        <v>727260.72999999986</v>
      </c>
      <c r="T59" s="41" t="str">
        <f t="shared" si="9"/>
        <v/>
      </c>
      <c r="U59" s="41" t="str">
        <f t="shared" si="9"/>
        <v/>
      </c>
      <c r="V59" s="41" t="str">
        <f t="shared" si="9"/>
        <v/>
      </c>
      <c r="W59" s="41" t="str">
        <f t="shared" si="9"/>
        <v/>
      </c>
      <c r="X59" s="41" t="str">
        <f t="shared" si="9"/>
        <v/>
      </c>
      <c r="Y59" s="14">
        <f t="shared" si="5"/>
        <v>0</v>
      </c>
      <c r="Z59" s="12"/>
      <c r="AA59" s="10" t="str">
        <f t="shared" si="6"/>
        <v/>
      </c>
      <c r="AB59" s="10">
        <f t="shared" si="6"/>
        <v>3132.1642857142861</v>
      </c>
      <c r="AC59" s="10" t="str">
        <f t="shared" si="6"/>
        <v/>
      </c>
      <c r="AD59" s="10" t="str">
        <f t="shared" si="6"/>
        <v/>
      </c>
      <c r="AE59" s="10" t="str">
        <f t="shared" si="8"/>
        <v/>
      </c>
      <c r="AF59" s="10" t="str">
        <f t="shared" si="8"/>
        <v/>
      </c>
      <c r="AG59" s="10" t="str">
        <f t="shared" si="8"/>
        <v/>
      </c>
      <c r="AH59" s="14">
        <f t="shared" si="7"/>
        <v>0</v>
      </c>
      <c r="AI59" s="12"/>
      <c r="AJ59" s="11" t="str">
        <f>IFERROR(VLOOKUP(A59,'[1]BP-18 Line Detail'!A$1:AJ$65536,36,FALSE),"")</f>
        <v>All Network</v>
      </c>
    </row>
    <row r="60" spans="1:36" x14ac:dyDescent="0.3">
      <c r="A60" s="15" t="s">
        <v>1110</v>
      </c>
      <c r="B60" s="29" t="str">
        <f>VLOOKUP(A60,'[1]Line Pivot'!A$1:C$65536,2,FALSE)</f>
        <v>BELL-USK NO 1</v>
      </c>
      <c r="C60" s="10">
        <f>VLOOKUP(A60,'[1]Line Pivot'!A$1:C$65536,3,FALSE)</f>
        <v>1844972.24</v>
      </c>
      <c r="D60" s="10">
        <f>IFERROR(VLOOKUP(A60,'[1]BP-18 Line Detail'!A$1:C$65536,3,FALSE),"")</f>
        <v>1844972.2399999998</v>
      </c>
      <c r="E60" s="11">
        <f t="shared" si="2"/>
        <v>1.261973695896203E-16</v>
      </c>
      <c r="F60" s="12"/>
      <c r="G60" s="10">
        <f>IFERROR(VLOOKUP(A60,'[1]O&amp;M Pivot'!M$1:V$65536,10,FALSE),0)</f>
        <v>5770.6857142857143</v>
      </c>
      <c r="H60" s="12"/>
      <c r="I60" s="13" t="s">
        <v>31</v>
      </c>
      <c r="J60" s="13">
        <v>1</v>
      </c>
      <c r="K60" s="13" t="s">
        <v>31</v>
      </c>
      <c r="L60" s="13" t="s">
        <v>31</v>
      </c>
      <c r="M60" s="13" t="s">
        <v>31</v>
      </c>
      <c r="N60" s="13" t="s">
        <v>31</v>
      </c>
      <c r="O60" s="13" t="s">
        <v>31</v>
      </c>
      <c r="P60" s="13">
        <f t="shared" si="3"/>
        <v>1</v>
      </c>
      <c r="Q60" s="12"/>
      <c r="R60" s="41" t="str">
        <f t="shared" si="10"/>
        <v/>
      </c>
      <c r="S60" s="41">
        <f t="shared" si="10"/>
        <v>1844972.24</v>
      </c>
      <c r="T60" s="41" t="str">
        <f t="shared" si="9"/>
        <v/>
      </c>
      <c r="U60" s="41" t="str">
        <f t="shared" si="9"/>
        <v/>
      </c>
      <c r="V60" s="41" t="str">
        <f t="shared" si="9"/>
        <v/>
      </c>
      <c r="W60" s="41" t="str">
        <f t="shared" si="9"/>
        <v/>
      </c>
      <c r="X60" s="41" t="str">
        <f t="shared" si="9"/>
        <v/>
      </c>
      <c r="Y60" s="14">
        <f t="shared" si="5"/>
        <v>0</v>
      </c>
      <c r="Z60" s="12"/>
      <c r="AA60" s="10" t="str">
        <f t="shared" si="6"/>
        <v/>
      </c>
      <c r="AB60" s="10">
        <f t="shared" si="6"/>
        <v>5770.6857142857143</v>
      </c>
      <c r="AC60" s="10" t="str">
        <f t="shared" si="6"/>
        <v/>
      </c>
      <c r="AD60" s="10" t="str">
        <f t="shared" si="6"/>
        <v/>
      </c>
      <c r="AE60" s="10" t="str">
        <f t="shared" si="8"/>
        <v/>
      </c>
      <c r="AF60" s="10" t="str">
        <f t="shared" si="8"/>
        <v/>
      </c>
      <c r="AG60" s="10" t="str">
        <f t="shared" si="8"/>
        <v/>
      </c>
      <c r="AH60" s="14">
        <f t="shared" si="7"/>
        <v>0</v>
      </c>
      <c r="AI60" s="12"/>
      <c r="AJ60" s="11" t="str">
        <f>IFERROR(VLOOKUP(A60,'[1]BP-18 Line Detail'!A$1:AJ$65536,36,FALSE),"")</f>
        <v>All Network</v>
      </c>
    </row>
    <row r="61" spans="1:36" x14ac:dyDescent="0.3">
      <c r="A61" s="15" t="s">
        <v>1111</v>
      </c>
      <c r="B61" s="29" t="str">
        <f>VLOOKUP(A61,'[1]Line Pivot'!A$1:C$65536,2,FALSE)</f>
        <v>BENTON-451B NO 1</v>
      </c>
      <c r="C61" s="10">
        <f>VLOOKUP(A61,'[1]Line Pivot'!A$1:C$65536,3,FALSE)</f>
        <v>247991.31</v>
      </c>
      <c r="D61" s="10">
        <f>IFERROR(VLOOKUP(A61,'[1]BP-18 Line Detail'!A$1:C$65536,3,FALSE),"")</f>
        <v>247991.31</v>
      </c>
      <c r="E61" s="11">
        <f t="shared" si="2"/>
        <v>0</v>
      </c>
      <c r="F61" s="12"/>
      <c r="G61" s="10">
        <f>IFERROR(VLOOKUP(A61,'[1]O&amp;M Pivot'!M$1:V$65536,10,FALSE),0)</f>
        <v>17158.374285714286</v>
      </c>
      <c r="H61" s="12"/>
      <c r="I61" s="13" t="s">
        <v>31</v>
      </c>
      <c r="J61" s="13">
        <v>1</v>
      </c>
      <c r="K61" s="13" t="s">
        <v>31</v>
      </c>
      <c r="L61" s="13" t="s">
        <v>31</v>
      </c>
      <c r="M61" s="13" t="s">
        <v>31</v>
      </c>
      <c r="N61" s="13" t="s">
        <v>31</v>
      </c>
      <c r="O61" s="13" t="s">
        <v>31</v>
      </c>
      <c r="P61" s="13">
        <f t="shared" si="3"/>
        <v>1</v>
      </c>
      <c r="Q61" s="12"/>
      <c r="R61" s="41" t="str">
        <f t="shared" si="10"/>
        <v/>
      </c>
      <c r="S61" s="41">
        <f t="shared" si="10"/>
        <v>247991.31</v>
      </c>
      <c r="T61" s="41" t="str">
        <f t="shared" si="9"/>
        <v/>
      </c>
      <c r="U61" s="41" t="str">
        <f t="shared" si="9"/>
        <v/>
      </c>
      <c r="V61" s="41" t="str">
        <f t="shared" si="9"/>
        <v/>
      </c>
      <c r="W61" s="41" t="str">
        <f t="shared" si="9"/>
        <v/>
      </c>
      <c r="X61" s="41" t="str">
        <f t="shared" si="9"/>
        <v/>
      </c>
      <c r="Y61" s="14">
        <f t="shared" si="5"/>
        <v>0</v>
      </c>
      <c r="Z61" s="12"/>
      <c r="AA61" s="10" t="str">
        <f t="shared" si="6"/>
        <v/>
      </c>
      <c r="AB61" s="10">
        <f t="shared" si="6"/>
        <v>17158.374285714286</v>
      </c>
      <c r="AC61" s="10" t="str">
        <f t="shared" si="6"/>
        <v/>
      </c>
      <c r="AD61" s="10" t="str">
        <f t="shared" si="6"/>
        <v/>
      </c>
      <c r="AE61" s="10" t="str">
        <f t="shared" si="8"/>
        <v/>
      </c>
      <c r="AF61" s="10" t="str">
        <f t="shared" si="8"/>
        <v/>
      </c>
      <c r="AG61" s="10" t="str">
        <f t="shared" si="8"/>
        <v/>
      </c>
      <c r="AH61" s="14">
        <f t="shared" si="7"/>
        <v>0</v>
      </c>
      <c r="AI61" s="12"/>
      <c r="AJ61" s="11" t="str">
        <f>IFERROR(VLOOKUP(A61,'[1]BP-18 Line Detail'!A$1:AJ$65536,36,FALSE),"")</f>
        <v>All Network</v>
      </c>
    </row>
    <row r="62" spans="1:36" x14ac:dyDescent="0.3">
      <c r="A62" s="15" t="s">
        <v>1112</v>
      </c>
      <c r="B62" s="29" t="str">
        <f>VLOOKUP(A62,'[1]Line Pivot'!A$1:C$65536,2,FALSE)</f>
        <v>BENTON-DOE B3-S4 NO 1 (RET)</v>
      </c>
      <c r="C62" s="10">
        <f>VLOOKUP(A62,'[1]Line Pivot'!A$1:C$65536,3,FALSE)</f>
        <v>155177.43299999999</v>
      </c>
      <c r="D62" s="10">
        <f>IFERROR(VLOOKUP(A62,'[1]BP-18 Line Detail'!A$1:C$65536,3,FALSE),"")</f>
        <v>155177.43299999999</v>
      </c>
      <c r="E62" s="11">
        <f t="shared" si="2"/>
        <v>0</v>
      </c>
      <c r="F62" s="12"/>
      <c r="G62" s="10">
        <f>IFERROR(VLOOKUP(A62,'[1]O&amp;M Pivot'!M$1:V$65536,10,FALSE),0)</f>
        <v>891.98714285714289</v>
      </c>
      <c r="H62" s="12"/>
      <c r="I62" s="13" t="s">
        <v>31</v>
      </c>
      <c r="J62" s="13">
        <v>1</v>
      </c>
      <c r="K62" s="13" t="s">
        <v>31</v>
      </c>
      <c r="L62" s="13" t="s">
        <v>31</v>
      </c>
      <c r="M62" s="13" t="s">
        <v>31</v>
      </c>
      <c r="N62" s="13" t="s">
        <v>31</v>
      </c>
      <c r="O62" s="13" t="s">
        <v>31</v>
      </c>
      <c r="P62" s="13">
        <f t="shared" si="3"/>
        <v>1</v>
      </c>
      <c r="Q62" s="12"/>
      <c r="R62" s="41" t="str">
        <f t="shared" si="10"/>
        <v/>
      </c>
      <c r="S62" s="41">
        <f t="shared" si="10"/>
        <v>155177.43299999999</v>
      </c>
      <c r="T62" s="41" t="str">
        <f t="shared" si="9"/>
        <v/>
      </c>
      <c r="U62" s="41" t="str">
        <f t="shared" si="9"/>
        <v/>
      </c>
      <c r="V62" s="41" t="str">
        <f t="shared" si="9"/>
        <v/>
      </c>
      <c r="W62" s="41" t="str">
        <f t="shared" si="9"/>
        <v/>
      </c>
      <c r="X62" s="41" t="str">
        <f t="shared" si="9"/>
        <v/>
      </c>
      <c r="Y62" s="14">
        <f t="shared" si="5"/>
        <v>0</v>
      </c>
      <c r="Z62" s="12"/>
      <c r="AA62" s="10" t="str">
        <f t="shared" si="6"/>
        <v/>
      </c>
      <c r="AB62" s="10">
        <f t="shared" si="6"/>
        <v>891.98714285714289</v>
      </c>
      <c r="AC62" s="10" t="str">
        <f t="shared" si="6"/>
        <v/>
      </c>
      <c r="AD62" s="10" t="str">
        <f t="shared" si="6"/>
        <v/>
      </c>
      <c r="AE62" s="10" t="str">
        <f t="shared" si="8"/>
        <v/>
      </c>
      <c r="AF62" s="10" t="str">
        <f t="shared" si="8"/>
        <v/>
      </c>
      <c r="AG62" s="10" t="str">
        <f t="shared" si="8"/>
        <v/>
      </c>
      <c r="AH62" s="14">
        <f t="shared" si="7"/>
        <v>0</v>
      </c>
      <c r="AI62" s="12"/>
      <c r="AJ62" s="11" t="str">
        <f>IFERROR(VLOOKUP(A62,'[1]BP-18 Line Detail'!A$1:AJ$65536,36,FALSE),"")</f>
        <v>All Network</v>
      </c>
    </row>
    <row r="63" spans="1:36" x14ac:dyDescent="0.3">
      <c r="A63" s="15" t="s">
        <v>1113</v>
      </c>
      <c r="B63" s="29" t="str">
        <f>VLOOKUP(A63,'[1]Line Pivot'!A$1:C$65536,2,FALSE)</f>
        <v>BENTON-FRANKLIN NO 1</v>
      </c>
      <c r="C63" s="10">
        <f>VLOOKUP(A63,'[1]Line Pivot'!A$1:C$65536,3,FALSE)</f>
        <v>7215788.8930000002</v>
      </c>
      <c r="D63" s="10">
        <f>IFERROR(VLOOKUP(A63,'[1]BP-18 Line Detail'!A$1:C$65536,3,FALSE),"")</f>
        <v>7215546.7529999996</v>
      </c>
      <c r="E63" s="11">
        <f t="shared" si="2"/>
        <v>3.3558094526921575E-5</v>
      </c>
      <c r="F63" s="12"/>
      <c r="G63" s="10">
        <f>IFERROR(VLOOKUP(A63,'[1]O&amp;M Pivot'!M$1:V$65536,10,FALSE),0)</f>
        <v>2672.2628571428577</v>
      </c>
      <c r="H63" s="12"/>
      <c r="I63" s="13" t="s">
        <v>31</v>
      </c>
      <c r="J63" s="13">
        <v>1</v>
      </c>
      <c r="K63" s="13" t="s">
        <v>31</v>
      </c>
      <c r="L63" s="13" t="s">
        <v>31</v>
      </c>
      <c r="M63" s="13" t="s">
        <v>31</v>
      </c>
      <c r="N63" s="13" t="s">
        <v>31</v>
      </c>
      <c r="O63" s="13" t="s">
        <v>31</v>
      </c>
      <c r="P63" s="13">
        <f t="shared" si="3"/>
        <v>1</v>
      </c>
      <c r="Q63" s="12"/>
      <c r="R63" s="41" t="str">
        <f t="shared" si="10"/>
        <v/>
      </c>
      <c r="S63" s="41">
        <f t="shared" si="10"/>
        <v>7215788.8930000002</v>
      </c>
      <c r="T63" s="41" t="str">
        <f t="shared" si="9"/>
        <v/>
      </c>
      <c r="U63" s="41" t="str">
        <f t="shared" si="9"/>
        <v/>
      </c>
      <c r="V63" s="41" t="str">
        <f t="shared" si="9"/>
        <v/>
      </c>
      <c r="W63" s="41" t="str">
        <f t="shared" si="9"/>
        <v/>
      </c>
      <c r="X63" s="41" t="str">
        <f t="shared" si="9"/>
        <v/>
      </c>
      <c r="Y63" s="14">
        <f t="shared" si="5"/>
        <v>0</v>
      </c>
      <c r="Z63" s="12"/>
      <c r="AA63" s="10" t="str">
        <f t="shared" si="6"/>
        <v/>
      </c>
      <c r="AB63" s="10">
        <f t="shared" si="6"/>
        <v>2672.2628571428577</v>
      </c>
      <c r="AC63" s="10" t="str">
        <f t="shared" si="6"/>
        <v/>
      </c>
      <c r="AD63" s="10" t="str">
        <f t="shared" si="6"/>
        <v/>
      </c>
      <c r="AE63" s="10" t="str">
        <f t="shared" si="8"/>
        <v/>
      </c>
      <c r="AF63" s="10" t="str">
        <f t="shared" si="8"/>
        <v/>
      </c>
      <c r="AG63" s="10" t="str">
        <f t="shared" si="8"/>
        <v/>
      </c>
      <c r="AH63" s="14">
        <f t="shared" si="7"/>
        <v>0</v>
      </c>
      <c r="AI63" s="12"/>
      <c r="AJ63" s="11" t="str">
        <f>IFERROR(VLOOKUP(A63,'[1]BP-18 Line Detail'!A$1:AJ$65536,36,FALSE),"")</f>
        <v>All Network</v>
      </c>
    </row>
    <row r="64" spans="1:36" x14ac:dyDescent="0.3">
      <c r="A64" s="15" t="s">
        <v>1114</v>
      </c>
      <c r="B64" s="29" t="str">
        <f>VLOOKUP(A64,'[1]Line Pivot'!A$1:C$65536,2,FALSE)</f>
        <v>BENTON-FRANKLIN NO 2</v>
      </c>
      <c r="C64" s="10">
        <f>VLOOKUP(A64,'[1]Line Pivot'!A$1:C$65536,3,FALSE)</f>
        <v>631568.03300000005</v>
      </c>
      <c r="D64" s="10">
        <f>IFERROR(VLOOKUP(A64,'[1]BP-18 Line Detail'!A$1:C$65536,3,FALSE),"")</f>
        <v>631336.45299999998</v>
      </c>
      <c r="E64" s="11">
        <f t="shared" si="2"/>
        <v>3.6680916950010889E-4</v>
      </c>
      <c r="F64" s="12"/>
      <c r="G64" s="10">
        <f>IFERROR(VLOOKUP(A64,'[1]O&amp;M Pivot'!M$1:V$65536,10,FALSE),0)</f>
        <v>9401.8971428571422</v>
      </c>
      <c r="H64" s="12"/>
      <c r="I64" s="13" t="s">
        <v>31</v>
      </c>
      <c r="J64" s="13">
        <v>1</v>
      </c>
      <c r="K64" s="13" t="s">
        <v>31</v>
      </c>
      <c r="L64" s="13" t="s">
        <v>31</v>
      </c>
      <c r="M64" s="13" t="s">
        <v>31</v>
      </c>
      <c r="N64" s="13" t="s">
        <v>31</v>
      </c>
      <c r="O64" s="13" t="s">
        <v>31</v>
      </c>
      <c r="P64" s="13">
        <f t="shared" si="3"/>
        <v>1</v>
      </c>
      <c r="Q64" s="12"/>
      <c r="R64" s="41" t="str">
        <f t="shared" si="10"/>
        <v/>
      </c>
      <c r="S64" s="41">
        <f t="shared" si="10"/>
        <v>631568.03300000005</v>
      </c>
      <c r="T64" s="41" t="str">
        <f t="shared" si="9"/>
        <v/>
      </c>
      <c r="U64" s="41" t="str">
        <f t="shared" si="9"/>
        <v/>
      </c>
      <c r="V64" s="41" t="str">
        <f t="shared" si="9"/>
        <v/>
      </c>
      <c r="W64" s="41" t="str">
        <f t="shared" si="9"/>
        <v/>
      </c>
      <c r="X64" s="41" t="str">
        <f t="shared" si="9"/>
        <v/>
      </c>
      <c r="Y64" s="14">
        <f t="shared" si="5"/>
        <v>0</v>
      </c>
      <c r="Z64" s="12"/>
      <c r="AA64" s="10" t="str">
        <f t="shared" si="6"/>
        <v/>
      </c>
      <c r="AB64" s="10">
        <f t="shared" si="6"/>
        <v>9401.8971428571422</v>
      </c>
      <c r="AC64" s="10" t="str">
        <f t="shared" si="6"/>
        <v/>
      </c>
      <c r="AD64" s="10" t="str">
        <f t="shared" si="6"/>
        <v/>
      </c>
      <c r="AE64" s="10" t="str">
        <f t="shared" si="8"/>
        <v/>
      </c>
      <c r="AF64" s="10" t="str">
        <f t="shared" si="8"/>
        <v/>
      </c>
      <c r="AG64" s="10" t="str">
        <f t="shared" si="8"/>
        <v/>
      </c>
      <c r="AH64" s="14">
        <f t="shared" si="7"/>
        <v>0</v>
      </c>
      <c r="AI64" s="12"/>
      <c r="AJ64" s="11" t="str">
        <f>IFERROR(VLOOKUP(A64,'[1]BP-18 Line Detail'!A$1:AJ$65536,36,FALSE),"")</f>
        <v>All Network</v>
      </c>
    </row>
    <row r="65" spans="1:36" x14ac:dyDescent="0.3">
      <c r="A65" s="15" t="s">
        <v>1115</v>
      </c>
      <c r="B65" s="29" t="str">
        <f>VLOOKUP(A65,'[1]Line Pivot'!A$1:C$65536,2,FALSE)</f>
        <v>BENTON-OTHELLO NO 1</v>
      </c>
      <c r="C65" s="10">
        <f>VLOOKUP(A65,'[1]Line Pivot'!A$1:C$65536,3,FALSE)</f>
        <v>318842.25300000003</v>
      </c>
      <c r="D65" s="10">
        <f>IFERROR(VLOOKUP(A65,'[1]BP-18 Line Detail'!A$1:C$65536,3,FALSE),"")</f>
        <v>318842.25300000003</v>
      </c>
      <c r="E65" s="11">
        <f t="shared" si="2"/>
        <v>0</v>
      </c>
      <c r="F65" s="12"/>
      <c r="G65" s="10">
        <f>IFERROR(VLOOKUP(A65,'[1]O&amp;M Pivot'!M$1:V$65536,10,FALSE),0)</f>
        <v>1054.0628571428572</v>
      </c>
      <c r="H65" s="12"/>
      <c r="I65" s="13" t="s">
        <v>31</v>
      </c>
      <c r="J65" s="13">
        <v>1</v>
      </c>
      <c r="K65" s="13" t="s">
        <v>31</v>
      </c>
      <c r="L65" s="13" t="s">
        <v>31</v>
      </c>
      <c r="M65" s="13" t="s">
        <v>31</v>
      </c>
      <c r="N65" s="13" t="s">
        <v>31</v>
      </c>
      <c r="O65" s="13" t="s">
        <v>31</v>
      </c>
      <c r="P65" s="13">
        <f t="shared" si="3"/>
        <v>1</v>
      </c>
      <c r="Q65" s="12"/>
      <c r="R65" s="41" t="str">
        <f t="shared" si="10"/>
        <v/>
      </c>
      <c r="S65" s="41">
        <f t="shared" si="10"/>
        <v>318842.25300000003</v>
      </c>
      <c r="T65" s="41" t="str">
        <f t="shared" si="9"/>
        <v/>
      </c>
      <c r="U65" s="41" t="str">
        <f t="shared" si="9"/>
        <v/>
      </c>
      <c r="V65" s="41" t="str">
        <f t="shared" si="9"/>
        <v/>
      </c>
      <c r="W65" s="41" t="str">
        <f t="shared" si="9"/>
        <v/>
      </c>
      <c r="X65" s="41" t="str">
        <f t="shared" si="9"/>
        <v/>
      </c>
      <c r="Y65" s="14">
        <f t="shared" si="5"/>
        <v>0</v>
      </c>
      <c r="Z65" s="12"/>
      <c r="AA65" s="10" t="str">
        <f t="shared" si="6"/>
        <v/>
      </c>
      <c r="AB65" s="10">
        <f t="shared" si="6"/>
        <v>1054.0628571428572</v>
      </c>
      <c r="AC65" s="10" t="str">
        <f t="shared" si="6"/>
        <v/>
      </c>
      <c r="AD65" s="10" t="str">
        <f t="shared" si="6"/>
        <v/>
      </c>
      <c r="AE65" s="10" t="str">
        <f t="shared" si="8"/>
        <v/>
      </c>
      <c r="AF65" s="10" t="str">
        <f t="shared" si="8"/>
        <v/>
      </c>
      <c r="AG65" s="10" t="str">
        <f t="shared" si="8"/>
        <v/>
      </c>
      <c r="AH65" s="14">
        <f t="shared" si="7"/>
        <v>0</v>
      </c>
      <c r="AI65" s="12"/>
      <c r="AJ65" s="11" t="str">
        <f>IFERROR(VLOOKUP(A65,'[1]BP-18 Line Detail'!A$1:AJ$65536,36,FALSE),"")</f>
        <v>All Network</v>
      </c>
    </row>
    <row r="66" spans="1:36" x14ac:dyDescent="0.3">
      <c r="A66" s="15" t="s">
        <v>1116</v>
      </c>
      <c r="B66" s="29" t="str">
        <f>VLOOKUP(A66,'[1]Line Pivot'!A$1:C$65536,2,FALSE)</f>
        <v>BENTON-OTHELLO NO 1 (ML BENTON CO)</v>
      </c>
      <c r="C66" s="10">
        <f>VLOOKUP(A66,'[1]Line Pivot'!A$1:C$65536,3,FALSE)</f>
        <v>4602661.92</v>
      </c>
      <c r="D66" s="10">
        <f>IFERROR(VLOOKUP(A66,'[1]BP-18 Line Detail'!A$1:C$65536,3,FALSE),"")</f>
        <v>4602661.92</v>
      </c>
      <c r="E66" s="11">
        <f t="shared" si="2"/>
        <v>0</v>
      </c>
      <c r="F66" s="12"/>
      <c r="G66" s="10">
        <f>IFERROR(VLOOKUP(A66,'[1]O&amp;M Pivot'!M$1:V$65536,10,FALSE),0)</f>
        <v>0</v>
      </c>
      <c r="H66" s="12"/>
      <c r="I66" s="13" t="s">
        <v>31</v>
      </c>
      <c r="J66" s="13">
        <v>1</v>
      </c>
      <c r="K66" s="13" t="s">
        <v>31</v>
      </c>
      <c r="L66" s="13" t="s">
        <v>31</v>
      </c>
      <c r="M66" s="13" t="s">
        <v>31</v>
      </c>
      <c r="N66" s="13" t="s">
        <v>31</v>
      </c>
      <c r="O66" s="13" t="s">
        <v>31</v>
      </c>
      <c r="P66" s="13">
        <f t="shared" si="3"/>
        <v>1</v>
      </c>
      <c r="Q66" s="12"/>
      <c r="R66" s="41" t="str">
        <f t="shared" si="10"/>
        <v/>
      </c>
      <c r="S66" s="41">
        <f t="shared" si="10"/>
        <v>4602661.92</v>
      </c>
      <c r="T66" s="41" t="str">
        <f t="shared" si="9"/>
        <v/>
      </c>
      <c r="U66" s="41" t="str">
        <f t="shared" si="9"/>
        <v/>
      </c>
      <c r="V66" s="41" t="str">
        <f t="shared" si="9"/>
        <v/>
      </c>
      <c r="W66" s="41" t="str">
        <f t="shared" si="9"/>
        <v/>
      </c>
      <c r="X66" s="41" t="str">
        <f t="shared" si="9"/>
        <v/>
      </c>
      <c r="Y66" s="14">
        <f t="shared" si="5"/>
        <v>0</v>
      </c>
      <c r="Z66" s="12"/>
      <c r="AA66" s="10" t="str">
        <f t="shared" si="6"/>
        <v/>
      </c>
      <c r="AB66" s="10">
        <f t="shared" si="6"/>
        <v>0</v>
      </c>
      <c r="AC66" s="10" t="str">
        <f t="shared" si="6"/>
        <v/>
      </c>
      <c r="AD66" s="10" t="str">
        <f t="shared" si="6"/>
        <v/>
      </c>
      <c r="AE66" s="10" t="str">
        <f t="shared" si="8"/>
        <v/>
      </c>
      <c r="AF66" s="10" t="str">
        <f t="shared" si="8"/>
        <v/>
      </c>
      <c r="AG66" s="10" t="str">
        <f t="shared" si="8"/>
        <v/>
      </c>
      <c r="AH66" s="14">
        <f t="shared" si="7"/>
        <v>0</v>
      </c>
      <c r="AI66" s="12"/>
      <c r="AJ66" s="11" t="str">
        <f>IFERROR(VLOOKUP(A66,'[1]BP-18 Line Detail'!A$1:AJ$65536,36,FALSE),"")</f>
        <v>New.  All Network. REM 1/28/15</v>
      </c>
    </row>
    <row r="67" spans="1:36" x14ac:dyDescent="0.3">
      <c r="A67" s="15" t="s">
        <v>1117</v>
      </c>
      <c r="B67" s="29" t="str">
        <f>VLOOKUP(A67,'[1]Line Pivot'!A$1:C$65536,2,FALSE)</f>
        <v>BENTON-SCOOTENEY NO 1</v>
      </c>
      <c r="C67" s="10">
        <f>VLOOKUP(A67,'[1]Line Pivot'!A$1:C$65536,3,FALSE)</f>
        <v>936781.84300000011</v>
      </c>
      <c r="D67" s="10">
        <f>IFERROR(VLOOKUP(A67,'[1]BP-18 Line Detail'!A$1:C$65536,3,FALSE),"")</f>
        <v>936781.84299999999</v>
      </c>
      <c r="E67" s="11">
        <f t="shared" ref="E67:E130" si="11">(C67-D67)/D67</f>
        <v>1.242715395231404E-16</v>
      </c>
      <c r="F67" s="12"/>
      <c r="G67" s="10">
        <f>IFERROR(VLOOKUP(A67,'[1]O&amp;M Pivot'!M$1:V$65536,10,FALSE),0)</f>
        <v>10938.692857142856</v>
      </c>
      <c r="H67" s="12"/>
      <c r="I67" s="13" t="s">
        <v>31</v>
      </c>
      <c r="J67" s="13">
        <v>1</v>
      </c>
      <c r="K67" s="13" t="s">
        <v>31</v>
      </c>
      <c r="L67" s="13" t="s">
        <v>31</v>
      </c>
      <c r="M67" s="13" t="s">
        <v>31</v>
      </c>
      <c r="N67" s="13" t="s">
        <v>31</v>
      </c>
      <c r="O67" s="13" t="s">
        <v>31</v>
      </c>
      <c r="P67" s="13">
        <f t="shared" ref="P67:P130" si="12">SUM(I67:O67)</f>
        <v>1</v>
      </c>
      <c r="Q67" s="12"/>
      <c r="R67" s="41" t="str">
        <f t="shared" si="10"/>
        <v/>
      </c>
      <c r="S67" s="41">
        <f t="shared" si="10"/>
        <v>936781.84300000011</v>
      </c>
      <c r="T67" s="41" t="str">
        <f t="shared" si="9"/>
        <v/>
      </c>
      <c r="U67" s="41" t="str">
        <f t="shared" si="9"/>
        <v/>
      </c>
      <c r="V67" s="41" t="str">
        <f t="shared" si="9"/>
        <v/>
      </c>
      <c r="W67" s="41" t="str">
        <f t="shared" si="9"/>
        <v/>
      </c>
      <c r="X67" s="41" t="str">
        <f t="shared" si="9"/>
        <v/>
      </c>
      <c r="Y67" s="14">
        <f t="shared" ref="Y67:Y130" si="13">SUM(R67:X67)-C67</f>
        <v>0</v>
      </c>
      <c r="Z67" s="12"/>
      <c r="AA67" s="10" t="str">
        <f t="shared" ref="AA67:AG120" si="14">IFERROR(I67*$G67,"")</f>
        <v/>
      </c>
      <c r="AB67" s="10">
        <f t="shared" si="14"/>
        <v>10938.692857142856</v>
      </c>
      <c r="AC67" s="10" t="str">
        <f t="shared" si="14"/>
        <v/>
      </c>
      <c r="AD67" s="10" t="str">
        <f t="shared" si="14"/>
        <v/>
      </c>
      <c r="AE67" s="10" t="str">
        <f t="shared" si="8"/>
        <v/>
      </c>
      <c r="AF67" s="10" t="str">
        <f t="shared" si="8"/>
        <v/>
      </c>
      <c r="AG67" s="10" t="str">
        <f t="shared" si="8"/>
        <v/>
      </c>
      <c r="AH67" s="14">
        <f t="shared" ref="AH67:AH130" si="15">SUM(AA67:AG67)-G67</f>
        <v>0</v>
      </c>
      <c r="AI67" s="12"/>
      <c r="AJ67" s="11" t="str">
        <f>IFERROR(VLOOKUP(A67,'[1]BP-18 Line Detail'!A$1:AJ$65536,36,FALSE),"")</f>
        <v>All Network</v>
      </c>
    </row>
    <row r="68" spans="1:36" x14ac:dyDescent="0.3">
      <c r="A68" s="15" t="s">
        <v>1118</v>
      </c>
      <c r="B68" s="29" t="str">
        <f>VLOOKUP(A68,'[1]Line Pivot'!A$1:C$65536,2,FALSE)</f>
        <v>BENTON-WHITE BLUFFS NO 1</v>
      </c>
      <c r="C68" s="10">
        <f>VLOOKUP(A68,'[1]Line Pivot'!A$1:C$65536,3,FALSE)</f>
        <v>557625.89999999991</v>
      </c>
      <c r="D68" s="10">
        <f>IFERROR(VLOOKUP(A68,'[1]BP-18 Line Detail'!A$1:C$65536,3,FALSE),"")</f>
        <v>557625.89999999991</v>
      </c>
      <c r="E68" s="11">
        <f t="shared" si="11"/>
        <v>0</v>
      </c>
      <c r="F68" s="12"/>
      <c r="G68" s="10">
        <f>IFERROR(VLOOKUP(A68,'[1]O&amp;M Pivot'!M$1:V$65536,10,FALSE),0)</f>
        <v>2170.9685714285715</v>
      </c>
      <c r="H68" s="12"/>
      <c r="I68" s="13" t="s">
        <v>31</v>
      </c>
      <c r="J68" s="13">
        <v>1</v>
      </c>
      <c r="K68" s="13" t="s">
        <v>31</v>
      </c>
      <c r="L68" s="13" t="s">
        <v>31</v>
      </c>
      <c r="M68" s="13" t="s">
        <v>31</v>
      </c>
      <c r="N68" s="13" t="s">
        <v>31</v>
      </c>
      <c r="O68" s="13" t="s">
        <v>31</v>
      </c>
      <c r="P68" s="13">
        <f t="shared" si="12"/>
        <v>1</v>
      </c>
      <c r="Q68" s="12"/>
      <c r="R68" s="41" t="str">
        <f t="shared" si="10"/>
        <v/>
      </c>
      <c r="S68" s="41">
        <f t="shared" si="10"/>
        <v>557625.89999999991</v>
      </c>
      <c r="T68" s="41" t="str">
        <f t="shared" si="9"/>
        <v/>
      </c>
      <c r="U68" s="41" t="str">
        <f t="shared" si="9"/>
        <v/>
      </c>
      <c r="V68" s="41" t="str">
        <f t="shared" si="9"/>
        <v/>
      </c>
      <c r="W68" s="41" t="str">
        <f t="shared" si="9"/>
        <v/>
      </c>
      <c r="X68" s="41" t="str">
        <f t="shared" si="9"/>
        <v/>
      </c>
      <c r="Y68" s="14">
        <f t="shared" si="13"/>
        <v>0</v>
      </c>
      <c r="Z68" s="12"/>
      <c r="AA68" s="10" t="str">
        <f t="shared" si="14"/>
        <v/>
      </c>
      <c r="AB68" s="10">
        <f t="shared" si="14"/>
        <v>2170.9685714285715</v>
      </c>
      <c r="AC68" s="10" t="str">
        <f t="shared" si="14"/>
        <v/>
      </c>
      <c r="AD68" s="10" t="str">
        <f t="shared" si="14"/>
        <v/>
      </c>
      <c r="AE68" s="10" t="str">
        <f t="shared" si="8"/>
        <v/>
      </c>
      <c r="AF68" s="10" t="str">
        <f t="shared" si="8"/>
        <v/>
      </c>
      <c r="AG68" s="10" t="str">
        <f t="shared" si="8"/>
        <v/>
      </c>
      <c r="AH68" s="14">
        <f t="shared" si="15"/>
        <v>0</v>
      </c>
      <c r="AI68" s="12"/>
      <c r="AJ68" s="11" t="str">
        <f>IFERROR(VLOOKUP(A68,'[1]BP-18 Line Detail'!A$1:AJ$65536,36,FALSE),"")</f>
        <v>All Network</v>
      </c>
    </row>
    <row r="69" spans="1:36" x14ac:dyDescent="0.3">
      <c r="A69" s="15" t="s">
        <v>1119</v>
      </c>
      <c r="B69" s="29" t="str">
        <f>VLOOKUP(A69,'[1]Line Pivot'!A$1:C$65536,2,FALSE)</f>
        <v>BERTELSEN-WILLOW CREEK NO 1</v>
      </c>
      <c r="C69" s="10">
        <f>VLOOKUP(A69,'[1]Line Pivot'!A$1:C$65536,3,FALSE)</f>
        <v>97254.12999999999</v>
      </c>
      <c r="D69" s="10">
        <f>IFERROR(VLOOKUP(A69,'[1]BP-18 Line Detail'!A$1:C$65536,3,FALSE),"")</f>
        <v>97254.12999999999</v>
      </c>
      <c r="E69" s="11">
        <f t="shared" si="11"/>
        <v>0</v>
      </c>
      <c r="F69" s="12"/>
      <c r="G69" s="10">
        <f>IFERROR(VLOOKUP(A69,'[1]O&amp;M Pivot'!M$1:V$65536,10,FALSE),0)</f>
        <v>579.69000000000017</v>
      </c>
      <c r="H69" s="12"/>
      <c r="I69" s="13" t="s">
        <v>31</v>
      </c>
      <c r="J69" s="13">
        <v>1</v>
      </c>
      <c r="K69" s="13" t="s">
        <v>31</v>
      </c>
      <c r="L69" s="13" t="s">
        <v>31</v>
      </c>
      <c r="M69" s="13" t="s">
        <v>31</v>
      </c>
      <c r="N69" s="13" t="s">
        <v>31</v>
      </c>
      <c r="O69" s="13" t="s">
        <v>31</v>
      </c>
      <c r="P69" s="13">
        <f t="shared" si="12"/>
        <v>1</v>
      </c>
      <c r="Q69" s="12"/>
      <c r="R69" s="41" t="str">
        <f t="shared" si="10"/>
        <v/>
      </c>
      <c r="S69" s="41">
        <f t="shared" si="10"/>
        <v>97254.12999999999</v>
      </c>
      <c r="T69" s="41" t="str">
        <f t="shared" si="9"/>
        <v/>
      </c>
      <c r="U69" s="41" t="str">
        <f t="shared" si="9"/>
        <v/>
      </c>
      <c r="V69" s="41" t="str">
        <f t="shared" si="9"/>
        <v/>
      </c>
      <c r="W69" s="41" t="str">
        <f t="shared" si="9"/>
        <v/>
      </c>
      <c r="X69" s="41" t="str">
        <f t="shared" si="9"/>
        <v/>
      </c>
      <c r="Y69" s="14">
        <f t="shared" si="13"/>
        <v>0</v>
      </c>
      <c r="Z69" s="12"/>
      <c r="AA69" s="10" t="str">
        <f t="shared" si="14"/>
        <v/>
      </c>
      <c r="AB69" s="10">
        <f t="shared" si="14"/>
        <v>579.69000000000017</v>
      </c>
      <c r="AC69" s="10" t="str">
        <f t="shared" si="14"/>
        <v/>
      </c>
      <c r="AD69" s="10" t="str">
        <f t="shared" si="14"/>
        <v/>
      </c>
      <c r="AE69" s="10" t="str">
        <f t="shared" si="8"/>
        <v/>
      </c>
      <c r="AF69" s="10" t="str">
        <f t="shared" si="8"/>
        <v/>
      </c>
      <c r="AG69" s="10" t="str">
        <f t="shared" si="8"/>
        <v/>
      </c>
      <c r="AH69" s="14">
        <f t="shared" si="15"/>
        <v>0</v>
      </c>
      <c r="AI69" s="12"/>
      <c r="AJ69" s="11" t="str">
        <f>IFERROR(VLOOKUP(A69,'[1]BP-18 Line Detail'!A$1:AJ$65536,36,FALSE),"")</f>
        <v>All Network</v>
      </c>
    </row>
    <row r="70" spans="1:36" x14ac:dyDescent="0.3">
      <c r="A70" s="15" t="s">
        <v>1120</v>
      </c>
      <c r="B70" s="29" t="str">
        <f>VLOOKUP(A70,'[1]Line Pivot'!A$1:C$65536,2,FALSE)</f>
        <v>BETTAS ROAD-COLUMBIA NO 1</v>
      </c>
      <c r="C70" s="10">
        <f>VLOOKUP(A70,'[1]Line Pivot'!A$1:C$65536,3,FALSE)</f>
        <v>929449.70000000007</v>
      </c>
      <c r="D70" s="10">
        <f>IFERROR(VLOOKUP(A70,'[1]BP-18 Line Detail'!A$1:C$65536,3,FALSE),"")</f>
        <v>929449.70000000007</v>
      </c>
      <c r="E70" s="11">
        <f t="shared" si="11"/>
        <v>0</v>
      </c>
      <c r="F70" s="12"/>
      <c r="G70" s="10">
        <f>IFERROR(VLOOKUP(A70,'[1]O&amp;M Pivot'!M$1:V$65536,10,FALSE),0)</f>
        <v>4460.0442857142862</v>
      </c>
      <c r="H70" s="12"/>
      <c r="I70" s="13" t="s">
        <v>31</v>
      </c>
      <c r="J70" s="13">
        <v>1</v>
      </c>
      <c r="K70" s="13" t="s">
        <v>31</v>
      </c>
      <c r="L70" s="13" t="s">
        <v>31</v>
      </c>
      <c r="M70" s="13" t="s">
        <v>31</v>
      </c>
      <c r="N70" s="13" t="s">
        <v>31</v>
      </c>
      <c r="O70" s="13" t="s">
        <v>31</v>
      </c>
      <c r="P70" s="13">
        <f t="shared" si="12"/>
        <v>1</v>
      </c>
      <c r="Q70" s="12"/>
      <c r="R70" s="41" t="str">
        <f t="shared" si="10"/>
        <v/>
      </c>
      <c r="S70" s="41">
        <f t="shared" si="10"/>
        <v>929449.70000000007</v>
      </c>
      <c r="T70" s="41" t="str">
        <f t="shared" si="9"/>
        <v/>
      </c>
      <c r="U70" s="41" t="str">
        <f t="shared" si="9"/>
        <v/>
      </c>
      <c r="V70" s="41" t="str">
        <f t="shared" si="9"/>
        <v/>
      </c>
      <c r="W70" s="41" t="str">
        <f t="shared" si="9"/>
        <v/>
      </c>
      <c r="X70" s="41" t="str">
        <f t="shared" si="9"/>
        <v/>
      </c>
      <c r="Y70" s="14">
        <f t="shared" si="13"/>
        <v>0</v>
      </c>
      <c r="Z70" s="12"/>
      <c r="AA70" s="10" t="str">
        <f t="shared" si="14"/>
        <v/>
      </c>
      <c r="AB70" s="10">
        <f t="shared" si="14"/>
        <v>4460.0442857142862</v>
      </c>
      <c r="AC70" s="10" t="str">
        <f t="shared" si="14"/>
        <v/>
      </c>
      <c r="AD70" s="10" t="str">
        <f t="shared" si="14"/>
        <v/>
      </c>
      <c r="AE70" s="10" t="str">
        <f t="shared" si="8"/>
        <v/>
      </c>
      <c r="AF70" s="10" t="str">
        <f t="shared" si="8"/>
        <v/>
      </c>
      <c r="AG70" s="10" t="str">
        <f t="shared" si="8"/>
        <v/>
      </c>
      <c r="AH70" s="14">
        <f t="shared" si="15"/>
        <v>0</v>
      </c>
      <c r="AI70" s="12"/>
      <c r="AJ70" s="11" t="str">
        <f>IFERROR(VLOOKUP(A70,'[1]BP-18 Line Detail'!A$1:AJ$65536,36,FALSE),"")</f>
        <v>New.  All Network.</v>
      </c>
    </row>
    <row r="71" spans="1:36" x14ac:dyDescent="0.3">
      <c r="A71" s="15" t="s">
        <v>1121</v>
      </c>
      <c r="B71" s="29" t="str">
        <f>VLOOKUP(A71,'[1]Line Pivot'!A$1:C$65536,2,FALSE)</f>
        <v>BETTAS ROAD-COLUMBIA NO 1 (CHELAN CO)</v>
      </c>
      <c r="C71" s="10">
        <f>VLOOKUP(A71,'[1]Line Pivot'!A$1:C$65536,3,FALSE)</f>
        <v>317805.05</v>
      </c>
      <c r="D71" s="10">
        <f>IFERROR(VLOOKUP(A71,'[1]BP-18 Line Detail'!A$1:C$65536,3,FALSE),"")</f>
        <v>317805.05</v>
      </c>
      <c r="E71" s="11">
        <f t="shared" si="11"/>
        <v>0</v>
      </c>
      <c r="F71" s="12"/>
      <c r="G71" s="10">
        <f>IFERROR(VLOOKUP(A71,'[1]O&amp;M Pivot'!M$1:V$65536,10,FALSE),0)</f>
        <v>0</v>
      </c>
      <c r="H71" s="12"/>
      <c r="I71" s="13" t="s">
        <v>31</v>
      </c>
      <c r="J71" s="13">
        <v>1</v>
      </c>
      <c r="K71" s="13" t="s">
        <v>31</v>
      </c>
      <c r="L71" s="13" t="s">
        <v>31</v>
      </c>
      <c r="M71" s="13" t="s">
        <v>31</v>
      </c>
      <c r="N71" s="13" t="s">
        <v>31</v>
      </c>
      <c r="O71" s="13" t="s">
        <v>31</v>
      </c>
      <c r="P71" s="13">
        <f t="shared" si="12"/>
        <v>1</v>
      </c>
      <c r="Q71" s="12"/>
      <c r="R71" s="41" t="str">
        <f t="shared" si="10"/>
        <v/>
      </c>
      <c r="S71" s="41">
        <f t="shared" si="10"/>
        <v>317805.05</v>
      </c>
      <c r="T71" s="41" t="str">
        <f t="shared" si="9"/>
        <v/>
      </c>
      <c r="U71" s="41" t="str">
        <f t="shared" si="9"/>
        <v/>
      </c>
      <c r="V71" s="41" t="str">
        <f t="shared" si="9"/>
        <v/>
      </c>
      <c r="W71" s="41" t="str">
        <f t="shared" si="9"/>
        <v/>
      </c>
      <c r="X71" s="41" t="str">
        <f t="shared" si="9"/>
        <v/>
      </c>
      <c r="Y71" s="14">
        <f t="shared" si="13"/>
        <v>0</v>
      </c>
      <c r="Z71" s="12"/>
      <c r="AA71" s="10" t="str">
        <f t="shared" si="14"/>
        <v/>
      </c>
      <c r="AB71" s="10">
        <f t="shared" si="14"/>
        <v>0</v>
      </c>
      <c r="AC71" s="10" t="str">
        <f t="shared" si="14"/>
        <v/>
      </c>
      <c r="AD71" s="10" t="str">
        <f t="shared" si="14"/>
        <v/>
      </c>
      <c r="AE71" s="10" t="str">
        <f t="shared" si="8"/>
        <v/>
      </c>
      <c r="AF71" s="10" t="str">
        <f t="shared" si="8"/>
        <v/>
      </c>
      <c r="AG71" s="10" t="str">
        <f t="shared" si="8"/>
        <v/>
      </c>
      <c r="AH71" s="14">
        <f t="shared" si="15"/>
        <v>0</v>
      </c>
      <c r="AI71" s="12"/>
      <c r="AJ71" s="11" t="str">
        <f>IFERROR(VLOOKUP(A71,'[1]BP-18 Line Detail'!A$1:AJ$65536,36,FALSE),"")</f>
        <v>New.  All Network. REM 1/28/15</v>
      </c>
    </row>
    <row r="72" spans="1:36" x14ac:dyDescent="0.3">
      <c r="A72" s="15" t="s">
        <v>1122</v>
      </c>
      <c r="B72" s="29" t="str">
        <f>VLOOKUP(A72,'[1]Line Pivot'!A$1:C$65536,2,FALSE)</f>
        <v>BETTAS ROAD-COLUMBIA NO 1 (KITTITAS CO)</v>
      </c>
      <c r="C72" s="10">
        <f>VLOOKUP(A72,'[1]Line Pivot'!A$1:C$65536,3,FALSE)</f>
        <v>653155.22000000009</v>
      </c>
      <c r="D72" s="10">
        <f>IFERROR(VLOOKUP(A72,'[1]BP-18 Line Detail'!A$1:C$65536,3,FALSE),"")</f>
        <v>653155.22000000009</v>
      </c>
      <c r="E72" s="11">
        <f t="shared" si="11"/>
        <v>0</v>
      </c>
      <c r="F72" s="12"/>
      <c r="G72" s="10">
        <f>IFERROR(VLOOKUP(A72,'[1]O&amp;M Pivot'!M$1:V$65536,10,FALSE),0)</f>
        <v>0</v>
      </c>
      <c r="H72" s="12"/>
      <c r="I72" s="13" t="s">
        <v>31</v>
      </c>
      <c r="J72" s="13">
        <v>1</v>
      </c>
      <c r="K72" s="13" t="s">
        <v>31</v>
      </c>
      <c r="L72" s="13" t="s">
        <v>31</v>
      </c>
      <c r="M72" s="13" t="s">
        <v>31</v>
      </c>
      <c r="N72" s="13" t="s">
        <v>31</v>
      </c>
      <c r="O72" s="13" t="s">
        <v>31</v>
      </c>
      <c r="P72" s="13">
        <f t="shared" si="12"/>
        <v>1</v>
      </c>
      <c r="Q72" s="12"/>
      <c r="R72" s="41" t="str">
        <f t="shared" si="10"/>
        <v/>
      </c>
      <c r="S72" s="41">
        <f t="shared" si="10"/>
        <v>653155.22000000009</v>
      </c>
      <c r="T72" s="41" t="str">
        <f t="shared" si="9"/>
        <v/>
      </c>
      <c r="U72" s="41" t="str">
        <f t="shared" si="9"/>
        <v/>
      </c>
      <c r="V72" s="41" t="str">
        <f t="shared" si="9"/>
        <v/>
      </c>
      <c r="W72" s="41" t="str">
        <f t="shared" si="9"/>
        <v/>
      </c>
      <c r="X72" s="41" t="str">
        <f t="shared" si="9"/>
        <v/>
      </c>
      <c r="Y72" s="14">
        <f t="shared" si="13"/>
        <v>0</v>
      </c>
      <c r="Z72" s="12"/>
      <c r="AA72" s="10" t="str">
        <f t="shared" si="14"/>
        <v/>
      </c>
      <c r="AB72" s="10">
        <f t="shared" si="14"/>
        <v>0</v>
      </c>
      <c r="AC72" s="10" t="str">
        <f t="shared" si="14"/>
        <v/>
      </c>
      <c r="AD72" s="10" t="str">
        <f t="shared" si="14"/>
        <v/>
      </c>
      <c r="AE72" s="10" t="str">
        <f t="shared" si="8"/>
        <v/>
      </c>
      <c r="AF72" s="10" t="str">
        <f t="shared" si="8"/>
        <v/>
      </c>
      <c r="AG72" s="10" t="str">
        <f t="shared" si="8"/>
        <v/>
      </c>
      <c r="AH72" s="14">
        <f t="shared" si="15"/>
        <v>0</v>
      </c>
      <c r="AI72" s="12"/>
      <c r="AJ72" s="11" t="str">
        <f>IFERROR(VLOOKUP(A72,'[1]BP-18 Line Detail'!A$1:AJ$65536,36,FALSE),"")</f>
        <v>New.  All Network. REM 1/28/15</v>
      </c>
    </row>
    <row r="73" spans="1:36" x14ac:dyDescent="0.3">
      <c r="A73" s="15" t="s">
        <v>1123</v>
      </c>
      <c r="B73" s="29" t="str">
        <f>VLOOKUP(A73,'[1]Line Pivot'!A$1:C$65536,2,FALSE)</f>
        <v>BIG CLIFF-DETROIT PH NO 1</v>
      </c>
      <c r="C73" s="10">
        <f>VLOOKUP(A73,'[1]Line Pivot'!A$1:C$65536,3,FALSE)</f>
        <v>181339.5</v>
      </c>
      <c r="D73" s="10">
        <f>IFERROR(VLOOKUP(A73,'[1]BP-18 Line Detail'!A$1:C$65536,3,FALSE),"")</f>
        <v>181339.5</v>
      </c>
      <c r="E73" s="11">
        <f t="shared" si="11"/>
        <v>0</v>
      </c>
      <c r="F73" s="12"/>
      <c r="G73" s="10">
        <f>IFERROR(VLOOKUP(A73,'[1]O&amp;M Pivot'!M$1:V$65536,10,FALSE),0)</f>
        <v>1080.6728571428573</v>
      </c>
      <c r="H73" s="12"/>
      <c r="I73" s="13">
        <v>1</v>
      </c>
      <c r="J73" s="13" t="s">
        <v>31</v>
      </c>
      <c r="K73" s="13" t="s">
        <v>31</v>
      </c>
      <c r="L73" s="13" t="s">
        <v>31</v>
      </c>
      <c r="M73" s="13" t="s">
        <v>31</v>
      </c>
      <c r="N73" s="13" t="s">
        <v>31</v>
      </c>
      <c r="O73" s="13" t="s">
        <v>31</v>
      </c>
      <c r="P73" s="13">
        <f t="shared" si="12"/>
        <v>1</v>
      </c>
      <c r="Q73" s="12"/>
      <c r="R73" s="41">
        <f t="shared" si="10"/>
        <v>181339.5</v>
      </c>
      <c r="S73" s="41" t="str">
        <f t="shared" si="10"/>
        <v/>
      </c>
      <c r="T73" s="41" t="str">
        <f t="shared" si="9"/>
        <v/>
      </c>
      <c r="U73" s="41" t="str">
        <f t="shared" si="9"/>
        <v/>
      </c>
      <c r="V73" s="41" t="str">
        <f t="shared" si="9"/>
        <v/>
      </c>
      <c r="W73" s="41" t="str">
        <f t="shared" si="9"/>
        <v/>
      </c>
      <c r="X73" s="41" t="str">
        <f t="shared" si="9"/>
        <v/>
      </c>
      <c r="Y73" s="14">
        <f t="shared" si="13"/>
        <v>0</v>
      </c>
      <c r="Z73" s="12"/>
      <c r="AA73" s="10">
        <f t="shared" si="14"/>
        <v>1080.6728571428573</v>
      </c>
      <c r="AB73" s="10" t="str">
        <f t="shared" si="14"/>
        <v/>
      </c>
      <c r="AC73" s="10" t="str">
        <f t="shared" si="14"/>
        <v/>
      </c>
      <c r="AD73" s="10" t="str">
        <f t="shared" si="14"/>
        <v/>
      </c>
      <c r="AE73" s="10" t="str">
        <f t="shared" si="8"/>
        <v/>
      </c>
      <c r="AF73" s="10" t="str">
        <f t="shared" si="8"/>
        <v/>
      </c>
      <c r="AG73" s="10" t="str">
        <f t="shared" si="8"/>
        <v/>
      </c>
      <c r="AH73" s="14">
        <f t="shared" si="15"/>
        <v>0</v>
      </c>
      <c r="AI73" s="12"/>
      <c r="AJ73" s="11" t="str">
        <f>IFERROR(VLOOKUP(A73,'[1]BP-18 Line Detail'!A$1:AJ$65536,36,FALSE),"")</f>
        <v>All Generation Integration</v>
      </c>
    </row>
    <row r="74" spans="1:36" x14ac:dyDescent="0.3">
      <c r="A74" s="15" t="s">
        <v>1124</v>
      </c>
      <c r="B74" s="29" t="str">
        <f>VLOOKUP(A74,'[1]Line Pivot'!A$1:C$65536,2,FALSE)</f>
        <v>BIG CLIFF-DETROIT PH NO 2</v>
      </c>
      <c r="C74" s="10">
        <f>VLOOKUP(A74,'[1]Line Pivot'!A$1:C$65536,3,FALSE)</f>
        <v>181339.5</v>
      </c>
      <c r="D74" s="10">
        <f>IFERROR(VLOOKUP(A74,'[1]BP-18 Line Detail'!A$1:C$65536,3,FALSE),"")</f>
        <v>181339.5</v>
      </c>
      <c r="E74" s="11">
        <f t="shared" si="11"/>
        <v>0</v>
      </c>
      <c r="F74" s="12"/>
      <c r="G74" s="10">
        <f>IFERROR(VLOOKUP(A74,'[1]O&amp;M Pivot'!M$1:V$65536,10,FALSE),0)</f>
        <v>149.33142857142857</v>
      </c>
      <c r="H74" s="12"/>
      <c r="I74" s="13">
        <v>1</v>
      </c>
      <c r="J74" s="13" t="s">
        <v>31</v>
      </c>
      <c r="K74" s="13" t="s">
        <v>31</v>
      </c>
      <c r="L74" s="13" t="s">
        <v>31</v>
      </c>
      <c r="M74" s="13" t="s">
        <v>31</v>
      </c>
      <c r="N74" s="13" t="s">
        <v>31</v>
      </c>
      <c r="O74" s="13" t="s">
        <v>31</v>
      </c>
      <c r="P74" s="13">
        <f t="shared" si="12"/>
        <v>1</v>
      </c>
      <c r="Q74" s="12"/>
      <c r="R74" s="41">
        <f t="shared" si="10"/>
        <v>181339.5</v>
      </c>
      <c r="S74" s="41" t="str">
        <f t="shared" si="10"/>
        <v/>
      </c>
      <c r="T74" s="41" t="str">
        <f t="shared" si="9"/>
        <v/>
      </c>
      <c r="U74" s="41" t="str">
        <f t="shared" si="9"/>
        <v/>
      </c>
      <c r="V74" s="41" t="str">
        <f t="shared" si="9"/>
        <v/>
      </c>
      <c r="W74" s="41" t="str">
        <f t="shared" si="9"/>
        <v/>
      </c>
      <c r="X74" s="41" t="str">
        <f t="shared" si="9"/>
        <v/>
      </c>
      <c r="Y74" s="14">
        <f t="shared" si="13"/>
        <v>0</v>
      </c>
      <c r="Z74" s="12"/>
      <c r="AA74" s="10">
        <f t="shared" si="14"/>
        <v>149.33142857142857</v>
      </c>
      <c r="AB74" s="10" t="str">
        <f t="shared" si="14"/>
        <v/>
      </c>
      <c r="AC74" s="10" t="str">
        <f t="shared" si="14"/>
        <v/>
      </c>
      <c r="AD74" s="10" t="str">
        <f t="shared" si="14"/>
        <v/>
      </c>
      <c r="AE74" s="10" t="str">
        <f t="shared" si="8"/>
        <v/>
      </c>
      <c r="AF74" s="10" t="str">
        <f t="shared" si="8"/>
        <v/>
      </c>
      <c r="AG74" s="10" t="str">
        <f t="shared" si="8"/>
        <v/>
      </c>
      <c r="AH74" s="14">
        <f t="shared" si="15"/>
        <v>0</v>
      </c>
      <c r="AI74" s="12"/>
      <c r="AJ74" s="11" t="str">
        <f>IFERROR(VLOOKUP(A74,'[1]BP-18 Line Detail'!A$1:AJ$65536,36,FALSE),"")</f>
        <v>All Generation Integration</v>
      </c>
    </row>
    <row r="75" spans="1:36" x14ac:dyDescent="0.3">
      <c r="A75" s="15" t="s">
        <v>1125</v>
      </c>
      <c r="B75" s="29" t="str">
        <f>VLOOKUP(A75,'[1]Line Pivot'!A$1:C$65536,2,FALSE)</f>
        <v>BIG EDDY 500/230KV TIE NO 1</v>
      </c>
      <c r="C75" s="10">
        <f>VLOOKUP(A75,'[1]Line Pivot'!A$1:C$65536,3,FALSE)</f>
        <v>51352</v>
      </c>
      <c r="D75" s="10">
        <f>IFERROR(VLOOKUP(A75,'[1]BP-18 Line Detail'!A$1:C$65536,3,FALSE),"")</f>
        <v>51352</v>
      </c>
      <c r="E75" s="11">
        <f t="shared" si="11"/>
        <v>0</v>
      </c>
      <c r="F75" s="12"/>
      <c r="G75" s="10">
        <f>IFERROR(VLOOKUP(A75,'[1]O&amp;M Pivot'!M$1:V$65536,10,FALSE),0)</f>
        <v>1589.1171428571429</v>
      </c>
      <c r="H75" s="12"/>
      <c r="I75" s="13" t="s">
        <v>31</v>
      </c>
      <c r="J75" s="13" t="s">
        <v>31</v>
      </c>
      <c r="K75" s="13">
        <v>1</v>
      </c>
      <c r="L75" s="13" t="s">
        <v>31</v>
      </c>
      <c r="M75" s="13" t="s">
        <v>31</v>
      </c>
      <c r="N75" s="13" t="s">
        <v>31</v>
      </c>
      <c r="O75" s="13" t="s">
        <v>31</v>
      </c>
      <c r="P75" s="13">
        <f t="shared" si="12"/>
        <v>1</v>
      </c>
      <c r="Q75" s="12"/>
      <c r="R75" s="41" t="str">
        <f t="shared" si="10"/>
        <v/>
      </c>
      <c r="S75" s="41" t="str">
        <f t="shared" si="10"/>
        <v/>
      </c>
      <c r="T75" s="41">
        <f t="shared" si="9"/>
        <v>51352</v>
      </c>
      <c r="U75" s="41" t="str">
        <f t="shared" si="9"/>
        <v/>
      </c>
      <c r="V75" s="41" t="str">
        <f t="shared" si="9"/>
        <v/>
      </c>
      <c r="W75" s="41" t="str">
        <f t="shared" si="9"/>
        <v/>
      </c>
      <c r="X75" s="41" t="str">
        <f t="shared" si="9"/>
        <v/>
      </c>
      <c r="Y75" s="14">
        <f t="shared" si="13"/>
        <v>0</v>
      </c>
      <c r="Z75" s="12"/>
      <c r="AA75" s="10" t="str">
        <f t="shared" si="14"/>
        <v/>
      </c>
      <c r="AB75" s="10" t="str">
        <f t="shared" si="14"/>
        <v/>
      </c>
      <c r="AC75" s="10">
        <f t="shared" si="14"/>
        <v>1589.1171428571429</v>
      </c>
      <c r="AD75" s="10" t="str">
        <f t="shared" si="14"/>
        <v/>
      </c>
      <c r="AE75" s="10" t="str">
        <f t="shared" si="8"/>
        <v/>
      </c>
      <c r="AF75" s="10" t="str">
        <f t="shared" si="8"/>
        <v/>
      </c>
      <c r="AG75" s="10" t="str">
        <f t="shared" si="8"/>
        <v/>
      </c>
      <c r="AH75" s="14">
        <f t="shared" si="15"/>
        <v>0</v>
      </c>
      <c r="AI75" s="12"/>
      <c r="AJ75" s="11" t="str">
        <f>IFERROR(VLOOKUP(A75,'[1]BP-18 Line Detail'!A$1:AJ$65536,36,FALSE),"")</f>
        <v>All Southern Intertie</v>
      </c>
    </row>
    <row r="76" spans="1:36" x14ac:dyDescent="0.3">
      <c r="A76" s="15" t="s">
        <v>1126</v>
      </c>
      <c r="B76" s="29" t="str">
        <f>VLOOKUP(A76,'[1]Line Pivot'!A$1:C$65536,2,FALSE)</f>
        <v>BIG EDDY-CELILO NO 1</v>
      </c>
      <c r="C76" s="10">
        <f>VLOOKUP(A76,'[1]Line Pivot'!A$1:C$65536,3,FALSE)</f>
        <v>1284742</v>
      </c>
      <c r="D76" s="10">
        <f>IFERROR(VLOOKUP(A76,'[1]BP-18 Line Detail'!A$1:C$65536,3,FALSE),"")</f>
        <v>1284742</v>
      </c>
      <c r="E76" s="11">
        <f t="shared" si="11"/>
        <v>0</v>
      </c>
      <c r="F76" s="12"/>
      <c r="G76" s="10">
        <f>IFERROR(VLOOKUP(A76,'[1]O&amp;M Pivot'!M$1:V$65536,10,FALSE),0)</f>
        <v>4768.465714285715</v>
      </c>
      <c r="H76" s="12"/>
      <c r="I76" s="13" t="s">
        <v>31</v>
      </c>
      <c r="J76" s="13" t="s">
        <v>31</v>
      </c>
      <c r="K76" s="13">
        <v>1</v>
      </c>
      <c r="L76" s="13" t="s">
        <v>31</v>
      </c>
      <c r="M76" s="13" t="s">
        <v>31</v>
      </c>
      <c r="N76" s="13" t="s">
        <v>31</v>
      </c>
      <c r="O76" s="13" t="s">
        <v>31</v>
      </c>
      <c r="P76" s="13">
        <f t="shared" si="12"/>
        <v>1</v>
      </c>
      <c r="Q76" s="12"/>
      <c r="R76" s="41" t="str">
        <f t="shared" si="10"/>
        <v/>
      </c>
      <c r="S76" s="41" t="str">
        <f t="shared" si="10"/>
        <v/>
      </c>
      <c r="T76" s="41">
        <f t="shared" si="9"/>
        <v>1284742</v>
      </c>
      <c r="U76" s="41" t="str">
        <f t="shared" si="9"/>
        <v/>
      </c>
      <c r="V76" s="41" t="str">
        <f t="shared" si="9"/>
        <v/>
      </c>
      <c r="W76" s="41" t="str">
        <f t="shared" si="9"/>
        <v/>
      </c>
      <c r="X76" s="41" t="str">
        <f t="shared" si="9"/>
        <v/>
      </c>
      <c r="Y76" s="14">
        <f t="shared" si="13"/>
        <v>0</v>
      </c>
      <c r="Z76" s="12"/>
      <c r="AA76" s="10" t="str">
        <f t="shared" si="14"/>
        <v/>
      </c>
      <c r="AB76" s="10" t="str">
        <f t="shared" si="14"/>
        <v/>
      </c>
      <c r="AC76" s="10">
        <f t="shared" si="14"/>
        <v>4768.465714285715</v>
      </c>
      <c r="AD76" s="10" t="str">
        <f t="shared" si="14"/>
        <v/>
      </c>
      <c r="AE76" s="10" t="str">
        <f t="shared" si="8"/>
        <v/>
      </c>
      <c r="AF76" s="10" t="str">
        <f t="shared" si="8"/>
        <v/>
      </c>
      <c r="AG76" s="10" t="str">
        <f t="shared" si="8"/>
        <v/>
      </c>
      <c r="AH76" s="14">
        <f t="shared" si="15"/>
        <v>0</v>
      </c>
      <c r="AI76" s="12"/>
      <c r="AJ76" s="11" t="str">
        <f>IFERROR(VLOOKUP(A76,'[1]BP-18 Line Detail'!A$1:AJ$65536,36,FALSE),"")</f>
        <v>All Southern Intertie</v>
      </c>
    </row>
    <row r="77" spans="1:36" x14ac:dyDescent="0.3">
      <c r="A77" s="15" t="s">
        <v>1127</v>
      </c>
      <c r="B77" s="29" t="str">
        <f>VLOOKUP(A77,'[1]Line Pivot'!A$1:C$65536,2,FALSE)</f>
        <v>BIG EDDY-CELILO NO 2</v>
      </c>
      <c r="C77" s="10">
        <f>VLOOKUP(A77,'[1]Line Pivot'!A$1:C$65536,3,FALSE)</f>
        <v>1463787.59</v>
      </c>
      <c r="D77" s="10">
        <f>IFERROR(VLOOKUP(A77,'[1]BP-18 Line Detail'!A$1:C$65536,3,FALSE),"")</f>
        <v>1463787.59</v>
      </c>
      <c r="E77" s="11">
        <f t="shared" si="11"/>
        <v>0</v>
      </c>
      <c r="F77" s="12"/>
      <c r="G77" s="10">
        <f>IFERROR(VLOOKUP(A77,'[1]O&amp;M Pivot'!M$1:V$65536,10,FALSE),0)</f>
        <v>2335.7685714285717</v>
      </c>
      <c r="H77" s="12"/>
      <c r="I77" s="13" t="s">
        <v>31</v>
      </c>
      <c r="J77" s="13" t="s">
        <v>31</v>
      </c>
      <c r="K77" s="13">
        <v>1</v>
      </c>
      <c r="L77" s="13" t="s">
        <v>31</v>
      </c>
      <c r="M77" s="13" t="s">
        <v>31</v>
      </c>
      <c r="N77" s="13" t="s">
        <v>31</v>
      </c>
      <c r="O77" s="13" t="s">
        <v>31</v>
      </c>
      <c r="P77" s="13">
        <f t="shared" si="12"/>
        <v>1</v>
      </c>
      <c r="Q77" s="12"/>
      <c r="R77" s="41" t="str">
        <f t="shared" si="10"/>
        <v/>
      </c>
      <c r="S77" s="41" t="str">
        <f t="shared" si="10"/>
        <v/>
      </c>
      <c r="T77" s="41">
        <f t="shared" si="9"/>
        <v>1463787.59</v>
      </c>
      <c r="U77" s="41" t="str">
        <f t="shared" si="9"/>
        <v/>
      </c>
      <c r="V77" s="41" t="str">
        <f t="shared" si="9"/>
        <v/>
      </c>
      <c r="W77" s="41" t="str">
        <f t="shared" si="9"/>
        <v/>
      </c>
      <c r="X77" s="41" t="str">
        <f t="shared" si="9"/>
        <v/>
      </c>
      <c r="Y77" s="14">
        <f t="shared" si="13"/>
        <v>0</v>
      </c>
      <c r="Z77" s="12"/>
      <c r="AA77" s="10" t="str">
        <f t="shared" si="14"/>
        <v/>
      </c>
      <c r="AB77" s="10" t="str">
        <f t="shared" si="14"/>
        <v/>
      </c>
      <c r="AC77" s="10">
        <f t="shared" si="14"/>
        <v>2335.7685714285717</v>
      </c>
      <c r="AD77" s="10" t="str">
        <f t="shared" si="14"/>
        <v/>
      </c>
      <c r="AE77" s="10" t="str">
        <f t="shared" si="8"/>
        <v/>
      </c>
      <c r="AF77" s="10" t="str">
        <f t="shared" si="8"/>
        <v/>
      </c>
      <c r="AG77" s="10" t="str">
        <f t="shared" si="8"/>
        <v/>
      </c>
      <c r="AH77" s="14">
        <f t="shared" si="15"/>
        <v>0</v>
      </c>
      <c r="AI77" s="12"/>
      <c r="AJ77" s="11" t="str">
        <f>IFERROR(VLOOKUP(A77,'[1]BP-18 Line Detail'!A$1:AJ$65536,36,FALSE),"")</f>
        <v>All Southern Intertie</v>
      </c>
    </row>
    <row r="78" spans="1:36" x14ac:dyDescent="0.3">
      <c r="A78" s="15" t="s">
        <v>1128</v>
      </c>
      <c r="B78" s="29" t="str">
        <f>VLOOKUP(A78,'[1]Line Pivot'!A$1:C$65536,2,FALSE)</f>
        <v>BIG EDDY-CELILO NO 3</v>
      </c>
      <c r="C78" s="10">
        <f>VLOOKUP(A78,'[1]Line Pivot'!A$1:C$65536,3,FALSE)</f>
        <v>373697.4</v>
      </c>
      <c r="D78" s="10">
        <f>IFERROR(VLOOKUP(A78,'[1]BP-18 Line Detail'!A$1:C$65536,3,FALSE),"")</f>
        <v>373697.4</v>
      </c>
      <c r="E78" s="11">
        <f t="shared" si="11"/>
        <v>0</v>
      </c>
      <c r="F78" s="12"/>
      <c r="G78" s="10">
        <f>IFERROR(VLOOKUP(A78,'[1]O&amp;M Pivot'!M$1:V$65536,10,FALSE),0)</f>
        <v>240.10714285714286</v>
      </c>
      <c r="H78" s="12"/>
      <c r="I78" s="13" t="s">
        <v>31</v>
      </c>
      <c r="J78" s="13" t="s">
        <v>31</v>
      </c>
      <c r="K78" s="13">
        <v>1</v>
      </c>
      <c r="L78" s="13" t="s">
        <v>31</v>
      </c>
      <c r="M78" s="13" t="s">
        <v>31</v>
      </c>
      <c r="N78" s="13" t="s">
        <v>31</v>
      </c>
      <c r="O78" s="13" t="s">
        <v>31</v>
      </c>
      <c r="P78" s="13">
        <f t="shared" si="12"/>
        <v>1</v>
      </c>
      <c r="Q78" s="12"/>
      <c r="R78" s="41" t="str">
        <f t="shared" si="10"/>
        <v/>
      </c>
      <c r="S78" s="41" t="str">
        <f t="shared" si="10"/>
        <v/>
      </c>
      <c r="T78" s="41">
        <f t="shared" si="9"/>
        <v>373697.4</v>
      </c>
      <c r="U78" s="41" t="str">
        <f t="shared" si="9"/>
        <v/>
      </c>
      <c r="V78" s="41" t="str">
        <f t="shared" si="9"/>
        <v/>
      </c>
      <c r="W78" s="41" t="str">
        <f t="shared" si="9"/>
        <v/>
      </c>
      <c r="X78" s="41" t="str">
        <f t="shared" si="9"/>
        <v/>
      </c>
      <c r="Y78" s="14">
        <f t="shared" si="13"/>
        <v>0</v>
      </c>
      <c r="Z78" s="12"/>
      <c r="AA78" s="10" t="str">
        <f t="shared" si="14"/>
        <v/>
      </c>
      <c r="AB78" s="10" t="str">
        <f t="shared" si="14"/>
        <v/>
      </c>
      <c r="AC78" s="10">
        <f t="shared" si="14"/>
        <v>240.10714285714286</v>
      </c>
      <c r="AD78" s="10" t="str">
        <f t="shared" si="14"/>
        <v/>
      </c>
      <c r="AE78" s="10" t="str">
        <f t="shared" si="8"/>
        <v/>
      </c>
      <c r="AF78" s="10" t="str">
        <f t="shared" si="8"/>
        <v/>
      </c>
      <c r="AG78" s="10" t="str">
        <f t="shared" si="8"/>
        <v/>
      </c>
      <c r="AH78" s="14">
        <f t="shared" si="15"/>
        <v>0</v>
      </c>
      <c r="AI78" s="12"/>
      <c r="AJ78" s="11" t="str">
        <f>IFERROR(VLOOKUP(A78,'[1]BP-18 Line Detail'!A$1:AJ$65536,36,FALSE),"")</f>
        <v>All Southern Intertie</v>
      </c>
    </row>
    <row r="79" spans="1:36" x14ac:dyDescent="0.3">
      <c r="A79" s="15" t="s">
        <v>1129</v>
      </c>
      <c r="B79" s="29" t="str">
        <f>VLOOKUP(A79,'[1]Line Pivot'!A$1:C$65536,2,FALSE)</f>
        <v>BIG EDDY-CELILO NO 4</v>
      </c>
      <c r="C79" s="10">
        <f>VLOOKUP(A79,'[1]Line Pivot'!A$1:C$65536,3,FALSE)</f>
        <v>249131.6</v>
      </c>
      <c r="D79" s="10">
        <f>IFERROR(VLOOKUP(A79,'[1]BP-18 Line Detail'!A$1:C$65536,3,FALSE),"")</f>
        <v>249131.6</v>
      </c>
      <c r="E79" s="11">
        <f t="shared" si="11"/>
        <v>0</v>
      </c>
      <c r="F79" s="12"/>
      <c r="G79" s="10">
        <f>IFERROR(VLOOKUP(A79,'[1]O&amp;M Pivot'!M$1:V$65536,10,FALSE),0)</f>
        <v>608.91428571428571</v>
      </c>
      <c r="H79" s="12"/>
      <c r="I79" s="13" t="s">
        <v>31</v>
      </c>
      <c r="J79" s="13" t="s">
        <v>31</v>
      </c>
      <c r="K79" s="13">
        <v>1</v>
      </c>
      <c r="L79" s="13" t="s">
        <v>31</v>
      </c>
      <c r="M79" s="13" t="s">
        <v>31</v>
      </c>
      <c r="N79" s="13" t="s">
        <v>31</v>
      </c>
      <c r="O79" s="13" t="s">
        <v>31</v>
      </c>
      <c r="P79" s="13">
        <f t="shared" si="12"/>
        <v>1</v>
      </c>
      <c r="Q79" s="12"/>
      <c r="R79" s="41" t="str">
        <f t="shared" si="10"/>
        <v/>
      </c>
      <c r="S79" s="41" t="str">
        <f t="shared" si="10"/>
        <v/>
      </c>
      <c r="T79" s="41">
        <f t="shared" si="9"/>
        <v>249131.6</v>
      </c>
      <c r="U79" s="41" t="str">
        <f t="shared" si="9"/>
        <v/>
      </c>
      <c r="V79" s="41" t="str">
        <f t="shared" si="9"/>
        <v/>
      </c>
      <c r="W79" s="41" t="str">
        <f t="shared" si="9"/>
        <v/>
      </c>
      <c r="X79" s="41" t="str">
        <f t="shared" si="9"/>
        <v/>
      </c>
      <c r="Y79" s="14">
        <f t="shared" si="13"/>
        <v>0</v>
      </c>
      <c r="Z79" s="12"/>
      <c r="AA79" s="10" t="str">
        <f t="shared" si="14"/>
        <v/>
      </c>
      <c r="AB79" s="10" t="str">
        <f t="shared" si="14"/>
        <v/>
      </c>
      <c r="AC79" s="10">
        <f t="shared" si="14"/>
        <v>608.91428571428571</v>
      </c>
      <c r="AD79" s="10" t="str">
        <f t="shared" si="14"/>
        <v/>
      </c>
      <c r="AE79" s="10" t="str">
        <f t="shared" si="8"/>
        <v/>
      </c>
      <c r="AF79" s="10" t="str">
        <f t="shared" si="8"/>
        <v/>
      </c>
      <c r="AG79" s="10" t="str">
        <f t="shared" si="8"/>
        <v/>
      </c>
      <c r="AH79" s="14">
        <f t="shared" si="15"/>
        <v>0</v>
      </c>
      <c r="AI79" s="12"/>
      <c r="AJ79" s="11" t="str">
        <f>IFERROR(VLOOKUP(A79,'[1]BP-18 Line Detail'!A$1:AJ$65536,36,FALSE),"")</f>
        <v>All Southern Intertie</v>
      </c>
    </row>
    <row r="80" spans="1:36" x14ac:dyDescent="0.3">
      <c r="A80" s="15" t="s">
        <v>1130</v>
      </c>
      <c r="B80" s="29" t="str">
        <f>VLOOKUP(A80,'[1]Line Pivot'!A$1:C$65536,2,FALSE)</f>
        <v>BIG EDDY-CHEMAWA NO 1</v>
      </c>
      <c r="C80" s="10">
        <f>VLOOKUP(A80,'[1]Line Pivot'!A$1:C$65536,3,FALSE)</f>
        <v>3481772.33</v>
      </c>
      <c r="D80" s="10">
        <f>IFERROR(VLOOKUP(A80,'[1]BP-18 Line Detail'!A$1:C$65536,3,FALSE),"")</f>
        <v>3481772.33</v>
      </c>
      <c r="E80" s="11">
        <f t="shared" si="11"/>
        <v>0</v>
      </c>
      <c r="F80" s="12"/>
      <c r="G80" s="10">
        <f>IFERROR(VLOOKUP(A80,'[1]O&amp;M Pivot'!M$1:V$65536,10,FALSE),0)</f>
        <v>39796.007142857132</v>
      </c>
      <c r="H80" s="12"/>
      <c r="I80" s="13" t="s">
        <v>31</v>
      </c>
      <c r="J80" s="13">
        <v>1</v>
      </c>
      <c r="K80" s="13" t="s">
        <v>31</v>
      </c>
      <c r="L80" s="13" t="s">
        <v>31</v>
      </c>
      <c r="M80" s="13" t="s">
        <v>31</v>
      </c>
      <c r="N80" s="13" t="s">
        <v>31</v>
      </c>
      <c r="O80" s="13" t="s">
        <v>31</v>
      </c>
      <c r="P80" s="13">
        <f t="shared" si="12"/>
        <v>1</v>
      </c>
      <c r="Q80" s="12"/>
      <c r="R80" s="41" t="str">
        <f t="shared" si="10"/>
        <v/>
      </c>
      <c r="S80" s="41">
        <f t="shared" si="10"/>
        <v>3481772.33</v>
      </c>
      <c r="T80" s="41" t="str">
        <f t="shared" si="9"/>
        <v/>
      </c>
      <c r="U80" s="41" t="str">
        <f t="shared" si="9"/>
        <v/>
      </c>
      <c r="V80" s="41" t="str">
        <f t="shared" si="9"/>
        <v/>
      </c>
      <c r="W80" s="41" t="str">
        <f t="shared" si="9"/>
        <v/>
      </c>
      <c r="X80" s="41" t="str">
        <f t="shared" si="9"/>
        <v/>
      </c>
      <c r="Y80" s="14">
        <f t="shared" si="13"/>
        <v>0</v>
      </c>
      <c r="Z80" s="12"/>
      <c r="AA80" s="10" t="str">
        <f t="shared" si="14"/>
        <v/>
      </c>
      <c r="AB80" s="10">
        <f t="shared" si="14"/>
        <v>39796.007142857132</v>
      </c>
      <c r="AC80" s="10" t="str">
        <f t="shared" si="14"/>
        <v/>
      </c>
      <c r="AD80" s="10" t="str">
        <f t="shared" si="14"/>
        <v/>
      </c>
      <c r="AE80" s="10" t="str">
        <f t="shared" si="8"/>
        <v/>
      </c>
      <c r="AF80" s="10" t="str">
        <f t="shared" si="8"/>
        <v/>
      </c>
      <c r="AG80" s="10" t="str">
        <f t="shared" si="8"/>
        <v/>
      </c>
      <c r="AH80" s="14">
        <f t="shared" si="15"/>
        <v>0</v>
      </c>
      <c r="AI80" s="12"/>
      <c r="AJ80" s="11" t="str">
        <f>IFERROR(VLOOKUP(A80,'[1]BP-18 Line Detail'!A$1:AJ$65536,36,FALSE),"")</f>
        <v>All Network</v>
      </c>
    </row>
    <row r="81" spans="1:36" x14ac:dyDescent="0.3">
      <c r="A81" s="15" t="s">
        <v>1131</v>
      </c>
      <c r="B81" s="29" t="str">
        <f>VLOOKUP(A81,'[1]Line Pivot'!A$1:C$65536,2,FALSE)</f>
        <v>BIG EDDY-CHENOWETH NO 1</v>
      </c>
      <c r="C81" s="10">
        <f>VLOOKUP(A81,'[1]Line Pivot'!A$1:C$65536,3,FALSE)</f>
        <v>979921.3</v>
      </c>
      <c r="D81" s="10">
        <f>IFERROR(VLOOKUP(A81,'[1]BP-18 Line Detail'!A$1:C$65536,3,FALSE),"")</f>
        <v>979018.70000000007</v>
      </c>
      <c r="E81" s="11">
        <f t="shared" si="11"/>
        <v>9.2194357472434043E-4</v>
      </c>
      <c r="F81" s="12"/>
      <c r="G81" s="10">
        <f>IFERROR(VLOOKUP(A81,'[1]O&amp;M Pivot'!M$1:V$65536,10,FALSE),0)</f>
        <v>3958.678571428572</v>
      </c>
      <c r="H81" s="12"/>
      <c r="I81" s="13" t="s">
        <v>31</v>
      </c>
      <c r="J81" s="13">
        <v>1</v>
      </c>
      <c r="K81" s="13" t="s">
        <v>31</v>
      </c>
      <c r="L81" s="13" t="s">
        <v>31</v>
      </c>
      <c r="M81" s="13" t="s">
        <v>31</v>
      </c>
      <c r="N81" s="13" t="s">
        <v>31</v>
      </c>
      <c r="O81" s="13" t="s">
        <v>31</v>
      </c>
      <c r="P81" s="13">
        <f t="shared" si="12"/>
        <v>1</v>
      </c>
      <c r="Q81" s="12"/>
      <c r="R81" s="41" t="str">
        <f t="shared" si="10"/>
        <v/>
      </c>
      <c r="S81" s="41">
        <f t="shared" si="10"/>
        <v>979921.3</v>
      </c>
      <c r="T81" s="41" t="str">
        <f t="shared" si="9"/>
        <v/>
      </c>
      <c r="U81" s="41" t="str">
        <f t="shared" si="9"/>
        <v/>
      </c>
      <c r="V81" s="41" t="str">
        <f t="shared" si="9"/>
        <v/>
      </c>
      <c r="W81" s="41" t="str">
        <f t="shared" si="9"/>
        <v/>
      </c>
      <c r="X81" s="41" t="str">
        <f t="shared" si="9"/>
        <v/>
      </c>
      <c r="Y81" s="14">
        <f t="shared" si="13"/>
        <v>0</v>
      </c>
      <c r="Z81" s="12"/>
      <c r="AA81" s="10" t="str">
        <f t="shared" si="14"/>
        <v/>
      </c>
      <c r="AB81" s="10">
        <f t="shared" si="14"/>
        <v>3958.678571428572</v>
      </c>
      <c r="AC81" s="10" t="str">
        <f t="shared" si="14"/>
        <v/>
      </c>
      <c r="AD81" s="10" t="str">
        <f t="shared" si="14"/>
        <v/>
      </c>
      <c r="AE81" s="10" t="str">
        <f t="shared" si="8"/>
        <v/>
      </c>
      <c r="AF81" s="10" t="str">
        <f t="shared" si="8"/>
        <v/>
      </c>
      <c r="AG81" s="10" t="str">
        <f t="shared" si="8"/>
        <v/>
      </c>
      <c r="AH81" s="14">
        <f t="shared" si="15"/>
        <v>0</v>
      </c>
      <c r="AI81" s="12"/>
      <c r="AJ81" s="11" t="str">
        <f>IFERROR(VLOOKUP(A81,'[1]BP-18 Line Detail'!A$1:AJ$65536,36,FALSE),"")</f>
        <v>All Network</v>
      </c>
    </row>
    <row r="82" spans="1:36" x14ac:dyDescent="0.3">
      <c r="A82" s="15" t="s">
        <v>1132</v>
      </c>
      <c r="B82" s="29" t="str">
        <f>VLOOKUP(A82,'[1]Line Pivot'!A$1:C$65536,2,FALSE)</f>
        <v>BIG EDDY-CHENOWETH NO 2</v>
      </c>
      <c r="C82" s="10">
        <f>VLOOKUP(A82,'[1]Line Pivot'!A$1:C$65536,3,FALSE)</f>
        <v>1455031.4</v>
      </c>
      <c r="D82" s="10">
        <f>IFERROR(VLOOKUP(A82,'[1]BP-18 Line Detail'!A$1:C$65536,3,FALSE),"")</f>
        <v>1455031.4</v>
      </c>
      <c r="E82" s="11">
        <f t="shared" si="11"/>
        <v>0</v>
      </c>
      <c r="F82" s="12"/>
      <c r="G82" s="10">
        <f>IFERROR(VLOOKUP(A82,'[1]O&amp;M Pivot'!M$1:V$65536,10,FALSE),0)</f>
        <v>2422.27</v>
      </c>
      <c r="H82" s="12"/>
      <c r="I82" s="13" t="s">
        <v>31</v>
      </c>
      <c r="J82" s="13">
        <v>1</v>
      </c>
      <c r="K82" s="13" t="s">
        <v>31</v>
      </c>
      <c r="L82" s="13" t="s">
        <v>31</v>
      </c>
      <c r="M82" s="13" t="s">
        <v>31</v>
      </c>
      <c r="N82" s="13" t="s">
        <v>31</v>
      </c>
      <c r="O82" s="13" t="s">
        <v>31</v>
      </c>
      <c r="P82" s="13">
        <f t="shared" si="12"/>
        <v>1</v>
      </c>
      <c r="Q82" s="12"/>
      <c r="R82" s="41" t="str">
        <f t="shared" si="10"/>
        <v/>
      </c>
      <c r="S82" s="41">
        <f t="shared" si="10"/>
        <v>1455031.4</v>
      </c>
      <c r="T82" s="41" t="str">
        <f t="shared" si="9"/>
        <v/>
      </c>
      <c r="U82" s="41" t="str">
        <f t="shared" si="9"/>
        <v/>
      </c>
      <c r="V82" s="41" t="str">
        <f t="shared" si="9"/>
        <v/>
      </c>
      <c r="W82" s="41" t="str">
        <f t="shared" si="9"/>
        <v/>
      </c>
      <c r="X82" s="41" t="str">
        <f t="shared" si="9"/>
        <v/>
      </c>
      <c r="Y82" s="14">
        <f t="shared" si="13"/>
        <v>0</v>
      </c>
      <c r="Z82" s="12"/>
      <c r="AA82" s="10" t="str">
        <f t="shared" si="14"/>
        <v/>
      </c>
      <c r="AB82" s="10">
        <f t="shared" si="14"/>
        <v>2422.27</v>
      </c>
      <c r="AC82" s="10" t="str">
        <f t="shared" si="14"/>
        <v/>
      </c>
      <c r="AD82" s="10" t="str">
        <f t="shared" si="14"/>
        <v/>
      </c>
      <c r="AE82" s="10" t="str">
        <f t="shared" si="8"/>
        <v/>
      </c>
      <c r="AF82" s="10" t="str">
        <f t="shared" si="8"/>
        <v/>
      </c>
      <c r="AG82" s="10" t="str">
        <f t="shared" si="8"/>
        <v/>
      </c>
      <c r="AH82" s="14">
        <f t="shared" si="15"/>
        <v>0</v>
      </c>
      <c r="AI82" s="12"/>
      <c r="AJ82" s="11" t="str">
        <f>IFERROR(VLOOKUP(A82,'[1]BP-18 Line Detail'!A$1:AJ$65536,36,FALSE),"")</f>
        <v>All Network</v>
      </c>
    </row>
    <row r="83" spans="1:36" x14ac:dyDescent="0.3">
      <c r="A83" s="15" t="s">
        <v>1133</v>
      </c>
      <c r="B83" s="29" t="str">
        <f>VLOOKUP(A83,'[1]Line Pivot'!A$1:C$65536,2,FALSE)</f>
        <v>BIG EDDY-DE MOSS NO 1</v>
      </c>
      <c r="C83" s="10">
        <f>VLOOKUP(A83,'[1]Line Pivot'!A$1:C$65536,3,FALSE)</f>
        <v>1094008.8900000001</v>
      </c>
      <c r="D83" s="10">
        <f>IFERROR(VLOOKUP(A83,'[1]BP-18 Line Detail'!A$1:C$65536,3,FALSE),"")</f>
        <v>930198.66</v>
      </c>
      <c r="E83" s="11">
        <f t="shared" si="11"/>
        <v>0.17610241451003605</v>
      </c>
      <c r="F83" s="12"/>
      <c r="G83" s="10">
        <f>IFERROR(VLOOKUP(A83,'[1]O&amp;M Pivot'!M$1:V$65536,10,FALSE),0)</f>
        <v>13131.872857142855</v>
      </c>
      <c r="H83" s="12"/>
      <c r="I83" s="13" t="s">
        <v>31</v>
      </c>
      <c r="J83" s="13">
        <v>1</v>
      </c>
      <c r="K83" s="13" t="s">
        <v>31</v>
      </c>
      <c r="L83" s="13" t="s">
        <v>31</v>
      </c>
      <c r="M83" s="13" t="s">
        <v>31</v>
      </c>
      <c r="N83" s="13" t="s">
        <v>31</v>
      </c>
      <c r="O83" s="13" t="s">
        <v>31</v>
      </c>
      <c r="P83" s="13">
        <f t="shared" si="12"/>
        <v>1</v>
      </c>
      <c r="Q83" s="12"/>
      <c r="R83" s="41" t="str">
        <f t="shared" si="10"/>
        <v/>
      </c>
      <c r="S83" s="41">
        <f t="shared" si="10"/>
        <v>1094008.8900000001</v>
      </c>
      <c r="T83" s="41" t="str">
        <f t="shared" si="9"/>
        <v/>
      </c>
      <c r="U83" s="41" t="str">
        <f t="shared" si="9"/>
        <v/>
      </c>
      <c r="V83" s="41" t="str">
        <f t="shared" si="9"/>
        <v/>
      </c>
      <c r="W83" s="41" t="str">
        <f t="shared" si="9"/>
        <v/>
      </c>
      <c r="X83" s="41" t="str">
        <f t="shared" si="9"/>
        <v/>
      </c>
      <c r="Y83" s="14">
        <f t="shared" si="13"/>
        <v>0</v>
      </c>
      <c r="Z83" s="12"/>
      <c r="AA83" s="10" t="str">
        <f t="shared" si="14"/>
        <v/>
      </c>
      <c r="AB83" s="10">
        <f t="shared" si="14"/>
        <v>13131.872857142855</v>
      </c>
      <c r="AC83" s="10" t="str">
        <f t="shared" si="14"/>
        <v/>
      </c>
      <c r="AD83" s="10" t="str">
        <f t="shared" si="14"/>
        <v/>
      </c>
      <c r="AE83" s="10" t="str">
        <f t="shared" si="8"/>
        <v/>
      </c>
      <c r="AF83" s="10" t="str">
        <f t="shared" si="8"/>
        <v/>
      </c>
      <c r="AG83" s="10" t="str">
        <f t="shared" si="8"/>
        <v/>
      </c>
      <c r="AH83" s="14">
        <f t="shared" si="15"/>
        <v>0</v>
      </c>
      <c r="AI83" s="12"/>
      <c r="AJ83" s="11" t="str">
        <f>IFERROR(VLOOKUP(A83,'[1]BP-18 Line Detail'!A$1:AJ$65536,36,FALSE),"")</f>
        <v>All Network</v>
      </c>
    </row>
    <row r="84" spans="1:36" x14ac:dyDescent="0.3">
      <c r="A84" s="15" t="s">
        <v>1134</v>
      </c>
      <c r="B84" s="29" t="str">
        <f>VLOOKUP(A84,'[1]Line Pivot'!A$1:C$65536,2,FALSE)</f>
        <v>BIG EDDY-KNIGHT NO 1</v>
      </c>
      <c r="C84" s="10">
        <f>VLOOKUP(A84,'[1]Line Pivot'!A$1:C$65536,3,FALSE)</f>
        <v>33163928.960000001</v>
      </c>
      <c r="D84" s="10">
        <f>IFERROR(VLOOKUP(A84,'[1]BP-18 Line Detail'!A$1:C$65536,3,FALSE),"")</f>
        <v>32580710.990000006</v>
      </c>
      <c r="E84" s="11">
        <f t="shared" si="11"/>
        <v>1.7900713406131686E-2</v>
      </c>
      <c r="F84" s="12"/>
      <c r="G84" s="10">
        <f>IFERROR(VLOOKUP(A84,'[1]O&amp;M Pivot'!M$1:V$65536,10,FALSE),0)</f>
        <v>4869.8985714285718</v>
      </c>
      <c r="H84" s="12"/>
      <c r="I84" s="13"/>
      <c r="J84" s="13">
        <v>1</v>
      </c>
      <c r="K84" s="13"/>
      <c r="L84" s="13"/>
      <c r="M84" s="13"/>
      <c r="N84" s="13"/>
      <c r="O84" s="13"/>
      <c r="P84" s="13">
        <f t="shared" si="12"/>
        <v>1</v>
      </c>
      <c r="Q84" s="12"/>
      <c r="R84" s="41">
        <f t="shared" si="10"/>
        <v>0</v>
      </c>
      <c r="S84" s="41">
        <f t="shared" si="10"/>
        <v>33163928.960000001</v>
      </c>
      <c r="T84" s="41">
        <f t="shared" si="9"/>
        <v>0</v>
      </c>
      <c r="U84" s="41">
        <f t="shared" si="9"/>
        <v>0</v>
      </c>
      <c r="V84" s="41">
        <f t="shared" si="9"/>
        <v>0</v>
      </c>
      <c r="W84" s="41">
        <f t="shared" si="9"/>
        <v>0</v>
      </c>
      <c r="X84" s="41">
        <f t="shared" si="9"/>
        <v>0</v>
      </c>
      <c r="Y84" s="14">
        <f t="shared" si="13"/>
        <v>0</v>
      </c>
      <c r="Z84" s="12"/>
      <c r="AA84" s="10">
        <f t="shared" si="14"/>
        <v>0</v>
      </c>
      <c r="AB84" s="10">
        <f t="shared" si="14"/>
        <v>4869.8985714285718</v>
      </c>
      <c r="AC84" s="10">
        <f t="shared" si="14"/>
        <v>0</v>
      </c>
      <c r="AD84" s="10">
        <f t="shared" si="14"/>
        <v>0</v>
      </c>
      <c r="AE84" s="10">
        <f t="shared" si="8"/>
        <v>0</v>
      </c>
      <c r="AF84" s="10">
        <f t="shared" si="8"/>
        <v>0</v>
      </c>
      <c r="AG84" s="10">
        <f t="shared" si="8"/>
        <v>0</v>
      </c>
      <c r="AH84" s="14">
        <f t="shared" si="15"/>
        <v>0</v>
      </c>
      <c r="AI84" s="12"/>
      <c r="AJ84" s="11" t="str">
        <f>IFERROR(VLOOKUP(A84,'[1]BP-18 Line Detail'!A$1:AJ$65536,36,FALSE),"")</f>
        <v>New All Network (LTD 3/28/17)</v>
      </c>
    </row>
    <row r="85" spans="1:36" x14ac:dyDescent="0.3">
      <c r="A85" s="15" t="s">
        <v>1135</v>
      </c>
      <c r="B85" s="29" t="str">
        <f>VLOOKUP(A85,'[1]Line Pivot'!A$1:C$65536,2,FALSE)</f>
        <v>BIG EDDY-KNIGHT NO 1 (ML KLICKTAT CO)</v>
      </c>
      <c r="C85" s="10">
        <f>VLOOKUP(A85,'[1]Line Pivot'!A$1:C$65536,3,FALSE)</f>
        <v>67249715.310000002</v>
      </c>
      <c r="D85" s="10">
        <f>IFERROR(VLOOKUP(A85,'[1]BP-18 Line Detail'!A$1:C$65536,3,FALSE),"")</f>
        <v>67249715.310000002</v>
      </c>
      <c r="E85" s="11">
        <f t="shared" si="11"/>
        <v>0</v>
      </c>
      <c r="F85" s="12"/>
      <c r="G85" s="10">
        <f>IFERROR(VLOOKUP(A85,'[1]O&amp;M Pivot'!M$1:V$65536,10,FALSE),0)</f>
        <v>0</v>
      </c>
      <c r="H85" s="12"/>
      <c r="I85" s="13" t="s">
        <v>31</v>
      </c>
      <c r="J85" s="13">
        <v>1</v>
      </c>
      <c r="K85" s="13" t="s">
        <v>31</v>
      </c>
      <c r="L85" s="13" t="s">
        <v>31</v>
      </c>
      <c r="M85" s="13" t="s">
        <v>31</v>
      </c>
      <c r="N85" s="13" t="s">
        <v>31</v>
      </c>
      <c r="O85" s="13" t="s">
        <v>31</v>
      </c>
      <c r="P85" s="13">
        <f t="shared" si="12"/>
        <v>1</v>
      </c>
      <c r="Q85" s="12"/>
      <c r="R85" s="41" t="str">
        <f t="shared" si="10"/>
        <v/>
      </c>
      <c r="S85" s="41">
        <f t="shared" si="10"/>
        <v>67249715.310000002</v>
      </c>
      <c r="T85" s="41" t="str">
        <f t="shared" si="9"/>
        <v/>
      </c>
      <c r="U85" s="41" t="str">
        <f t="shared" si="9"/>
        <v/>
      </c>
      <c r="V85" s="41" t="str">
        <f t="shared" si="9"/>
        <v/>
      </c>
      <c r="W85" s="41" t="str">
        <f t="shared" si="9"/>
        <v/>
      </c>
      <c r="X85" s="41" t="str">
        <f t="shared" si="9"/>
        <v/>
      </c>
      <c r="Y85" s="14">
        <f t="shared" si="13"/>
        <v>0</v>
      </c>
      <c r="Z85" s="12"/>
      <c r="AA85" s="10" t="str">
        <f t="shared" si="14"/>
        <v/>
      </c>
      <c r="AB85" s="10">
        <f t="shared" si="14"/>
        <v>0</v>
      </c>
      <c r="AC85" s="10" t="str">
        <f t="shared" si="14"/>
        <v/>
      </c>
      <c r="AD85" s="10" t="str">
        <f t="shared" si="14"/>
        <v/>
      </c>
      <c r="AE85" s="10" t="str">
        <f t="shared" si="8"/>
        <v/>
      </c>
      <c r="AF85" s="10" t="str">
        <f t="shared" si="8"/>
        <v/>
      </c>
      <c r="AG85" s="10" t="str">
        <f t="shared" si="8"/>
        <v/>
      </c>
      <c r="AH85" s="14">
        <f t="shared" si="15"/>
        <v>0</v>
      </c>
      <c r="AI85" s="12"/>
      <c r="AJ85" s="11" t="str">
        <f>IFERROR(VLOOKUP(A85,'[1]BP-18 Line Detail'!A$1:AJ$65536,36,FALSE),"")</f>
        <v>New FY15.  All Network.  REM 1/29/26</v>
      </c>
    </row>
    <row r="86" spans="1:36" x14ac:dyDescent="0.3">
      <c r="A86" s="15" t="s">
        <v>1136</v>
      </c>
      <c r="B86" s="29" t="str">
        <f>VLOOKUP(A86,'[1]Line Pivot'!A$1:C$65536,2,FALSE)</f>
        <v>BIG EDDY-KNIGHT NO 1 (ML WASON CO)</v>
      </c>
      <c r="C86" s="10">
        <f>VLOOKUP(A86,'[1]Line Pivot'!A$1:C$65536,3,FALSE)</f>
        <v>44132563.560000002</v>
      </c>
      <c r="D86" s="10">
        <f>IFERROR(VLOOKUP(A86,'[1]BP-18 Line Detail'!A$1:C$65536,3,FALSE),"")</f>
        <v>44132563.559999995</v>
      </c>
      <c r="E86" s="11">
        <f t="shared" si="11"/>
        <v>1.6882274665042888E-16</v>
      </c>
      <c r="F86" s="12"/>
      <c r="G86" s="10">
        <f>IFERROR(VLOOKUP(A86,'[1]O&amp;M Pivot'!M$1:V$65536,10,FALSE),0)</f>
        <v>0</v>
      </c>
      <c r="H86" s="12"/>
      <c r="I86" s="13" t="s">
        <v>31</v>
      </c>
      <c r="J86" s="13">
        <v>1</v>
      </c>
      <c r="K86" s="13" t="s">
        <v>31</v>
      </c>
      <c r="L86" s="13" t="s">
        <v>31</v>
      </c>
      <c r="M86" s="13" t="s">
        <v>31</v>
      </c>
      <c r="N86" s="13" t="s">
        <v>31</v>
      </c>
      <c r="O86" s="13" t="s">
        <v>31</v>
      </c>
      <c r="P86" s="13">
        <f t="shared" si="12"/>
        <v>1</v>
      </c>
      <c r="Q86" s="12"/>
      <c r="R86" s="41" t="str">
        <f t="shared" si="10"/>
        <v/>
      </c>
      <c r="S86" s="41">
        <f t="shared" si="10"/>
        <v>44132563.560000002</v>
      </c>
      <c r="T86" s="41" t="str">
        <f t="shared" si="9"/>
        <v/>
      </c>
      <c r="U86" s="41" t="str">
        <f t="shared" si="9"/>
        <v/>
      </c>
      <c r="V86" s="41" t="str">
        <f t="shared" si="9"/>
        <v/>
      </c>
      <c r="W86" s="41" t="str">
        <f t="shared" si="9"/>
        <v/>
      </c>
      <c r="X86" s="41" t="str">
        <f t="shared" si="9"/>
        <v/>
      </c>
      <c r="Y86" s="14">
        <f t="shared" si="13"/>
        <v>0</v>
      </c>
      <c r="Z86" s="12"/>
      <c r="AA86" s="10" t="str">
        <f t="shared" si="14"/>
        <v/>
      </c>
      <c r="AB86" s="10">
        <f t="shared" si="14"/>
        <v>0</v>
      </c>
      <c r="AC86" s="10" t="str">
        <f t="shared" si="14"/>
        <v/>
      </c>
      <c r="AD86" s="10" t="str">
        <f t="shared" si="14"/>
        <v/>
      </c>
      <c r="AE86" s="10" t="str">
        <f t="shared" si="8"/>
        <v/>
      </c>
      <c r="AF86" s="10" t="str">
        <f t="shared" si="8"/>
        <v/>
      </c>
      <c r="AG86" s="10" t="str">
        <f t="shared" si="8"/>
        <v/>
      </c>
      <c r="AH86" s="14">
        <f t="shared" si="15"/>
        <v>0</v>
      </c>
      <c r="AI86" s="12"/>
      <c r="AJ86" s="11" t="str">
        <f>IFERROR(VLOOKUP(A86,'[1]BP-18 Line Detail'!A$1:AJ$65536,36,FALSE),"")</f>
        <v>New FY15.  All Network.  REM 1/29/26</v>
      </c>
    </row>
    <row r="87" spans="1:36" x14ac:dyDescent="0.3">
      <c r="A87" s="15" t="s">
        <v>1137</v>
      </c>
      <c r="B87" s="29" t="str">
        <f>VLOOKUP(A87,'[1]Line Pivot'!A$1:C$65536,2,FALSE)</f>
        <v>BIG EDDY-MCLOUGHLIN 1&amp;2 NO 1</v>
      </c>
      <c r="C87" s="10">
        <f>VLOOKUP(A87,'[1]Line Pivot'!A$1:C$65536,3,FALSE)</f>
        <v>4965983.2699999996</v>
      </c>
      <c r="D87" s="10">
        <f>IFERROR(VLOOKUP(A87,'[1]BP-18 Line Detail'!A$1:C$65536,3,FALSE),"")</f>
        <v>4965983.2699999996</v>
      </c>
      <c r="E87" s="11">
        <f t="shared" si="11"/>
        <v>0</v>
      </c>
      <c r="F87" s="12"/>
      <c r="G87" s="10">
        <f>IFERROR(VLOOKUP(A87,'[1]O&amp;M Pivot'!M$1:V$65536,10,FALSE),0)</f>
        <v>16374.021428571426</v>
      </c>
      <c r="H87" s="12"/>
      <c r="I87" s="13" t="s">
        <v>31</v>
      </c>
      <c r="J87" s="13">
        <v>1</v>
      </c>
      <c r="K87" s="13" t="s">
        <v>31</v>
      </c>
      <c r="L87" s="13" t="s">
        <v>31</v>
      </c>
      <c r="M87" s="13" t="s">
        <v>31</v>
      </c>
      <c r="N87" s="13" t="s">
        <v>31</v>
      </c>
      <c r="O87" s="13" t="s">
        <v>31</v>
      </c>
      <c r="P87" s="13">
        <f t="shared" si="12"/>
        <v>1</v>
      </c>
      <c r="Q87" s="12"/>
      <c r="R87" s="41" t="str">
        <f t="shared" si="10"/>
        <v/>
      </c>
      <c r="S87" s="41">
        <f t="shared" si="10"/>
        <v>4965983.2699999996</v>
      </c>
      <c r="T87" s="41" t="str">
        <f t="shared" si="9"/>
        <v/>
      </c>
      <c r="U87" s="41" t="str">
        <f t="shared" si="9"/>
        <v/>
      </c>
      <c r="V87" s="41" t="str">
        <f t="shared" si="9"/>
        <v/>
      </c>
      <c r="W87" s="41" t="str">
        <f t="shared" si="9"/>
        <v/>
      </c>
      <c r="X87" s="41" t="str">
        <f t="shared" si="9"/>
        <v/>
      </c>
      <c r="Y87" s="14">
        <f t="shared" si="13"/>
        <v>0</v>
      </c>
      <c r="Z87" s="12"/>
      <c r="AA87" s="10" t="str">
        <f t="shared" si="14"/>
        <v/>
      </c>
      <c r="AB87" s="10">
        <f t="shared" si="14"/>
        <v>16374.021428571426</v>
      </c>
      <c r="AC87" s="10" t="str">
        <f t="shared" si="14"/>
        <v/>
      </c>
      <c r="AD87" s="10" t="str">
        <f t="shared" si="14"/>
        <v/>
      </c>
      <c r="AE87" s="10" t="str">
        <f t="shared" si="8"/>
        <v/>
      </c>
      <c r="AF87" s="10" t="str">
        <f t="shared" si="8"/>
        <v/>
      </c>
      <c r="AG87" s="10" t="str">
        <f t="shared" si="8"/>
        <v/>
      </c>
      <c r="AH87" s="14">
        <f t="shared" si="15"/>
        <v>0</v>
      </c>
      <c r="AI87" s="12"/>
      <c r="AJ87" s="11" t="str">
        <f>IFERROR(VLOOKUP(A87,'[1]BP-18 Line Detail'!A$1:AJ$65536,36,FALSE),"")</f>
        <v>All Network</v>
      </c>
    </row>
    <row r="88" spans="1:36" x14ac:dyDescent="0.3">
      <c r="A88" s="15" t="s">
        <v>1138</v>
      </c>
      <c r="B88" s="29" t="str">
        <f>VLOOKUP(A88,'[1]Line Pivot'!A$1:C$65536,2,FALSE)</f>
        <v>BIG EDDY-MCLOUGHLIN 1&amp;2 NO 2</v>
      </c>
      <c r="C88" s="10">
        <f>VLOOKUP(A88,'[1]Line Pivot'!A$1:C$65536,3,FALSE)</f>
        <v>1764191.6500000001</v>
      </c>
      <c r="D88" s="10">
        <f>IFERROR(VLOOKUP(A88,'[1]BP-18 Line Detail'!A$1:C$65536,3,FALSE),"")</f>
        <v>1764191.6500000001</v>
      </c>
      <c r="E88" s="11">
        <f t="shared" si="11"/>
        <v>0</v>
      </c>
      <c r="F88" s="12"/>
      <c r="G88" s="10">
        <f>IFERROR(VLOOKUP(A88,'[1]O&amp;M Pivot'!M$1:V$65536,10,FALSE),0)</f>
        <v>5933.4471428571424</v>
      </c>
      <c r="H88" s="12"/>
      <c r="I88" s="13" t="s">
        <v>31</v>
      </c>
      <c r="J88" s="13">
        <v>1</v>
      </c>
      <c r="K88" s="13" t="s">
        <v>31</v>
      </c>
      <c r="L88" s="13" t="s">
        <v>31</v>
      </c>
      <c r="M88" s="13" t="s">
        <v>31</v>
      </c>
      <c r="N88" s="13" t="s">
        <v>31</v>
      </c>
      <c r="O88" s="13" t="s">
        <v>31</v>
      </c>
      <c r="P88" s="13">
        <f t="shared" si="12"/>
        <v>1</v>
      </c>
      <c r="Q88" s="12"/>
      <c r="R88" s="41" t="str">
        <f t="shared" si="10"/>
        <v/>
      </c>
      <c r="S88" s="41">
        <f t="shared" si="10"/>
        <v>1764191.6500000001</v>
      </c>
      <c r="T88" s="41" t="str">
        <f t="shared" si="9"/>
        <v/>
      </c>
      <c r="U88" s="41" t="str">
        <f t="shared" si="9"/>
        <v/>
      </c>
      <c r="V88" s="41" t="str">
        <f t="shared" si="9"/>
        <v/>
      </c>
      <c r="W88" s="41" t="str">
        <f t="shared" si="9"/>
        <v/>
      </c>
      <c r="X88" s="41" t="str">
        <f t="shared" si="9"/>
        <v/>
      </c>
      <c r="Y88" s="14">
        <f t="shared" si="13"/>
        <v>0</v>
      </c>
      <c r="Z88" s="12"/>
      <c r="AA88" s="10" t="str">
        <f t="shared" si="14"/>
        <v/>
      </c>
      <c r="AB88" s="10">
        <f t="shared" si="14"/>
        <v>5933.4471428571424</v>
      </c>
      <c r="AC88" s="10" t="str">
        <f t="shared" si="14"/>
        <v/>
      </c>
      <c r="AD88" s="10" t="str">
        <f t="shared" si="14"/>
        <v/>
      </c>
      <c r="AE88" s="10" t="str">
        <f t="shared" si="8"/>
        <v/>
      </c>
      <c r="AF88" s="10" t="str">
        <f t="shared" si="8"/>
        <v/>
      </c>
      <c r="AG88" s="10" t="str">
        <f t="shared" si="8"/>
        <v/>
      </c>
      <c r="AH88" s="14">
        <f t="shared" si="15"/>
        <v>0</v>
      </c>
      <c r="AI88" s="12"/>
      <c r="AJ88" s="11" t="str">
        <f>IFERROR(VLOOKUP(A88,'[1]BP-18 Line Detail'!A$1:AJ$65536,36,FALSE),"")</f>
        <v>All Network</v>
      </c>
    </row>
    <row r="89" spans="1:36" x14ac:dyDescent="0.3">
      <c r="A89" s="15" t="s">
        <v>1139</v>
      </c>
      <c r="B89" s="29" t="str">
        <f>VLOOKUP(A89,'[1]Line Pivot'!A$1:C$65536,2,FALSE)</f>
        <v>BIG EDDY-OSTRANDER NO 1</v>
      </c>
      <c r="C89" s="10">
        <f>VLOOKUP(A89,'[1]Line Pivot'!A$1:C$65536,3,FALSE)</f>
        <v>10045705.49</v>
      </c>
      <c r="D89" s="10">
        <f>IFERROR(VLOOKUP(A89,'[1]BP-18 Line Detail'!A$1:C$65536,3,FALSE),"")</f>
        <v>10045705.489999998</v>
      </c>
      <c r="E89" s="11">
        <f t="shared" si="11"/>
        <v>1.8541705717782866E-16</v>
      </c>
      <c r="F89" s="12"/>
      <c r="G89" s="10">
        <f>IFERROR(VLOOKUP(A89,'[1]O&amp;M Pivot'!M$1:V$65536,10,FALSE),0)</f>
        <v>14415.332857142859</v>
      </c>
      <c r="H89" s="12"/>
      <c r="I89" s="13" t="s">
        <v>31</v>
      </c>
      <c r="J89" s="13">
        <v>1</v>
      </c>
      <c r="K89" s="13" t="s">
        <v>31</v>
      </c>
      <c r="L89" s="13" t="s">
        <v>31</v>
      </c>
      <c r="M89" s="13" t="s">
        <v>31</v>
      </c>
      <c r="N89" s="13" t="s">
        <v>31</v>
      </c>
      <c r="O89" s="13" t="s">
        <v>31</v>
      </c>
      <c r="P89" s="13">
        <f t="shared" si="12"/>
        <v>1</v>
      </c>
      <c r="Q89" s="12"/>
      <c r="R89" s="41" t="str">
        <f t="shared" si="10"/>
        <v/>
      </c>
      <c r="S89" s="41">
        <f t="shared" si="10"/>
        <v>10045705.49</v>
      </c>
      <c r="T89" s="41" t="str">
        <f t="shared" si="9"/>
        <v/>
      </c>
      <c r="U89" s="41" t="str">
        <f t="shared" si="9"/>
        <v/>
      </c>
      <c r="V89" s="41" t="str">
        <f t="shared" si="9"/>
        <v/>
      </c>
      <c r="W89" s="41" t="str">
        <f t="shared" si="9"/>
        <v/>
      </c>
      <c r="X89" s="41" t="str">
        <f t="shared" si="9"/>
        <v/>
      </c>
      <c r="Y89" s="14">
        <f t="shared" si="13"/>
        <v>0</v>
      </c>
      <c r="Z89" s="12"/>
      <c r="AA89" s="10" t="str">
        <f t="shared" si="14"/>
        <v/>
      </c>
      <c r="AB89" s="10">
        <f t="shared" si="14"/>
        <v>14415.332857142859</v>
      </c>
      <c r="AC89" s="10" t="str">
        <f t="shared" si="14"/>
        <v/>
      </c>
      <c r="AD89" s="10" t="str">
        <f t="shared" si="14"/>
        <v/>
      </c>
      <c r="AE89" s="10" t="str">
        <f t="shared" si="8"/>
        <v/>
      </c>
      <c r="AF89" s="10" t="str">
        <f t="shared" si="8"/>
        <v/>
      </c>
      <c r="AG89" s="10" t="str">
        <f t="shared" si="8"/>
        <v/>
      </c>
      <c r="AH89" s="14">
        <f t="shared" si="15"/>
        <v>0</v>
      </c>
      <c r="AI89" s="12"/>
      <c r="AJ89" s="11" t="str">
        <f>IFERROR(VLOOKUP(A89,'[1]BP-18 Line Detail'!A$1:AJ$65536,36,FALSE),"")</f>
        <v>All Network</v>
      </c>
    </row>
    <row r="90" spans="1:36" x14ac:dyDescent="0.3">
      <c r="A90" s="15" t="s">
        <v>1140</v>
      </c>
      <c r="B90" s="29" t="str">
        <f>VLOOKUP(A90,'[1]Line Pivot'!A$1:C$65536,2,FALSE)</f>
        <v>BIG EDDY-OSTRANDER NO 1 (ML CLACKAMAS CO)</v>
      </c>
      <c r="C90" s="10">
        <f>VLOOKUP(A90,'[1]Line Pivot'!A$1:C$65536,3,FALSE)</f>
        <v>1879709.3099999998</v>
      </c>
      <c r="D90" s="10">
        <f>IFERROR(VLOOKUP(A90,'[1]BP-18 Line Detail'!A$1:C$65536,3,FALSE),"")</f>
        <v>1879709.3099999998</v>
      </c>
      <c r="E90" s="11">
        <f t="shared" si="11"/>
        <v>0</v>
      </c>
      <c r="F90" s="12"/>
      <c r="G90" s="10">
        <f>IFERROR(VLOOKUP(A90,'[1]O&amp;M Pivot'!M$1:V$65536,10,FALSE),0)</f>
        <v>0</v>
      </c>
      <c r="H90" s="12"/>
      <c r="I90" s="13" t="s">
        <v>31</v>
      </c>
      <c r="J90" s="13">
        <v>1</v>
      </c>
      <c r="K90" s="13" t="s">
        <v>31</v>
      </c>
      <c r="L90" s="13" t="s">
        <v>31</v>
      </c>
      <c r="M90" s="13" t="s">
        <v>31</v>
      </c>
      <c r="N90" s="13" t="s">
        <v>31</v>
      </c>
      <c r="O90" s="13" t="s">
        <v>31</v>
      </c>
      <c r="P90" s="13">
        <f t="shared" si="12"/>
        <v>1</v>
      </c>
      <c r="Q90" s="12"/>
      <c r="R90" s="41" t="str">
        <f t="shared" si="10"/>
        <v/>
      </c>
      <c r="S90" s="41">
        <f t="shared" si="10"/>
        <v>1879709.3099999998</v>
      </c>
      <c r="T90" s="41" t="str">
        <f t="shared" si="9"/>
        <v/>
      </c>
      <c r="U90" s="41" t="str">
        <f t="shared" si="9"/>
        <v/>
      </c>
      <c r="V90" s="41" t="str">
        <f t="shared" si="9"/>
        <v/>
      </c>
      <c r="W90" s="41" t="str">
        <f t="shared" si="9"/>
        <v/>
      </c>
      <c r="X90" s="41" t="str">
        <f t="shared" si="9"/>
        <v/>
      </c>
      <c r="Y90" s="14">
        <f t="shared" si="13"/>
        <v>0</v>
      </c>
      <c r="Z90" s="12"/>
      <c r="AA90" s="10" t="str">
        <f t="shared" si="14"/>
        <v/>
      </c>
      <c r="AB90" s="10">
        <f t="shared" si="14"/>
        <v>0</v>
      </c>
      <c r="AC90" s="10" t="str">
        <f t="shared" si="14"/>
        <v/>
      </c>
      <c r="AD90" s="10" t="str">
        <f t="shared" si="14"/>
        <v/>
      </c>
      <c r="AE90" s="10" t="str">
        <f t="shared" si="8"/>
        <v/>
      </c>
      <c r="AF90" s="10" t="str">
        <f t="shared" si="8"/>
        <v/>
      </c>
      <c r="AG90" s="10" t="str">
        <f t="shared" si="8"/>
        <v/>
      </c>
      <c r="AH90" s="14">
        <f t="shared" si="15"/>
        <v>0</v>
      </c>
      <c r="AI90" s="12"/>
      <c r="AJ90" s="11" t="str">
        <f>IFERROR(VLOOKUP(A90,'[1]BP-18 Line Detail'!A$1:AJ$65536,36,FALSE),"")</f>
        <v>All Network. REM 2/26/13</v>
      </c>
    </row>
    <row r="91" spans="1:36" x14ac:dyDescent="0.3">
      <c r="A91" s="15" t="s">
        <v>1141</v>
      </c>
      <c r="B91" s="29" t="str">
        <f>VLOOKUP(A91,'[1]Line Pivot'!A$1:C$65536,2,FALSE)</f>
        <v>BIG EDDY-REDMOND NO 1</v>
      </c>
      <c r="C91" s="10">
        <f>VLOOKUP(A91,'[1]Line Pivot'!A$1:C$65536,3,FALSE)</f>
        <v>9431550.3329999987</v>
      </c>
      <c r="D91" s="10">
        <f>IFERROR(VLOOKUP(A91,'[1]BP-18 Line Detail'!A$1:C$65536,3,FALSE),"")</f>
        <v>8293426.1430000002</v>
      </c>
      <c r="E91" s="11">
        <f t="shared" si="11"/>
        <v>0.137232088448828</v>
      </c>
      <c r="F91" s="12"/>
      <c r="G91" s="10">
        <f>IFERROR(VLOOKUP(A91,'[1]O&amp;M Pivot'!M$1:V$65536,10,FALSE),0)</f>
        <v>76179.78</v>
      </c>
      <c r="H91" s="12"/>
      <c r="I91" s="13" t="s">
        <v>31</v>
      </c>
      <c r="J91" s="13">
        <v>1</v>
      </c>
      <c r="K91" s="13" t="s">
        <v>31</v>
      </c>
      <c r="L91" s="13" t="s">
        <v>31</v>
      </c>
      <c r="M91" s="13" t="s">
        <v>31</v>
      </c>
      <c r="N91" s="13" t="s">
        <v>31</v>
      </c>
      <c r="O91" s="13" t="s">
        <v>31</v>
      </c>
      <c r="P91" s="13">
        <f t="shared" si="12"/>
        <v>1</v>
      </c>
      <c r="Q91" s="12"/>
      <c r="R91" s="41" t="str">
        <f t="shared" si="10"/>
        <v/>
      </c>
      <c r="S91" s="41">
        <f t="shared" si="10"/>
        <v>9431550.3329999987</v>
      </c>
      <c r="T91" s="41" t="str">
        <f t="shared" si="9"/>
        <v/>
      </c>
      <c r="U91" s="41" t="str">
        <f t="shared" si="9"/>
        <v/>
      </c>
      <c r="V91" s="41" t="str">
        <f t="shared" si="9"/>
        <v/>
      </c>
      <c r="W91" s="41" t="str">
        <f t="shared" si="9"/>
        <v/>
      </c>
      <c r="X91" s="41" t="str">
        <f t="shared" si="9"/>
        <v/>
      </c>
      <c r="Y91" s="14">
        <f t="shared" si="13"/>
        <v>0</v>
      </c>
      <c r="Z91" s="12"/>
      <c r="AA91" s="10" t="str">
        <f t="shared" si="14"/>
        <v/>
      </c>
      <c r="AB91" s="10">
        <f t="shared" si="14"/>
        <v>76179.78</v>
      </c>
      <c r="AC91" s="10" t="str">
        <f t="shared" si="14"/>
        <v/>
      </c>
      <c r="AD91" s="10" t="str">
        <f t="shared" si="14"/>
        <v/>
      </c>
      <c r="AE91" s="10" t="str">
        <f t="shared" si="8"/>
        <v/>
      </c>
      <c r="AF91" s="10" t="str">
        <f t="shared" si="8"/>
        <v/>
      </c>
      <c r="AG91" s="10" t="str">
        <f t="shared" si="8"/>
        <v/>
      </c>
      <c r="AH91" s="14">
        <f t="shared" si="15"/>
        <v>0</v>
      </c>
      <c r="AI91" s="12"/>
      <c r="AJ91" s="11" t="str">
        <f>IFERROR(VLOOKUP(A91,'[1]BP-18 Line Detail'!A$1:AJ$65536,36,FALSE),"")</f>
        <v>All Network</v>
      </c>
    </row>
    <row r="92" spans="1:36" x14ac:dyDescent="0.3">
      <c r="A92" s="15" t="s">
        <v>1142</v>
      </c>
      <c r="B92" s="29" t="str">
        <f>VLOOKUP(A92,'[1]Line Pivot'!A$1:C$65536,2,FALSE)</f>
        <v>BIG EDDY-SPRING CREEK NO 1</v>
      </c>
      <c r="C92" s="10">
        <f>VLOOKUP(A92,'[1]Line Pivot'!A$1:C$65536,3,FALSE)</f>
        <v>3032156.4729999998</v>
      </c>
      <c r="D92" s="10">
        <f>IFERROR(VLOOKUP(A92,'[1]BP-18 Line Detail'!A$1:C$65536,3,FALSE),"")</f>
        <v>3032156.4730000002</v>
      </c>
      <c r="E92" s="11">
        <f t="shared" si="11"/>
        <v>-1.5357429323131744E-16</v>
      </c>
      <c r="F92" s="12"/>
      <c r="G92" s="10">
        <f>IFERROR(VLOOKUP(A92,'[1]O&amp;M Pivot'!M$1:V$65536,10,FALSE),0)</f>
        <v>23085.652857142857</v>
      </c>
      <c r="H92" s="12"/>
      <c r="I92" s="13" t="s">
        <v>31</v>
      </c>
      <c r="J92" s="13">
        <v>1</v>
      </c>
      <c r="K92" s="13" t="s">
        <v>31</v>
      </c>
      <c r="L92" s="13" t="s">
        <v>31</v>
      </c>
      <c r="M92" s="13" t="s">
        <v>31</v>
      </c>
      <c r="N92" s="13" t="s">
        <v>31</v>
      </c>
      <c r="O92" s="13" t="s">
        <v>31</v>
      </c>
      <c r="P92" s="13">
        <f t="shared" si="12"/>
        <v>1</v>
      </c>
      <c r="Q92" s="12"/>
      <c r="R92" s="41" t="str">
        <f t="shared" si="10"/>
        <v/>
      </c>
      <c r="S92" s="41">
        <f t="shared" si="10"/>
        <v>3032156.4729999998</v>
      </c>
      <c r="T92" s="41" t="str">
        <f t="shared" si="9"/>
        <v/>
      </c>
      <c r="U92" s="41" t="str">
        <f t="shared" si="9"/>
        <v/>
      </c>
      <c r="V92" s="41" t="str">
        <f t="shared" si="9"/>
        <v/>
      </c>
      <c r="W92" s="41" t="str">
        <f t="shared" si="9"/>
        <v/>
      </c>
      <c r="X92" s="41" t="str">
        <f t="shared" si="9"/>
        <v/>
      </c>
      <c r="Y92" s="14">
        <f t="shared" si="13"/>
        <v>0</v>
      </c>
      <c r="Z92" s="12"/>
      <c r="AA92" s="10" t="str">
        <f t="shared" si="14"/>
        <v/>
      </c>
      <c r="AB92" s="10">
        <f t="shared" si="14"/>
        <v>23085.652857142857</v>
      </c>
      <c r="AC92" s="10" t="str">
        <f t="shared" si="14"/>
        <v/>
      </c>
      <c r="AD92" s="10" t="str">
        <f t="shared" si="14"/>
        <v/>
      </c>
      <c r="AE92" s="10" t="str">
        <f t="shared" si="8"/>
        <v/>
      </c>
      <c r="AF92" s="10" t="str">
        <f t="shared" si="8"/>
        <v/>
      </c>
      <c r="AG92" s="10" t="str">
        <f t="shared" si="8"/>
        <v/>
      </c>
      <c r="AH92" s="14">
        <f t="shared" si="15"/>
        <v>0</v>
      </c>
      <c r="AI92" s="12"/>
      <c r="AJ92" s="11" t="str">
        <f>IFERROR(VLOOKUP(A92,'[1]BP-18 Line Detail'!A$1:AJ$65536,36,FALSE),"")</f>
        <v>All Network</v>
      </c>
    </row>
    <row r="93" spans="1:36" x14ac:dyDescent="0.3">
      <c r="A93" s="15" t="s">
        <v>1143</v>
      </c>
      <c r="B93" s="29" t="str">
        <f>VLOOKUP(A93,'[1]Line Pivot'!A$1:C$65536,2,FALSE)</f>
        <v>BIG EDDY-THE DALLES FISHWAY HYDRO PLANT</v>
      </c>
      <c r="C93" s="10">
        <f>VLOOKUP(A93,'[1]Line Pivot'!A$1:C$65536,3,FALSE)</f>
        <v>2955999.4640000002</v>
      </c>
      <c r="D93" s="10">
        <f>IFERROR(VLOOKUP(A93,'[1]BP-18 Line Detail'!A$1:C$65536,3,FALSE),"")</f>
        <v>2955999.4639999997</v>
      </c>
      <c r="E93" s="11">
        <f t="shared" si="11"/>
        <v>1.5753091060362227E-16</v>
      </c>
      <c r="F93" s="12"/>
      <c r="G93" s="10">
        <f>IFERROR(VLOOKUP(A93,'[1]O&amp;M Pivot'!M$1:V$65536,10,FALSE),0)</f>
        <v>0</v>
      </c>
      <c r="H93" s="12"/>
      <c r="I93" s="13" t="s">
        <v>31</v>
      </c>
      <c r="J93" s="13">
        <v>1</v>
      </c>
      <c r="K93" s="13" t="s">
        <v>31</v>
      </c>
      <c r="L93" s="13" t="s">
        <v>31</v>
      </c>
      <c r="M93" s="13" t="s">
        <v>31</v>
      </c>
      <c r="N93" s="13" t="s">
        <v>31</v>
      </c>
      <c r="O93" s="13" t="s">
        <v>31</v>
      </c>
      <c r="P93" s="13">
        <f t="shared" si="12"/>
        <v>1</v>
      </c>
      <c r="Q93" s="12"/>
      <c r="R93" s="41" t="str">
        <f t="shared" si="10"/>
        <v/>
      </c>
      <c r="S93" s="41">
        <f t="shared" si="10"/>
        <v>2955999.4640000002</v>
      </c>
      <c r="T93" s="41" t="str">
        <f t="shared" si="9"/>
        <v/>
      </c>
      <c r="U93" s="41" t="str">
        <f t="shared" si="9"/>
        <v/>
      </c>
      <c r="V93" s="41" t="str">
        <f t="shared" si="9"/>
        <v/>
      </c>
      <c r="W93" s="41" t="str">
        <f t="shared" si="9"/>
        <v/>
      </c>
      <c r="X93" s="41" t="str">
        <f t="shared" si="9"/>
        <v/>
      </c>
      <c r="Y93" s="14">
        <f t="shared" si="13"/>
        <v>0</v>
      </c>
      <c r="Z93" s="12"/>
      <c r="AA93" s="10" t="str">
        <f t="shared" si="14"/>
        <v/>
      </c>
      <c r="AB93" s="10">
        <f t="shared" si="14"/>
        <v>0</v>
      </c>
      <c r="AC93" s="10" t="str">
        <f t="shared" si="14"/>
        <v/>
      </c>
      <c r="AD93" s="10" t="str">
        <f t="shared" si="14"/>
        <v/>
      </c>
      <c r="AE93" s="10" t="str">
        <f t="shared" si="8"/>
        <v/>
      </c>
      <c r="AF93" s="10" t="str">
        <f t="shared" si="8"/>
        <v/>
      </c>
      <c r="AG93" s="10" t="str">
        <f t="shared" si="8"/>
        <v/>
      </c>
      <c r="AH93" s="14">
        <f t="shared" si="15"/>
        <v>0</v>
      </c>
      <c r="AI93" s="12"/>
      <c r="AJ93" s="11" t="str">
        <f>IFERROR(VLOOKUP(A93,'[1]BP-18 Line Detail'!A$1:AJ$65536,36,FALSE),"")</f>
        <v>All Network</v>
      </c>
    </row>
    <row r="94" spans="1:36" x14ac:dyDescent="0.3">
      <c r="A94" s="15" t="s">
        <v>1144</v>
      </c>
      <c r="B94" s="29" t="str">
        <f>VLOOKUP(A94,'[1]Line Pivot'!A$1:C$65536,2,FALSE)</f>
        <v>BIG EDDY-TROUTDALE NO 1</v>
      </c>
      <c r="C94" s="10">
        <f>VLOOKUP(A94,'[1]Line Pivot'!A$1:C$65536,3,FALSE)</f>
        <v>14275677.972999999</v>
      </c>
      <c r="D94" s="10">
        <f>IFERROR(VLOOKUP(A94,'[1]BP-18 Line Detail'!A$1:C$65536,3,FALSE),"")</f>
        <v>14275136.773</v>
      </c>
      <c r="E94" s="11">
        <f t="shared" si="11"/>
        <v>3.7912071078918195E-5</v>
      </c>
      <c r="F94" s="12"/>
      <c r="G94" s="10">
        <f>IFERROR(VLOOKUP(A94,'[1]O&amp;M Pivot'!M$1:V$65536,10,FALSE),0)</f>
        <v>95931.577142857146</v>
      </c>
      <c r="H94" s="12"/>
      <c r="I94" s="13" t="s">
        <v>31</v>
      </c>
      <c r="J94" s="13">
        <v>1</v>
      </c>
      <c r="K94" s="13" t="s">
        <v>31</v>
      </c>
      <c r="L94" s="13" t="s">
        <v>31</v>
      </c>
      <c r="M94" s="13" t="s">
        <v>31</v>
      </c>
      <c r="N94" s="13" t="s">
        <v>31</v>
      </c>
      <c r="O94" s="13" t="s">
        <v>31</v>
      </c>
      <c r="P94" s="13">
        <f t="shared" si="12"/>
        <v>1</v>
      </c>
      <c r="Q94" s="12"/>
      <c r="R94" s="41" t="str">
        <f t="shared" si="10"/>
        <v/>
      </c>
      <c r="S94" s="41">
        <f t="shared" si="10"/>
        <v>14275677.972999999</v>
      </c>
      <c r="T94" s="41" t="str">
        <f t="shared" si="9"/>
        <v/>
      </c>
      <c r="U94" s="41" t="str">
        <f t="shared" si="9"/>
        <v/>
      </c>
      <c r="V94" s="41" t="str">
        <f t="shared" si="9"/>
        <v/>
      </c>
      <c r="W94" s="41" t="str">
        <f t="shared" si="9"/>
        <v/>
      </c>
      <c r="X94" s="41" t="str">
        <f t="shared" si="9"/>
        <v/>
      </c>
      <c r="Y94" s="14">
        <f t="shared" si="13"/>
        <v>0</v>
      </c>
      <c r="Z94" s="12"/>
      <c r="AA94" s="10" t="str">
        <f t="shared" si="14"/>
        <v/>
      </c>
      <c r="AB94" s="10">
        <f t="shared" si="14"/>
        <v>95931.577142857146</v>
      </c>
      <c r="AC94" s="10" t="str">
        <f t="shared" si="14"/>
        <v/>
      </c>
      <c r="AD94" s="10" t="str">
        <f t="shared" si="14"/>
        <v/>
      </c>
      <c r="AE94" s="10" t="str">
        <f t="shared" si="8"/>
        <v/>
      </c>
      <c r="AF94" s="10" t="str">
        <f t="shared" si="8"/>
        <v/>
      </c>
      <c r="AG94" s="10" t="str">
        <f t="shared" si="8"/>
        <v/>
      </c>
      <c r="AH94" s="14">
        <f t="shared" si="15"/>
        <v>0</v>
      </c>
      <c r="AI94" s="12"/>
      <c r="AJ94" s="11" t="str">
        <f>IFERROR(VLOOKUP(A94,'[1]BP-18 Line Detail'!A$1:AJ$65536,36,FALSE),"")</f>
        <v>All Network</v>
      </c>
    </row>
    <row r="95" spans="1:36" x14ac:dyDescent="0.3">
      <c r="A95" s="15" t="s">
        <v>1145</v>
      </c>
      <c r="B95" s="29" t="str">
        <f>VLOOKUP(A95,'[1]Line Pivot'!A$1:C$65536,2,FALSE)</f>
        <v>BIG EDDY-TROUTDALE NO 1 (MULTNOMAH CO)</v>
      </c>
      <c r="C95" s="10">
        <f>VLOOKUP(A95,'[1]Line Pivot'!A$1:C$65536,3,FALSE)</f>
        <v>1157433.25</v>
      </c>
      <c r="D95" s="10">
        <f>IFERROR(VLOOKUP(A95,'[1]BP-18 Line Detail'!A$1:C$65536,3,FALSE),"")</f>
        <v>1157433.25</v>
      </c>
      <c r="E95" s="11">
        <f t="shared" si="11"/>
        <v>0</v>
      </c>
      <c r="F95" s="12"/>
      <c r="G95" s="10">
        <f>IFERROR(VLOOKUP(A95,'[1]O&amp;M Pivot'!M$1:V$65536,10,FALSE),0)</f>
        <v>0</v>
      </c>
      <c r="H95" s="12"/>
      <c r="I95" s="13" t="s">
        <v>31</v>
      </c>
      <c r="J95" s="13">
        <v>1</v>
      </c>
      <c r="K95" s="13" t="s">
        <v>31</v>
      </c>
      <c r="L95" s="13" t="s">
        <v>31</v>
      </c>
      <c r="M95" s="13" t="s">
        <v>31</v>
      </c>
      <c r="N95" s="13" t="s">
        <v>31</v>
      </c>
      <c r="O95" s="13" t="s">
        <v>31</v>
      </c>
      <c r="P95" s="13">
        <f t="shared" si="12"/>
        <v>1</v>
      </c>
      <c r="Q95" s="12"/>
      <c r="R95" s="41" t="str">
        <f t="shared" si="10"/>
        <v/>
      </c>
      <c r="S95" s="41">
        <f t="shared" si="10"/>
        <v>1157433.25</v>
      </c>
      <c r="T95" s="41" t="str">
        <f t="shared" si="9"/>
        <v/>
      </c>
      <c r="U95" s="41" t="str">
        <f t="shared" si="9"/>
        <v/>
      </c>
      <c r="V95" s="41" t="str">
        <f t="shared" si="9"/>
        <v/>
      </c>
      <c r="W95" s="41" t="str">
        <f t="shared" si="9"/>
        <v/>
      </c>
      <c r="X95" s="41" t="str">
        <f t="shared" si="9"/>
        <v/>
      </c>
      <c r="Y95" s="14">
        <f t="shared" si="13"/>
        <v>0</v>
      </c>
      <c r="Z95" s="12"/>
      <c r="AA95" s="10" t="str">
        <f t="shared" si="14"/>
        <v/>
      </c>
      <c r="AB95" s="10">
        <f t="shared" si="14"/>
        <v>0</v>
      </c>
      <c r="AC95" s="10" t="str">
        <f t="shared" si="14"/>
        <v/>
      </c>
      <c r="AD95" s="10" t="str">
        <f t="shared" si="14"/>
        <v/>
      </c>
      <c r="AE95" s="10" t="str">
        <f t="shared" si="8"/>
        <v/>
      </c>
      <c r="AF95" s="10" t="str">
        <f t="shared" si="8"/>
        <v/>
      </c>
      <c r="AG95" s="10" t="str">
        <f t="shared" si="8"/>
        <v/>
      </c>
      <c r="AH95" s="14">
        <f t="shared" si="15"/>
        <v>0</v>
      </c>
      <c r="AI95" s="12"/>
      <c r="AJ95" s="11" t="str">
        <f>IFERROR(VLOOKUP(A95,'[1]BP-18 Line Detail'!A$1:AJ$65536,36,FALSE),"")</f>
        <v>New.  All Network. REM 1/28/15</v>
      </c>
    </row>
    <row r="96" spans="1:36" x14ac:dyDescent="0.3">
      <c r="A96" s="15" t="s">
        <v>1146</v>
      </c>
      <c r="B96" s="29" t="str">
        <f>VLOOKUP(A96,'[1]Line Pivot'!A$1:C$65536,2,FALSE)</f>
        <v>BLACK CANYON-EMMETT NO 1</v>
      </c>
      <c r="C96" s="10">
        <f>VLOOKUP(A96,'[1]Line Pivot'!A$1:C$65536,3,FALSE)</f>
        <v>307180.36</v>
      </c>
      <c r="D96" s="10">
        <f>IFERROR(VLOOKUP(A96,'[1]BP-18 Line Detail'!A$1:C$65536,3,FALSE),"")</f>
        <v>307180.36</v>
      </c>
      <c r="E96" s="11">
        <f t="shared" si="11"/>
        <v>0</v>
      </c>
      <c r="F96" s="12"/>
      <c r="G96" s="10">
        <f>IFERROR(VLOOKUP(A96,'[1]O&amp;M Pivot'!M$1:V$65536,10,FALSE),0)</f>
        <v>5194.2342857142858</v>
      </c>
      <c r="H96" s="12"/>
      <c r="I96" s="13">
        <v>1</v>
      </c>
      <c r="J96" s="13" t="s">
        <v>31</v>
      </c>
      <c r="K96" s="13" t="s">
        <v>31</v>
      </c>
      <c r="L96" s="13" t="s">
        <v>31</v>
      </c>
      <c r="M96" s="13" t="s">
        <v>31</v>
      </c>
      <c r="N96" s="13" t="s">
        <v>31</v>
      </c>
      <c r="O96" s="13" t="s">
        <v>31</v>
      </c>
      <c r="P96" s="13">
        <f t="shared" si="12"/>
        <v>1</v>
      </c>
      <c r="Q96" s="12"/>
      <c r="R96" s="41">
        <f t="shared" si="10"/>
        <v>307180.36</v>
      </c>
      <c r="S96" s="41" t="str">
        <f t="shared" si="10"/>
        <v/>
      </c>
      <c r="T96" s="41" t="str">
        <f t="shared" si="9"/>
        <v/>
      </c>
      <c r="U96" s="41" t="str">
        <f t="shared" si="9"/>
        <v/>
      </c>
      <c r="V96" s="41" t="str">
        <f t="shared" si="9"/>
        <v/>
      </c>
      <c r="W96" s="41" t="str">
        <f t="shared" si="9"/>
        <v/>
      </c>
      <c r="X96" s="41" t="str">
        <f t="shared" si="9"/>
        <v/>
      </c>
      <c r="Y96" s="14">
        <f t="shared" si="13"/>
        <v>0</v>
      </c>
      <c r="Z96" s="12"/>
      <c r="AA96" s="10">
        <f t="shared" si="14"/>
        <v>5194.2342857142858</v>
      </c>
      <c r="AB96" s="10" t="str">
        <f t="shared" si="14"/>
        <v/>
      </c>
      <c r="AC96" s="10" t="str">
        <f t="shared" si="14"/>
        <v/>
      </c>
      <c r="AD96" s="10" t="str">
        <f t="shared" si="14"/>
        <v/>
      </c>
      <c r="AE96" s="10" t="str">
        <f t="shared" si="8"/>
        <v/>
      </c>
      <c r="AF96" s="10" t="str">
        <f t="shared" si="8"/>
        <v/>
      </c>
      <c r="AG96" s="10" t="str">
        <f t="shared" si="8"/>
        <v/>
      </c>
      <c r="AH96" s="14">
        <f t="shared" si="15"/>
        <v>0</v>
      </c>
      <c r="AI96" s="12"/>
      <c r="AJ96" s="11" t="str">
        <f>IFERROR(VLOOKUP(A96,'[1]BP-18 Line Detail'!A$1:AJ$65536,36,FALSE),"")</f>
        <v>69kV line.  All Generation Integration</v>
      </c>
    </row>
    <row r="97" spans="1:36" x14ac:dyDescent="0.3">
      <c r="A97" s="15" t="s">
        <v>1147</v>
      </c>
      <c r="B97" s="29" t="str">
        <f>VLOOKUP(A97,'[1]Line Pivot'!A$1:C$65536,2,FALSE)</f>
        <v>BLUE RIVER TAP TO COUGAR-THURSTON NO 1</v>
      </c>
      <c r="C97" s="10">
        <f>VLOOKUP(A97,'[1]Line Pivot'!A$1:C$65536,3,FALSE)</f>
        <v>58362.299999999996</v>
      </c>
      <c r="D97" s="10">
        <f>IFERROR(VLOOKUP(A97,'[1]BP-18 Line Detail'!A$1:C$65536,3,FALSE),"")</f>
        <v>58362.299999999996</v>
      </c>
      <c r="E97" s="11">
        <f t="shared" si="11"/>
        <v>0</v>
      </c>
      <c r="F97" s="12"/>
      <c r="G97" s="10">
        <f>IFERROR(VLOOKUP(A97,'[1]O&amp;M Pivot'!M$1:V$65536,10,FALSE),0)</f>
        <v>6006.4614285714288</v>
      </c>
      <c r="H97" s="12"/>
      <c r="I97" s="13" t="s">
        <v>31</v>
      </c>
      <c r="J97" s="13">
        <v>1</v>
      </c>
      <c r="K97" s="13" t="s">
        <v>31</v>
      </c>
      <c r="L97" s="13" t="s">
        <v>31</v>
      </c>
      <c r="M97" s="13" t="s">
        <v>31</v>
      </c>
      <c r="N97" s="13" t="s">
        <v>31</v>
      </c>
      <c r="O97" s="13" t="s">
        <v>31</v>
      </c>
      <c r="P97" s="13">
        <f t="shared" si="12"/>
        <v>1</v>
      </c>
      <c r="Q97" s="12"/>
      <c r="R97" s="41" t="str">
        <f t="shared" si="10"/>
        <v/>
      </c>
      <c r="S97" s="41">
        <f t="shared" si="10"/>
        <v>58362.299999999996</v>
      </c>
      <c r="T97" s="41" t="str">
        <f t="shared" si="9"/>
        <v/>
      </c>
      <c r="U97" s="41" t="str">
        <f t="shared" si="9"/>
        <v/>
      </c>
      <c r="V97" s="41" t="str">
        <f t="shared" si="9"/>
        <v/>
      </c>
      <c r="W97" s="41" t="str">
        <f t="shared" si="9"/>
        <v/>
      </c>
      <c r="X97" s="41" t="str">
        <f t="shared" si="9"/>
        <v/>
      </c>
      <c r="Y97" s="14">
        <f t="shared" si="13"/>
        <v>0</v>
      </c>
      <c r="Z97" s="12"/>
      <c r="AA97" s="10" t="str">
        <f t="shared" si="14"/>
        <v/>
      </c>
      <c r="AB97" s="10">
        <f t="shared" si="14"/>
        <v>6006.4614285714288</v>
      </c>
      <c r="AC97" s="10" t="str">
        <f t="shared" si="14"/>
        <v/>
      </c>
      <c r="AD97" s="10" t="str">
        <f t="shared" si="14"/>
        <v/>
      </c>
      <c r="AE97" s="10" t="str">
        <f t="shared" si="8"/>
        <v/>
      </c>
      <c r="AF97" s="10" t="str">
        <f t="shared" si="8"/>
        <v/>
      </c>
      <c r="AG97" s="10" t="str">
        <f t="shared" si="8"/>
        <v/>
      </c>
      <c r="AH97" s="14">
        <f t="shared" si="15"/>
        <v>0</v>
      </c>
      <c r="AI97" s="12"/>
      <c r="AJ97" s="11" t="str">
        <f>IFERROR(VLOOKUP(A97,'[1]BP-18 Line Detail'!A$1:AJ$65536,36,FALSE),"")</f>
        <v>All Network</v>
      </c>
    </row>
    <row r="98" spans="1:36" x14ac:dyDescent="0.3">
      <c r="A98" s="15" t="s">
        <v>1148</v>
      </c>
      <c r="B98" s="29" t="str">
        <f>VLOOKUP(A98,'[1]Line Pivot'!A$1:C$65536,2,FALSE)</f>
        <v>BOARDMAN TAP TO MCNARY-JONES CANYON NO 1</v>
      </c>
      <c r="C98" s="10">
        <f>VLOOKUP(A98,'[1]Line Pivot'!A$1:C$65536,3,FALSE)</f>
        <v>61136</v>
      </c>
      <c r="D98" s="10">
        <f>IFERROR(VLOOKUP(A98,'[1]BP-18 Line Detail'!A$1:C$65536,3,FALSE),"")</f>
        <v>61136</v>
      </c>
      <c r="E98" s="11">
        <f t="shared" si="11"/>
        <v>0</v>
      </c>
      <c r="F98" s="12"/>
      <c r="G98" s="10">
        <f>IFERROR(VLOOKUP(A98,'[1]O&amp;M Pivot'!M$1:V$65536,10,FALSE),0)</f>
        <v>300.57857142857137</v>
      </c>
      <c r="H98" s="12"/>
      <c r="I98" s="13" t="s">
        <v>31</v>
      </c>
      <c r="J98" s="13">
        <v>1</v>
      </c>
      <c r="K98" s="13" t="s">
        <v>31</v>
      </c>
      <c r="L98" s="13" t="s">
        <v>31</v>
      </c>
      <c r="M98" s="13" t="s">
        <v>31</v>
      </c>
      <c r="N98" s="13" t="s">
        <v>31</v>
      </c>
      <c r="O98" s="13" t="s">
        <v>31</v>
      </c>
      <c r="P98" s="13">
        <f t="shared" si="12"/>
        <v>1</v>
      </c>
      <c r="Q98" s="12"/>
      <c r="R98" s="41" t="str">
        <f t="shared" si="10"/>
        <v/>
      </c>
      <c r="S98" s="41">
        <f t="shared" si="10"/>
        <v>61136</v>
      </c>
      <c r="T98" s="41" t="str">
        <f t="shared" si="9"/>
        <v/>
      </c>
      <c r="U98" s="41" t="str">
        <f t="shared" si="9"/>
        <v/>
      </c>
      <c r="V98" s="41" t="str">
        <f t="shared" si="9"/>
        <v/>
      </c>
      <c r="W98" s="41" t="str">
        <f t="shared" si="9"/>
        <v/>
      </c>
      <c r="X98" s="41" t="str">
        <f t="shared" si="9"/>
        <v/>
      </c>
      <c r="Y98" s="14">
        <f t="shared" si="13"/>
        <v>0</v>
      </c>
      <c r="Z98" s="12"/>
      <c r="AA98" s="10" t="str">
        <f t="shared" si="14"/>
        <v/>
      </c>
      <c r="AB98" s="10">
        <f t="shared" si="14"/>
        <v>300.57857142857137</v>
      </c>
      <c r="AC98" s="10" t="str">
        <f t="shared" si="14"/>
        <v/>
      </c>
      <c r="AD98" s="10" t="str">
        <f t="shared" si="14"/>
        <v/>
      </c>
      <c r="AE98" s="10" t="str">
        <f t="shared" si="8"/>
        <v/>
      </c>
      <c r="AF98" s="10" t="str">
        <f t="shared" si="8"/>
        <v/>
      </c>
      <c r="AG98" s="10" t="str">
        <f t="shared" si="8"/>
        <v/>
      </c>
      <c r="AH98" s="14">
        <f t="shared" si="15"/>
        <v>0</v>
      </c>
      <c r="AI98" s="12"/>
      <c r="AJ98" s="11" t="str">
        <f>IFERROR(VLOOKUP(A98,'[1]BP-18 Line Detail'!A$1:AJ$65536,36,FALSE),"")</f>
        <v>All Network</v>
      </c>
    </row>
    <row r="99" spans="1:36" x14ac:dyDescent="0.3">
      <c r="A99" s="15" t="s">
        <v>1149</v>
      </c>
      <c r="B99" s="29" t="str">
        <f>VLOOKUP(A99,'[1]Line Pivot'!A$1:C$65536,2,FALSE)</f>
        <v>BOARDMAN-ALKALI NO 1</v>
      </c>
      <c r="C99" s="10">
        <f>VLOOKUP(A99,'[1]Line Pivot'!A$1:C$65536,3,FALSE)</f>
        <v>639746.63</v>
      </c>
      <c r="D99" s="10">
        <f>IFERROR(VLOOKUP(A99,'[1]BP-18 Line Detail'!A$1:C$65536,3,FALSE),"")</f>
        <v>645689.01</v>
      </c>
      <c r="E99" s="11">
        <f t="shared" si="11"/>
        <v>-9.2031611317033336E-3</v>
      </c>
      <c r="F99" s="12"/>
      <c r="G99" s="10">
        <f>IFERROR(VLOOKUP(A99,'[1]O&amp;M Pivot'!M$1:V$65536,10,FALSE),0)</f>
        <v>4185.6342857142863</v>
      </c>
      <c r="H99" s="12"/>
      <c r="I99" s="13" t="s">
        <v>31</v>
      </c>
      <c r="J99" s="13">
        <v>1</v>
      </c>
      <c r="K99" s="13" t="s">
        <v>31</v>
      </c>
      <c r="L99" s="13" t="s">
        <v>31</v>
      </c>
      <c r="M99" s="13" t="s">
        <v>31</v>
      </c>
      <c r="N99" s="13" t="s">
        <v>31</v>
      </c>
      <c r="O99" s="13" t="s">
        <v>31</v>
      </c>
      <c r="P99" s="13">
        <f t="shared" si="12"/>
        <v>1</v>
      </c>
      <c r="Q99" s="12"/>
      <c r="R99" s="41" t="str">
        <f t="shared" si="10"/>
        <v/>
      </c>
      <c r="S99" s="41">
        <f t="shared" si="10"/>
        <v>639746.63</v>
      </c>
      <c r="T99" s="41" t="str">
        <f t="shared" si="9"/>
        <v/>
      </c>
      <c r="U99" s="41" t="str">
        <f t="shared" si="9"/>
        <v/>
      </c>
      <c r="V99" s="41" t="str">
        <f t="shared" si="9"/>
        <v/>
      </c>
      <c r="W99" s="41" t="str">
        <f t="shared" si="9"/>
        <v/>
      </c>
      <c r="X99" s="41" t="str">
        <f t="shared" si="9"/>
        <v/>
      </c>
      <c r="Y99" s="14">
        <f t="shared" si="13"/>
        <v>0</v>
      </c>
      <c r="Z99" s="12"/>
      <c r="AA99" s="10" t="str">
        <f t="shared" si="14"/>
        <v/>
      </c>
      <c r="AB99" s="10">
        <f t="shared" si="14"/>
        <v>4185.6342857142863</v>
      </c>
      <c r="AC99" s="10" t="str">
        <f t="shared" si="14"/>
        <v/>
      </c>
      <c r="AD99" s="10" t="str">
        <f t="shared" si="14"/>
        <v/>
      </c>
      <c r="AE99" s="10" t="str">
        <f t="shared" si="8"/>
        <v/>
      </c>
      <c r="AF99" s="10" t="str">
        <f t="shared" si="8"/>
        <v/>
      </c>
      <c r="AG99" s="10" t="str">
        <f t="shared" si="8"/>
        <v/>
      </c>
      <c r="AH99" s="14">
        <f t="shared" si="15"/>
        <v>0</v>
      </c>
      <c r="AI99" s="12"/>
      <c r="AJ99" s="11" t="str">
        <f>IFERROR(VLOOKUP(A99,'[1]BP-18 Line Detail'!A$1:AJ$65536,36,FALSE),"")</f>
        <v>All Network</v>
      </c>
    </row>
    <row r="100" spans="1:36" x14ac:dyDescent="0.3">
      <c r="A100" s="15" t="s">
        <v>1150</v>
      </c>
      <c r="B100" s="29" t="str">
        <f>VLOOKUP(A100,'[1]Line Pivot'!A$1:C$65536,2,FALSE)</f>
        <v>BOARDMAN-IONE NO 1</v>
      </c>
      <c r="C100" s="10">
        <f>VLOOKUP(A100,'[1]Line Pivot'!A$1:C$65536,3,FALSE)</f>
        <v>692505.73</v>
      </c>
      <c r="D100" s="10">
        <f>IFERROR(VLOOKUP(A100,'[1]BP-18 Line Detail'!A$1:C$65536,3,FALSE),"")</f>
        <v>691495.92999999993</v>
      </c>
      <c r="E100" s="11">
        <f t="shared" si="11"/>
        <v>1.4603122826768434E-3</v>
      </c>
      <c r="F100" s="12"/>
      <c r="G100" s="10">
        <f>IFERROR(VLOOKUP(A100,'[1]O&amp;M Pivot'!M$1:V$65536,10,FALSE),0)</f>
        <v>6462.0857142857149</v>
      </c>
      <c r="H100" s="12"/>
      <c r="I100" s="13" t="s">
        <v>31</v>
      </c>
      <c r="J100" s="13">
        <v>1</v>
      </c>
      <c r="K100" s="13" t="s">
        <v>31</v>
      </c>
      <c r="L100" s="13" t="s">
        <v>31</v>
      </c>
      <c r="M100" s="13" t="s">
        <v>31</v>
      </c>
      <c r="N100" s="13" t="s">
        <v>31</v>
      </c>
      <c r="O100" s="13" t="s">
        <v>31</v>
      </c>
      <c r="P100" s="13">
        <f t="shared" si="12"/>
        <v>1</v>
      </c>
      <c r="Q100" s="12"/>
      <c r="R100" s="41" t="str">
        <f t="shared" si="10"/>
        <v/>
      </c>
      <c r="S100" s="41">
        <f t="shared" si="10"/>
        <v>692505.73</v>
      </c>
      <c r="T100" s="41" t="str">
        <f t="shared" si="9"/>
        <v/>
      </c>
      <c r="U100" s="41" t="str">
        <f t="shared" si="9"/>
        <v/>
      </c>
      <c r="V100" s="41" t="str">
        <f t="shared" si="9"/>
        <v/>
      </c>
      <c r="W100" s="41" t="str">
        <f t="shared" si="9"/>
        <v/>
      </c>
      <c r="X100" s="41" t="str">
        <f t="shared" si="9"/>
        <v/>
      </c>
      <c r="Y100" s="14">
        <f t="shared" si="13"/>
        <v>0</v>
      </c>
      <c r="Z100" s="12"/>
      <c r="AA100" s="10" t="str">
        <f t="shared" si="14"/>
        <v/>
      </c>
      <c r="AB100" s="10">
        <f t="shared" si="14"/>
        <v>6462.0857142857149</v>
      </c>
      <c r="AC100" s="10" t="str">
        <f t="shared" si="14"/>
        <v/>
      </c>
      <c r="AD100" s="10" t="str">
        <f t="shared" si="14"/>
        <v/>
      </c>
      <c r="AE100" s="10" t="str">
        <f t="shared" si="8"/>
        <v/>
      </c>
      <c r="AF100" s="10" t="str">
        <f t="shared" si="8"/>
        <v/>
      </c>
      <c r="AG100" s="10" t="str">
        <f t="shared" si="8"/>
        <v/>
      </c>
      <c r="AH100" s="14">
        <f t="shared" si="15"/>
        <v>0</v>
      </c>
      <c r="AI100" s="12"/>
      <c r="AJ100" s="11" t="str">
        <f>IFERROR(VLOOKUP(A100,'[1]BP-18 Line Detail'!A$1:AJ$65536,36,FALSE),"")</f>
        <v>All Network</v>
      </c>
    </row>
    <row r="101" spans="1:36" x14ac:dyDescent="0.3">
      <c r="A101" s="15" t="s">
        <v>1151</v>
      </c>
      <c r="B101" s="29" t="str">
        <f>VLOOKUP(A101,'[1]Line Pivot'!A$1:C$65536,2,FALSE)</f>
        <v>BONNEVILLE PH 1-HOOD RIVER NO 1</v>
      </c>
      <c r="C101" s="10">
        <f>VLOOKUP(A101,'[1]Line Pivot'!A$1:C$65536,3,FALSE)</f>
        <v>4480369.67</v>
      </c>
      <c r="D101" s="10">
        <f>IFERROR(VLOOKUP(A101,'[1]BP-18 Line Detail'!A$1:C$65536,3,FALSE),"")</f>
        <v>4224699.6100000003</v>
      </c>
      <c r="E101" s="11">
        <f t="shared" si="11"/>
        <v>6.0517926385776709E-2</v>
      </c>
      <c r="F101" s="12"/>
      <c r="G101" s="10">
        <f>IFERROR(VLOOKUP(A101,'[1]O&amp;M Pivot'!M$1:V$65536,10,FALSE),0)</f>
        <v>31090.295714285716</v>
      </c>
      <c r="H101" s="12"/>
      <c r="I101" s="13" t="s">
        <v>31</v>
      </c>
      <c r="J101" s="13">
        <v>1</v>
      </c>
      <c r="K101" s="13" t="s">
        <v>31</v>
      </c>
      <c r="L101" s="13" t="s">
        <v>31</v>
      </c>
      <c r="M101" s="13" t="s">
        <v>31</v>
      </c>
      <c r="N101" s="13" t="s">
        <v>31</v>
      </c>
      <c r="O101" s="13" t="s">
        <v>31</v>
      </c>
      <c r="P101" s="13">
        <f t="shared" si="12"/>
        <v>1</v>
      </c>
      <c r="Q101" s="12"/>
      <c r="R101" s="41" t="str">
        <f t="shared" si="10"/>
        <v/>
      </c>
      <c r="S101" s="41">
        <f t="shared" si="10"/>
        <v>4480369.67</v>
      </c>
      <c r="T101" s="41" t="str">
        <f t="shared" si="9"/>
        <v/>
      </c>
      <c r="U101" s="41" t="str">
        <f t="shared" si="9"/>
        <v/>
      </c>
      <c r="V101" s="41" t="str">
        <f t="shared" si="9"/>
        <v/>
      </c>
      <c r="W101" s="41" t="str">
        <f t="shared" si="9"/>
        <v/>
      </c>
      <c r="X101" s="41" t="str">
        <f t="shared" si="9"/>
        <v/>
      </c>
      <c r="Y101" s="14">
        <f t="shared" si="13"/>
        <v>0</v>
      </c>
      <c r="Z101" s="12"/>
      <c r="AA101" s="10" t="str">
        <f t="shared" si="14"/>
        <v/>
      </c>
      <c r="AB101" s="10">
        <f t="shared" si="14"/>
        <v>31090.295714285716</v>
      </c>
      <c r="AC101" s="10" t="str">
        <f t="shared" si="14"/>
        <v/>
      </c>
      <c r="AD101" s="10" t="str">
        <f t="shared" si="14"/>
        <v/>
      </c>
      <c r="AE101" s="10" t="str">
        <f t="shared" si="8"/>
        <v/>
      </c>
      <c r="AF101" s="10" t="str">
        <f t="shared" si="8"/>
        <v/>
      </c>
      <c r="AG101" s="10" t="str">
        <f t="shared" si="8"/>
        <v/>
      </c>
      <c r="AH101" s="14">
        <f t="shared" si="15"/>
        <v>0</v>
      </c>
      <c r="AI101" s="12"/>
      <c r="AJ101" s="11" t="str">
        <f>IFERROR(VLOOKUP(A101,'[1]BP-18 Line Detail'!A$1:AJ$65536,36,FALSE),"")</f>
        <v>All Network</v>
      </c>
    </row>
    <row r="102" spans="1:36" x14ac:dyDescent="0.3">
      <c r="A102" s="15" t="s">
        <v>1152</v>
      </c>
      <c r="B102" s="29" t="str">
        <f>VLOOKUP(A102,'[1]Line Pivot'!A$1:C$65536,2,FALSE)</f>
        <v>BONNEVILLE PH 1-NORTH BONNEVILLE NO 1</v>
      </c>
      <c r="C102" s="10">
        <f>VLOOKUP(A102,'[1]Line Pivot'!A$1:C$65536,3,FALSE)</f>
        <v>85578</v>
      </c>
      <c r="D102" s="10">
        <f>IFERROR(VLOOKUP(A102,'[1]BP-18 Line Detail'!A$1:C$65536,3,FALSE),"")</f>
        <v>85578</v>
      </c>
      <c r="E102" s="11">
        <f t="shared" si="11"/>
        <v>0</v>
      </c>
      <c r="F102" s="12"/>
      <c r="G102" s="10">
        <f>IFERROR(VLOOKUP(A102,'[1]O&amp;M Pivot'!M$1:V$65536,10,FALSE),0)</f>
        <v>1684.7042857142858</v>
      </c>
      <c r="H102" s="12"/>
      <c r="I102" s="13">
        <v>1</v>
      </c>
      <c r="J102" s="13" t="s">
        <v>31</v>
      </c>
      <c r="K102" s="13" t="s">
        <v>31</v>
      </c>
      <c r="L102" s="13" t="s">
        <v>31</v>
      </c>
      <c r="M102" s="13" t="s">
        <v>31</v>
      </c>
      <c r="N102" s="13" t="s">
        <v>31</v>
      </c>
      <c r="O102" s="13" t="s">
        <v>31</v>
      </c>
      <c r="P102" s="13">
        <f t="shared" si="12"/>
        <v>1</v>
      </c>
      <c r="Q102" s="12"/>
      <c r="R102" s="41">
        <f t="shared" si="10"/>
        <v>85578</v>
      </c>
      <c r="S102" s="41" t="str">
        <f t="shared" si="10"/>
        <v/>
      </c>
      <c r="T102" s="41" t="str">
        <f t="shared" si="9"/>
        <v/>
      </c>
      <c r="U102" s="41" t="str">
        <f t="shared" si="9"/>
        <v/>
      </c>
      <c r="V102" s="41" t="str">
        <f t="shared" si="9"/>
        <v/>
      </c>
      <c r="W102" s="41" t="str">
        <f t="shared" si="9"/>
        <v/>
      </c>
      <c r="X102" s="41" t="str">
        <f t="shared" si="9"/>
        <v/>
      </c>
      <c r="Y102" s="14">
        <f t="shared" si="13"/>
        <v>0</v>
      </c>
      <c r="Z102" s="12"/>
      <c r="AA102" s="10">
        <f t="shared" si="14"/>
        <v>1684.7042857142858</v>
      </c>
      <c r="AB102" s="10" t="str">
        <f t="shared" si="14"/>
        <v/>
      </c>
      <c r="AC102" s="10" t="str">
        <f t="shared" si="14"/>
        <v/>
      </c>
      <c r="AD102" s="10" t="str">
        <f t="shared" si="14"/>
        <v/>
      </c>
      <c r="AE102" s="10" t="str">
        <f t="shared" si="8"/>
        <v/>
      </c>
      <c r="AF102" s="10" t="str">
        <f t="shared" si="8"/>
        <v/>
      </c>
      <c r="AG102" s="10" t="str">
        <f t="shared" si="8"/>
        <v/>
      </c>
      <c r="AH102" s="14">
        <f t="shared" si="15"/>
        <v>0</v>
      </c>
      <c r="AI102" s="12"/>
      <c r="AJ102" s="11" t="str">
        <f>IFERROR(VLOOKUP(A102,'[1]BP-18 Line Detail'!A$1:AJ$65536,36,FALSE),"")</f>
        <v>All Generation Integration</v>
      </c>
    </row>
    <row r="103" spans="1:36" x14ac:dyDescent="0.3">
      <c r="A103" s="15" t="s">
        <v>1153</v>
      </c>
      <c r="B103" s="29" t="str">
        <f>VLOOKUP(A103,'[1]Line Pivot'!A$1:C$65536,2,FALSE)</f>
        <v>BONNEVILLE PH 1-NORTH BONNEVILLE NO 2</v>
      </c>
      <c r="C103" s="10">
        <f>VLOOKUP(A103,'[1]Line Pivot'!A$1:C$65536,3,FALSE)</f>
        <v>86775</v>
      </c>
      <c r="D103" s="10">
        <f>IFERROR(VLOOKUP(A103,'[1]BP-18 Line Detail'!A$1:C$65536,3,FALSE),"")</f>
        <v>86775</v>
      </c>
      <c r="E103" s="11">
        <f t="shared" si="11"/>
        <v>0</v>
      </c>
      <c r="F103" s="12"/>
      <c r="G103" s="10">
        <f>IFERROR(VLOOKUP(A103,'[1]O&amp;M Pivot'!M$1:V$65536,10,FALSE),0)</f>
        <v>3341.2328571428575</v>
      </c>
      <c r="H103" s="12"/>
      <c r="I103" s="13">
        <v>1</v>
      </c>
      <c r="J103" s="13" t="s">
        <v>31</v>
      </c>
      <c r="K103" s="13" t="s">
        <v>31</v>
      </c>
      <c r="L103" s="13" t="s">
        <v>31</v>
      </c>
      <c r="M103" s="13" t="s">
        <v>31</v>
      </c>
      <c r="N103" s="13" t="s">
        <v>31</v>
      </c>
      <c r="O103" s="13" t="s">
        <v>31</v>
      </c>
      <c r="P103" s="13">
        <f t="shared" si="12"/>
        <v>1</v>
      </c>
      <c r="Q103" s="12"/>
      <c r="R103" s="41">
        <f t="shared" si="10"/>
        <v>86775</v>
      </c>
      <c r="S103" s="41" t="str">
        <f t="shared" si="10"/>
        <v/>
      </c>
      <c r="T103" s="41" t="str">
        <f t="shared" si="10"/>
        <v/>
      </c>
      <c r="U103" s="41" t="str">
        <f t="shared" si="10"/>
        <v/>
      </c>
      <c r="V103" s="41" t="str">
        <f t="shared" si="10"/>
        <v/>
      </c>
      <c r="W103" s="41" t="str">
        <f t="shared" si="10"/>
        <v/>
      </c>
      <c r="X103" s="41" t="str">
        <f t="shared" si="10"/>
        <v/>
      </c>
      <c r="Y103" s="14">
        <f t="shared" si="13"/>
        <v>0</v>
      </c>
      <c r="Z103" s="12"/>
      <c r="AA103" s="10">
        <f t="shared" si="14"/>
        <v>3341.2328571428575</v>
      </c>
      <c r="AB103" s="10" t="str">
        <f t="shared" si="14"/>
        <v/>
      </c>
      <c r="AC103" s="10" t="str">
        <f t="shared" si="14"/>
        <v/>
      </c>
      <c r="AD103" s="10" t="str">
        <f t="shared" si="14"/>
        <v/>
      </c>
      <c r="AE103" s="10" t="str">
        <f t="shared" si="8"/>
        <v/>
      </c>
      <c r="AF103" s="10" t="str">
        <f t="shared" si="8"/>
        <v/>
      </c>
      <c r="AG103" s="10" t="str">
        <f t="shared" si="8"/>
        <v/>
      </c>
      <c r="AH103" s="14">
        <f t="shared" si="15"/>
        <v>0</v>
      </c>
      <c r="AI103" s="12"/>
      <c r="AJ103" s="11" t="str">
        <f>IFERROR(VLOOKUP(A103,'[1]BP-18 Line Detail'!A$1:AJ$65536,36,FALSE),"")</f>
        <v>All Generation Integration</v>
      </c>
    </row>
    <row r="104" spans="1:36" x14ac:dyDescent="0.3">
      <c r="A104" s="15" t="s">
        <v>1154</v>
      </c>
      <c r="B104" s="29" t="str">
        <f>VLOOKUP(A104,'[1]Line Pivot'!A$1:C$65536,2,FALSE)</f>
        <v>BONNEVILLE PH 1-NORTH CAMAS NO 1</v>
      </c>
      <c r="C104" s="10">
        <f>VLOOKUP(A104,'[1]Line Pivot'!A$1:C$65536,3,FALSE)</f>
        <v>453834.79</v>
      </c>
      <c r="D104" s="10">
        <f>IFERROR(VLOOKUP(A104,'[1]BP-18 Line Detail'!A$1:C$65536,3,FALSE),"")</f>
        <v>453834.79</v>
      </c>
      <c r="E104" s="11">
        <f t="shared" si="11"/>
        <v>0</v>
      </c>
      <c r="F104" s="12"/>
      <c r="G104" s="10">
        <f>IFERROR(VLOOKUP(A104,'[1]O&amp;M Pivot'!M$1:V$65536,10,FALSE),0)</f>
        <v>3269.3642857142868</v>
      </c>
      <c r="H104" s="12"/>
      <c r="I104" s="13" t="s">
        <v>31</v>
      </c>
      <c r="J104" s="13">
        <v>1</v>
      </c>
      <c r="K104" s="13" t="s">
        <v>31</v>
      </c>
      <c r="L104" s="13" t="s">
        <v>31</v>
      </c>
      <c r="M104" s="13" t="s">
        <v>31</v>
      </c>
      <c r="N104" s="13" t="s">
        <v>31</v>
      </c>
      <c r="O104" s="13" t="s">
        <v>31</v>
      </c>
      <c r="P104" s="13">
        <f t="shared" si="12"/>
        <v>1</v>
      </c>
      <c r="Q104" s="12"/>
      <c r="R104" s="41" t="str">
        <f t="shared" si="10"/>
        <v/>
      </c>
      <c r="S104" s="41">
        <f t="shared" si="10"/>
        <v>453834.79</v>
      </c>
      <c r="T104" s="41" t="str">
        <f t="shared" si="10"/>
        <v/>
      </c>
      <c r="U104" s="41" t="str">
        <f t="shared" si="10"/>
        <v/>
      </c>
      <c r="V104" s="41" t="str">
        <f t="shared" si="10"/>
        <v/>
      </c>
      <c r="W104" s="41" t="str">
        <f t="shared" si="10"/>
        <v/>
      </c>
      <c r="X104" s="41" t="str">
        <f t="shared" si="10"/>
        <v/>
      </c>
      <c r="Y104" s="14">
        <f t="shared" si="13"/>
        <v>0</v>
      </c>
      <c r="Z104" s="12"/>
      <c r="AA104" s="10" t="str">
        <f t="shared" si="14"/>
        <v/>
      </c>
      <c r="AB104" s="10">
        <f t="shared" si="14"/>
        <v>3269.3642857142868</v>
      </c>
      <c r="AC104" s="10" t="str">
        <f t="shared" si="14"/>
        <v/>
      </c>
      <c r="AD104" s="10" t="str">
        <f t="shared" si="14"/>
        <v/>
      </c>
      <c r="AE104" s="10" t="str">
        <f t="shared" si="8"/>
        <v/>
      </c>
      <c r="AF104" s="10" t="str">
        <f t="shared" si="8"/>
        <v/>
      </c>
      <c r="AG104" s="10" t="str">
        <f t="shared" si="8"/>
        <v/>
      </c>
      <c r="AH104" s="14">
        <f t="shared" si="15"/>
        <v>0</v>
      </c>
      <c r="AI104" s="12"/>
      <c r="AJ104" s="11" t="str">
        <f>IFERROR(VLOOKUP(A104,'[1]BP-18 Line Detail'!A$1:AJ$65536,36,FALSE),"")</f>
        <v>All Network</v>
      </c>
    </row>
    <row r="105" spans="1:36" x14ac:dyDescent="0.3">
      <c r="A105" s="15" t="s">
        <v>1155</v>
      </c>
      <c r="B105" s="29" t="str">
        <f>VLOOKUP(A105,'[1]Line Pivot'!A$1:C$65536,2,FALSE)</f>
        <v>BONNEVILLE PH 2-NORTH BONNEVILLE NO 3</v>
      </c>
      <c r="C105" s="10">
        <f>VLOOKUP(A105,'[1]Line Pivot'!A$1:C$65536,3,FALSE)</f>
        <v>98469</v>
      </c>
      <c r="D105" s="10">
        <f>IFERROR(VLOOKUP(A105,'[1]BP-18 Line Detail'!A$1:C$65536,3,FALSE),"")</f>
        <v>98469</v>
      </c>
      <c r="E105" s="11">
        <f t="shared" si="11"/>
        <v>0</v>
      </c>
      <c r="F105" s="12"/>
      <c r="G105" s="10">
        <f>IFERROR(VLOOKUP(A105,'[1]O&amp;M Pivot'!M$1:V$65536,10,FALSE),0)</f>
        <v>345.65000000000003</v>
      </c>
      <c r="H105" s="12"/>
      <c r="I105" s="13">
        <v>1</v>
      </c>
      <c r="J105" s="13" t="s">
        <v>31</v>
      </c>
      <c r="K105" s="13" t="s">
        <v>31</v>
      </c>
      <c r="L105" s="13" t="s">
        <v>31</v>
      </c>
      <c r="M105" s="13" t="s">
        <v>31</v>
      </c>
      <c r="N105" s="13" t="s">
        <v>31</v>
      </c>
      <c r="O105" s="13" t="s">
        <v>31</v>
      </c>
      <c r="P105" s="13">
        <f t="shared" si="12"/>
        <v>1</v>
      </c>
      <c r="Q105" s="12"/>
      <c r="R105" s="41">
        <f t="shared" si="10"/>
        <v>98469</v>
      </c>
      <c r="S105" s="41" t="str">
        <f t="shared" si="10"/>
        <v/>
      </c>
      <c r="T105" s="41" t="str">
        <f t="shared" si="10"/>
        <v/>
      </c>
      <c r="U105" s="41" t="str">
        <f t="shared" si="10"/>
        <v/>
      </c>
      <c r="V105" s="41" t="str">
        <f t="shared" si="10"/>
        <v/>
      </c>
      <c r="W105" s="41" t="str">
        <f t="shared" si="10"/>
        <v/>
      </c>
      <c r="X105" s="41" t="str">
        <f t="shared" si="10"/>
        <v/>
      </c>
      <c r="Y105" s="14">
        <f t="shared" si="13"/>
        <v>0</v>
      </c>
      <c r="Z105" s="12"/>
      <c r="AA105" s="10">
        <f t="shared" si="14"/>
        <v>345.65000000000003</v>
      </c>
      <c r="AB105" s="10" t="str">
        <f t="shared" si="14"/>
        <v/>
      </c>
      <c r="AC105" s="10" t="str">
        <f t="shared" si="14"/>
        <v/>
      </c>
      <c r="AD105" s="10" t="str">
        <f t="shared" si="14"/>
        <v/>
      </c>
      <c r="AE105" s="10" t="str">
        <f t="shared" si="8"/>
        <v/>
      </c>
      <c r="AF105" s="10" t="str">
        <f t="shared" si="8"/>
        <v/>
      </c>
      <c r="AG105" s="10" t="str">
        <f t="shared" si="8"/>
        <v/>
      </c>
      <c r="AH105" s="14">
        <f t="shared" si="15"/>
        <v>0</v>
      </c>
      <c r="AI105" s="12"/>
      <c r="AJ105" s="11" t="str">
        <f>IFERROR(VLOOKUP(A105,'[1]BP-18 Line Detail'!A$1:AJ$65536,36,FALSE),"")</f>
        <v>All Generation Integration</v>
      </c>
    </row>
    <row r="106" spans="1:36" x14ac:dyDescent="0.3">
      <c r="A106" s="15" t="s">
        <v>1156</v>
      </c>
      <c r="B106" s="29" t="str">
        <f>VLOOKUP(A106,'[1]Line Pivot'!A$1:C$65536,2,FALSE)</f>
        <v>BONNEVILLE PH 2-NORTH BONNEVILLE NO 4</v>
      </c>
      <c r="C106" s="10">
        <f>VLOOKUP(A106,'[1]Line Pivot'!A$1:C$65536,3,FALSE)</f>
        <v>1214223</v>
      </c>
      <c r="D106" s="10">
        <f>IFERROR(VLOOKUP(A106,'[1]BP-18 Line Detail'!A$1:C$65536,3,FALSE),"")</f>
        <v>1214223</v>
      </c>
      <c r="E106" s="11">
        <f t="shared" si="11"/>
        <v>0</v>
      </c>
      <c r="F106" s="12"/>
      <c r="G106" s="10">
        <f>IFERROR(VLOOKUP(A106,'[1]O&amp;M Pivot'!M$1:V$65536,10,FALSE),0)</f>
        <v>0</v>
      </c>
      <c r="H106" s="12"/>
      <c r="I106" s="13">
        <v>1</v>
      </c>
      <c r="J106" s="13" t="s">
        <v>31</v>
      </c>
      <c r="K106" s="13" t="s">
        <v>31</v>
      </c>
      <c r="L106" s="13" t="s">
        <v>31</v>
      </c>
      <c r="M106" s="13" t="s">
        <v>31</v>
      </c>
      <c r="N106" s="13" t="s">
        <v>31</v>
      </c>
      <c r="O106" s="13" t="s">
        <v>31</v>
      </c>
      <c r="P106" s="13">
        <f t="shared" si="12"/>
        <v>1</v>
      </c>
      <c r="Q106" s="12"/>
      <c r="R106" s="41">
        <f t="shared" si="10"/>
        <v>1214223</v>
      </c>
      <c r="S106" s="41" t="str">
        <f t="shared" si="10"/>
        <v/>
      </c>
      <c r="T106" s="41" t="str">
        <f t="shared" si="10"/>
        <v/>
      </c>
      <c r="U106" s="41" t="str">
        <f t="shared" si="10"/>
        <v/>
      </c>
      <c r="V106" s="41" t="str">
        <f t="shared" si="10"/>
        <v/>
      </c>
      <c r="W106" s="41" t="str">
        <f t="shared" si="10"/>
        <v/>
      </c>
      <c r="X106" s="41" t="str">
        <f t="shared" si="10"/>
        <v/>
      </c>
      <c r="Y106" s="14">
        <f t="shared" si="13"/>
        <v>0</v>
      </c>
      <c r="Z106" s="12"/>
      <c r="AA106" s="10">
        <f t="shared" si="14"/>
        <v>0</v>
      </c>
      <c r="AB106" s="10" t="str">
        <f t="shared" si="14"/>
        <v/>
      </c>
      <c r="AC106" s="10" t="str">
        <f t="shared" si="14"/>
        <v/>
      </c>
      <c r="AD106" s="10" t="str">
        <f t="shared" si="14"/>
        <v/>
      </c>
      <c r="AE106" s="10" t="str">
        <f t="shared" si="8"/>
        <v/>
      </c>
      <c r="AF106" s="10" t="str">
        <f t="shared" si="8"/>
        <v/>
      </c>
      <c r="AG106" s="10" t="str">
        <f t="shared" si="8"/>
        <v/>
      </c>
      <c r="AH106" s="14">
        <f t="shared" si="15"/>
        <v>0</v>
      </c>
      <c r="AI106" s="12"/>
      <c r="AJ106" s="11" t="str">
        <f>IFERROR(VLOOKUP(A106,'[1]BP-18 Line Detail'!A$1:AJ$65536,36,FALSE),"")</f>
        <v>All Generation Integration</v>
      </c>
    </row>
    <row r="107" spans="1:36" x14ac:dyDescent="0.3">
      <c r="A107" s="15" t="s">
        <v>1157</v>
      </c>
      <c r="B107" s="29" t="str">
        <f>VLOOKUP(A107,'[1]Line Pivot'!A$1:C$65536,2,FALSE)</f>
        <v>BONNEVILLE PH1-ALCOA 1&amp;2 (INACTIVE, SEE NOTES)</v>
      </c>
      <c r="C107" s="10">
        <f>VLOOKUP(A107,'[1]Line Pivot'!A$1:C$65536,3,FALSE)</f>
        <v>7905.32</v>
      </c>
      <c r="D107" s="10">
        <f>IFERROR(VLOOKUP(A107,'[1]BP-18 Line Detail'!A$1:C$65536,3,FALSE),"")</f>
        <v>7905.32</v>
      </c>
      <c r="E107" s="11">
        <f t="shared" si="11"/>
        <v>0</v>
      </c>
      <c r="F107" s="12"/>
      <c r="G107" s="10">
        <f>IFERROR(VLOOKUP(A107,'[1]O&amp;M Pivot'!M$1:V$65536,10,FALSE),0)</f>
        <v>516.79999999999995</v>
      </c>
      <c r="H107" s="12"/>
      <c r="I107" s="13" t="s">
        <v>31</v>
      </c>
      <c r="J107" s="13">
        <v>1</v>
      </c>
      <c r="K107" s="13" t="s">
        <v>31</v>
      </c>
      <c r="L107" s="13" t="s">
        <v>31</v>
      </c>
      <c r="M107" s="13" t="s">
        <v>31</v>
      </c>
      <c r="N107" s="13" t="s">
        <v>31</v>
      </c>
      <c r="O107" s="13" t="s">
        <v>31</v>
      </c>
      <c r="P107" s="13">
        <f t="shared" si="12"/>
        <v>1</v>
      </c>
      <c r="Q107" s="12"/>
      <c r="R107" s="41" t="str">
        <f t="shared" si="10"/>
        <v/>
      </c>
      <c r="S107" s="41">
        <f t="shared" si="10"/>
        <v>7905.32</v>
      </c>
      <c r="T107" s="41" t="str">
        <f t="shared" si="10"/>
        <v/>
      </c>
      <c r="U107" s="41" t="str">
        <f t="shared" si="10"/>
        <v/>
      </c>
      <c r="V107" s="41" t="str">
        <f t="shared" si="10"/>
        <v/>
      </c>
      <c r="W107" s="41" t="str">
        <f t="shared" si="10"/>
        <v/>
      </c>
      <c r="X107" s="41" t="str">
        <f t="shared" si="10"/>
        <v/>
      </c>
      <c r="Y107" s="14">
        <f t="shared" si="13"/>
        <v>0</v>
      </c>
      <c r="Z107" s="12"/>
      <c r="AA107" s="10" t="str">
        <f t="shared" si="14"/>
        <v/>
      </c>
      <c r="AB107" s="10">
        <f t="shared" si="14"/>
        <v>516.79999999999995</v>
      </c>
      <c r="AC107" s="10" t="str">
        <f t="shared" si="14"/>
        <v/>
      </c>
      <c r="AD107" s="10" t="str">
        <f t="shared" si="14"/>
        <v/>
      </c>
      <c r="AE107" s="10" t="str">
        <f t="shared" si="8"/>
        <v/>
      </c>
      <c r="AF107" s="10" t="str">
        <f t="shared" si="8"/>
        <v/>
      </c>
      <c r="AG107" s="10" t="str">
        <f t="shared" si="8"/>
        <v/>
      </c>
      <c r="AH107" s="14">
        <f t="shared" si="15"/>
        <v>0</v>
      </c>
      <c r="AI107" s="12"/>
      <c r="AJ107" s="11" t="str">
        <f>IFERROR(VLOOKUP(A107,'[1]BP-18 Line Detail'!A$1:AJ$65536,36,FALSE),"")</f>
        <v>All Network</v>
      </c>
    </row>
    <row r="108" spans="1:36" x14ac:dyDescent="0.3">
      <c r="A108" s="15" t="s">
        <v>1158</v>
      </c>
      <c r="B108" s="29" t="str">
        <f>VLOOKUP(A108,'[1]Line Pivot'!A$1:C$65536,2,FALSE)</f>
        <v>BONNEVILLE PH1-ALCOA NO  1 &amp; 2 (BONN PH1-ALCOA NO 2 SECTION</v>
      </c>
      <c r="C108" s="10">
        <f>VLOOKUP(A108,'[1]Line Pivot'!A$1:C$65536,3,FALSE)</f>
        <v>2203114.0830000001</v>
      </c>
      <c r="D108" s="10">
        <f>IFERROR(VLOOKUP(A108,'[1]BP-18 Line Detail'!A$1:C$65536,3,FALSE),"")</f>
        <v>2203114.0830000001</v>
      </c>
      <c r="E108" s="11">
        <f t="shared" si="11"/>
        <v>0</v>
      </c>
      <c r="F108" s="12"/>
      <c r="G108" s="10">
        <f>IFERROR(VLOOKUP(A108,'[1]O&amp;M Pivot'!M$1:V$65536,10,FALSE),0)</f>
        <v>2858.2914285714282</v>
      </c>
      <c r="H108" s="12"/>
      <c r="I108" s="13" t="s">
        <v>31</v>
      </c>
      <c r="J108" s="13">
        <v>1</v>
      </c>
      <c r="K108" s="13" t="s">
        <v>31</v>
      </c>
      <c r="L108" s="13" t="s">
        <v>31</v>
      </c>
      <c r="M108" s="13" t="s">
        <v>31</v>
      </c>
      <c r="N108" s="13" t="s">
        <v>31</v>
      </c>
      <c r="O108" s="13" t="s">
        <v>31</v>
      </c>
      <c r="P108" s="13">
        <f t="shared" si="12"/>
        <v>1</v>
      </c>
      <c r="Q108" s="12"/>
      <c r="R108" s="41" t="str">
        <f t="shared" si="10"/>
        <v/>
      </c>
      <c r="S108" s="41">
        <f t="shared" si="10"/>
        <v>2203114.0830000001</v>
      </c>
      <c r="T108" s="41" t="str">
        <f t="shared" si="10"/>
        <v/>
      </c>
      <c r="U108" s="41" t="str">
        <f t="shared" si="10"/>
        <v/>
      </c>
      <c r="V108" s="41" t="str">
        <f t="shared" si="10"/>
        <v/>
      </c>
      <c r="W108" s="41" t="str">
        <f t="shared" si="10"/>
        <v/>
      </c>
      <c r="X108" s="41" t="str">
        <f t="shared" si="10"/>
        <v/>
      </c>
      <c r="Y108" s="14">
        <f t="shared" si="13"/>
        <v>0</v>
      </c>
      <c r="Z108" s="12"/>
      <c r="AA108" s="10" t="str">
        <f t="shared" si="14"/>
        <v/>
      </c>
      <c r="AB108" s="10">
        <f t="shared" si="14"/>
        <v>2858.2914285714282</v>
      </c>
      <c r="AC108" s="10" t="str">
        <f t="shared" si="14"/>
        <v/>
      </c>
      <c r="AD108" s="10" t="str">
        <f t="shared" si="14"/>
        <v/>
      </c>
      <c r="AE108" s="10" t="str">
        <f t="shared" si="14"/>
        <v/>
      </c>
      <c r="AF108" s="10" t="str">
        <f t="shared" si="14"/>
        <v/>
      </c>
      <c r="AG108" s="10" t="str">
        <f t="shared" si="14"/>
        <v/>
      </c>
      <c r="AH108" s="14">
        <f t="shared" si="15"/>
        <v>0</v>
      </c>
      <c r="AI108" s="12"/>
      <c r="AJ108" s="11" t="str">
        <f>IFERROR(VLOOKUP(A108,'[1]BP-18 Line Detail'!A$1:AJ$65536,36,FALSE),"")</f>
        <v>All Network</v>
      </c>
    </row>
    <row r="109" spans="1:36" x14ac:dyDescent="0.3">
      <c r="A109" s="15" t="s">
        <v>1159</v>
      </c>
      <c r="B109" s="29" t="str">
        <f>VLOOKUP(A109,'[1]Line Pivot'!A$1:C$65536,2,FALSE)</f>
        <v>BONNEVILLE PH1-ALCOA NO 1 &amp; 2 (BONN PH1-ALCOA NO 1 SECTION)</v>
      </c>
      <c r="C109" s="10">
        <f>VLOOKUP(A109,'[1]Line Pivot'!A$1:C$65536,3,FALSE)</f>
        <v>77542.070000000007</v>
      </c>
      <c r="D109" s="10">
        <f>IFERROR(VLOOKUP(A109,'[1]BP-18 Line Detail'!A$1:C$65536,3,FALSE),"")</f>
        <v>77542.070000000007</v>
      </c>
      <c r="E109" s="11">
        <f t="shared" si="11"/>
        <v>0</v>
      </c>
      <c r="F109" s="12"/>
      <c r="G109" s="10">
        <f>IFERROR(VLOOKUP(A109,'[1]O&amp;M Pivot'!M$1:V$65536,10,FALSE),0)</f>
        <v>7645.6385714285716</v>
      </c>
      <c r="H109" s="12"/>
      <c r="I109" s="13" t="s">
        <v>31</v>
      </c>
      <c r="J109" s="13">
        <v>1</v>
      </c>
      <c r="K109" s="13" t="s">
        <v>31</v>
      </c>
      <c r="L109" s="13" t="s">
        <v>31</v>
      </c>
      <c r="M109" s="13" t="s">
        <v>31</v>
      </c>
      <c r="N109" s="13" t="s">
        <v>31</v>
      </c>
      <c r="O109" s="13" t="s">
        <v>31</v>
      </c>
      <c r="P109" s="13">
        <f t="shared" si="12"/>
        <v>1</v>
      </c>
      <c r="Q109" s="12"/>
      <c r="R109" s="41" t="str">
        <f t="shared" si="10"/>
        <v/>
      </c>
      <c r="S109" s="41">
        <f t="shared" si="10"/>
        <v>77542.070000000007</v>
      </c>
      <c r="T109" s="41" t="str">
        <f t="shared" si="10"/>
        <v/>
      </c>
      <c r="U109" s="41" t="str">
        <f t="shared" si="10"/>
        <v/>
      </c>
      <c r="V109" s="41" t="str">
        <f t="shared" si="10"/>
        <v/>
      </c>
      <c r="W109" s="41" t="str">
        <f t="shared" si="10"/>
        <v/>
      </c>
      <c r="X109" s="41" t="str">
        <f t="shared" si="10"/>
        <v/>
      </c>
      <c r="Y109" s="14">
        <f t="shared" si="13"/>
        <v>0</v>
      </c>
      <c r="Z109" s="12"/>
      <c r="AA109" s="10" t="str">
        <f t="shared" si="14"/>
        <v/>
      </c>
      <c r="AB109" s="10">
        <f t="shared" si="14"/>
        <v>7645.6385714285716</v>
      </c>
      <c r="AC109" s="10" t="str">
        <f t="shared" si="14"/>
        <v/>
      </c>
      <c r="AD109" s="10" t="str">
        <f t="shared" si="14"/>
        <v/>
      </c>
      <c r="AE109" s="10" t="str">
        <f t="shared" si="14"/>
        <v/>
      </c>
      <c r="AF109" s="10" t="str">
        <f t="shared" si="14"/>
        <v/>
      </c>
      <c r="AG109" s="10" t="str">
        <f t="shared" si="14"/>
        <v/>
      </c>
      <c r="AH109" s="14">
        <f t="shared" si="15"/>
        <v>0</v>
      </c>
      <c r="AI109" s="12"/>
      <c r="AJ109" s="11" t="str">
        <f>IFERROR(VLOOKUP(A109,'[1]BP-18 Line Detail'!A$1:AJ$65536,36,FALSE),"")</f>
        <v>All Network</v>
      </c>
    </row>
    <row r="110" spans="1:36" x14ac:dyDescent="0.3">
      <c r="A110" s="15" t="s">
        <v>1160</v>
      </c>
      <c r="B110" s="29" t="str">
        <f>VLOOKUP(A110,'[1]Line Pivot'!A$1:C$65536,2,FALSE)</f>
        <v>BOTHELL-SAMMAMISH (PSE) (FOR ACCOUNTING PURPOSES ONLY)</v>
      </c>
      <c r="C110" s="10">
        <f>VLOOKUP(A110,'[1]Line Pivot'!A$1:C$65536,3,FALSE)</f>
        <v>575499.49</v>
      </c>
      <c r="D110" s="10">
        <f>IFERROR(VLOOKUP(A110,'[1]BP-18 Line Detail'!A$1:C$65536,3,FALSE),"")</f>
        <v>575499.49</v>
      </c>
      <c r="E110" s="11">
        <f t="shared" si="11"/>
        <v>0</v>
      </c>
      <c r="F110" s="12"/>
      <c r="G110" s="10">
        <f>IFERROR(VLOOKUP(A110,'[1]O&amp;M Pivot'!M$1:V$65536,10,FALSE),0)</f>
        <v>0</v>
      </c>
      <c r="H110" s="12"/>
      <c r="I110" s="13" t="s">
        <v>31</v>
      </c>
      <c r="J110" s="13">
        <v>1</v>
      </c>
      <c r="K110" s="13" t="s">
        <v>31</v>
      </c>
      <c r="L110" s="13" t="s">
        <v>31</v>
      </c>
      <c r="M110" s="13" t="s">
        <v>31</v>
      </c>
      <c r="N110" s="13" t="s">
        <v>31</v>
      </c>
      <c r="O110" s="13" t="s">
        <v>31</v>
      </c>
      <c r="P110" s="13">
        <f t="shared" si="12"/>
        <v>1</v>
      </c>
      <c r="Q110" s="12"/>
      <c r="R110" s="41" t="str">
        <f t="shared" si="10"/>
        <v/>
      </c>
      <c r="S110" s="41">
        <f t="shared" si="10"/>
        <v>575499.49</v>
      </c>
      <c r="T110" s="41" t="str">
        <f t="shared" si="10"/>
        <v/>
      </c>
      <c r="U110" s="41" t="str">
        <f t="shared" si="10"/>
        <v/>
      </c>
      <c r="V110" s="41" t="str">
        <f t="shared" si="10"/>
        <v/>
      </c>
      <c r="W110" s="41" t="str">
        <f t="shared" si="10"/>
        <v/>
      </c>
      <c r="X110" s="41" t="str">
        <f t="shared" si="10"/>
        <v/>
      </c>
      <c r="Y110" s="14">
        <f t="shared" si="13"/>
        <v>0</v>
      </c>
      <c r="Z110" s="12"/>
      <c r="AA110" s="10" t="str">
        <f t="shared" si="14"/>
        <v/>
      </c>
      <c r="AB110" s="10">
        <f t="shared" si="14"/>
        <v>0</v>
      </c>
      <c r="AC110" s="10" t="str">
        <f t="shared" si="14"/>
        <v/>
      </c>
      <c r="AD110" s="10" t="str">
        <f t="shared" si="14"/>
        <v/>
      </c>
      <c r="AE110" s="10" t="str">
        <f t="shared" si="14"/>
        <v/>
      </c>
      <c r="AF110" s="10" t="str">
        <f t="shared" si="14"/>
        <v/>
      </c>
      <c r="AG110" s="10" t="str">
        <f t="shared" si="14"/>
        <v/>
      </c>
      <c r="AH110" s="14">
        <f t="shared" si="15"/>
        <v>0</v>
      </c>
      <c r="AI110" s="12"/>
      <c r="AJ110" s="11" t="str">
        <f>IFERROR(VLOOKUP(A110,'[1]BP-18 Line Detail'!A$1:AJ$65536,36,FALSE),"")</f>
        <v>All Network</v>
      </c>
    </row>
    <row r="111" spans="1:36" x14ac:dyDescent="0.3">
      <c r="A111" s="15" t="s">
        <v>1161</v>
      </c>
      <c r="B111" s="29" t="str">
        <f>VLOOKUP(A111,'[1]Line Pivot'!A$1:C$65536,2,FALSE)</f>
        <v>BOTHELL-SNO-KING NO 1</v>
      </c>
      <c r="C111" s="10">
        <f>VLOOKUP(A111,'[1]Line Pivot'!A$1:C$65536,3,FALSE)</f>
        <v>415901.29</v>
      </c>
      <c r="D111" s="10">
        <f>IFERROR(VLOOKUP(A111,'[1]BP-18 Line Detail'!A$1:C$65536,3,FALSE),"")</f>
        <v>415901.29</v>
      </c>
      <c r="E111" s="11">
        <f t="shared" si="11"/>
        <v>0</v>
      </c>
      <c r="F111" s="12"/>
      <c r="G111" s="10">
        <f>IFERROR(VLOOKUP(A111,'[1]O&amp;M Pivot'!M$1:V$65536,10,FALSE),0)</f>
        <v>18.161428571428569</v>
      </c>
      <c r="H111" s="12"/>
      <c r="I111" s="13" t="s">
        <v>31</v>
      </c>
      <c r="J111" s="13">
        <v>1</v>
      </c>
      <c r="K111" s="13" t="s">
        <v>31</v>
      </c>
      <c r="L111" s="13" t="s">
        <v>31</v>
      </c>
      <c r="M111" s="13" t="s">
        <v>31</v>
      </c>
      <c r="N111" s="13" t="s">
        <v>31</v>
      </c>
      <c r="O111" s="13" t="s">
        <v>31</v>
      </c>
      <c r="P111" s="13">
        <f t="shared" si="12"/>
        <v>1</v>
      </c>
      <c r="Q111" s="12"/>
      <c r="R111" s="41" t="str">
        <f t="shared" si="10"/>
        <v/>
      </c>
      <c r="S111" s="41">
        <f t="shared" si="10"/>
        <v>415901.29</v>
      </c>
      <c r="T111" s="41" t="str">
        <f t="shared" si="10"/>
        <v/>
      </c>
      <c r="U111" s="41" t="str">
        <f t="shared" si="10"/>
        <v/>
      </c>
      <c r="V111" s="41" t="str">
        <f t="shared" si="10"/>
        <v/>
      </c>
      <c r="W111" s="41" t="str">
        <f t="shared" si="10"/>
        <v/>
      </c>
      <c r="X111" s="41" t="str">
        <f t="shared" si="10"/>
        <v/>
      </c>
      <c r="Y111" s="14">
        <f t="shared" si="13"/>
        <v>0</v>
      </c>
      <c r="Z111" s="12"/>
      <c r="AA111" s="10" t="str">
        <f t="shared" si="14"/>
        <v/>
      </c>
      <c r="AB111" s="10">
        <f t="shared" si="14"/>
        <v>18.161428571428569</v>
      </c>
      <c r="AC111" s="10" t="str">
        <f t="shared" si="14"/>
        <v/>
      </c>
      <c r="AD111" s="10" t="str">
        <f t="shared" si="14"/>
        <v/>
      </c>
      <c r="AE111" s="10" t="str">
        <f t="shared" si="14"/>
        <v/>
      </c>
      <c r="AF111" s="10" t="str">
        <f t="shared" si="14"/>
        <v/>
      </c>
      <c r="AG111" s="10" t="str">
        <f t="shared" si="14"/>
        <v/>
      </c>
      <c r="AH111" s="14">
        <f t="shared" si="15"/>
        <v>0</v>
      </c>
      <c r="AI111" s="12"/>
      <c r="AJ111" s="11" t="str">
        <f>IFERROR(VLOOKUP(A111,'[1]BP-18 Line Detail'!A$1:AJ$65536,36,FALSE),"")</f>
        <v>All Network</v>
      </c>
    </row>
    <row r="112" spans="1:36" x14ac:dyDescent="0.3">
      <c r="A112" s="15" t="s">
        <v>1162</v>
      </c>
      <c r="B112" s="29" t="str">
        <f>VLOOKUP(A112,'[1]Line Pivot'!A$1:C$65536,2,FALSE)</f>
        <v>BOTHELL-SNO-KING NO 2</v>
      </c>
      <c r="C112" s="10">
        <f>VLOOKUP(A112,'[1]Line Pivot'!A$1:C$65536,3,FALSE)</f>
        <v>754307.59000000008</v>
      </c>
      <c r="D112" s="10">
        <f>IFERROR(VLOOKUP(A112,'[1]BP-18 Line Detail'!A$1:C$65536,3,FALSE),"")</f>
        <v>754307.59</v>
      </c>
      <c r="E112" s="11">
        <f t="shared" si="11"/>
        <v>1.5433401886746866E-16</v>
      </c>
      <c r="F112" s="12"/>
      <c r="G112" s="10">
        <f>IFERROR(VLOOKUP(A112,'[1]O&amp;M Pivot'!M$1:V$65536,10,FALSE),0)</f>
        <v>304.56571428571431</v>
      </c>
      <c r="H112" s="12"/>
      <c r="I112" s="13" t="s">
        <v>31</v>
      </c>
      <c r="J112" s="13">
        <v>1</v>
      </c>
      <c r="K112" s="13" t="s">
        <v>31</v>
      </c>
      <c r="L112" s="13" t="s">
        <v>31</v>
      </c>
      <c r="M112" s="13" t="s">
        <v>31</v>
      </c>
      <c r="N112" s="13" t="s">
        <v>31</v>
      </c>
      <c r="O112" s="13" t="s">
        <v>31</v>
      </c>
      <c r="P112" s="13">
        <f t="shared" si="12"/>
        <v>1</v>
      </c>
      <c r="Q112" s="12"/>
      <c r="R112" s="41" t="str">
        <f t="shared" si="10"/>
        <v/>
      </c>
      <c r="S112" s="41">
        <f t="shared" si="10"/>
        <v>754307.59000000008</v>
      </c>
      <c r="T112" s="41" t="str">
        <f t="shared" si="10"/>
        <v/>
      </c>
      <c r="U112" s="41" t="str">
        <f t="shared" si="10"/>
        <v/>
      </c>
      <c r="V112" s="41" t="str">
        <f t="shared" si="10"/>
        <v/>
      </c>
      <c r="W112" s="41" t="str">
        <f t="shared" si="10"/>
        <v/>
      </c>
      <c r="X112" s="41" t="str">
        <f t="shared" si="10"/>
        <v/>
      </c>
      <c r="Y112" s="14">
        <f t="shared" si="13"/>
        <v>0</v>
      </c>
      <c r="Z112" s="12"/>
      <c r="AA112" s="10" t="str">
        <f t="shared" si="14"/>
        <v/>
      </c>
      <c r="AB112" s="10">
        <f t="shared" si="14"/>
        <v>304.56571428571431</v>
      </c>
      <c r="AC112" s="10" t="str">
        <f t="shared" si="14"/>
        <v/>
      </c>
      <c r="AD112" s="10" t="str">
        <f t="shared" si="14"/>
        <v/>
      </c>
      <c r="AE112" s="10" t="str">
        <f t="shared" si="14"/>
        <v/>
      </c>
      <c r="AF112" s="10" t="str">
        <f t="shared" si="14"/>
        <v/>
      </c>
      <c r="AG112" s="10" t="str">
        <f t="shared" si="14"/>
        <v/>
      </c>
      <c r="AH112" s="14">
        <f t="shared" si="15"/>
        <v>0</v>
      </c>
      <c r="AI112" s="12"/>
      <c r="AJ112" s="11" t="str">
        <f>IFERROR(VLOOKUP(A112,'[1]BP-18 Line Detail'!A$1:AJ$65536,36,FALSE),"")</f>
        <v>All Network</v>
      </c>
    </row>
    <row r="113" spans="1:36" x14ac:dyDescent="0.3">
      <c r="A113" s="15" t="s">
        <v>1163</v>
      </c>
      <c r="B113" s="29" t="str">
        <f>VLOOKUP(A113,'[1]Line Pivot'!A$1:C$65536,2,FALSE)</f>
        <v>BOUNDARY-NELWAY 1</v>
      </c>
      <c r="C113" s="10">
        <f>VLOOKUP(A113,'[1]Line Pivot'!A$1:C$65536,3,FALSE)</f>
        <v>401084.48</v>
      </c>
      <c r="D113" s="10">
        <f>IFERROR(VLOOKUP(A113,'[1]BP-18 Line Detail'!A$1:C$65536,3,FALSE),"")</f>
        <v>401084.48000000004</v>
      </c>
      <c r="E113" s="11">
        <f t="shared" si="11"/>
        <v>-1.4512568751966518E-16</v>
      </c>
      <c r="F113" s="12"/>
      <c r="G113" s="10">
        <f>IFERROR(VLOOKUP(A113,'[1]O&amp;M Pivot'!M$1:V$65536,10,FALSE),0)</f>
        <v>2517.0128571428572</v>
      </c>
      <c r="H113" s="12"/>
      <c r="I113" s="13" t="s">
        <v>31</v>
      </c>
      <c r="J113" s="13">
        <v>1</v>
      </c>
      <c r="K113" s="13" t="s">
        <v>31</v>
      </c>
      <c r="L113" s="13" t="s">
        <v>31</v>
      </c>
      <c r="M113" s="13" t="s">
        <v>31</v>
      </c>
      <c r="N113" s="13" t="s">
        <v>31</v>
      </c>
      <c r="O113" s="13" t="s">
        <v>31</v>
      </c>
      <c r="P113" s="13">
        <f t="shared" si="12"/>
        <v>1</v>
      </c>
      <c r="Q113" s="12"/>
      <c r="R113" s="41" t="str">
        <f t="shared" si="10"/>
        <v/>
      </c>
      <c r="S113" s="41">
        <f t="shared" si="10"/>
        <v>401084.48</v>
      </c>
      <c r="T113" s="41" t="str">
        <f t="shared" si="10"/>
        <v/>
      </c>
      <c r="U113" s="41" t="str">
        <f t="shared" si="10"/>
        <v/>
      </c>
      <c r="V113" s="41" t="str">
        <f t="shared" si="10"/>
        <v/>
      </c>
      <c r="W113" s="41" t="str">
        <f t="shared" si="10"/>
        <v/>
      </c>
      <c r="X113" s="41" t="str">
        <f t="shared" si="10"/>
        <v/>
      </c>
      <c r="Y113" s="14">
        <f t="shared" si="13"/>
        <v>0</v>
      </c>
      <c r="Z113" s="12"/>
      <c r="AA113" s="10" t="str">
        <f t="shared" si="14"/>
        <v/>
      </c>
      <c r="AB113" s="10">
        <f t="shared" si="14"/>
        <v>2517.0128571428572</v>
      </c>
      <c r="AC113" s="10" t="str">
        <f t="shared" si="14"/>
        <v/>
      </c>
      <c r="AD113" s="10" t="str">
        <f t="shared" si="14"/>
        <v/>
      </c>
      <c r="AE113" s="10" t="str">
        <f t="shared" si="14"/>
        <v/>
      </c>
      <c r="AF113" s="10" t="str">
        <f t="shared" si="14"/>
        <v/>
      </c>
      <c r="AG113" s="10" t="str">
        <f t="shared" si="14"/>
        <v/>
      </c>
      <c r="AH113" s="14">
        <f t="shared" si="15"/>
        <v>0</v>
      </c>
      <c r="AI113" s="12"/>
      <c r="AJ113" s="11" t="str">
        <f>IFERROR(VLOOKUP(A113,'[1]BP-18 Line Detail'!A$1:AJ$65536,36,FALSE),"")</f>
        <v>All Network</v>
      </c>
    </row>
    <row r="114" spans="1:36" x14ac:dyDescent="0.3">
      <c r="A114" s="15" t="s">
        <v>1164</v>
      </c>
      <c r="B114" s="29" t="str">
        <f>VLOOKUP(A114,'[1]Line Pivot'!A$1:C$65536,2,FALSE)</f>
        <v>BOUNDARY-WANETA 1</v>
      </c>
      <c r="C114" s="10">
        <f>VLOOKUP(A114,'[1]Line Pivot'!A$1:C$65536,3,FALSE)</f>
        <v>117328</v>
      </c>
      <c r="D114" s="10">
        <f>IFERROR(VLOOKUP(A114,'[1]BP-18 Line Detail'!A$1:C$65536,3,FALSE),"")</f>
        <v>117328</v>
      </c>
      <c r="E114" s="11">
        <f t="shared" si="11"/>
        <v>0</v>
      </c>
      <c r="F114" s="12"/>
      <c r="G114" s="10">
        <f>IFERROR(VLOOKUP(A114,'[1]O&amp;M Pivot'!M$1:V$65536,10,FALSE),0)</f>
        <v>335.89857142857142</v>
      </c>
      <c r="H114" s="12"/>
      <c r="I114" s="13" t="s">
        <v>31</v>
      </c>
      <c r="J114" s="13">
        <v>1</v>
      </c>
      <c r="K114" s="13" t="s">
        <v>31</v>
      </c>
      <c r="L114" s="13" t="s">
        <v>31</v>
      </c>
      <c r="M114" s="13" t="s">
        <v>31</v>
      </c>
      <c r="N114" s="13" t="s">
        <v>31</v>
      </c>
      <c r="O114" s="13" t="s">
        <v>31</v>
      </c>
      <c r="P114" s="13">
        <f t="shared" si="12"/>
        <v>1</v>
      </c>
      <c r="Q114" s="12"/>
      <c r="R114" s="41" t="str">
        <f t="shared" si="10"/>
        <v/>
      </c>
      <c r="S114" s="41">
        <f t="shared" si="10"/>
        <v>117328</v>
      </c>
      <c r="T114" s="41" t="str">
        <f t="shared" si="10"/>
        <v/>
      </c>
      <c r="U114" s="41" t="str">
        <f t="shared" si="10"/>
        <v/>
      </c>
      <c r="V114" s="41" t="str">
        <f t="shared" si="10"/>
        <v/>
      </c>
      <c r="W114" s="41" t="str">
        <f t="shared" si="10"/>
        <v/>
      </c>
      <c r="X114" s="41" t="str">
        <f t="shared" si="10"/>
        <v/>
      </c>
      <c r="Y114" s="14">
        <f t="shared" si="13"/>
        <v>0</v>
      </c>
      <c r="Z114" s="12"/>
      <c r="AA114" s="10" t="str">
        <f t="shared" si="14"/>
        <v/>
      </c>
      <c r="AB114" s="10">
        <f t="shared" si="14"/>
        <v>335.89857142857142</v>
      </c>
      <c r="AC114" s="10" t="str">
        <f t="shared" si="14"/>
        <v/>
      </c>
      <c r="AD114" s="10" t="str">
        <f t="shared" si="14"/>
        <v/>
      </c>
      <c r="AE114" s="10" t="str">
        <f t="shared" si="14"/>
        <v/>
      </c>
      <c r="AF114" s="10" t="str">
        <f t="shared" si="14"/>
        <v/>
      </c>
      <c r="AG114" s="10" t="str">
        <f t="shared" si="14"/>
        <v/>
      </c>
      <c r="AH114" s="14">
        <f t="shared" si="15"/>
        <v>0</v>
      </c>
      <c r="AI114" s="12"/>
      <c r="AJ114" s="11" t="str">
        <f>IFERROR(VLOOKUP(A114,'[1]BP-18 Line Detail'!A$1:AJ$65536,36,FALSE),"")</f>
        <v>All Network</v>
      </c>
    </row>
    <row r="115" spans="1:36" x14ac:dyDescent="0.3">
      <c r="A115" s="15" t="s">
        <v>1165</v>
      </c>
      <c r="B115" s="29" t="str">
        <f>VLOOKUP(A115,'[1]Line Pivot'!A$1:C$65536,2,FALSE)</f>
        <v>BOYER-TILLAMOOK NO 1</v>
      </c>
      <c r="C115" s="10">
        <f>VLOOKUP(A115,'[1]Line Pivot'!A$1:C$65536,3,FALSE)</f>
        <v>11427804.789999999</v>
      </c>
      <c r="D115" s="10">
        <f>IFERROR(VLOOKUP(A115,'[1]BP-18 Line Detail'!A$1:C$65536,3,FALSE),"")</f>
        <v>10290452.909999998</v>
      </c>
      <c r="E115" s="11">
        <f t="shared" si="11"/>
        <v>0.11052495841993032</v>
      </c>
      <c r="F115" s="12"/>
      <c r="G115" s="10">
        <f>IFERROR(VLOOKUP(A115,'[1]O&amp;M Pivot'!M$1:V$65536,10,FALSE),0)</f>
        <v>19770.605714285713</v>
      </c>
      <c r="H115" s="12"/>
      <c r="I115" s="13" t="s">
        <v>31</v>
      </c>
      <c r="J115" s="13">
        <v>1</v>
      </c>
      <c r="K115" s="13" t="s">
        <v>31</v>
      </c>
      <c r="L115" s="13" t="s">
        <v>31</v>
      </c>
      <c r="M115" s="13" t="s">
        <v>31</v>
      </c>
      <c r="N115" s="13" t="s">
        <v>31</v>
      </c>
      <c r="O115" s="13" t="s">
        <v>31</v>
      </c>
      <c r="P115" s="13">
        <f t="shared" si="12"/>
        <v>1</v>
      </c>
      <c r="Q115" s="12"/>
      <c r="R115" s="41" t="str">
        <f t="shared" si="10"/>
        <v/>
      </c>
      <c r="S115" s="41">
        <f t="shared" si="10"/>
        <v>11427804.789999999</v>
      </c>
      <c r="T115" s="41" t="str">
        <f t="shared" si="10"/>
        <v/>
      </c>
      <c r="U115" s="41" t="str">
        <f t="shared" si="10"/>
        <v/>
      </c>
      <c r="V115" s="41" t="str">
        <f t="shared" si="10"/>
        <v/>
      </c>
      <c r="W115" s="41" t="str">
        <f t="shared" si="10"/>
        <v/>
      </c>
      <c r="X115" s="41" t="str">
        <f t="shared" si="10"/>
        <v/>
      </c>
      <c r="Y115" s="14">
        <f t="shared" si="13"/>
        <v>0</v>
      </c>
      <c r="Z115" s="12"/>
      <c r="AA115" s="10" t="str">
        <f t="shared" si="14"/>
        <v/>
      </c>
      <c r="AB115" s="10">
        <f t="shared" si="14"/>
        <v>19770.605714285713</v>
      </c>
      <c r="AC115" s="10" t="str">
        <f t="shared" si="14"/>
        <v/>
      </c>
      <c r="AD115" s="10" t="str">
        <f t="shared" si="14"/>
        <v/>
      </c>
      <c r="AE115" s="10" t="str">
        <f t="shared" si="14"/>
        <v/>
      </c>
      <c r="AF115" s="10" t="str">
        <f t="shared" si="14"/>
        <v/>
      </c>
      <c r="AG115" s="10" t="str">
        <f t="shared" si="14"/>
        <v/>
      </c>
      <c r="AH115" s="14">
        <f t="shared" si="15"/>
        <v>0</v>
      </c>
      <c r="AI115" s="12"/>
      <c r="AJ115" s="11" t="str">
        <f>IFERROR(VLOOKUP(A115,'[1]BP-18 Line Detail'!A$1:AJ$65536,36,FALSE),"")</f>
        <v>All Network</v>
      </c>
    </row>
    <row r="116" spans="1:36" x14ac:dyDescent="0.3">
      <c r="A116" s="15" t="s">
        <v>1166</v>
      </c>
      <c r="B116" s="29" t="str">
        <f>VLOOKUP(A116,'[1]Line Pivot'!A$1:C$65536,2,FALSE)</f>
        <v>BPA SYSTEM-LINES (UNKNOWN)</v>
      </c>
      <c r="C116" s="10">
        <f>VLOOKUP(A116,'[1]Line Pivot'!A$1:C$65536,3,FALSE)</f>
        <v>6044940.4700000007</v>
      </c>
      <c r="D116" s="10">
        <f>IFERROR(VLOOKUP(A116,'[1]BP-18 Line Detail'!A$1:C$65536,3,FALSE),"")</f>
        <v>6044940.4700000007</v>
      </c>
      <c r="E116" s="11">
        <f t="shared" si="11"/>
        <v>0</v>
      </c>
      <c r="F116" s="12"/>
      <c r="G116" s="10">
        <f>IFERROR(VLOOKUP(A116,'[1]O&amp;M Pivot'!M$1:V$65536,10,FALSE),0)</f>
        <v>111710.39</v>
      </c>
      <c r="H116" s="12"/>
      <c r="I116" s="13" t="s">
        <v>31</v>
      </c>
      <c r="J116" s="13" t="s">
        <v>31</v>
      </c>
      <c r="K116" s="13" t="s">
        <v>31</v>
      </c>
      <c r="L116" s="13" t="s">
        <v>31</v>
      </c>
      <c r="M116" s="13" t="s">
        <v>31</v>
      </c>
      <c r="N116" s="13" t="s">
        <v>31</v>
      </c>
      <c r="O116" s="13">
        <v>1</v>
      </c>
      <c r="P116" s="13">
        <f t="shared" si="12"/>
        <v>1</v>
      </c>
      <c r="Q116" s="12"/>
      <c r="R116" s="41" t="str">
        <f t="shared" si="10"/>
        <v/>
      </c>
      <c r="S116" s="41" t="str">
        <f t="shared" si="10"/>
        <v/>
      </c>
      <c r="T116" s="41" t="str">
        <f t="shared" si="10"/>
        <v/>
      </c>
      <c r="U116" s="41" t="str">
        <f t="shared" si="10"/>
        <v/>
      </c>
      <c r="V116" s="41" t="str">
        <f t="shared" si="10"/>
        <v/>
      </c>
      <c r="W116" s="41" t="str">
        <f t="shared" si="10"/>
        <v/>
      </c>
      <c r="X116" s="41">
        <f t="shared" si="10"/>
        <v>6044940.4700000007</v>
      </c>
      <c r="Y116" s="14">
        <f t="shared" si="13"/>
        <v>0</v>
      </c>
      <c r="Z116" s="12"/>
      <c r="AA116" s="10" t="str">
        <f t="shared" si="14"/>
        <v/>
      </c>
      <c r="AB116" s="10" t="str">
        <f t="shared" si="14"/>
        <v/>
      </c>
      <c r="AC116" s="10" t="str">
        <f t="shared" si="14"/>
        <v/>
      </c>
      <c r="AD116" s="10" t="str">
        <f t="shared" si="14"/>
        <v/>
      </c>
      <c r="AE116" s="10" t="str">
        <f t="shared" si="14"/>
        <v/>
      </c>
      <c r="AF116" s="10" t="str">
        <f t="shared" si="14"/>
        <v/>
      </c>
      <c r="AG116" s="10">
        <f t="shared" si="14"/>
        <v>111710.39</v>
      </c>
      <c r="AH116" s="14">
        <f t="shared" si="15"/>
        <v>0</v>
      </c>
      <c r="AI116" s="12"/>
      <c r="AJ116" s="11" t="str">
        <f>IFERROR(VLOOKUP(A116,'[1]BP-18 Line Detail'!A$1:AJ$65536,36,FALSE),"")</f>
        <v>General - undefined</v>
      </c>
    </row>
    <row r="117" spans="1:36" x14ac:dyDescent="0.3">
      <c r="A117" s="15" t="s">
        <v>1167</v>
      </c>
      <c r="B117" s="29" t="str">
        <f>VLOOKUP(A117,'[1]Line Pivot'!A$1:C$65536,2,FALSE)</f>
        <v>BRASADA-HARNEY NO 1</v>
      </c>
      <c r="C117" s="10">
        <f>VLOOKUP(A117,'[1]Line Pivot'!A$1:C$65536,3,FALSE)</f>
        <v>4479773.1800000006</v>
      </c>
      <c r="D117" s="10">
        <f>IFERROR(VLOOKUP(A117,'[1]BP-18 Line Detail'!A$1:C$65536,3,FALSE),"")</f>
        <v>3929192.28</v>
      </c>
      <c r="E117" s="11">
        <f t="shared" si="11"/>
        <v>0.14012572069901372</v>
      </c>
      <c r="F117" s="12"/>
      <c r="G117" s="10">
        <f>IFERROR(VLOOKUP(A117,'[1]O&amp;M Pivot'!M$1:V$65536,10,FALSE),0)</f>
        <v>71147.364285714284</v>
      </c>
      <c r="H117" s="12"/>
      <c r="I117" s="13" t="s">
        <v>31</v>
      </c>
      <c r="J117" s="13">
        <v>1</v>
      </c>
      <c r="K117" s="13" t="s">
        <v>31</v>
      </c>
      <c r="L117" s="13" t="s">
        <v>31</v>
      </c>
      <c r="M117" s="13" t="s">
        <v>31</v>
      </c>
      <c r="N117" s="13" t="s">
        <v>31</v>
      </c>
      <c r="O117" s="13" t="s">
        <v>31</v>
      </c>
      <c r="P117" s="13">
        <f t="shared" si="12"/>
        <v>1</v>
      </c>
      <c r="Q117" s="12"/>
      <c r="R117" s="41" t="str">
        <f t="shared" ref="R117:X153" si="16">IFERROR(I117*$C117,"")</f>
        <v/>
      </c>
      <c r="S117" s="41">
        <f t="shared" si="16"/>
        <v>4479773.1800000006</v>
      </c>
      <c r="T117" s="41" t="str">
        <f t="shared" si="16"/>
        <v/>
      </c>
      <c r="U117" s="41" t="str">
        <f t="shared" si="16"/>
        <v/>
      </c>
      <c r="V117" s="41" t="str">
        <f t="shared" si="16"/>
        <v/>
      </c>
      <c r="W117" s="41" t="str">
        <f t="shared" si="16"/>
        <v/>
      </c>
      <c r="X117" s="41" t="str">
        <f t="shared" si="16"/>
        <v/>
      </c>
      <c r="Y117" s="14">
        <f t="shared" si="13"/>
        <v>0</v>
      </c>
      <c r="Z117" s="12"/>
      <c r="AA117" s="10" t="str">
        <f t="shared" si="14"/>
        <v/>
      </c>
      <c r="AB117" s="10">
        <f t="shared" si="14"/>
        <v>71147.364285714284</v>
      </c>
      <c r="AC117" s="10" t="str">
        <f t="shared" si="14"/>
        <v/>
      </c>
      <c r="AD117" s="10" t="str">
        <f t="shared" si="14"/>
        <v/>
      </c>
      <c r="AE117" s="10" t="str">
        <f t="shared" si="14"/>
        <v/>
      </c>
      <c r="AF117" s="10" t="str">
        <f t="shared" si="14"/>
        <v/>
      </c>
      <c r="AG117" s="10" t="str">
        <f t="shared" si="14"/>
        <v/>
      </c>
      <c r="AH117" s="14">
        <f t="shared" si="15"/>
        <v>0</v>
      </c>
      <c r="AI117" s="12"/>
      <c r="AJ117" s="11" t="str">
        <f>IFERROR(VLOOKUP(A117,'[1]BP-18 Line Detail'!A$1:AJ$65536,36,FALSE),"")</f>
        <v>All Network</v>
      </c>
    </row>
    <row r="118" spans="1:36" x14ac:dyDescent="0.3">
      <c r="A118" s="15" t="s">
        <v>1168</v>
      </c>
      <c r="B118" s="29" t="str">
        <f>VLOOKUP(A118,'[1]Line Pivot'!A$1:C$65536,2,FALSE)</f>
        <v>BRASADA-HARNEY NO 1 ML DESCHUTES CO</v>
      </c>
      <c r="C118" s="10">
        <f>VLOOKUP(A118,'[1]Line Pivot'!A$1:C$65536,3,FALSE)</f>
        <v>314072.17</v>
      </c>
      <c r="D118" s="10">
        <f>IFERROR(VLOOKUP(A118,'[1]BP-18 Line Detail'!A$1:C$65536,3,FALSE),"")</f>
        <v>314072.17</v>
      </c>
      <c r="E118" s="11">
        <f t="shared" si="11"/>
        <v>0</v>
      </c>
      <c r="F118" s="12"/>
      <c r="G118" s="10">
        <f>IFERROR(VLOOKUP(A118,'[1]O&amp;M Pivot'!M$1:V$65536,10,FALSE),0)</f>
        <v>0</v>
      </c>
      <c r="H118" s="12"/>
      <c r="I118" s="13" t="s">
        <v>31</v>
      </c>
      <c r="J118" s="13">
        <v>1</v>
      </c>
      <c r="K118" s="13" t="s">
        <v>31</v>
      </c>
      <c r="L118" s="13" t="s">
        <v>31</v>
      </c>
      <c r="M118" s="13" t="s">
        <v>31</v>
      </c>
      <c r="N118" s="13" t="s">
        <v>31</v>
      </c>
      <c r="O118" s="13" t="s">
        <v>31</v>
      </c>
      <c r="P118" s="13">
        <f t="shared" si="12"/>
        <v>1</v>
      </c>
      <c r="Q118" s="12"/>
      <c r="R118" s="41" t="str">
        <f t="shared" si="16"/>
        <v/>
      </c>
      <c r="S118" s="41">
        <f t="shared" si="16"/>
        <v>314072.17</v>
      </c>
      <c r="T118" s="41" t="str">
        <f t="shared" si="16"/>
        <v/>
      </c>
      <c r="U118" s="41" t="str">
        <f t="shared" si="16"/>
        <v/>
      </c>
      <c r="V118" s="41" t="str">
        <f t="shared" si="16"/>
        <v/>
      </c>
      <c r="W118" s="41" t="str">
        <f t="shared" si="16"/>
        <v/>
      </c>
      <c r="X118" s="41" t="str">
        <f t="shared" si="16"/>
        <v/>
      </c>
      <c r="Y118" s="14">
        <f t="shared" si="13"/>
        <v>0</v>
      </c>
      <c r="Z118" s="12"/>
      <c r="AA118" s="10" t="str">
        <f t="shared" si="14"/>
        <v/>
      </c>
      <c r="AB118" s="10">
        <f t="shared" si="14"/>
        <v>0</v>
      </c>
      <c r="AC118" s="10" t="str">
        <f t="shared" si="14"/>
        <v/>
      </c>
      <c r="AD118" s="10" t="str">
        <f t="shared" si="14"/>
        <v/>
      </c>
      <c r="AE118" s="10" t="str">
        <f t="shared" si="14"/>
        <v/>
      </c>
      <c r="AF118" s="10" t="str">
        <f t="shared" si="14"/>
        <v/>
      </c>
      <c r="AG118" s="10" t="str">
        <f t="shared" si="14"/>
        <v/>
      </c>
      <c r="AH118" s="14">
        <f t="shared" si="15"/>
        <v>0</v>
      </c>
      <c r="AI118" s="12"/>
      <c r="AJ118" s="11" t="str">
        <f>IFERROR(VLOOKUP(A118,'[1]BP-18 Line Detail'!A$1:AJ$65536,36,FALSE),"")</f>
        <v>All Network</v>
      </c>
    </row>
    <row r="119" spans="1:36" x14ac:dyDescent="0.3">
      <c r="A119" s="15" t="s">
        <v>1169</v>
      </c>
      <c r="B119" s="29" t="str">
        <f>VLOOKUP(A119,'[1]Line Pivot'!A$1:C$65536,2,FALSE)</f>
        <v>BRASADA-HARNEY NO 1 ML HARNEY CO</v>
      </c>
      <c r="C119" s="10">
        <f>VLOOKUP(A119,'[1]Line Pivot'!A$1:C$65536,3,FALSE)</f>
        <v>82671.040000000008</v>
      </c>
      <c r="D119" s="10">
        <f>IFERROR(VLOOKUP(A119,'[1]BP-18 Line Detail'!A$1:C$65536,3,FALSE),"")</f>
        <v>82671.040000000008</v>
      </c>
      <c r="E119" s="11">
        <f t="shared" si="11"/>
        <v>0</v>
      </c>
      <c r="F119" s="12"/>
      <c r="G119" s="10">
        <f>IFERROR(VLOOKUP(A119,'[1]O&amp;M Pivot'!M$1:V$65536,10,FALSE),0)</f>
        <v>0</v>
      </c>
      <c r="H119" s="12"/>
      <c r="I119" s="13" t="s">
        <v>31</v>
      </c>
      <c r="J119" s="13">
        <v>1</v>
      </c>
      <c r="K119" s="13" t="s">
        <v>31</v>
      </c>
      <c r="L119" s="13" t="s">
        <v>31</v>
      </c>
      <c r="M119" s="13" t="s">
        <v>31</v>
      </c>
      <c r="N119" s="13" t="s">
        <v>31</v>
      </c>
      <c r="O119" s="13" t="s">
        <v>31</v>
      </c>
      <c r="P119" s="13">
        <f t="shared" si="12"/>
        <v>1</v>
      </c>
      <c r="Q119" s="12"/>
      <c r="R119" s="41" t="str">
        <f t="shared" si="16"/>
        <v/>
      </c>
      <c r="S119" s="41">
        <f t="shared" si="16"/>
        <v>82671.040000000008</v>
      </c>
      <c r="T119" s="41" t="str">
        <f t="shared" si="16"/>
        <v/>
      </c>
      <c r="U119" s="41" t="str">
        <f t="shared" si="16"/>
        <v/>
      </c>
      <c r="V119" s="41" t="str">
        <f t="shared" si="16"/>
        <v/>
      </c>
      <c r="W119" s="41" t="str">
        <f t="shared" si="16"/>
        <v/>
      </c>
      <c r="X119" s="41" t="str">
        <f t="shared" si="16"/>
        <v/>
      </c>
      <c r="Y119" s="14">
        <f t="shared" si="13"/>
        <v>0</v>
      </c>
      <c r="Z119" s="12"/>
      <c r="AA119" s="10" t="str">
        <f t="shared" si="14"/>
        <v/>
      </c>
      <c r="AB119" s="10">
        <f t="shared" si="14"/>
        <v>0</v>
      </c>
      <c r="AC119" s="10" t="str">
        <f t="shared" si="14"/>
        <v/>
      </c>
      <c r="AD119" s="10" t="str">
        <f t="shared" si="14"/>
        <v/>
      </c>
      <c r="AE119" s="10" t="str">
        <f t="shared" si="14"/>
        <v/>
      </c>
      <c r="AF119" s="10" t="str">
        <f t="shared" si="14"/>
        <v/>
      </c>
      <c r="AG119" s="10" t="str">
        <f t="shared" si="14"/>
        <v/>
      </c>
      <c r="AH119" s="14">
        <f t="shared" si="15"/>
        <v>0</v>
      </c>
      <c r="AI119" s="12"/>
      <c r="AJ119" s="11" t="str">
        <f>IFERROR(VLOOKUP(A119,'[1]BP-18 Line Detail'!A$1:AJ$65536,36,FALSE),"")</f>
        <v>All Network</v>
      </c>
    </row>
    <row r="120" spans="1:36" x14ac:dyDescent="0.3">
      <c r="A120" s="15" t="s">
        <v>1170</v>
      </c>
      <c r="B120" s="29" t="str">
        <f>VLOOKUP(A120,'[1]Line Pivot'!A$1:C$65536,2,FALSE)</f>
        <v>BROADVIEW-GARRISON NO 1</v>
      </c>
      <c r="C120" s="10">
        <f>VLOOKUP(A120,'[1]Line Pivot'!A$1:C$65536,3,FALSE)</f>
        <v>47280912.549999997</v>
      </c>
      <c r="D120" s="10">
        <f>IFERROR(VLOOKUP(A120,'[1]BP-18 Line Detail'!A$1:C$65536,3,FALSE),"")</f>
        <v>47280912.54999999</v>
      </c>
      <c r="E120" s="11">
        <f t="shared" si="11"/>
        <v>1.5758115051279462E-16</v>
      </c>
      <c r="F120" s="12"/>
      <c r="G120" s="10">
        <f>IFERROR(VLOOKUP(A120,'[1]O&amp;M Pivot'!M$1:V$65536,10,FALSE),0)</f>
        <v>172221.44</v>
      </c>
      <c r="H120" s="12"/>
      <c r="I120" s="13" t="s">
        <v>31</v>
      </c>
      <c r="J120" s="13" t="s">
        <v>31</v>
      </c>
      <c r="K120" s="13" t="s">
        <v>31</v>
      </c>
      <c r="L120" s="13">
        <v>1</v>
      </c>
      <c r="M120" s="13" t="s">
        <v>31</v>
      </c>
      <c r="N120" s="13" t="s">
        <v>31</v>
      </c>
      <c r="O120" s="13" t="s">
        <v>31</v>
      </c>
      <c r="P120" s="13">
        <f t="shared" si="12"/>
        <v>1</v>
      </c>
      <c r="Q120" s="12"/>
      <c r="R120" s="41" t="str">
        <f t="shared" si="16"/>
        <v/>
      </c>
      <c r="S120" s="41" t="str">
        <f t="shared" si="16"/>
        <v/>
      </c>
      <c r="T120" s="41" t="str">
        <f t="shared" si="16"/>
        <v/>
      </c>
      <c r="U120" s="41">
        <f t="shared" si="16"/>
        <v>47280912.549999997</v>
      </c>
      <c r="V120" s="41" t="str">
        <f t="shared" si="16"/>
        <v/>
      </c>
      <c r="W120" s="41" t="str">
        <f t="shared" si="16"/>
        <v/>
      </c>
      <c r="X120" s="41" t="str">
        <f t="shared" si="16"/>
        <v/>
      </c>
      <c r="Y120" s="14">
        <f t="shared" si="13"/>
        <v>0</v>
      </c>
      <c r="Z120" s="12"/>
      <c r="AA120" s="10" t="str">
        <f t="shared" si="14"/>
        <v/>
      </c>
      <c r="AB120" s="10" t="str">
        <f t="shared" si="14"/>
        <v/>
      </c>
      <c r="AC120" s="10" t="str">
        <f t="shared" si="14"/>
        <v/>
      </c>
      <c r="AD120" s="10">
        <f t="shared" si="14"/>
        <v>172221.44</v>
      </c>
      <c r="AE120" s="10" t="str">
        <f t="shared" si="14"/>
        <v/>
      </c>
      <c r="AF120" s="10" t="str">
        <f t="shared" si="14"/>
        <v/>
      </c>
      <c r="AG120" s="10" t="str">
        <f t="shared" si="14"/>
        <v/>
      </c>
      <c r="AH120" s="14">
        <f t="shared" si="15"/>
        <v>0</v>
      </c>
      <c r="AI120" s="12"/>
      <c r="AJ120" s="11" t="str">
        <f>IFERROR(VLOOKUP(A120,'[1]BP-18 Line Detail'!A$1:AJ$65536,36,FALSE),"")</f>
        <v>All Eastern Intertie</v>
      </c>
    </row>
    <row r="121" spans="1:36" x14ac:dyDescent="0.3">
      <c r="A121" s="15" t="s">
        <v>1171</v>
      </c>
      <c r="B121" s="29" t="str">
        <f>VLOOKUP(A121,'[1]Line Pivot'!A$1:C$65536,2,FALSE)</f>
        <v>BROADVIEW-GARRISON NO 2</v>
      </c>
      <c r="C121" s="10">
        <f>VLOOKUP(A121,'[1]Line Pivot'!A$1:C$65536,3,FALSE)</f>
        <v>46990309.600000001</v>
      </c>
      <c r="D121" s="10">
        <f>IFERROR(VLOOKUP(A121,'[1]BP-18 Line Detail'!A$1:C$65536,3,FALSE),"")</f>
        <v>46990309.600000001</v>
      </c>
      <c r="E121" s="11">
        <f t="shared" si="11"/>
        <v>0</v>
      </c>
      <c r="F121" s="12"/>
      <c r="G121" s="10">
        <f>IFERROR(VLOOKUP(A121,'[1]O&amp;M Pivot'!M$1:V$65536,10,FALSE),0)</f>
        <v>144712.07571428575</v>
      </c>
      <c r="H121" s="12"/>
      <c r="I121" s="13" t="s">
        <v>31</v>
      </c>
      <c r="J121" s="13" t="s">
        <v>31</v>
      </c>
      <c r="K121" s="13" t="s">
        <v>31</v>
      </c>
      <c r="L121" s="13">
        <v>1</v>
      </c>
      <c r="M121" s="13" t="s">
        <v>31</v>
      </c>
      <c r="N121" s="13" t="s">
        <v>31</v>
      </c>
      <c r="O121" s="13" t="s">
        <v>31</v>
      </c>
      <c r="P121" s="13">
        <f t="shared" si="12"/>
        <v>1</v>
      </c>
      <c r="Q121" s="12"/>
      <c r="R121" s="41" t="str">
        <f t="shared" si="16"/>
        <v/>
      </c>
      <c r="S121" s="41" t="str">
        <f t="shared" si="16"/>
        <v/>
      </c>
      <c r="T121" s="41" t="str">
        <f t="shared" si="16"/>
        <v/>
      </c>
      <c r="U121" s="41">
        <f t="shared" si="16"/>
        <v>46990309.600000001</v>
      </c>
      <c r="V121" s="41" t="str">
        <f t="shared" si="16"/>
        <v/>
      </c>
      <c r="W121" s="41" t="str">
        <f t="shared" si="16"/>
        <v/>
      </c>
      <c r="X121" s="41" t="str">
        <f t="shared" si="16"/>
        <v/>
      </c>
      <c r="Y121" s="14">
        <f t="shared" si="13"/>
        <v>0</v>
      </c>
      <c r="Z121" s="12"/>
      <c r="AA121" s="10" t="str">
        <f t="shared" ref="AA121:AG157" si="17">IFERROR(I121*$G121,"")</f>
        <v/>
      </c>
      <c r="AB121" s="10" t="str">
        <f t="shared" si="17"/>
        <v/>
      </c>
      <c r="AC121" s="10" t="str">
        <f t="shared" si="17"/>
        <v/>
      </c>
      <c r="AD121" s="10">
        <f t="shared" si="17"/>
        <v>144712.07571428575</v>
      </c>
      <c r="AE121" s="10" t="str">
        <f t="shared" si="17"/>
        <v/>
      </c>
      <c r="AF121" s="10" t="str">
        <f t="shared" si="17"/>
        <v/>
      </c>
      <c r="AG121" s="10" t="str">
        <f t="shared" si="17"/>
        <v/>
      </c>
      <c r="AH121" s="14">
        <f t="shared" si="15"/>
        <v>0</v>
      </c>
      <c r="AI121" s="12"/>
      <c r="AJ121" s="11" t="str">
        <f>IFERROR(VLOOKUP(A121,'[1]BP-18 Line Detail'!A$1:AJ$65536,36,FALSE),"")</f>
        <v>All Eastern Intertie</v>
      </c>
    </row>
    <row r="122" spans="1:36" x14ac:dyDescent="0.3">
      <c r="A122" s="15" t="s">
        <v>1172</v>
      </c>
      <c r="B122" s="29" t="str">
        <f>VLOOKUP(A122,'[1]Line Pivot'!A$1:C$65536,2,FALSE)</f>
        <v>BRONX-SAND CREEK NO 1</v>
      </c>
      <c r="C122" s="10">
        <f>VLOOKUP(A122,'[1]Line Pivot'!A$1:C$65536,3,FALSE)</f>
        <v>2622655.81</v>
      </c>
      <c r="D122" s="10">
        <f>IFERROR(VLOOKUP(A122,'[1]BP-18 Line Detail'!A$1:C$65536,3,FALSE),"")</f>
        <v>2622655.81</v>
      </c>
      <c r="E122" s="11">
        <f t="shared" si="11"/>
        <v>0</v>
      </c>
      <c r="F122" s="12"/>
      <c r="G122" s="10">
        <f>IFERROR(VLOOKUP(A122,'[1]O&amp;M Pivot'!M$1:V$65536,10,FALSE),0)</f>
        <v>1325.1957142857141</v>
      </c>
      <c r="H122" s="12"/>
      <c r="I122" s="13" t="s">
        <v>31</v>
      </c>
      <c r="J122" s="13">
        <v>1</v>
      </c>
      <c r="K122" s="13" t="s">
        <v>31</v>
      </c>
      <c r="L122" s="13" t="s">
        <v>31</v>
      </c>
      <c r="M122" s="13" t="s">
        <v>31</v>
      </c>
      <c r="N122" s="13" t="s">
        <v>31</v>
      </c>
      <c r="O122" s="13" t="s">
        <v>31</v>
      </c>
      <c r="P122" s="13">
        <f t="shared" si="12"/>
        <v>1</v>
      </c>
      <c r="Q122" s="12"/>
      <c r="R122" s="41" t="str">
        <f t="shared" si="16"/>
        <v/>
      </c>
      <c r="S122" s="41">
        <f t="shared" si="16"/>
        <v>2622655.81</v>
      </c>
      <c r="T122" s="41" t="str">
        <f t="shared" si="16"/>
        <v/>
      </c>
      <c r="U122" s="41" t="str">
        <f t="shared" si="16"/>
        <v/>
      </c>
      <c r="V122" s="41" t="str">
        <f t="shared" si="16"/>
        <v/>
      </c>
      <c r="W122" s="41" t="str">
        <f t="shared" si="16"/>
        <v/>
      </c>
      <c r="X122" s="41" t="str">
        <f t="shared" si="16"/>
        <v/>
      </c>
      <c r="Y122" s="14">
        <f t="shared" si="13"/>
        <v>0</v>
      </c>
      <c r="Z122" s="12"/>
      <c r="AA122" s="10" t="str">
        <f t="shared" si="17"/>
        <v/>
      </c>
      <c r="AB122" s="10">
        <f t="shared" si="17"/>
        <v>1325.1957142857141</v>
      </c>
      <c r="AC122" s="10" t="str">
        <f t="shared" si="17"/>
        <v/>
      </c>
      <c r="AD122" s="10" t="str">
        <f t="shared" si="17"/>
        <v/>
      </c>
      <c r="AE122" s="10" t="str">
        <f t="shared" si="17"/>
        <v/>
      </c>
      <c r="AF122" s="10" t="str">
        <f t="shared" si="17"/>
        <v/>
      </c>
      <c r="AG122" s="10" t="str">
        <f t="shared" si="17"/>
        <v/>
      </c>
      <c r="AH122" s="14">
        <f t="shared" si="15"/>
        <v>0</v>
      </c>
      <c r="AI122" s="12"/>
      <c r="AJ122" s="11" t="str">
        <f>IFERROR(VLOOKUP(A122,'[1]BP-18 Line Detail'!A$1:AJ$65536,36,FALSE),"")</f>
        <v>All Network</v>
      </c>
    </row>
    <row r="123" spans="1:36" x14ac:dyDescent="0.3">
      <c r="A123" s="15" t="s">
        <v>1173</v>
      </c>
      <c r="B123" s="29" t="str">
        <f>VLOOKUP(A123,'[1]Line Pivot'!A$1:C$65536,2,FALSE)</f>
        <v>BUCKLEY-GRIZZLY NO 1</v>
      </c>
      <c r="C123" s="10">
        <f>VLOOKUP(A123,'[1]Line Pivot'!A$1:C$65536,3,FALSE)</f>
        <v>17475672.129999999</v>
      </c>
      <c r="D123" s="10">
        <f>IFERROR(VLOOKUP(A123,'[1]BP-18 Line Detail'!A$1:C$65536,3,FALSE),"")</f>
        <v>17475672.130000003</v>
      </c>
      <c r="E123" s="11">
        <f t="shared" si="11"/>
        <v>-2.1317007270162795E-16</v>
      </c>
      <c r="F123" s="12"/>
      <c r="G123" s="10">
        <f>IFERROR(VLOOKUP(A123,'[1]O&amp;M Pivot'!M$1:V$65536,10,FALSE),0)</f>
        <v>23733.525714285712</v>
      </c>
      <c r="H123" s="12"/>
      <c r="I123" s="13" t="s">
        <v>31</v>
      </c>
      <c r="J123" s="13">
        <v>0.43</v>
      </c>
      <c r="K123" s="13">
        <v>0.56999999999999995</v>
      </c>
      <c r="L123" s="13" t="s">
        <v>31</v>
      </c>
      <c r="M123" s="13" t="s">
        <v>31</v>
      </c>
      <c r="N123" s="13" t="s">
        <v>31</v>
      </c>
      <c r="O123" s="13" t="s">
        <v>31</v>
      </c>
      <c r="P123" s="13">
        <f t="shared" si="12"/>
        <v>1</v>
      </c>
      <c r="Q123" s="12"/>
      <c r="R123" s="41" t="str">
        <f t="shared" si="16"/>
        <v/>
      </c>
      <c r="S123" s="41">
        <f t="shared" si="16"/>
        <v>7514539.0158999991</v>
      </c>
      <c r="T123" s="41">
        <f t="shared" si="16"/>
        <v>9961133.114099998</v>
      </c>
      <c r="U123" s="41" t="str">
        <f t="shared" si="16"/>
        <v/>
      </c>
      <c r="V123" s="41" t="str">
        <f t="shared" si="16"/>
        <v/>
      </c>
      <c r="W123" s="41" t="str">
        <f t="shared" si="16"/>
        <v/>
      </c>
      <c r="X123" s="41" t="str">
        <f t="shared" si="16"/>
        <v/>
      </c>
      <c r="Y123" s="14">
        <f t="shared" si="13"/>
        <v>0</v>
      </c>
      <c r="Z123" s="12"/>
      <c r="AA123" s="10" t="str">
        <f t="shared" si="17"/>
        <v/>
      </c>
      <c r="AB123" s="10">
        <f t="shared" si="17"/>
        <v>10205.416057142857</v>
      </c>
      <c r="AC123" s="10">
        <f t="shared" si="17"/>
        <v>13528.109657142855</v>
      </c>
      <c r="AD123" s="10" t="str">
        <f t="shared" si="17"/>
        <v/>
      </c>
      <c r="AE123" s="10" t="str">
        <f t="shared" si="17"/>
        <v/>
      </c>
      <c r="AF123" s="10" t="str">
        <f t="shared" si="17"/>
        <v/>
      </c>
      <c r="AG123" s="10" t="str">
        <f t="shared" si="17"/>
        <v/>
      </c>
      <c r="AH123" s="14">
        <f t="shared" si="15"/>
        <v>0</v>
      </c>
      <c r="AI123" s="12"/>
      <c r="AJ123" s="11" t="str">
        <f>IFERROR(VLOOKUP(A123,'[1]BP-18 Line Detail'!A$1:AJ$65536,36,FALSE),"")</f>
        <v>Split per COA contract</v>
      </c>
    </row>
    <row r="124" spans="1:36" x14ac:dyDescent="0.3">
      <c r="A124" s="15" t="s">
        <v>1174</v>
      </c>
      <c r="B124" s="29" t="str">
        <f>VLOOKUP(A124,'[1]Line Pivot'!A$1:C$65536,2,FALSE)</f>
        <v>BUCKLEY-MARION NO 1</v>
      </c>
      <c r="C124" s="10">
        <f>VLOOKUP(A124,'[1]Line Pivot'!A$1:C$65536,3,FALSE)</f>
        <v>40702428.220000006</v>
      </c>
      <c r="D124" s="10">
        <f>IFERROR(VLOOKUP(A124,'[1]BP-18 Line Detail'!A$1:C$65536,3,FALSE),"")</f>
        <v>40702428.220000006</v>
      </c>
      <c r="E124" s="11">
        <f t="shared" si="11"/>
        <v>0</v>
      </c>
      <c r="F124" s="12"/>
      <c r="G124" s="10">
        <f>IFERROR(VLOOKUP(A124,'[1]O&amp;M Pivot'!M$1:V$65536,10,FALSE),0)</f>
        <v>34470.362857142856</v>
      </c>
      <c r="H124" s="12"/>
      <c r="I124" s="13" t="s">
        <v>31</v>
      </c>
      <c r="J124" s="13">
        <v>0.5</v>
      </c>
      <c r="K124" s="13">
        <v>0.5</v>
      </c>
      <c r="L124" s="13" t="s">
        <v>31</v>
      </c>
      <c r="M124" s="13" t="s">
        <v>31</v>
      </c>
      <c r="N124" s="13" t="s">
        <v>31</v>
      </c>
      <c r="O124" s="13" t="s">
        <v>31</v>
      </c>
      <c r="P124" s="13">
        <f t="shared" si="12"/>
        <v>1</v>
      </c>
      <c r="Q124" s="12"/>
      <c r="R124" s="41" t="str">
        <f t="shared" si="16"/>
        <v/>
      </c>
      <c r="S124" s="41">
        <f t="shared" si="16"/>
        <v>20351214.110000003</v>
      </c>
      <c r="T124" s="41">
        <f t="shared" si="16"/>
        <v>20351214.110000003</v>
      </c>
      <c r="U124" s="41" t="str">
        <f t="shared" si="16"/>
        <v/>
      </c>
      <c r="V124" s="41" t="str">
        <f t="shared" si="16"/>
        <v/>
      </c>
      <c r="W124" s="41" t="str">
        <f t="shared" si="16"/>
        <v/>
      </c>
      <c r="X124" s="41" t="str">
        <f t="shared" si="16"/>
        <v/>
      </c>
      <c r="Y124" s="14">
        <f t="shared" si="13"/>
        <v>0</v>
      </c>
      <c r="Z124" s="12"/>
      <c r="AA124" s="10" t="str">
        <f t="shared" si="17"/>
        <v/>
      </c>
      <c r="AB124" s="10">
        <f t="shared" si="17"/>
        <v>17235.181428571428</v>
      </c>
      <c r="AC124" s="10">
        <f t="shared" si="17"/>
        <v>17235.181428571428</v>
      </c>
      <c r="AD124" s="10" t="str">
        <f t="shared" si="17"/>
        <v/>
      </c>
      <c r="AE124" s="10" t="str">
        <f t="shared" si="17"/>
        <v/>
      </c>
      <c r="AF124" s="10" t="str">
        <f t="shared" si="17"/>
        <v/>
      </c>
      <c r="AG124" s="10" t="str">
        <f t="shared" si="17"/>
        <v/>
      </c>
      <c r="AH124" s="14">
        <f t="shared" si="15"/>
        <v>0</v>
      </c>
      <c r="AI124" s="12"/>
      <c r="AJ124" s="11" t="str">
        <f>IFERROR(VLOOKUP(A124,'[1]BP-18 Line Detail'!A$1:AJ$65536,36,FALSE),"")</f>
        <v>Split per COA contract</v>
      </c>
    </row>
    <row r="125" spans="1:36" x14ac:dyDescent="0.3">
      <c r="A125" s="15" t="s">
        <v>1175</v>
      </c>
      <c r="B125" s="29" t="str">
        <f>VLOOKUP(A125,'[1]Line Pivot'!A$1:C$65536,2,FALSE)</f>
        <v>BUCKLEY-MARION NO 1 (ML CLACKAMAS CO)</v>
      </c>
      <c r="C125" s="10">
        <f>VLOOKUP(A125,'[1]Line Pivot'!A$1:C$65536,3,FALSE)</f>
        <v>1504064.85</v>
      </c>
      <c r="D125" s="10">
        <f>IFERROR(VLOOKUP(A125,'[1]BP-18 Line Detail'!A$1:C$65536,3,FALSE),"")</f>
        <v>1504064.85</v>
      </c>
      <c r="E125" s="11">
        <f t="shared" si="11"/>
        <v>0</v>
      </c>
      <c r="F125" s="12"/>
      <c r="G125" s="10">
        <f>IFERROR(VLOOKUP(A125,'[1]O&amp;M Pivot'!M$1:V$65536,10,FALSE),0)</f>
        <v>0</v>
      </c>
      <c r="H125" s="12"/>
      <c r="I125" s="13" t="s">
        <v>31</v>
      </c>
      <c r="J125" s="13">
        <v>0.5</v>
      </c>
      <c r="K125" s="13">
        <v>0.5</v>
      </c>
      <c r="L125" s="13" t="s">
        <v>31</v>
      </c>
      <c r="M125" s="13" t="s">
        <v>31</v>
      </c>
      <c r="N125" s="13" t="s">
        <v>31</v>
      </c>
      <c r="O125" s="13" t="s">
        <v>31</v>
      </c>
      <c r="P125" s="13">
        <f t="shared" si="12"/>
        <v>1</v>
      </c>
      <c r="Q125" s="12"/>
      <c r="R125" s="41" t="str">
        <f t="shared" si="16"/>
        <v/>
      </c>
      <c r="S125" s="41">
        <f t="shared" si="16"/>
        <v>752032.42500000005</v>
      </c>
      <c r="T125" s="41">
        <f t="shared" si="16"/>
        <v>752032.42500000005</v>
      </c>
      <c r="U125" s="41" t="str">
        <f t="shared" si="16"/>
        <v/>
      </c>
      <c r="V125" s="41" t="str">
        <f t="shared" si="16"/>
        <v/>
      </c>
      <c r="W125" s="41" t="str">
        <f t="shared" si="16"/>
        <v/>
      </c>
      <c r="X125" s="41" t="str">
        <f t="shared" si="16"/>
        <v/>
      </c>
      <c r="Y125" s="14">
        <f t="shared" si="13"/>
        <v>0</v>
      </c>
      <c r="Z125" s="12"/>
      <c r="AA125" s="10" t="str">
        <f t="shared" si="17"/>
        <v/>
      </c>
      <c r="AB125" s="10">
        <f t="shared" si="17"/>
        <v>0</v>
      </c>
      <c r="AC125" s="10">
        <f t="shared" si="17"/>
        <v>0</v>
      </c>
      <c r="AD125" s="10" t="str">
        <f t="shared" si="17"/>
        <v/>
      </c>
      <c r="AE125" s="10" t="str">
        <f t="shared" si="17"/>
        <v/>
      </c>
      <c r="AF125" s="10" t="str">
        <f t="shared" si="17"/>
        <v/>
      </c>
      <c r="AG125" s="10" t="str">
        <f t="shared" si="17"/>
        <v/>
      </c>
      <c r="AH125" s="14">
        <f t="shared" si="15"/>
        <v>0</v>
      </c>
      <c r="AI125" s="12"/>
      <c r="AJ125" s="11" t="str">
        <f>IFERROR(VLOOKUP(A125,'[1]BP-18 Line Detail'!A$1:AJ$65536,36,FALSE),"")</f>
        <v>New FY15.  50/50 split per Intertie agreement.  REM 1/29/26</v>
      </c>
    </row>
    <row r="126" spans="1:36" x14ac:dyDescent="0.3">
      <c r="A126" s="15" t="s">
        <v>1176</v>
      </c>
      <c r="B126" s="29" t="str">
        <f>VLOOKUP(A126,'[1]Line Pivot'!A$1:C$65536,2,FALSE)</f>
        <v>BUCKLEY-MARION NO 1 (ML MARION CO)</v>
      </c>
      <c r="C126" s="10">
        <f>VLOOKUP(A126,'[1]Line Pivot'!A$1:C$65536,3,FALSE)</f>
        <v>644599.94999999995</v>
      </c>
      <c r="D126" s="10">
        <f>IFERROR(VLOOKUP(A126,'[1]BP-18 Line Detail'!A$1:C$65536,3,FALSE),"")</f>
        <v>644599.94999999995</v>
      </c>
      <c r="E126" s="11">
        <f t="shared" si="11"/>
        <v>0</v>
      </c>
      <c r="F126" s="12"/>
      <c r="G126" s="10">
        <f>IFERROR(VLOOKUP(A126,'[1]O&amp;M Pivot'!M$1:V$65536,10,FALSE),0)</f>
        <v>0</v>
      </c>
      <c r="H126" s="12"/>
      <c r="I126" s="13" t="s">
        <v>31</v>
      </c>
      <c r="J126" s="13">
        <v>0.5</v>
      </c>
      <c r="K126" s="13">
        <v>0.5</v>
      </c>
      <c r="L126" s="13" t="s">
        <v>31</v>
      </c>
      <c r="M126" s="13" t="s">
        <v>31</v>
      </c>
      <c r="N126" s="13" t="s">
        <v>31</v>
      </c>
      <c r="O126" s="13" t="s">
        <v>31</v>
      </c>
      <c r="P126" s="13">
        <f t="shared" si="12"/>
        <v>1</v>
      </c>
      <c r="Q126" s="12"/>
      <c r="R126" s="41" t="str">
        <f t="shared" si="16"/>
        <v/>
      </c>
      <c r="S126" s="41">
        <f t="shared" si="16"/>
        <v>322299.97499999998</v>
      </c>
      <c r="T126" s="41">
        <f t="shared" si="16"/>
        <v>322299.97499999998</v>
      </c>
      <c r="U126" s="41" t="str">
        <f t="shared" si="16"/>
        <v/>
      </c>
      <c r="V126" s="41" t="str">
        <f t="shared" si="16"/>
        <v/>
      </c>
      <c r="W126" s="41" t="str">
        <f t="shared" si="16"/>
        <v/>
      </c>
      <c r="X126" s="41" t="str">
        <f t="shared" si="16"/>
        <v/>
      </c>
      <c r="Y126" s="14">
        <f t="shared" si="13"/>
        <v>0</v>
      </c>
      <c r="Z126" s="12"/>
      <c r="AA126" s="10" t="str">
        <f t="shared" si="17"/>
        <v/>
      </c>
      <c r="AB126" s="10">
        <f t="shared" si="17"/>
        <v>0</v>
      </c>
      <c r="AC126" s="10">
        <f t="shared" si="17"/>
        <v>0</v>
      </c>
      <c r="AD126" s="10" t="str">
        <f t="shared" si="17"/>
        <v/>
      </c>
      <c r="AE126" s="10" t="str">
        <f t="shared" si="17"/>
        <v/>
      </c>
      <c r="AF126" s="10" t="str">
        <f t="shared" si="17"/>
        <v/>
      </c>
      <c r="AG126" s="10" t="str">
        <f t="shared" si="17"/>
        <v/>
      </c>
      <c r="AH126" s="14">
        <f t="shared" si="15"/>
        <v>0</v>
      </c>
      <c r="AI126" s="12"/>
      <c r="AJ126" s="11" t="str">
        <f>IFERROR(VLOOKUP(A126,'[1]BP-18 Line Detail'!A$1:AJ$65536,36,FALSE),"")</f>
        <v>New FY15.  50/50 split per Intertie agreement.  REM 1/29/26</v>
      </c>
    </row>
    <row r="127" spans="1:36" x14ac:dyDescent="0.3">
      <c r="A127" s="15" t="s">
        <v>1177</v>
      </c>
      <c r="B127" s="29" t="str">
        <f>VLOOKUP(A127,'[1]Line Pivot'!A$1:C$65536,2,FALSE)</f>
        <v>BURBANK TAP TO FRANKLIN-WALLA WALLA NO 1</v>
      </c>
      <c r="C127" s="10">
        <f>VLOOKUP(A127,'[1]Line Pivot'!A$1:C$65536,3,FALSE)</f>
        <v>2664.92</v>
      </c>
      <c r="D127" s="10">
        <f>IFERROR(VLOOKUP(A127,'[1]BP-18 Line Detail'!A$1:C$65536,3,FALSE),"")</f>
        <v>2664.92</v>
      </c>
      <c r="E127" s="11">
        <f t="shared" si="11"/>
        <v>0</v>
      </c>
      <c r="F127" s="12"/>
      <c r="G127" s="10">
        <f>IFERROR(VLOOKUP(A127,'[1]O&amp;M Pivot'!M$1:V$65536,10,FALSE),0)</f>
        <v>182.81285714285715</v>
      </c>
      <c r="H127" s="12"/>
      <c r="I127" s="13" t="s">
        <v>31</v>
      </c>
      <c r="J127" s="13">
        <v>1</v>
      </c>
      <c r="K127" s="13" t="s">
        <v>31</v>
      </c>
      <c r="L127" s="13" t="s">
        <v>31</v>
      </c>
      <c r="M127" s="13" t="s">
        <v>31</v>
      </c>
      <c r="N127" s="13" t="s">
        <v>31</v>
      </c>
      <c r="O127" s="13" t="s">
        <v>31</v>
      </c>
      <c r="P127" s="13">
        <f t="shared" si="12"/>
        <v>1</v>
      </c>
      <c r="Q127" s="12"/>
      <c r="R127" s="41" t="str">
        <f t="shared" si="16"/>
        <v/>
      </c>
      <c r="S127" s="41">
        <f t="shared" si="16"/>
        <v>2664.92</v>
      </c>
      <c r="T127" s="41" t="str">
        <f t="shared" si="16"/>
        <v/>
      </c>
      <c r="U127" s="41" t="str">
        <f t="shared" si="16"/>
        <v/>
      </c>
      <c r="V127" s="41" t="str">
        <f t="shared" si="16"/>
        <v/>
      </c>
      <c r="W127" s="41" t="str">
        <f t="shared" si="16"/>
        <v/>
      </c>
      <c r="X127" s="41" t="str">
        <f t="shared" si="16"/>
        <v/>
      </c>
      <c r="Y127" s="14">
        <f t="shared" si="13"/>
        <v>0</v>
      </c>
      <c r="Z127" s="12"/>
      <c r="AA127" s="10" t="str">
        <f t="shared" si="17"/>
        <v/>
      </c>
      <c r="AB127" s="10">
        <f t="shared" si="17"/>
        <v>182.81285714285715</v>
      </c>
      <c r="AC127" s="10" t="str">
        <f t="shared" si="17"/>
        <v/>
      </c>
      <c r="AD127" s="10" t="str">
        <f t="shared" si="17"/>
        <v/>
      </c>
      <c r="AE127" s="10" t="str">
        <f t="shared" si="17"/>
        <v/>
      </c>
      <c r="AF127" s="10" t="str">
        <f t="shared" si="17"/>
        <v/>
      </c>
      <c r="AG127" s="10" t="str">
        <f t="shared" si="17"/>
        <v/>
      </c>
      <c r="AH127" s="14">
        <f t="shared" si="15"/>
        <v>0</v>
      </c>
      <c r="AI127" s="12"/>
      <c r="AJ127" s="11" t="str">
        <f>IFERROR(VLOOKUP(A127,'[1]BP-18 Line Detail'!A$1:AJ$65536,36,FALSE),"")</f>
        <v>All Network</v>
      </c>
    </row>
    <row r="128" spans="1:36" x14ac:dyDescent="0.3">
      <c r="A128" s="15" t="s">
        <v>1178</v>
      </c>
      <c r="B128" s="29" t="str">
        <f>VLOOKUP(A128,'[1]Line Pivot'!A$1:C$65536,2,FALSE)</f>
        <v>CALPINE-MCNARY NO 1</v>
      </c>
      <c r="C128" s="10">
        <f>VLOOKUP(A128,'[1]Line Pivot'!A$1:C$65536,3,FALSE)</f>
        <v>428117</v>
      </c>
      <c r="D128" s="10">
        <f>IFERROR(VLOOKUP(A128,'[1]BP-18 Line Detail'!A$1:C$65536,3,FALSE),"")</f>
        <v>428117</v>
      </c>
      <c r="E128" s="11">
        <f t="shared" si="11"/>
        <v>0</v>
      </c>
      <c r="F128" s="12"/>
      <c r="G128" s="10">
        <f>IFERROR(VLOOKUP(A128,'[1]O&amp;M Pivot'!M$1:V$65536,10,FALSE),0)</f>
        <v>3932.408571428572</v>
      </c>
      <c r="H128" s="12"/>
      <c r="I128" s="13" t="s">
        <v>31</v>
      </c>
      <c r="J128" s="13">
        <v>1</v>
      </c>
      <c r="K128" s="13" t="s">
        <v>31</v>
      </c>
      <c r="L128" s="13" t="s">
        <v>31</v>
      </c>
      <c r="M128" s="13" t="s">
        <v>31</v>
      </c>
      <c r="N128" s="13" t="s">
        <v>31</v>
      </c>
      <c r="O128" s="13" t="s">
        <v>31</v>
      </c>
      <c r="P128" s="13">
        <f t="shared" si="12"/>
        <v>1</v>
      </c>
      <c r="Q128" s="12"/>
      <c r="R128" s="41" t="str">
        <f t="shared" si="16"/>
        <v/>
      </c>
      <c r="S128" s="41">
        <f t="shared" si="16"/>
        <v>428117</v>
      </c>
      <c r="T128" s="41" t="str">
        <f t="shared" si="16"/>
        <v/>
      </c>
      <c r="U128" s="41" t="str">
        <f t="shared" si="16"/>
        <v/>
      </c>
      <c r="V128" s="41" t="str">
        <f t="shared" si="16"/>
        <v/>
      </c>
      <c r="W128" s="41" t="str">
        <f t="shared" si="16"/>
        <v/>
      </c>
      <c r="X128" s="41" t="str">
        <f t="shared" si="16"/>
        <v/>
      </c>
      <c r="Y128" s="14">
        <f t="shared" si="13"/>
        <v>0</v>
      </c>
      <c r="Z128" s="12"/>
      <c r="AA128" s="10" t="str">
        <f t="shared" si="17"/>
        <v/>
      </c>
      <c r="AB128" s="10">
        <f t="shared" si="17"/>
        <v>3932.408571428572</v>
      </c>
      <c r="AC128" s="10" t="str">
        <f t="shared" si="17"/>
        <v/>
      </c>
      <c r="AD128" s="10" t="str">
        <f t="shared" si="17"/>
        <v/>
      </c>
      <c r="AE128" s="10" t="str">
        <f t="shared" si="17"/>
        <v/>
      </c>
      <c r="AF128" s="10" t="str">
        <f t="shared" si="17"/>
        <v/>
      </c>
      <c r="AG128" s="10" t="str">
        <f t="shared" si="17"/>
        <v/>
      </c>
      <c r="AH128" s="14">
        <f t="shared" si="15"/>
        <v>0</v>
      </c>
      <c r="AI128" s="12"/>
      <c r="AJ128" s="11" t="str">
        <f>IFERROR(VLOOKUP(A128,'[1]BP-18 Line Detail'!A$1:AJ$65536,36,FALSE),"")</f>
        <v>All Network</v>
      </c>
    </row>
    <row r="129" spans="1:36" x14ac:dyDescent="0.3">
      <c r="A129" s="15" t="s">
        <v>1179</v>
      </c>
      <c r="B129" s="29" t="str">
        <f>VLOOKUP(A129,'[1]Line Pivot'!A$1:C$65536,2,FALSE)</f>
        <v>CANAL-SECOND LIFT NO 1</v>
      </c>
      <c r="C129" s="10">
        <f>VLOOKUP(A129,'[1]Line Pivot'!A$1:C$65536,3,FALSE)</f>
        <v>25231.41</v>
      </c>
      <c r="D129" s="10">
        <f>IFERROR(VLOOKUP(A129,'[1]BP-18 Line Detail'!A$1:C$65536,3,FALSE),"")</f>
        <v>25231.41</v>
      </c>
      <c r="E129" s="11">
        <f t="shared" si="11"/>
        <v>0</v>
      </c>
      <c r="F129" s="12"/>
      <c r="G129" s="10">
        <f>IFERROR(VLOOKUP(A129,'[1]O&amp;M Pivot'!M$1:V$65536,10,FALSE),0)</f>
        <v>439.37714285714281</v>
      </c>
      <c r="H129" s="12"/>
      <c r="I129" s="13" t="s">
        <v>31</v>
      </c>
      <c r="J129" s="13">
        <v>1</v>
      </c>
      <c r="K129" s="13" t="s">
        <v>31</v>
      </c>
      <c r="L129" s="13" t="s">
        <v>31</v>
      </c>
      <c r="M129" s="13" t="s">
        <v>31</v>
      </c>
      <c r="N129" s="13" t="s">
        <v>31</v>
      </c>
      <c r="O129" s="13" t="s">
        <v>31</v>
      </c>
      <c r="P129" s="13">
        <f t="shared" si="12"/>
        <v>1</v>
      </c>
      <c r="Q129" s="12"/>
      <c r="R129" s="41" t="str">
        <f t="shared" si="16"/>
        <v/>
      </c>
      <c r="S129" s="41">
        <f t="shared" si="16"/>
        <v>25231.41</v>
      </c>
      <c r="T129" s="41" t="str">
        <f t="shared" si="16"/>
        <v/>
      </c>
      <c r="U129" s="41" t="str">
        <f t="shared" si="16"/>
        <v/>
      </c>
      <c r="V129" s="41" t="str">
        <f t="shared" si="16"/>
        <v/>
      </c>
      <c r="W129" s="41" t="str">
        <f t="shared" si="16"/>
        <v/>
      </c>
      <c r="X129" s="41" t="str">
        <f t="shared" si="16"/>
        <v/>
      </c>
      <c r="Y129" s="14">
        <f t="shared" si="13"/>
        <v>0</v>
      </c>
      <c r="Z129" s="12"/>
      <c r="AA129" s="10" t="str">
        <f t="shared" si="17"/>
        <v/>
      </c>
      <c r="AB129" s="10">
        <f t="shared" si="17"/>
        <v>439.37714285714281</v>
      </c>
      <c r="AC129" s="10" t="str">
        <f t="shared" si="17"/>
        <v/>
      </c>
      <c r="AD129" s="10" t="str">
        <f t="shared" si="17"/>
        <v/>
      </c>
      <c r="AE129" s="10" t="str">
        <f t="shared" si="17"/>
        <v/>
      </c>
      <c r="AF129" s="10" t="str">
        <f t="shared" si="17"/>
        <v/>
      </c>
      <c r="AG129" s="10" t="str">
        <f t="shared" si="17"/>
        <v/>
      </c>
      <c r="AH129" s="14">
        <f t="shared" si="15"/>
        <v>0</v>
      </c>
      <c r="AI129" s="12"/>
      <c r="AJ129" s="11" t="str">
        <f>IFERROR(VLOOKUP(A129,'[1]BP-18 Line Detail'!A$1:AJ$65536,36,FALSE),"")</f>
        <v>All Network</v>
      </c>
    </row>
    <row r="130" spans="1:36" x14ac:dyDescent="0.3">
      <c r="A130" s="15" t="s">
        <v>1180</v>
      </c>
      <c r="B130" s="29" t="str">
        <f>VLOOKUP(A130,'[1]Line Pivot'!A$1:C$65536,2,FALSE)</f>
        <v>CANAL-SECOND LIFT NO 2</v>
      </c>
      <c r="C130" s="10">
        <f>VLOOKUP(A130,'[1]Line Pivot'!A$1:C$65536,3,FALSE)</f>
        <v>19803.669999999998</v>
      </c>
      <c r="D130" s="10">
        <f>IFERROR(VLOOKUP(A130,'[1]BP-18 Line Detail'!A$1:C$65536,3,FALSE),"")</f>
        <v>19803.669999999998</v>
      </c>
      <c r="E130" s="11">
        <f t="shared" si="11"/>
        <v>0</v>
      </c>
      <c r="F130" s="12"/>
      <c r="G130" s="10">
        <f>IFERROR(VLOOKUP(A130,'[1]O&amp;M Pivot'!M$1:V$65536,10,FALSE),0)</f>
        <v>229.51000000000002</v>
      </c>
      <c r="H130" s="12"/>
      <c r="I130" s="13" t="s">
        <v>31</v>
      </c>
      <c r="J130" s="13">
        <v>1</v>
      </c>
      <c r="K130" s="13" t="s">
        <v>31</v>
      </c>
      <c r="L130" s="13" t="s">
        <v>31</v>
      </c>
      <c r="M130" s="13" t="s">
        <v>31</v>
      </c>
      <c r="N130" s="13" t="s">
        <v>31</v>
      </c>
      <c r="O130" s="13" t="s">
        <v>31</v>
      </c>
      <c r="P130" s="13">
        <f t="shared" si="12"/>
        <v>1</v>
      </c>
      <c r="Q130" s="12"/>
      <c r="R130" s="41" t="str">
        <f t="shared" si="16"/>
        <v/>
      </c>
      <c r="S130" s="41">
        <f t="shared" si="16"/>
        <v>19803.669999999998</v>
      </c>
      <c r="T130" s="41" t="str">
        <f t="shared" si="16"/>
        <v/>
      </c>
      <c r="U130" s="41" t="str">
        <f t="shared" si="16"/>
        <v/>
      </c>
      <c r="V130" s="41" t="str">
        <f t="shared" si="16"/>
        <v/>
      </c>
      <c r="W130" s="41" t="str">
        <f t="shared" si="16"/>
        <v/>
      </c>
      <c r="X130" s="41" t="str">
        <f t="shared" si="16"/>
        <v/>
      </c>
      <c r="Y130" s="14">
        <f t="shared" si="13"/>
        <v>0</v>
      </c>
      <c r="Z130" s="12"/>
      <c r="AA130" s="10" t="str">
        <f t="shared" si="17"/>
        <v/>
      </c>
      <c r="AB130" s="10">
        <f t="shared" si="17"/>
        <v>229.51000000000002</v>
      </c>
      <c r="AC130" s="10" t="str">
        <f t="shared" si="17"/>
        <v/>
      </c>
      <c r="AD130" s="10" t="str">
        <f t="shared" si="17"/>
        <v/>
      </c>
      <c r="AE130" s="10" t="str">
        <f t="shared" si="17"/>
        <v/>
      </c>
      <c r="AF130" s="10" t="str">
        <f t="shared" si="17"/>
        <v/>
      </c>
      <c r="AG130" s="10" t="str">
        <f t="shared" si="17"/>
        <v/>
      </c>
      <c r="AH130" s="14">
        <f t="shared" si="15"/>
        <v>0</v>
      </c>
      <c r="AI130" s="12"/>
      <c r="AJ130" s="11" t="str">
        <f>IFERROR(VLOOKUP(A130,'[1]BP-18 Line Detail'!A$1:AJ$65536,36,FALSE),"")</f>
        <v>All Network</v>
      </c>
    </row>
    <row r="131" spans="1:36" x14ac:dyDescent="0.3">
      <c r="A131" s="15" t="s">
        <v>1181</v>
      </c>
      <c r="B131" s="29" t="str">
        <f>VLOOKUP(A131,'[1]Line Pivot'!A$1:C$65536,2,FALSE)</f>
        <v>CANBY TAP TO MALIN-HILLTOP NO 1</v>
      </c>
      <c r="C131" s="10">
        <f>VLOOKUP(A131,'[1]Line Pivot'!A$1:C$65536,3,FALSE)</f>
        <v>2318763.37</v>
      </c>
      <c r="D131" s="10">
        <f>IFERROR(VLOOKUP(A131,'[1]BP-18 Line Detail'!A$1:C$65536,3,FALSE),"")</f>
        <v>2168320.5699999998</v>
      </c>
      <c r="E131" s="11">
        <f t="shared" ref="E131:E194" si="18">(C131-D131)/D131</f>
        <v>6.938217627110381E-2</v>
      </c>
      <c r="F131" s="12"/>
      <c r="G131" s="10">
        <f>IFERROR(VLOOKUP(A131,'[1]O&amp;M Pivot'!M$1:V$65536,10,FALSE),0)</f>
        <v>4841.8614285714284</v>
      </c>
      <c r="H131" s="12"/>
      <c r="I131" s="13" t="s">
        <v>31</v>
      </c>
      <c r="J131" s="13">
        <v>1</v>
      </c>
      <c r="K131" s="13" t="s">
        <v>31</v>
      </c>
      <c r="L131" s="13" t="s">
        <v>31</v>
      </c>
      <c r="M131" s="13" t="s">
        <v>31</v>
      </c>
      <c r="N131" s="13" t="s">
        <v>31</v>
      </c>
      <c r="O131" s="13" t="s">
        <v>31</v>
      </c>
      <c r="P131" s="13">
        <f t="shared" ref="P131:P194" si="19">SUM(I131:O131)</f>
        <v>1</v>
      </c>
      <c r="Q131" s="12"/>
      <c r="R131" s="41" t="str">
        <f t="shared" si="16"/>
        <v/>
      </c>
      <c r="S131" s="41">
        <f t="shared" si="16"/>
        <v>2318763.37</v>
      </c>
      <c r="T131" s="41" t="str">
        <f t="shared" si="16"/>
        <v/>
      </c>
      <c r="U131" s="41" t="str">
        <f t="shared" si="16"/>
        <v/>
      </c>
      <c r="V131" s="41" t="str">
        <f t="shared" si="16"/>
        <v/>
      </c>
      <c r="W131" s="41" t="str">
        <f t="shared" si="16"/>
        <v/>
      </c>
      <c r="X131" s="41" t="str">
        <f t="shared" si="16"/>
        <v/>
      </c>
      <c r="Y131" s="14">
        <f t="shared" ref="Y131:Y194" si="20">SUM(R131:X131)-C131</f>
        <v>0</v>
      </c>
      <c r="Z131" s="12"/>
      <c r="AA131" s="10" t="str">
        <f t="shared" si="17"/>
        <v/>
      </c>
      <c r="AB131" s="10">
        <f t="shared" si="17"/>
        <v>4841.8614285714284</v>
      </c>
      <c r="AC131" s="10" t="str">
        <f t="shared" si="17"/>
        <v/>
      </c>
      <c r="AD131" s="10" t="str">
        <f t="shared" si="17"/>
        <v/>
      </c>
      <c r="AE131" s="10" t="str">
        <f t="shared" si="17"/>
        <v/>
      </c>
      <c r="AF131" s="10" t="str">
        <f t="shared" si="17"/>
        <v/>
      </c>
      <c r="AG131" s="10" t="str">
        <f t="shared" si="17"/>
        <v/>
      </c>
      <c r="AH131" s="14">
        <f t="shared" ref="AH131:AH194" si="21">SUM(AA131:AG131)-G131</f>
        <v>0</v>
      </c>
      <c r="AI131" s="12"/>
      <c r="AJ131" s="11" t="str">
        <f>IFERROR(VLOOKUP(A131,'[1]BP-18 Line Detail'!A$1:AJ$65536,36,FALSE),"")</f>
        <v>All Network</v>
      </c>
    </row>
    <row r="132" spans="1:36" x14ac:dyDescent="0.3">
      <c r="A132" s="15" t="s">
        <v>1182</v>
      </c>
      <c r="B132" s="29" t="str">
        <f>VLOOKUP(A132,'[1]Line Pivot'!A$1:C$65536,2,FALSE)</f>
        <v>CAPTAIN JACK-MALIN NO 1</v>
      </c>
      <c r="C132" s="10">
        <f>VLOOKUP(A132,'[1]Line Pivot'!A$1:C$65536,3,FALSE)</f>
        <v>844154.32000000007</v>
      </c>
      <c r="D132" s="10">
        <f>IFERROR(VLOOKUP(A132,'[1]BP-18 Line Detail'!A$1:C$65536,3,FALSE),"")</f>
        <v>844154.31999999983</v>
      </c>
      <c r="E132" s="11">
        <f t="shared" si="18"/>
        <v>2.7581526047733744E-16</v>
      </c>
      <c r="F132" s="12"/>
      <c r="G132" s="10">
        <f>IFERROR(VLOOKUP(A132,'[1]O&amp;M Pivot'!M$1:V$65536,10,FALSE),0)</f>
        <v>1559.9942857142858</v>
      </c>
      <c r="H132" s="12"/>
      <c r="I132" s="13" t="s">
        <v>31</v>
      </c>
      <c r="J132" s="13" t="s">
        <v>31</v>
      </c>
      <c r="K132" s="13">
        <v>1</v>
      </c>
      <c r="L132" s="13" t="s">
        <v>31</v>
      </c>
      <c r="M132" s="13" t="s">
        <v>31</v>
      </c>
      <c r="N132" s="13" t="s">
        <v>31</v>
      </c>
      <c r="O132" s="13" t="s">
        <v>31</v>
      </c>
      <c r="P132" s="13">
        <f t="shared" si="19"/>
        <v>1</v>
      </c>
      <c r="Q132" s="12"/>
      <c r="R132" s="41" t="str">
        <f t="shared" si="16"/>
        <v/>
      </c>
      <c r="S132" s="41" t="str">
        <f t="shared" si="16"/>
        <v/>
      </c>
      <c r="T132" s="41">
        <f t="shared" si="16"/>
        <v>844154.32000000007</v>
      </c>
      <c r="U132" s="41" t="str">
        <f t="shared" si="16"/>
        <v/>
      </c>
      <c r="V132" s="41" t="str">
        <f t="shared" si="16"/>
        <v/>
      </c>
      <c r="W132" s="41" t="str">
        <f t="shared" si="16"/>
        <v/>
      </c>
      <c r="X132" s="41" t="str">
        <f t="shared" si="16"/>
        <v/>
      </c>
      <c r="Y132" s="14">
        <f t="shared" si="20"/>
        <v>0</v>
      </c>
      <c r="Z132" s="12"/>
      <c r="AA132" s="10" t="str">
        <f t="shared" si="17"/>
        <v/>
      </c>
      <c r="AB132" s="10" t="str">
        <f t="shared" si="17"/>
        <v/>
      </c>
      <c r="AC132" s="10">
        <f t="shared" si="17"/>
        <v>1559.9942857142858</v>
      </c>
      <c r="AD132" s="10" t="str">
        <f t="shared" si="17"/>
        <v/>
      </c>
      <c r="AE132" s="10" t="str">
        <f t="shared" si="17"/>
        <v/>
      </c>
      <c r="AF132" s="10" t="str">
        <f t="shared" si="17"/>
        <v/>
      </c>
      <c r="AG132" s="10" t="str">
        <f t="shared" si="17"/>
        <v/>
      </c>
      <c r="AH132" s="14">
        <f t="shared" si="21"/>
        <v>0</v>
      </c>
      <c r="AI132" s="12"/>
      <c r="AJ132" s="11" t="str">
        <f>IFERROR(VLOOKUP(A132,'[1]BP-18 Line Detail'!A$1:AJ$65536,36,FALSE),"")</f>
        <v>All Southern Intertie</v>
      </c>
    </row>
    <row r="133" spans="1:36" x14ac:dyDescent="0.3">
      <c r="A133" s="15" t="s">
        <v>1183</v>
      </c>
      <c r="B133" s="29" t="str">
        <f>VLOOKUP(A133,'[1]Line Pivot'!A$1:C$65536,2,FALSE)</f>
        <v>CAPTAIN JACK-OLINDA NO 1</v>
      </c>
      <c r="C133" s="10">
        <f>VLOOKUP(A133,'[1]Line Pivot'!A$1:C$65536,3,FALSE)</f>
        <v>7393503</v>
      </c>
      <c r="D133" s="10">
        <f>IFERROR(VLOOKUP(A133,'[1]BP-18 Line Detail'!A$1:C$65536,3,FALSE),"")</f>
        <v>7393503</v>
      </c>
      <c r="E133" s="11">
        <f t="shared" si="18"/>
        <v>0</v>
      </c>
      <c r="F133" s="12"/>
      <c r="G133" s="10">
        <f>IFERROR(VLOOKUP(A133,'[1]O&amp;M Pivot'!M$1:V$65536,10,FALSE),0)</f>
        <v>1153.2185714285713</v>
      </c>
      <c r="H133" s="12"/>
      <c r="I133" s="13" t="s">
        <v>31</v>
      </c>
      <c r="J133" s="13" t="s">
        <v>31</v>
      </c>
      <c r="K133" s="13">
        <v>1</v>
      </c>
      <c r="L133" s="13" t="s">
        <v>31</v>
      </c>
      <c r="M133" s="13" t="s">
        <v>31</v>
      </c>
      <c r="N133" s="13" t="s">
        <v>31</v>
      </c>
      <c r="O133" s="13" t="s">
        <v>31</v>
      </c>
      <c r="P133" s="13">
        <f t="shared" si="19"/>
        <v>1</v>
      </c>
      <c r="Q133" s="12"/>
      <c r="R133" s="41" t="str">
        <f t="shared" si="16"/>
        <v/>
      </c>
      <c r="S133" s="41" t="str">
        <f t="shared" si="16"/>
        <v/>
      </c>
      <c r="T133" s="41">
        <f t="shared" si="16"/>
        <v>7393503</v>
      </c>
      <c r="U133" s="41" t="str">
        <f t="shared" si="16"/>
        <v/>
      </c>
      <c r="V133" s="41" t="str">
        <f t="shared" si="16"/>
        <v/>
      </c>
      <c r="W133" s="41" t="str">
        <f t="shared" si="16"/>
        <v/>
      </c>
      <c r="X133" s="41" t="str">
        <f t="shared" si="16"/>
        <v/>
      </c>
      <c r="Y133" s="14">
        <f t="shared" si="20"/>
        <v>0</v>
      </c>
      <c r="Z133" s="12"/>
      <c r="AA133" s="10" t="str">
        <f t="shared" si="17"/>
        <v/>
      </c>
      <c r="AB133" s="10" t="str">
        <f t="shared" si="17"/>
        <v/>
      </c>
      <c r="AC133" s="10">
        <f t="shared" si="17"/>
        <v>1153.2185714285713</v>
      </c>
      <c r="AD133" s="10" t="str">
        <f t="shared" si="17"/>
        <v/>
      </c>
      <c r="AE133" s="10" t="str">
        <f t="shared" si="17"/>
        <v/>
      </c>
      <c r="AF133" s="10" t="str">
        <f t="shared" si="17"/>
        <v/>
      </c>
      <c r="AG133" s="10" t="str">
        <f t="shared" si="17"/>
        <v/>
      </c>
      <c r="AH133" s="14">
        <f t="shared" si="21"/>
        <v>0</v>
      </c>
      <c r="AI133" s="12"/>
      <c r="AJ133" s="11" t="str">
        <f>IFERROR(VLOOKUP(A133,'[1]BP-18 Line Detail'!A$1:AJ$65536,36,FALSE),"")</f>
        <v>All Southern Intertie</v>
      </c>
    </row>
    <row r="134" spans="1:36" x14ac:dyDescent="0.3">
      <c r="A134" s="15" t="s">
        <v>1184</v>
      </c>
      <c r="B134" s="29" t="str">
        <f>VLOOKUP(A134,'[1]Line Pivot'!A$1:C$65536,2,FALSE)</f>
        <v>CARDWELL-COLITZ NO 1 (ML) COWLITZ COUNTY</v>
      </c>
      <c r="C134" s="10">
        <f>VLOOKUP(A134,'[1]Line Pivot'!A$1:C$65536,3,FALSE)</f>
        <v>3466905.28</v>
      </c>
      <c r="D134" s="10">
        <f>IFERROR(VLOOKUP(A134,'[1]BP-18 Line Detail'!A$1:C$65536,3,FALSE),"")</f>
        <v>3466905.28</v>
      </c>
      <c r="E134" s="11">
        <f t="shared" si="18"/>
        <v>0</v>
      </c>
      <c r="F134" s="12"/>
      <c r="G134" s="10">
        <f>IFERROR(VLOOKUP(A134,'[1]O&amp;M Pivot'!M$1:V$65536,10,FALSE),0)</f>
        <v>0</v>
      </c>
      <c r="H134" s="12"/>
      <c r="I134" s="13" t="s">
        <v>31</v>
      </c>
      <c r="J134" s="13">
        <v>1</v>
      </c>
      <c r="K134" s="13" t="s">
        <v>31</v>
      </c>
      <c r="L134" s="13" t="s">
        <v>31</v>
      </c>
      <c r="M134" s="13" t="s">
        <v>31</v>
      </c>
      <c r="N134" s="13" t="s">
        <v>31</v>
      </c>
      <c r="O134" s="13" t="s">
        <v>31</v>
      </c>
      <c r="P134" s="13">
        <f t="shared" si="19"/>
        <v>1</v>
      </c>
      <c r="Q134" s="12"/>
      <c r="R134" s="41" t="str">
        <f t="shared" si="16"/>
        <v/>
      </c>
      <c r="S134" s="41">
        <f t="shared" si="16"/>
        <v>3466905.28</v>
      </c>
      <c r="T134" s="41" t="str">
        <f t="shared" si="16"/>
        <v/>
      </c>
      <c r="U134" s="41" t="str">
        <f t="shared" si="16"/>
        <v/>
      </c>
      <c r="V134" s="41" t="str">
        <f t="shared" si="16"/>
        <v/>
      </c>
      <c r="W134" s="41" t="str">
        <f t="shared" si="16"/>
        <v/>
      </c>
      <c r="X134" s="41" t="str">
        <f t="shared" si="16"/>
        <v/>
      </c>
      <c r="Y134" s="14">
        <f t="shared" si="20"/>
        <v>0</v>
      </c>
      <c r="Z134" s="12"/>
      <c r="AA134" s="10" t="str">
        <f t="shared" si="17"/>
        <v/>
      </c>
      <c r="AB134" s="10">
        <f t="shared" si="17"/>
        <v>0</v>
      </c>
      <c r="AC134" s="10" t="str">
        <f t="shared" si="17"/>
        <v/>
      </c>
      <c r="AD134" s="10" t="str">
        <f t="shared" si="17"/>
        <v/>
      </c>
      <c r="AE134" s="10" t="str">
        <f t="shared" si="17"/>
        <v/>
      </c>
      <c r="AF134" s="10" t="str">
        <f t="shared" si="17"/>
        <v/>
      </c>
      <c r="AG134" s="10" t="str">
        <f t="shared" si="17"/>
        <v/>
      </c>
      <c r="AH134" s="14">
        <f t="shared" si="21"/>
        <v>0</v>
      </c>
      <c r="AI134" s="12"/>
      <c r="AJ134" s="11" t="str">
        <f>IFERROR(VLOOKUP(A134,'[1]BP-18 Line Detail'!A$1:AJ$65536,36,FALSE),"")</f>
        <v>All Network. REM 2/26/13</v>
      </c>
    </row>
    <row r="135" spans="1:36" x14ac:dyDescent="0.3">
      <c r="A135" s="15" t="s">
        <v>1185</v>
      </c>
      <c r="B135" s="29" t="str">
        <f>VLOOKUP(A135,'[1]Line Pivot'!A$1:C$65536,2,FALSE)</f>
        <v>CARDWELL-COWLITZ NO 1</v>
      </c>
      <c r="C135" s="10">
        <f>VLOOKUP(A135,'[1]Line Pivot'!A$1:C$65536,3,FALSE)</f>
        <v>634285.93000000005</v>
      </c>
      <c r="D135" s="10">
        <f>IFERROR(VLOOKUP(A135,'[1]BP-18 Line Detail'!A$1:C$65536,3,FALSE),"")</f>
        <v>634285.93000000005</v>
      </c>
      <c r="E135" s="11">
        <f t="shared" si="18"/>
        <v>0</v>
      </c>
      <c r="F135" s="12"/>
      <c r="G135" s="10">
        <f>IFERROR(VLOOKUP(A135,'[1]O&amp;M Pivot'!M$1:V$65536,10,FALSE),0)</f>
        <v>3585.1642857142861</v>
      </c>
      <c r="H135" s="12"/>
      <c r="I135" s="13" t="s">
        <v>31</v>
      </c>
      <c r="J135" s="13">
        <v>1</v>
      </c>
      <c r="K135" s="13" t="s">
        <v>31</v>
      </c>
      <c r="L135" s="13" t="s">
        <v>31</v>
      </c>
      <c r="M135" s="13" t="s">
        <v>31</v>
      </c>
      <c r="N135" s="13" t="s">
        <v>31</v>
      </c>
      <c r="O135" s="13" t="s">
        <v>31</v>
      </c>
      <c r="P135" s="13">
        <f t="shared" si="19"/>
        <v>1</v>
      </c>
      <c r="Q135" s="12"/>
      <c r="R135" s="41" t="str">
        <f t="shared" si="16"/>
        <v/>
      </c>
      <c r="S135" s="41">
        <f t="shared" si="16"/>
        <v>634285.93000000005</v>
      </c>
      <c r="T135" s="41" t="str">
        <f t="shared" si="16"/>
        <v/>
      </c>
      <c r="U135" s="41" t="str">
        <f t="shared" si="16"/>
        <v/>
      </c>
      <c r="V135" s="41" t="str">
        <f t="shared" si="16"/>
        <v/>
      </c>
      <c r="W135" s="41" t="str">
        <f t="shared" si="16"/>
        <v/>
      </c>
      <c r="X135" s="41" t="str">
        <f t="shared" si="16"/>
        <v/>
      </c>
      <c r="Y135" s="14">
        <f t="shared" si="20"/>
        <v>0</v>
      </c>
      <c r="Z135" s="12"/>
      <c r="AA135" s="10" t="str">
        <f t="shared" si="17"/>
        <v/>
      </c>
      <c r="AB135" s="10">
        <f t="shared" si="17"/>
        <v>3585.1642857142861</v>
      </c>
      <c r="AC135" s="10" t="str">
        <f t="shared" si="17"/>
        <v/>
      </c>
      <c r="AD135" s="10" t="str">
        <f t="shared" si="17"/>
        <v/>
      </c>
      <c r="AE135" s="10" t="str">
        <f t="shared" si="17"/>
        <v/>
      </c>
      <c r="AF135" s="10" t="str">
        <f t="shared" si="17"/>
        <v/>
      </c>
      <c r="AG135" s="10" t="str">
        <f t="shared" si="17"/>
        <v/>
      </c>
      <c r="AH135" s="14">
        <f t="shared" si="21"/>
        <v>0</v>
      </c>
      <c r="AI135" s="12"/>
      <c r="AJ135" s="11" t="str">
        <f>IFERROR(VLOOKUP(A135,'[1]BP-18 Line Detail'!A$1:AJ$65536,36,FALSE),"")</f>
        <v>All Network</v>
      </c>
    </row>
    <row r="136" spans="1:36" x14ac:dyDescent="0.3">
      <c r="A136" s="15" t="s">
        <v>1186</v>
      </c>
      <c r="B136" s="29" t="str">
        <f>VLOOKUP(A136,'[1]Line Pivot'!A$1:C$65536,2,FALSE)</f>
        <v>CARLTON-MCMINNVILLE NO 1</v>
      </c>
      <c r="C136" s="10">
        <f>VLOOKUP(A136,'[1]Line Pivot'!A$1:C$65536,3,FALSE)</f>
        <v>463769</v>
      </c>
      <c r="D136" s="10">
        <f>IFERROR(VLOOKUP(A136,'[1]BP-18 Line Detail'!A$1:C$65536,3,FALSE),"")</f>
        <v>463769</v>
      </c>
      <c r="E136" s="11">
        <f t="shared" si="18"/>
        <v>0</v>
      </c>
      <c r="F136" s="12"/>
      <c r="G136" s="10">
        <f>IFERROR(VLOOKUP(A136,'[1]O&amp;M Pivot'!M$1:V$65536,10,FALSE),0)</f>
        <v>237.0842857142857</v>
      </c>
      <c r="H136" s="12"/>
      <c r="I136" s="13" t="s">
        <v>31</v>
      </c>
      <c r="J136" s="13">
        <v>1</v>
      </c>
      <c r="K136" s="13" t="s">
        <v>31</v>
      </c>
      <c r="L136" s="13" t="s">
        <v>31</v>
      </c>
      <c r="M136" s="13" t="s">
        <v>31</v>
      </c>
      <c r="N136" s="13" t="s">
        <v>31</v>
      </c>
      <c r="O136" s="13" t="s">
        <v>31</v>
      </c>
      <c r="P136" s="13">
        <f t="shared" si="19"/>
        <v>1</v>
      </c>
      <c r="Q136" s="12"/>
      <c r="R136" s="41" t="str">
        <f t="shared" si="16"/>
        <v/>
      </c>
      <c r="S136" s="41">
        <f t="shared" si="16"/>
        <v>463769</v>
      </c>
      <c r="T136" s="41" t="str">
        <f t="shared" si="16"/>
        <v/>
      </c>
      <c r="U136" s="41" t="str">
        <f t="shared" si="16"/>
        <v/>
      </c>
      <c r="V136" s="41" t="str">
        <f t="shared" si="16"/>
        <v/>
      </c>
      <c r="W136" s="41" t="str">
        <f t="shared" si="16"/>
        <v/>
      </c>
      <c r="X136" s="41" t="str">
        <f t="shared" si="16"/>
        <v/>
      </c>
      <c r="Y136" s="14">
        <f t="shared" si="20"/>
        <v>0</v>
      </c>
      <c r="Z136" s="12"/>
      <c r="AA136" s="10" t="str">
        <f t="shared" si="17"/>
        <v/>
      </c>
      <c r="AB136" s="10">
        <f t="shared" si="17"/>
        <v>237.0842857142857</v>
      </c>
      <c r="AC136" s="10" t="str">
        <f t="shared" si="17"/>
        <v/>
      </c>
      <c r="AD136" s="10" t="str">
        <f t="shared" si="17"/>
        <v/>
      </c>
      <c r="AE136" s="10" t="str">
        <f t="shared" si="17"/>
        <v/>
      </c>
      <c r="AF136" s="10" t="str">
        <f t="shared" si="17"/>
        <v/>
      </c>
      <c r="AG136" s="10" t="str">
        <f t="shared" si="17"/>
        <v/>
      </c>
      <c r="AH136" s="14">
        <f t="shared" si="21"/>
        <v>0</v>
      </c>
      <c r="AI136" s="12"/>
      <c r="AJ136" s="11" t="str">
        <f>IFERROR(VLOOKUP(A136,'[1]BP-18 Line Detail'!A$1:AJ$65536,36,FALSE),"")</f>
        <v>All Network</v>
      </c>
    </row>
    <row r="137" spans="1:36" x14ac:dyDescent="0.3">
      <c r="A137" s="15" t="s">
        <v>1187</v>
      </c>
      <c r="B137" s="29" t="str">
        <f>VLOOKUP(A137,'[1]Line Pivot'!A$1:C$65536,2,FALSE)</f>
        <v>CARLTON-SHERWOOD NO 1</v>
      </c>
      <c r="C137" s="10">
        <f>VLOOKUP(A137,'[1]Line Pivot'!A$1:C$65536,3,FALSE)</f>
        <v>2108149.77</v>
      </c>
      <c r="D137" s="10">
        <f>IFERROR(VLOOKUP(A137,'[1]BP-18 Line Detail'!A$1:C$65536,3,FALSE),"")</f>
        <v>2108149.7699999996</v>
      </c>
      <c r="E137" s="11">
        <f t="shared" si="18"/>
        <v>2.2088624533907728E-16</v>
      </c>
      <c r="F137" s="12"/>
      <c r="G137" s="10">
        <f>IFERROR(VLOOKUP(A137,'[1]O&amp;M Pivot'!M$1:V$65536,10,FALSE),0)</f>
        <v>2791.9071428571428</v>
      </c>
      <c r="H137" s="12"/>
      <c r="I137" s="13" t="s">
        <v>31</v>
      </c>
      <c r="J137" s="13">
        <v>1</v>
      </c>
      <c r="K137" s="13" t="s">
        <v>31</v>
      </c>
      <c r="L137" s="13" t="s">
        <v>31</v>
      </c>
      <c r="M137" s="13" t="s">
        <v>31</v>
      </c>
      <c r="N137" s="13" t="s">
        <v>31</v>
      </c>
      <c r="O137" s="13" t="s">
        <v>31</v>
      </c>
      <c r="P137" s="13">
        <f t="shared" si="19"/>
        <v>1</v>
      </c>
      <c r="Q137" s="12"/>
      <c r="R137" s="41" t="str">
        <f t="shared" si="16"/>
        <v/>
      </c>
      <c r="S137" s="41">
        <f t="shared" si="16"/>
        <v>2108149.77</v>
      </c>
      <c r="T137" s="41" t="str">
        <f t="shared" si="16"/>
        <v/>
      </c>
      <c r="U137" s="41" t="str">
        <f t="shared" si="16"/>
        <v/>
      </c>
      <c r="V137" s="41" t="str">
        <f t="shared" si="16"/>
        <v/>
      </c>
      <c r="W137" s="41" t="str">
        <f t="shared" si="16"/>
        <v/>
      </c>
      <c r="X137" s="41" t="str">
        <f t="shared" si="16"/>
        <v/>
      </c>
      <c r="Y137" s="14">
        <f t="shared" si="20"/>
        <v>0</v>
      </c>
      <c r="Z137" s="12"/>
      <c r="AA137" s="10" t="str">
        <f t="shared" si="17"/>
        <v/>
      </c>
      <c r="AB137" s="10">
        <f t="shared" si="17"/>
        <v>2791.9071428571428</v>
      </c>
      <c r="AC137" s="10" t="str">
        <f t="shared" si="17"/>
        <v/>
      </c>
      <c r="AD137" s="10" t="str">
        <f t="shared" si="17"/>
        <v/>
      </c>
      <c r="AE137" s="10" t="str">
        <f t="shared" si="17"/>
        <v/>
      </c>
      <c r="AF137" s="10" t="str">
        <f t="shared" si="17"/>
        <v/>
      </c>
      <c r="AG137" s="10" t="str">
        <f t="shared" si="17"/>
        <v/>
      </c>
      <c r="AH137" s="14">
        <f t="shared" si="21"/>
        <v>0</v>
      </c>
      <c r="AI137" s="12"/>
      <c r="AJ137" s="11" t="str">
        <f>IFERROR(VLOOKUP(A137,'[1]BP-18 Line Detail'!A$1:AJ$65536,36,FALSE),"")</f>
        <v>All Network</v>
      </c>
    </row>
    <row r="138" spans="1:36" x14ac:dyDescent="0.3">
      <c r="A138" s="15" t="s">
        <v>1188</v>
      </c>
      <c r="B138" s="29" t="str">
        <f>VLOOKUP(A138,'[1]Line Pivot'!A$1:C$65536,2,FALSE)</f>
        <v>CARLTON-TILLAMOOK NO 1</v>
      </c>
      <c r="C138" s="10">
        <f>VLOOKUP(A138,'[1]Line Pivot'!A$1:C$65536,3,FALSE)</f>
        <v>9098470.7999999989</v>
      </c>
      <c r="D138" s="10">
        <f>IFERROR(VLOOKUP(A138,'[1]BP-18 Line Detail'!A$1:C$65536,3,FALSE),"")</f>
        <v>9080673.8199999984</v>
      </c>
      <c r="E138" s="11">
        <f t="shared" si="18"/>
        <v>1.9598743829783824E-3</v>
      </c>
      <c r="F138" s="12"/>
      <c r="G138" s="10">
        <f>IFERROR(VLOOKUP(A138,'[1]O&amp;M Pivot'!M$1:V$65536,10,FALSE),0)</f>
        <v>55174.467142857146</v>
      </c>
      <c r="H138" s="12"/>
      <c r="I138" s="13" t="s">
        <v>31</v>
      </c>
      <c r="J138" s="13">
        <v>1</v>
      </c>
      <c r="K138" s="13" t="s">
        <v>31</v>
      </c>
      <c r="L138" s="13" t="s">
        <v>31</v>
      </c>
      <c r="M138" s="13" t="s">
        <v>31</v>
      </c>
      <c r="N138" s="13" t="s">
        <v>31</v>
      </c>
      <c r="O138" s="13" t="s">
        <v>31</v>
      </c>
      <c r="P138" s="13">
        <f t="shared" si="19"/>
        <v>1</v>
      </c>
      <c r="Q138" s="12"/>
      <c r="R138" s="41" t="str">
        <f t="shared" si="16"/>
        <v/>
      </c>
      <c r="S138" s="41">
        <f t="shared" si="16"/>
        <v>9098470.7999999989</v>
      </c>
      <c r="T138" s="41" t="str">
        <f t="shared" si="16"/>
        <v/>
      </c>
      <c r="U138" s="41" t="str">
        <f t="shared" si="16"/>
        <v/>
      </c>
      <c r="V138" s="41" t="str">
        <f t="shared" si="16"/>
        <v/>
      </c>
      <c r="W138" s="41" t="str">
        <f t="shared" si="16"/>
        <v/>
      </c>
      <c r="X138" s="41" t="str">
        <f t="shared" si="16"/>
        <v/>
      </c>
      <c r="Y138" s="14">
        <f t="shared" si="20"/>
        <v>0</v>
      </c>
      <c r="Z138" s="12"/>
      <c r="AA138" s="10" t="str">
        <f t="shared" si="17"/>
        <v/>
      </c>
      <c r="AB138" s="10">
        <f t="shared" si="17"/>
        <v>55174.467142857146</v>
      </c>
      <c r="AC138" s="10" t="str">
        <f t="shared" si="17"/>
        <v/>
      </c>
      <c r="AD138" s="10" t="str">
        <f t="shared" si="17"/>
        <v/>
      </c>
      <c r="AE138" s="10" t="str">
        <f t="shared" si="17"/>
        <v/>
      </c>
      <c r="AF138" s="10" t="str">
        <f t="shared" si="17"/>
        <v/>
      </c>
      <c r="AG138" s="10" t="str">
        <f t="shared" si="17"/>
        <v/>
      </c>
      <c r="AH138" s="14">
        <f t="shared" si="21"/>
        <v>0</v>
      </c>
      <c r="AI138" s="12"/>
      <c r="AJ138" s="11" t="str">
        <f>IFERROR(VLOOKUP(A138,'[1]BP-18 Line Detail'!A$1:AJ$65536,36,FALSE),"")</f>
        <v>All Network</v>
      </c>
    </row>
    <row r="139" spans="1:36" x14ac:dyDescent="0.3">
      <c r="A139" s="15" t="s">
        <v>1189</v>
      </c>
      <c r="B139" s="29" t="str">
        <f>VLOOKUP(A139,'[1]Line Pivot'!A$1:C$65536,2,FALSE)</f>
        <v>CARSON TAP TO UNDERWOOD TAP</v>
      </c>
      <c r="C139" s="10">
        <f>VLOOKUP(A139,'[1]Line Pivot'!A$1:C$65536,3,FALSE)</f>
        <v>267329</v>
      </c>
      <c r="D139" s="10">
        <f>IFERROR(VLOOKUP(A139,'[1]BP-18 Line Detail'!A$1:C$65536,3,FALSE),"")</f>
        <v>267329</v>
      </c>
      <c r="E139" s="11">
        <f t="shared" si="18"/>
        <v>0</v>
      </c>
      <c r="F139" s="12"/>
      <c r="G139" s="10">
        <f>IFERROR(VLOOKUP(A139,'[1]O&amp;M Pivot'!M$1:V$65536,10,FALSE),0)</f>
        <v>509.80142857142852</v>
      </c>
      <c r="H139" s="12"/>
      <c r="I139" s="13" t="s">
        <v>31</v>
      </c>
      <c r="J139" s="13">
        <v>1</v>
      </c>
      <c r="K139" s="13" t="s">
        <v>31</v>
      </c>
      <c r="L139" s="13" t="s">
        <v>31</v>
      </c>
      <c r="M139" s="13" t="s">
        <v>31</v>
      </c>
      <c r="N139" s="13" t="s">
        <v>31</v>
      </c>
      <c r="O139" s="13" t="s">
        <v>31</v>
      </c>
      <c r="P139" s="13">
        <f t="shared" si="19"/>
        <v>1</v>
      </c>
      <c r="Q139" s="12"/>
      <c r="R139" s="41" t="str">
        <f t="shared" si="16"/>
        <v/>
      </c>
      <c r="S139" s="41">
        <f t="shared" si="16"/>
        <v>267329</v>
      </c>
      <c r="T139" s="41" t="str">
        <f t="shared" si="16"/>
        <v/>
      </c>
      <c r="U139" s="41" t="str">
        <f t="shared" si="16"/>
        <v/>
      </c>
      <c r="V139" s="41" t="str">
        <f t="shared" si="16"/>
        <v/>
      </c>
      <c r="W139" s="41" t="str">
        <f t="shared" si="16"/>
        <v/>
      </c>
      <c r="X139" s="41" t="str">
        <f t="shared" si="16"/>
        <v/>
      </c>
      <c r="Y139" s="14">
        <f t="shared" si="20"/>
        <v>0</v>
      </c>
      <c r="Z139" s="12"/>
      <c r="AA139" s="10" t="str">
        <f t="shared" si="17"/>
        <v/>
      </c>
      <c r="AB139" s="10">
        <f t="shared" si="17"/>
        <v>509.80142857142852</v>
      </c>
      <c r="AC139" s="10" t="str">
        <f t="shared" si="17"/>
        <v/>
      </c>
      <c r="AD139" s="10" t="str">
        <f t="shared" si="17"/>
        <v/>
      </c>
      <c r="AE139" s="10" t="str">
        <f t="shared" si="17"/>
        <v/>
      </c>
      <c r="AF139" s="10" t="str">
        <f t="shared" si="17"/>
        <v/>
      </c>
      <c r="AG139" s="10" t="str">
        <f t="shared" si="17"/>
        <v/>
      </c>
      <c r="AH139" s="14">
        <f t="shared" si="21"/>
        <v>0</v>
      </c>
      <c r="AI139" s="12"/>
      <c r="AJ139" s="11" t="str">
        <f>IFERROR(VLOOKUP(A139,'[1]BP-18 Line Detail'!A$1:AJ$65536,36,FALSE),"")</f>
        <v>All Network</v>
      </c>
    </row>
    <row r="140" spans="1:36" x14ac:dyDescent="0.3">
      <c r="A140" s="15" t="s">
        <v>1190</v>
      </c>
      <c r="B140" s="29" t="str">
        <f>VLOOKUP(A140,'[1]Line Pivot'!A$1:C$65536,2,FALSE)</f>
        <v>CASCADE LOCKS TAP TO BONNEVILLE PH 1-HOOD RIVER NO 1</v>
      </c>
      <c r="C140" s="10">
        <f>VLOOKUP(A140,'[1]Line Pivot'!A$1:C$65536,3,FALSE)</f>
        <v>108498.74</v>
      </c>
      <c r="D140" s="10">
        <f>IFERROR(VLOOKUP(A140,'[1]BP-18 Line Detail'!A$1:C$65536,3,FALSE),"")</f>
        <v>108498.74</v>
      </c>
      <c r="E140" s="11">
        <f t="shared" si="18"/>
        <v>0</v>
      </c>
      <c r="F140" s="12"/>
      <c r="G140" s="10">
        <f>IFERROR(VLOOKUP(A140,'[1]O&amp;M Pivot'!M$1:V$65536,10,FALSE),0)</f>
        <v>666.52571428571434</v>
      </c>
      <c r="H140" s="12"/>
      <c r="I140" s="13" t="s">
        <v>31</v>
      </c>
      <c r="J140" s="13">
        <v>1</v>
      </c>
      <c r="K140" s="13" t="s">
        <v>31</v>
      </c>
      <c r="L140" s="13" t="s">
        <v>31</v>
      </c>
      <c r="M140" s="13" t="s">
        <v>31</v>
      </c>
      <c r="N140" s="13" t="s">
        <v>31</v>
      </c>
      <c r="O140" s="13" t="s">
        <v>31</v>
      </c>
      <c r="P140" s="13">
        <f t="shared" si="19"/>
        <v>1</v>
      </c>
      <c r="Q140" s="12"/>
      <c r="R140" s="41" t="str">
        <f t="shared" si="16"/>
        <v/>
      </c>
      <c r="S140" s="41">
        <f t="shared" si="16"/>
        <v>108498.74</v>
      </c>
      <c r="T140" s="41" t="str">
        <f t="shared" si="16"/>
        <v/>
      </c>
      <c r="U140" s="41" t="str">
        <f t="shared" si="16"/>
        <v/>
      </c>
      <c r="V140" s="41" t="str">
        <f t="shared" si="16"/>
        <v/>
      </c>
      <c r="W140" s="41" t="str">
        <f t="shared" si="16"/>
        <v/>
      </c>
      <c r="X140" s="41" t="str">
        <f t="shared" si="16"/>
        <v/>
      </c>
      <c r="Y140" s="14">
        <f t="shared" si="20"/>
        <v>0</v>
      </c>
      <c r="Z140" s="12"/>
      <c r="AA140" s="10" t="str">
        <f t="shared" si="17"/>
        <v/>
      </c>
      <c r="AB140" s="10">
        <f t="shared" si="17"/>
        <v>666.52571428571434</v>
      </c>
      <c r="AC140" s="10" t="str">
        <f t="shared" si="17"/>
        <v/>
      </c>
      <c r="AD140" s="10" t="str">
        <f t="shared" si="17"/>
        <v/>
      </c>
      <c r="AE140" s="10" t="str">
        <f t="shared" si="17"/>
        <v/>
      </c>
      <c r="AF140" s="10" t="str">
        <f t="shared" si="17"/>
        <v/>
      </c>
      <c r="AG140" s="10" t="str">
        <f t="shared" si="17"/>
        <v/>
      </c>
      <c r="AH140" s="14">
        <f t="shared" si="21"/>
        <v>0</v>
      </c>
      <c r="AI140" s="12"/>
      <c r="AJ140" s="11" t="str">
        <f>IFERROR(VLOOKUP(A140,'[1]BP-18 Line Detail'!A$1:AJ$65536,36,FALSE),"")</f>
        <v>All Network</v>
      </c>
    </row>
    <row r="141" spans="1:36" x14ac:dyDescent="0.3">
      <c r="A141" s="15" t="s">
        <v>1191</v>
      </c>
      <c r="B141" s="29" t="str">
        <f>VLOOKUP(A141,'[1]Line Pivot'!A$1:C$65536,2,FALSE)</f>
        <v>CATTLE CREEK-GOSHEN NO 1 ML BINGHAM CO</v>
      </c>
      <c r="C141" s="10">
        <f>VLOOKUP(A141,'[1]Line Pivot'!A$1:C$65536,3,FALSE)</f>
        <v>1172193.5</v>
      </c>
      <c r="D141" s="10">
        <f>IFERROR(VLOOKUP(A141,'[1]BP-18 Line Detail'!A$1:C$65536,3,FALSE),"")</f>
        <v>1172193.5000000002</v>
      </c>
      <c r="E141" s="11">
        <f t="shared" si="18"/>
        <v>-1.9862816476449459E-16</v>
      </c>
      <c r="F141" s="12"/>
      <c r="G141" s="10">
        <f>IFERROR(VLOOKUP(A141,'[1]O&amp;M Pivot'!M$1:V$65536,10,FALSE),0)</f>
        <v>0</v>
      </c>
      <c r="H141" s="12"/>
      <c r="I141" s="13" t="s">
        <v>31</v>
      </c>
      <c r="J141" s="13">
        <v>1</v>
      </c>
      <c r="K141" s="13" t="s">
        <v>31</v>
      </c>
      <c r="L141" s="13" t="s">
        <v>31</v>
      </c>
      <c r="M141" s="13" t="s">
        <v>31</v>
      </c>
      <c r="N141" s="13" t="s">
        <v>31</v>
      </c>
      <c r="O141" s="13" t="s">
        <v>31</v>
      </c>
      <c r="P141" s="13">
        <f t="shared" si="19"/>
        <v>1</v>
      </c>
      <c r="Q141" s="12"/>
      <c r="R141" s="41" t="str">
        <f t="shared" si="16"/>
        <v/>
      </c>
      <c r="S141" s="41">
        <f t="shared" si="16"/>
        <v>1172193.5</v>
      </c>
      <c r="T141" s="41" t="str">
        <f t="shared" si="16"/>
        <v/>
      </c>
      <c r="U141" s="41" t="str">
        <f t="shared" si="16"/>
        <v/>
      </c>
      <c r="V141" s="41" t="str">
        <f t="shared" si="16"/>
        <v/>
      </c>
      <c r="W141" s="41" t="str">
        <f t="shared" si="16"/>
        <v/>
      </c>
      <c r="X141" s="41" t="str">
        <f t="shared" si="16"/>
        <v/>
      </c>
      <c r="Y141" s="14">
        <f t="shared" si="20"/>
        <v>0</v>
      </c>
      <c r="Z141" s="12"/>
      <c r="AA141" s="10" t="str">
        <f t="shared" si="17"/>
        <v/>
      </c>
      <c r="AB141" s="10">
        <f t="shared" si="17"/>
        <v>0</v>
      </c>
      <c r="AC141" s="10" t="str">
        <f t="shared" si="17"/>
        <v/>
      </c>
      <c r="AD141" s="10" t="str">
        <f t="shared" si="17"/>
        <v/>
      </c>
      <c r="AE141" s="10" t="str">
        <f t="shared" si="17"/>
        <v/>
      </c>
      <c r="AF141" s="10" t="str">
        <f t="shared" si="17"/>
        <v/>
      </c>
      <c r="AG141" s="10" t="str">
        <f t="shared" si="17"/>
        <v/>
      </c>
      <c r="AH141" s="14">
        <f t="shared" si="21"/>
        <v>0</v>
      </c>
      <c r="AI141" s="12"/>
      <c r="AJ141" s="11" t="str">
        <f>IFERROR(VLOOKUP(A141,'[1]BP-18 Line Detail'!A$1:AJ$65536,36,FALSE),"")</f>
        <v>New.  All Network. REM 1/28/15</v>
      </c>
    </row>
    <row r="142" spans="1:36" x14ac:dyDescent="0.3">
      <c r="A142" s="15" t="s">
        <v>1192</v>
      </c>
      <c r="B142" s="29" t="str">
        <f>VLOOKUP(A142,'[1]Line Pivot'!A$1:C$65536,2,FALSE)</f>
        <v>CATTLE CREEK-GOSHEN NO 1 ML BONNEVILLE CO</v>
      </c>
      <c r="C142" s="10">
        <f>VLOOKUP(A142,'[1]Line Pivot'!A$1:C$65536,3,FALSE)</f>
        <v>3265460.11</v>
      </c>
      <c r="D142" s="10">
        <f>IFERROR(VLOOKUP(A142,'[1]BP-18 Line Detail'!A$1:C$65536,3,FALSE),"")</f>
        <v>3265460.11</v>
      </c>
      <c r="E142" s="11">
        <f t="shared" si="18"/>
        <v>0</v>
      </c>
      <c r="F142" s="12"/>
      <c r="G142" s="10">
        <f>IFERROR(VLOOKUP(A142,'[1]O&amp;M Pivot'!M$1:V$65536,10,FALSE),0)</f>
        <v>0</v>
      </c>
      <c r="H142" s="12"/>
      <c r="I142" s="13" t="s">
        <v>31</v>
      </c>
      <c r="J142" s="13">
        <v>1</v>
      </c>
      <c r="K142" s="13" t="s">
        <v>31</v>
      </c>
      <c r="L142" s="13" t="s">
        <v>31</v>
      </c>
      <c r="M142" s="13" t="s">
        <v>31</v>
      </c>
      <c r="N142" s="13" t="s">
        <v>31</v>
      </c>
      <c r="O142" s="13" t="s">
        <v>31</v>
      </c>
      <c r="P142" s="13">
        <f t="shared" si="19"/>
        <v>1</v>
      </c>
      <c r="Q142" s="12"/>
      <c r="R142" s="41" t="str">
        <f t="shared" si="16"/>
        <v/>
      </c>
      <c r="S142" s="41">
        <f t="shared" si="16"/>
        <v>3265460.11</v>
      </c>
      <c r="T142" s="41" t="str">
        <f t="shared" si="16"/>
        <v/>
      </c>
      <c r="U142" s="41" t="str">
        <f t="shared" si="16"/>
        <v/>
      </c>
      <c r="V142" s="41" t="str">
        <f t="shared" si="16"/>
        <v/>
      </c>
      <c r="W142" s="41" t="str">
        <f t="shared" si="16"/>
        <v/>
      </c>
      <c r="X142" s="41" t="str">
        <f t="shared" si="16"/>
        <v/>
      </c>
      <c r="Y142" s="14">
        <f t="shared" si="20"/>
        <v>0</v>
      </c>
      <c r="Z142" s="12"/>
      <c r="AA142" s="10" t="str">
        <f t="shared" si="17"/>
        <v/>
      </c>
      <c r="AB142" s="10">
        <f t="shared" si="17"/>
        <v>0</v>
      </c>
      <c r="AC142" s="10" t="str">
        <f t="shared" si="17"/>
        <v/>
      </c>
      <c r="AD142" s="10" t="str">
        <f t="shared" si="17"/>
        <v/>
      </c>
      <c r="AE142" s="10" t="str">
        <f t="shared" si="17"/>
        <v/>
      </c>
      <c r="AF142" s="10" t="str">
        <f t="shared" si="17"/>
        <v/>
      </c>
      <c r="AG142" s="10" t="str">
        <f t="shared" si="17"/>
        <v/>
      </c>
      <c r="AH142" s="14">
        <f t="shared" si="21"/>
        <v>0</v>
      </c>
      <c r="AI142" s="12"/>
      <c r="AJ142" s="11" t="str">
        <f>IFERROR(VLOOKUP(A142,'[1]BP-18 Line Detail'!A$1:AJ$65536,36,FALSE),"")</f>
        <v>New.  All Network. REM 1/28/15</v>
      </c>
    </row>
    <row r="143" spans="1:36" x14ac:dyDescent="0.3">
      <c r="A143" s="15" t="s">
        <v>1193</v>
      </c>
      <c r="B143" s="29" t="str">
        <f>VLOOKUP(A143,'[1]Line Pivot'!A$1:C$65536,2,FALSE)</f>
        <v>CELILO-SYLMAR NO 1</v>
      </c>
      <c r="C143" s="10">
        <f>VLOOKUP(A143,'[1]Line Pivot'!A$1:C$65536,3,FALSE)</f>
        <v>54618487.100000001</v>
      </c>
      <c r="D143" s="10">
        <f>IFERROR(VLOOKUP(A143,'[1]BP-18 Line Detail'!A$1:C$65536,3,FALSE),"")</f>
        <v>27022357.120000001</v>
      </c>
      <c r="E143" s="11">
        <f t="shared" si="18"/>
        <v>1.0212332646427551</v>
      </c>
      <c r="F143" s="12"/>
      <c r="G143" s="10">
        <f>IFERROR(VLOOKUP(A143,'[1]O&amp;M Pivot'!M$1:V$65536,10,FALSE),0)</f>
        <v>135930.47285714286</v>
      </c>
      <c r="H143" s="12"/>
      <c r="I143" s="13" t="s">
        <v>31</v>
      </c>
      <c r="J143" s="13" t="s">
        <v>31</v>
      </c>
      <c r="K143" s="13">
        <v>1</v>
      </c>
      <c r="L143" s="13" t="s">
        <v>31</v>
      </c>
      <c r="M143" s="13" t="s">
        <v>31</v>
      </c>
      <c r="N143" s="13" t="s">
        <v>31</v>
      </c>
      <c r="O143" s="13" t="s">
        <v>31</v>
      </c>
      <c r="P143" s="13">
        <f t="shared" si="19"/>
        <v>1</v>
      </c>
      <c r="Q143" s="12"/>
      <c r="R143" s="41" t="str">
        <f t="shared" si="16"/>
        <v/>
      </c>
      <c r="S143" s="41" t="str">
        <f t="shared" si="16"/>
        <v/>
      </c>
      <c r="T143" s="41">
        <f t="shared" si="16"/>
        <v>54618487.100000001</v>
      </c>
      <c r="U143" s="41" t="str">
        <f t="shared" si="16"/>
        <v/>
      </c>
      <c r="V143" s="41" t="str">
        <f t="shared" si="16"/>
        <v/>
      </c>
      <c r="W143" s="41" t="str">
        <f t="shared" si="16"/>
        <v/>
      </c>
      <c r="X143" s="41" t="str">
        <f t="shared" si="16"/>
        <v/>
      </c>
      <c r="Y143" s="14">
        <f t="shared" si="20"/>
        <v>0</v>
      </c>
      <c r="Z143" s="12"/>
      <c r="AA143" s="10" t="str">
        <f t="shared" si="17"/>
        <v/>
      </c>
      <c r="AB143" s="10" t="str">
        <f t="shared" si="17"/>
        <v/>
      </c>
      <c r="AC143" s="10">
        <f t="shared" si="17"/>
        <v>135930.47285714286</v>
      </c>
      <c r="AD143" s="10" t="str">
        <f t="shared" si="17"/>
        <v/>
      </c>
      <c r="AE143" s="10" t="str">
        <f t="shared" si="17"/>
        <v/>
      </c>
      <c r="AF143" s="10" t="str">
        <f t="shared" si="17"/>
        <v/>
      </c>
      <c r="AG143" s="10" t="str">
        <f t="shared" si="17"/>
        <v/>
      </c>
      <c r="AH143" s="14">
        <f t="shared" si="21"/>
        <v>0</v>
      </c>
      <c r="AI143" s="12"/>
      <c r="AJ143" s="11" t="str">
        <f>IFERROR(VLOOKUP(A143,'[1]BP-18 Line Detail'!A$1:AJ$65536,36,FALSE),"")</f>
        <v>All Southern Intertie</v>
      </c>
    </row>
    <row r="144" spans="1:36" x14ac:dyDescent="0.3">
      <c r="A144" s="15" t="s">
        <v>1194</v>
      </c>
      <c r="B144" s="29" t="str">
        <f>VLOOKUP(A144,'[1]Line Pivot'!A$1:C$65536,2,FALSE)</f>
        <v>CENTRAL FERRY-LOWER MONUMENTAL NO 1</v>
      </c>
      <c r="C144" s="10">
        <f>VLOOKUP(A144,'[1]Line Pivot'!A$1:C$65536,3,FALSE)</f>
        <v>14568221.550000001</v>
      </c>
      <c r="D144" s="10">
        <f>IFERROR(VLOOKUP(A144,'[1]BP-18 Line Detail'!A$1:C$65536,3,FALSE),"")</f>
        <v>14503848.130000001</v>
      </c>
      <c r="E144" s="11">
        <f t="shared" si="18"/>
        <v>4.4383683159815272E-3</v>
      </c>
      <c r="F144" s="12"/>
      <c r="G144" s="10">
        <f>IFERROR(VLOOKUP(A144,'[1]O&amp;M Pivot'!M$1:V$65536,10,FALSE),0)</f>
        <v>2682.12</v>
      </c>
      <c r="H144" s="12"/>
      <c r="I144" s="13"/>
      <c r="J144" s="13">
        <v>1</v>
      </c>
      <c r="K144" s="13"/>
      <c r="L144" s="13"/>
      <c r="M144" s="13"/>
      <c r="N144" s="13"/>
      <c r="O144" s="13"/>
      <c r="P144" s="13">
        <f t="shared" si="19"/>
        <v>1</v>
      </c>
      <c r="Q144" s="12"/>
      <c r="R144" s="41">
        <f t="shared" si="16"/>
        <v>0</v>
      </c>
      <c r="S144" s="41">
        <f t="shared" si="16"/>
        <v>14568221.550000001</v>
      </c>
      <c r="T144" s="41">
        <f t="shared" si="16"/>
        <v>0</v>
      </c>
      <c r="U144" s="41">
        <f t="shared" si="16"/>
        <v>0</v>
      </c>
      <c r="V144" s="41">
        <f t="shared" si="16"/>
        <v>0</v>
      </c>
      <c r="W144" s="41">
        <f t="shared" si="16"/>
        <v>0</v>
      </c>
      <c r="X144" s="41">
        <f t="shared" si="16"/>
        <v>0</v>
      </c>
      <c r="Y144" s="14">
        <f t="shared" si="20"/>
        <v>0</v>
      </c>
      <c r="Z144" s="12"/>
      <c r="AA144" s="10">
        <f t="shared" si="17"/>
        <v>0</v>
      </c>
      <c r="AB144" s="10">
        <f t="shared" si="17"/>
        <v>2682.12</v>
      </c>
      <c r="AC144" s="10">
        <f t="shared" si="17"/>
        <v>0</v>
      </c>
      <c r="AD144" s="10">
        <f t="shared" si="17"/>
        <v>0</v>
      </c>
      <c r="AE144" s="10">
        <f t="shared" si="17"/>
        <v>0</v>
      </c>
      <c r="AF144" s="10">
        <f t="shared" si="17"/>
        <v>0</v>
      </c>
      <c r="AG144" s="10">
        <f t="shared" si="17"/>
        <v>0</v>
      </c>
      <c r="AH144" s="14">
        <f t="shared" si="21"/>
        <v>0</v>
      </c>
      <c r="AI144" s="12"/>
      <c r="AJ144" s="11" t="str">
        <f>IFERROR(VLOOKUP(A144,'[1]BP-18 Line Detail'!A$1:AJ$65536,36,FALSE),"")</f>
        <v>New. All Network (LTD 3/28/17)</v>
      </c>
    </row>
    <row r="145" spans="1:36" x14ac:dyDescent="0.3">
      <c r="A145" s="15" t="s">
        <v>1195</v>
      </c>
      <c r="B145" s="29" t="str">
        <f>VLOOKUP(A145,'[1]Line Pivot'!A$1:C$65536,2,FALSE)</f>
        <v>CENTRAL FERRY-LOWER MONUMENTAL NO 1 (ML GARFIELD CO)</v>
      </c>
      <c r="C145" s="10">
        <f>VLOOKUP(A145,'[1]Line Pivot'!A$1:C$65536,3,FALSE)</f>
        <v>5110683.83</v>
      </c>
      <c r="D145" s="10">
        <f>IFERROR(VLOOKUP(A145,'[1]BP-18 Line Detail'!A$1:C$65536,3,FALSE),"")</f>
        <v>5093439.3500000006</v>
      </c>
      <c r="E145" s="11">
        <f t="shared" si="18"/>
        <v>3.3856258639851115E-3</v>
      </c>
      <c r="F145" s="12"/>
      <c r="G145" s="10">
        <f>IFERROR(VLOOKUP(A145,'[1]O&amp;M Pivot'!M$1:V$65536,10,FALSE),0)</f>
        <v>0</v>
      </c>
      <c r="H145" s="12"/>
      <c r="I145" s="13"/>
      <c r="J145" s="13">
        <v>1</v>
      </c>
      <c r="K145" s="13"/>
      <c r="L145" s="13"/>
      <c r="M145" s="13"/>
      <c r="N145" s="13"/>
      <c r="O145" s="13"/>
      <c r="P145" s="13">
        <f t="shared" si="19"/>
        <v>1</v>
      </c>
      <c r="Q145" s="12"/>
      <c r="R145" s="41">
        <f t="shared" si="16"/>
        <v>0</v>
      </c>
      <c r="S145" s="41">
        <f t="shared" si="16"/>
        <v>5110683.83</v>
      </c>
      <c r="T145" s="41">
        <f t="shared" si="16"/>
        <v>0</v>
      </c>
      <c r="U145" s="41">
        <f t="shared" si="16"/>
        <v>0</v>
      </c>
      <c r="V145" s="41">
        <f t="shared" si="16"/>
        <v>0</v>
      </c>
      <c r="W145" s="41">
        <f t="shared" si="16"/>
        <v>0</v>
      </c>
      <c r="X145" s="41">
        <f t="shared" si="16"/>
        <v>0</v>
      </c>
      <c r="Y145" s="14">
        <f t="shared" si="20"/>
        <v>0</v>
      </c>
      <c r="Z145" s="12"/>
      <c r="AA145" s="10">
        <f t="shared" si="17"/>
        <v>0</v>
      </c>
      <c r="AB145" s="10">
        <f t="shared" si="17"/>
        <v>0</v>
      </c>
      <c r="AC145" s="10">
        <f t="shared" si="17"/>
        <v>0</v>
      </c>
      <c r="AD145" s="10">
        <f t="shared" si="17"/>
        <v>0</v>
      </c>
      <c r="AE145" s="10">
        <f t="shared" si="17"/>
        <v>0</v>
      </c>
      <c r="AF145" s="10">
        <f t="shared" si="17"/>
        <v>0</v>
      </c>
      <c r="AG145" s="10">
        <f t="shared" si="17"/>
        <v>0</v>
      </c>
      <c r="AH145" s="14">
        <f t="shared" si="21"/>
        <v>0</v>
      </c>
      <c r="AI145" s="12"/>
      <c r="AJ145" s="11" t="str">
        <f>IFERROR(VLOOKUP(A145,'[1]BP-18 Line Detail'!A$1:AJ$65536,36,FALSE),"")</f>
        <v>New. All Network (LTD 3/28/17)</v>
      </c>
    </row>
    <row r="146" spans="1:36" x14ac:dyDescent="0.3">
      <c r="A146" s="15" t="s">
        <v>1196</v>
      </c>
      <c r="B146" s="29" t="str">
        <f>VLOOKUP(A146,'[1]Line Pivot'!A$1:C$65536,2,FALSE)</f>
        <v>CENTRAL FERRY-LOWER MONUMENTAL NO 1 (ML COLUMBIA CO)</v>
      </c>
      <c r="C146" s="10">
        <f>VLOOKUP(A146,'[1]Line Pivot'!A$1:C$65536,3,FALSE)</f>
        <v>35181648.920000002</v>
      </c>
      <c r="D146" s="10">
        <f>IFERROR(VLOOKUP(A146,'[1]BP-18 Line Detail'!A$1:C$65536,3,FALSE),"")</f>
        <v>35062942.019999996</v>
      </c>
      <c r="E146" s="11">
        <f t="shared" si="18"/>
        <v>3.3855373554305635E-3</v>
      </c>
      <c r="F146" s="12"/>
      <c r="G146" s="10">
        <f>IFERROR(VLOOKUP(A146,'[1]O&amp;M Pivot'!M$1:V$65536,10,FALSE),0)</f>
        <v>0</v>
      </c>
      <c r="H146" s="12"/>
      <c r="I146" s="13"/>
      <c r="J146" s="13">
        <v>1</v>
      </c>
      <c r="K146" s="13"/>
      <c r="L146" s="13"/>
      <c r="M146" s="13"/>
      <c r="N146" s="13"/>
      <c r="O146" s="13"/>
      <c r="P146" s="13">
        <f t="shared" si="19"/>
        <v>1</v>
      </c>
      <c r="Q146" s="12"/>
      <c r="R146" s="41">
        <f t="shared" si="16"/>
        <v>0</v>
      </c>
      <c r="S146" s="41">
        <f t="shared" si="16"/>
        <v>35181648.920000002</v>
      </c>
      <c r="T146" s="41">
        <f t="shared" si="16"/>
        <v>0</v>
      </c>
      <c r="U146" s="41">
        <f t="shared" si="16"/>
        <v>0</v>
      </c>
      <c r="V146" s="41">
        <f t="shared" si="16"/>
        <v>0</v>
      </c>
      <c r="W146" s="41">
        <f t="shared" si="16"/>
        <v>0</v>
      </c>
      <c r="X146" s="41">
        <f t="shared" si="16"/>
        <v>0</v>
      </c>
      <c r="Y146" s="14">
        <f t="shared" si="20"/>
        <v>0</v>
      </c>
      <c r="Z146" s="12"/>
      <c r="AA146" s="10">
        <f t="shared" si="17"/>
        <v>0</v>
      </c>
      <c r="AB146" s="10">
        <f t="shared" si="17"/>
        <v>0</v>
      </c>
      <c r="AC146" s="10">
        <f t="shared" si="17"/>
        <v>0</v>
      </c>
      <c r="AD146" s="10">
        <f t="shared" si="17"/>
        <v>0</v>
      </c>
      <c r="AE146" s="10">
        <f t="shared" si="17"/>
        <v>0</v>
      </c>
      <c r="AF146" s="10">
        <f t="shared" si="17"/>
        <v>0</v>
      </c>
      <c r="AG146" s="10">
        <f t="shared" si="17"/>
        <v>0</v>
      </c>
      <c r="AH146" s="14">
        <f t="shared" si="21"/>
        <v>0</v>
      </c>
      <c r="AI146" s="12"/>
      <c r="AJ146" s="11" t="str">
        <f>IFERROR(VLOOKUP(A146,'[1]BP-18 Line Detail'!A$1:AJ$65536,36,FALSE),"")</f>
        <v>New. All Network (LTD 3/28/17)</v>
      </c>
    </row>
    <row r="147" spans="1:36" x14ac:dyDescent="0.3">
      <c r="A147" s="15" t="s">
        <v>1197</v>
      </c>
      <c r="B147" s="29" t="str">
        <f>VLOOKUP(A147,'[1]Line Pivot'!A$1:C$65536,2,FALSE)</f>
        <v>CENTRAL FERRY-LOWER MONUMENTAL NO 1 (ML WALLA WALLA CO)</v>
      </c>
      <c r="C147" s="10">
        <f>VLOOKUP(A147,'[1]Line Pivot'!A$1:C$65536,3,FALSE)</f>
        <v>30591087.34</v>
      </c>
      <c r="D147" s="10">
        <f>IFERROR(VLOOKUP(A147,'[1]BP-18 Line Detail'!A$1:C$65536,3,FALSE),"")</f>
        <v>30487866.569999997</v>
      </c>
      <c r="E147" s="11">
        <f t="shared" si="18"/>
        <v>3.3856344051824317E-3</v>
      </c>
      <c r="F147" s="12"/>
      <c r="G147" s="10">
        <f>IFERROR(VLOOKUP(A147,'[1]O&amp;M Pivot'!M$1:V$65536,10,FALSE),0)</f>
        <v>0</v>
      </c>
      <c r="H147" s="12"/>
      <c r="I147" s="13"/>
      <c r="J147" s="13">
        <v>1</v>
      </c>
      <c r="K147" s="13"/>
      <c r="L147" s="13"/>
      <c r="M147" s="13"/>
      <c r="N147" s="13"/>
      <c r="O147" s="13"/>
      <c r="P147" s="13">
        <f t="shared" si="19"/>
        <v>1</v>
      </c>
      <c r="Q147" s="12"/>
      <c r="R147" s="41">
        <f t="shared" si="16"/>
        <v>0</v>
      </c>
      <c r="S147" s="41">
        <f t="shared" si="16"/>
        <v>30591087.34</v>
      </c>
      <c r="T147" s="41">
        <f t="shared" si="16"/>
        <v>0</v>
      </c>
      <c r="U147" s="41">
        <f t="shared" si="16"/>
        <v>0</v>
      </c>
      <c r="V147" s="41">
        <f t="shared" si="16"/>
        <v>0</v>
      </c>
      <c r="W147" s="41">
        <f t="shared" si="16"/>
        <v>0</v>
      </c>
      <c r="X147" s="41">
        <f t="shared" si="16"/>
        <v>0</v>
      </c>
      <c r="Y147" s="14">
        <f t="shared" si="20"/>
        <v>0</v>
      </c>
      <c r="Z147" s="12"/>
      <c r="AA147" s="10">
        <f t="shared" si="17"/>
        <v>0</v>
      </c>
      <c r="AB147" s="10">
        <f t="shared" si="17"/>
        <v>0</v>
      </c>
      <c r="AC147" s="10">
        <f t="shared" si="17"/>
        <v>0</v>
      </c>
      <c r="AD147" s="10">
        <f t="shared" si="17"/>
        <v>0</v>
      </c>
      <c r="AE147" s="10">
        <f t="shared" si="17"/>
        <v>0</v>
      </c>
      <c r="AF147" s="10">
        <f t="shared" si="17"/>
        <v>0</v>
      </c>
      <c r="AG147" s="10">
        <f t="shared" si="17"/>
        <v>0</v>
      </c>
      <c r="AH147" s="14">
        <f t="shared" si="21"/>
        <v>0</v>
      </c>
      <c r="AI147" s="12"/>
      <c r="AJ147" s="11" t="str">
        <f>IFERROR(VLOOKUP(A147,'[1]BP-18 Line Detail'!A$1:AJ$65536,36,FALSE),"")</f>
        <v>New. All Network (LTD 3/28/17)</v>
      </c>
    </row>
    <row r="148" spans="1:36" x14ac:dyDescent="0.3">
      <c r="A148" s="15" t="s">
        <v>1198</v>
      </c>
      <c r="B148" s="29" t="str">
        <f>VLOOKUP(A148,'[1]Line Pivot'!A$1:C$65536,2,FALSE)</f>
        <v>CENTRALIA TAP TO CHEHALIS-COVINGTON NO 1</v>
      </c>
      <c r="C148" s="10">
        <f>VLOOKUP(A148,'[1]Line Pivot'!A$1:C$65536,3,FALSE)</f>
        <v>1162.1300000000001</v>
      </c>
      <c r="D148" s="10">
        <f>IFERROR(VLOOKUP(A148,'[1]BP-18 Line Detail'!A$1:C$65536,3,FALSE),"")</f>
        <v>1162.1300000000001</v>
      </c>
      <c r="E148" s="11">
        <f t="shared" si="18"/>
        <v>0</v>
      </c>
      <c r="F148" s="12"/>
      <c r="G148" s="10">
        <f>IFERROR(VLOOKUP(A148,'[1]O&amp;M Pivot'!M$1:V$65536,10,FALSE),0)</f>
        <v>0</v>
      </c>
      <c r="H148" s="12"/>
      <c r="I148" s="13" t="s">
        <v>31</v>
      </c>
      <c r="J148" s="13">
        <v>1</v>
      </c>
      <c r="K148" s="13" t="s">
        <v>31</v>
      </c>
      <c r="L148" s="13" t="s">
        <v>31</v>
      </c>
      <c r="M148" s="13" t="s">
        <v>31</v>
      </c>
      <c r="N148" s="13" t="s">
        <v>31</v>
      </c>
      <c r="O148" s="13" t="s">
        <v>31</v>
      </c>
      <c r="P148" s="13">
        <f t="shared" si="19"/>
        <v>1</v>
      </c>
      <c r="Q148" s="12"/>
      <c r="R148" s="41" t="str">
        <f t="shared" si="16"/>
        <v/>
      </c>
      <c r="S148" s="41">
        <f t="shared" si="16"/>
        <v>1162.1300000000001</v>
      </c>
      <c r="T148" s="41" t="str">
        <f t="shared" si="16"/>
        <v/>
      </c>
      <c r="U148" s="41" t="str">
        <f t="shared" si="16"/>
        <v/>
      </c>
      <c r="V148" s="41" t="str">
        <f t="shared" si="16"/>
        <v/>
      </c>
      <c r="W148" s="41" t="str">
        <f t="shared" si="16"/>
        <v/>
      </c>
      <c r="X148" s="41" t="str">
        <f t="shared" si="16"/>
        <v/>
      </c>
      <c r="Y148" s="14">
        <f t="shared" si="20"/>
        <v>0</v>
      </c>
      <c r="Z148" s="12"/>
      <c r="AA148" s="10" t="str">
        <f t="shared" si="17"/>
        <v/>
      </c>
      <c r="AB148" s="10">
        <f t="shared" si="17"/>
        <v>0</v>
      </c>
      <c r="AC148" s="10" t="str">
        <f t="shared" si="17"/>
        <v/>
      </c>
      <c r="AD148" s="10" t="str">
        <f t="shared" si="17"/>
        <v/>
      </c>
      <c r="AE148" s="10" t="str">
        <f t="shared" si="17"/>
        <v/>
      </c>
      <c r="AF148" s="10" t="str">
        <f t="shared" si="17"/>
        <v/>
      </c>
      <c r="AG148" s="10" t="str">
        <f t="shared" si="17"/>
        <v/>
      </c>
      <c r="AH148" s="14">
        <f t="shared" si="21"/>
        <v>0</v>
      </c>
      <c r="AI148" s="12"/>
      <c r="AJ148" s="11" t="str">
        <f>IFERROR(VLOOKUP(A148,'[1]BP-18 Line Detail'!A$1:AJ$65536,36,FALSE),"")</f>
        <v>All Network</v>
      </c>
    </row>
    <row r="149" spans="1:36" x14ac:dyDescent="0.3">
      <c r="A149" s="15" t="s">
        <v>1199</v>
      </c>
      <c r="B149" s="29" t="str">
        <f>VLOOKUP(A149,'[1]Line Pivot'!A$1:C$65536,2,FALSE)</f>
        <v>CENTRALIA-MAY STREET NO 1</v>
      </c>
      <c r="C149" s="10">
        <f>VLOOKUP(A149,'[1]Line Pivot'!A$1:C$65536,3,FALSE)</f>
        <v>167108.21300000002</v>
      </c>
      <c r="D149" s="10">
        <f>IFERROR(VLOOKUP(A149,'[1]BP-18 Line Detail'!A$1:C$65536,3,FALSE),"")</f>
        <v>167108.21299999999</v>
      </c>
      <c r="E149" s="11">
        <f t="shared" si="18"/>
        <v>1.7416158029727542E-16</v>
      </c>
      <c r="F149" s="12"/>
      <c r="G149" s="10">
        <f>IFERROR(VLOOKUP(A149,'[1]O&amp;M Pivot'!M$1:V$65536,10,FALSE),0)</f>
        <v>537.20857142857142</v>
      </c>
      <c r="H149" s="12"/>
      <c r="I149" s="13" t="s">
        <v>31</v>
      </c>
      <c r="J149" s="13">
        <v>1</v>
      </c>
      <c r="K149" s="13" t="s">
        <v>31</v>
      </c>
      <c r="L149" s="13" t="s">
        <v>31</v>
      </c>
      <c r="M149" s="13" t="s">
        <v>31</v>
      </c>
      <c r="N149" s="13" t="s">
        <v>31</v>
      </c>
      <c r="O149" s="13" t="s">
        <v>31</v>
      </c>
      <c r="P149" s="13">
        <f t="shared" si="19"/>
        <v>1</v>
      </c>
      <c r="Q149" s="12"/>
      <c r="R149" s="41" t="str">
        <f t="shared" si="16"/>
        <v/>
      </c>
      <c r="S149" s="41">
        <f t="shared" si="16"/>
        <v>167108.21300000002</v>
      </c>
      <c r="T149" s="41" t="str">
        <f t="shared" si="16"/>
        <v/>
      </c>
      <c r="U149" s="41" t="str">
        <f t="shared" si="16"/>
        <v/>
      </c>
      <c r="V149" s="41" t="str">
        <f t="shared" si="16"/>
        <v/>
      </c>
      <c r="W149" s="41" t="str">
        <f t="shared" si="16"/>
        <v/>
      </c>
      <c r="X149" s="41" t="str">
        <f t="shared" si="16"/>
        <v/>
      </c>
      <c r="Y149" s="14">
        <f t="shared" si="20"/>
        <v>0</v>
      </c>
      <c r="Z149" s="12"/>
      <c r="AA149" s="10" t="str">
        <f t="shared" si="17"/>
        <v/>
      </c>
      <c r="AB149" s="10">
        <f t="shared" si="17"/>
        <v>537.20857142857142</v>
      </c>
      <c r="AC149" s="10" t="str">
        <f t="shared" si="17"/>
        <v/>
      </c>
      <c r="AD149" s="10" t="str">
        <f t="shared" si="17"/>
        <v/>
      </c>
      <c r="AE149" s="10" t="str">
        <f t="shared" si="17"/>
        <v/>
      </c>
      <c r="AF149" s="10" t="str">
        <f t="shared" si="17"/>
        <v/>
      </c>
      <c r="AG149" s="10" t="str">
        <f t="shared" si="17"/>
        <v/>
      </c>
      <c r="AH149" s="14">
        <f t="shared" si="21"/>
        <v>0</v>
      </c>
      <c r="AI149" s="12"/>
      <c r="AJ149" s="11" t="str">
        <f>IFERROR(VLOOKUP(A149,'[1]BP-18 Line Detail'!A$1:AJ$65536,36,FALSE),"")</f>
        <v>All Network</v>
      </c>
    </row>
    <row r="150" spans="1:36" x14ac:dyDescent="0.3">
      <c r="A150" s="15" t="s">
        <v>1200</v>
      </c>
      <c r="B150" s="29" t="str">
        <f>VLOOKUP(A150,'[1]Line Pivot'!A$1:C$65536,2,FALSE)</f>
        <v>CGS BACKUP BANK TAP TO BENTON - 451B NO 1</v>
      </c>
      <c r="C150" s="10">
        <f>VLOOKUP(A150,'[1]Line Pivot'!A$1:C$65536,3,FALSE)</f>
        <v>108424.75</v>
      </c>
      <c r="D150" s="10">
        <f>IFERROR(VLOOKUP(A150,'[1]BP-18 Line Detail'!A$1:C$65536,3,FALSE),"")</f>
        <v>76019.39</v>
      </c>
      <c r="E150" s="11">
        <f t="shared" si="18"/>
        <v>0.4262775589227959</v>
      </c>
      <c r="F150" s="12"/>
      <c r="G150" s="10">
        <f>IFERROR(VLOOKUP(A150,'[1]O&amp;M Pivot'!M$1:V$65536,10,FALSE),0)</f>
        <v>3182.7171428571423</v>
      </c>
      <c r="H150" s="12"/>
      <c r="I150" s="13" t="s">
        <v>31</v>
      </c>
      <c r="J150" s="13">
        <v>1</v>
      </c>
      <c r="K150" s="13" t="s">
        <v>31</v>
      </c>
      <c r="L150" s="13" t="s">
        <v>31</v>
      </c>
      <c r="M150" s="13" t="s">
        <v>31</v>
      </c>
      <c r="N150" s="13" t="s">
        <v>31</v>
      </c>
      <c r="O150" s="13" t="s">
        <v>31</v>
      </c>
      <c r="P150" s="13">
        <f t="shared" si="19"/>
        <v>1</v>
      </c>
      <c r="Q150" s="12"/>
      <c r="R150" s="41" t="str">
        <f t="shared" si="16"/>
        <v/>
      </c>
      <c r="S150" s="41">
        <f t="shared" si="16"/>
        <v>108424.75</v>
      </c>
      <c r="T150" s="41" t="str">
        <f t="shared" si="16"/>
        <v/>
      </c>
      <c r="U150" s="41" t="str">
        <f t="shared" si="16"/>
        <v/>
      </c>
      <c r="V150" s="41" t="str">
        <f t="shared" si="16"/>
        <v/>
      </c>
      <c r="W150" s="41" t="str">
        <f t="shared" si="16"/>
        <v/>
      </c>
      <c r="X150" s="41" t="str">
        <f t="shared" si="16"/>
        <v/>
      </c>
      <c r="Y150" s="14">
        <f t="shared" si="20"/>
        <v>0</v>
      </c>
      <c r="Z150" s="12"/>
      <c r="AA150" s="10" t="str">
        <f t="shared" si="17"/>
        <v/>
      </c>
      <c r="AB150" s="10">
        <f t="shared" si="17"/>
        <v>3182.7171428571423</v>
      </c>
      <c r="AC150" s="10" t="str">
        <f t="shared" si="17"/>
        <v/>
      </c>
      <c r="AD150" s="10" t="str">
        <f t="shared" si="17"/>
        <v/>
      </c>
      <c r="AE150" s="10" t="str">
        <f t="shared" si="17"/>
        <v/>
      </c>
      <c r="AF150" s="10" t="str">
        <f t="shared" si="17"/>
        <v/>
      </c>
      <c r="AG150" s="10" t="str">
        <f t="shared" si="17"/>
        <v/>
      </c>
      <c r="AH150" s="14">
        <f t="shared" si="21"/>
        <v>0</v>
      </c>
      <c r="AI150" s="12"/>
      <c r="AJ150" s="11" t="str">
        <f>IFERROR(VLOOKUP(A150,'[1]BP-18 Line Detail'!A$1:AJ$65536,36,FALSE),"")</f>
        <v>All Network</v>
      </c>
    </row>
    <row r="151" spans="1:36" x14ac:dyDescent="0.3">
      <c r="A151" s="15" t="s">
        <v>1201</v>
      </c>
      <c r="B151" s="29" t="str">
        <f>VLOOKUP(A151,'[1]Line Pivot'!A$1:C$65536,2,FALSE)</f>
        <v>CGS2 BACKUP TAP TO HANFORD NO 2 CONSTRUCTION TAP</v>
      </c>
      <c r="C151" s="10">
        <f>VLOOKUP(A151,'[1]Line Pivot'!A$1:C$65536,3,FALSE)</f>
        <v>148475.95000000001</v>
      </c>
      <c r="D151" s="10">
        <f>IFERROR(VLOOKUP(A151,'[1]BP-18 Line Detail'!A$1:C$65536,3,FALSE),"")</f>
        <v>148475.95000000001</v>
      </c>
      <c r="E151" s="11">
        <f t="shared" si="18"/>
        <v>0</v>
      </c>
      <c r="F151" s="12"/>
      <c r="G151" s="10">
        <f>IFERROR(VLOOKUP(A151,'[1]O&amp;M Pivot'!M$1:V$65536,10,FALSE),0)</f>
        <v>0</v>
      </c>
      <c r="H151" s="12"/>
      <c r="I151" s="13" t="s">
        <v>31</v>
      </c>
      <c r="J151" s="13">
        <v>1</v>
      </c>
      <c r="K151" s="13" t="s">
        <v>31</v>
      </c>
      <c r="L151" s="13" t="s">
        <v>31</v>
      </c>
      <c r="M151" s="13" t="s">
        <v>31</v>
      </c>
      <c r="N151" s="13" t="s">
        <v>31</v>
      </c>
      <c r="O151" s="13" t="s">
        <v>31</v>
      </c>
      <c r="P151" s="13">
        <f t="shared" si="19"/>
        <v>1</v>
      </c>
      <c r="Q151" s="12"/>
      <c r="R151" s="41" t="str">
        <f t="shared" si="16"/>
        <v/>
      </c>
      <c r="S151" s="41">
        <f t="shared" si="16"/>
        <v>148475.95000000001</v>
      </c>
      <c r="T151" s="41" t="str">
        <f t="shared" si="16"/>
        <v/>
      </c>
      <c r="U151" s="41" t="str">
        <f t="shared" si="16"/>
        <v/>
      </c>
      <c r="V151" s="41" t="str">
        <f t="shared" si="16"/>
        <v/>
      </c>
      <c r="W151" s="41" t="str">
        <f t="shared" si="16"/>
        <v/>
      </c>
      <c r="X151" s="41" t="str">
        <f t="shared" si="16"/>
        <v/>
      </c>
      <c r="Y151" s="14">
        <f t="shared" si="20"/>
        <v>0</v>
      </c>
      <c r="Z151" s="12"/>
      <c r="AA151" s="10" t="str">
        <f t="shared" si="17"/>
        <v/>
      </c>
      <c r="AB151" s="10">
        <f t="shared" si="17"/>
        <v>0</v>
      </c>
      <c r="AC151" s="10" t="str">
        <f t="shared" si="17"/>
        <v/>
      </c>
      <c r="AD151" s="10" t="str">
        <f t="shared" si="17"/>
        <v/>
      </c>
      <c r="AE151" s="10" t="str">
        <f t="shared" si="17"/>
        <v/>
      </c>
      <c r="AF151" s="10" t="str">
        <f t="shared" si="17"/>
        <v/>
      </c>
      <c r="AG151" s="10" t="str">
        <f t="shared" si="17"/>
        <v/>
      </c>
      <c r="AH151" s="14">
        <f t="shared" si="21"/>
        <v>0</v>
      </c>
      <c r="AI151" s="12"/>
      <c r="AJ151" s="11" t="str">
        <f>IFERROR(VLOOKUP(A151,'[1]BP-18 Line Detail'!A$1:AJ$65536,36,FALSE),"")</f>
        <v>New FY13; All Network;  No GI, serving load; REM 8/14/14</v>
      </c>
    </row>
    <row r="152" spans="1:36" x14ac:dyDescent="0.3">
      <c r="A152" s="15" t="s">
        <v>1202</v>
      </c>
      <c r="B152" s="29" t="str">
        <f>VLOOKUP(A152,'[1]Line Pivot'!A$1:C$65536,2,FALSE)</f>
        <v>CHALIS-CENTRALIA NO 1 ML LEWIS CO</v>
      </c>
      <c r="C152" s="10">
        <f>VLOOKUP(A152,'[1]Line Pivot'!A$1:C$65536,3,FALSE)</f>
        <v>4232256.84</v>
      </c>
      <c r="D152" s="10">
        <f>IFERROR(VLOOKUP(A152,'[1]BP-18 Line Detail'!A$1:C$65536,3,FALSE),"")</f>
        <v>4232256.84</v>
      </c>
      <c r="E152" s="11">
        <f t="shared" si="18"/>
        <v>0</v>
      </c>
      <c r="F152" s="12"/>
      <c r="G152" s="10">
        <f>IFERROR(VLOOKUP(A152,'[1]O&amp;M Pivot'!M$1:V$65536,10,FALSE),0)</f>
        <v>0</v>
      </c>
      <c r="H152" s="12"/>
      <c r="I152" s="13" t="s">
        <v>31</v>
      </c>
      <c r="J152" s="13">
        <v>1</v>
      </c>
      <c r="K152" s="13" t="s">
        <v>31</v>
      </c>
      <c r="L152" s="13" t="s">
        <v>31</v>
      </c>
      <c r="M152" s="13" t="s">
        <v>31</v>
      </c>
      <c r="N152" s="13" t="s">
        <v>31</v>
      </c>
      <c r="O152" s="13" t="s">
        <v>31</v>
      </c>
      <c r="P152" s="13">
        <f t="shared" si="19"/>
        <v>1</v>
      </c>
      <c r="Q152" s="12"/>
      <c r="R152" s="41" t="str">
        <f t="shared" si="16"/>
        <v/>
      </c>
      <c r="S152" s="41">
        <f t="shared" si="16"/>
        <v>4232256.84</v>
      </c>
      <c r="T152" s="41" t="str">
        <f t="shared" si="16"/>
        <v/>
      </c>
      <c r="U152" s="41" t="str">
        <f t="shared" si="16"/>
        <v/>
      </c>
      <c r="V152" s="41" t="str">
        <f t="shared" si="16"/>
        <v/>
      </c>
      <c r="W152" s="41" t="str">
        <f t="shared" si="16"/>
        <v/>
      </c>
      <c r="X152" s="41" t="str">
        <f t="shared" si="16"/>
        <v/>
      </c>
      <c r="Y152" s="14">
        <f t="shared" si="20"/>
        <v>0</v>
      </c>
      <c r="Z152" s="12"/>
      <c r="AA152" s="10" t="str">
        <f t="shared" si="17"/>
        <v/>
      </c>
      <c r="AB152" s="10">
        <f t="shared" si="17"/>
        <v>0</v>
      </c>
      <c r="AC152" s="10" t="str">
        <f t="shared" si="17"/>
        <v/>
      </c>
      <c r="AD152" s="10" t="str">
        <f t="shared" si="17"/>
        <v/>
      </c>
      <c r="AE152" s="10" t="str">
        <f t="shared" si="17"/>
        <v/>
      </c>
      <c r="AF152" s="10" t="str">
        <f t="shared" si="17"/>
        <v/>
      </c>
      <c r="AG152" s="10" t="str">
        <f t="shared" si="17"/>
        <v/>
      </c>
      <c r="AH152" s="14">
        <f t="shared" si="21"/>
        <v>0</v>
      </c>
      <c r="AI152" s="12"/>
      <c r="AJ152" s="11" t="str">
        <f>IFERROR(VLOOKUP(A152,'[1]BP-18 Line Detail'!A$1:AJ$65536,36,FALSE),"")</f>
        <v>New.  All Network.</v>
      </c>
    </row>
    <row r="153" spans="1:36" x14ac:dyDescent="0.3">
      <c r="A153" s="15" t="s">
        <v>1203</v>
      </c>
      <c r="B153" s="29" t="str">
        <f>VLOOKUP(A153,'[1]Line Pivot'!A$1:C$65536,2,FALSE)</f>
        <v>CHANDLER TAP TO GRANDVIEW-RED MOUNTAIN NO 1</v>
      </c>
      <c r="C153" s="10">
        <f>VLOOKUP(A153,'[1]Line Pivot'!A$1:C$65536,3,FALSE)</f>
        <v>163062.40000000002</v>
      </c>
      <c r="D153" s="10">
        <f>IFERROR(VLOOKUP(A153,'[1]BP-18 Line Detail'!A$1:C$65536,3,FALSE),"")</f>
        <v>163062.39999999999</v>
      </c>
      <c r="E153" s="11">
        <f t="shared" si="18"/>
        <v>1.7848277994641133E-16</v>
      </c>
      <c r="F153" s="12"/>
      <c r="G153" s="10">
        <f>IFERROR(VLOOKUP(A153,'[1]O&amp;M Pivot'!M$1:V$65536,10,FALSE),0)</f>
        <v>1115.7985714285714</v>
      </c>
      <c r="H153" s="12"/>
      <c r="I153" s="13">
        <v>1</v>
      </c>
      <c r="J153" s="13" t="s">
        <v>31</v>
      </c>
      <c r="K153" s="13" t="s">
        <v>31</v>
      </c>
      <c r="L153" s="13" t="s">
        <v>31</v>
      </c>
      <c r="M153" s="13" t="s">
        <v>31</v>
      </c>
      <c r="N153" s="13" t="s">
        <v>31</v>
      </c>
      <c r="O153" s="13" t="s">
        <v>31</v>
      </c>
      <c r="P153" s="13">
        <f t="shared" si="19"/>
        <v>1</v>
      </c>
      <c r="Q153" s="12"/>
      <c r="R153" s="41">
        <f t="shared" si="16"/>
        <v>163062.40000000002</v>
      </c>
      <c r="S153" s="41" t="str">
        <f t="shared" si="16"/>
        <v/>
      </c>
      <c r="T153" s="41" t="str">
        <f t="shared" si="16"/>
        <v/>
      </c>
      <c r="U153" s="41" t="str">
        <f t="shared" ref="U153:X216" si="22">IFERROR(L153*$C153,"")</f>
        <v/>
      </c>
      <c r="V153" s="41" t="str">
        <f t="shared" si="22"/>
        <v/>
      </c>
      <c r="W153" s="41" t="str">
        <f t="shared" si="22"/>
        <v/>
      </c>
      <c r="X153" s="41" t="str">
        <f t="shared" si="22"/>
        <v/>
      </c>
      <c r="Y153" s="14">
        <f t="shared" si="20"/>
        <v>0</v>
      </c>
      <c r="Z153" s="12"/>
      <c r="AA153" s="10">
        <f t="shared" si="17"/>
        <v>1115.7985714285714</v>
      </c>
      <c r="AB153" s="10" t="str">
        <f t="shared" si="17"/>
        <v/>
      </c>
      <c r="AC153" s="10" t="str">
        <f t="shared" si="17"/>
        <v/>
      </c>
      <c r="AD153" s="10" t="str">
        <f t="shared" si="17"/>
        <v/>
      </c>
      <c r="AE153" s="10" t="str">
        <f t="shared" si="17"/>
        <v/>
      </c>
      <c r="AF153" s="10" t="str">
        <f t="shared" si="17"/>
        <v/>
      </c>
      <c r="AG153" s="10" t="str">
        <f t="shared" si="17"/>
        <v/>
      </c>
      <c r="AH153" s="14">
        <f t="shared" si="21"/>
        <v>0</v>
      </c>
      <c r="AI153" s="12"/>
      <c r="AJ153" s="11" t="str">
        <f>IFERROR(VLOOKUP(A153,'[1]BP-18 Line Detail'!A$1:AJ$65536,36,FALSE),"")</f>
        <v>All Generation Integration</v>
      </c>
    </row>
    <row r="154" spans="1:36" x14ac:dyDescent="0.3">
      <c r="A154" s="15" t="s">
        <v>1204</v>
      </c>
      <c r="B154" s="29" t="str">
        <f>VLOOKUP(A154,'[1]Line Pivot'!A$1:C$65536,2,FALSE)</f>
        <v>CHEHALIS-CENTRALIA NO 1</v>
      </c>
      <c r="C154" s="10">
        <f>VLOOKUP(A154,'[1]Line Pivot'!A$1:C$65536,3,FALSE)</f>
        <v>894404.45999999985</v>
      </c>
      <c r="D154" s="10">
        <f>IFERROR(VLOOKUP(A154,'[1]BP-18 Line Detail'!A$1:C$65536,3,FALSE),"")</f>
        <v>894404.45999999985</v>
      </c>
      <c r="E154" s="11">
        <f t="shared" si="18"/>
        <v>0</v>
      </c>
      <c r="F154" s="12"/>
      <c r="G154" s="10">
        <f>IFERROR(VLOOKUP(A154,'[1]O&amp;M Pivot'!M$1:V$65536,10,FALSE),0)</f>
        <v>3223.2942857142853</v>
      </c>
      <c r="H154" s="12"/>
      <c r="I154" s="13" t="s">
        <v>31</v>
      </c>
      <c r="J154" s="13">
        <v>1</v>
      </c>
      <c r="K154" s="13" t="s">
        <v>31</v>
      </c>
      <c r="L154" s="13" t="s">
        <v>31</v>
      </c>
      <c r="M154" s="13" t="s">
        <v>31</v>
      </c>
      <c r="N154" s="13" t="s">
        <v>31</v>
      </c>
      <c r="O154" s="13" t="s">
        <v>31</v>
      </c>
      <c r="P154" s="13">
        <f t="shared" si="19"/>
        <v>1</v>
      </c>
      <c r="Q154" s="12"/>
      <c r="R154" s="41" t="str">
        <f t="shared" ref="R154:W217" si="23">IFERROR(I154*$C154,"")</f>
        <v/>
      </c>
      <c r="S154" s="41">
        <f t="shared" si="23"/>
        <v>894404.45999999985</v>
      </c>
      <c r="T154" s="41" t="str">
        <f t="shared" si="23"/>
        <v/>
      </c>
      <c r="U154" s="41" t="str">
        <f t="shared" si="22"/>
        <v/>
      </c>
      <c r="V154" s="41" t="str">
        <f t="shared" si="22"/>
        <v/>
      </c>
      <c r="W154" s="41" t="str">
        <f t="shared" si="22"/>
        <v/>
      </c>
      <c r="X154" s="41" t="str">
        <f t="shared" si="22"/>
        <v/>
      </c>
      <c r="Y154" s="14">
        <f t="shared" si="20"/>
        <v>0</v>
      </c>
      <c r="Z154" s="12"/>
      <c r="AA154" s="10" t="str">
        <f t="shared" si="17"/>
        <v/>
      </c>
      <c r="AB154" s="10">
        <f t="shared" si="17"/>
        <v>3223.2942857142853</v>
      </c>
      <c r="AC154" s="10" t="str">
        <f t="shared" si="17"/>
        <v/>
      </c>
      <c r="AD154" s="10" t="str">
        <f t="shared" si="17"/>
        <v/>
      </c>
      <c r="AE154" s="10" t="str">
        <f t="shared" si="17"/>
        <v/>
      </c>
      <c r="AF154" s="10" t="str">
        <f t="shared" si="17"/>
        <v/>
      </c>
      <c r="AG154" s="10" t="str">
        <f t="shared" si="17"/>
        <v/>
      </c>
      <c r="AH154" s="14">
        <f t="shared" si="21"/>
        <v>0</v>
      </c>
      <c r="AI154" s="12"/>
      <c r="AJ154" s="11" t="str">
        <f>IFERROR(VLOOKUP(A154,'[1]BP-18 Line Detail'!A$1:AJ$65536,36,FALSE),"")</f>
        <v>All Network</v>
      </c>
    </row>
    <row r="155" spans="1:36" x14ac:dyDescent="0.3">
      <c r="A155" s="15" t="s">
        <v>1205</v>
      </c>
      <c r="B155" s="29" t="str">
        <f>VLOOKUP(A155,'[1]Line Pivot'!A$1:C$65536,2,FALSE)</f>
        <v>CHEHALIS-CENTRALIA NO 2</v>
      </c>
      <c r="C155" s="10">
        <f>VLOOKUP(A155,'[1]Line Pivot'!A$1:C$65536,3,FALSE)</f>
        <v>1262206.6400000001</v>
      </c>
      <c r="D155" s="10">
        <f>IFERROR(VLOOKUP(A155,'[1]BP-18 Line Detail'!A$1:C$65536,3,FALSE),"")</f>
        <v>1242502.83</v>
      </c>
      <c r="E155" s="11">
        <f t="shared" si="18"/>
        <v>1.5858161063504423E-2</v>
      </c>
      <c r="F155" s="12"/>
      <c r="G155" s="10">
        <f>IFERROR(VLOOKUP(A155,'[1]O&amp;M Pivot'!M$1:V$65536,10,FALSE),0)</f>
        <v>7143.0800000000008</v>
      </c>
      <c r="H155" s="12"/>
      <c r="I155" s="13" t="s">
        <v>31</v>
      </c>
      <c r="J155" s="13">
        <v>1</v>
      </c>
      <c r="K155" s="13" t="s">
        <v>31</v>
      </c>
      <c r="L155" s="13" t="s">
        <v>31</v>
      </c>
      <c r="M155" s="13" t="s">
        <v>31</v>
      </c>
      <c r="N155" s="13" t="s">
        <v>31</v>
      </c>
      <c r="O155" s="13" t="s">
        <v>31</v>
      </c>
      <c r="P155" s="13">
        <f t="shared" si="19"/>
        <v>1</v>
      </c>
      <c r="Q155" s="12"/>
      <c r="R155" s="41" t="str">
        <f t="shared" si="23"/>
        <v/>
      </c>
      <c r="S155" s="41">
        <f t="shared" si="23"/>
        <v>1262206.6400000001</v>
      </c>
      <c r="T155" s="41" t="str">
        <f t="shared" si="23"/>
        <v/>
      </c>
      <c r="U155" s="41" t="str">
        <f t="shared" si="22"/>
        <v/>
      </c>
      <c r="V155" s="41" t="str">
        <f t="shared" si="22"/>
        <v/>
      </c>
      <c r="W155" s="41" t="str">
        <f t="shared" si="22"/>
        <v/>
      </c>
      <c r="X155" s="41" t="str">
        <f t="shared" si="22"/>
        <v/>
      </c>
      <c r="Y155" s="14">
        <f t="shared" si="20"/>
        <v>0</v>
      </c>
      <c r="Z155" s="12"/>
      <c r="AA155" s="10" t="str">
        <f t="shared" si="17"/>
        <v/>
      </c>
      <c r="AB155" s="10">
        <f t="shared" si="17"/>
        <v>7143.0800000000008</v>
      </c>
      <c r="AC155" s="10" t="str">
        <f t="shared" si="17"/>
        <v/>
      </c>
      <c r="AD155" s="10" t="str">
        <f t="shared" si="17"/>
        <v/>
      </c>
      <c r="AE155" s="10" t="str">
        <f t="shared" si="17"/>
        <v/>
      </c>
      <c r="AF155" s="10" t="str">
        <f t="shared" si="17"/>
        <v/>
      </c>
      <c r="AG155" s="10" t="str">
        <f t="shared" si="17"/>
        <v/>
      </c>
      <c r="AH155" s="14">
        <f t="shared" si="21"/>
        <v>0</v>
      </c>
      <c r="AI155" s="12"/>
      <c r="AJ155" s="11" t="str">
        <f>IFERROR(VLOOKUP(A155,'[1]BP-18 Line Detail'!A$1:AJ$65536,36,FALSE),"")</f>
        <v>All Network</v>
      </c>
    </row>
    <row r="156" spans="1:36" x14ac:dyDescent="0.3">
      <c r="A156" s="15" t="s">
        <v>1206</v>
      </c>
      <c r="B156" s="29" t="str">
        <f>VLOOKUP(A156,'[1]Line Pivot'!A$1:C$65536,2,FALSE)</f>
        <v>CHEHALIS-CENTRALIA NO 2 ML LEWIS CO</v>
      </c>
      <c r="C156" s="10">
        <f>VLOOKUP(A156,'[1]Line Pivot'!A$1:C$65536,3,FALSE)</f>
        <v>6316709.9900000002</v>
      </c>
      <c r="D156" s="10">
        <f>IFERROR(VLOOKUP(A156,'[1]BP-18 Line Detail'!A$1:C$65536,3,FALSE),"")</f>
        <v>6316709.9900000002</v>
      </c>
      <c r="E156" s="11">
        <f t="shared" si="18"/>
        <v>0</v>
      </c>
      <c r="F156" s="12"/>
      <c r="G156" s="10">
        <f>IFERROR(VLOOKUP(A156,'[1]O&amp;M Pivot'!M$1:V$65536,10,FALSE),0)</f>
        <v>0</v>
      </c>
      <c r="H156" s="12"/>
      <c r="I156" s="13" t="s">
        <v>31</v>
      </c>
      <c r="J156" s="13">
        <v>1</v>
      </c>
      <c r="K156" s="13" t="s">
        <v>31</v>
      </c>
      <c r="L156" s="13" t="s">
        <v>31</v>
      </c>
      <c r="M156" s="13" t="s">
        <v>31</v>
      </c>
      <c r="N156" s="13" t="s">
        <v>31</v>
      </c>
      <c r="O156" s="13" t="s">
        <v>31</v>
      </c>
      <c r="P156" s="13">
        <f t="shared" si="19"/>
        <v>1</v>
      </c>
      <c r="Q156" s="12"/>
      <c r="R156" s="41" t="str">
        <f t="shared" si="23"/>
        <v/>
      </c>
      <c r="S156" s="41">
        <f t="shared" si="23"/>
        <v>6316709.9900000002</v>
      </c>
      <c r="T156" s="41" t="str">
        <f t="shared" si="23"/>
        <v/>
      </c>
      <c r="U156" s="41" t="str">
        <f t="shared" si="22"/>
        <v/>
      </c>
      <c r="V156" s="41" t="str">
        <f t="shared" si="22"/>
        <v/>
      </c>
      <c r="W156" s="41" t="str">
        <f t="shared" si="22"/>
        <v/>
      </c>
      <c r="X156" s="41" t="str">
        <f t="shared" si="22"/>
        <v/>
      </c>
      <c r="Y156" s="14">
        <f t="shared" si="20"/>
        <v>0</v>
      </c>
      <c r="Z156" s="12"/>
      <c r="AA156" s="10" t="str">
        <f t="shared" si="17"/>
        <v/>
      </c>
      <c r="AB156" s="10">
        <f t="shared" si="17"/>
        <v>0</v>
      </c>
      <c r="AC156" s="10" t="str">
        <f t="shared" si="17"/>
        <v/>
      </c>
      <c r="AD156" s="10" t="str">
        <f t="shared" si="17"/>
        <v/>
      </c>
      <c r="AE156" s="10" t="str">
        <f t="shared" si="17"/>
        <v/>
      </c>
      <c r="AF156" s="10" t="str">
        <f t="shared" si="17"/>
        <v/>
      </c>
      <c r="AG156" s="10" t="str">
        <f t="shared" si="17"/>
        <v/>
      </c>
      <c r="AH156" s="14">
        <f t="shared" si="21"/>
        <v>0</v>
      </c>
      <c r="AI156" s="12"/>
      <c r="AJ156" s="11" t="str">
        <f>IFERROR(VLOOKUP(A156,'[1]BP-18 Line Detail'!A$1:AJ$65536,36,FALSE),"")</f>
        <v>New.  All Network.</v>
      </c>
    </row>
    <row r="157" spans="1:36" x14ac:dyDescent="0.3">
      <c r="A157" s="15" t="s">
        <v>1207</v>
      </c>
      <c r="B157" s="29" t="str">
        <f>VLOOKUP(A157,'[1]Line Pivot'!A$1:C$65536,2,FALSE)</f>
        <v>CHEHALIS-COVINGTON NO 1</v>
      </c>
      <c r="C157" s="10">
        <f>VLOOKUP(A157,'[1]Line Pivot'!A$1:C$65536,3,FALSE)</f>
        <v>2281607.7000000002</v>
      </c>
      <c r="D157" s="10">
        <f>IFERROR(VLOOKUP(A157,'[1]BP-18 Line Detail'!A$1:C$65536,3,FALSE),"")</f>
        <v>2235062.25</v>
      </c>
      <c r="E157" s="11">
        <f t="shared" si="18"/>
        <v>2.082512466934654E-2</v>
      </c>
      <c r="F157" s="12"/>
      <c r="G157" s="10">
        <f>IFERROR(VLOOKUP(A157,'[1]O&amp;M Pivot'!M$1:V$65536,10,FALSE),0)</f>
        <v>232500.3271428571</v>
      </c>
      <c r="H157" s="12"/>
      <c r="I157" s="13" t="s">
        <v>31</v>
      </c>
      <c r="J157" s="13">
        <v>1</v>
      </c>
      <c r="K157" s="13" t="s">
        <v>31</v>
      </c>
      <c r="L157" s="13" t="s">
        <v>31</v>
      </c>
      <c r="M157" s="13" t="s">
        <v>31</v>
      </c>
      <c r="N157" s="13" t="s">
        <v>31</v>
      </c>
      <c r="O157" s="13" t="s">
        <v>31</v>
      </c>
      <c r="P157" s="13">
        <f t="shared" si="19"/>
        <v>1</v>
      </c>
      <c r="Q157" s="12"/>
      <c r="R157" s="41" t="str">
        <f t="shared" si="23"/>
        <v/>
      </c>
      <c r="S157" s="41">
        <f t="shared" si="23"/>
        <v>2281607.7000000002</v>
      </c>
      <c r="T157" s="41" t="str">
        <f t="shared" si="23"/>
        <v/>
      </c>
      <c r="U157" s="41" t="str">
        <f t="shared" si="22"/>
        <v/>
      </c>
      <c r="V157" s="41" t="str">
        <f t="shared" si="22"/>
        <v/>
      </c>
      <c r="W157" s="41" t="str">
        <f t="shared" si="22"/>
        <v/>
      </c>
      <c r="X157" s="41" t="str">
        <f t="shared" si="22"/>
        <v/>
      </c>
      <c r="Y157" s="14">
        <f t="shared" si="20"/>
        <v>0</v>
      </c>
      <c r="Z157" s="12"/>
      <c r="AA157" s="10" t="str">
        <f t="shared" si="17"/>
        <v/>
      </c>
      <c r="AB157" s="10">
        <f t="shared" si="17"/>
        <v>232500.3271428571</v>
      </c>
      <c r="AC157" s="10" t="str">
        <f t="shared" si="17"/>
        <v/>
      </c>
      <c r="AD157" s="10" t="str">
        <f t="shared" ref="AD157:AG220" si="24">IFERROR(L157*$G157,"")</f>
        <v/>
      </c>
      <c r="AE157" s="10" t="str">
        <f t="shared" si="24"/>
        <v/>
      </c>
      <c r="AF157" s="10" t="str">
        <f t="shared" si="24"/>
        <v/>
      </c>
      <c r="AG157" s="10" t="str">
        <f t="shared" si="24"/>
        <v/>
      </c>
      <c r="AH157" s="14">
        <f t="shared" si="21"/>
        <v>0</v>
      </c>
      <c r="AI157" s="12"/>
      <c r="AJ157" s="11" t="str">
        <f>IFERROR(VLOOKUP(A157,'[1]BP-18 Line Detail'!A$1:AJ$65536,36,FALSE),"")</f>
        <v>All Network</v>
      </c>
    </row>
    <row r="158" spans="1:36" x14ac:dyDescent="0.3">
      <c r="A158" s="15" t="s">
        <v>1208</v>
      </c>
      <c r="B158" s="29" t="str">
        <f>VLOOKUP(A158,'[1]Line Pivot'!A$1:C$65536,2,FALSE)</f>
        <v>CHEHALIS-MAYFIELD NO 1</v>
      </c>
      <c r="C158" s="10">
        <f>VLOOKUP(A158,'[1]Line Pivot'!A$1:C$65536,3,FALSE)</f>
        <v>1705034.493</v>
      </c>
      <c r="D158" s="10">
        <f>IFERROR(VLOOKUP(A158,'[1]BP-18 Line Detail'!A$1:C$65536,3,FALSE),"")</f>
        <v>1665692.3630000001</v>
      </c>
      <c r="E158" s="11">
        <f t="shared" si="18"/>
        <v>2.3619085296844748E-2</v>
      </c>
      <c r="F158" s="12"/>
      <c r="G158" s="10">
        <f>IFERROR(VLOOKUP(A158,'[1]O&amp;M Pivot'!M$1:V$65536,10,FALSE),0)</f>
        <v>9000.8714285714286</v>
      </c>
      <c r="H158" s="12"/>
      <c r="I158" s="13" t="s">
        <v>31</v>
      </c>
      <c r="J158" s="13">
        <v>1</v>
      </c>
      <c r="K158" s="13" t="s">
        <v>31</v>
      </c>
      <c r="L158" s="13" t="s">
        <v>31</v>
      </c>
      <c r="M158" s="13" t="s">
        <v>31</v>
      </c>
      <c r="N158" s="13" t="s">
        <v>31</v>
      </c>
      <c r="O158" s="13" t="s">
        <v>31</v>
      </c>
      <c r="P158" s="13">
        <f t="shared" si="19"/>
        <v>1</v>
      </c>
      <c r="Q158" s="12"/>
      <c r="R158" s="41" t="str">
        <f t="shared" si="23"/>
        <v/>
      </c>
      <c r="S158" s="41">
        <f t="shared" si="23"/>
        <v>1705034.493</v>
      </c>
      <c r="T158" s="41" t="str">
        <f t="shared" si="23"/>
        <v/>
      </c>
      <c r="U158" s="41" t="str">
        <f t="shared" si="22"/>
        <v/>
      </c>
      <c r="V158" s="41" t="str">
        <f t="shared" si="22"/>
        <v/>
      </c>
      <c r="W158" s="41" t="str">
        <f t="shared" si="22"/>
        <v/>
      </c>
      <c r="X158" s="41" t="str">
        <f t="shared" si="22"/>
        <v/>
      </c>
      <c r="Y158" s="14">
        <f t="shared" si="20"/>
        <v>0</v>
      </c>
      <c r="Z158" s="12"/>
      <c r="AA158" s="10" t="str">
        <f t="shared" ref="AA158:AF221" si="25">IFERROR(I158*$G158,"")</f>
        <v/>
      </c>
      <c r="AB158" s="10">
        <f t="shared" si="25"/>
        <v>9000.8714285714286</v>
      </c>
      <c r="AC158" s="10" t="str">
        <f t="shared" si="25"/>
        <v/>
      </c>
      <c r="AD158" s="10" t="str">
        <f t="shared" si="24"/>
        <v/>
      </c>
      <c r="AE158" s="10" t="str">
        <f t="shared" si="24"/>
        <v/>
      </c>
      <c r="AF158" s="10" t="str">
        <f t="shared" si="24"/>
        <v/>
      </c>
      <c r="AG158" s="10" t="str">
        <f t="shared" si="24"/>
        <v/>
      </c>
      <c r="AH158" s="14">
        <f t="shared" si="21"/>
        <v>0</v>
      </c>
      <c r="AI158" s="12"/>
      <c r="AJ158" s="11" t="str">
        <f>IFERROR(VLOOKUP(A158,'[1]BP-18 Line Detail'!A$1:AJ$65536,36,FALSE),"")</f>
        <v>All Network</v>
      </c>
    </row>
    <row r="159" spans="1:36" x14ac:dyDescent="0.3">
      <c r="A159" s="15" t="s">
        <v>1209</v>
      </c>
      <c r="B159" s="29" t="str">
        <f>VLOOKUP(A159,'[1]Line Pivot'!A$1:C$65536,2,FALSE)</f>
        <v>CHEHALIS-OLYMPIA NO 1</v>
      </c>
      <c r="C159" s="10">
        <f>VLOOKUP(A159,'[1]Line Pivot'!A$1:C$65536,3,FALSE)</f>
        <v>3784066.2630000003</v>
      </c>
      <c r="D159" s="10">
        <f>IFERROR(VLOOKUP(A159,'[1]BP-18 Line Detail'!A$1:C$65536,3,FALSE),"")</f>
        <v>3779861.7530000005</v>
      </c>
      <c r="E159" s="11">
        <f t="shared" si="18"/>
        <v>1.1123449149066738E-3</v>
      </c>
      <c r="F159" s="12"/>
      <c r="G159" s="10">
        <f>IFERROR(VLOOKUP(A159,'[1]O&amp;M Pivot'!M$1:V$65536,10,FALSE),0)</f>
        <v>16903.084285714289</v>
      </c>
      <c r="H159" s="12"/>
      <c r="I159" s="13" t="s">
        <v>31</v>
      </c>
      <c r="J159" s="13">
        <v>1</v>
      </c>
      <c r="K159" s="13" t="s">
        <v>31</v>
      </c>
      <c r="L159" s="13" t="s">
        <v>31</v>
      </c>
      <c r="M159" s="13" t="s">
        <v>31</v>
      </c>
      <c r="N159" s="13" t="s">
        <v>31</v>
      </c>
      <c r="O159" s="13" t="s">
        <v>31</v>
      </c>
      <c r="P159" s="13">
        <f t="shared" si="19"/>
        <v>1</v>
      </c>
      <c r="Q159" s="12"/>
      <c r="R159" s="41" t="str">
        <f t="shared" si="23"/>
        <v/>
      </c>
      <c r="S159" s="41">
        <f t="shared" si="23"/>
        <v>3784066.2630000003</v>
      </c>
      <c r="T159" s="41" t="str">
        <f t="shared" si="23"/>
        <v/>
      </c>
      <c r="U159" s="41" t="str">
        <f t="shared" si="22"/>
        <v/>
      </c>
      <c r="V159" s="41" t="str">
        <f t="shared" si="22"/>
        <v/>
      </c>
      <c r="W159" s="41" t="str">
        <f t="shared" si="22"/>
        <v/>
      </c>
      <c r="X159" s="41" t="str">
        <f t="shared" si="22"/>
        <v/>
      </c>
      <c r="Y159" s="14">
        <f t="shared" si="20"/>
        <v>0</v>
      </c>
      <c r="Z159" s="12"/>
      <c r="AA159" s="10" t="str">
        <f t="shared" si="25"/>
        <v/>
      </c>
      <c r="AB159" s="10">
        <f t="shared" si="25"/>
        <v>16903.084285714289</v>
      </c>
      <c r="AC159" s="10" t="str">
        <f t="shared" si="25"/>
        <v/>
      </c>
      <c r="AD159" s="10" t="str">
        <f t="shared" si="24"/>
        <v/>
      </c>
      <c r="AE159" s="10" t="str">
        <f t="shared" si="24"/>
        <v/>
      </c>
      <c r="AF159" s="10" t="str">
        <f t="shared" si="24"/>
        <v/>
      </c>
      <c r="AG159" s="10" t="str">
        <f t="shared" si="24"/>
        <v/>
      </c>
      <c r="AH159" s="14">
        <f t="shared" si="21"/>
        <v>0</v>
      </c>
      <c r="AI159" s="12"/>
      <c r="AJ159" s="11" t="str">
        <f>IFERROR(VLOOKUP(A159,'[1]BP-18 Line Detail'!A$1:AJ$65536,36,FALSE),"")</f>
        <v>All Network</v>
      </c>
    </row>
    <row r="160" spans="1:36" x14ac:dyDescent="0.3">
      <c r="A160" s="15" t="s">
        <v>1210</v>
      </c>
      <c r="B160" s="29" t="str">
        <f>VLOOKUP(A160,'[1]Line Pivot'!A$1:C$65536,2,FALSE)</f>
        <v>CHEHALIS-RAYMOND NO 1</v>
      </c>
      <c r="C160" s="10">
        <f>VLOOKUP(A160,'[1]Line Pivot'!A$1:C$65536,3,FALSE)</f>
        <v>15729595.603</v>
      </c>
      <c r="D160" s="10">
        <f>IFERROR(VLOOKUP(A160,'[1]BP-18 Line Detail'!A$1:C$65536,3,FALSE),"")</f>
        <v>15442914.242999999</v>
      </c>
      <c r="E160" s="11">
        <f t="shared" si="18"/>
        <v>1.8563941720387968E-2</v>
      </c>
      <c r="F160" s="12"/>
      <c r="G160" s="10">
        <f>IFERROR(VLOOKUP(A160,'[1]O&amp;M Pivot'!M$1:V$65536,10,FALSE),0)</f>
        <v>24927.211428571427</v>
      </c>
      <c r="H160" s="12"/>
      <c r="I160" s="13" t="s">
        <v>31</v>
      </c>
      <c r="J160" s="13">
        <v>1</v>
      </c>
      <c r="K160" s="13" t="s">
        <v>31</v>
      </c>
      <c r="L160" s="13" t="s">
        <v>31</v>
      </c>
      <c r="M160" s="13" t="s">
        <v>31</v>
      </c>
      <c r="N160" s="13" t="s">
        <v>31</v>
      </c>
      <c r="O160" s="13" t="s">
        <v>31</v>
      </c>
      <c r="P160" s="13">
        <f t="shared" si="19"/>
        <v>1</v>
      </c>
      <c r="Q160" s="12"/>
      <c r="R160" s="41" t="str">
        <f t="shared" si="23"/>
        <v/>
      </c>
      <c r="S160" s="41">
        <f t="shared" si="23"/>
        <v>15729595.603</v>
      </c>
      <c r="T160" s="41" t="str">
        <f t="shared" si="23"/>
        <v/>
      </c>
      <c r="U160" s="41" t="str">
        <f t="shared" si="22"/>
        <v/>
      </c>
      <c r="V160" s="41" t="str">
        <f t="shared" si="22"/>
        <v/>
      </c>
      <c r="W160" s="41" t="str">
        <f t="shared" si="22"/>
        <v/>
      </c>
      <c r="X160" s="41" t="str">
        <f t="shared" si="22"/>
        <v/>
      </c>
      <c r="Y160" s="14">
        <f t="shared" si="20"/>
        <v>0</v>
      </c>
      <c r="Z160" s="12"/>
      <c r="AA160" s="10" t="str">
        <f t="shared" si="25"/>
        <v/>
      </c>
      <c r="AB160" s="10">
        <f t="shared" si="25"/>
        <v>24927.211428571427</v>
      </c>
      <c r="AC160" s="10" t="str">
        <f t="shared" si="25"/>
        <v/>
      </c>
      <c r="AD160" s="10" t="str">
        <f t="shared" si="24"/>
        <v/>
      </c>
      <c r="AE160" s="10" t="str">
        <f t="shared" si="24"/>
        <v/>
      </c>
      <c r="AF160" s="10" t="str">
        <f t="shared" si="24"/>
        <v/>
      </c>
      <c r="AG160" s="10" t="str">
        <f t="shared" si="24"/>
        <v/>
      </c>
      <c r="AH160" s="14">
        <f t="shared" si="21"/>
        <v>0</v>
      </c>
      <c r="AI160" s="12"/>
      <c r="AJ160" s="11" t="str">
        <f>IFERROR(VLOOKUP(A160,'[1]BP-18 Line Detail'!A$1:AJ$65536,36,FALSE),"")</f>
        <v>All Network</v>
      </c>
    </row>
    <row r="161" spans="1:36" x14ac:dyDescent="0.3">
      <c r="A161" s="15" t="s">
        <v>1211</v>
      </c>
      <c r="B161" s="29" t="str">
        <f>VLOOKUP(A161,'[1]Line Pivot'!A$1:C$65536,2,FALSE)</f>
        <v>CHEMAWA-SALEM ALUMINA NO 1</v>
      </c>
      <c r="C161" s="10">
        <f>VLOOKUP(A161,'[1]Line Pivot'!A$1:C$65536,3,FALSE)</f>
        <v>324986.06</v>
      </c>
      <c r="D161" s="10">
        <f>IFERROR(VLOOKUP(A161,'[1]BP-18 Line Detail'!A$1:C$65536,3,FALSE),"")</f>
        <v>324986.06</v>
      </c>
      <c r="E161" s="11">
        <f t="shared" si="18"/>
        <v>0</v>
      </c>
      <c r="F161" s="12"/>
      <c r="G161" s="10">
        <f>IFERROR(VLOOKUP(A161,'[1]O&amp;M Pivot'!M$1:V$65536,10,FALSE),0)</f>
        <v>2973.9428571428571</v>
      </c>
      <c r="H161" s="12"/>
      <c r="I161" s="13" t="s">
        <v>31</v>
      </c>
      <c r="J161" s="13">
        <v>1</v>
      </c>
      <c r="K161" s="13" t="s">
        <v>31</v>
      </c>
      <c r="L161" s="13" t="s">
        <v>31</v>
      </c>
      <c r="M161" s="13" t="s">
        <v>31</v>
      </c>
      <c r="N161" s="13" t="s">
        <v>31</v>
      </c>
      <c r="O161" s="13" t="s">
        <v>31</v>
      </c>
      <c r="P161" s="13">
        <f t="shared" si="19"/>
        <v>1</v>
      </c>
      <c r="Q161" s="12"/>
      <c r="R161" s="41" t="str">
        <f t="shared" si="23"/>
        <v/>
      </c>
      <c r="S161" s="41">
        <f t="shared" si="23"/>
        <v>324986.06</v>
      </c>
      <c r="T161" s="41" t="str">
        <f t="shared" si="23"/>
        <v/>
      </c>
      <c r="U161" s="41" t="str">
        <f t="shared" si="22"/>
        <v/>
      </c>
      <c r="V161" s="41" t="str">
        <f t="shared" si="22"/>
        <v/>
      </c>
      <c r="W161" s="41" t="str">
        <f t="shared" si="22"/>
        <v/>
      </c>
      <c r="X161" s="41" t="str">
        <f t="shared" si="22"/>
        <v/>
      </c>
      <c r="Y161" s="14">
        <f t="shared" si="20"/>
        <v>0</v>
      </c>
      <c r="Z161" s="12"/>
      <c r="AA161" s="10" t="str">
        <f t="shared" si="25"/>
        <v/>
      </c>
      <c r="AB161" s="10">
        <f t="shared" si="25"/>
        <v>2973.9428571428571</v>
      </c>
      <c r="AC161" s="10" t="str">
        <f t="shared" si="25"/>
        <v/>
      </c>
      <c r="AD161" s="10" t="str">
        <f t="shared" si="24"/>
        <v/>
      </c>
      <c r="AE161" s="10" t="str">
        <f t="shared" si="24"/>
        <v/>
      </c>
      <c r="AF161" s="10" t="str">
        <f t="shared" si="24"/>
        <v/>
      </c>
      <c r="AG161" s="10" t="str">
        <f t="shared" si="24"/>
        <v/>
      </c>
      <c r="AH161" s="14">
        <f t="shared" si="21"/>
        <v>0</v>
      </c>
      <c r="AI161" s="12"/>
      <c r="AJ161" s="11" t="str">
        <f>IFERROR(VLOOKUP(A161,'[1]BP-18 Line Detail'!A$1:AJ$65536,36,FALSE),"")</f>
        <v>All Network</v>
      </c>
    </row>
    <row r="162" spans="1:36" x14ac:dyDescent="0.3">
      <c r="A162" s="15" t="s">
        <v>1212</v>
      </c>
      <c r="B162" s="29" t="str">
        <f>VLOOKUP(A162,'[1]Line Pivot'!A$1:C$65536,2,FALSE)</f>
        <v>CHEMAWA-SALEM NO 1</v>
      </c>
      <c r="C162" s="10">
        <f>VLOOKUP(A162,'[1]Line Pivot'!A$1:C$65536,3,FALSE)</f>
        <v>4818148.5299999993</v>
      </c>
      <c r="D162" s="10">
        <f>IFERROR(VLOOKUP(A162,'[1]BP-18 Line Detail'!A$1:C$65536,3,FALSE),"")</f>
        <v>4818148.5299999993</v>
      </c>
      <c r="E162" s="11">
        <f t="shared" si="18"/>
        <v>0</v>
      </c>
      <c r="F162" s="12"/>
      <c r="G162" s="10">
        <f>IFERROR(VLOOKUP(A162,'[1]O&amp;M Pivot'!M$1:V$65536,10,FALSE),0)</f>
        <v>3137.7085714285713</v>
      </c>
      <c r="H162" s="12"/>
      <c r="I162" s="13" t="s">
        <v>31</v>
      </c>
      <c r="J162" s="13">
        <v>1</v>
      </c>
      <c r="K162" s="13" t="s">
        <v>31</v>
      </c>
      <c r="L162" s="13" t="s">
        <v>31</v>
      </c>
      <c r="M162" s="13" t="s">
        <v>31</v>
      </c>
      <c r="N162" s="13" t="s">
        <v>31</v>
      </c>
      <c r="O162" s="13" t="s">
        <v>31</v>
      </c>
      <c r="P162" s="13">
        <f t="shared" si="19"/>
        <v>1</v>
      </c>
      <c r="Q162" s="12"/>
      <c r="R162" s="41" t="str">
        <f t="shared" si="23"/>
        <v/>
      </c>
      <c r="S162" s="41">
        <f t="shared" si="23"/>
        <v>4818148.5299999993</v>
      </c>
      <c r="T162" s="41" t="str">
        <f t="shared" si="23"/>
        <v/>
      </c>
      <c r="U162" s="41" t="str">
        <f t="shared" si="22"/>
        <v/>
      </c>
      <c r="V162" s="41" t="str">
        <f t="shared" si="22"/>
        <v/>
      </c>
      <c r="W162" s="41" t="str">
        <f t="shared" si="22"/>
        <v/>
      </c>
      <c r="X162" s="41" t="str">
        <f t="shared" si="22"/>
        <v/>
      </c>
      <c r="Y162" s="14">
        <f t="shared" si="20"/>
        <v>0</v>
      </c>
      <c r="Z162" s="12"/>
      <c r="AA162" s="10" t="str">
        <f t="shared" si="25"/>
        <v/>
      </c>
      <c r="AB162" s="10">
        <f t="shared" si="25"/>
        <v>3137.7085714285713</v>
      </c>
      <c r="AC162" s="10" t="str">
        <f t="shared" si="25"/>
        <v/>
      </c>
      <c r="AD162" s="10" t="str">
        <f t="shared" si="24"/>
        <v/>
      </c>
      <c r="AE162" s="10" t="str">
        <f t="shared" si="24"/>
        <v/>
      </c>
      <c r="AF162" s="10" t="str">
        <f t="shared" si="24"/>
        <v/>
      </c>
      <c r="AG162" s="10" t="str">
        <f t="shared" si="24"/>
        <v/>
      </c>
      <c r="AH162" s="14">
        <f t="shared" si="21"/>
        <v>0</v>
      </c>
      <c r="AI162" s="12"/>
      <c r="AJ162" s="11" t="str">
        <f>IFERROR(VLOOKUP(A162,'[1]BP-18 Line Detail'!A$1:AJ$65536,36,FALSE),"")</f>
        <v>All Network</v>
      </c>
    </row>
    <row r="163" spans="1:36" x14ac:dyDescent="0.3">
      <c r="A163" s="15" t="s">
        <v>1213</v>
      </c>
      <c r="B163" s="29" t="str">
        <f>VLOOKUP(A163,'[1]Line Pivot'!A$1:C$65536,2,FALSE)</f>
        <v>CHEMAWA-SALEM NO 2</v>
      </c>
      <c r="C163" s="10">
        <f>VLOOKUP(A163,'[1]Line Pivot'!A$1:C$65536,3,FALSE)</f>
        <v>302519.28000000003</v>
      </c>
      <c r="D163" s="10">
        <f>IFERROR(VLOOKUP(A163,'[1]BP-18 Line Detail'!A$1:C$65536,3,FALSE),"")</f>
        <v>302519.28000000003</v>
      </c>
      <c r="E163" s="11">
        <f t="shared" si="18"/>
        <v>0</v>
      </c>
      <c r="F163" s="12"/>
      <c r="G163" s="10">
        <f>IFERROR(VLOOKUP(A163,'[1]O&amp;M Pivot'!M$1:V$65536,10,FALSE),0)</f>
        <v>1613.1242857142859</v>
      </c>
      <c r="H163" s="12"/>
      <c r="I163" s="13" t="s">
        <v>31</v>
      </c>
      <c r="J163" s="13">
        <v>1</v>
      </c>
      <c r="K163" s="13" t="s">
        <v>31</v>
      </c>
      <c r="L163" s="13" t="s">
        <v>31</v>
      </c>
      <c r="M163" s="13" t="s">
        <v>31</v>
      </c>
      <c r="N163" s="13" t="s">
        <v>31</v>
      </c>
      <c r="O163" s="13" t="s">
        <v>31</v>
      </c>
      <c r="P163" s="13">
        <f t="shared" si="19"/>
        <v>1</v>
      </c>
      <c r="Q163" s="12"/>
      <c r="R163" s="41" t="str">
        <f t="shared" si="23"/>
        <v/>
      </c>
      <c r="S163" s="41">
        <f t="shared" si="23"/>
        <v>302519.28000000003</v>
      </c>
      <c r="T163" s="41" t="str">
        <f t="shared" si="23"/>
        <v/>
      </c>
      <c r="U163" s="41" t="str">
        <f t="shared" si="22"/>
        <v/>
      </c>
      <c r="V163" s="41" t="str">
        <f t="shared" si="22"/>
        <v/>
      </c>
      <c r="W163" s="41" t="str">
        <f t="shared" si="22"/>
        <v/>
      </c>
      <c r="X163" s="41" t="str">
        <f t="shared" si="22"/>
        <v/>
      </c>
      <c r="Y163" s="14">
        <f t="shared" si="20"/>
        <v>0</v>
      </c>
      <c r="Z163" s="12"/>
      <c r="AA163" s="10" t="str">
        <f t="shared" si="25"/>
        <v/>
      </c>
      <c r="AB163" s="10">
        <f t="shared" si="25"/>
        <v>1613.1242857142859</v>
      </c>
      <c r="AC163" s="10" t="str">
        <f t="shared" si="25"/>
        <v/>
      </c>
      <c r="AD163" s="10" t="str">
        <f t="shared" si="24"/>
        <v/>
      </c>
      <c r="AE163" s="10" t="str">
        <f t="shared" si="24"/>
        <v/>
      </c>
      <c r="AF163" s="10" t="str">
        <f t="shared" si="24"/>
        <v/>
      </c>
      <c r="AG163" s="10" t="str">
        <f t="shared" si="24"/>
        <v/>
      </c>
      <c r="AH163" s="14">
        <f t="shared" si="21"/>
        <v>0</v>
      </c>
      <c r="AI163" s="12"/>
      <c r="AJ163" s="11" t="str">
        <f>IFERROR(VLOOKUP(A163,'[1]BP-18 Line Detail'!A$1:AJ$65536,36,FALSE),"")</f>
        <v>All Network</v>
      </c>
    </row>
    <row r="164" spans="1:36" x14ac:dyDescent="0.3">
      <c r="A164" s="15" t="s">
        <v>1214</v>
      </c>
      <c r="B164" s="29" t="str">
        <f>VLOOKUP(A164,'[1]Line Pivot'!A$1:C$65536,2,FALSE)</f>
        <v>CHENEY TAP TO SILVER LAKE-SUNSET</v>
      </c>
      <c r="C164" s="10">
        <f>VLOOKUP(A164,'[1]Line Pivot'!A$1:C$65536,3,FALSE)</f>
        <v>407930.75</v>
      </c>
      <c r="D164" s="10">
        <f>IFERROR(VLOOKUP(A164,'[1]BP-18 Line Detail'!A$1:C$65536,3,FALSE),"")</f>
        <v>391745.12999999995</v>
      </c>
      <c r="E164" s="11">
        <f t="shared" si="18"/>
        <v>4.1316710178375557E-2</v>
      </c>
      <c r="F164" s="12"/>
      <c r="G164" s="10">
        <f>IFERROR(VLOOKUP(A164,'[1]O&amp;M Pivot'!M$1:V$65536,10,FALSE),0)</f>
        <v>6414.5085714285724</v>
      </c>
      <c r="H164" s="12"/>
      <c r="I164" s="13" t="s">
        <v>31</v>
      </c>
      <c r="J164" s="13"/>
      <c r="K164" s="13" t="s">
        <v>31</v>
      </c>
      <c r="L164" s="13" t="s">
        <v>31</v>
      </c>
      <c r="M164" s="13" t="s">
        <v>31</v>
      </c>
      <c r="N164" s="13" t="s">
        <v>31</v>
      </c>
      <c r="O164" s="17">
        <v>1</v>
      </c>
      <c r="P164" s="13">
        <f t="shared" si="19"/>
        <v>1</v>
      </c>
      <c r="Q164" s="12"/>
      <c r="R164" s="41" t="str">
        <f t="shared" si="23"/>
        <v/>
      </c>
      <c r="S164" s="41">
        <f t="shared" si="23"/>
        <v>0</v>
      </c>
      <c r="T164" s="41" t="str">
        <f t="shared" si="23"/>
        <v/>
      </c>
      <c r="U164" s="41" t="str">
        <f t="shared" si="22"/>
        <v/>
      </c>
      <c r="V164" s="41" t="str">
        <f t="shared" si="22"/>
        <v/>
      </c>
      <c r="W164" s="41" t="str">
        <f t="shared" si="22"/>
        <v/>
      </c>
      <c r="X164" s="41">
        <f t="shared" si="22"/>
        <v>407930.75</v>
      </c>
      <c r="Y164" s="14">
        <f t="shared" si="20"/>
        <v>0</v>
      </c>
      <c r="Z164" s="12"/>
      <c r="AA164" s="10" t="str">
        <f t="shared" si="25"/>
        <v/>
      </c>
      <c r="AB164" s="10">
        <f t="shared" si="25"/>
        <v>0</v>
      </c>
      <c r="AC164" s="10" t="str">
        <f t="shared" si="25"/>
        <v/>
      </c>
      <c r="AD164" s="10" t="str">
        <f t="shared" si="24"/>
        <v/>
      </c>
      <c r="AE164" s="10" t="str">
        <f t="shared" si="24"/>
        <v/>
      </c>
      <c r="AF164" s="10" t="str">
        <f t="shared" si="24"/>
        <v/>
      </c>
      <c r="AG164" s="10">
        <f t="shared" si="24"/>
        <v>6414.5085714285724</v>
      </c>
      <c r="AH164" s="14">
        <f t="shared" si="21"/>
        <v>0</v>
      </c>
      <c r="AI164" s="12"/>
      <c r="AJ164" s="17" t="s">
        <v>1215</v>
      </c>
    </row>
    <row r="165" spans="1:36" x14ac:dyDescent="0.3">
      <c r="A165" s="15" t="s">
        <v>1216</v>
      </c>
      <c r="B165" s="29" t="str">
        <f>VLOOKUP(A165,'[1]Line Pivot'!A$1:C$65536,2,FALSE)</f>
        <v>CHENOWETH-GOLDENDALE NO 1</v>
      </c>
      <c r="C165" s="10">
        <f>VLOOKUP(A165,'[1]Line Pivot'!A$1:C$65536,3,FALSE)</f>
        <v>2167079.16</v>
      </c>
      <c r="D165" s="10">
        <f>IFERROR(VLOOKUP(A165,'[1]BP-18 Line Detail'!A$1:C$65536,3,FALSE),"")</f>
        <v>2167435</v>
      </c>
      <c r="E165" s="11">
        <f t="shared" si="18"/>
        <v>-1.6417562695068179E-4</v>
      </c>
      <c r="F165" s="12"/>
      <c r="G165" s="10">
        <f>IFERROR(VLOOKUP(A165,'[1]O&amp;M Pivot'!M$1:V$65536,10,FALSE),0)</f>
        <v>10703.424285714285</v>
      </c>
      <c r="H165" s="12"/>
      <c r="I165" s="13" t="s">
        <v>31</v>
      </c>
      <c r="J165" s="13">
        <v>1</v>
      </c>
      <c r="K165" s="13" t="s">
        <v>31</v>
      </c>
      <c r="L165" s="13" t="s">
        <v>31</v>
      </c>
      <c r="M165" s="13" t="s">
        <v>31</v>
      </c>
      <c r="N165" s="13" t="s">
        <v>31</v>
      </c>
      <c r="O165" s="13" t="s">
        <v>31</v>
      </c>
      <c r="P165" s="13">
        <f t="shared" si="19"/>
        <v>1</v>
      </c>
      <c r="Q165" s="12"/>
      <c r="R165" s="41" t="str">
        <f t="shared" si="23"/>
        <v/>
      </c>
      <c r="S165" s="41">
        <f t="shared" si="23"/>
        <v>2167079.16</v>
      </c>
      <c r="T165" s="41" t="str">
        <f t="shared" si="23"/>
        <v/>
      </c>
      <c r="U165" s="41" t="str">
        <f t="shared" si="22"/>
        <v/>
      </c>
      <c r="V165" s="41" t="str">
        <f t="shared" si="22"/>
        <v/>
      </c>
      <c r="W165" s="41" t="str">
        <f t="shared" si="22"/>
        <v/>
      </c>
      <c r="X165" s="41" t="str">
        <f t="shared" si="22"/>
        <v/>
      </c>
      <c r="Y165" s="14">
        <f t="shared" si="20"/>
        <v>0</v>
      </c>
      <c r="Z165" s="12"/>
      <c r="AA165" s="10" t="str">
        <f t="shared" si="25"/>
        <v/>
      </c>
      <c r="AB165" s="10">
        <f t="shared" si="25"/>
        <v>10703.424285714285</v>
      </c>
      <c r="AC165" s="10" t="str">
        <f t="shared" si="25"/>
        <v/>
      </c>
      <c r="AD165" s="10" t="str">
        <f t="shared" si="24"/>
        <v/>
      </c>
      <c r="AE165" s="10" t="str">
        <f t="shared" si="24"/>
        <v/>
      </c>
      <c r="AF165" s="10" t="str">
        <f t="shared" si="24"/>
        <v/>
      </c>
      <c r="AG165" s="10" t="str">
        <f t="shared" si="24"/>
        <v/>
      </c>
      <c r="AH165" s="14">
        <f t="shared" si="21"/>
        <v>0</v>
      </c>
      <c r="AI165" s="12"/>
      <c r="AJ165" s="11" t="str">
        <f>IFERROR(VLOOKUP(A165,'[1]BP-18 Line Detail'!A$1:AJ$65536,36,FALSE),"")</f>
        <v>All Network</v>
      </c>
    </row>
    <row r="166" spans="1:36" x14ac:dyDescent="0.3">
      <c r="A166" s="15" t="s">
        <v>1217</v>
      </c>
      <c r="B166" s="29" t="str">
        <f>VLOOKUP(A166,'[1]Line Pivot'!A$1:C$65536,2,FALSE)</f>
        <v>CHENOWETH-HARVEY NO 1</v>
      </c>
      <c r="C166" s="10">
        <f>VLOOKUP(A166,'[1]Line Pivot'!A$1:C$65536,3,FALSE)</f>
        <v>65831</v>
      </c>
      <c r="D166" s="10">
        <f>IFERROR(VLOOKUP(A166,'[1]BP-18 Line Detail'!A$1:C$65536,3,FALSE),"")</f>
        <v>81982</v>
      </c>
      <c r="E166" s="11">
        <f t="shared" si="18"/>
        <v>-0.19700665999853625</v>
      </c>
      <c r="F166" s="12"/>
      <c r="G166" s="10">
        <f>IFERROR(VLOOKUP(A166,'[1]O&amp;M Pivot'!M$1:V$65536,10,FALSE),0)</f>
        <v>288.31714285714287</v>
      </c>
      <c r="H166" s="12"/>
      <c r="I166" s="13" t="s">
        <v>31</v>
      </c>
      <c r="J166" s="13" t="s">
        <v>31</v>
      </c>
      <c r="K166" s="13" t="s">
        <v>31</v>
      </c>
      <c r="L166" s="13" t="s">
        <v>31</v>
      </c>
      <c r="M166" s="13" t="s">
        <v>31</v>
      </c>
      <c r="N166" s="13" t="s">
        <v>31</v>
      </c>
      <c r="O166" s="13">
        <v>1</v>
      </c>
      <c r="P166" s="13">
        <f t="shared" si="19"/>
        <v>1</v>
      </c>
      <c r="Q166" s="12"/>
      <c r="R166" s="41" t="str">
        <f t="shared" si="23"/>
        <v/>
      </c>
      <c r="S166" s="41" t="str">
        <f t="shared" si="23"/>
        <v/>
      </c>
      <c r="T166" s="41" t="str">
        <f t="shared" si="23"/>
        <v/>
      </c>
      <c r="U166" s="41" t="str">
        <f t="shared" si="22"/>
        <v/>
      </c>
      <c r="V166" s="41" t="str">
        <f t="shared" si="22"/>
        <v/>
      </c>
      <c r="W166" s="41" t="str">
        <f t="shared" si="22"/>
        <v/>
      </c>
      <c r="X166" s="41">
        <f t="shared" si="22"/>
        <v>65831</v>
      </c>
      <c r="Y166" s="14">
        <f t="shared" si="20"/>
        <v>0</v>
      </c>
      <c r="Z166" s="12"/>
      <c r="AA166" s="10" t="str">
        <f t="shared" si="25"/>
        <v/>
      </c>
      <c r="AB166" s="10" t="str">
        <f t="shared" si="25"/>
        <v/>
      </c>
      <c r="AC166" s="10" t="str">
        <f t="shared" si="25"/>
        <v/>
      </c>
      <c r="AD166" s="10" t="str">
        <f t="shared" si="24"/>
        <v/>
      </c>
      <c r="AE166" s="10" t="str">
        <f t="shared" si="24"/>
        <v/>
      </c>
      <c r="AF166" s="10" t="str">
        <f t="shared" si="24"/>
        <v/>
      </c>
      <c r="AG166" s="10">
        <f t="shared" si="24"/>
        <v>288.31714285714287</v>
      </c>
      <c r="AH166" s="14">
        <f t="shared" si="21"/>
        <v>0</v>
      </c>
      <c r="AI166" s="12"/>
      <c r="AJ166" s="11" t="str">
        <f>IFERROR(VLOOKUP(A166,'[1]BP-18 Line Detail'!A$1:AJ$65536,36,FALSE),"")</f>
        <v>Retired in place.  REM 3/4/13.</v>
      </c>
    </row>
    <row r="167" spans="1:36" x14ac:dyDescent="0.3">
      <c r="A167" s="15" t="s">
        <v>1218</v>
      </c>
      <c r="B167" s="29" t="str">
        <f>VLOOKUP(A167,'[1]Line Pivot'!A$1:C$65536,2,FALSE)</f>
        <v>CHENOWETH-HARVEY NO 2</v>
      </c>
      <c r="C167" s="10">
        <f>VLOOKUP(A167,'[1]Line Pivot'!A$1:C$65536,3,FALSE)</f>
        <v>81980</v>
      </c>
      <c r="D167" s="10">
        <f>IFERROR(VLOOKUP(A167,'[1]BP-18 Line Detail'!A$1:C$65536,3,FALSE),"")</f>
        <v>81980</v>
      </c>
      <c r="E167" s="11">
        <f t="shared" si="18"/>
        <v>0</v>
      </c>
      <c r="F167" s="12"/>
      <c r="G167" s="10">
        <f>IFERROR(VLOOKUP(A167,'[1]O&amp;M Pivot'!M$1:V$65536,10,FALSE),0)</f>
        <v>163.43</v>
      </c>
      <c r="H167" s="12"/>
      <c r="I167" s="13" t="s">
        <v>31</v>
      </c>
      <c r="J167" s="13" t="s">
        <v>31</v>
      </c>
      <c r="K167" s="13" t="s">
        <v>31</v>
      </c>
      <c r="L167" s="13" t="s">
        <v>31</v>
      </c>
      <c r="M167" s="13" t="s">
        <v>31</v>
      </c>
      <c r="N167" s="13" t="s">
        <v>31</v>
      </c>
      <c r="O167" s="13">
        <v>1</v>
      </c>
      <c r="P167" s="13">
        <f t="shared" si="19"/>
        <v>1</v>
      </c>
      <c r="Q167" s="12"/>
      <c r="R167" s="41" t="str">
        <f t="shared" si="23"/>
        <v/>
      </c>
      <c r="S167" s="41" t="str">
        <f t="shared" si="23"/>
        <v/>
      </c>
      <c r="T167" s="41" t="str">
        <f t="shared" si="23"/>
        <v/>
      </c>
      <c r="U167" s="41" t="str">
        <f t="shared" si="22"/>
        <v/>
      </c>
      <c r="V167" s="41" t="str">
        <f t="shared" si="22"/>
        <v/>
      </c>
      <c r="W167" s="41" t="str">
        <f t="shared" si="22"/>
        <v/>
      </c>
      <c r="X167" s="41">
        <f t="shared" si="22"/>
        <v>81980</v>
      </c>
      <c r="Y167" s="14">
        <f t="shared" si="20"/>
        <v>0</v>
      </c>
      <c r="Z167" s="12"/>
      <c r="AA167" s="10" t="str">
        <f t="shared" si="25"/>
        <v/>
      </c>
      <c r="AB167" s="10" t="str">
        <f t="shared" si="25"/>
        <v/>
      </c>
      <c r="AC167" s="10" t="str">
        <f t="shared" si="25"/>
        <v/>
      </c>
      <c r="AD167" s="10" t="str">
        <f t="shared" si="24"/>
        <v/>
      </c>
      <c r="AE167" s="10" t="str">
        <f t="shared" si="24"/>
        <v/>
      </c>
      <c r="AF167" s="10" t="str">
        <f t="shared" si="24"/>
        <v/>
      </c>
      <c r="AG167" s="10">
        <f t="shared" si="24"/>
        <v>163.43</v>
      </c>
      <c r="AH167" s="14">
        <f t="shared" si="21"/>
        <v>0</v>
      </c>
      <c r="AI167" s="12"/>
      <c r="AJ167" s="11" t="str">
        <f>IFERROR(VLOOKUP(A167,'[1]BP-18 Line Detail'!A$1:AJ$65536,36,FALSE),"")</f>
        <v>Retired in place.  REM 3/4/13.</v>
      </c>
    </row>
    <row r="168" spans="1:36" x14ac:dyDescent="0.3">
      <c r="A168" s="15" t="s">
        <v>1219</v>
      </c>
      <c r="B168" s="29" t="str">
        <f>VLOOKUP(A168,'[1]Line Pivot'!A$1:C$65536,2,FALSE)</f>
        <v>CHIEF JOEPH-SICKLER NO 1 ML DOUGLAS CO</v>
      </c>
      <c r="C168" s="10">
        <f>VLOOKUP(A168,'[1]Line Pivot'!A$1:C$65536,3,FALSE)</f>
        <v>737581</v>
      </c>
      <c r="D168" s="10">
        <f>IFERROR(VLOOKUP(A168,'[1]BP-18 Line Detail'!A$1:C$65536,3,FALSE),"")</f>
        <v>737581</v>
      </c>
      <c r="E168" s="11">
        <f t="shared" si="18"/>
        <v>0</v>
      </c>
      <c r="F168" s="12"/>
      <c r="G168" s="10">
        <f>IFERROR(VLOOKUP(A168,'[1]O&amp;M Pivot'!M$1:V$65536,10,FALSE),0)</f>
        <v>0</v>
      </c>
      <c r="H168" s="12"/>
      <c r="I168" s="13" t="s">
        <v>31</v>
      </c>
      <c r="J168" s="13">
        <v>1</v>
      </c>
      <c r="K168" s="13" t="s">
        <v>31</v>
      </c>
      <c r="L168" s="13" t="s">
        <v>31</v>
      </c>
      <c r="M168" s="13" t="s">
        <v>31</v>
      </c>
      <c r="N168" s="13" t="s">
        <v>31</v>
      </c>
      <c r="O168" s="13" t="s">
        <v>31</v>
      </c>
      <c r="P168" s="13">
        <f t="shared" si="19"/>
        <v>1</v>
      </c>
      <c r="Q168" s="12"/>
      <c r="R168" s="41" t="str">
        <f t="shared" si="23"/>
        <v/>
      </c>
      <c r="S168" s="41">
        <f t="shared" si="23"/>
        <v>737581</v>
      </c>
      <c r="T168" s="41" t="str">
        <f t="shared" si="23"/>
        <v/>
      </c>
      <c r="U168" s="41" t="str">
        <f t="shared" si="22"/>
        <v/>
      </c>
      <c r="V168" s="41" t="str">
        <f t="shared" si="22"/>
        <v/>
      </c>
      <c r="W168" s="41" t="str">
        <f t="shared" si="22"/>
        <v/>
      </c>
      <c r="X168" s="41" t="str">
        <f t="shared" si="22"/>
        <v/>
      </c>
      <c r="Y168" s="14">
        <f t="shared" si="20"/>
        <v>0</v>
      </c>
      <c r="Z168" s="12"/>
      <c r="AA168" s="10" t="str">
        <f t="shared" si="25"/>
        <v/>
      </c>
      <c r="AB168" s="10">
        <f t="shared" si="25"/>
        <v>0</v>
      </c>
      <c r="AC168" s="10" t="str">
        <f t="shared" si="25"/>
        <v/>
      </c>
      <c r="AD168" s="10" t="str">
        <f t="shared" si="24"/>
        <v/>
      </c>
      <c r="AE168" s="10" t="str">
        <f t="shared" si="24"/>
        <v/>
      </c>
      <c r="AF168" s="10" t="str">
        <f t="shared" si="24"/>
        <v/>
      </c>
      <c r="AG168" s="10" t="str">
        <f t="shared" si="24"/>
        <v/>
      </c>
      <c r="AH168" s="14">
        <f t="shared" si="21"/>
        <v>0</v>
      </c>
      <c r="AI168" s="12"/>
      <c r="AJ168" s="11" t="str">
        <f>IFERROR(VLOOKUP(A168,'[1]BP-18 Line Detail'!A$1:AJ$65536,36,FALSE),"")</f>
        <v>MLEASE All Network</v>
      </c>
    </row>
    <row r="169" spans="1:36" x14ac:dyDescent="0.3">
      <c r="A169" s="15" t="s">
        <v>1220</v>
      </c>
      <c r="B169" s="29" t="str">
        <f>VLOOKUP(A169,'[1]Line Pivot'!A$1:C$65536,2,FALSE)</f>
        <v>CHIEF JOSEPH PH-CHIEF JOSEPH NO 1</v>
      </c>
      <c r="C169" s="10">
        <f>VLOOKUP(A169,'[1]Line Pivot'!A$1:C$65536,3,FALSE)</f>
        <v>68924</v>
      </c>
      <c r="D169" s="10">
        <f>IFERROR(VLOOKUP(A169,'[1]BP-18 Line Detail'!A$1:C$65536,3,FALSE),"")</f>
        <v>68924</v>
      </c>
      <c r="E169" s="11">
        <f t="shared" si="18"/>
        <v>0</v>
      </c>
      <c r="F169" s="12"/>
      <c r="G169" s="10">
        <f>IFERROR(VLOOKUP(A169,'[1]O&amp;M Pivot'!M$1:V$65536,10,FALSE),0)</f>
        <v>838.0542857142857</v>
      </c>
      <c r="H169" s="12"/>
      <c r="I169" s="13">
        <v>1</v>
      </c>
      <c r="J169" s="13" t="s">
        <v>31</v>
      </c>
      <c r="K169" s="13" t="s">
        <v>31</v>
      </c>
      <c r="L169" s="13" t="s">
        <v>31</v>
      </c>
      <c r="M169" s="13" t="s">
        <v>31</v>
      </c>
      <c r="N169" s="13" t="s">
        <v>31</v>
      </c>
      <c r="O169" s="13" t="s">
        <v>31</v>
      </c>
      <c r="P169" s="13">
        <f t="shared" si="19"/>
        <v>1</v>
      </c>
      <c r="Q169" s="12"/>
      <c r="R169" s="41">
        <f t="shared" si="23"/>
        <v>68924</v>
      </c>
      <c r="S169" s="41" t="str">
        <f t="shared" si="23"/>
        <v/>
      </c>
      <c r="T169" s="41" t="str">
        <f t="shared" si="23"/>
        <v/>
      </c>
      <c r="U169" s="41" t="str">
        <f t="shared" si="22"/>
        <v/>
      </c>
      <c r="V169" s="41" t="str">
        <f t="shared" si="22"/>
        <v/>
      </c>
      <c r="W169" s="41" t="str">
        <f t="shared" si="22"/>
        <v/>
      </c>
      <c r="X169" s="41" t="str">
        <f t="shared" si="22"/>
        <v/>
      </c>
      <c r="Y169" s="14">
        <f t="shared" si="20"/>
        <v>0</v>
      </c>
      <c r="Z169" s="12"/>
      <c r="AA169" s="10">
        <f t="shared" si="25"/>
        <v>838.0542857142857</v>
      </c>
      <c r="AB169" s="10" t="str">
        <f t="shared" si="25"/>
        <v/>
      </c>
      <c r="AC169" s="10" t="str">
        <f t="shared" si="25"/>
        <v/>
      </c>
      <c r="AD169" s="10" t="str">
        <f t="shared" si="24"/>
        <v/>
      </c>
      <c r="AE169" s="10" t="str">
        <f t="shared" si="24"/>
        <v/>
      </c>
      <c r="AF169" s="10" t="str">
        <f t="shared" si="24"/>
        <v/>
      </c>
      <c r="AG169" s="10" t="str">
        <f t="shared" si="24"/>
        <v/>
      </c>
      <c r="AH169" s="14">
        <f t="shared" si="21"/>
        <v>0</v>
      </c>
      <c r="AI169" s="12"/>
      <c r="AJ169" s="11" t="str">
        <f>IFERROR(VLOOKUP(A169,'[1]BP-18 Line Detail'!A$1:AJ$65536,36,FALSE),"")</f>
        <v>All Generation Integration</v>
      </c>
    </row>
    <row r="170" spans="1:36" x14ac:dyDescent="0.3">
      <c r="A170" s="15" t="s">
        <v>1221</v>
      </c>
      <c r="B170" s="29" t="str">
        <f>VLOOKUP(A170,'[1]Line Pivot'!A$1:C$65536,2,FALSE)</f>
        <v>CHIEF JOSEPH PH-CHIEF JOSEPH NO 2</v>
      </c>
      <c r="C170" s="10">
        <f>VLOOKUP(A170,'[1]Line Pivot'!A$1:C$65536,3,FALSE)</f>
        <v>89376</v>
      </c>
      <c r="D170" s="10">
        <f>IFERROR(VLOOKUP(A170,'[1]BP-18 Line Detail'!A$1:C$65536,3,FALSE),"")</f>
        <v>89376</v>
      </c>
      <c r="E170" s="11">
        <f t="shared" si="18"/>
        <v>0</v>
      </c>
      <c r="F170" s="12"/>
      <c r="G170" s="10">
        <f>IFERROR(VLOOKUP(A170,'[1]O&amp;M Pivot'!M$1:V$65536,10,FALSE),0)</f>
        <v>981.03714285714261</v>
      </c>
      <c r="H170" s="12"/>
      <c r="I170" s="13">
        <v>1</v>
      </c>
      <c r="J170" s="13" t="s">
        <v>31</v>
      </c>
      <c r="K170" s="13" t="s">
        <v>31</v>
      </c>
      <c r="L170" s="13" t="s">
        <v>31</v>
      </c>
      <c r="M170" s="13" t="s">
        <v>31</v>
      </c>
      <c r="N170" s="13" t="s">
        <v>31</v>
      </c>
      <c r="O170" s="13" t="s">
        <v>31</v>
      </c>
      <c r="P170" s="13">
        <f t="shared" si="19"/>
        <v>1</v>
      </c>
      <c r="Q170" s="12"/>
      <c r="R170" s="41">
        <f t="shared" si="23"/>
        <v>89376</v>
      </c>
      <c r="S170" s="41" t="str">
        <f t="shared" si="23"/>
        <v/>
      </c>
      <c r="T170" s="41" t="str">
        <f t="shared" si="23"/>
        <v/>
      </c>
      <c r="U170" s="41" t="str">
        <f t="shared" si="22"/>
        <v/>
      </c>
      <c r="V170" s="41" t="str">
        <f t="shared" si="22"/>
        <v/>
      </c>
      <c r="W170" s="41" t="str">
        <f t="shared" si="22"/>
        <v/>
      </c>
      <c r="X170" s="41" t="str">
        <f t="shared" si="22"/>
        <v/>
      </c>
      <c r="Y170" s="14">
        <f t="shared" si="20"/>
        <v>0</v>
      </c>
      <c r="Z170" s="12"/>
      <c r="AA170" s="10">
        <f t="shared" si="25"/>
        <v>981.03714285714261</v>
      </c>
      <c r="AB170" s="10" t="str">
        <f t="shared" si="25"/>
        <v/>
      </c>
      <c r="AC170" s="10" t="str">
        <f t="shared" si="25"/>
        <v/>
      </c>
      <c r="AD170" s="10" t="str">
        <f t="shared" si="24"/>
        <v/>
      </c>
      <c r="AE170" s="10" t="str">
        <f t="shared" si="24"/>
        <v/>
      </c>
      <c r="AF170" s="10" t="str">
        <f t="shared" si="24"/>
        <v/>
      </c>
      <c r="AG170" s="10" t="str">
        <f t="shared" si="24"/>
        <v/>
      </c>
      <c r="AH170" s="14">
        <f t="shared" si="21"/>
        <v>0</v>
      </c>
      <c r="AI170" s="12"/>
      <c r="AJ170" s="11" t="str">
        <f>IFERROR(VLOOKUP(A170,'[1]BP-18 Line Detail'!A$1:AJ$65536,36,FALSE),"")</f>
        <v>All Generation Integration</v>
      </c>
    </row>
    <row r="171" spans="1:36" x14ac:dyDescent="0.3">
      <c r="A171" s="15" t="s">
        <v>1222</v>
      </c>
      <c r="B171" s="29" t="str">
        <f>VLOOKUP(A171,'[1]Line Pivot'!A$1:C$65536,2,FALSE)</f>
        <v>CHIEF JOSEPH PH-CHIEF JOSEPH NO 3</v>
      </c>
      <c r="C171" s="10">
        <f>VLOOKUP(A171,'[1]Line Pivot'!A$1:C$65536,3,FALSE)</f>
        <v>82433</v>
      </c>
      <c r="D171" s="10">
        <f>IFERROR(VLOOKUP(A171,'[1]BP-18 Line Detail'!A$1:C$65536,3,FALSE),"")</f>
        <v>82433</v>
      </c>
      <c r="E171" s="11">
        <f t="shared" si="18"/>
        <v>0</v>
      </c>
      <c r="F171" s="12"/>
      <c r="G171" s="10">
        <f>IFERROR(VLOOKUP(A171,'[1]O&amp;M Pivot'!M$1:V$65536,10,FALSE),0)</f>
        <v>115.97571428571429</v>
      </c>
      <c r="H171" s="12"/>
      <c r="I171" s="13">
        <v>1</v>
      </c>
      <c r="J171" s="13" t="s">
        <v>31</v>
      </c>
      <c r="K171" s="13" t="s">
        <v>31</v>
      </c>
      <c r="L171" s="13" t="s">
        <v>31</v>
      </c>
      <c r="M171" s="13" t="s">
        <v>31</v>
      </c>
      <c r="N171" s="13" t="s">
        <v>31</v>
      </c>
      <c r="O171" s="13" t="s">
        <v>31</v>
      </c>
      <c r="P171" s="13">
        <f t="shared" si="19"/>
        <v>1</v>
      </c>
      <c r="Q171" s="12"/>
      <c r="R171" s="41">
        <f t="shared" si="23"/>
        <v>82433</v>
      </c>
      <c r="S171" s="41" t="str">
        <f t="shared" si="23"/>
        <v/>
      </c>
      <c r="T171" s="41" t="str">
        <f t="shared" si="23"/>
        <v/>
      </c>
      <c r="U171" s="41" t="str">
        <f t="shared" si="22"/>
        <v/>
      </c>
      <c r="V171" s="41" t="str">
        <f t="shared" si="22"/>
        <v/>
      </c>
      <c r="W171" s="41" t="str">
        <f t="shared" si="22"/>
        <v/>
      </c>
      <c r="X171" s="41" t="str">
        <f t="shared" si="22"/>
        <v/>
      </c>
      <c r="Y171" s="14">
        <f t="shared" si="20"/>
        <v>0</v>
      </c>
      <c r="Z171" s="12"/>
      <c r="AA171" s="10">
        <f t="shared" si="25"/>
        <v>115.97571428571429</v>
      </c>
      <c r="AB171" s="10" t="str">
        <f t="shared" si="25"/>
        <v/>
      </c>
      <c r="AC171" s="10" t="str">
        <f t="shared" si="25"/>
        <v/>
      </c>
      <c r="AD171" s="10" t="str">
        <f t="shared" si="24"/>
        <v/>
      </c>
      <c r="AE171" s="10" t="str">
        <f t="shared" si="24"/>
        <v/>
      </c>
      <c r="AF171" s="10" t="str">
        <f t="shared" si="24"/>
        <v/>
      </c>
      <c r="AG171" s="10" t="str">
        <f t="shared" si="24"/>
        <v/>
      </c>
      <c r="AH171" s="14">
        <f t="shared" si="21"/>
        <v>0</v>
      </c>
      <c r="AI171" s="12"/>
      <c r="AJ171" s="11" t="str">
        <f>IFERROR(VLOOKUP(A171,'[1]BP-18 Line Detail'!A$1:AJ$65536,36,FALSE),"")</f>
        <v>All Generation Integration</v>
      </c>
    </row>
    <row r="172" spans="1:36" x14ac:dyDescent="0.3">
      <c r="A172" s="15" t="s">
        <v>1223</v>
      </c>
      <c r="B172" s="29" t="str">
        <f>VLOOKUP(A172,'[1]Line Pivot'!A$1:C$65536,2,FALSE)</f>
        <v>CHIEF JOSEPH PH-CHIEF JOSEPH NO 5</v>
      </c>
      <c r="C172" s="10">
        <f>VLOOKUP(A172,'[1]Line Pivot'!A$1:C$65536,3,FALSE)</f>
        <v>475202</v>
      </c>
      <c r="D172" s="10">
        <f>IFERROR(VLOOKUP(A172,'[1]BP-18 Line Detail'!A$1:C$65536,3,FALSE),"")</f>
        <v>475202</v>
      </c>
      <c r="E172" s="11">
        <f t="shared" si="18"/>
        <v>0</v>
      </c>
      <c r="F172" s="12"/>
      <c r="G172" s="10">
        <f>IFERROR(VLOOKUP(A172,'[1]O&amp;M Pivot'!M$1:V$65536,10,FALSE),0)</f>
        <v>3125.0485714285714</v>
      </c>
      <c r="H172" s="12"/>
      <c r="I172" s="13">
        <v>1</v>
      </c>
      <c r="J172" s="13" t="s">
        <v>31</v>
      </c>
      <c r="K172" s="13" t="s">
        <v>31</v>
      </c>
      <c r="L172" s="13" t="s">
        <v>31</v>
      </c>
      <c r="M172" s="13" t="s">
        <v>31</v>
      </c>
      <c r="N172" s="13" t="s">
        <v>31</v>
      </c>
      <c r="O172" s="13" t="s">
        <v>31</v>
      </c>
      <c r="P172" s="13">
        <f t="shared" si="19"/>
        <v>1</v>
      </c>
      <c r="Q172" s="12"/>
      <c r="R172" s="41">
        <f t="shared" si="23"/>
        <v>475202</v>
      </c>
      <c r="S172" s="41" t="str">
        <f t="shared" si="23"/>
        <v/>
      </c>
      <c r="T172" s="41" t="str">
        <f t="shared" si="23"/>
        <v/>
      </c>
      <c r="U172" s="41" t="str">
        <f t="shared" si="22"/>
        <v/>
      </c>
      <c r="V172" s="41" t="str">
        <f t="shared" si="22"/>
        <v/>
      </c>
      <c r="W172" s="41" t="str">
        <f t="shared" si="22"/>
        <v/>
      </c>
      <c r="X172" s="41" t="str">
        <f t="shared" si="22"/>
        <v/>
      </c>
      <c r="Y172" s="14">
        <f t="shared" si="20"/>
        <v>0</v>
      </c>
      <c r="Z172" s="12"/>
      <c r="AA172" s="10">
        <f t="shared" si="25"/>
        <v>3125.0485714285714</v>
      </c>
      <c r="AB172" s="10" t="str">
        <f t="shared" si="25"/>
        <v/>
      </c>
      <c r="AC172" s="10" t="str">
        <f t="shared" si="25"/>
        <v/>
      </c>
      <c r="AD172" s="10" t="str">
        <f t="shared" si="24"/>
        <v/>
      </c>
      <c r="AE172" s="10" t="str">
        <f t="shared" si="24"/>
        <v/>
      </c>
      <c r="AF172" s="10" t="str">
        <f t="shared" si="24"/>
        <v/>
      </c>
      <c r="AG172" s="10" t="str">
        <f t="shared" si="24"/>
        <v/>
      </c>
      <c r="AH172" s="14">
        <f t="shared" si="21"/>
        <v>0</v>
      </c>
      <c r="AI172" s="12"/>
      <c r="AJ172" s="11" t="str">
        <f>IFERROR(VLOOKUP(A172,'[1]BP-18 Line Detail'!A$1:AJ$65536,36,FALSE),"")</f>
        <v>All Generation Integration</v>
      </c>
    </row>
    <row r="173" spans="1:36" x14ac:dyDescent="0.3">
      <c r="A173" s="15" t="s">
        <v>1224</v>
      </c>
      <c r="B173" s="29" t="str">
        <f>VLOOKUP(A173,'[1]Line Pivot'!A$1:C$65536,2,FALSE)</f>
        <v>CHIEF JOSEPH PH-CHIEF JOSEPH NO 6</v>
      </c>
      <c r="C173" s="10">
        <f>VLOOKUP(A173,'[1]Line Pivot'!A$1:C$65536,3,FALSE)</f>
        <v>439561</v>
      </c>
      <c r="D173" s="10">
        <f>IFERROR(VLOOKUP(A173,'[1]BP-18 Line Detail'!A$1:C$65536,3,FALSE),"")</f>
        <v>439561</v>
      </c>
      <c r="E173" s="11">
        <f t="shared" si="18"/>
        <v>0</v>
      </c>
      <c r="F173" s="12"/>
      <c r="G173" s="10">
        <f>IFERROR(VLOOKUP(A173,'[1]O&amp;M Pivot'!M$1:V$65536,10,FALSE),0)</f>
        <v>2296.1400000000003</v>
      </c>
      <c r="H173" s="12"/>
      <c r="I173" s="13">
        <v>1</v>
      </c>
      <c r="J173" s="13" t="s">
        <v>31</v>
      </c>
      <c r="K173" s="13" t="s">
        <v>31</v>
      </c>
      <c r="L173" s="13" t="s">
        <v>31</v>
      </c>
      <c r="M173" s="13" t="s">
        <v>31</v>
      </c>
      <c r="N173" s="13" t="s">
        <v>31</v>
      </c>
      <c r="O173" s="13" t="s">
        <v>31</v>
      </c>
      <c r="P173" s="13">
        <f t="shared" si="19"/>
        <v>1</v>
      </c>
      <c r="Q173" s="12"/>
      <c r="R173" s="41">
        <f t="shared" si="23"/>
        <v>439561</v>
      </c>
      <c r="S173" s="41" t="str">
        <f t="shared" si="23"/>
        <v/>
      </c>
      <c r="T173" s="41" t="str">
        <f t="shared" si="23"/>
        <v/>
      </c>
      <c r="U173" s="41" t="str">
        <f t="shared" si="22"/>
        <v/>
      </c>
      <c r="V173" s="41" t="str">
        <f t="shared" si="22"/>
        <v/>
      </c>
      <c r="W173" s="41" t="str">
        <f t="shared" si="22"/>
        <v/>
      </c>
      <c r="X173" s="41" t="str">
        <f t="shared" si="22"/>
        <v/>
      </c>
      <c r="Y173" s="14">
        <f t="shared" si="20"/>
        <v>0</v>
      </c>
      <c r="Z173" s="12"/>
      <c r="AA173" s="10">
        <f t="shared" si="25"/>
        <v>2296.1400000000003</v>
      </c>
      <c r="AB173" s="10" t="str">
        <f t="shared" si="25"/>
        <v/>
      </c>
      <c r="AC173" s="10" t="str">
        <f t="shared" si="25"/>
        <v/>
      </c>
      <c r="AD173" s="10" t="str">
        <f t="shared" si="24"/>
        <v/>
      </c>
      <c r="AE173" s="10" t="str">
        <f t="shared" si="24"/>
        <v/>
      </c>
      <c r="AF173" s="10" t="str">
        <f t="shared" si="24"/>
        <v/>
      </c>
      <c r="AG173" s="10" t="str">
        <f t="shared" si="24"/>
        <v/>
      </c>
      <c r="AH173" s="14">
        <f t="shared" si="21"/>
        <v>0</v>
      </c>
      <c r="AI173" s="12"/>
      <c r="AJ173" s="11" t="str">
        <f>IFERROR(VLOOKUP(A173,'[1]BP-18 Line Detail'!A$1:AJ$65536,36,FALSE),"")</f>
        <v>All Generation Integration</v>
      </c>
    </row>
    <row r="174" spans="1:36" x14ac:dyDescent="0.3">
      <c r="A174" s="15" t="s">
        <v>1225</v>
      </c>
      <c r="B174" s="29" t="str">
        <f>VLOOKUP(A174,'[1]Line Pivot'!A$1:C$65536,2,FALSE)</f>
        <v>CHIEF JOSEPH PH-CHIEF JOSEPH NO 4</v>
      </c>
      <c r="C174" s="10">
        <f>VLOOKUP(A174,'[1]Line Pivot'!A$1:C$65536,3,FALSE)</f>
        <v>78094</v>
      </c>
      <c r="D174" s="10">
        <f>IFERROR(VLOOKUP(A174,'[1]BP-18 Line Detail'!A$1:C$65536,3,FALSE),"")</f>
        <v>78094</v>
      </c>
      <c r="E174" s="11">
        <f t="shared" si="18"/>
        <v>0</v>
      </c>
      <c r="F174" s="12"/>
      <c r="G174" s="10">
        <f>IFERROR(VLOOKUP(A174,'[1]O&amp;M Pivot'!M$1:V$65536,10,FALSE),0)</f>
        <v>115.97571428571429</v>
      </c>
      <c r="H174" s="12"/>
      <c r="I174" s="13">
        <v>1</v>
      </c>
      <c r="J174" s="13" t="s">
        <v>31</v>
      </c>
      <c r="K174" s="13" t="s">
        <v>31</v>
      </c>
      <c r="L174" s="13" t="s">
        <v>31</v>
      </c>
      <c r="M174" s="13" t="s">
        <v>31</v>
      </c>
      <c r="N174" s="13" t="s">
        <v>31</v>
      </c>
      <c r="O174" s="13" t="s">
        <v>31</v>
      </c>
      <c r="P174" s="13">
        <f t="shared" si="19"/>
        <v>1</v>
      </c>
      <c r="Q174" s="12"/>
      <c r="R174" s="41">
        <f t="shared" si="23"/>
        <v>78094</v>
      </c>
      <c r="S174" s="41" t="str">
        <f t="shared" si="23"/>
        <v/>
      </c>
      <c r="T174" s="41" t="str">
        <f t="shared" si="23"/>
        <v/>
      </c>
      <c r="U174" s="41" t="str">
        <f t="shared" si="22"/>
        <v/>
      </c>
      <c r="V174" s="41" t="str">
        <f t="shared" si="22"/>
        <v/>
      </c>
      <c r="W174" s="41" t="str">
        <f t="shared" si="22"/>
        <v/>
      </c>
      <c r="X174" s="41" t="str">
        <f t="shared" si="22"/>
        <v/>
      </c>
      <c r="Y174" s="14">
        <f t="shared" si="20"/>
        <v>0</v>
      </c>
      <c r="Z174" s="12"/>
      <c r="AA174" s="10">
        <f t="shared" si="25"/>
        <v>115.97571428571429</v>
      </c>
      <c r="AB174" s="10" t="str">
        <f t="shared" si="25"/>
        <v/>
      </c>
      <c r="AC174" s="10" t="str">
        <f t="shared" si="25"/>
        <v/>
      </c>
      <c r="AD174" s="10" t="str">
        <f t="shared" si="24"/>
        <v/>
      </c>
      <c r="AE174" s="10" t="str">
        <f t="shared" si="24"/>
        <v/>
      </c>
      <c r="AF174" s="10" t="str">
        <f t="shared" si="24"/>
        <v/>
      </c>
      <c r="AG174" s="10" t="str">
        <f t="shared" si="24"/>
        <v/>
      </c>
      <c r="AH174" s="14">
        <f t="shared" si="21"/>
        <v>0</v>
      </c>
      <c r="AI174" s="12"/>
      <c r="AJ174" s="11" t="str">
        <f>IFERROR(VLOOKUP(A174,'[1]BP-18 Line Detail'!A$1:AJ$65536,36,FALSE),"")</f>
        <v>All Generation Integration</v>
      </c>
    </row>
    <row r="175" spans="1:36" x14ac:dyDescent="0.3">
      <c r="A175" s="15" t="s">
        <v>1226</v>
      </c>
      <c r="B175" s="29" t="str">
        <f>VLOOKUP(A175,'[1]Line Pivot'!A$1:C$65536,2,FALSE)</f>
        <v>CHIEF JOSEPH-EAST OMAK NO 1</v>
      </c>
      <c r="C175" s="10">
        <f>VLOOKUP(A175,'[1]Line Pivot'!A$1:C$65536,3,FALSE)</f>
        <v>5148496</v>
      </c>
      <c r="D175" s="10">
        <f>IFERROR(VLOOKUP(A175,'[1]BP-18 Line Detail'!A$1:C$65536,3,FALSE),"")</f>
        <v>5148496</v>
      </c>
      <c r="E175" s="11">
        <f t="shared" si="18"/>
        <v>0</v>
      </c>
      <c r="F175" s="12"/>
      <c r="G175" s="10">
        <f>IFERROR(VLOOKUP(A175,'[1]O&amp;M Pivot'!M$1:V$65536,10,FALSE),0)</f>
        <v>18004.595714285711</v>
      </c>
      <c r="H175" s="12"/>
      <c r="I175" s="13" t="s">
        <v>31</v>
      </c>
      <c r="J175" s="13">
        <v>1</v>
      </c>
      <c r="K175" s="13" t="s">
        <v>31</v>
      </c>
      <c r="L175" s="13" t="s">
        <v>31</v>
      </c>
      <c r="M175" s="13" t="s">
        <v>31</v>
      </c>
      <c r="N175" s="13" t="s">
        <v>31</v>
      </c>
      <c r="O175" s="13" t="s">
        <v>31</v>
      </c>
      <c r="P175" s="13">
        <f t="shared" si="19"/>
        <v>1</v>
      </c>
      <c r="Q175" s="12"/>
      <c r="R175" s="41" t="str">
        <f t="shared" si="23"/>
        <v/>
      </c>
      <c r="S175" s="41">
        <f t="shared" si="23"/>
        <v>5148496</v>
      </c>
      <c r="T175" s="41" t="str">
        <f t="shared" si="23"/>
        <v/>
      </c>
      <c r="U175" s="41" t="str">
        <f t="shared" si="22"/>
        <v/>
      </c>
      <c r="V175" s="41" t="str">
        <f t="shared" si="22"/>
        <v/>
      </c>
      <c r="W175" s="41" t="str">
        <f t="shared" si="22"/>
        <v/>
      </c>
      <c r="X175" s="41" t="str">
        <f t="shared" si="22"/>
        <v/>
      </c>
      <c r="Y175" s="14">
        <f t="shared" si="20"/>
        <v>0</v>
      </c>
      <c r="Z175" s="12"/>
      <c r="AA175" s="10" t="str">
        <f t="shared" si="25"/>
        <v/>
      </c>
      <c r="AB175" s="10">
        <f t="shared" si="25"/>
        <v>18004.595714285711</v>
      </c>
      <c r="AC175" s="10" t="str">
        <f t="shared" si="25"/>
        <v/>
      </c>
      <c r="AD175" s="10" t="str">
        <f t="shared" si="24"/>
        <v/>
      </c>
      <c r="AE175" s="10" t="str">
        <f t="shared" si="24"/>
        <v/>
      </c>
      <c r="AF175" s="10" t="str">
        <f t="shared" si="24"/>
        <v/>
      </c>
      <c r="AG175" s="10" t="str">
        <f t="shared" si="24"/>
        <v/>
      </c>
      <c r="AH175" s="14">
        <f t="shared" si="21"/>
        <v>0</v>
      </c>
      <c r="AI175" s="12"/>
      <c r="AJ175" s="11" t="str">
        <f>IFERROR(VLOOKUP(A175,'[1]BP-18 Line Detail'!A$1:AJ$65536,36,FALSE),"")</f>
        <v>All Network</v>
      </c>
    </row>
    <row r="176" spans="1:36" x14ac:dyDescent="0.3">
      <c r="A176" s="15" t="s">
        <v>1227</v>
      </c>
      <c r="B176" s="29" t="str">
        <f>VLOOKUP(A176,'[1]Line Pivot'!A$1:C$65536,2,FALSE)</f>
        <v>CHIEF JOSEPH-MONROE NO 1</v>
      </c>
      <c r="C176" s="10">
        <f>VLOOKUP(A176,'[1]Line Pivot'!A$1:C$65536,3,FALSE)</f>
        <v>21776415.98</v>
      </c>
      <c r="D176" s="10">
        <f>IFERROR(VLOOKUP(A176,'[1]BP-18 Line Detail'!A$1:C$65536,3,FALSE),"")</f>
        <v>21776415.98</v>
      </c>
      <c r="E176" s="11">
        <f t="shared" si="18"/>
        <v>0</v>
      </c>
      <c r="F176" s="12"/>
      <c r="G176" s="10">
        <f>IFERROR(VLOOKUP(A176,'[1]O&amp;M Pivot'!M$1:V$65536,10,FALSE),0)</f>
        <v>70766.364285714269</v>
      </c>
      <c r="H176" s="12"/>
      <c r="I176" s="13" t="s">
        <v>31</v>
      </c>
      <c r="J176" s="13">
        <v>1</v>
      </c>
      <c r="K176" s="13" t="s">
        <v>31</v>
      </c>
      <c r="L176" s="13" t="s">
        <v>31</v>
      </c>
      <c r="M176" s="13" t="s">
        <v>31</v>
      </c>
      <c r="N176" s="13" t="s">
        <v>31</v>
      </c>
      <c r="O176" s="13" t="s">
        <v>31</v>
      </c>
      <c r="P176" s="13">
        <f t="shared" si="19"/>
        <v>1</v>
      </c>
      <c r="Q176" s="12"/>
      <c r="R176" s="41" t="str">
        <f t="shared" si="23"/>
        <v/>
      </c>
      <c r="S176" s="41">
        <f t="shared" si="23"/>
        <v>21776415.98</v>
      </c>
      <c r="T176" s="41" t="str">
        <f t="shared" si="23"/>
        <v/>
      </c>
      <c r="U176" s="41" t="str">
        <f t="shared" si="22"/>
        <v/>
      </c>
      <c r="V176" s="41" t="str">
        <f t="shared" si="22"/>
        <v/>
      </c>
      <c r="W176" s="41" t="str">
        <f t="shared" si="22"/>
        <v/>
      </c>
      <c r="X176" s="41" t="str">
        <f t="shared" si="22"/>
        <v/>
      </c>
      <c r="Y176" s="14">
        <f t="shared" si="20"/>
        <v>0</v>
      </c>
      <c r="Z176" s="12"/>
      <c r="AA176" s="10" t="str">
        <f t="shared" si="25"/>
        <v/>
      </c>
      <c r="AB176" s="10">
        <f t="shared" si="25"/>
        <v>70766.364285714269</v>
      </c>
      <c r="AC176" s="10" t="str">
        <f t="shared" si="25"/>
        <v/>
      </c>
      <c r="AD176" s="10" t="str">
        <f t="shared" si="24"/>
        <v/>
      </c>
      <c r="AE176" s="10" t="str">
        <f t="shared" si="24"/>
        <v/>
      </c>
      <c r="AF176" s="10" t="str">
        <f t="shared" si="24"/>
        <v/>
      </c>
      <c r="AG176" s="10" t="str">
        <f t="shared" si="24"/>
        <v/>
      </c>
      <c r="AH176" s="14">
        <f t="shared" si="21"/>
        <v>0</v>
      </c>
      <c r="AI176" s="12"/>
      <c r="AJ176" s="11" t="str">
        <f>IFERROR(VLOOKUP(A176,'[1]BP-18 Line Detail'!A$1:AJ$65536,36,FALSE),"")</f>
        <v>All Network</v>
      </c>
    </row>
    <row r="177" spans="1:36" x14ac:dyDescent="0.3">
      <c r="A177" s="15" t="s">
        <v>1228</v>
      </c>
      <c r="B177" s="29" t="str">
        <f>VLOOKUP(A177,'[1]Line Pivot'!A$1:C$65536,2,FALSE)</f>
        <v>CHIEF JOSEPH-MONROE NO 1 ML SNOHOMISH CO</v>
      </c>
      <c r="C177" s="10">
        <f>VLOOKUP(A177,'[1]Line Pivot'!A$1:C$65536,3,FALSE)</f>
        <v>1954071.4</v>
      </c>
      <c r="D177" s="10">
        <f>IFERROR(VLOOKUP(A177,'[1]BP-18 Line Detail'!A$1:C$65536,3,FALSE),"")</f>
        <v>1954071.4</v>
      </c>
      <c r="E177" s="11">
        <f t="shared" si="18"/>
        <v>0</v>
      </c>
      <c r="F177" s="12"/>
      <c r="G177" s="10">
        <f>IFERROR(VLOOKUP(A177,'[1]O&amp;M Pivot'!M$1:V$65536,10,FALSE),0)</f>
        <v>0</v>
      </c>
      <c r="H177" s="12"/>
      <c r="I177" s="13" t="s">
        <v>31</v>
      </c>
      <c r="J177" s="13">
        <v>1</v>
      </c>
      <c r="K177" s="13" t="s">
        <v>31</v>
      </c>
      <c r="L177" s="13" t="s">
        <v>31</v>
      </c>
      <c r="M177" s="13" t="s">
        <v>31</v>
      </c>
      <c r="N177" s="13" t="s">
        <v>31</v>
      </c>
      <c r="O177" s="13" t="s">
        <v>31</v>
      </c>
      <c r="P177" s="13">
        <f t="shared" si="19"/>
        <v>1</v>
      </c>
      <c r="Q177" s="12"/>
      <c r="R177" s="41" t="str">
        <f t="shared" si="23"/>
        <v/>
      </c>
      <c r="S177" s="41">
        <f t="shared" si="23"/>
        <v>1954071.4</v>
      </c>
      <c r="T177" s="41" t="str">
        <f t="shared" si="23"/>
        <v/>
      </c>
      <c r="U177" s="41" t="str">
        <f t="shared" si="22"/>
        <v/>
      </c>
      <c r="V177" s="41" t="str">
        <f t="shared" si="22"/>
        <v/>
      </c>
      <c r="W177" s="41" t="str">
        <f t="shared" si="22"/>
        <v/>
      </c>
      <c r="X177" s="41" t="str">
        <f t="shared" si="22"/>
        <v/>
      </c>
      <c r="Y177" s="14">
        <f t="shared" si="20"/>
        <v>0</v>
      </c>
      <c r="Z177" s="12"/>
      <c r="AA177" s="10" t="str">
        <f t="shared" si="25"/>
        <v/>
      </c>
      <c r="AB177" s="10">
        <f t="shared" si="25"/>
        <v>0</v>
      </c>
      <c r="AC177" s="10" t="str">
        <f t="shared" si="25"/>
        <v/>
      </c>
      <c r="AD177" s="10" t="str">
        <f t="shared" si="24"/>
        <v/>
      </c>
      <c r="AE177" s="10" t="str">
        <f t="shared" si="24"/>
        <v/>
      </c>
      <c r="AF177" s="10" t="str">
        <f t="shared" si="24"/>
        <v/>
      </c>
      <c r="AG177" s="10" t="str">
        <f t="shared" si="24"/>
        <v/>
      </c>
      <c r="AH177" s="14">
        <f t="shared" si="21"/>
        <v>0</v>
      </c>
      <c r="AI177" s="12"/>
      <c r="AJ177" s="11" t="str">
        <f>IFERROR(VLOOKUP(A177,'[1]BP-18 Line Detail'!A$1:AJ$65536,36,FALSE),"")</f>
        <v>All Network</v>
      </c>
    </row>
    <row r="178" spans="1:36" x14ac:dyDescent="0.3">
      <c r="A178" s="15" t="s">
        <v>1229</v>
      </c>
      <c r="B178" s="29" t="str">
        <f>VLOOKUP(A178,'[1]Line Pivot'!A$1:C$65536,2,FALSE)</f>
        <v>CHIEF JOSEPH-SICKLER NO 1</v>
      </c>
      <c r="C178" s="10">
        <f>VLOOKUP(A178,'[1]Line Pivot'!A$1:C$65536,3,FALSE)</f>
        <v>4620138</v>
      </c>
      <c r="D178" s="10">
        <f>IFERROR(VLOOKUP(A178,'[1]BP-18 Line Detail'!A$1:C$65536,3,FALSE),"")</f>
        <v>4620138</v>
      </c>
      <c r="E178" s="11">
        <f t="shared" si="18"/>
        <v>0</v>
      </c>
      <c r="F178" s="12"/>
      <c r="G178" s="10">
        <f>IFERROR(VLOOKUP(A178,'[1]O&amp;M Pivot'!M$1:V$65536,10,FALSE),0)</f>
        <v>30709.252857142859</v>
      </c>
      <c r="H178" s="12"/>
      <c r="I178" s="13" t="s">
        <v>31</v>
      </c>
      <c r="J178" s="13">
        <v>1</v>
      </c>
      <c r="K178" s="13" t="s">
        <v>31</v>
      </c>
      <c r="L178" s="13" t="s">
        <v>31</v>
      </c>
      <c r="M178" s="13" t="s">
        <v>31</v>
      </c>
      <c r="N178" s="13" t="s">
        <v>31</v>
      </c>
      <c r="O178" s="13" t="s">
        <v>31</v>
      </c>
      <c r="P178" s="13">
        <f t="shared" si="19"/>
        <v>1</v>
      </c>
      <c r="Q178" s="12"/>
      <c r="R178" s="41" t="str">
        <f t="shared" si="23"/>
        <v/>
      </c>
      <c r="S178" s="41">
        <f t="shared" si="23"/>
        <v>4620138</v>
      </c>
      <c r="T178" s="41" t="str">
        <f t="shared" si="23"/>
        <v/>
      </c>
      <c r="U178" s="41" t="str">
        <f t="shared" si="22"/>
        <v/>
      </c>
      <c r="V178" s="41" t="str">
        <f t="shared" si="22"/>
        <v/>
      </c>
      <c r="W178" s="41" t="str">
        <f t="shared" si="22"/>
        <v/>
      </c>
      <c r="X178" s="41" t="str">
        <f t="shared" si="22"/>
        <v/>
      </c>
      <c r="Y178" s="14">
        <f t="shared" si="20"/>
        <v>0</v>
      </c>
      <c r="Z178" s="12"/>
      <c r="AA178" s="10" t="str">
        <f t="shared" si="25"/>
        <v/>
      </c>
      <c r="AB178" s="10">
        <f t="shared" si="25"/>
        <v>30709.252857142859</v>
      </c>
      <c r="AC178" s="10" t="str">
        <f t="shared" si="25"/>
        <v/>
      </c>
      <c r="AD178" s="10" t="str">
        <f t="shared" si="24"/>
        <v/>
      </c>
      <c r="AE178" s="10" t="str">
        <f t="shared" si="24"/>
        <v/>
      </c>
      <c r="AF178" s="10" t="str">
        <f t="shared" si="24"/>
        <v/>
      </c>
      <c r="AG178" s="10" t="str">
        <f t="shared" si="24"/>
        <v/>
      </c>
      <c r="AH178" s="14">
        <f t="shared" si="21"/>
        <v>0</v>
      </c>
      <c r="AI178" s="12"/>
      <c r="AJ178" s="11" t="str">
        <f>IFERROR(VLOOKUP(A178,'[1]BP-18 Line Detail'!A$1:AJ$65536,36,FALSE),"")</f>
        <v>All Network</v>
      </c>
    </row>
    <row r="179" spans="1:36" x14ac:dyDescent="0.3">
      <c r="A179" s="15" t="s">
        <v>1230</v>
      </c>
      <c r="B179" s="29" t="str">
        <f>VLOOKUP(A179,'[1]Line Pivot'!A$1:C$65536,2,FALSE)</f>
        <v>CHIEF JOSEPH-SNOHOMISH NO 3</v>
      </c>
      <c r="C179" s="10">
        <f>VLOOKUP(A179,'[1]Line Pivot'!A$1:C$65536,3,FALSE)</f>
        <v>9166664.675999999</v>
      </c>
      <c r="D179" s="10">
        <f>IFERROR(VLOOKUP(A179,'[1]BP-18 Line Detail'!A$1:C$65536,3,FALSE),"")</f>
        <v>8128842.8160000006</v>
      </c>
      <c r="E179" s="11">
        <f t="shared" si="18"/>
        <v>0.12767153744900242</v>
      </c>
      <c r="F179" s="12"/>
      <c r="G179" s="10">
        <f>IFERROR(VLOOKUP(A179,'[1]O&amp;M Pivot'!M$1:V$65536,10,FALSE),0)</f>
        <v>25227.187142857143</v>
      </c>
      <c r="H179" s="12"/>
      <c r="I179" s="13" t="s">
        <v>31</v>
      </c>
      <c r="J179" s="13">
        <v>1</v>
      </c>
      <c r="K179" s="13" t="s">
        <v>31</v>
      </c>
      <c r="L179" s="13" t="s">
        <v>31</v>
      </c>
      <c r="M179" s="13" t="s">
        <v>31</v>
      </c>
      <c r="N179" s="13" t="s">
        <v>31</v>
      </c>
      <c r="O179" s="13" t="s">
        <v>31</v>
      </c>
      <c r="P179" s="13">
        <f t="shared" si="19"/>
        <v>1</v>
      </c>
      <c r="Q179" s="12"/>
      <c r="R179" s="41" t="str">
        <f t="shared" si="23"/>
        <v/>
      </c>
      <c r="S179" s="41">
        <f t="shared" si="23"/>
        <v>9166664.675999999</v>
      </c>
      <c r="T179" s="41" t="str">
        <f t="shared" si="23"/>
        <v/>
      </c>
      <c r="U179" s="41" t="str">
        <f t="shared" si="22"/>
        <v/>
      </c>
      <c r="V179" s="41" t="str">
        <f t="shared" si="22"/>
        <v/>
      </c>
      <c r="W179" s="41" t="str">
        <f t="shared" si="22"/>
        <v/>
      </c>
      <c r="X179" s="41" t="str">
        <f t="shared" si="22"/>
        <v/>
      </c>
      <c r="Y179" s="14">
        <f t="shared" si="20"/>
        <v>0</v>
      </c>
      <c r="Z179" s="12"/>
      <c r="AA179" s="10" t="str">
        <f t="shared" si="25"/>
        <v/>
      </c>
      <c r="AB179" s="10">
        <f t="shared" si="25"/>
        <v>25227.187142857143</v>
      </c>
      <c r="AC179" s="10" t="str">
        <f t="shared" si="25"/>
        <v/>
      </c>
      <c r="AD179" s="10" t="str">
        <f t="shared" si="24"/>
        <v/>
      </c>
      <c r="AE179" s="10" t="str">
        <f t="shared" si="24"/>
        <v/>
      </c>
      <c r="AF179" s="10" t="str">
        <f t="shared" si="24"/>
        <v/>
      </c>
      <c r="AG179" s="10" t="str">
        <f t="shared" si="24"/>
        <v/>
      </c>
      <c r="AH179" s="14">
        <f t="shared" si="21"/>
        <v>0</v>
      </c>
      <c r="AI179" s="12"/>
      <c r="AJ179" s="11" t="str">
        <f>IFERROR(VLOOKUP(A179,'[1]BP-18 Line Detail'!A$1:AJ$65536,36,FALSE),"")</f>
        <v>All Network</v>
      </c>
    </row>
    <row r="180" spans="1:36" x14ac:dyDescent="0.3">
      <c r="A180" s="15" t="s">
        <v>1231</v>
      </c>
      <c r="B180" s="29" t="str">
        <f>VLOOKUP(A180,'[1]Line Pivot'!A$1:C$65536,2,FALSE)</f>
        <v>CHIEF JOSEPH-SNOHOMISH NO 4</v>
      </c>
      <c r="C180" s="10">
        <f>VLOOKUP(A180,'[1]Line Pivot'!A$1:C$65536,3,FALSE)</f>
        <v>9240347.1400000006</v>
      </c>
      <c r="D180" s="10">
        <f>IFERROR(VLOOKUP(A180,'[1]BP-18 Line Detail'!A$1:C$65536,3,FALSE),"")</f>
        <v>9240347.1400000006</v>
      </c>
      <c r="E180" s="11">
        <f t="shared" si="18"/>
        <v>0</v>
      </c>
      <c r="F180" s="12"/>
      <c r="G180" s="10">
        <f>IFERROR(VLOOKUP(A180,'[1]O&amp;M Pivot'!M$1:V$65536,10,FALSE),0)</f>
        <v>38584.597142857143</v>
      </c>
      <c r="H180" s="12"/>
      <c r="I180" s="13" t="s">
        <v>31</v>
      </c>
      <c r="J180" s="13">
        <v>1</v>
      </c>
      <c r="K180" s="13" t="s">
        <v>31</v>
      </c>
      <c r="L180" s="13" t="s">
        <v>31</v>
      </c>
      <c r="M180" s="13" t="s">
        <v>31</v>
      </c>
      <c r="N180" s="13" t="s">
        <v>31</v>
      </c>
      <c r="O180" s="13" t="s">
        <v>31</v>
      </c>
      <c r="P180" s="13">
        <f t="shared" si="19"/>
        <v>1</v>
      </c>
      <c r="Q180" s="12"/>
      <c r="R180" s="41" t="str">
        <f t="shared" si="23"/>
        <v/>
      </c>
      <c r="S180" s="41">
        <f t="shared" si="23"/>
        <v>9240347.1400000006</v>
      </c>
      <c r="T180" s="41" t="str">
        <f t="shared" si="23"/>
        <v/>
      </c>
      <c r="U180" s="41" t="str">
        <f t="shared" si="22"/>
        <v/>
      </c>
      <c r="V180" s="41" t="str">
        <f t="shared" si="22"/>
        <v/>
      </c>
      <c r="W180" s="41" t="str">
        <f t="shared" si="22"/>
        <v/>
      </c>
      <c r="X180" s="41" t="str">
        <f t="shared" si="22"/>
        <v/>
      </c>
      <c r="Y180" s="14">
        <f t="shared" si="20"/>
        <v>0</v>
      </c>
      <c r="Z180" s="12"/>
      <c r="AA180" s="10" t="str">
        <f t="shared" si="25"/>
        <v/>
      </c>
      <c r="AB180" s="10">
        <f t="shared" si="25"/>
        <v>38584.597142857143</v>
      </c>
      <c r="AC180" s="10" t="str">
        <f t="shared" si="25"/>
        <v/>
      </c>
      <c r="AD180" s="10" t="str">
        <f t="shared" si="24"/>
        <v/>
      </c>
      <c r="AE180" s="10" t="str">
        <f t="shared" si="24"/>
        <v/>
      </c>
      <c r="AF180" s="10" t="str">
        <f t="shared" si="24"/>
        <v/>
      </c>
      <c r="AG180" s="10" t="str">
        <f t="shared" si="24"/>
        <v/>
      </c>
      <c r="AH180" s="14">
        <f t="shared" si="21"/>
        <v>0</v>
      </c>
      <c r="AI180" s="12"/>
      <c r="AJ180" s="11" t="str">
        <f>IFERROR(VLOOKUP(A180,'[1]BP-18 Line Detail'!A$1:AJ$65536,36,FALSE),"")</f>
        <v>All Network</v>
      </c>
    </row>
    <row r="181" spans="1:36" x14ac:dyDescent="0.3">
      <c r="A181" s="15" t="s">
        <v>1232</v>
      </c>
      <c r="B181" s="29" t="str">
        <f>VLOOKUP(A181,'[1]Line Pivot'!A$1:C$65536,2,FALSE)</f>
        <v>CHRISTMAS VALLEY TAP TO BRASADA-HARNEY NO 1 (UKNOWN)</v>
      </c>
      <c r="C181" s="10">
        <f>VLOOKUP(A181,'[1]Line Pivot'!A$1:C$65536,3,FALSE)</f>
        <v>1640</v>
      </c>
      <c r="D181" s="10">
        <f>IFERROR(VLOOKUP(A181,'[1]BP-18 Line Detail'!A$1:C$65536,3,FALSE),"")</f>
        <v>1640</v>
      </c>
      <c r="E181" s="11">
        <f t="shared" si="18"/>
        <v>0</v>
      </c>
      <c r="F181" s="12"/>
      <c r="G181" s="10">
        <f>IFERROR(VLOOKUP(A181,'[1]O&amp;M Pivot'!M$1:V$65536,10,FALSE),0)</f>
        <v>0</v>
      </c>
      <c r="H181" s="12"/>
      <c r="I181" s="13" t="s">
        <v>31</v>
      </c>
      <c r="J181" s="13">
        <v>1</v>
      </c>
      <c r="K181" s="13" t="s">
        <v>31</v>
      </c>
      <c r="L181" s="13" t="s">
        <v>31</v>
      </c>
      <c r="M181" s="13" t="s">
        <v>31</v>
      </c>
      <c r="N181" s="13" t="s">
        <v>31</v>
      </c>
      <c r="O181" s="13" t="s">
        <v>31</v>
      </c>
      <c r="P181" s="13">
        <f t="shared" si="19"/>
        <v>1</v>
      </c>
      <c r="Q181" s="12"/>
      <c r="R181" s="41" t="str">
        <f t="shared" si="23"/>
        <v/>
      </c>
      <c r="S181" s="41">
        <f t="shared" si="23"/>
        <v>1640</v>
      </c>
      <c r="T181" s="41" t="str">
        <f t="shared" si="23"/>
        <v/>
      </c>
      <c r="U181" s="41" t="str">
        <f t="shared" si="22"/>
        <v/>
      </c>
      <c r="V181" s="41" t="str">
        <f t="shared" si="22"/>
        <v/>
      </c>
      <c r="W181" s="41" t="str">
        <f t="shared" si="22"/>
        <v/>
      </c>
      <c r="X181" s="41" t="str">
        <f t="shared" si="22"/>
        <v/>
      </c>
      <c r="Y181" s="14">
        <f t="shared" si="20"/>
        <v>0</v>
      </c>
      <c r="Z181" s="12"/>
      <c r="AA181" s="10" t="str">
        <f t="shared" si="25"/>
        <v/>
      </c>
      <c r="AB181" s="10">
        <f t="shared" si="25"/>
        <v>0</v>
      </c>
      <c r="AC181" s="10" t="str">
        <f t="shared" si="25"/>
        <v/>
      </c>
      <c r="AD181" s="10" t="str">
        <f t="shared" si="24"/>
        <v/>
      </c>
      <c r="AE181" s="10" t="str">
        <f t="shared" si="24"/>
        <v/>
      </c>
      <c r="AF181" s="10" t="str">
        <f t="shared" si="24"/>
        <v/>
      </c>
      <c r="AG181" s="10" t="str">
        <f t="shared" si="24"/>
        <v/>
      </c>
      <c r="AH181" s="14">
        <f t="shared" si="21"/>
        <v>0</v>
      </c>
      <c r="AI181" s="12"/>
      <c r="AJ181" s="11" t="str">
        <f>IFERROR(VLOOKUP(A181,'[1]BP-18 Line Detail'!A$1:AJ$65536,36,FALSE),"")</f>
        <v>All Network</v>
      </c>
    </row>
    <row r="182" spans="1:36" x14ac:dyDescent="0.3">
      <c r="A182" s="15" t="s">
        <v>1233</v>
      </c>
      <c r="B182" s="29" t="str">
        <f>VLOOKUP(A182,'[1]Line Pivot'!A$1:C$65536,2,FALSE)</f>
        <v>CHRISTOPHER TAP TO TACOMA-COVINGTON-4 (RETIRED)</v>
      </c>
      <c r="C182" s="10">
        <f>VLOOKUP(A182,'[1]Line Pivot'!A$1:C$65536,3,FALSE)</f>
        <v>61062.720000000001</v>
      </c>
      <c r="D182" s="10">
        <f>IFERROR(VLOOKUP(A182,'[1]BP-18 Line Detail'!A$1:C$65536,3,FALSE),"")</f>
        <v>61062.720000000001</v>
      </c>
      <c r="E182" s="11">
        <f t="shared" si="18"/>
        <v>0</v>
      </c>
      <c r="F182" s="12"/>
      <c r="G182" s="10">
        <f>IFERROR(VLOOKUP(A182,'[1]O&amp;M Pivot'!M$1:V$65536,10,FALSE),0)</f>
        <v>0</v>
      </c>
      <c r="H182" s="12"/>
      <c r="I182" s="13" t="s">
        <v>31</v>
      </c>
      <c r="J182" s="13" t="s">
        <v>31</v>
      </c>
      <c r="K182" s="13" t="s">
        <v>31</v>
      </c>
      <c r="L182" s="13" t="s">
        <v>31</v>
      </c>
      <c r="M182" s="13" t="s">
        <v>31</v>
      </c>
      <c r="N182" s="13" t="s">
        <v>31</v>
      </c>
      <c r="O182" s="13">
        <v>1</v>
      </c>
      <c r="P182" s="13">
        <f t="shared" si="19"/>
        <v>1</v>
      </c>
      <c r="Q182" s="12"/>
      <c r="R182" s="41" t="str">
        <f t="shared" si="23"/>
        <v/>
      </c>
      <c r="S182" s="41" t="str">
        <f t="shared" si="23"/>
        <v/>
      </c>
      <c r="T182" s="41" t="str">
        <f t="shared" si="23"/>
        <v/>
      </c>
      <c r="U182" s="41" t="str">
        <f t="shared" si="22"/>
        <v/>
      </c>
      <c r="V182" s="41" t="str">
        <f t="shared" si="22"/>
        <v/>
      </c>
      <c r="W182" s="41" t="str">
        <f t="shared" si="22"/>
        <v/>
      </c>
      <c r="X182" s="41">
        <f t="shared" si="22"/>
        <v>61062.720000000001</v>
      </c>
      <c r="Y182" s="14">
        <f t="shared" si="20"/>
        <v>0</v>
      </c>
      <c r="Z182" s="12"/>
      <c r="AA182" s="10" t="str">
        <f t="shared" si="25"/>
        <v/>
      </c>
      <c r="AB182" s="10" t="str">
        <f t="shared" si="25"/>
        <v/>
      </c>
      <c r="AC182" s="10" t="str">
        <f t="shared" si="25"/>
        <v/>
      </c>
      <c r="AD182" s="10" t="str">
        <f t="shared" si="24"/>
        <v/>
      </c>
      <c r="AE182" s="10" t="str">
        <f t="shared" si="24"/>
        <v/>
      </c>
      <c r="AF182" s="10" t="str">
        <f t="shared" si="24"/>
        <v/>
      </c>
      <c r="AG182" s="10">
        <f t="shared" si="24"/>
        <v>0</v>
      </c>
      <c r="AH182" s="14">
        <f t="shared" si="21"/>
        <v>0</v>
      </c>
      <c r="AI182" s="12"/>
      <c r="AJ182" s="11" t="str">
        <f>IFERROR(VLOOKUP(A182,'[1]BP-18 Line Detail'!A$1:AJ$65536,36,FALSE),"")</f>
        <v>Retired LET 8/14/14</v>
      </c>
    </row>
    <row r="183" spans="1:36" x14ac:dyDescent="0.3">
      <c r="A183" s="15" t="s">
        <v>1234</v>
      </c>
      <c r="B183" s="29" t="str">
        <f>VLOOKUP(A183,'[1]Line Pivot'!A$1:C$65536,2,FALSE)</f>
        <v>COLUMBIA FALLS-CONKELLEY NO 1</v>
      </c>
      <c r="C183" s="10">
        <f>VLOOKUP(A183,'[1]Line Pivot'!A$1:C$65536,3,FALSE)</f>
        <v>72714</v>
      </c>
      <c r="D183" s="10">
        <f>IFERROR(VLOOKUP(A183,'[1]BP-18 Line Detail'!A$1:C$65536,3,FALSE),"")</f>
        <v>72714</v>
      </c>
      <c r="E183" s="11">
        <f t="shared" si="18"/>
        <v>0</v>
      </c>
      <c r="F183" s="12"/>
      <c r="G183" s="10">
        <f>IFERROR(VLOOKUP(A183,'[1]O&amp;M Pivot'!M$1:V$65536,10,FALSE),0)</f>
        <v>1467.7142857142858</v>
      </c>
      <c r="H183" s="12"/>
      <c r="I183" s="13" t="s">
        <v>31</v>
      </c>
      <c r="J183" s="13">
        <v>1</v>
      </c>
      <c r="K183" s="13" t="s">
        <v>31</v>
      </c>
      <c r="L183" s="13" t="s">
        <v>31</v>
      </c>
      <c r="M183" s="13" t="s">
        <v>31</v>
      </c>
      <c r="N183" s="13" t="s">
        <v>31</v>
      </c>
      <c r="O183" s="13" t="s">
        <v>31</v>
      </c>
      <c r="P183" s="13">
        <f t="shared" si="19"/>
        <v>1</v>
      </c>
      <c r="Q183" s="12"/>
      <c r="R183" s="41" t="str">
        <f t="shared" si="23"/>
        <v/>
      </c>
      <c r="S183" s="41">
        <f t="shared" si="23"/>
        <v>72714</v>
      </c>
      <c r="T183" s="41" t="str">
        <f t="shared" si="23"/>
        <v/>
      </c>
      <c r="U183" s="41" t="str">
        <f t="shared" si="22"/>
        <v/>
      </c>
      <c r="V183" s="41" t="str">
        <f t="shared" si="22"/>
        <v/>
      </c>
      <c r="W183" s="41" t="str">
        <f t="shared" si="22"/>
        <v/>
      </c>
      <c r="X183" s="41" t="str">
        <f t="shared" si="22"/>
        <v/>
      </c>
      <c r="Y183" s="14">
        <f t="shared" si="20"/>
        <v>0</v>
      </c>
      <c r="Z183" s="12"/>
      <c r="AA183" s="10" t="str">
        <f t="shared" si="25"/>
        <v/>
      </c>
      <c r="AB183" s="10">
        <f t="shared" si="25"/>
        <v>1467.7142857142858</v>
      </c>
      <c r="AC183" s="10" t="str">
        <f t="shared" si="25"/>
        <v/>
      </c>
      <c r="AD183" s="10" t="str">
        <f t="shared" si="24"/>
        <v/>
      </c>
      <c r="AE183" s="10" t="str">
        <f t="shared" si="24"/>
        <v/>
      </c>
      <c r="AF183" s="10" t="str">
        <f t="shared" si="24"/>
        <v/>
      </c>
      <c r="AG183" s="10" t="str">
        <f t="shared" si="24"/>
        <v/>
      </c>
      <c r="AH183" s="14">
        <f t="shared" si="21"/>
        <v>0</v>
      </c>
      <c r="AI183" s="12"/>
      <c r="AJ183" s="11" t="str">
        <f>IFERROR(VLOOKUP(A183,'[1]BP-18 Line Detail'!A$1:AJ$65536,36,FALSE),"")</f>
        <v>All Network</v>
      </c>
    </row>
    <row r="184" spans="1:36" x14ac:dyDescent="0.3">
      <c r="A184" s="15" t="s">
        <v>1235</v>
      </c>
      <c r="B184" s="29" t="str">
        <f>VLOOKUP(A184,'[1]Line Pivot'!A$1:C$65536,2,FALSE)</f>
        <v>COLUMBIA FALLS-FLATHEAD NO 1</v>
      </c>
      <c r="C184" s="10">
        <f>VLOOKUP(A184,'[1]Line Pivot'!A$1:C$65536,3,FALSE)</f>
        <v>756208.98</v>
      </c>
      <c r="D184" s="10">
        <f>IFERROR(VLOOKUP(A184,'[1]BP-18 Line Detail'!A$1:C$65536,3,FALSE),"")</f>
        <v>756208.98</v>
      </c>
      <c r="E184" s="11">
        <f t="shared" si="18"/>
        <v>0</v>
      </c>
      <c r="F184" s="12"/>
      <c r="G184" s="10">
        <f>IFERROR(VLOOKUP(A184,'[1]O&amp;M Pivot'!M$1:V$65536,10,FALSE),0)</f>
        <v>6116.1428571428569</v>
      </c>
      <c r="H184" s="12"/>
      <c r="I184" s="13" t="s">
        <v>31</v>
      </c>
      <c r="J184" s="13">
        <v>1</v>
      </c>
      <c r="K184" s="13" t="s">
        <v>31</v>
      </c>
      <c r="L184" s="13" t="s">
        <v>31</v>
      </c>
      <c r="M184" s="13" t="s">
        <v>31</v>
      </c>
      <c r="N184" s="13" t="s">
        <v>31</v>
      </c>
      <c r="O184" s="13" t="s">
        <v>31</v>
      </c>
      <c r="P184" s="13">
        <f t="shared" si="19"/>
        <v>1</v>
      </c>
      <c r="Q184" s="12"/>
      <c r="R184" s="41" t="str">
        <f t="shared" si="23"/>
        <v/>
      </c>
      <c r="S184" s="41">
        <f t="shared" si="23"/>
        <v>756208.98</v>
      </c>
      <c r="T184" s="41" t="str">
        <f t="shared" si="23"/>
        <v/>
      </c>
      <c r="U184" s="41" t="str">
        <f t="shared" si="22"/>
        <v/>
      </c>
      <c r="V184" s="41" t="str">
        <f t="shared" si="22"/>
        <v/>
      </c>
      <c r="W184" s="41" t="str">
        <f t="shared" si="22"/>
        <v/>
      </c>
      <c r="X184" s="41" t="str">
        <f t="shared" si="22"/>
        <v/>
      </c>
      <c r="Y184" s="14">
        <f t="shared" si="20"/>
        <v>0</v>
      </c>
      <c r="Z184" s="12"/>
      <c r="AA184" s="10" t="str">
        <f t="shared" si="25"/>
        <v/>
      </c>
      <c r="AB184" s="10">
        <f t="shared" si="25"/>
        <v>6116.1428571428569</v>
      </c>
      <c r="AC184" s="10" t="str">
        <f t="shared" si="25"/>
        <v/>
      </c>
      <c r="AD184" s="10" t="str">
        <f t="shared" si="24"/>
        <v/>
      </c>
      <c r="AE184" s="10" t="str">
        <f t="shared" si="24"/>
        <v/>
      </c>
      <c r="AF184" s="10" t="str">
        <f t="shared" si="24"/>
        <v/>
      </c>
      <c r="AG184" s="10" t="str">
        <f t="shared" si="24"/>
        <v/>
      </c>
      <c r="AH184" s="14">
        <f t="shared" si="21"/>
        <v>0</v>
      </c>
      <c r="AI184" s="12"/>
      <c r="AJ184" s="11" t="str">
        <f>IFERROR(VLOOKUP(A184,'[1]BP-18 Line Detail'!A$1:AJ$65536,36,FALSE),"")</f>
        <v>All Network</v>
      </c>
    </row>
    <row r="185" spans="1:36" x14ac:dyDescent="0.3">
      <c r="A185" s="15" t="s">
        <v>1236</v>
      </c>
      <c r="B185" s="29" t="str">
        <f>VLOOKUP(A185,'[1]Line Pivot'!A$1:C$65536,2,FALSE)</f>
        <v>COLUMBIA FALLS-KALISPELL NO 1</v>
      </c>
      <c r="C185" s="10">
        <f>VLOOKUP(A185,'[1]Line Pivot'!A$1:C$65536,3,FALSE)</f>
        <v>590109.30000000005</v>
      </c>
      <c r="D185" s="10">
        <f>IFERROR(VLOOKUP(A185,'[1]BP-18 Line Detail'!A$1:C$65536,3,FALSE),"")</f>
        <v>590109.29999999993</v>
      </c>
      <c r="E185" s="11">
        <f t="shared" si="18"/>
        <v>1.9727755828782029E-16</v>
      </c>
      <c r="F185" s="12"/>
      <c r="G185" s="10">
        <f>IFERROR(VLOOKUP(A185,'[1]O&amp;M Pivot'!M$1:V$65536,10,FALSE),0)</f>
        <v>6359.42</v>
      </c>
      <c r="H185" s="12"/>
      <c r="I185" s="13" t="s">
        <v>31</v>
      </c>
      <c r="J185" s="13">
        <v>1</v>
      </c>
      <c r="K185" s="13" t="s">
        <v>31</v>
      </c>
      <c r="L185" s="13" t="s">
        <v>31</v>
      </c>
      <c r="M185" s="13" t="s">
        <v>31</v>
      </c>
      <c r="N185" s="13" t="s">
        <v>31</v>
      </c>
      <c r="O185" s="13" t="s">
        <v>31</v>
      </c>
      <c r="P185" s="13">
        <f t="shared" si="19"/>
        <v>1</v>
      </c>
      <c r="Q185" s="12"/>
      <c r="R185" s="41" t="str">
        <f t="shared" si="23"/>
        <v/>
      </c>
      <c r="S185" s="41">
        <f t="shared" si="23"/>
        <v>590109.30000000005</v>
      </c>
      <c r="T185" s="41" t="str">
        <f t="shared" si="23"/>
        <v/>
      </c>
      <c r="U185" s="41" t="str">
        <f t="shared" si="22"/>
        <v/>
      </c>
      <c r="V185" s="41" t="str">
        <f t="shared" si="22"/>
        <v/>
      </c>
      <c r="W185" s="41" t="str">
        <f t="shared" si="22"/>
        <v/>
      </c>
      <c r="X185" s="41" t="str">
        <f t="shared" si="22"/>
        <v/>
      </c>
      <c r="Y185" s="14">
        <f t="shared" si="20"/>
        <v>0</v>
      </c>
      <c r="Z185" s="12"/>
      <c r="AA185" s="10" t="str">
        <f t="shared" si="25"/>
        <v/>
      </c>
      <c r="AB185" s="10">
        <f t="shared" si="25"/>
        <v>6359.42</v>
      </c>
      <c r="AC185" s="10" t="str">
        <f t="shared" si="25"/>
        <v/>
      </c>
      <c r="AD185" s="10" t="str">
        <f t="shared" si="24"/>
        <v/>
      </c>
      <c r="AE185" s="10" t="str">
        <f t="shared" si="24"/>
        <v/>
      </c>
      <c r="AF185" s="10" t="str">
        <f t="shared" si="24"/>
        <v/>
      </c>
      <c r="AG185" s="10" t="str">
        <f t="shared" si="24"/>
        <v/>
      </c>
      <c r="AH185" s="14">
        <f t="shared" si="21"/>
        <v>0</v>
      </c>
      <c r="AI185" s="12"/>
      <c r="AJ185" s="11" t="str">
        <f>IFERROR(VLOOKUP(A185,'[1]BP-18 Line Detail'!A$1:AJ$65536,36,FALSE),"")</f>
        <v>All Network</v>
      </c>
    </row>
    <row r="186" spans="1:36" x14ac:dyDescent="0.3">
      <c r="A186" s="15" t="s">
        <v>1237</v>
      </c>
      <c r="B186" s="29" t="str">
        <f>VLOOKUP(A186,'[1]Line Pivot'!A$1:C$65536,2,FALSE)</f>
        <v>COLUMBIA FALLS-TREGO NO 1</v>
      </c>
      <c r="C186" s="10">
        <f>VLOOKUP(A186,'[1]Line Pivot'!A$1:C$65536,3,FALSE)</f>
        <v>1725524.7899999998</v>
      </c>
      <c r="D186" s="10">
        <f>IFERROR(VLOOKUP(A186,'[1]BP-18 Line Detail'!A$1:C$65536,3,FALSE),"")</f>
        <v>1725524.7899999998</v>
      </c>
      <c r="E186" s="11">
        <f t="shared" si="18"/>
        <v>0</v>
      </c>
      <c r="F186" s="12"/>
      <c r="G186" s="10">
        <f>IFERROR(VLOOKUP(A186,'[1]O&amp;M Pivot'!M$1:V$65536,10,FALSE),0)</f>
        <v>23377.965714285714</v>
      </c>
      <c r="H186" s="12"/>
      <c r="I186" s="13" t="s">
        <v>31</v>
      </c>
      <c r="J186" s="13">
        <v>1</v>
      </c>
      <c r="K186" s="13" t="s">
        <v>31</v>
      </c>
      <c r="L186" s="13" t="s">
        <v>31</v>
      </c>
      <c r="M186" s="13" t="s">
        <v>31</v>
      </c>
      <c r="N186" s="13" t="s">
        <v>31</v>
      </c>
      <c r="O186" s="13" t="s">
        <v>31</v>
      </c>
      <c r="P186" s="13">
        <f t="shared" si="19"/>
        <v>1</v>
      </c>
      <c r="Q186" s="12"/>
      <c r="R186" s="41" t="str">
        <f t="shared" si="23"/>
        <v/>
      </c>
      <c r="S186" s="41">
        <f t="shared" si="23"/>
        <v>1725524.7899999998</v>
      </c>
      <c r="T186" s="41" t="str">
        <f t="shared" si="23"/>
        <v/>
      </c>
      <c r="U186" s="41" t="str">
        <f t="shared" si="22"/>
        <v/>
      </c>
      <c r="V186" s="41" t="str">
        <f t="shared" si="22"/>
        <v/>
      </c>
      <c r="W186" s="41" t="str">
        <f t="shared" si="22"/>
        <v/>
      </c>
      <c r="X186" s="41" t="str">
        <f t="shared" si="22"/>
        <v/>
      </c>
      <c r="Y186" s="14">
        <f t="shared" si="20"/>
        <v>0</v>
      </c>
      <c r="Z186" s="12"/>
      <c r="AA186" s="10" t="str">
        <f t="shared" si="25"/>
        <v/>
      </c>
      <c r="AB186" s="10">
        <f t="shared" si="25"/>
        <v>23377.965714285714</v>
      </c>
      <c r="AC186" s="10" t="str">
        <f t="shared" si="25"/>
        <v/>
      </c>
      <c r="AD186" s="10" t="str">
        <f t="shared" si="24"/>
        <v/>
      </c>
      <c r="AE186" s="10" t="str">
        <f t="shared" si="24"/>
        <v/>
      </c>
      <c r="AF186" s="10" t="str">
        <f t="shared" si="24"/>
        <v/>
      </c>
      <c r="AG186" s="10" t="str">
        <f t="shared" si="24"/>
        <v/>
      </c>
      <c r="AH186" s="14">
        <f t="shared" si="21"/>
        <v>0</v>
      </c>
      <c r="AI186" s="12"/>
      <c r="AJ186" s="11" t="str">
        <f>IFERROR(VLOOKUP(A186,'[1]BP-18 Line Detail'!A$1:AJ$65536,36,FALSE),"")</f>
        <v>All Network</v>
      </c>
    </row>
    <row r="187" spans="1:36" x14ac:dyDescent="0.3">
      <c r="A187" s="15" t="s">
        <v>1238</v>
      </c>
      <c r="B187" s="29" t="str">
        <f>VLOOKUP(A187,'[1]Line Pivot'!A$1:C$65536,2,FALSE)</f>
        <v>COLUMBIA GENERATING STATION-ASHE NO 1</v>
      </c>
      <c r="C187" s="10">
        <f>VLOOKUP(A187,'[1]Line Pivot'!A$1:C$65536,3,FALSE)</f>
        <v>330593</v>
      </c>
      <c r="D187" s="10">
        <f>IFERROR(VLOOKUP(A187,'[1]BP-18 Line Detail'!A$1:C$65536,3,FALSE),"")</f>
        <v>330593</v>
      </c>
      <c r="E187" s="11">
        <f t="shared" si="18"/>
        <v>0</v>
      </c>
      <c r="F187" s="12"/>
      <c r="G187" s="10">
        <f>IFERROR(VLOOKUP(A187,'[1]O&amp;M Pivot'!M$1:V$65536,10,FALSE),0)</f>
        <v>208.96714285714285</v>
      </c>
      <c r="H187" s="12"/>
      <c r="I187" s="13">
        <v>1</v>
      </c>
      <c r="J187" s="13" t="s">
        <v>31</v>
      </c>
      <c r="K187" s="13" t="s">
        <v>31</v>
      </c>
      <c r="L187" s="13" t="s">
        <v>31</v>
      </c>
      <c r="M187" s="13" t="s">
        <v>31</v>
      </c>
      <c r="N187" s="13" t="s">
        <v>31</v>
      </c>
      <c r="O187" s="13" t="s">
        <v>31</v>
      </c>
      <c r="P187" s="13">
        <f t="shared" si="19"/>
        <v>1</v>
      </c>
      <c r="Q187" s="12"/>
      <c r="R187" s="41">
        <f t="shared" si="23"/>
        <v>330593</v>
      </c>
      <c r="S187" s="41" t="str">
        <f t="shared" si="23"/>
        <v/>
      </c>
      <c r="T187" s="41" t="str">
        <f t="shared" si="23"/>
        <v/>
      </c>
      <c r="U187" s="41" t="str">
        <f t="shared" si="22"/>
        <v/>
      </c>
      <c r="V187" s="41" t="str">
        <f t="shared" si="22"/>
        <v/>
      </c>
      <c r="W187" s="41" t="str">
        <f t="shared" si="22"/>
        <v/>
      </c>
      <c r="X187" s="41" t="str">
        <f t="shared" si="22"/>
        <v/>
      </c>
      <c r="Y187" s="14">
        <f t="shared" si="20"/>
        <v>0</v>
      </c>
      <c r="Z187" s="12"/>
      <c r="AA187" s="10">
        <f t="shared" si="25"/>
        <v>208.96714285714285</v>
      </c>
      <c r="AB187" s="10" t="str">
        <f t="shared" si="25"/>
        <v/>
      </c>
      <c r="AC187" s="10" t="str">
        <f t="shared" si="25"/>
        <v/>
      </c>
      <c r="AD187" s="10" t="str">
        <f t="shared" si="24"/>
        <v/>
      </c>
      <c r="AE187" s="10" t="str">
        <f t="shared" si="24"/>
        <v/>
      </c>
      <c r="AF187" s="10" t="str">
        <f t="shared" si="24"/>
        <v/>
      </c>
      <c r="AG187" s="10" t="str">
        <f t="shared" si="24"/>
        <v/>
      </c>
      <c r="AH187" s="14">
        <f t="shared" si="21"/>
        <v>0</v>
      </c>
      <c r="AI187" s="12"/>
      <c r="AJ187" s="11" t="str">
        <f>IFERROR(VLOOKUP(A187,'[1]BP-18 Line Detail'!A$1:AJ$65536,36,FALSE),"")</f>
        <v>All Generation Integration</v>
      </c>
    </row>
    <row r="188" spans="1:36" x14ac:dyDescent="0.3">
      <c r="A188" s="15" t="s">
        <v>1239</v>
      </c>
      <c r="B188" s="29" t="str">
        <f>VLOOKUP(A188,'[1]Line Pivot'!A$1:C$65536,2,FALSE)</f>
        <v>COLUMBIA GENERATING STATION-ASHE NO 2</v>
      </c>
      <c r="C188" s="10">
        <f>VLOOKUP(A188,'[1]Line Pivot'!A$1:C$65536,3,FALSE)</f>
        <v>76075</v>
      </c>
      <c r="D188" s="10">
        <f>IFERROR(VLOOKUP(A188,'[1]BP-18 Line Detail'!A$1:C$65536,3,FALSE),"")</f>
        <v>76075</v>
      </c>
      <c r="E188" s="11">
        <f t="shared" si="18"/>
        <v>0</v>
      </c>
      <c r="F188" s="12"/>
      <c r="G188" s="10">
        <f>IFERROR(VLOOKUP(A188,'[1]O&amp;M Pivot'!M$1:V$65536,10,FALSE),0)</f>
        <v>153.32857142857142</v>
      </c>
      <c r="H188" s="12"/>
      <c r="I188" s="13">
        <v>1</v>
      </c>
      <c r="J188" s="13" t="s">
        <v>31</v>
      </c>
      <c r="K188" s="13" t="s">
        <v>31</v>
      </c>
      <c r="L188" s="13" t="s">
        <v>31</v>
      </c>
      <c r="M188" s="13" t="s">
        <v>31</v>
      </c>
      <c r="N188" s="13" t="s">
        <v>31</v>
      </c>
      <c r="O188" s="13" t="s">
        <v>31</v>
      </c>
      <c r="P188" s="13">
        <f t="shared" si="19"/>
        <v>1</v>
      </c>
      <c r="Q188" s="12"/>
      <c r="R188" s="41">
        <f t="shared" si="23"/>
        <v>76075</v>
      </c>
      <c r="S188" s="41" t="str">
        <f t="shared" si="23"/>
        <v/>
      </c>
      <c r="T188" s="41" t="str">
        <f t="shared" si="23"/>
        <v/>
      </c>
      <c r="U188" s="41" t="str">
        <f t="shared" si="22"/>
        <v/>
      </c>
      <c r="V188" s="41" t="str">
        <f t="shared" si="22"/>
        <v/>
      </c>
      <c r="W188" s="41" t="str">
        <f t="shared" si="22"/>
        <v/>
      </c>
      <c r="X188" s="41" t="str">
        <f t="shared" si="22"/>
        <v/>
      </c>
      <c r="Y188" s="14">
        <f t="shared" si="20"/>
        <v>0</v>
      </c>
      <c r="Z188" s="12"/>
      <c r="AA188" s="10">
        <f t="shared" si="25"/>
        <v>153.32857142857142</v>
      </c>
      <c r="AB188" s="10" t="str">
        <f t="shared" si="25"/>
        <v/>
      </c>
      <c r="AC188" s="10" t="str">
        <f t="shared" si="25"/>
        <v/>
      </c>
      <c r="AD188" s="10" t="str">
        <f t="shared" si="24"/>
        <v/>
      </c>
      <c r="AE188" s="10" t="str">
        <f t="shared" si="24"/>
        <v/>
      </c>
      <c r="AF188" s="10" t="str">
        <f t="shared" si="24"/>
        <v/>
      </c>
      <c r="AG188" s="10" t="str">
        <f t="shared" si="24"/>
        <v/>
      </c>
      <c r="AH188" s="14">
        <f t="shared" si="21"/>
        <v>0</v>
      </c>
      <c r="AI188" s="12"/>
      <c r="AJ188" s="11" t="str">
        <f>IFERROR(VLOOKUP(A188,'[1]BP-18 Line Detail'!A$1:AJ$65536,36,FALSE),"")</f>
        <v>All Generation Integration</v>
      </c>
    </row>
    <row r="189" spans="1:36" x14ac:dyDescent="0.3">
      <c r="A189" s="15" t="s">
        <v>1240</v>
      </c>
      <c r="B189" s="29" t="str">
        <f>VLOOKUP(A189,'[1]Line Pivot'!A$1:C$65536,2,FALSE)</f>
        <v>COLUMBIA-ELLENSBURG NO 1</v>
      </c>
      <c r="C189" s="10">
        <f>VLOOKUP(A189,'[1]Line Pivot'!A$1:C$65536,3,FALSE)</f>
        <v>1962585.09</v>
      </c>
      <c r="D189" s="10">
        <f>IFERROR(VLOOKUP(A189,'[1]BP-18 Line Detail'!A$1:C$65536,3,FALSE),"")</f>
        <v>1962585.09</v>
      </c>
      <c r="E189" s="11">
        <f t="shared" si="18"/>
        <v>0</v>
      </c>
      <c r="F189" s="12"/>
      <c r="G189" s="10">
        <f>IFERROR(VLOOKUP(A189,'[1]O&amp;M Pivot'!M$1:V$65536,10,FALSE),0)</f>
        <v>13245.311428571425</v>
      </c>
      <c r="H189" s="12"/>
      <c r="I189" s="13" t="s">
        <v>31</v>
      </c>
      <c r="J189" s="13">
        <v>1</v>
      </c>
      <c r="K189" s="13" t="s">
        <v>31</v>
      </c>
      <c r="L189" s="13" t="s">
        <v>31</v>
      </c>
      <c r="M189" s="13" t="s">
        <v>31</v>
      </c>
      <c r="N189" s="13" t="s">
        <v>31</v>
      </c>
      <c r="O189" s="13" t="s">
        <v>31</v>
      </c>
      <c r="P189" s="13">
        <f t="shared" si="19"/>
        <v>1</v>
      </c>
      <c r="Q189" s="12"/>
      <c r="R189" s="41" t="str">
        <f t="shared" si="23"/>
        <v/>
      </c>
      <c r="S189" s="41">
        <f t="shared" si="23"/>
        <v>1962585.09</v>
      </c>
      <c r="T189" s="41" t="str">
        <f t="shared" si="23"/>
        <v/>
      </c>
      <c r="U189" s="41" t="str">
        <f t="shared" si="22"/>
        <v/>
      </c>
      <c r="V189" s="41" t="str">
        <f t="shared" si="22"/>
        <v/>
      </c>
      <c r="W189" s="41" t="str">
        <f t="shared" si="22"/>
        <v/>
      </c>
      <c r="X189" s="41" t="str">
        <f t="shared" si="22"/>
        <v/>
      </c>
      <c r="Y189" s="14">
        <f t="shared" si="20"/>
        <v>0</v>
      </c>
      <c r="Z189" s="12"/>
      <c r="AA189" s="10" t="str">
        <f t="shared" si="25"/>
        <v/>
      </c>
      <c r="AB189" s="10">
        <f t="shared" si="25"/>
        <v>13245.311428571425</v>
      </c>
      <c r="AC189" s="10" t="str">
        <f t="shared" si="25"/>
        <v/>
      </c>
      <c r="AD189" s="10" t="str">
        <f t="shared" si="24"/>
        <v/>
      </c>
      <c r="AE189" s="10" t="str">
        <f t="shared" si="24"/>
        <v/>
      </c>
      <c r="AF189" s="10" t="str">
        <f t="shared" si="24"/>
        <v/>
      </c>
      <c r="AG189" s="10" t="str">
        <f t="shared" si="24"/>
        <v/>
      </c>
      <c r="AH189" s="14">
        <f t="shared" si="21"/>
        <v>0</v>
      </c>
      <c r="AI189" s="12"/>
      <c r="AJ189" s="11" t="str">
        <f>IFERROR(VLOOKUP(A189,'[1]BP-18 Line Detail'!A$1:AJ$65536,36,FALSE),"")</f>
        <v>All Network</v>
      </c>
    </row>
    <row r="190" spans="1:36" x14ac:dyDescent="0.3">
      <c r="A190" s="15" t="s">
        <v>1241</v>
      </c>
      <c r="B190" s="29" t="str">
        <f>VLOOKUP(A190,'[1]Line Pivot'!A$1:C$65536,2,FALSE)</f>
        <v>COLUMBIA-ELLENSBURG NO 1 ML KITTITAS CO</v>
      </c>
      <c r="C190" s="10">
        <f>VLOOKUP(A190,'[1]Line Pivot'!A$1:C$65536,3,FALSE)</f>
        <v>4463966.9800000004</v>
      </c>
      <c r="D190" s="10">
        <f>IFERROR(VLOOKUP(A190,'[1]BP-18 Line Detail'!A$1:C$65536,3,FALSE),"")</f>
        <v>4463966.9800000004</v>
      </c>
      <c r="E190" s="11">
        <f t="shared" si="18"/>
        <v>0</v>
      </c>
      <c r="F190" s="12"/>
      <c r="G190" s="10">
        <f>IFERROR(VLOOKUP(A190,'[1]O&amp;M Pivot'!M$1:V$65536,10,FALSE),0)</f>
        <v>0</v>
      </c>
      <c r="H190" s="12"/>
      <c r="I190" s="13" t="s">
        <v>31</v>
      </c>
      <c r="J190" s="13">
        <v>1</v>
      </c>
      <c r="K190" s="13" t="s">
        <v>31</v>
      </c>
      <c r="L190" s="13" t="s">
        <v>31</v>
      </c>
      <c r="M190" s="13" t="s">
        <v>31</v>
      </c>
      <c r="N190" s="13" t="s">
        <v>31</v>
      </c>
      <c r="O190" s="13" t="s">
        <v>31</v>
      </c>
      <c r="P190" s="13">
        <f t="shared" si="19"/>
        <v>1</v>
      </c>
      <c r="Q190" s="12"/>
      <c r="R190" s="41" t="str">
        <f t="shared" si="23"/>
        <v/>
      </c>
      <c r="S190" s="41">
        <f t="shared" si="23"/>
        <v>4463966.9800000004</v>
      </c>
      <c r="T190" s="41" t="str">
        <f t="shared" si="23"/>
        <v/>
      </c>
      <c r="U190" s="41" t="str">
        <f t="shared" si="22"/>
        <v/>
      </c>
      <c r="V190" s="41" t="str">
        <f t="shared" si="22"/>
        <v/>
      </c>
      <c r="W190" s="41" t="str">
        <f t="shared" si="22"/>
        <v/>
      </c>
      <c r="X190" s="41" t="str">
        <f t="shared" si="22"/>
        <v/>
      </c>
      <c r="Y190" s="14">
        <f t="shared" si="20"/>
        <v>0</v>
      </c>
      <c r="Z190" s="12"/>
      <c r="AA190" s="10" t="str">
        <f t="shared" si="25"/>
        <v/>
      </c>
      <c r="AB190" s="10">
        <f t="shared" si="25"/>
        <v>0</v>
      </c>
      <c r="AC190" s="10" t="str">
        <f t="shared" si="25"/>
        <v/>
      </c>
      <c r="AD190" s="10" t="str">
        <f t="shared" si="24"/>
        <v/>
      </c>
      <c r="AE190" s="10" t="str">
        <f t="shared" si="24"/>
        <v/>
      </c>
      <c r="AF190" s="10" t="str">
        <f t="shared" si="24"/>
        <v/>
      </c>
      <c r="AG190" s="10" t="str">
        <f t="shared" si="24"/>
        <v/>
      </c>
      <c r="AH190" s="14">
        <f t="shared" si="21"/>
        <v>0</v>
      </c>
      <c r="AI190" s="12"/>
      <c r="AJ190" s="11" t="str">
        <f>IFERROR(VLOOKUP(A190,'[1]BP-18 Line Detail'!A$1:AJ$65536,36,FALSE),"")</f>
        <v>All Network</v>
      </c>
    </row>
    <row r="191" spans="1:36" x14ac:dyDescent="0.3">
      <c r="A191" s="15" t="s">
        <v>1242</v>
      </c>
      <c r="B191" s="29" t="str">
        <f>VLOOKUP(A191,'[1]Line Pivot'!A$1:C$65536,2,FALSE)</f>
        <v>COLUMBIA-GRAND COULEE NO 1</v>
      </c>
      <c r="C191" s="10">
        <f>VLOOKUP(A191,'[1]Line Pivot'!A$1:C$65536,3,FALSE)</f>
        <v>1417945</v>
      </c>
      <c r="D191" s="10">
        <f>IFERROR(VLOOKUP(A191,'[1]BP-18 Line Detail'!A$1:C$65536,3,FALSE),"")</f>
        <v>1417945</v>
      </c>
      <c r="E191" s="11">
        <f t="shared" si="18"/>
        <v>0</v>
      </c>
      <c r="F191" s="12"/>
      <c r="G191" s="10">
        <f>IFERROR(VLOOKUP(A191,'[1]O&amp;M Pivot'!M$1:V$65536,10,FALSE),0)</f>
        <v>10530.678571428571</v>
      </c>
      <c r="H191" s="12"/>
      <c r="I191" s="13" t="s">
        <v>31</v>
      </c>
      <c r="J191" s="13">
        <v>1</v>
      </c>
      <c r="K191" s="13" t="s">
        <v>31</v>
      </c>
      <c r="L191" s="13" t="s">
        <v>31</v>
      </c>
      <c r="M191" s="13" t="s">
        <v>31</v>
      </c>
      <c r="N191" s="13" t="s">
        <v>31</v>
      </c>
      <c r="O191" s="13" t="s">
        <v>31</v>
      </c>
      <c r="P191" s="13">
        <f t="shared" si="19"/>
        <v>1</v>
      </c>
      <c r="Q191" s="12"/>
      <c r="R191" s="41" t="str">
        <f t="shared" si="23"/>
        <v/>
      </c>
      <c r="S191" s="41">
        <f t="shared" si="23"/>
        <v>1417945</v>
      </c>
      <c r="T191" s="41" t="str">
        <f t="shared" si="23"/>
        <v/>
      </c>
      <c r="U191" s="41" t="str">
        <f t="shared" si="22"/>
        <v/>
      </c>
      <c r="V191" s="41" t="str">
        <f t="shared" si="22"/>
        <v/>
      </c>
      <c r="W191" s="41" t="str">
        <f t="shared" si="22"/>
        <v/>
      </c>
      <c r="X191" s="41" t="str">
        <f t="shared" si="22"/>
        <v/>
      </c>
      <c r="Y191" s="14">
        <f t="shared" si="20"/>
        <v>0</v>
      </c>
      <c r="Z191" s="12"/>
      <c r="AA191" s="10" t="str">
        <f t="shared" si="25"/>
        <v/>
      </c>
      <c r="AB191" s="10">
        <f t="shared" si="25"/>
        <v>10530.678571428571</v>
      </c>
      <c r="AC191" s="10" t="str">
        <f t="shared" si="25"/>
        <v/>
      </c>
      <c r="AD191" s="10" t="str">
        <f t="shared" si="24"/>
        <v/>
      </c>
      <c r="AE191" s="10" t="str">
        <f t="shared" si="24"/>
        <v/>
      </c>
      <c r="AF191" s="10" t="str">
        <f t="shared" si="24"/>
        <v/>
      </c>
      <c r="AG191" s="10" t="str">
        <f t="shared" si="24"/>
        <v/>
      </c>
      <c r="AH191" s="14">
        <f t="shared" si="21"/>
        <v>0</v>
      </c>
      <c r="AI191" s="12"/>
      <c r="AJ191" s="11" t="str">
        <f>IFERROR(VLOOKUP(A191,'[1]BP-18 Line Detail'!A$1:AJ$65536,36,FALSE),"")</f>
        <v>All Network</v>
      </c>
    </row>
    <row r="192" spans="1:36" x14ac:dyDescent="0.3">
      <c r="A192" s="15" t="s">
        <v>1243</v>
      </c>
      <c r="B192" s="29" t="str">
        <f>VLOOKUP(A192,'[1]Line Pivot'!A$1:C$65536,2,FALSE)</f>
        <v>COLUMBIA-GRAND COULEE NO 3</v>
      </c>
      <c r="C192" s="10">
        <f>VLOOKUP(A192,'[1]Line Pivot'!A$1:C$65536,3,FALSE)</f>
        <v>1722738</v>
      </c>
      <c r="D192" s="10">
        <f>IFERROR(VLOOKUP(A192,'[1]BP-18 Line Detail'!A$1:C$65536,3,FALSE),"")</f>
        <v>1722738</v>
      </c>
      <c r="E192" s="11">
        <f t="shared" si="18"/>
        <v>0</v>
      </c>
      <c r="F192" s="12"/>
      <c r="G192" s="10">
        <f>IFERROR(VLOOKUP(A192,'[1]O&amp;M Pivot'!M$1:V$65536,10,FALSE),0)</f>
        <v>12272.052857142857</v>
      </c>
      <c r="H192" s="12"/>
      <c r="I192" s="13" t="s">
        <v>31</v>
      </c>
      <c r="J192" s="13">
        <v>1</v>
      </c>
      <c r="K192" s="13" t="s">
        <v>31</v>
      </c>
      <c r="L192" s="13" t="s">
        <v>31</v>
      </c>
      <c r="M192" s="13" t="s">
        <v>31</v>
      </c>
      <c r="N192" s="13" t="s">
        <v>31</v>
      </c>
      <c r="O192" s="13" t="s">
        <v>31</v>
      </c>
      <c r="P192" s="13">
        <f t="shared" si="19"/>
        <v>1</v>
      </c>
      <c r="Q192" s="12"/>
      <c r="R192" s="41" t="str">
        <f t="shared" si="23"/>
        <v/>
      </c>
      <c r="S192" s="41">
        <f t="shared" si="23"/>
        <v>1722738</v>
      </c>
      <c r="T192" s="41" t="str">
        <f t="shared" si="23"/>
        <v/>
      </c>
      <c r="U192" s="41" t="str">
        <f t="shared" si="22"/>
        <v/>
      </c>
      <c r="V192" s="41" t="str">
        <f t="shared" si="22"/>
        <v/>
      </c>
      <c r="W192" s="41" t="str">
        <f t="shared" si="22"/>
        <v/>
      </c>
      <c r="X192" s="41" t="str">
        <f t="shared" si="22"/>
        <v/>
      </c>
      <c r="Y192" s="14">
        <f t="shared" si="20"/>
        <v>0</v>
      </c>
      <c r="Z192" s="12"/>
      <c r="AA192" s="10" t="str">
        <f t="shared" si="25"/>
        <v/>
      </c>
      <c r="AB192" s="10">
        <f t="shared" si="25"/>
        <v>12272.052857142857</v>
      </c>
      <c r="AC192" s="10" t="str">
        <f t="shared" si="25"/>
        <v/>
      </c>
      <c r="AD192" s="10" t="str">
        <f t="shared" si="24"/>
        <v/>
      </c>
      <c r="AE192" s="10" t="str">
        <f t="shared" si="24"/>
        <v/>
      </c>
      <c r="AF192" s="10" t="str">
        <f t="shared" si="24"/>
        <v/>
      </c>
      <c r="AG192" s="10" t="str">
        <f t="shared" si="24"/>
        <v/>
      </c>
      <c r="AH192" s="14">
        <f t="shared" si="21"/>
        <v>0</v>
      </c>
      <c r="AI192" s="12"/>
      <c r="AJ192" s="11" t="str">
        <f>IFERROR(VLOOKUP(A192,'[1]BP-18 Line Detail'!A$1:AJ$65536,36,FALSE),"")</f>
        <v>All Network</v>
      </c>
    </row>
    <row r="193" spans="1:36" x14ac:dyDescent="0.3">
      <c r="A193" s="15" t="s">
        <v>1244</v>
      </c>
      <c r="B193" s="29" t="str">
        <f>VLOOKUP(A193,'[1]Line Pivot'!A$1:C$65536,2,FALSE)</f>
        <v>COLUMBIA-VALHALLA NO 1</v>
      </c>
      <c r="C193" s="10">
        <f>VLOOKUP(A193,'[1]Line Pivot'!A$1:C$65536,3,FALSE)</f>
        <v>381278.81</v>
      </c>
      <c r="D193" s="10">
        <f>IFERROR(VLOOKUP(A193,'[1]BP-18 Line Detail'!A$1:C$65536,3,FALSE),"")</f>
        <v>347405.22000000003</v>
      </c>
      <c r="E193" s="11">
        <f t="shared" si="18"/>
        <v>9.7504551025456562E-2</v>
      </c>
      <c r="F193" s="12"/>
      <c r="G193" s="10">
        <f>IFERROR(VLOOKUP(A193,'[1]O&amp;M Pivot'!M$1:V$65536,10,FALSE),0)</f>
        <v>5403.5471428571427</v>
      </c>
      <c r="H193" s="12"/>
      <c r="I193" s="13" t="s">
        <v>31</v>
      </c>
      <c r="J193" s="13">
        <v>1</v>
      </c>
      <c r="K193" s="13" t="s">
        <v>31</v>
      </c>
      <c r="L193" s="13" t="s">
        <v>31</v>
      </c>
      <c r="M193" s="13" t="s">
        <v>31</v>
      </c>
      <c r="N193" s="13" t="s">
        <v>31</v>
      </c>
      <c r="O193" s="13" t="s">
        <v>31</v>
      </c>
      <c r="P193" s="13">
        <f t="shared" si="19"/>
        <v>1</v>
      </c>
      <c r="Q193" s="12"/>
      <c r="R193" s="41" t="str">
        <f t="shared" si="23"/>
        <v/>
      </c>
      <c r="S193" s="41">
        <f t="shared" si="23"/>
        <v>381278.81</v>
      </c>
      <c r="T193" s="41" t="str">
        <f t="shared" si="23"/>
        <v/>
      </c>
      <c r="U193" s="41" t="str">
        <f t="shared" si="22"/>
        <v/>
      </c>
      <c r="V193" s="41" t="str">
        <f t="shared" si="22"/>
        <v/>
      </c>
      <c r="W193" s="41" t="str">
        <f t="shared" si="22"/>
        <v/>
      </c>
      <c r="X193" s="41" t="str">
        <f t="shared" si="22"/>
        <v/>
      </c>
      <c r="Y193" s="14">
        <f t="shared" si="20"/>
        <v>0</v>
      </c>
      <c r="Z193" s="12"/>
      <c r="AA193" s="10" t="str">
        <f t="shared" si="25"/>
        <v/>
      </c>
      <c r="AB193" s="10">
        <f t="shared" si="25"/>
        <v>5403.5471428571427</v>
      </c>
      <c r="AC193" s="10" t="str">
        <f t="shared" si="25"/>
        <v/>
      </c>
      <c r="AD193" s="10" t="str">
        <f t="shared" si="24"/>
        <v/>
      </c>
      <c r="AE193" s="10" t="str">
        <f t="shared" si="24"/>
        <v/>
      </c>
      <c r="AF193" s="10" t="str">
        <f t="shared" si="24"/>
        <v/>
      </c>
      <c r="AG193" s="10" t="str">
        <f t="shared" si="24"/>
        <v/>
      </c>
      <c r="AH193" s="14">
        <f t="shared" si="21"/>
        <v>0</v>
      </c>
      <c r="AI193" s="12"/>
      <c r="AJ193" s="11" t="str">
        <f>IFERROR(VLOOKUP(A193,'[1]BP-18 Line Detail'!A$1:AJ$65536,36,FALSE),"")</f>
        <v>All Network</v>
      </c>
    </row>
    <row r="194" spans="1:36" x14ac:dyDescent="0.3">
      <c r="A194" s="15" t="s">
        <v>1245</v>
      </c>
      <c r="B194" s="29" t="str">
        <f>VLOOKUP(A194,'[1]Line Pivot'!A$1:C$65536,2,FALSE)</f>
        <v>COLUMBIA-VALHALLA NO 2</v>
      </c>
      <c r="C194" s="10">
        <f>VLOOKUP(A194,'[1]Line Pivot'!A$1:C$65536,3,FALSE)</f>
        <v>704225.86</v>
      </c>
      <c r="D194" s="10">
        <f>IFERROR(VLOOKUP(A194,'[1]BP-18 Line Detail'!A$1:C$65536,3,FALSE),"")</f>
        <v>671742.79</v>
      </c>
      <c r="E194" s="11">
        <f t="shared" si="18"/>
        <v>4.8356410345691908E-2</v>
      </c>
      <c r="F194" s="12"/>
      <c r="G194" s="10">
        <f>IFERROR(VLOOKUP(A194,'[1]O&amp;M Pivot'!M$1:V$65536,10,FALSE),0)</f>
        <v>2578.1871428571426</v>
      </c>
      <c r="H194" s="12"/>
      <c r="I194" s="13" t="s">
        <v>31</v>
      </c>
      <c r="J194" s="13">
        <v>1</v>
      </c>
      <c r="K194" s="13" t="s">
        <v>31</v>
      </c>
      <c r="L194" s="13" t="s">
        <v>31</v>
      </c>
      <c r="M194" s="13" t="s">
        <v>31</v>
      </c>
      <c r="N194" s="13" t="s">
        <v>31</v>
      </c>
      <c r="O194" s="13" t="s">
        <v>31</v>
      </c>
      <c r="P194" s="13">
        <f t="shared" si="19"/>
        <v>1</v>
      </c>
      <c r="Q194" s="12"/>
      <c r="R194" s="41" t="str">
        <f t="shared" si="23"/>
        <v/>
      </c>
      <c r="S194" s="41">
        <f t="shared" si="23"/>
        <v>704225.86</v>
      </c>
      <c r="T194" s="41" t="str">
        <f t="shared" si="23"/>
        <v/>
      </c>
      <c r="U194" s="41" t="str">
        <f t="shared" si="22"/>
        <v/>
      </c>
      <c r="V194" s="41" t="str">
        <f t="shared" si="22"/>
        <v/>
      </c>
      <c r="W194" s="41" t="str">
        <f t="shared" si="22"/>
        <v/>
      </c>
      <c r="X194" s="41" t="str">
        <f t="shared" si="22"/>
        <v/>
      </c>
      <c r="Y194" s="14">
        <f t="shared" si="20"/>
        <v>0</v>
      </c>
      <c r="Z194" s="12"/>
      <c r="AA194" s="10" t="str">
        <f t="shared" si="25"/>
        <v/>
      </c>
      <c r="AB194" s="10">
        <f t="shared" si="25"/>
        <v>2578.1871428571426</v>
      </c>
      <c r="AC194" s="10" t="str">
        <f t="shared" si="25"/>
        <v/>
      </c>
      <c r="AD194" s="10" t="str">
        <f t="shared" si="24"/>
        <v/>
      </c>
      <c r="AE194" s="10" t="str">
        <f t="shared" si="24"/>
        <v/>
      </c>
      <c r="AF194" s="10" t="str">
        <f t="shared" si="24"/>
        <v/>
      </c>
      <c r="AG194" s="10" t="str">
        <f t="shared" si="24"/>
        <v/>
      </c>
      <c r="AH194" s="14">
        <f t="shared" si="21"/>
        <v>0</v>
      </c>
      <c r="AI194" s="12"/>
      <c r="AJ194" s="11" t="str">
        <f>IFERROR(VLOOKUP(A194,'[1]BP-18 Line Detail'!A$1:AJ$65536,36,FALSE),"")</f>
        <v>All Network</v>
      </c>
    </row>
    <row r="195" spans="1:36" x14ac:dyDescent="0.3">
      <c r="A195" s="15" t="s">
        <v>1246</v>
      </c>
      <c r="B195" s="29" t="str">
        <f>VLOOKUP(A195,'[1]Line Pivot'!A$1:C$65536,2,FALSE)</f>
        <v>COLVILLE-BOUNDARY NO 1</v>
      </c>
      <c r="C195" s="10">
        <f>VLOOKUP(A195,'[1]Line Pivot'!A$1:C$65536,3,FALSE)</f>
        <v>4912890.99</v>
      </c>
      <c r="D195" s="10">
        <f>IFERROR(VLOOKUP(A195,'[1]BP-18 Line Detail'!A$1:C$65536,3,FALSE),"")</f>
        <v>4912890.9899999993</v>
      </c>
      <c r="E195" s="11">
        <f t="shared" ref="E195:E258" si="26">(C195-D195)/D195</f>
        <v>1.8956711567815159E-16</v>
      </c>
      <c r="F195" s="12"/>
      <c r="G195" s="10">
        <f>IFERROR(VLOOKUP(A195,'[1]O&amp;M Pivot'!M$1:V$65536,10,FALSE),0)</f>
        <v>7016.5557142857142</v>
      </c>
      <c r="H195" s="12"/>
      <c r="I195" s="13" t="s">
        <v>31</v>
      </c>
      <c r="J195" s="13">
        <v>1</v>
      </c>
      <c r="K195" s="13" t="s">
        <v>31</v>
      </c>
      <c r="L195" s="13" t="s">
        <v>31</v>
      </c>
      <c r="M195" s="13" t="s">
        <v>31</v>
      </c>
      <c r="N195" s="13" t="s">
        <v>31</v>
      </c>
      <c r="O195" s="13" t="s">
        <v>31</v>
      </c>
      <c r="P195" s="13">
        <f t="shared" ref="P195:P258" si="27">SUM(I195:O195)</f>
        <v>1</v>
      </c>
      <c r="Q195" s="12"/>
      <c r="R195" s="41" t="str">
        <f t="shared" si="23"/>
        <v/>
      </c>
      <c r="S195" s="41">
        <f t="shared" si="23"/>
        <v>4912890.99</v>
      </c>
      <c r="T195" s="41" t="str">
        <f t="shared" si="23"/>
        <v/>
      </c>
      <c r="U195" s="41" t="str">
        <f t="shared" si="22"/>
        <v/>
      </c>
      <c r="V195" s="41" t="str">
        <f t="shared" si="22"/>
        <v/>
      </c>
      <c r="W195" s="41" t="str">
        <f t="shared" si="22"/>
        <v/>
      </c>
      <c r="X195" s="41" t="str">
        <f t="shared" si="22"/>
        <v/>
      </c>
      <c r="Y195" s="14">
        <f t="shared" ref="Y195:Y258" si="28">SUM(R195:X195)-C195</f>
        <v>0</v>
      </c>
      <c r="Z195" s="12"/>
      <c r="AA195" s="10" t="str">
        <f t="shared" si="25"/>
        <v/>
      </c>
      <c r="AB195" s="10">
        <f t="shared" si="25"/>
        <v>7016.5557142857142</v>
      </c>
      <c r="AC195" s="10" t="str">
        <f t="shared" si="25"/>
        <v/>
      </c>
      <c r="AD195" s="10" t="str">
        <f t="shared" si="24"/>
        <v/>
      </c>
      <c r="AE195" s="10" t="str">
        <f t="shared" si="24"/>
        <v/>
      </c>
      <c r="AF195" s="10" t="str">
        <f t="shared" si="24"/>
        <v/>
      </c>
      <c r="AG195" s="10" t="str">
        <f t="shared" si="24"/>
        <v/>
      </c>
      <c r="AH195" s="14">
        <f t="shared" ref="AH195:AH258" si="29">SUM(AA195:AG195)-G195</f>
        <v>0</v>
      </c>
      <c r="AI195" s="12"/>
      <c r="AJ195" s="11" t="str">
        <f>IFERROR(VLOOKUP(A195,'[1]BP-18 Line Detail'!A$1:AJ$65536,36,FALSE),"")</f>
        <v>All Network</v>
      </c>
    </row>
    <row r="196" spans="1:36" x14ac:dyDescent="0.3">
      <c r="A196" s="15" t="s">
        <v>1247</v>
      </c>
      <c r="B196" s="29" t="str">
        <f>VLOOKUP(A196,'[1]Line Pivot'!A$1:C$65536,2,FALSE)</f>
        <v>COLVILLE-REPUBLIC NO 1</v>
      </c>
      <c r="C196" s="10">
        <f>VLOOKUP(A196,'[1]Line Pivot'!A$1:C$65536,3,FALSE)</f>
        <v>7151004.4500000002</v>
      </c>
      <c r="D196" s="10">
        <f>IFERROR(VLOOKUP(A196,'[1]BP-18 Line Detail'!A$1:C$65536,3,FALSE),"")</f>
        <v>6748186</v>
      </c>
      <c r="E196" s="11">
        <f t="shared" si="26"/>
        <v>5.9692849307947375E-2</v>
      </c>
      <c r="F196" s="12"/>
      <c r="G196" s="10">
        <f>IFERROR(VLOOKUP(A196,'[1]O&amp;M Pivot'!M$1:V$65536,10,FALSE),0)</f>
        <v>32116.182857142856</v>
      </c>
      <c r="H196" s="12"/>
      <c r="I196" s="13" t="s">
        <v>31</v>
      </c>
      <c r="J196" s="13">
        <v>1</v>
      </c>
      <c r="K196" s="13" t="s">
        <v>31</v>
      </c>
      <c r="L196" s="13" t="s">
        <v>31</v>
      </c>
      <c r="M196" s="13" t="s">
        <v>31</v>
      </c>
      <c r="N196" s="13" t="s">
        <v>31</v>
      </c>
      <c r="O196" s="13" t="s">
        <v>31</v>
      </c>
      <c r="P196" s="13">
        <f t="shared" si="27"/>
        <v>1</v>
      </c>
      <c r="Q196" s="12"/>
      <c r="R196" s="41" t="str">
        <f t="shared" si="23"/>
        <v/>
      </c>
      <c r="S196" s="41">
        <f t="shared" si="23"/>
        <v>7151004.4500000002</v>
      </c>
      <c r="T196" s="41" t="str">
        <f t="shared" si="23"/>
        <v/>
      </c>
      <c r="U196" s="41" t="str">
        <f t="shared" si="22"/>
        <v/>
      </c>
      <c r="V196" s="41" t="str">
        <f t="shared" si="22"/>
        <v/>
      </c>
      <c r="W196" s="41" t="str">
        <f t="shared" si="22"/>
        <v/>
      </c>
      <c r="X196" s="41" t="str">
        <f t="shared" si="22"/>
        <v/>
      </c>
      <c r="Y196" s="14">
        <f t="shared" si="28"/>
        <v>0</v>
      </c>
      <c r="Z196" s="12"/>
      <c r="AA196" s="10" t="str">
        <f t="shared" si="25"/>
        <v/>
      </c>
      <c r="AB196" s="10">
        <f t="shared" si="25"/>
        <v>32116.182857142856</v>
      </c>
      <c r="AC196" s="10" t="str">
        <f t="shared" si="25"/>
        <v/>
      </c>
      <c r="AD196" s="10" t="str">
        <f t="shared" si="24"/>
        <v/>
      </c>
      <c r="AE196" s="10" t="str">
        <f t="shared" si="24"/>
        <v/>
      </c>
      <c r="AF196" s="10" t="str">
        <f t="shared" si="24"/>
        <v/>
      </c>
      <c r="AG196" s="10" t="str">
        <f t="shared" si="24"/>
        <v/>
      </c>
      <c r="AH196" s="14">
        <f t="shared" si="29"/>
        <v>0</v>
      </c>
      <c r="AI196" s="12"/>
      <c r="AJ196" s="11" t="str">
        <f>IFERROR(VLOOKUP(A196,'[1]BP-18 Line Detail'!A$1:AJ$65536,36,FALSE),"")</f>
        <v>All Network</v>
      </c>
    </row>
    <row r="197" spans="1:36" x14ac:dyDescent="0.3">
      <c r="A197" s="15" t="s">
        <v>1248</v>
      </c>
      <c r="B197" s="29" t="str">
        <f>VLOOKUP(A197,'[1]Line Pivot'!A$1:C$65536,2,FALSE)</f>
        <v>COLVILLE-REPUBLIC NO 1 (ML STEVENS CO)</v>
      </c>
      <c r="C197" s="10">
        <f>VLOOKUP(A197,'[1]Line Pivot'!A$1:C$65536,3,FALSE)</f>
        <v>4685362.4099999992</v>
      </c>
      <c r="D197" s="10">
        <f>IFERROR(VLOOKUP(A197,'[1]BP-18 Line Detail'!A$1:C$65536,3,FALSE),"")</f>
        <v>4685362.41</v>
      </c>
      <c r="E197" s="11">
        <f t="shared" si="26"/>
        <v>-1.9877279346155818E-16</v>
      </c>
      <c r="F197" s="12"/>
      <c r="G197" s="10">
        <f>IFERROR(VLOOKUP(A197,'[1]O&amp;M Pivot'!M$1:V$65536,10,FALSE),0)</f>
        <v>0</v>
      </c>
      <c r="H197" s="12"/>
      <c r="I197" s="13" t="s">
        <v>31</v>
      </c>
      <c r="J197" s="13">
        <v>1</v>
      </c>
      <c r="K197" s="13" t="s">
        <v>31</v>
      </c>
      <c r="L197" s="13" t="s">
        <v>31</v>
      </c>
      <c r="M197" s="13" t="s">
        <v>31</v>
      </c>
      <c r="N197" s="13" t="s">
        <v>31</v>
      </c>
      <c r="O197" s="13" t="s">
        <v>31</v>
      </c>
      <c r="P197" s="13">
        <f t="shared" si="27"/>
        <v>1</v>
      </c>
      <c r="Q197" s="12"/>
      <c r="R197" s="41" t="str">
        <f t="shared" si="23"/>
        <v/>
      </c>
      <c r="S197" s="41">
        <f t="shared" si="23"/>
        <v>4685362.4099999992</v>
      </c>
      <c r="T197" s="41" t="str">
        <f t="shared" si="23"/>
        <v/>
      </c>
      <c r="U197" s="41" t="str">
        <f t="shared" si="22"/>
        <v/>
      </c>
      <c r="V197" s="41" t="str">
        <f t="shared" si="22"/>
        <v/>
      </c>
      <c r="W197" s="41" t="str">
        <f t="shared" si="22"/>
        <v/>
      </c>
      <c r="X197" s="41" t="str">
        <f t="shared" si="22"/>
        <v/>
      </c>
      <c r="Y197" s="14">
        <f t="shared" si="28"/>
        <v>0</v>
      </c>
      <c r="Z197" s="12"/>
      <c r="AA197" s="10" t="str">
        <f t="shared" si="25"/>
        <v/>
      </c>
      <c r="AB197" s="10">
        <f t="shared" si="25"/>
        <v>0</v>
      </c>
      <c r="AC197" s="10" t="str">
        <f t="shared" si="25"/>
        <v/>
      </c>
      <c r="AD197" s="10" t="str">
        <f t="shared" si="24"/>
        <v/>
      </c>
      <c r="AE197" s="10" t="str">
        <f t="shared" si="24"/>
        <v/>
      </c>
      <c r="AF197" s="10" t="str">
        <f t="shared" si="24"/>
        <v/>
      </c>
      <c r="AG197" s="10" t="str">
        <f t="shared" si="24"/>
        <v/>
      </c>
      <c r="AH197" s="14">
        <f t="shared" si="29"/>
        <v>0</v>
      </c>
      <c r="AI197" s="12"/>
      <c r="AJ197" s="11" t="str">
        <f>IFERROR(VLOOKUP(A197,'[1]BP-18 Line Detail'!A$1:AJ$65536,36,FALSE),"")</f>
        <v>New FY13; All Network</v>
      </c>
    </row>
    <row r="198" spans="1:36" x14ac:dyDescent="0.3">
      <c r="A198" s="15" t="s">
        <v>1249</v>
      </c>
      <c r="B198" s="29" t="str">
        <f>VLOOKUP(A198,'[1]Line Pivot'!A$1:C$65536,2,FALSE)</f>
        <v>CONKELLY TAP TO HUNGRY HORSE-COLUMBIA FALLS NO 1 (OBSOLETE)</v>
      </c>
      <c r="C198" s="10">
        <f>VLOOKUP(A198,'[1]Line Pivot'!A$1:C$65536,3,FALSE)</f>
        <v>2743</v>
      </c>
      <c r="D198" s="10">
        <f>IFERROR(VLOOKUP(A198,'[1]BP-18 Line Detail'!A$1:C$65536,3,FALSE),"")</f>
        <v>2743</v>
      </c>
      <c r="E198" s="11">
        <f t="shared" si="26"/>
        <v>0</v>
      </c>
      <c r="F198" s="12"/>
      <c r="G198" s="10">
        <f>IFERROR(VLOOKUP(A198,'[1]O&amp;M Pivot'!M$1:V$65536,10,FALSE),0)</f>
        <v>0</v>
      </c>
      <c r="H198" s="12"/>
      <c r="I198" s="13" t="s">
        <v>31</v>
      </c>
      <c r="J198" s="13" t="s">
        <v>31</v>
      </c>
      <c r="K198" s="13" t="s">
        <v>31</v>
      </c>
      <c r="L198" s="13" t="s">
        <v>31</v>
      </c>
      <c r="M198" s="13" t="s">
        <v>31</v>
      </c>
      <c r="N198" s="13" t="s">
        <v>31</v>
      </c>
      <c r="O198" s="13">
        <v>1</v>
      </c>
      <c r="P198" s="13">
        <f t="shared" si="27"/>
        <v>1</v>
      </c>
      <c r="Q198" s="12"/>
      <c r="R198" s="41" t="str">
        <f t="shared" si="23"/>
        <v/>
      </c>
      <c r="S198" s="41" t="str">
        <f t="shared" si="23"/>
        <v/>
      </c>
      <c r="T198" s="41" t="str">
        <f t="shared" si="23"/>
        <v/>
      </c>
      <c r="U198" s="41" t="str">
        <f t="shared" si="22"/>
        <v/>
      </c>
      <c r="V198" s="41" t="str">
        <f t="shared" si="22"/>
        <v/>
      </c>
      <c r="W198" s="41" t="str">
        <f t="shared" si="22"/>
        <v/>
      </c>
      <c r="X198" s="41">
        <f t="shared" si="22"/>
        <v>2743</v>
      </c>
      <c r="Y198" s="14">
        <f t="shared" si="28"/>
        <v>0</v>
      </c>
      <c r="Z198" s="12"/>
      <c r="AA198" s="10" t="str">
        <f t="shared" si="25"/>
        <v/>
      </c>
      <c r="AB198" s="10" t="str">
        <f t="shared" si="25"/>
        <v/>
      </c>
      <c r="AC198" s="10" t="str">
        <f t="shared" si="25"/>
        <v/>
      </c>
      <c r="AD198" s="10" t="str">
        <f t="shared" si="24"/>
        <v/>
      </c>
      <c r="AE198" s="10" t="str">
        <f t="shared" si="24"/>
        <v/>
      </c>
      <c r="AF198" s="10" t="str">
        <f t="shared" si="24"/>
        <v/>
      </c>
      <c r="AG198" s="10">
        <f t="shared" si="24"/>
        <v>0</v>
      </c>
      <c r="AH198" s="14">
        <f t="shared" si="29"/>
        <v>0</v>
      </c>
      <c r="AI198" s="12"/>
      <c r="AJ198" s="11" t="str">
        <f>IFERROR(VLOOKUP(A198,'[1]BP-18 Line Detail'!A$1:AJ$65536,36,FALSE),"")</f>
        <v>Obsolete REM 8/14/14</v>
      </c>
    </row>
    <row r="199" spans="1:36" x14ac:dyDescent="0.3">
      <c r="A199" s="15" t="s">
        <v>1250</v>
      </c>
      <c r="B199" s="29" t="str">
        <f>VLOOKUP(A199,'[1]Line Pivot'!A$1:C$65536,2,FALSE)</f>
        <v>CONNELL TAP TO BENTON-SCOOTENEY NO 1</v>
      </c>
      <c r="C199" s="10">
        <f>VLOOKUP(A199,'[1]Line Pivot'!A$1:C$65536,3,FALSE)</f>
        <v>190017</v>
      </c>
      <c r="D199" s="10">
        <f>IFERROR(VLOOKUP(A199,'[1]BP-18 Line Detail'!A$1:C$65536,3,FALSE),"")</f>
        <v>190017</v>
      </c>
      <c r="E199" s="11">
        <f t="shared" si="26"/>
        <v>0</v>
      </c>
      <c r="F199" s="12"/>
      <c r="G199" s="10">
        <f>IFERROR(VLOOKUP(A199,'[1]O&amp;M Pivot'!M$1:V$65536,10,FALSE),0)</f>
        <v>2039.3671428571431</v>
      </c>
      <c r="H199" s="12"/>
      <c r="I199" s="13" t="s">
        <v>31</v>
      </c>
      <c r="J199" s="13">
        <v>1</v>
      </c>
      <c r="K199" s="13" t="s">
        <v>31</v>
      </c>
      <c r="L199" s="13" t="s">
        <v>31</v>
      </c>
      <c r="M199" s="13" t="s">
        <v>31</v>
      </c>
      <c r="N199" s="13" t="s">
        <v>31</v>
      </c>
      <c r="O199" s="13" t="s">
        <v>31</v>
      </c>
      <c r="P199" s="13">
        <f t="shared" si="27"/>
        <v>1</v>
      </c>
      <c r="Q199" s="12"/>
      <c r="R199" s="41" t="str">
        <f t="shared" si="23"/>
        <v/>
      </c>
      <c r="S199" s="41">
        <f t="shared" si="23"/>
        <v>190017</v>
      </c>
      <c r="T199" s="41" t="str">
        <f t="shared" si="23"/>
        <v/>
      </c>
      <c r="U199" s="41" t="str">
        <f t="shared" si="22"/>
        <v/>
      </c>
      <c r="V199" s="41" t="str">
        <f t="shared" si="22"/>
        <v/>
      </c>
      <c r="W199" s="41" t="str">
        <f t="shared" si="22"/>
        <v/>
      </c>
      <c r="X199" s="41" t="str">
        <f t="shared" si="22"/>
        <v/>
      </c>
      <c r="Y199" s="14">
        <f t="shared" si="28"/>
        <v>0</v>
      </c>
      <c r="Z199" s="12"/>
      <c r="AA199" s="10" t="str">
        <f t="shared" si="25"/>
        <v/>
      </c>
      <c r="AB199" s="10">
        <f t="shared" si="25"/>
        <v>2039.3671428571431</v>
      </c>
      <c r="AC199" s="10" t="str">
        <f t="shared" si="25"/>
        <v/>
      </c>
      <c r="AD199" s="10" t="str">
        <f t="shared" si="24"/>
        <v/>
      </c>
      <c r="AE199" s="10" t="str">
        <f t="shared" si="24"/>
        <v/>
      </c>
      <c r="AF199" s="10" t="str">
        <f t="shared" si="24"/>
        <v/>
      </c>
      <c r="AG199" s="10" t="str">
        <f t="shared" si="24"/>
        <v/>
      </c>
      <c r="AH199" s="14">
        <f t="shared" si="29"/>
        <v>0</v>
      </c>
      <c r="AI199" s="12"/>
      <c r="AJ199" s="11" t="str">
        <f>IFERROR(VLOOKUP(A199,'[1]BP-18 Line Detail'!A$1:AJ$65536,36,FALSE),"")</f>
        <v>All Network</v>
      </c>
    </row>
    <row r="200" spans="1:36" x14ac:dyDescent="0.3">
      <c r="A200" s="15" t="s">
        <v>1251</v>
      </c>
      <c r="B200" s="29" t="str">
        <f>VLOOKUP(A200,'[1]Line Pivot'!A$1:C$65536,2,FALSE)</f>
        <v>COSMOPOLIS-ABERDEEN NO 1</v>
      </c>
      <c r="C200" s="10">
        <f>VLOOKUP(A200,'[1]Line Pivot'!A$1:C$65536,3,FALSE)</f>
        <v>6927.6</v>
      </c>
      <c r="D200" s="10">
        <f>IFERROR(VLOOKUP(A200,'[1]BP-18 Line Detail'!A$1:C$65536,3,FALSE),"")</f>
        <v>6927.6</v>
      </c>
      <c r="E200" s="11">
        <f t="shared" si="26"/>
        <v>0</v>
      </c>
      <c r="F200" s="12"/>
      <c r="G200" s="10">
        <f>IFERROR(VLOOKUP(A200,'[1]O&amp;M Pivot'!M$1:V$65536,10,FALSE),0)</f>
        <v>178.96285714285713</v>
      </c>
      <c r="H200" s="12"/>
      <c r="I200" s="13" t="s">
        <v>31</v>
      </c>
      <c r="J200" s="13">
        <v>1</v>
      </c>
      <c r="K200" s="13" t="s">
        <v>31</v>
      </c>
      <c r="L200" s="13" t="s">
        <v>31</v>
      </c>
      <c r="M200" s="13" t="s">
        <v>31</v>
      </c>
      <c r="N200" s="13" t="s">
        <v>31</v>
      </c>
      <c r="O200" s="13" t="s">
        <v>31</v>
      </c>
      <c r="P200" s="13">
        <f t="shared" si="27"/>
        <v>1</v>
      </c>
      <c r="Q200" s="12"/>
      <c r="R200" s="41" t="str">
        <f t="shared" si="23"/>
        <v/>
      </c>
      <c r="S200" s="41">
        <f t="shared" si="23"/>
        <v>6927.6</v>
      </c>
      <c r="T200" s="41" t="str">
        <f t="shared" si="23"/>
        <v/>
      </c>
      <c r="U200" s="41" t="str">
        <f t="shared" si="22"/>
        <v/>
      </c>
      <c r="V200" s="41" t="str">
        <f t="shared" si="22"/>
        <v/>
      </c>
      <c r="W200" s="41" t="str">
        <f t="shared" si="22"/>
        <v/>
      </c>
      <c r="X200" s="41" t="str">
        <f t="shared" si="22"/>
        <v/>
      </c>
      <c r="Y200" s="14">
        <f t="shared" si="28"/>
        <v>0</v>
      </c>
      <c r="Z200" s="12"/>
      <c r="AA200" s="10" t="str">
        <f t="shared" si="25"/>
        <v/>
      </c>
      <c r="AB200" s="10">
        <f t="shared" si="25"/>
        <v>178.96285714285713</v>
      </c>
      <c r="AC200" s="10" t="str">
        <f t="shared" si="25"/>
        <v/>
      </c>
      <c r="AD200" s="10" t="str">
        <f t="shared" si="24"/>
        <v/>
      </c>
      <c r="AE200" s="10" t="str">
        <f t="shared" si="24"/>
        <v/>
      </c>
      <c r="AF200" s="10" t="str">
        <f t="shared" si="24"/>
        <v/>
      </c>
      <c r="AG200" s="10" t="str">
        <f t="shared" si="24"/>
        <v/>
      </c>
      <c r="AH200" s="14">
        <f t="shared" si="29"/>
        <v>0</v>
      </c>
      <c r="AI200" s="12"/>
      <c r="AJ200" s="11" t="str">
        <f>IFERROR(VLOOKUP(A200,'[1]BP-18 Line Detail'!A$1:AJ$65536,36,FALSE),"")</f>
        <v>All Network</v>
      </c>
    </row>
    <row r="201" spans="1:36" x14ac:dyDescent="0.3">
      <c r="A201" s="15" t="s">
        <v>1252</v>
      </c>
      <c r="B201" s="29" t="str">
        <f>VLOOKUP(A201,'[1]Line Pivot'!A$1:C$65536,2,FALSE)</f>
        <v>COTTAGE GROVE-DRAIN NO 1 (RETIRED)</v>
      </c>
      <c r="C201" s="10">
        <f>VLOOKUP(A201,'[1]Line Pivot'!A$1:C$65536,3,FALSE)</f>
        <v>312761</v>
      </c>
      <c r="D201" s="10">
        <f>IFERROR(VLOOKUP(A201,'[1]BP-18 Line Detail'!A$1:C$65536,3,FALSE),"")</f>
        <v>312761</v>
      </c>
      <c r="E201" s="11">
        <f t="shared" si="26"/>
        <v>0</v>
      </c>
      <c r="F201" s="12"/>
      <c r="G201" s="10">
        <f>IFERROR(VLOOKUP(A201,'[1]O&amp;M Pivot'!M$1:V$65536,10,FALSE),0)</f>
        <v>0</v>
      </c>
      <c r="H201" s="12"/>
      <c r="I201" s="13" t="s">
        <v>31</v>
      </c>
      <c r="J201" s="13" t="s">
        <v>31</v>
      </c>
      <c r="K201" s="13" t="s">
        <v>31</v>
      </c>
      <c r="L201" s="13" t="s">
        <v>31</v>
      </c>
      <c r="M201" s="13" t="s">
        <v>31</v>
      </c>
      <c r="N201" s="13" t="s">
        <v>31</v>
      </c>
      <c r="O201" s="13">
        <v>1</v>
      </c>
      <c r="P201" s="13">
        <f t="shared" si="27"/>
        <v>1</v>
      </c>
      <c r="Q201" s="12"/>
      <c r="R201" s="41" t="str">
        <f t="shared" si="23"/>
        <v/>
      </c>
      <c r="S201" s="41" t="str">
        <f t="shared" si="23"/>
        <v/>
      </c>
      <c r="T201" s="41" t="str">
        <f t="shared" si="23"/>
        <v/>
      </c>
      <c r="U201" s="41" t="str">
        <f t="shared" si="22"/>
        <v/>
      </c>
      <c r="V201" s="41" t="str">
        <f t="shared" si="22"/>
        <v/>
      </c>
      <c r="W201" s="41" t="str">
        <f t="shared" si="22"/>
        <v/>
      </c>
      <c r="X201" s="41">
        <f t="shared" si="22"/>
        <v>312761</v>
      </c>
      <c r="Y201" s="14">
        <f t="shared" si="28"/>
        <v>0</v>
      </c>
      <c r="Z201" s="12"/>
      <c r="AA201" s="10" t="str">
        <f t="shared" si="25"/>
        <v/>
      </c>
      <c r="AB201" s="10" t="str">
        <f t="shared" si="25"/>
        <v/>
      </c>
      <c r="AC201" s="10" t="str">
        <f t="shared" si="25"/>
        <v/>
      </c>
      <c r="AD201" s="10" t="str">
        <f t="shared" si="24"/>
        <v/>
      </c>
      <c r="AE201" s="10" t="str">
        <f t="shared" si="24"/>
        <v/>
      </c>
      <c r="AF201" s="10" t="str">
        <f t="shared" si="24"/>
        <v/>
      </c>
      <c r="AG201" s="10">
        <f t="shared" si="24"/>
        <v>0</v>
      </c>
      <c r="AH201" s="14">
        <f t="shared" si="29"/>
        <v>0</v>
      </c>
      <c r="AI201" s="12"/>
      <c r="AJ201" s="11" t="str">
        <f>IFERROR(VLOOKUP(A201,'[1]BP-18 Line Detail'!A$1:AJ$65536,36,FALSE),"")</f>
        <v>Retired LET 8/14/14</v>
      </c>
    </row>
    <row r="202" spans="1:36" x14ac:dyDescent="0.3">
      <c r="A202" s="15" t="s">
        <v>1253</v>
      </c>
      <c r="B202" s="29" t="str">
        <f>VLOOKUP(A202,'[1]Line Pivot'!A$1:C$65536,2,FALSE)</f>
        <v>COUGAR-THURSTON NO 1</v>
      </c>
      <c r="C202" s="10">
        <f>VLOOKUP(A202,'[1]Line Pivot'!A$1:C$65536,3,FALSE)</f>
        <v>2500756.5050000004</v>
      </c>
      <c r="D202" s="10">
        <f>IFERROR(VLOOKUP(A202,'[1]BP-18 Line Detail'!A$1:C$65536,3,FALSE),"")</f>
        <v>2500756.5049999999</v>
      </c>
      <c r="E202" s="11">
        <f t="shared" si="26"/>
        <v>1.8620816795905496E-16</v>
      </c>
      <c r="F202" s="12"/>
      <c r="G202" s="10">
        <f>IFERROR(VLOOKUP(A202,'[1]O&amp;M Pivot'!M$1:V$65536,10,FALSE),0)</f>
        <v>30032.41428571428</v>
      </c>
      <c r="H202" s="12"/>
      <c r="I202" s="13">
        <v>5.417837975977511E-2</v>
      </c>
      <c r="J202" s="13">
        <v>0.94582162024022487</v>
      </c>
      <c r="K202" s="13" t="s">
        <v>31</v>
      </c>
      <c r="L202" s="13" t="s">
        <v>31</v>
      </c>
      <c r="M202" s="13" t="s">
        <v>31</v>
      </c>
      <c r="N202" s="13" t="s">
        <v>31</v>
      </c>
      <c r="O202" s="13" t="s">
        <v>31</v>
      </c>
      <c r="P202" s="13">
        <f t="shared" si="27"/>
        <v>1</v>
      </c>
      <c r="Q202" s="12"/>
      <c r="R202" s="41">
        <f t="shared" si="23"/>
        <v>135486.93561461795</v>
      </c>
      <c r="S202" s="41">
        <f t="shared" si="23"/>
        <v>2365269.5693853823</v>
      </c>
      <c r="T202" s="41" t="str">
        <f t="shared" si="23"/>
        <v/>
      </c>
      <c r="U202" s="41" t="str">
        <f t="shared" si="22"/>
        <v/>
      </c>
      <c r="V202" s="41" t="str">
        <f t="shared" si="22"/>
        <v/>
      </c>
      <c r="W202" s="41" t="str">
        <f t="shared" si="22"/>
        <v/>
      </c>
      <c r="X202" s="41" t="str">
        <f t="shared" si="22"/>
        <v/>
      </c>
      <c r="Y202" s="14">
        <f t="shared" si="28"/>
        <v>0</v>
      </c>
      <c r="Z202" s="12"/>
      <c r="AA202" s="10">
        <f t="shared" si="25"/>
        <v>1627.1075462743233</v>
      </c>
      <c r="AB202" s="10">
        <f t="shared" si="25"/>
        <v>28405.306739439955</v>
      </c>
      <c r="AC202" s="10" t="str">
        <f t="shared" si="25"/>
        <v/>
      </c>
      <c r="AD202" s="10" t="str">
        <f t="shared" si="24"/>
        <v/>
      </c>
      <c r="AE202" s="10" t="str">
        <f t="shared" si="24"/>
        <v/>
      </c>
      <c r="AF202" s="10" t="str">
        <f t="shared" si="24"/>
        <v/>
      </c>
      <c r="AG202" s="10" t="str">
        <f t="shared" si="24"/>
        <v/>
      </c>
      <c r="AH202" s="14">
        <f t="shared" si="29"/>
        <v>0</v>
      </c>
      <c r="AI202" s="12"/>
      <c r="AJ202" s="11" t="str">
        <f>IFERROR(VLOOKUP(A202,'[1]BP-18 Line Detail'!A$1:AJ$65536,36,FALSE),"")</f>
        <v>Based on Mileage from Cougar to Carmen tap (2.12 mi) to full line (2.12 + 3.63 + 33.38).  REM 4/17/12</v>
      </c>
    </row>
    <row r="203" spans="1:36" x14ac:dyDescent="0.3">
      <c r="A203" s="15" t="s">
        <v>1254</v>
      </c>
      <c r="B203" s="29" t="str">
        <f>VLOOKUP(A203,'[1]Line Pivot'!A$1:C$65536,2,FALSE)</f>
        <v>COVINGTON SUBSTATION TIE NO 2</v>
      </c>
      <c r="C203" s="10">
        <f>VLOOKUP(A203,'[1]Line Pivot'!A$1:C$65536,3,FALSE)</f>
        <v>17719.79</v>
      </c>
      <c r="D203" s="10">
        <f>IFERROR(VLOOKUP(A203,'[1]BP-18 Line Detail'!A$1:C$65536,3,FALSE),"")</f>
        <v>17719.79</v>
      </c>
      <c r="E203" s="11">
        <f t="shared" si="26"/>
        <v>0</v>
      </c>
      <c r="F203" s="12"/>
      <c r="G203" s="10">
        <f>IFERROR(VLOOKUP(A203,'[1]O&amp;M Pivot'!M$1:V$65536,10,FALSE),0)</f>
        <v>313.33142857142855</v>
      </c>
      <c r="H203" s="12"/>
      <c r="I203" s="13" t="s">
        <v>31</v>
      </c>
      <c r="J203" s="13">
        <v>1</v>
      </c>
      <c r="K203" s="13" t="s">
        <v>31</v>
      </c>
      <c r="L203" s="13" t="s">
        <v>31</v>
      </c>
      <c r="M203" s="13" t="s">
        <v>31</v>
      </c>
      <c r="N203" s="13" t="s">
        <v>31</v>
      </c>
      <c r="O203" s="13" t="s">
        <v>31</v>
      </c>
      <c r="P203" s="13">
        <f t="shared" si="27"/>
        <v>1</v>
      </c>
      <c r="Q203" s="12"/>
      <c r="R203" s="41" t="str">
        <f t="shared" si="23"/>
        <v/>
      </c>
      <c r="S203" s="41">
        <f t="shared" si="23"/>
        <v>17719.79</v>
      </c>
      <c r="T203" s="41" t="str">
        <f t="shared" si="23"/>
        <v/>
      </c>
      <c r="U203" s="41" t="str">
        <f t="shared" si="22"/>
        <v/>
      </c>
      <c r="V203" s="41" t="str">
        <f t="shared" si="22"/>
        <v/>
      </c>
      <c r="W203" s="41" t="str">
        <f t="shared" si="22"/>
        <v/>
      </c>
      <c r="X203" s="41" t="str">
        <f t="shared" si="22"/>
        <v/>
      </c>
      <c r="Y203" s="14">
        <f t="shared" si="28"/>
        <v>0</v>
      </c>
      <c r="Z203" s="12"/>
      <c r="AA203" s="10" t="str">
        <f t="shared" si="25"/>
        <v/>
      </c>
      <c r="AB203" s="10">
        <f t="shared" si="25"/>
        <v>313.33142857142855</v>
      </c>
      <c r="AC203" s="10" t="str">
        <f t="shared" si="25"/>
        <v/>
      </c>
      <c r="AD203" s="10" t="str">
        <f t="shared" si="24"/>
        <v/>
      </c>
      <c r="AE203" s="10" t="str">
        <f t="shared" si="24"/>
        <v/>
      </c>
      <c r="AF203" s="10" t="str">
        <f t="shared" si="24"/>
        <v/>
      </c>
      <c r="AG203" s="10" t="str">
        <f t="shared" si="24"/>
        <v/>
      </c>
      <c r="AH203" s="14">
        <f t="shared" si="29"/>
        <v>0</v>
      </c>
      <c r="AI203" s="12"/>
      <c r="AJ203" s="11" t="str">
        <f>IFERROR(VLOOKUP(A203,'[1]BP-18 Line Detail'!A$1:AJ$65536,36,FALSE),"")</f>
        <v>Moved to All Network.  REM 4/17/12</v>
      </c>
    </row>
    <row r="204" spans="1:36" x14ac:dyDescent="0.3">
      <c r="A204" s="15" t="s">
        <v>1255</v>
      </c>
      <c r="B204" s="29" t="str">
        <f>VLOOKUP(A204,'[1]Line Pivot'!A$1:C$65536,2,FALSE)</f>
        <v>COVINGTON-BELL FIBER SYSTEM</v>
      </c>
      <c r="C204" s="10">
        <f>VLOOKUP(A204,'[1]Line Pivot'!A$1:C$65536,3,FALSE)</f>
        <v>80125.77</v>
      </c>
      <c r="D204" s="10">
        <f>IFERROR(VLOOKUP(A204,'[1]BP-18 Line Detail'!A$1:C$65536,3,FALSE),"")</f>
        <v>80125.77</v>
      </c>
      <c r="E204" s="11">
        <f t="shared" si="26"/>
        <v>0</v>
      </c>
      <c r="F204" s="12"/>
      <c r="G204" s="10">
        <f>IFERROR(VLOOKUP(A204,'[1]O&amp;M Pivot'!M$1:V$65536,10,FALSE),0)</f>
        <v>0</v>
      </c>
      <c r="H204" s="12"/>
      <c r="I204" s="13" t="s">
        <v>31</v>
      </c>
      <c r="J204" s="13" t="s">
        <v>31</v>
      </c>
      <c r="K204" s="13" t="s">
        <v>31</v>
      </c>
      <c r="L204" s="13" t="s">
        <v>31</v>
      </c>
      <c r="M204" s="13" t="s">
        <v>31</v>
      </c>
      <c r="N204" s="13" t="s">
        <v>31</v>
      </c>
      <c r="O204" s="13">
        <v>1</v>
      </c>
      <c r="P204" s="13">
        <f t="shared" si="27"/>
        <v>1</v>
      </c>
      <c r="Q204" s="12"/>
      <c r="R204" s="41" t="str">
        <f t="shared" si="23"/>
        <v/>
      </c>
      <c r="S204" s="41" t="str">
        <f t="shared" si="23"/>
        <v/>
      </c>
      <c r="T204" s="41" t="str">
        <f t="shared" si="23"/>
        <v/>
      </c>
      <c r="U204" s="41" t="str">
        <f t="shared" si="22"/>
        <v/>
      </c>
      <c r="V204" s="41" t="str">
        <f t="shared" si="22"/>
        <v/>
      </c>
      <c r="W204" s="41" t="str">
        <f t="shared" si="22"/>
        <v/>
      </c>
      <c r="X204" s="41">
        <f t="shared" si="22"/>
        <v>80125.77</v>
      </c>
      <c r="Y204" s="14">
        <f t="shared" si="28"/>
        <v>0</v>
      </c>
      <c r="Z204" s="12"/>
      <c r="AA204" s="10" t="str">
        <f t="shared" si="25"/>
        <v/>
      </c>
      <c r="AB204" s="10" t="str">
        <f t="shared" si="25"/>
        <v/>
      </c>
      <c r="AC204" s="10" t="str">
        <f t="shared" si="25"/>
        <v/>
      </c>
      <c r="AD204" s="10" t="str">
        <f t="shared" si="24"/>
        <v/>
      </c>
      <c r="AE204" s="10" t="str">
        <f t="shared" si="24"/>
        <v/>
      </c>
      <c r="AF204" s="10" t="str">
        <f t="shared" si="24"/>
        <v/>
      </c>
      <c r="AG204" s="10">
        <f t="shared" si="24"/>
        <v>0</v>
      </c>
      <c r="AH204" s="14">
        <f t="shared" si="29"/>
        <v>0</v>
      </c>
      <c r="AI204" s="12"/>
      <c r="AJ204" s="11" t="str">
        <f>IFERROR(VLOOKUP(A204,'[1]BP-18 Line Detail'!A$1:AJ$65536,36,FALSE),"")</f>
        <v>Unsegmented - fiber</v>
      </c>
    </row>
    <row r="205" spans="1:36" x14ac:dyDescent="0.3">
      <c r="A205" s="15" t="s">
        <v>1256</v>
      </c>
      <c r="B205" s="29" t="str">
        <f>VLOOKUP(A205,'[1]Line Pivot'!A$1:C$65536,2,FALSE)</f>
        <v>COVINGTON-BETTAS ROAD NO 1</v>
      </c>
      <c r="C205" s="10">
        <f>VLOOKUP(A205,'[1]Line Pivot'!A$1:C$65536,3,FALSE)</f>
        <v>1716557.51</v>
      </c>
      <c r="D205" s="10">
        <f>IFERROR(VLOOKUP(A205,'[1]BP-18 Line Detail'!A$1:C$65536,3,FALSE),"")</f>
        <v>1716557.5099999998</v>
      </c>
      <c r="E205" s="11">
        <f t="shared" si="26"/>
        <v>1.3563812589877614E-16</v>
      </c>
      <c r="F205" s="12"/>
      <c r="G205" s="10">
        <f>IFERROR(VLOOKUP(A205,'[1]O&amp;M Pivot'!M$1:V$65536,10,FALSE),0)</f>
        <v>19610.167142857146</v>
      </c>
      <c r="H205" s="12"/>
      <c r="I205" s="13" t="s">
        <v>31</v>
      </c>
      <c r="J205" s="13">
        <v>1</v>
      </c>
      <c r="K205" s="13" t="s">
        <v>31</v>
      </c>
      <c r="L205" s="13" t="s">
        <v>31</v>
      </c>
      <c r="M205" s="13" t="s">
        <v>31</v>
      </c>
      <c r="N205" s="13" t="s">
        <v>31</v>
      </c>
      <c r="O205" s="13" t="s">
        <v>31</v>
      </c>
      <c r="P205" s="13">
        <f t="shared" si="27"/>
        <v>1</v>
      </c>
      <c r="Q205" s="12"/>
      <c r="R205" s="41" t="str">
        <f t="shared" si="23"/>
        <v/>
      </c>
      <c r="S205" s="41">
        <f t="shared" si="23"/>
        <v>1716557.51</v>
      </c>
      <c r="T205" s="41" t="str">
        <f t="shared" si="23"/>
        <v/>
      </c>
      <c r="U205" s="41" t="str">
        <f t="shared" si="22"/>
        <v/>
      </c>
      <c r="V205" s="41" t="str">
        <f t="shared" si="22"/>
        <v/>
      </c>
      <c r="W205" s="41" t="str">
        <f t="shared" si="22"/>
        <v/>
      </c>
      <c r="X205" s="41" t="str">
        <f t="shared" si="22"/>
        <v/>
      </c>
      <c r="Y205" s="14">
        <f t="shared" si="28"/>
        <v>0</v>
      </c>
      <c r="Z205" s="12"/>
      <c r="AA205" s="10" t="str">
        <f t="shared" si="25"/>
        <v/>
      </c>
      <c r="AB205" s="10">
        <f t="shared" si="25"/>
        <v>19610.167142857146</v>
      </c>
      <c r="AC205" s="10" t="str">
        <f t="shared" si="25"/>
        <v/>
      </c>
      <c r="AD205" s="10" t="str">
        <f t="shared" si="24"/>
        <v/>
      </c>
      <c r="AE205" s="10" t="str">
        <f t="shared" si="24"/>
        <v/>
      </c>
      <c r="AF205" s="10" t="str">
        <f t="shared" si="24"/>
        <v/>
      </c>
      <c r="AG205" s="10" t="str">
        <f t="shared" si="24"/>
        <v/>
      </c>
      <c r="AH205" s="14">
        <f t="shared" si="29"/>
        <v>0</v>
      </c>
      <c r="AI205" s="12"/>
      <c r="AJ205" s="11" t="str">
        <f>IFERROR(VLOOKUP(A205,'[1]BP-18 Line Detail'!A$1:AJ$65536,36,FALSE),"")</f>
        <v>All Network</v>
      </c>
    </row>
    <row r="206" spans="1:36" x14ac:dyDescent="0.3">
      <c r="A206" s="15" t="s">
        <v>1257</v>
      </c>
      <c r="B206" s="29" t="str">
        <f>VLOOKUP(A206,'[1]Line Pivot'!A$1:C$65536,2,FALSE)</f>
        <v>COVINGTON-CRESTON SCL NO 1</v>
      </c>
      <c r="C206" s="10">
        <f>VLOOKUP(A206,'[1]Line Pivot'!A$1:C$65536,3,FALSE)</f>
        <v>398640.04</v>
      </c>
      <c r="D206" s="10">
        <f>IFERROR(VLOOKUP(A206,'[1]BP-18 Line Detail'!A$1:C$65536,3,FALSE),"")</f>
        <v>398640.04</v>
      </c>
      <c r="E206" s="11">
        <f t="shared" si="26"/>
        <v>0</v>
      </c>
      <c r="F206" s="12"/>
      <c r="G206" s="10">
        <f>IFERROR(VLOOKUP(A206,'[1]O&amp;M Pivot'!M$1:V$65536,10,FALSE),0)</f>
        <v>5217.2685714285708</v>
      </c>
      <c r="H206" s="12"/>
      <c r="I206" s="13" t="s">
        <v>31</v>
      </c>
      <c r="J206" s="13">
        <v>1</v>
      </c>
      <c r="K206" s="13" t="s">
        <v>31</v>
      </c>
      <c r="L206" s="13" t="s">
        <v>31</v>
      </c>
      <c r="M206" s="13" t="s">
        <v>31</v>
      </c>
      <c r="N206" s="13" t="s">
        <v>31</v>
      </c>
      <c r="O206" s="13" t="s">
        <v>31</v>
      </c>
      <c r="P206" s="13">
        <f t="shared" si="27"/>
        <v>1</v>
      </c>
      <c r="Q206" s="12"/>
      <c r="R206" s="41" t="str">
        <f t="shared" si="23"/>
        <v/>
      </c>
      <c r="S206" s="41">
        <f t="shared" si="23"/>
        <v>398640.04</v>
      </c>
      <c r="T206" s="41" t="str">
        <f t="shared" si="23"/>
        <v/>
      </c>
      <c r="U206" s="41" t="str">
        <f t="shared" si="22"/>
        <v/>
      </c>
      <c r="V206" s="41" t="str">
        <f t="shared" si="22"/>
        <v/>
      </c>
      <c r="W206" s="41" t="str">
        <f t="shared" si="22"/>
        <v/>
      </c>
      <c r="X206" s="41" t="str">
        <f t="shared" si="22"/>
        <v/>
      </c>
      <c r="Y206" s="14">
        <f t="shared" si="28"/>
        <v>0</v>
      </c>
      <c r="Z206" s="12"/>
      <c r="AA206" s="10" t="str">
        <f t="shared" si="25"/>
        <v/>
      </c>
      <c r="AB206" s="10">
        <f t="shared" si="25"/>
        <v>5217.2685714285708</v>
      </c>
      <c r="AC206" s="10" t="str">
        <f t="shared" si="25"/>
        <v/>
      </c>
      <c r="AD206" s="10" t="str">
        <f t="shared" si="24"/>
        <v/>
      </c>
      <c r="AE206" s="10" t="str">
        <f t="shared" si="24"/>
        <v/>
      </c>
      <c r="AF206" s="10" t="str">
        <f t="shared" si="24"/>
        <v/>
      </c>
      <c r="AG206" s="10" t="str">
        <f t="shared" si="24"/>
        <v/>
      </c>
      <c r="AH206" s="14">
        <f t="shared" si="29"/>
        <v>0</v>
      </c>
      <c r="AI206" s="12"/>
      <c r="AJ206" s="11" t="str">
        <f>IFERROR(VLOOKUP(A206,'[1]BP-18 Line Detail'!A$1:AJ$65536,36,FALSE),"")</f>
        <v>All Network</v>
      </c>
    </row>
    <row r="207" spans="1:36" x14ac:dyDescent="0.3">
      <c r="A207" s="15" t="s">
        <v>1258</v>
      </c>
      <c r="B207" s="29" t="str">
        <f>VLOOKUP(A207,'[1]Line Pivot'!A$1:C$65536,2,FALSE)</f>
        <v>COVINGTON-DUWAMISH NO 1</v>
      </c>
      <c r="C207" s="10">
        <f>VLOOKUP(A207,'[1]Line Pivot'!A$1:C$65536,3,FALSE)</f>
        <v>752610.22</v>
      </c>
      <c r="D207" s="10">
        <f>IFERROR(VLOOKUP(A207,'[1]BP-18 Line Detail'!A$1:C$65536,3,FALSE),"")</f>
        <v>752610.22000000009</v>
      </c>
      <c r="E207" s="11">
        <f t="shared" si="26"/>
        <v>-1.5468209005577256E-16</v>
      </c>
      <c r="F207" s="12"/>
      <c r="G207" s="10">
        <f>IFERROR(VLOOKUP(A207,'[1]O&amp;M Pivot'!M$1:V$65536,10,FALSE),0)</f>
        <v>4323.0771428571425</v>
      </c>
      <c r="H207" s="12"/>
      <c r="I207" s="13" t="s">
        <v>31</v>
      </c>
      <c r="J207" s="13">
        <v>1</v>
      </c>
      <c r="K207" s="13" t="s">
        <v>31</v>
      </c>
      <c r="L207" s="13" t="s">
        <v>31</v>
      </c>
      <c r="M207" s="13" t="s">
        <v>31</v>
      </c>
      <c r="N207" s="13" t="s">
        <v>31</v>
      </c>
      <c r="O207" s="13" t="s">
        <v>31</v>
      </c>
      <c r="P207" s="13">
        <f t="shared" si="27"/>
        <v>1</v>
      </c>
      <c r="Q207" s="12"/>
      <c r="R207" s="41" t="str">
        <f t="shared" si="23"/>
        <v/>
      </c>
      <c r="S207" s="41">
        <f t="shared" si="23"/>
        <v>752610.22</v>
      </c>
      <c r="T207" s="41" t="str">
        <f t="shared" si="23"/>
        <v/>
      </c>
      <c r="U207" s="41" t="str">
        <f t="shared" si="22"/>
        <v/>
      </c>
      <c r="V207" s="41" t="str">
        <f t="shared" si="22"/>
        <v/>
      </c>
      <c r="W207" s="41" t="str">
        <f t="shared" si="22"/>
        <v/>
      </c>
      <c r="X207" s="41" t="str">
        <f t="shared" si="22"/>
        <v/>
      </c>
      <c r="Y207" s="14">
        <f t="shared" si="28"/>
        <v>0</v>
      </c>
      <c r="Z207" s="12"/>
      <c r="AA207" s="10" t="str">
        <f t="shared" si="25"/>
        <v/>
      </c>
      <c r="AB207" s="10">
        <f t="shared" si="25"/>
        <v>4323.0771428571425</v>
      </c>
      <c r="AC207" s="10" t="str">
        <f t="shared" si="25"/>
        <v/>
      </c>
      <c r="AD207" s="10" t="str">
        <f t="shared" si="24"/>
        <v/>
      </c>
      <c r="AE207" s="10" t="str">
        <f t="shared" si="24"/>
        <v/>
      </c>
      <c r="AF207" s="10" t="str">
        <f t="shared" si="24"/>
        <v/>
      </c>
      <c r="AG207" s="10" t="str">
        <f t="shared" si="24"/>
        <v/>
      </c>
      <c r="AH207" s="14">
        <f t="shared" si="29"/>
        <v>0</v>
      </c>
      <c r="AI207" s="12"/>
      <c r="AJ207" s="11" t="str">
        <f>IFERROR(VLOOKUP(A207,'[1]BP-18 Line Detail'!A$1:AJ$65536,36,FALSE),"")</f>
        <v>All Network</v>
      </c>
    </row>
    <row r="208" spans="1:36" x14ac:dyDescent="0.3">
      <c r="A208" s="15" t="s">
        <v>1259</v>
      </c>
      <c r="B208" s="29" t="str">
        <f>VLOOKUP(A208,'[1]Line Pivot'!A$1:C$65536,2,FALSE)</f>
        <v>COVINGTON-MAPLE VALLEY FIBER SYSTEM</v>
      </c>
      <c r="C208" s="10">
        <f>VLOOKUP(A208,'[1]Line Pivot'!A$1:C$65536,3,FALSE)</f>
        <v>17341.829999999998</v>
      </c>
      <c r="D208" s="10">
        <f>IFERROR(VLOOKUP(A208,'[1]BP-18 Line Detail'!A$1:C$65536,3,FALSE),"")</f>
        <v>17341.829999999998</v>
      </c>
      <c r="E208" s="11">
        <f t="shared" si="26"/>
        <v>0</v>
      </c>
      <c r="F208" s="12"/>
      <c r="G208" s="10">
        <f>IFERROR(VLOOKUP(A208,'[1]O&amp;M Pivot'!M$1:V$65536,10,FALSE),0)</f>
        <v>0</v>
      </c>
      <c r="H208" s="12"/>
      <c r="I208" s="13" t="s">
        <v>31</v>
      </c>
      <c r="J208" s="13" t="s">
        <v>31</v>
      </c>
      <c r="K208" s="13" t="s">
        <v>31</v>
      </c>
      <c r="L208" s="13" t="s">
        <v>31</v>
      </c>
      <c r="M208" s="13" t="s">
        <v>31</v>
      </c>
      <c r="N208" s="13" t="s">
        <v>31</v>
      </c>
      <c r="O208" s="13">
        <v>1</v>
      </c>
      <c r="P208" s="13">
        <f t="shared" si="27"/>
        <v>1</v>
      </c>
      <c r="Q208" s="12"/>
      <c r="R208" s="41" t="str">
        <f t="shared" si="23"/>
        <v/>
      </c>
      <c r="S208" s="41" t="str">
        <f t="shared" si="23"/>
        <v/>
      </c>
      <c r="T208" s="41" t="str">
        <f t="shared" si="23"/>
        <v/>
      </c>
      <c r="U208" s="41" t="str">
        <f t="shared" si="22"/>
        <v/>
      </c>
      <c r="V208" s="41" t="str">
        <f t="shared" si="22"/>
        <v/>
      </c>
      <c r="W208" s="41" t="str">
        <f t="shared" si="22"/>
        <v/>
      </c>
      <c r="X208" s="41">
        <f t="shared" si="22"/>
        <v>17341.829999999998</v>
      </c>
      <c r="Y208" s="14">
        <f t="shared" si="28"/>
        <v>0</v>
      </c>
      <c r="Z208" s="12"/>
      <c r="AA208" s="10" t="str">
        <f t="shared" si="25"/>
        <v/>
      </c>
      <c r="AB208" s="10" t="str">
        <f t="shared" si="25"/>
        <v/>
      </c>
      <c r="AC208" s="10" t="str">
        <f t="shared" si="25"/>
        <v/>
      </c>
      <c r="AD208" s="10" t="str">
        <f t="shared" si="24"/>
        <v/>
      </c>
      <c r="AE208" s="10" t="str">
        <f t="shared" si="24"/>
        <v/>
      </c>
      <c r="AF208" s="10" t="str">
        <f t="shared" si="24"/>
        <v/>
      </c>
      <c r="AG208" s="10">
        <f t="shared" si="24"/>
        <v>0</v>
      </c>
      <c r="AH208" s="14">
        <f t="shared" si="29"/>
        <v>0</v>
      </c>
      <c r="AI208" s="12"/>
      <c r="AJ208" s="11" t="str">
        <f>IFERROR(VLOOKUP(A208,'[1]BP-18 Line Detail'!A$1:AJ$65536,36,FALSE),"")</f>
        <v>Unsegmented - fiber</v>
      </c>
    </row>
    <row r="209" spans="1:36" x14ac:dyDescent="0.3">
      <c r="A209" s="15" t="s">
        <v>1260</v>
      </c>
      <c r="B209" s="29" t="str">
        <f>VLOOKUP(A209,'[1]Line Pivot'!A$1:C$65536,2,FALSE)</f>
        <v>COVINGTON-MAPLE VALLEY NO 2</v>
      </c>
      <c r="C209" s="10">
        <f>VLOOKUP(A209,'[1]Line Pivot'!A$1:C$65536,3,FALSE)</f>
        <v>1129206</v>
      </c>
      <c r="D209" s="10">
        <f>IFERROR(VLOOKUP(A209,'[1]BP-18 Line Detail'!A$1:C$65536,3,FALSE),"")</f>
        <v>1129206</v>
      </c>
      <c r="E209" s="11">
        <f t="shared" si="26"/>
        <v>0</v>
      </c>
      <c r="F209" s="12"/>
      <c r="G209" s="10">
        <f>IFERROR(VLOOKUP(A209,'[1]O&amp;M Pivot'!M$1:V$65536,10,FALSE),0)</f>
        <v>10643.065714285714</v>
      </c>
      <c r="H209" s="12"/>
      <c r="I209" s="13" t="s">
        <v>31</v>
      </c>
      <c r="J209" s="13">
        <v>1</v>
      </c>
      <c r="K209" s="13" t="s">
        <v>31</v>
      </c>
      <c r="L209" s="13" t="s">
        <v>31</v>
      </c>
      <c r="M209" s="13" t="s">
        <v>31</v>
      </c>
      <c r="N209" s="13" t="s">
        <v>31</v>
      </c>
      <c r="O209" s="13" t="s">
        <v>31</v>
      </c>
      <c r="P209" s="13">
        <f t="shared" si="27"/>
        <v>1</v>
      </c>
      <c r="Q209" s="12"/>
      <c r="R209" s="41" t="str">
        <f t="shared" si="23"/>
        <v/>
      </c>
      <c r="S209" s="41">
        <f t="shared" si="23"/>
        <v>1129206</v>
      </c>
      <c r="T209" s="41" t="str">
        <f t="shared" si="23"/>
        <v/>
      </c>
      <c r="U209" s="41" t="str">
        <f t="shared" si="22"/>
        <v/>
      </c>
      <c r="V209" s="41" t="str">
        <f t="shared" si="22"/>
        <v/>
      </c>
      <c r="W209" s="41" t="str">
        <f t="shared" si="22"/>
        <v/>
      </c>
      <c r="X209" s="41" t="str">
        <f t="shared" si="22"/>
        <v/>
      </c>
      <c r="Y209" s="14">
        <f t="shared" si="28"/>
        <v>0</v>
      </c>
      <c r="Z209" s="12"/>
      <c r="AA209" s="10" t="str">
        <f t="shared" si="25"/>
        <v/>
      </c>
      <c r="AB209" s="10">
        <f t="shared" si="25"/>
        <v>10643.065714285714</v>
      </c>
      <c r="AC209" s="10" t="str">
        <f t="shared" si="25"/>
        <v/>
      </c>
      <c r="AD209" s="10" t="str">
        <f t="shared" si="24"/>
        <v/>
      </c>
      <c r="AE209" s="10" t="str">
        <f t="shared" si="24"/>
        <v/>
      </c>
      <c r="AF209" s="10" t="str">
        <f t="shared" si="24"/>
        <v/>
      </c>
      <c r="AG209" s="10" t="str">
        <f t="shared" si="24"/>
        <v/>
      </c>
      <c r="AH209" s="14">
        <f t="shared" si="29"/>
        <v>0</v>
      </c>
      <c r="AI209" s="12"/>
      <c r="AJ209" s="11" t="str">
        <f>IFERROR(VLOOKUP(A209,'[1]BP-18 Line Detail'!A$1:AJ$65536,36,FALSE),"")</f>
        <v>All Network</v>
      </c>
    </row>
    <row r="210" spans="1:36" x14ac:dyDescent="0.3">
      <c r="A210" s="15" t="s">
        <v>1261</v>
      </c>
      <c r="B210" s="29" t="str">
        <f>VLOOKUP(A210,'[1]Line Pivot'!A$1:C$65536,2,FALSE)</f>
        <v>COVINGTON-WHITE RIVER NO 1</v>
      </c>
      <c r="C210" s="10">
        <f>VLOOKUP(A210,'[1]Line Pivot'!A$1:C$65536,3,FALSE)</f>
        <v>216902.02299999999</v>
      </c>
      <c r="D210" s="10">
        <f>IFERROR(VLOOKUP(A210,'[1]BP-18 Line Detail'!A$1:C$65536,3,FALSE),"")</f>
        <v>216902.02299999999</v>
      </c>
      <c r="E210" s="11">
        <f t="shared" si="26"/>
        <v>0</v>
      </c>
      <c r="F210" s="12"/>
      <c r="G210" s="10">
        <f>IFERROR(VLOOKUP(A210,'[1]O&amp;M Pivot'!M$1:V$65536,10,FALSE),0)</f>
        <v>3187.5042857142857</v>
      </c>
      <c r="H210" s="12"/>
      <c r="I210" s="13" t="s">
        <v>31</v>
      </c>
      <c r="J210" s="13">
        <v>1</v>
      </c>
      <c r="K210" s="13" t="s">
        <v>31</v>
      </c>
      <c r="L210" s="13" t="s">
        <v>31</v>
      </c>
      <c r="M210" s="13" t="s">
        <v>31</v>
      </c>
      <c r="N210" s="13" t="s">
        <v>31</v>
      </c>
      <c r="O210" s="13" t="s">
        <v>31</v>
      </c>
      <c r="P210" s="13">
        <f t="shared" si="27"/>
        <v>1</v>
      </c>
      <c r="Q210" s="12"/>
      <c r="R210" s="41" t="str">
        <f t="shared" si="23"/>
        <v/>
      </c>
      <c r="S210" s="41">
        <f t="shared" si="23"/>
        <v>216902.02299999999</v>
      </c>
      <c r="T210" s="41" t="str">
        <f t="shared" si="23"/>
        <v/>
      </c>
      <c r="U210" s="41" t="str">
        <f t="shared" si="22"/>
        <v/>
      </c>
      <c r="V210" s="41" t="str">
        <f t="shared" si="22"/>
        <v/>
      </c>
      <c r="W210" s="41" t="str">
        <f t="shared" si="22"/>
        <v/>
      </c>
      <c r="X210" s="41" t="str">
        <f t="shared" si="22"/>
        <v/>
      </c>
      <c r="Y210" s="14">
        <f t="shared" si="28"/>
        <v>0</v>
      </c>
      <c r="Z210" s="12"/>
      <c r="AA210" s="10" t="str">
        <f t="shared" si="25"/>
        <v/>
      </c>
      <c r="AB210" s="10">
        <f t="shared" si="25"/>
        <v>3187.5042857142857</v>
      </c>
      <c r="AC210" s="10" t="str">
        <f t="shared" si="25"/>
        <v/>
      </c>
      <c r="AD210" s="10" t="str">
        <f t="shared" si="24"/>
        <v/>
      </c>
      <c r="AE210" s="10" t="str">
        <f t="shared" si="24"/>
        <v/>
      </c>
      <c r="AF210" s="10" t="str">
        <f t="shared" si="24"/>
        <v/>
      </c>
      <c r="AG210" s="10" t="str">
        <f t="shared" si="24"/>
        <v/>
      </c>
      <c r="AH210" s="14">
        <f t="shared" si="29"/>
        <v>0</v>
      </c>
      <c r="AI210" s="12"/>
      <c r="AJ210" s="11" t="str">
        <f>IFERROR(VLOOKUP(A210,'[1]BP-18 Line Detail'!A$1:AJ$65536,36,FALSE),"")</f>
        <v>All Network</v>
      </c>
    </row>
    <row r="211" spans="1:36" x14ac:dyDescent="0.3">
      <c r="A211" s="15" t="s">
        <v>1262</v>
      </c>
      <c r="B211" s="29" t="str">
        <f>VLOOKUP(A211,'[1]Line Pivot'!A$1:C$65536,2,FALSE)</f>
        <v>COWLITZ TAP TO CHEHALIS-COVINGTON NO 1</v>
      </c>
      <c r="C211" s="10">
        <f>VLOOKUP(A211,'[1]Line Pivot'!A$1:C$65536,3,FALSE)</f>
        <v>5991907.4100000001</v>
      </c>
      <c r="D211" s="10">
        <f>IFERROR(VLOOKUP(A211,'[1]BP-18 Line Detail'!A$1:C$65536,3,FALSE),"")</f>
        <v>2160376.87</v>
      </c>
      <c r="E211" s="11">
        <f t="shared" si="26"/>
        <v>1.7735472885339676</v>
      </c>
      <c r="F211" s="12"/>
      <c r="G211" s="10">
        <f>IFERROR(VLOOKUP(A211,'[1]O&amp;M Pivot'!M$1:V$65536,10,FALSE),0)</f>
        <v>6372.2014285714295</v>
      </c>
      <c r="H211" s="12"/>
      <c r="I211" s="13" t="s">
        <v>31</v>
      </c>
      <c r="J211" s="13">
        <v>1</v>
      </c>
      <c r="K211" s="13" t="s">
        <v>31</v>
      </c>
      <c r="L211" s="13" t="s">
        <v>31</v>
      </c>
      <c r="M211" s="13" t="s">
        <v>31</v>
      </c>
      <c r="N211" s="13" t="s">
        <v>31</v>
      </c>
      <c r="O211" s="13" t="s">
        <v>31</v>
      </c>
      <c r="P211" s="13">
        <f t="shared" si="27"/>
        <v>1</v>
      </c>
      <c r="Q211" s="12"/>
      <c r="R211" s="41" t="str">
        <f t="shared" si="23"/>
        <v/>
      </c>
      <c r="S211" s="41">
        <f t="shared" si="23"/>
        <v>5991907.4100000001</v>
      </c>
      <c r="T211" s="41" t="str">
        <f t="shared" si="23"/>
        <v/>
      </c>
      <c r="U211" s="41" t="str">
        <f t="shared" si="22"/>
        <v/>
      </c>
      <c r="V211" s="41" t="str">
        <f t="shared" si="22"/>
        <v/>
      </c>
      <c r="W211" s="41" t="str">
        <f t="shared" si="22"/>
        <v/>
      </c>
      <c r="X211" s="41" t="str">
        <f t="shared" si="22"/>
        <v/>
      </c>
      <c r="Y211" s="14">
        <f t="shared" si="28"/>
        <v>0</v>
      </c>
      <c r="Z211" s="12"/>
      <c r="AA211" s="10" t="str">
        <f t="shared" si="25"/>
        <v/>
      </c>
      <c r="AB211" s="10">
        <f t="shared" si="25"/>
        <v>6372.2014285714295</v>
      </c>
      <c r="AC211" s="10" t="str">
        <f t="shared" si="25"/>
        <v/>
      </c>
      <c r="AD211" s="10" t="str">
        <f t="shared" si="24"/>
        <v/>
      </c>
      <c r="AE211" s="10" t="str">
        <f t="shared" si="24"/>
        <v/>
      </c>
      <c r="AF211" s="10" t="str">
        <f t="shared" si="24"/>
        <v/>
      </c>
      <c r="AG211" s="10" t="str">
        <f t="shared" si="24"/>
        <v/>
      </c>
      <c r="AH211" s="14">
        <f t="shared" si="29"/>
        <v>0</v>
      </c>
      <c r="AI211" s="12"/>
      <c r="AJ211" s="11" t="str">
        <f>IFERROR(VLOOKUP(A211,'[1]BP-18 Line Detail'!A$1:AJ$65536,36,FALSE),"")</f>
        <v>All Network</v>
      </c>
    </row>
    <row r="212" spans="1:36" x14ac:dyDescent="0.3">
      <c r="A212" s="15" t="s">
        <v>1263</v>
      </c>
      <c r="B212" s="29" t="str">
        <f>VLOOKUP(A212,'[1]Line Pivot'!A$1:C$65536,2,FALSE)</f>
        <v>COYOTE SPRINGS-SLATT NO 1</v>
      </c>
      <c r="C212" s="10">
        <f>VLOOKUP(A212,'[1]Line Pivot'!A$1:C$65536,3,FALSE)</f>
        <v>2681042.36</v>
      </c>
      <c r="D212" s="10">
        <f>IFERROR(VLOOKUP(A212,'[1]BP-18 Line Detail'!A$1:C$65536,3,FALSE),"")</f>
        <v>2681042.36</v>
      </c>
      <c r="E212" s="11">
        <f t="shared" si="26"/>
        <v>0</v>
      </c>
      <c r="F212" s="12"/>
      <c r="G212" s="10">
        <f>IFERROR(VLOOKUP(A212,'[1]O&amp;M Pivot'!M$1:V$65536,10,FALSE),0)</f>
        <v>8703.4628571428566</v>
      </c>
      <c r="H212" s="12"/>
      <c r="I212" s="13" t="s">
        <v>31</v>
      </c>
      <c r="J212" s="13">
        <v>0.87731242904348739</v>
      </c>
      <c r="K212" s="13">
        <v>0.12268757095651261</v>
      </c>
      <c r="L212" s="13" t="s">
        <v>31</v>
      </c>
      <c r="M212" s="13" t="s">
        <v>31</v>
      </c>
      <c r="N212" s="13" t="s">
        <v>31</v>
      </c>
      <c r="O212" s="13" t="s">
        <v>31</v>
      </c>
      <c r="P212" s="13">
        <f t="shared" si="27"/>
        <v>1</v>
      </c>
      <c r="Q212" s="12"/>
      <c r="R212" s="41" t="str">
        <f t="shared" si="23"/>
        <v/>
      </c>
      <c r="S212" s="41">
        <f t="shared" si="23"/>
        <v>2352111.7852200838</v>
      </c>
      <c r="T212" s="41">
        <f t="shared" si="23"/>
        <v>328930.57477991603</v>
      </c>
      <c r="U212" s="41" t="str">
        <f t="shared" si="22"/>
        <v/>
      </c>
      <c r="V212" s="41" t="str">
        <f t="shared" si="22"/>
        <v/>
      </c>
      <c r="W212" s="41" t="str">
        <f t="shared" si="22"/>
        <v/>
      </c>
      <c r="X212" s="41" t="str">
        <f t="shared" si="22"/>
        <v/>
      </c>
      <c r="Y212" s="14">
        <f t="shared" si="28"/>
        <v>0</v>
      </c>
      <c r="Z212" s="12"/>
      <c r="AA212" s="10" t="str">
        <f t="shared" si="25"/>
        <v/>
      </c>
      <c r="AB212" s="10">
        <f t="shared" si="25"/>
        <v>7635.6561402897705</v>
      </c>
      <c r="AC212" s="10">
        <f t="shared" si="25"/>
        <v>1067.8067168530863</v>
      </c>
      <c r="AD212" s="10" t="str">
        <f t="shared" si="24"/>
        <v/>
      </c>
      <c r="AE212" s="10" t="str">
        <f t="shared" si="24"/>
        <v/>
      </c>
      <c r="AF212" s="10" t="str">
        <f t="shared" si="24"/>
        <v/>
      </c>
      <c r="AG212" s="10" t="str">
        <f t="shared" si="24"/>
        <v/>
      </c>
      <c r="AH212" s="14">
        <f t="shared" si="29"/>
        <v>0</v>
      </c>
      <c r="AI212" s="12"/>
      <c r="AJ212" s="11" t="str">
        <f>IFERROR(VLOOKUP(A212,'[1]BP-18 Line Detail'!A$1:AJ$65536,36,FALSE),"")</f>
        <v>See Coyote Springs-Slatt Segmentation. REM 3/27/12</v>
      </c>
    </row>
    <row r="213" spans="1:36" x14ac:dyDescent="0.3">
      <c r="A213" s="15" t="s">
        <v>1264</v>
      </c>
      <c r="B213" s="29" t="str">
        <f>VLOOKUP(A213,'[1]Line Pivot'!A$1:C$65536,2,FALSE)</f>
        <v>CRESTON-BELL NO 1</v>
      </c>
      <c r="C213" s="10">
        <f>VLOOKUP(A213,'[1]Line Pivot'!A$1:C$65536,3,FALSE)</f>
        <v>5845051.7060000012</v>
      </c>
      <c r="D213" s="10">
        <f>IFERROR(VLOOKUP(A213,'[1]BP-18 Line Detail'!A$1:C$65536,3,FALSE),"")</f>
        <v>5834426.0960000008</v>
      </c>
      <c r="E213" s="11">
        <f t="shared" si="26"/>
        <v>1.8211919776111487E-3</v>
      </c>
      <c r="F213" s="12"/>
      <c r="G213" s="10">
        <f>IFERROR(VLOOKUP(A213,'[1]O&amp;M Pivot'!M$1:V$65536,10,FALSE),0)</f>
        <v>11696.152857142859</v>
      </c>
      <c r="H213" s="12"/>
      <c r="I213" s="13" t="s">
        <v>31</v>
      </c>
      <c r="J213" s="13">
        <v>1</v>
      </c>
      <c r="K213" s="13" t="s">
        <v>31</v>
      </c>
      <c r="L213" s="13" t="s">
        <v>31</v>
      </c>
      <c r="M213" s="13" t="s">
        <v>31</v>
      </c>
      <c r="N213" s="13" t="s">
        <v>31</v>
      </c>
      <c r="O213" s="13" t="s">
        <v>31</v>
      </c>
      <c r="P213" s="13">
        <f t="shared" si="27"/>
        <v>1</v>
      </c>
      <c r="Q213" s="12"/>
      <c r="R213" s="41" t="str">
        <f t="shared" si="23"/>
        <v/>
      </c>
      <c r="S213" s="41">
        <f t="shared" si="23"/>
        <v>5845051.7060000012</v>
      </c>
      <c r="T213" s="41" t="str">
        <f t="shared" si="23"/>
        <v/>
      </c>
      <c r="U213" s="41" t="str">
        <f t="shared" si="22"/>
        <v/>
      </c>
      <c r="V213" s="41" t="str">
        <f t="shared" si="22"/>
        <v/>
      </c>
      <c r="W213" s="41" t="str">
        <f t="shared" si="22"/>
        <v/>
      </c>
      <c r="X213" s="41" t="str">
        <f t="shared" si="22"/>
        <v/>
      </c>
      <c r="Y213" s="14">
        <f t="shared" si="28"/>
        <v>0</v>
      </c>
      <c r="Z213" s="12"/>
      <c r="AA213" s="10" t="str">
        <f t="shared" si="25"/>
        <v/>
      </c>
      <c r="AB213" s="10">
        <f t="shared" si="25"/>
        <v>11696.152857142859</v>
      </c>
      <c r="AC213" s="10" t="str">
        <f t="shared" si="25"/>
        <v/>
      </c>
      <c r="AD213" s="10" t="str">
        <f t="shared" si="24"/>
        <v/>
      </c>
      <c r="AE213" s="10" t="str">
        <f t="shared" si="24"/>
        <v/>
      </c>
      <c r="AF213" s="10" t="str">
        <f t="shared" si="24"/>
        <v/>
      </c>
      <c r="AG213" s="10" t="str">
        <f t="shared" si="24"/>
        <v/>
      </c>
      <c r="AH213" s="14">
        <f t="shared" si="29"/>
        <v>0</v>
      </c>
      <c r="AI213" s="12"/>
      <c r="AJ213" s="11" t="str">
        <f>IFERROR(VLOOKUP(A213,'[1]BP-18 Line Detail'!A$1:AJ$65536,36,FALSE),"")</f>
        <v>All Network</v>
      </c>
    </row>
    <row r="214" spans="1:36" x14ac:dyDescent="0.3">
      <c r="A214" s="15" t="s">
        <v>1265</v>
      </c>
      <c r="B214" s="29" t="str">
        <f>VLOOKUP(A214,'[1]Line Pivot'!A$1:C$65536,2,FALSE)</f>
        <v>CRESTON-BELL NO 1 ML LINCOLN CO</v>
      </c>
      <c r="C214" s="10">
        <f>VLOOKUP(A214,'[1]Line Pivot'!A$1:C$65536,3,FALSE)</f>
        <v>14192116.6</v>
      </c>
      <c r="D214" s="10">
        <f>IFERROR(VLOOKUP(A214,'[1]BP-18 Line Detail'!A$1:C$65536,3,FALSE),"")</f>
        <v>14192116.6</v>
      </c>
      <c r="E214" s="11">
        <f t="shared" si="26"/>
        <v>0</v>
      </c>
      <c r="F214" s="12"/>
      <c r="G214" s="10">
        <f>IFERROR(VLOOKUP(A214,'[1]O&amp;M Pivot'!M$1:V$65536,10,FALSE),0)</f>
        <v>0</v>
      </c>
      <c r="H214" s="12"/>
      <c r="I214" s="13" t="s">
        <v>31</v>
      </c>
      <c r="J214" s="13">
        <v>1</v>
      </c>
      <c r="K214" s="13" t="s">
        <v>31</v>
      </c>
      <c r="L214" s="13" t="s">
        <v>31</v>
      </c>
      <c r="M214" s="13" t="s">
        <v>31</v>
      </c>
      <c r="N214" s="13" t="s">
        <v>31</v>
      </c>
      <c r="O214" s="13" t="s">
        <v>31</v>
      </c>
      <c r="P214" s="13">
        <f t="shared" si="27"/>
        <v>1</v>
      </c>
      <c r="Q214" s="12"/>
      <c r="R214" s="41" t="str">
        <f t="shared" si="23"/>
        <v/>
      </c>
      <c r="S214" s="41">
        <f t="shared" si="23"/>
        <v>14192116.6</v>
      </c>
      <c r="T214" s="41" t="str">
        <f t="shared" si="23"/>
        <v/>
      </c>
      <c r="U214" s="41" t="str">
        <f t="shared" si="22"/>
        <v/>
      </c>
      <c r="V214" s="41" t="str">
        <f t="shared" si="22"/>
        <v/>
      </c>
      <c r="W214" s="41" t="str">
        <f t="shared" si="22"/>
        <v/>
      </c>
      <c r="X214" s="41" t="str">
        <f t="shared" si="22"/>
        <v/>
      </c>
      <c r="Y214" s="14">
        <f t="shared" si="28"/>
        <v>0</v>
      </c>
      <c r="Z214" s="12"/>
      <c r="AA214" s="10" t="str">
        <f t="shared" si="25"/>
        <v/>
      </c>
      <c r="AB214" s="10">
        <f t="shared" si="25"/>
        <v>0</v>
      </c>
      <c r="AC214" s="10" t="str">
        <f t="shared" si="25"/>
        <v/>
      </c>
      <c r="AD214" s="10" t="str">
        <f t="shared" si="24"/>
        <v/>
      </c>
      <c r="AE214" s="10" t="str">
        <f t="shared" si="24"/>
        <v/>
      </c>
      <c r="AF214" s="10" t="str">
        <f t="shared" si="24"/>
        <v/>
      </c>
      <c r="AG214" s="10" t="str">
        <f t="shared" si="24"/>
        <v/>
      </c>
      <c r="AH214" s="14">
        <f t="shared" si="29"/>
        <v>0</v>
      </c>
      <c r="AI214" s="12"/>
      <c r="AJ214" s="11" t="str">
        <f>IFERROR(VLOOKUP(A214,'[1]BP-18 Line Detail'!A$1:AJ$65536,36,FALSE),"")</f>
        <v>New.  All Network. REM 1/28/15</v>
      </c>
    </row>
    <row r="215" spans="1:36" x14ac:dyDescent="0.3">
      <c r="A215" s="15" t="s">
        <v>1266</v>
      </c>
      <c r="B215" s="29" t="str">
        <f>VLOOKUP(A215,'[1]Line Pivot'!A$1:C$65536,2,FALSE)</f>
        <v>CRESTON-BELL NO 1 ML SPOKANE CO</v>
      </c>
      <c r="C215" s="10">
        <f>VLOOKUP(A215,'[1]Line Pivot'!A$1:C$65536,3,FALSE)</f>
        <v>8274166.9500000002</v>
      </c>
      <c r="D215" s="10">
        <f>IFERROR(VLOOKUP(A215,'[1]BP-18 Line Detail'!A$1:C$65536,3,FALSE),"")</f>
        <v>8274166.9500000002</v>
      </c>
      <c r="E215" s="11">
        <f t="shared" si="26"/>
        <v>0</v>
      </c>
      <c r="F215" s="12"/>
      <c r="G215" s="10">
        <f>IFERROR(VLOOKUP(A215,'[1]O&amp;M Pivot'!M$1:V$65536,10,FALSE),0)</f>
        <v>0</v>
      </c>
      <c r="H215" s="12"/>
      <c r="I215" s="13" t="s">
        <v>31</v>
      </c>
      <c r="J215" s="13">
        <v>1</v>
      </c>
      <c r="K215" s="13" t="s">
        <v>31</v>
      </c>
      <c r="L215" s="13" t="s">
        <v>31</v>
      </c>
      <c r="M215" s="13" t="s">
        <v>31</v>
      </c>
      <c r="N215" s="13" t="s">
        <v>31</v>
      </c>
      <c r="O215" s="13" t="s">
        <v>31</v>
      </c>
      <c r="P215" s="13">
        <f t="shared" si="27"/>
        <v>1</v>
      </c>
      <c r="Q215" s="12"/>
      <c r="R215" s="41" t="str">
        <f t="shared" si="23"/>
        <v/>
      </c>
      <c r="S215" s="41">
        <f t="shared" si="23"/>
        <v>8274166.9500000002</v>
      </c>
      <c r="T215" s="41" t="str">
        <f t="shared" si="23"/>
        <v/>
      </c>
      <c r="U215" s="41" t="str">
        <f t="shared" si="22"/>
        <v/>
      </c>
      <c r="V215" s="41" t="str">
        <f t="shared" si="22"/>
        <v/>
      </c>
      <c r="W215" s="41" t="str">
        <f t="shared" si="22"/>
        <v/>
      </c>
      <c r="X215" s="41" t="str">
        <f t="shared" si="22"/>
        <v/>
      </c>
      <c r="Y215" s="14">
        <f t="shared" si="28"/>
        <v>0</v>
      </c>
      <c r="Z215" s="12"/>
      <c r="AA215" s="10" t="str">
        <f t="shared" si="25"/>
        <v/>
      </c>
      <c r="AB215" s="10">
        <f t="shared" si="25"/>
        <v>0</v>
      </c>
      <c r="AC215" s="10" t="str">
        <f t="shared" si="25"/>
        <v/>
      </c>
      <c r="AD215" s="10" t="str">
        <f t="shared" si="24"/>
        <v/>
      </c>
      <c r="AE215" s="10" t="str">
        <f t="shared" si="24"/>
        <v/>
      </c>
      <c r="AF215" s="10" t="str">
        <f t="shared" si="24"/>
        <v/>
      </c>
      <c r="AG215" s="10" t="str">
        <f t="shared" si="24"/>
        <v/>
      </c>
      <c r="AH215" s="14">
        <f t="shared" si="29"/>
        <v>0</v>
      </c>
      <c r="AI215" s="12"/>
      <c r="AJ215" s="11" t="str">
        <f>IFERROR(VLOOKUP(A215,'[1]BP-18 Line Detail'!A$1:AJ$65536,36,FALSE),"")</f>
        <v>New.  All Network. REM 1/28/15</v>
      </c>
    </row>
    <row r="216" spans="1:36" x14ac:dyDescent="0.3">
      <c r="A216" s="15" t="s">
        <v>1267</v>
      </c>
      <c r="B216" s="29" t="str">
        <f>VLOOKUP(A216,'[1]Line Pivot'!A$1:C$65536,2,FALSE)</f>
        <v>CRESWELL TAP TO ALVEY-MARTIN CREEK NO 1</v>
      </c>
      <c r="C216" s="10">
        <f>VLOOKUP(A216,'[1]Line Pivot'!A$1:C$65536,3,FALSE)</f>
        <v>92141</v>
      </c>
      <c r="D216" s="10">
        <f>IFERROR(VLOOKUP(A216,'[1]BP-18 Line Detail'!A$1:C$65536,3,FALSE),"")</f>
        <v>92141</v>
      </c>
      <c r="E216" s="11">
        <f t="shared" si="26"/>
        <v>0</v>
      </c>
      <c r="F216" s="12"/>
      <c r="G216" s="10">
        <f>IFERROR(VLOOKUP(A216,'[1]O&amp;M Pivot'!M$1:V$65536,10,FALSE),0)</f>
        <v>0</v>
      </c>
      <c r="H216" s="12"/>
      <c r="I216" s="13" t="s">
        <v>31</v>
      </c>
      <c r="J216" s="13">
        <v>1</v>
      </c>
      <c r="K216" s="13" t="s">
        <v>31</v>
      </c>
      <c r="L216" s="13" t="s">
        <v>31</v>
      </c>
      <c r="M216" s="13" t="s">
        <v>31</v>
      </c>
      <c r="N216" s="13" t="s">
        <v>31</v>
      </c>
      <c r="O216" s="13" t="s">
        <v>31</v>
      </c>
      <c r="P216" s="13">
        <f t="shared" si="27"/>
        <v>1</v>
      </c>
      <c r="Q216" s="12"/>
      <c r="R216" s="41" t="str">
        <f t="shared" si="23"/>
        <v/>
      </c>
      <c r="S216" s="41">
        <f t="shared" si="23"/>
        <v>92141</v>
      </c>
      <c r="T216" s="41" t="str">
        <f t="shared" si="23"/>
        <v/>
      </c>
      <c r="U216" s="41" t="str">
        <f t="shared" si="22"/>
        <v/>
      </c>
      <c r="V216" s="41" t="str">
        <f t="shared" si="22"/>
        <v/>
      </c>
      <c r="W216" s="41" t="str">
        <f t="shared" si="22"/>
        <v/>
      </c>
      <c r="X216" s="41" t="str">
        <f t="shared" ref="X216:X279" si="30">IFERROR(O216*$C216,"")</f>
        <v/>
      </c>
      <c r="Y216" s="14">
        <f t="shared" si="28"/>
        <v>0</v>
      </c>
      <c r="Z216" s="12"/>
      <c r="AA216" s="10" t="str">
        <f t="shared" si="25"/>
        <v/>
      </c>
      <c r="AB216" s="10">
        <f t="shared" si="25"/>
        <v>0</v>
      </c>
      <c r="AC216" s="10" t="str">
        <f t="shared" si="25"/>
        <v/>
      </c>
      <c r="AD216" s="10" t="str">
        <f t="shared" si="24"/>
        <v/>
      </c>
      <c r="AE216" s="10" t="str">
        <f t="shared" si="24"/>
        <v/>
      </c>
      <c r="AF216" s="10" t="str">
        <f t="shared" si="24"/>
        <v/>
      </c>
      <c r="AG216" s="10" t="str">
        <f t="shared" si="24"/>
        <v/>
      </c>
      <c r="AH216" s="14">
        <f t="shared" si="29"/>
        <v>0</v>
      </c>
      <c r="AI216" s="12"/>
      <c r="AJ216" s="11" t="str">
        <f>IFERROR(VLOOKUP(A216,'[1]BP-18 Line Detail'!A$1:AJ$65536,36,FALSE),"")</f>
        <v>All Network</v>
      </c>
    </row>
    <row r="217" spans="1:36" x14ac:dyDescent="0.3">
      <c r="A217" s="15" t="s">
        <v>1268</v>
      </c>
      <c r="B217" s="29" t="str">
        <f>VLOOKUP(A217,'[1]Line Pivot'!A$1:C$65536,2,FALSE)</f>
        <v>CUSTER-INGLEDOW NO 1</v>
      </c>
      <c r="C217" s="10">
        <f>VLOOKUP(A217,'[1]Line Pivot'!A$1:C$65536,3,FALSE)</f>
        <v>7036672.3200000003</v>
      </c>
      <c r="D217" s="10">
        <f>IFERROR(VLOOKUP(A217,'[1]BP-18 Line Detail'!A$1:C$65536,3,FALSE),"")</f>
        <v>7036672.3199999994</v>
      </c>
      <c r="E217" s="11">
        <f t="shared" si="26"/>
        <v>1.3235269915417614E-16</v>
      </c>
      <c r="F217" s="12"/>
      <c r="G217" s="10">
        <f>IFERROR(VLOOKUP(A217,'[1]O&amp;M Pivot'!M$1:V$65536,10,FALSE),0)</f>
        <v>6018.738571428571</v>
      </c>
      <c r="H217" s="12"/>
      <c r="I217" s="13" t="s">
        <v>31</v>
      </c>
      <c r="J217" s="13">
        <v>1</v>
      </c>
      <c r="K217" s="13" t="s">
        <v>31</v>
      </c>
      <c r="L217" s="13" t="s">
        <v>31</v>
      </c>
      <c r="M217" s="13" t="s">
        <v>31</v>
      </c>
      <c r="N217" s="13" t="s">
        <v>31</v>
      </c>
      <c r="O217" s="13" t="s">
        <v>31</v>
      </c>
      <c r="P217" s="13">
        <f t="shared" si="27"/>
        <v>1</v>
      </c>
      <c r="Q217" s="12"/>
      <c r="R217" s="41" t="str">
        <f t="shared" si="23"/>
        <v/>
      </c>
      <c r="S217" s="41">
        <f t="shared" si="23"/>
        <v>7036672.3200000003</v>
      </c>
      <c r="T217" s="41" t="str">
        <f t="shared" si="23"/>
        <v/>
      </c>
      <c r="U217" s="41" t="str">
        <f t="shared" si="23"/>
        <v/>
      </c>
      <c r="V217" s="41" t="str">
        <f t="shared" si="23"/>
        <v/>
      </c>
      <c r="W217" s="41" t="str">
        <f t="shared" si="23"/>
        <v/>
      </c>
      <c r="X217" s="41" t="str">
        <f t="shared" si="30"/>
        <v/>
      </c>
      <c r="Y217" s="14">
        <f t="shared" si="28"/>
        <v>0</v>
      </c>
      <c r="Z217" s="12"/>
      <c r="AA217" s="10" t="str">
        <f t="shared" si="25"/>
        <v/>
      </c>
      <c r="AB217" s="10">
        <f t="shared" si="25"/>
        <v>6018.738571428571</v>
      </c>
      <c r="AC217" s="10" t="str">
        <f t="shared" si="25"/>
        <v/>
      </c>
      <c r="AD217" s="10" t="str">
        <f t="shared" si="24"/>
        <v/>
      </c>
      <c r="AE217" s="10" t="str">
        <f t="shared" si="24"/>
        <v/>
      </c>
      <c r="AF217" s="10" t="str">
        <f t="shared" si="24"/>
        <v/>
      </c>
      <c r="AG217" s="10" t="str">
        <f t="shared" si="24"/>
        <v/>
      </c>
      <c r="AH217" s="14">
        <f t="shared" si="29"/>
        <v>0</v>
      </c>
      <c r="AI217" s="12"/>
      <c r="AJ217" s="11" t="str">
        <f>IFERROR(VLOOKUP(A217,'[1]BP-18 Line Detail'!A$1:AJ$65536,36,FALSE),"")</f>
        <v>All Network</v>
      </c>
    </row>
    <row r="218" spans="1:36" x14ac:dyDescent="0.3">
      <c r="A218" s="15" t="s">
        <v>1269</v>
      </c>
      <c r="B218" s="29" t="str">
        <f>VLOOKUP(A218,'[1]Line Pivot'!A$1:C$65536,2,FALSE)</f>
        <v>CUSTER-INGLEDOW NO 2</v>
      </c>
      <c r="C218" s="10">
        <f>VLOOKUP(A218,'[1]Line Pivot'!A$1:C$65536,3,FALSE)</f>
        <v>1768518</v>
      </c>
      <c r="D218" s="10">
        <f>IFERROR(VLOOKUP(A218,'[1]BP-18 Line Detail'!A$1:C$65536,3,FALSE),"")</f>
        <v>1768518</v>
      </c>
      <c r="E218" s="11">
        <f t="shared" si="26"/>
        <v>0</v>
      </c>
      <c r="F218" s="12"/>
      <c r="G218" s="10">
        <f>IFERROR(VLOOKUP(A218,'[1]O&amp;M Pivot'!M$1:V$65536,10,FALSE),0)</f>
        <v>6025.1</v>
      </c>
      <c r="H218" s="12"/>
      <c r="I218" s="13" t="s">
        <v>31</v>
      </c>
      <c r="J218" s="13">
        <v>1</v>
      </c>
      <c r="K218" s="13" t="s">
        <v>31</v>
      </c>
      <c r="L218" s="13" t="s">
        <v>31</v>
      </c>
      <c r="M218" s="13" t="s">
        <v>31</v>
      </c>
      <c r="N218" s="13" t="s">
        <v>31</v>
      </c>
      <c r="O218" s="13" t="s">
        <v>31</v>
      </c>
      <c r="P218" s="13">
        <f t="shared" si="27"/>
        <v>1</v>
      </c>
      <c r="Q218" s="12"/>
      <c r="R218" s="41" t="str">
        <f t="shared" ref="R218:W260" si="31">IFERROR(I218*$C218,"")</f>
        <v/>
      </c>
      <c r="S218" s="41">
        <f t="shared" si="31"/>
        <v>1768518</v>
      </c>
      <c r="T218" s="41" t="str">
        <f t="shared" si="31"/>
        <v/>
      </c>
      <c r="U218" s="41" t="str">
        <f t="shared" si="31"/>
        <v/>
      </c>
      <c r="V218" s="41" t="str">
        <f t="shared" si="31"/>
        <v/>
      </c>
      <c r="W218" s="41" t="str">
        <f t="shared" si="31"/>
        <v/>
      </c>
      <c r="X218" s="41" t="str">
        <f t="shared" si="30"/>
        <v/>
      </c>
      <c r="Y218" s="14">
        <f t="shared" si="28"/>
        <v>0</v>
      </c>
      <c r="Z218" s="12"/>
      <c r="AA218" s="10" t="str">
        <f t="shared" si="25"/>
        <v/>
      </c>
      <c r="AB218" s="10">
        <f t="shared" si="25"/>
        <v>6025.1</v>
      </c>
      <c r="AC218" s="10" t="str">
        <f t="shared" si="25"/>
        <v/>
      </c>
      <c r="AD218" s="10" t="str">
        <f t="shared" si="24"/>
        <v/>
      </c>
      <c r="AE218" s="10" t="str">
        <f t="shared" si="24"/>
        <v/>
      </c>
      <c r="AF218" s="10" t="str">
        <f t="shared" si="24"/>
        <v/>
      </c>
      <c r="AG218" s="10" t="str">
        <f t="shared" si="24"/>
        <v/>
      </c>
      <c r="AH218" s="14">
        <f t="shared" si="29"/>
        <v>0</v>
      </c>
      <c r="AI218" s="12"/>
      <c r="AJ218" s="11" t="str">
        <f>IFERROR(VLOOKUP(A218,'[1]BP-18 Line Detail'!A$1:AJ$65536,36,FALSE),"")</f>
        <v>All Network</v>
      </c>
    </row>
    <row r="219" spans="1:36" x14ac:dyDescent="0.3">
      <c r="A219" s="15" t="s">
        <v>1270</v>
      </c>
      <c r="B219" s="29" t="str">
        <f>VLOOKUP(A219,'[1]Line Pivot'!A$1:C$65536,2,FALSE)</f>
        <v>CUSTER-INTALCO NO 1</v>
      </c>
      <c r="C219" s="10">
        <f>VLOOKUP(A219,'[1]Line Pivot'!A$1:C$65536,3,FALSE)</f>
        <v>497585</v>
      </c>
      <c r="D219" s="10">
        <f>IFERROR(VLOOKUP(A219,'[1]BP-18 Line Detail'!A$1:C$65536,3,FALSE),"")</f>
        <v>497585</v>
      </c>
      <c r="E219" s="11">
        <f t="shared" si="26"/>
        <v>0</v>
      </c>
      <c r="F219" s="12"/>
      <c r="G219" s="10">
        <f>IFERROR(VLOOKUP(A219,'[1]O&amp;M Pivot'!M$1:V$65536,10,FALSE),0)</f>
        <v>6124.465714285715</v>
      </c>
      <c r="H219" s="12"/>
      <c r="I219" s="13" t="s">
        <v>31</v>
      </c>
      <c r="J219" s="13">
        <v>1</v>
      </c>
      <c r="K219" s="13" t="s">
        <v>31</v>
      </c>
      <c r="L219" s="13" t="s">
        <v>31</v>
      </c>
      <c r="M219" s="13" t="s">
        <v>31</v>
      </c>
      <c r="N219" s="13" t="s">
        <v>31</v>
      </c>
      <c r="O219" s="13" t="s">
        <v>31</v>
      </c>
      <c r="P219" s="13">
        <f t="shared" si="27"/>
        <v>1</v>
      </c>
      <c r="Q219" s="12"/>
      <c r="R219" s="41" t="str">
        <f t="shared" si="31"/>
        <v/>
      </c>
      <c r="S219" s="41">
        <f t="shared" si="31"/>
        <v>497585</v>
      </c>
      <c r="T219" s="41" t="str">
        <f t="shared" si="31"/>
        <v/>
      </c>
      <c r="U219" s="41" t="str">
        <f t="shared" si="31"/>
        <v/>
      </c>
      <c r="V219" s="41" t="str">
        <f t="shared" si="31"/>
        <v/>
      </c>
      <c r="W219" s="41" t="str">
        <f t="shared" si="31"/>
        <v/>
      </c>
      <c r="X219" s="41" t="str">
        <f t="shared" si="30"/>
        <v/>
      </c>
      <c r="Y219" s="14">
        <f t="shared" si="28"/>
        <v>0</v>
      </c>
      <c r="Z219" s="12"/>
      <c r="AA219" s="10" t="str">
        <f t="shared" si="25"/>
        <v/>
      </c>
      <c r="AB219" s="10">
        <f t="shared" si="25"/>
        <v>6124.465714285715</v>
      </c>
      <c r="AC219" s="10" t="str">
        <f t="shared" si="25"/>
        <v/>
      </c>
      <c r="AD219" s="10" t="str">
        <f t="shared" si="24"/>
        <v/>
      </c>
      <c r="AE219" s="10" t="str">
        <f t="shared" si="24"/>
        <v/>
      </c>
      <c r="AF219" s="10" t="str">
        <f t="shared" si="24"/>
        <v/>
      </c>
      <c r="AG219" s="10" t="str">
        <f t="shared" si="24"/>
        <v/>
      </c>
      <c r="AH219" s="14">
        <f t="shared" si="29"/>
        <v>0</v>
      </c>
      <c r="AI219" s="12"/>
      <c r="AJ219" s="11" t="str">
        <f>IFERROR(VLOOKUP(A219,'[1]BP-18 Line Detail'!A$1:AJ$65536,36,FALSE),"")</f>
        <v>All Network</v>
      </c>
    </row>
    <row r="220" spans="1:36" x14ac:dyDescent="0.3">
      <c r="A220" s="15" t="s">
        <v>1271</v>
      </c>
      <c r="B220" s="29" t="str">
        <f>VLOOKUP(A220,'[1]Line Pivot'!A$1:C$65536,2,FALSE)</f>
        <v>CUSTER-INTALCO NO 2</v>
      </c>
      <c r="C220" s="10">
        <f>VLOOKUP(A220,'[1]Line Pivot'!A$1:C$65536,3,FALSE)</f>
        <v>531003</v>
      </c>
      <c r="D220" s="10">
        <f>IFERROR(VLOOKUP(A220,'[1]BP-18 Line Detail'!A$1:C$65536,3,FALSE),"")</f>
        <v>531003</v>
      </c>
      <c r="E220" s="11">
        <f t="shared" si="26"/>
        <v>0</v>
      </c>
      <c r="F220" s="12"/>
      <c r="G220" s="10">
        <f>IFERROR(VLOOKUP(A220,'[1]O&amp;M Pivot'!M$1:V$65536,10,FALSE),0)</f>
        <v>4591.7314285714292</v>
      </c>
      <c r="H220" s="12"/>
      <c r="I220" s="13" t="s">
        <v>31</v>
      </c>
      <c r="J220" s="13">
        <v>1</v>
      </c>
      <c r="K220" s="13" t="s">
        <v>31</v>
      </c>
      <c r="L220" s="13" t="s">
        <v>31</v>
      </c>
      <c r="M220" s="13" t="s">
        <v>31</v>
      </c>
      <c r="N220" s="13" t="s">
        <v>31</v>
      </c>
      <c r="O220" s="13" t="s">
        <v>31</v>
      </c>
      <c r="P220" s="13">
        <f t="shared" si="27"/>
        <v>1</v>
      </c>
      <c r="Q220" s="12"/>
      <c r="R220" s="41" t="str">
        <f t="shared" si="31"/>
        <v/>
      </c>
      <c r="S220" s="41">
        <f t="shared" si="31"/>
        <v>531003</v>
      </c>
      <c r="T220" s="41" t="str">
        <f t="shared" si="31"/>
        <v/>
      </c>
      <c r="U220" s="41" t="str">
        <f t="shared" si="31"/>
        <v/>
      </c>
      <c r="V220" s="41" t="str">
        <f t="shared" si="31"/>
        <v/>
      </c>
      <c r="W220" s="41" t="str">
        <f t="shared" si="31"/>
        <v/>
      </c>
      <c r="X220" s="41" t="str">
        <f t="shared" si="30"/>
        <v/>
      </c>
      <c r="Y220" s="14">
        <f t="shared" si="28"/>
        <v>0</v>
      </c>
      <c r="Z220" s="12"/>
      <c r="AA220" s="10" t="str">
        <f t="shared" si="25"/>
        <v/>
      </c>
      <c r="AB220" s="10">
        <f t="shared" si="25"/>
        <v>4591.7314285714292</v>
      </c>
      <c r="AC220" s="10" t="str">
        <f t="shared" si="25"/>
        <v/>
      </c>
      <c r="AD220" s="10" t="str">
        <f t="shared" si="24"/>
        <v/>
      </c>
      <c r="AE220" s="10" t="str">
        <f t="shared" si="24"/>
        <v/>
      </c>
      <c r="AF220" s="10" t="str">
        <f t="shared" si="24"/>
        <v/>
      </c>
      <c r="AG220" s="10" t="str">
        <f t="shared" ref="AG220:AG283" si="32">IFERROR(O220*$G220,"")</f>
        <v/>
      </c>
      <c r="AH220" s="14">
        <f t="shared" si="29"/>
        <v>0</v>
      </c>
      <c r="AI220" s="12"/>
      <c r="AJ220" s="11" t="str">
        <f>IFERROR(VLOOKUP(A220,'[1]BP-18 Line Detail'!A$1:AJ$65536,36,FALSE),"")</f>
        <v>All Network</v>
      </c>
    </row>
    <row r="221" spans="1:36" x14ac:dyDescent="0.3">
      <c r="A221" s="15" t="s">
        <v>1272</v>
      </c>
      <c r="B221" s="29" t="str">
        <f>VLOOKUP(A221,'[1]Line Pivot'!A$1:C$65536,2,FALSE)</f>
        <v>DAVIS CREEK TAP TO MILE-HI-ALTURAS</v>
      </c>
      <c r="C221" s="10">
        <f>VLOOKUP(A221,'[1]Line Pivot'!A$1:C$65536,3,FALSE)</f>
        <v>208342</v>
      </c>
      <c r="D221" s="10">
        <f>IFERROR(VLOOKUP(A221,'[1]BP-18 Line Detail'!A$1:C$65536,3,FALSE),"")</f>
        <v>208342</v>
      </c>
      <c r="E221" s="11">
        <f t="shared" si="26"/>
        <v>0</v>
      </c>
      <c r="F221" s="12"/>
      <c r="G221" s="10">
        <f>IFERROR(VLOOKUP(A221,'[1]O&amp;M Pivot'!M$1:V$65536,10,FALSE),0)</f>
        <v>8934.5157142857151</v>
      </c>
      <c r="H221" s="12"/>
      <c r="I221" s="13" t="s">
        <v>31</v>
      </c>
      <c r="J221" s="13">
        <v>1</v>
      </c>
      <c r="K221" s="13" t="s">
        <v>31</v>
      </c>
      <c r="L221" s="13" t="s">
        <v>31</v>
      </c>
      <c r="M221" s="13" t="s">
        <v>31</v>
      </c>
      <c r="N221" s="13" t="s">
        <v>31</v>
      </c>
      <c r="O221" s="13" t="s">
        <v>31</v>
      </c>
      <c r="P221" s="13">
        <f t="shared" si="27"/>
        <v>1</v>
      </c>
      <c r="Q221" s="12"/>
      <c r="R221" s="41" t="str">
        <f t="shared" si="31"/>
        <v/>
      </c>
      <c r="S221" s="41">
        <f t="shared" si="31"/>
        <v>208342</v>
      </c>
      <c r="T221" s="41" t="str">
        <f t="shared" si="31"/>
        <v/>
      </c>
      <c r="U221" s="41" t="str">
        <f t="shared" si="31"/>
        <v/>
      </c>
      <c r="V221" s="41" t="str">
        <f t="shared" si="31"/>
        <v/>
      </c>
      <c r="W221" s="41" t="str">
        <f t="shared" si="31"/>
        <v/>
      </c>
      <c r="X221" s="41" t="str">
        <f t="shared" si="30"/>
        <v/>
      </c>
      <c r="Y221" s="14">
        <f t="shared" si="28"/>
        <v>0</v>
      </c>
      <c r="Z221" s="12"/>
      <c r="AA221" s="10" t="str">
        <f t="shared" si="25"/>
        <v/>
      </c>
      <c r="AB221" s="10">
        <f t="shared" si="25"/>
        <v>8934.5157142857151</v>
      </c>
      <c r="AC221" s="10" t="str">
        <f t="shared" si="25"/>
        <v/>
      </c>
      <c r="AD221" s="10" t="str">
        <f t="shared" si="25"/>
        <v/>
      </c>
      <c r="AE221" s="10" t="str">
        <f t="shared" si="25"/>
        <v/>
      </c>
      <c r="AF221" s="10" t="str">
        <f t="shared" si="25"/>
        <v/>
      </c>
      <c r="AG221" s="10" t="str">
        <f t="shared" si="32"/>
        <v/>
      </c>
      <c r="AH221" s="14">
        <f t="shared" si="29"/>
        <v>0</v>
      </c>
      <c r="AI221" s="12"/>
      <c r="AJ221" s="11" t="str">
        <f>IFERROR(VLOOKUP(A221,'[1]BP-18 Line Detail'!A$1:AJ$65536,36,FALSE),"")</f>
        <v>All Network</v>
      </c>
    </row>
    <row r="222" spans="1:36" x14ac:dyDescent="0.3">
      <c r="A222" s="15" t="s">
        <v>1273</v>
      </c>
      <c r="B222" s="29" t="str">
        <f>VLOOKUP(A222,'[1]Line Pivot'!A$1:C$65536,2,FALSE)</f>
        <v>DE MOSS-FOSSIL NO 1</v>
      </c>
      <c r="C222" s="10">
        <f>VLOOKUP(A222,'[1]Line Pivot'!A$1:C$65536,3,FALSE)</f>
        <v>5559274.6100000003</v>
      </c>
      <c r="D222" s="10">
        <f>IFERROR(VLOOKUP(A222,'[1]BP-18 Line Detail'!A$1:C$65536,3,FALSE),"")</f>
        <v>5559274.6100000003</v>
      </c>
      <c r="E222" s="11">
        <f t="shared" si="26"/>
        <v>0</v>
      </c>
      <c r="F222" s="12"/>
      <c r="G222" s="10">
        <f>IFERROR(VLOOKUP(A222,'[1]O&amp;M Pivot'!M$1:V$65536,10,FALSE),0)</f>
        <v>33638.244285714281</v>
      </c>
      <c r="H222" s="12"/>
      <c r="I222" s="13" t="s">
        <v>31</v>
      </c>
      <c r="J222" s="13">
        <v>1</v>
      </c>
      <c r="K222" s="13" t="s">
        <v>31</v>
      </c>
      <c r="L222" s="13" t="s">
        <v>31</v>
      </c>
      <c r="M222" s="13" t="s">
        <v>31</v>
      </c>
      <c r="N222" s="13" t="s">
        <v>31</v>
      </c>
      <c r="O222" s="13" t="s">
        <v>31</v>
      </c>
      <c r="P222" s="13">
        <f t="shared" si="27"/>
        <v>1</v>
      </c>
      <c r="Q222" s="12"/>
      <c r="R222" s="41" t="str">
        <f t="shared" si="31"/>
        <v/>
      </c>
      <c r="S222" s="41">
        <f t="shared" si="31"/>
        <v>5559274.6100000003</v>
      </c>
      <c r="T222" s="41" t="str">
        <f t="shared" si="31"/>
        <v/>
      </c>
      <c r="U222" s="41" t="str">
        <f t="shared" si="31"/>
        <v/>
      </c>
      <c r="V222" s="41" t="str">
        <f t="shared" si="31"/>
        <v/>
      </c>
      <c r="W222" s="41" t="str">
        <f t="shared" si="31"/>
        <v/>
      </c>
      <c r="X222" s="41" t="str">
        <f t="shared" si="30"/>
        <v/>
      </c>
      <c r="Y222" s="14">
        <f t="shared" si="28"/>
        <v>0</v>
      </c>
      <c r="Z222" s="12"/>
      <c r="AA222" s="10" t="str">
        <f t="shared" ref="AA222:AF264" si="33">IFERROR(I222*$G222,"")</f>
        <v/>
      </c>
      <c r="AB222" s="10">
        <f t="shared" si="33"/>
        <v>33638.244285714281</v>
      </c>
      <c r="AC222" s="10" t="str">
        <f t="shared" si="33"/>
        <v/>
      </c>
      <c r="AD222" s="10" t="str">
        <f t="shared" si="33"/>
        <v/>
      </c>
      <c r="AE222" s="10" t="str">
        <f t="shared" si="33"/>
        <v/>
      </c>
      <c r="AF222" s="10" t="str">
        <f t="shared" si="33"/>
        <v/>
      </c>
      <c r="AG222" s="10" t="str">
        <f t="shared" si="32"/>
        <v/>
      </c>
      <c r="AH222" s="14">
        <f t="shared" si="29"/>
        <v>0</v>
      </c>
      <c r="AI222" s="12"/>
      <c r="AJ222" s="11" t="str">
        <f>IFERROR(VLOOKUP(A222,'[1]BP-18 Line Detail'!A$1:AJ$65536,36,FALSE),"")</f>
        <v>All Network</v>
      </c>
    </row>
    <row r="223" spans="1:36" x14ac:dyDescent="0.3">
      <c r="A223" s="15" t="s">
        <v>1274</v>
      </c>
      <c r="B223" s="29" t="str">
        <f>VLOOKUP(A223,'[1]Line Pivot'!A$1:C$65536,2,FALSE)</f>
        <v>DETROIT PH-DETROIT NO 1</v>
      </c>
      <c r="C223" s="10">
        <f>VLOOKUP(A223,'[1]Line Pivot'!A$1:C$65536,3,FALSE)</f>
        <v>42262</v>
      </c>
      <c r="D223" s="10">
        <f>IFERROR(VLOOKUP(A223,'[1]BP-18 Line Detail'!A$1:C$65536,3,FALSE),"")</f>
        <v>42262</v>
      </c>
      <c r="E223" s="11">
        <f t="shared" si="26"/>
        <v>0</v>
      </c>
      <c r="F223" s="12"/>
      <c r="G223" s="10">
        <f>IFERROR(VLOOKUP(A223,'[1]O&amp;M Pivot'!M$1:V$65536,10,FALSE),0)</f>
        <v>2078.4671428571428</v>
      </c>
      <c r="H223" s="12"/>
      <c r="I223" s="13">
        <v>1</v>
      </c>
      <c r="J223" s="13" t="s">
        <v>31</v>
      </c>
      <c r="K223" s="13" t="s">
        <v>31</v>
      </c>
      <c r="L223" s="13" t="s">
        <v>31</v>
      </c>
      <c r="M223" s="13" t="s">
        <v>31</v>
      </c>
      <c r="N223" s="13" t="s">
        <v>31</v>
      </c>
      <c r="O223" s="13" t="s">
        <v>31</v>
      </c>
      <c r="P223" s="13">
        <f t="shared" si="27"/>
        <v>1</v>
      </c>
      <c r="Q223" s="12"/>
      <c r="R223" s="41">
        <f t="shared" si="31"/>
        <v>42262</v>
      </c>
      <c r="S223" s="41" t="str">
        <f t="shared" si="31"/>
        <v/>
      </c>
      <c r="T223" s="41" t="str">
        <f t="shared" si="31"/>
        <v/>
      </c>
      <c r="U223" s="41" t="str">
        <f t="shared" si="31"/>
        <v/>
      </c>
      <c r="V223" s="41" t="str">
        <f t="shared" si="31"/>
        <v/>
      </c>
      <c r="W223" s="41" t="str">
        <f t="shared" si="31"/>
        <v/>
      </c>
      <c r="X223" s="41" t="str">
        <f t="shared" si="30"/>
        <v/>
      </c>
      <c r="Y223" s="14">
        <f t="shared" si="28"/>
        <v>0</v>
      </c>
      <c r="Z223" s="12"/>
      <c r="AA223" s="10">
        <f t="shared" si="33"/>
        <v>2078.4671428571428</v>
      </c>
      <c r="AB223" s="10" t="str">
        <f t="shared" si="33"/>
        <v/>
      </c>
      <c r="AC223" s="10" t="str">
        <f t="shared" si="33"/>
        <v/>
      </c>
      <c r="AD223" s="10" t="str">
        <f t="shared" si="33"/>
        <v/>
      </c>
      <c r="AE223" s="10" t="str">
        <f t="shared" si="33"/>
        <v/>
      </c>
      <c r="AF223" s="10" t="str">
        <f t="shared" si="33"/>
        <v/>
      </c>
      <c r="AG223" s="10" t="str">
        <f t="shared" si="32"/>
        <v/>
      </c>
      <c r="AH223" s="14">
        <f t="shared" si="29"/>
        <v>0</v>
      </c>
      <c r="AI223" s="12"/>
      <c r="AJ223" s="11" t="str">
        <f>IFERROR(VLOOKUP(A223,'[1]BP-18 Line Detail'!A$1:AJ$65536,36,FALSE),"")</f>
        <v>All Generation Integration</v>
      </c>
    </row>
    <row r="224" spans="1:36" x14ac:dyDescent="0.3">
      <c r="A224" s="15" t="s">
        <v>1275</v>
      </c>
      <c r="B224" s="29" t="str">
        <f>VLOOKUP(A224,'[1]Line Pivot'!A$1:C$65536,2,FALSE)</f>
        <v>DETROIT PH-DETROIT NO 2</v>
      </c>
      <c r="C224" s="10">
        <f>VLOOKUP(A224,'[1]Line Pivot'!A$1:C$65536,3,FALSE)</f>
        <v>42262</v>
      </c>
      <c r="D224" s="10">
        <f>IFERROR(VLOOKUP(A224,'[1]BP-18 Line Detail'!A$1:C$65536,3,FALSE),"")</f>
        <v>42262</v>
      </c>
      <c r="E224" s="11">
        <f t="shared" si="26"/>
        <v>0</v>
      </c>
      <c r="F224" s="12"/>
      <c r="G224" s="10">
        <f>IFERROR(VLOOKUP(A224,'[1]O&amp;M Pivot'!M$1:V$65536,10,FALSE),0)</f>
        <v>431.39</v>
      </c>
      <c r="H224" s="12"/>
      <c r="I224" s="13">
        <v>1</v>
      </c>
      <c r="J224" s="13" t="s">
        <v>31</v>
      </c>
      <c r="K224" s="13" t="s">
        <v>31</v>
      </c>
      <c r="L224" s="13" t="s">
        <v>31</v>
      </c>
      <c r="M224" s="13" t="s">
        <v>31</v>
      </c>
      <c r="N224" s="13" t="s">
        <v>31</v>
      </c>
      <c r="O224" s="13" t="s">
        <v>31</v>
      </c>
      <c r="P224" s="13">
        <f t="shared" si="27"/>
        <v>1</v>
      </c>
      <c r="Q224" s="12"/>
      <c r="R224" s="41">
        <f t="shared" si="31"/>
        <v>42262</v>
      </c>
      <c r="S224" s="41" t="str">
        <f t="shared" si="31"/>
        <v/>
      </c>
      <c r="T224" s="41" t="str">
        <f t="shared" si="31"/>
        <v/>
      </c>
      <c r="U224" s="41" t="str">
        <f t="shared" si="31"/>
        <v/>
      </c>
      <c r="V224" s="41" t="str">
        <f t="shared" si="31"/>
        <v/>
      </c>
      <c r="W224" s="41" t="str">
        <f t="shared" si="31"/>
        <v/>
      </c>
      <c r="X224" s="41" t="str">
        <f t="shared" si="30"/>
        <v/>
      </c>
      <c r="Y224" s="14">
        <f t="shared" si="28"/>
        <v>0</v>
      </c>
      <c r="Z224" s="12"/>
      <c r="AA224" s="10">
        <f t="shared" si="33"/>
        <v>431.39</v>
      </c>
      <c r="AB224" s="10" t="str">
        <f t="shared" si="33"/>
        <v/>
      </c>
      <c r="AC224" s="10" t="str">
        <f t="shared" si="33"/>
        <v/>
      </c>
      <c r="AD224" s="10" t="str">
        <f t="shared" si="33"/>
        <v/>
      </c>
      <c r="AE224" s="10" t="str">
        <f t="shared" si="33"/>
        <v/>
      </c>
      <c r="AF224" s="10" t="str">
        <f t="shared" si="33"/>
        <v/>
      </c>
      <c r="AG224" s="10" t="str">
        <f t="shared" si="32"/>
        <v/>
      </c>
      <c r="AH224" s="14">
        <f t="shared" si="29"/>
        <v>0</v>
      </c>
      <c r="AI224" s="12"/>
      <c r="AJ224" s="11" t="str">
        <f>IFERROR(VLOOKUP(A224,'[1]BP-18 Line Detail'!A$1:AJ$65536,36,FALSE),"")</f>
        <v>All Generation Integration</v>
      </c>
    </row>
    <row r="225" spans="1:36" x14ac:dyDescent="0.3">
      <c r="A225" s="15" t="s">
        <v>1276</v>
      </c>
      <c r="B225" s="29" t="str">
        <f>VLOOKUP(A225,'[1]Line Pivot'!A$1:C$65536,2,FALSE)</f>
        <v>DETROIT-SANTIAM NO 1</v>
      </c>
      <c r="C225" s="10">
        <f>VLOOKUP(A225,'[1]Line Pivot'!A$1:C$65536,3,FALSE)</f>
        <v>1916208.0630000001</v>
      </c>
      <c r="D225" s="10">
        <f>IFERROR(VLOOKUP(A225,'[1]BP-18 Line Detail'!A$1:C$65536,3,FALSE),"")</f>
        <v>1916208.0630000001</v>
      </c>
      <c r="E225" s="11">
        <f t="shared" si="26"/>
        <v>0</v>
      </c>
      <c r="F225" s="12"/>
      <c r="G225" s="10">
        <f>IFERROR(VLOOKUP(A225,'[1]O&amp;M Pivot'!M$1:V$65536,10,FALSE),0)</f>
        <v>5786.1642857142851</v>
      </c>
      <c r="H225" s="12"/>
      <c r="I225" s="13">
        <v>1</v>
      </c>
      <c r="J225" s="13" t="s">
        <v>31</v>
      </c>
      <c r="K225" s="13" t="s">
        <v>31</v>
      </c>
      <c r="L225" s="13" t="s">
        <v>31</v>
      </c>
      <c r="M225" s="13" t="s">
        <v>31</v>
      </c>
      <c r="N225" s="13" t="s">
        <v>31</v>
      </c>
      <c r="O225" s="13" t="s">
        <v>31</v>
      </c>
      <c r="P225" s="13">
        <f t="shared" si="27"/>
        <v>1</v>
      </c>
      <c r="Q225" s="12"/>
      <c r="R225" s="41">
        <f t="shared" si="31"/>
        <v>1916208.0630000001</v>
      </c>
      <c r="S225" s="41" t="str">
        <f t="shared" si="31"/>
        <v/>
      </c>
      <c r="T225" s="41" t="str">
        <f t="shared" si="31"/>
        <v/>
      </c>
      <c r="U225" s="41" t="str">
        <f t="shared" si="31"/>
        <v/>
      </c>
      <c r="V225" s="41" t="str">
        <f t="shared" si="31"/>
        <v/>
      </c>
      <c r="W225" s="41" t="str">
        <f t="shared" si="31"/>
        <v/>
      </c>
      <c r="X225" s="41" t="str">
        <f t="shared" si="30"/>
        <v/>
      </c>
      <c r="Y225" s="14">
        <f t="shared" si="28"/>
        <v>0</v>
      </c>
      <c r="Z225" s="12"/>
      <c r="AA225" s="10">
        <f t="shared" si="33"/>
        <v>5786.1642857142851</v>
      </c>
      <c r="AB225" s="10" t="str">
        <f t="shared" si="33"/>
        <v/>
      </c>
      <c r="AC225" s="10" t="str">
        <f t="shared" si="33"/>
        <v/>
      </c>
      <c r="AD225" s="10" t="str">
        <f t="shared" si="33"/>
        <v/>
      </c>
      <c r="AE225" s="10" t="str">
        <f t="shared" si="33"/>
        <v/>
      </c>
      <c r="AF225" s="10" t="str">
        <f t="shared" si="33"/>
        <v/>
      </c>
      <c r="AG225" s="10" t="str">
        <f t="shared" si="32"/>
        <v/>
      </c>
      <c r="AH225" s="14">
        <f t="shared" si="29"/>
        <v>0</v>
      </c>
      <c r="AI225" s="12"/>
      <c r="AJ225" s="11" t="str">
        <f>IFERROR(VLOOKUP(A225,'[1]BP-18 Line Detail'!A$1:AJ$65536,36,FALSE),"")</f>
        <v>All Generation Integration</v>
      </c>
    </row>
    <row r="226" spans="1:36" x14ac:dyDescent="0.3">
      <c r="A226" s="15" t="s">
        <v>1277</v>
      </c>
      <c r="B226" s="29" t="str">
        <f>VLOOKUP(A226,'[1]Line Pivot'!A$1:C$65536,2,FALSE)</f>
        <v>DEXTER TAP TO LOOKOUT POINT-ALVEY NO 1</v>
      </c>
      <c r="C226" s="10">
        <f>VLOOKUP(A226,'[1]Line Pivot'!A$1:C$65536,3,FALSE)</f>
        <v>75068.773000000001</v>
      </c>
      <c r="D226" s="10">
        <f>IFERROR(VLOOKUP(A226,'[1]BP-18 Line Detail'!A$1:C$65536,3,FALSE),"")</f>
        <v>75068.773000000001</v>
      </c>
      <c r="E226" s="11">
        <f t="shared" si="26"/>
        <v>0</v>
      </c>
      <c r="F226" s="12"/>
      <c r="G226" s="10">
        <f>IFERROR(VLOOKUP(A226,'[1]O&amp;M Pivot'!M$1:V$65536,10,FALSE),0)</f>
        <v>1291.4657142857143</v>
      </c>
      <c r="H226" s="12"/>
      <c r="I226" s="13" t="s">
        <v>31</v>
      </c>
      <c r="J226" s="13">
        <v>1</v>
      </c>
      <c r="K226" s="13" t="s">
        <v>31</v>
      </c>
      <c r="L226" s="13" t="s">
        <v>31</v>
      </c>
      <c r="M226" s="13" t="s">
        <v>31</v>
      </c>
      <c r="N226" s="13" t="s">
        <v>31</v>
      </c>
      <c r="O226" s="13" t="s">
        <v>31</v>
      </c>
      <c r="P226" s="13">
        <f t="shared" si="27"/>
        <v>1</v>
      </c>
      <c r="Q226" s="12"/>
      <c r="R226" s="41" t="str">
        <f t="shared" si="31"/>
        <v/>
      </c>
      <c r="S226" s="41">
        <f t="shared" si="31"/>
        <v>75068.773000000001</v>
      </c>
      <c r="T226" s="41" t="str">
        <f t="shared" si="31"/>
        <v/>
      </c>
      <c r="U226" s="41" t="str">
        <f t="shared" si="31"/>
        <v/>
      </c>
      <c r="V226" s="41" t="str">
        <f t="shared" si="31"/>
        <v/>
      </c>
      <c r="W226" s="41" t="str">
        <f t="shared" si="31"/>
        <v/>
      </c>
      <c r="X226" s="41" t="str">
        <f t="shared" si="30"/>
        <v/>
      </c>
      <c r="Y226" s="14">
        <f t="shared" si="28"/>
        <v>0</v>
      </c>
      <c r="Z226" s="12"/>
      <c r="AA226" s="10" t="str">
        <f t="shared" si="33"/>
        <v/>
      </c>
      <c r="AB226" s="10">
        <f t="shared" si="33"/>
        <v>1291.4657142857143</v>
      </c>
      <c r="AC226" s="10" t="str">
        <f t="shared" si="33"/>
        <v/>
      </c>
      <c r="AD226" s="10" t="str">
        <f t="shared" si="33"/>
        <v/>
      </c>
      <c r="AE226" s="10" t="str">
        <f t="shared" si="33"/>
        <v/>
      </c>
      <c r="AF226" s="10" t="str">
        <f t="shared" si="33"/>
        <v/>
      </c>
      <c r="AG226" s="10" t="str">
        <f t="shared" si="32"/>
        <v/>
      </c>
      <c r="AH226" s="14">
        <f t="shared" si="29"/>
        <v>0</v>
      </c>
      <c r="AI226" s="12"/>
      <c r="AJ226" s="11" t="str">
        <f>IFERROR(VLOOKUP(A226,'[1]BP-18 Line Detail'!A$1:AJ$65536,36,FALSE),"")</f>
        <v>All Network</v>
      </c>
    </row>
    <row r="227" spans="1:36" x14ac:dyDescent="0.3">
      <c r="A227" s="15" t="s">
        <v>1278</v>
      </c>
      <c r="B227" s="29" t="str">
        <f>VLOOKUP(A227,'[1]Line Pivot'!A$1:C$65536,2,FALSE)</f>
        <v>DISCOVERY-CHENOWETH NO 1</v>
      </c>
      <c r="C227" s="10">
        <f>VLOOKUP(A227,'[1]Line Pivot'!A$1:C$65536,3,FALSE)</f>
        <v>345754.92</v>
      </c>
      <c r="D227" s="10">
        <f>IFERROR(VLOOKUP(A227,'[1]BP-18 Line Detail'!A$1:C$65536,3,FALSE),"")</f>
        <v>8489.68</v>
      </c>
      <c r="E227" s="11">
        <f t="shared" si="26"/>
        <v>39.726496169466927</v>
      </c>
      <c r="F227" s="12"/>
      <c r="G227" s="10">
        <f>IFERROR(VLOOKUP(A227,'[1]O&amp;M Pivot'!M$1:V$65536,10,FALSE),0)</f>
        <v>849.66</v>
      </c>
      <c r="H227" s="12"/>
      <c r="I227" s="13" t="s">
        <v>31</v>
      </c>
      <c r="J227" s="13">
        <v>1</v>
      </c>
      <c r="K227" s="13" t="s">
        <v>31</v>
      </c>
      <c r="L227" s="13" t="s">
        <v>31</v>
      </c>
      <c r="M227" s="13" t="s">
        <v>31</v>
      </c>
      <c r="N227" s="13" t="s">
        <v>31</v>
      </c>
      <c r="O227" s="13" t="s">
        <v>31</v>
      </c>
      <c r="P227" s="13">
        <f t="shared" si="27"/>
        <v>1</v>
      </c>
      <c r="Q227" s="12"/>
      <c r="R227" s="41" t="str">
        <f t="shared" si="31"/>
        <v/>
      </c>
      <c r="S227" s="41">
        <f t="shared" si="31"/>
        <v>345754.92</v>
      </c>
      <c r="T227" s="41" t="str">
        <f t="shared" si="31"/>
        <v/>
      </c>
      <c r="U227" s="41" t="str">
        <f t="shared" si="31"/>
        <v/>
      </c>
      <c r="V227" s="41" t="str">
        <f t="shared" si="31"/>
        <v/>
      </c>
      <c r="W227" s="41" t="str">
        <f t="shared" si="31"/>
        <v/>
      </c>
      <c r="X227" s="41" t="str">
        <f t="shared" si="30"/>
        <v/>
      </c>
      <c r="Y227" s="14">
        <f t="shared" si="28"/>
        <v>0</v>
      </c>
      <c r="Z227" s="12"/>
      <c r="AA227" s="10" t="str">
        <f t="shared" si="33"/>
        <v/>
      </c>
      <c r="AB227" s="10">
        <f t="shared" si="33"/>
        <v>849.66</v>
      </c>
      <c r="AC227" s="10" t="str">
        <f t="shared" si="33"/>
        <v/>
      </c>
      <c r="AD227" s="10" t="str">
        <f t="shared" si="33"/>
        <v/>
      </c>
      <c r="AE227" s="10" t="str">
        <f t="shared" si="33"/>
        <v/>
      </c>
      <c r="AF227" s="10" t="str">
        <f t="shared" si="33"/>
        <v/>
      </c>
      <c r="AG227" s="10" t="str">
        <f t="shared" si="32"/>
        <v/>
      </c>
      <c r="AH227" s="14">
        <f t="shared" si="29"/>
        <v>0</v>
      </c>
      <c r="AI227" s="12"/>
      <c r="AJ227" s="11" t="str">
        <f>IFERROR(VLOOKUP(A227,'[1]BP-18 Line Detail'!A$1:AJ$65536,36,FALSE),"")</f>
        <v>All Network</v>
      </c>
    </row>
    <row r="228" spans="1:36" x14ac:dyDescent="0.3">
      <c r="A228" s="15" t="s">
        <v>1279</v>
      </c>
      <c r="B228" s="29" t="str">
        <f>VLOOKUP(A228,'[1]Line Pivot'!A$1:C$65536,2,FALSE)</f>
        <v>DIXONVILLE-MERIDIAN</v>
      </c>
      <c r="C228" s="10">
        <f>VLOOKUP(A228,'[1]Line Pivot'!A$1:C$65536,3,FALSE)</f>
        <v>33312011.100000001</v>
      </c>
      <c r="D228" s="10">
        <f>IFERROR(VLOOKUP(A228,'[1]BP-18 Line Detail'!A$1:C$65536,3,FALSE),"")</f>
        <v>32272662.810000002</v>
      </c>
      <c r="E228" s="11">
        <f t="shared" si="26"/>
        <v>3.22052226095811E-2</v>
      </c>
      <c r="F228" s="12"/>
      <c r="G228" s="10">
        <f>IFERROR(VLOOKUP(A228,'[1]O&amp;M Pivot'!M$1:V$65536,10,FALSE),0)</f>
        <v>938.60428571428588</v>
      </c>
      <c r="H228" s="12"/>
      <c r="I228" s="13" t="s">
        <v>31</v>
      </c>
      <c r="J228" s="13" t="s">
        <v>31</v>
      </c>
      <c r="K228" s="13">
        <v>1</v>
      </c>
      <c r="L228" s="13" t="s">
        <v>31</v>
      </c>
      <c r="M228" s="13" t="s">
        <v>31</v>
      </c>
      <c r="N228" s="13" t="s">
        <v>31</v>
      </c>
      <c r="O228" s="13" t="s">
        <v>31</v>
      </c>
      <c r="P228" s="13">
        <f t="shared" si="27"/>
        <v>1</v>
      </c>
      <c r="Q228" s="12"/>
      <c r="R228" s="41" t="str">
        <f t="shared" si="31"/>
        <v/>
      </c>
      <c r="S228" s="41" t="str">
        <f t="shared" si="31"/>
        <v/>
      </c>
      <c r="T228" s="41">
        <f t="shared" si="31"/>
        <v>33312011.100000001</v>
      </c>
      <c r="U228" s="41" t="str">
        <f t="shared" si="31"/>
        <v/>
      </c>
      <c r="V228" s="41" t="str">
        <f t="shared" si="31"/>
        <v/>
      </c>
      <c r="W228" s="41" t="str">
        <f t="shared" si="31"/>
        <v/>
      </c>
      <c r="X228" s="41" t="str">
        <f t="shared" si="30"/>
        <v/>
      </c>
      <c r="Y228" s="14">
        <f t="shared" si="28"/>
        <v>0</v>
      </c>
      <c r="Z228" s="12"/>
      <c r="AA228" s="10" t="str">
        <f t="shared" si="33"/>
        <v/>
      </c>
      <c r="AB228" s="10" t="str">
        <f t="shared" si="33"/>
        <v/>
      </c>
      <c r="AC228" s="10">
        <f t="shared" si="33"/>
        <v>938.60428571428588</v>
      </c>
      <c r="AD228" s="10" t="str">
        <f t="shared" si="33"/>
        <v/>
      </c>
      <c r="AE228" s="10" t="str">
        <f t="shared" si="33"/>
        <v/>
      </c>
      <c r="AF228" s="10" t="str">
        <f t="shared" si="33"/>
        <v/>
      </c>
      <c r="AG228" s="10" t="str">
        <f t="shared" si="32"/>
        <v/>
      </c>
      <c r="AH228" s="14">
        <f t="shared" si="29"/>
        <v>0</v>
      </c>
      <c r="AI228" s="12"/>
      <c r="AJ228" s="11" t="str">
        <f>IFERROR(VLOOKUP(A228,'[1]BP-18 Line Detail'!A$1:AJ$65536,36,FALSE),"")</f>
        <v>All Southern Intertie</v>
      </c>
    </row>
    <row r="229" spans="1:36" x14ac:dyDescent="0.3">
      <c r="A229" s="15" t="s">
        <v>1280</v>
      </c>
      <c r="B229" s="29" t="str">
        <f>VLOOKUP(A229,'[1]Line Pivot'!A$1:C$65536,2,FALSE)</f>
        <v>DORENA TAP TO ALVEY-MARTIN CREEK NO. 1</v>
      </c>
      <c r="C229" s="10">
        <f>VLOOKUP(A229,'[1]Line Pivot'!A$1:C$65536,3,FALSE)</f>
        <v>221415.4</v>
      </c>
      <c r="D229" s="10">
        <f>IFERROR(VLOOKUP(A229,'[1]BP-18 Line Detail'!A$1:C$65536,3,FALSE),"")</f>
        <v>221415.4</v>
      </c>
      <c r="E229" s="11">
        <f t="shared" si="26"/>
        <v>0</v>
      </c>
      <c r="F229" s="12"/>
      <c r="G229" s="10">
        <f>IFERROR(VLOOKUP(A229,'[1]O&amp;M Pivot'!M$1:V$65536,10,FALSE),0)</f>
        <v>5248.5242857142857</v>
      </c>
      <c r="H229" s="12"/>
      <c r="I229" s="13" t="s">
        <v>31</v>
      </c>
      <c r="J229" s="13">
        <v>1</v>
      </c>
      <c r="K229" s="13" t="s">
        <v>31</v>
      </c>
      <c r="L229" s="13" t="s">
        <v>31</v>
      </c>
      <c r="M229" s="13" t="s">
        <v>31</v>
      </c>
      <c r="N229" s="13" t="s">
        <v>31</v>
      </c>
      <c r="O229" s="13" t="s">
        <v>31</v>
      </c>
      <c r="P229" s="13">
        <f t="shared" si="27"/>
        <v>1</v>
      </c>
      <c r="Q229" s="12"/>
      <c r="R229" s="41" t="str">
        <f t="shared" si="31"/>
        <v/>
      </c>
      <c r="S229" s="41">
        <f t="shared" si="31"/>
        <v>221415.4</v>
      </c>
      <c r="T229" s="41" t="str">
        <f t="shared" si="31"/>
        <v/>
      </c>
      <c r="U229" s="41" t="str">
        <f t="shared" si="31"/>
        <v/>
      </c>
      <c r="V229" s="41" t="str">
        <f t="shared" si="31"/>
        <v/>
      </c>
      <c r="W229" s="41" t="str">
        <f t="shared" si="31"/>
        <v/>
      </c>
      <c r="X229" s="41" t="str">
        <f t="shared" si="30"/>
        <v/>
      </c>
      <c r="Y229" s="14">
        <f t="shared" si="28"/>
        <v>0</v>
      </c>
      <c r="Z229" s="12"/>
      <c r="AA229" s="10" t="str">
        <f t="shared" si="33"/>
        <v/>
      </c>
      <c r="AB229" s="10">
        <f t="shared" si="33"/>
        <v>5248.5242857142857</v>
      </c>
      <c r="AC229" s="10" t="str">
        <f t="shared" si="33"/>
        <v/>
      </c>
      <c r="AD229" s="10" t="str">
        <f t="shared" si="33"/>
        <v/>
      </c>
      <c r="AE229" s="10" t="str">
        <f t="shared" si="33"/>
        <v/>
      </c>
      <c r="AF229" s="10" t="str">
        <f t="shared" si="33"/>
        <v/>
      </c>
      <c r="AG229" s="10" t="str">
        <f t="shared" si="32"/>
        <v/>
      </c>
      <c r="AH229" s="14">
        <f t="shared" si="29"/>
        <v>0</v>
      </c>
      <c r="AI229" s="12"/>
      <c r="AJ229" s="11" t="str">
        <f>IFERROR(VLOOKUP(A229,'[1]BP-18 Line Detail'!A$1:AJ$65536,36,FALSE),"")</f>
        <v>All Network</v>
      </c>
    </row>
    <row r="230" spans="1:36" x14ac:dyDescent="0.3">
      <c r="A230" s="15" t="s">
        <v>1281</v>
      </c>
      <c r="B230" s="29" t="str">
        <f>VLOOKUP(A230,'[1]Line Pivot'!A$1:C$65536,2,FALSE)</f>
        <v>DRAIN-ELKTON NO 1</v>
      </c>
      <c r="C230" s="10">
        <f>VLOOKUP(A230,'[1]Line Pivot'!A$1:C$65536,3,FALSE)</f>
        <v>843</v>
      </c>
      <c r="D230" s="10">
        <f>IFERROR(VLOOKUP(A230,'[1]BP-18 Line Detail'!A$1:C$65536,3,FALSE),"")</f>
        <v>843</v>
      </c>
      <c r="E230" s="11">
        <f t="shared" si="26"/>
        <v>0</v>
      </c>
      <c r="F230" s="12"/>
      <c r="G230" s="10">
        <f>IFERROR(VLOOKUP(A230,'[1]O&amp;M Pivot'!M$1:V$65536,10,FALSE),0)</f>
        <v>0</v>
      </c>
      <c r="H230" s="12"/>
      <c r="I230" s="13" t="s">
        <v>31</v>
      </c>
      <c r="J230" s="13">
        <v>1</v>
      </c>
      <c r="K230" s="13" t="s">
        <v>31</v>
      </c>
      <c r="L230" s="13" t="s">
        <v>31</v>
      </c>
      <c r="M230" s="13" t="s">
        <v>31</v>
      </c>
      <c r="N230" s="13" t="s">
        <v>31</v>
      </c>
      <c r="O230" s="13" t="s">
        <v>31</v>
      </c>
      <c r="P230" s="13">
        <f t="shared" si="27"/>
        <v>1</v>
      </c>
      <c r="Q230" s="12"/>
      <c r="R230" s="41" t="str">
        <f t="shared" si="31"/>
        <v/>
      </c>
      <c r="S230" s="41">
        <f t="shared" si="31"/>
        <v>843</v>
      </c>
      <c r="T230" s="41" t="str">
        <f t="shared" si="31"/>
        <v/>
      </c>
      <c r="U230" s="41" t="str">
        <f t="shared" si="31"/>
        <v/>
      </c>
      <c r="V230" s="41" t="str">
        <f t="shared" si="31"/>
        <v/>
      </c>
      <c r="W230" s="41" t="str">
        <f t="shared" si="31"/>
        <v/>
      </c>
      <c r="X230" s="41" t="str">
        <f t="shared" si="30"/>
        <v/>
      </c>
      <c r="Y230" s="14">
        <f t="shared" si="28"/>
        <v>0</v>
      </c>
      <c r="Z230" s="12"/>
      <c r="AA230" s="10" t="str">
        <f t="shared" si="33"/>
        <v/>
      </c>
      <c r="AB230" s="10">
        <f t="shared" si="33"/>
        <v>0</v>
      </c>
      <c r="AC230" s="10" t="str">
        <f t="shared" si="33"/>
        <v/>
      </c>
      <c r="AD230" s="10" t="str">
        <f t="shared" si="33"/>
        <v/>
      </c>
      <c r="AE230" s="10" t="str">
        <f t="shared" si="33"/>
        <v/>
      </c>
      <c r="AF230" s="10" t="str">
        <f t="shared" si="33"/>
        <v/>
      </c>
      <c r="AG230" s="10" t="str">
        <f t="shared" si="32"/>
        <v/>
      </c>
      <c r="AH230" s="14">
        <f t="shared" si="29"/>
        <v>0</v>
      </c>
      <c r="AI230" s="12"/>
      <c r="AJ230" s="11" t="str">
        <f>IFERROR(VLOOKUP(A230,'[1]BP-18 Line Detail'!A$1:AJ$65536,36,FALSE),"")</f>
        <v>Moved to All Network.  REM 4/17/12</v>
      </c>
    </row>
    <row r="231" spans="1:36" x14ac:dyDescent="0.3">
      <c r="A231" s="15" t="s">
        <v>1282</v>
      </c>
      <c r="B231" s="29" t="str">
        <f>VLOOKUP(A231,'[1]Line Pivot'!A$1:C$65536,2,FALSE)</f>
        <v>DRAIN-OAKLAND NO 1</v>
      </c>
      <c r="C231" s="10">
        <f>VLOOKUP(A231,'[1]Line Pivot'!A$1:C$65536,3,FALSE)</f>
        <v>843</v>
      </c>
      <c r="D231" s="10">
        <f>IFERROR(VLOOKUP(A231,'[1]BP-18 Line Detail'!A$1:C$65536,3,FALSE),"")</f>
        <v>843</v>
      </c>
      <c r="E231" s="11">
        <f t="shared" si="26"/>
        <v>0</v>
      </c>
      <c r="F231" s="12"/>
      <c r="G231" s="10">
        <f>IFERROR(VLOOKUP(A231,'[1]O&amp;M Pivot'!M$1:V$65536,10,FALSE),0)</f>
        <v>0</v>
      </c>
      <c r="H231" s="12"/>
      <c r="I231" s="13" t="s">
        <v>31</v>
      </c>
      <c r="J231" s="13">
        <v>1</v>
      </c>
      <c r="K231" s="13" t="s">
        <v>31</v>
      </c>
      <c r="L231" s="13" t="s">
        <v>31</v>
      </c>
      <c r="M231" s="13" t="s">
        <v>31</v>
      </c>
      <c r="N231" s="13" t="s">
        <v>31</v>
      </c>
      <c r="O231" s="13" t="s">
        <v>31</v>
      </c>
      <c r="P231" s="13">
        <f t="shared" si="27"/>
        <v>1</v>
      </c>
      <c r="Q231" s="12"/>
      <c r="R231" s="41" t="str">
        <f t="shared" si="31"/>
        <v/>
      </c>
      <c r="S231" s="41">
        <f t="shared" si="31"/>
        <v>843</v>
      </c>
      <c r="T231" s="41" t="str">
        <f t="shared" si="31"/>
        <v/>
      </c>
      <c r="U231" s="41" t="str">
        <f t="shared" si="31"/>
        <v/>
      </c>
      <c r="V231" s="41" t="str">
        <f t="shared" si="31"/>
        <v/>
      </c>
      <c r="W231" s="41" t="str">
        <f t="shared" si="31"/>
        <v/>
      </c>
      <c r="X231" s="41" t="str">
        <f t="shared" si="30"/>
        <v/>
      </c>
      <c r="Y231" s="14">
        <f t="shared" si="28"/>
        <v>0</v>
      </c>
      <c r="Z231" s="12"/>
      <c r="AA231" s="10" t="str">
        <f t="shared" si="33"/>
        <v/>
      </c>
      <c r="AB231" s="10">
        <f t="shared" si="33"/>
        <v>0</v>
      </c>
      <c r="AC231" s="10" t="str">
        <f t="shared" si="33"/>
        <v/>
      </c>
      <c r="AD231" s="10" t="str">
        <f t="shared" si="33"/>
        <v/>
      </c>
      <c r="AE231" s="10" t="str">
        <f t="shared" si="33"/>
        <v/>
      </c>
      <c r="AF231" s="10" t="str">
        <f t="shared" si="33"/>
        <v/>
      </c>
      <c r="AG231" s="10" t="str">
        <f t="shared" si="32"/>
        <v/>
      </c>
      <c r="AH231" s="14">
        <f t="shared" si="29"/>
        <v>0</v>
      </c>
      <c r="AI231" s="12"/>
      <c r="AJ231" s="11" t="str">
        <f>IFERROR(VLOOKUP(A231,'[1]BP-18 Line Detail'!A$1:AJ$65536,36,FALSE),"")</f>
        <v>Moved to All Network.  REM 4/17/12</v>
      </c>
    </row>
    <row r="232" spans="1:36" x14ac:dyDescent="0.3">
      <c r="A232" s="15" t="s">
        <v>1283</v>
      </c>
      <c r="B232" s="29" t="str">
        <f>VLOOKUP(A232,'[1]Line Pivot'!A$1:C$65536,2,FALSE)</f>
        <v>DRISCOLL TAP TO ALLSTON-CLATSOP NO 1</v>
      </c>
      <c r="C232" s="10">
        <f>VLOOKUP(A232,'[1]Line Pivot'!A$1:C$65536,3,FALSE)</f>
        <v>1683694</v>
      </c>
      <c r="D232" s="10">
        <f>IFERROR(VLOOKUP(A232,'[1]BP-18 Line Detail'!A$1:C$65536,3,FALSE),"")</f>
        <v>1683694</v>
      </c>
      <c r="E232" s="11">
        <f t="shared" si="26"/>
        <v>0</v>
      </c>
      <c r="F232" s="12"/>
      <c r="G232" s="10">
        <f>IFERROR(VLOOKUP(A232,'[1]O&amp;M Pivot'!M$1:V$65536,10,FALSE),0)</f>
        <v>0</v>
      </c>
      <c r="H232" s="12"/>
      <c r="I232" s="13" t="s">
        <v>31</v>
      </c>
      <c r="J232" s="13">
        <v>1</v>
      </c>
      <c r="K232" s="13" t="s">
        <v>31</v>
      </c>
      <c r="L232" s="13" t="s">
        <v>31</v>
      </c>
      <c r="M232" s="13" t="s">
        <v>31</v>
      </c>
      <c r="N232" s="13" t="s">
        <v>31</v>
      </c>
      <c r="O232" s="13" t="s">
        <v>31</v>
      </c>
      <c r="P232" s="13">
        <f t="shared" si="27"/>
        <v>1</v>
      </c>
      <c r="Q232" s="12"/>
      <c r="R232" s="41" t="str">
        <f t="shared" si="31"/>
        <v/>
      </c>
      <c r="S232" s="41">
        <f t="shared" si="31"/>
        <v>1683694</v>
      </c>
      <c r="T232" s="41" t="str">
        <f t="shared" si="31"/>
        <v/>
      </c>
      <c r="U232" s="41" t="str">
        <f t="shared" si="31"/>
        <v/>
      </c>
      <c r="V232" s="41" t="str">
        <f t="shared" si="31"/>
        <v/>
      </c>
      <c r="W232" s="41" t="str">
        <f t="shared" si="31"/>
        <v/>
      </c>
      <c r="X232" s="41" t="str">
        <f t="shared" si="30"/>
        <v/>
      </c>
      <c r="Y232" s="14">
        <f t="shared" si="28"/>
        <v>0</v>
      </c>
      <c r="Z232" s="12"/>
      <c r="AA232" s="10" t="str">
        <f t="shared" si="33"/>
        <v/>
      </c>
      <c r="AB232" s="10">
        <f t="shared" si="33"/>
        <v>0</v>
      </c>
      <c r="AC232" s="10" t="str">
        <f t="shared" si="33"/>
        <v/>
      </c>
      <c r="AD232" s="10" t="str">
        <f t="shared" si="33"/>
        <v/>
      </c>
      <c r="AE232" s="10" t="str">
        <f t="shared" si="33"/>
        <v/>
      </c>
      <c r="AF232" s="10" t="str">
        <f t="shared" si="33"/>
        <v/>
      </c>
      <c r="AG232" s="10" t="str">
        <f t="shared" si="32"/>
        <v/>
      </c>
      <c r="AH232" s="14">
        <f t="shared" si="29"/>
        <v>0</v>
      </c>
      <c r="AI232" s="12"/>
      <c r="AJ232" s="11" t="str">
        <f>IFERROR(VLOOKUP(A232,'[1]BP-18 Line Detail'!A$1:AJ$65536,36,FALSE),"")</f>
        <v>All Network</v>
      </c>
    </row>
    <row r="233" spans="1:36" x14ac:dyDescent="0.3">
      <c r="A233" s="15" t="s">
        <v>1284</v>
      </c>
      <c r="B233" s="29" t="str">
        <f>VLOOKUP(A233,'[1]Line Pivot'!A$1:C$65536,2,FALSE)</f>
        <v>DRISCOLL-ASTORIA NO 1</v>
      </c>
      <c r="C233" s="10">
        <f>VLOOKUP(A233,'[1]Line Pivot'!A$1:C$65536,3,FALSE)</f>
        <v>2465768.7800000003</v>
      </c>
      <c r="D233" s="10">
        <f>IFERROR(VLOOKUP(A233,'[1]BP-18 Line Detail'!A$1:C$65536,3,FALSE),"")</f>
        <v>2465768.7799999998</v>
      </c>
      <c r="E233" s="11">
        <f t="shared" si="26"/>
        <v>1.8885034601976724E-16</v>
      </c>
      <c r="F233" s="12"/>
      <c r="G233" s="10">
        <f>IFERROR(VLOOKUP(A233,'[1]O&amp;M Pivot'!M$1:V$65536,10,FALSE),0)</f>
        <v>4920.7928571428574</v>
      </c>
      <c r="H233" s="12"/>
      <c r="I233" s="13" t="s">
        <v>31</v>
      </c>
      <c r="J233" s="13">
        <v>1</v>
      </c>
      <c r="K233" s="13" t="s">
        <v>31</v>
      </c>
      <c r="L233" s="13" t="s">
        <v>31</v>
      </c>
      <c r="M233" s="13" t="s">
        <v>31</v>
      </c>
      <c r="N233" s="13" t="s">
        <v>31</v>
      </c>
      <c r="O233" s="13" t="s">
        <v>31</v>
      </c>
      <c r="P233" s="13">
        <f t="shared" si="27"/>
        <v>1</v>
      </c>
      <c r="Q233" s="12"/>
      <c r="R233" s="41" t="str">
        <f t="shared" si="31"/>
        <v/>
      </c>
      <c r="S233" s="41">
        <f t="shared" si="31"/>
        <v>2465768.7800000003</v>
      </c>
      <c r="T233" s="41" t="str">
        <f t="shared" si="31"/>
        <v/>
      </c>
      <c r="U233" s="41" t="str">
        <f t="shared" si="31"/>
        <v/>
      </c>
      <c r="V233" s="41" t="str">
        <f t="shared" si="31"/>
        <v/>
      </c>
      <c r="W233" s="41" t="str">
        <f t="shared" si="31"/>
        <v/>
      </c>
      <c r="X233" s="41" t="str">
        <f t="shared" si="30"/>
        <v/>
      </c>
      <c r="Y233" s="14">
        <f t="shared" si="28"/>
        <v>0</v>
      </c>
      <c r="Z233" s="12"/>
      <c r="AA233" s="10" t="str">
        <f t="shared" si="33"/>
        <v/>
      </c>
      <c r="AB233" s="10">
        <f t="shared" si="33"/>
        <v>4920.7928571428574</v>
      </c>
      <c r="AC233" s="10" t="str">
        <f t="shared" si="33"/>
        <v/>
      </c>
      <c r="AD233" s="10" t="str">
        <f t="shared" si="33"/>
        <v/>
      </c>
      <c r="AE233" s="10" t="str">
        <f t="shared" si="33"/>
        <v/>
      </c>
      <c r="AF233" s="10" t="str">
        <f t="shared" si="33"/>
        <v/>
      </c>
      <c r="AG233" s="10" t="str">
        <f t="shared" si="32"/>
        <v/>
      </c>
      <c r="AH233" s="14">
        <f t="shared" si="29"/>
        <v>0</v>
      </c>
      <c r="AI233" s="12"/>
      <c r="AJ233" s="11" t="str">
        <f>IFERROR(VLOOKUP(A233,'[1]BP-18 Line Detail'!A$1:AJ$65536,36,FALSE),"")</f>
        <v>New FY13; All Network</v>
      </c>
    </row>
    <row r="234" spans="1:36" x14ac:dyDescent="0.3">
      <c r="A234" s="15" t="s">
        <v>1285</v>
      </c>
      <c r="B234" s="29" t="str">
        <f>VLOOKUP(A234,'[1]Line Pivot'!A$1:C$65536,2,FALSE)</f>
        <v>DRISCOLL-NASELLE NO 1</v>
      </c>
      <c r="C234" s="10">
        <f>VLOOKUP(A234,'[1]Line Pivot'!A$1:C$65536,3,FALSE)</f>
        <v>4352081.18</v>
      </c>
      <c r="D234" s="10">
        <f>IFERROR(VLOOKUP(A234,'[1]BP-18 Line Detail'!A$1:C$65536,3,FALSE),"")</f>
        <v>4352081.1799999988</v>
      </c>
      <c r="E234" s="11">
        <f t="shared" si="26"/>
        <v>2.1399476160862394E-16</v>
      </c>
      <c r="F234" s="12"/>
      <c r="G234" s="10">
        <f>IFERROR(VLOOKUP(A234,'[1]O&amp;M Pivot'!M$1:V$65536,10,FALSE),0)</f>
        <v>25878.92142857143</v>
      </c>
      <c r="H234" s="12"/>
      <c r="I234" s="13" t="s">
        <v>31</v>
      </c>
      <c r="J234" s="13">
        <v>1</v>
      </c>
      <c r="K234" s="13" t="s">
        <v>31</v>
      </c>
      <c r="L234" s="13" t="s">
        <v>31</v>
      </c>
      <c r="M234" s="13" t="s">
        <v>31</v>
      </c>
      <c r="N234" s="13" t="s">
        <v>31</v>
      </c>
      <c r="O234" s="13" t="s">
        <v>31</v>
      </c>
      <c r="P234" s="13">
        <f t="shared" si="27"/>
        <v>1</v>
      </c>
      <c r="Q234" s="12"/>
      <c r="R234" s="41" t="str">
        <f t="shared" si="31"/>
        <v/>
      </c>
      <c r="S234" s="41">
        <f t="shared" si="31"/>
        <v>4352081.18</v>
      </c>
      <c r="T234" s="41" t="str">
        <f t="shared" si="31"/>
        <v/>
      </c>
      <c r="U234" s="41" t="str">
        <f t="shared" si="31"/>
        <v/>
      </c>
      <c r="V234" s="41" t="str">
        <f t="shared" si="31"/>
        <v/>
      </c>
      <c r="W234" s="41" t="str">
        <f t="shared" si="31"/>
        <v/>
      </c>
      <c r="X234" s="41" t="str">
        <f t="shared" si="30"/>
        <v/>
      </c>
      <c r="Y234" s="14">
        <f t="shared" si="28"/>
        <v>0</v>
      </c>
      <c r="Z234" s="12"/>
      <c r="AA234" s="10" t="str">
        <f t="shared" si="33"/>
        <v/>
      </c>
      <c r="AB234" s="10">
        <f t="shared" si="33"/>
        <v>25878.92142857143</v>
      </c>
      <c r="AC234" s="10" t="str">
        <f t="shared" si="33"/>
        <v/>
      </c>
      <c r="AD234" s="10" t="str">
        <f t="shared" si="33"/>
        <v/>
      </c>
      <c r="AE234" s="10" t="str">
        <f t="shared" si="33"/>
        <v/>
      </c>
      <c r="AF234" s="10" t="str">
        <f t="shared" si="33"/>
        <v/>
      </c>
      <c r="AG234" s="10" t="str">
        <f t="shared" si="32"/>
        <v/>
      </c>
      <c r="AH234" s="14">
        <f t="shared" si="29"/>
        <v>0</v>
      </c>
      <c r="AI234" s="12"/>
      <c r="AJ234" s="11" t="str">
        <f>IFERROR(VLOOKUP(A234,'[1]BP-18 Line Detail'!A$1:AJ$65536,36,FALSE),"")</f>
        <v>All Network</v>
      </c>
    </row>
    <row r="235" spans="1:36" x14ac:dyDescent="0.3">
      <c r="A235" s="15" t="s">
        <v>1286</v>
      </c>
      <c r="B235" s="29" t="str">
        <f>VLOOKUP(A235,'[1]Line Pivot'!A$1:C$65536,2,FALSE)</f>
        <v>DRISCOLL-WAUNA NO 1</v>
      </c>
      <c r="C235" s="10">
        <f>VLOOKUP(A235,'[1]Line Pivot'!A$1:C$65536,3,FALSE)</f>
        <v>27438</v>
      </c>
      <c r="D235" s="10">
        <f>IFERROR(VLOOKUP(A235,'[1]BP-18 Line Detail'!A$1:C$65536,3,FALSE),"")</f>
        <v>27438</v>
      </c>
      <c r="E235" s="11">
        <f t="shared" si="26"/>
        <v>0</v>
      </c>
      <c r="F235" s="12"/>
      <c r="G235" s="10">
        <f>IFERROR(VLOOKUP(A235,'[1]O&amp;M Pivot'!M$1:V$65536,10,FALSE),0)</f>
        <v>94.644285714285715</v>
      </c>
      <c r="H235" s="12"/>
      <c r="I235" s="13" t="s">
        <v>31</v>
      </c>
      <c r="J235" s="13">
        <v>1</v>
      </c>
      <c r="K235" s="13" t="s">
        <v>31</v>
      </c>
      <c r="L235" s="13" t="s">
        <v>31</v>
      </c>
      <c r="M235" s="13" t="s">
        <v>31</v>
      </c>
      <c r="N235" s="13" t="s">
        <v>31</v>
      </c>
      <c r="O235" s="13" t="s">
        <v>31</v>
      </c>
      <c r="P235" s="13">
        <f t="shared" si="27"/>
        <v>1</v>
      </c>
      <c r="Q235" s="12"/>
      <c r="R235" s="41" t="str">
        <f t="shared" si="31"/>
        <v/>
      </c>
      <c r="S235" s="41">
        <f t="shared" si="31"/>
        <v>27438</v>
      </c>
      <c r="T235" s="41" t="str">
        <f t="shared" si="31"/>
        <v/>
      </c>
      <c r="U235" s="41" t="str">
        <f t="shared" si="31"/>
        <v/>
      </c>
      <c r="V235" s="41" t="str">
        <f t="shared" si="31"/>
        <v/>
      </c>
      <c r="W235" s="41" t="str">
        <f t="shared" si="31"/>
        <v/>
      </c>
      <c r="X235" s="41" t="str">
        <f t="shared" si="30"/>
        <v/>
      </c>
      <c r="Y235" s="14">
        <f t="shared" si="28"/>
        <v>0</v>
      </c>
      <c r="Z235" s="12"/>
      <c r="AA235" s="10" t="str">
        <f t="shared" si="33"/>
        <v/>
      </c>
      <c r="AB235" s="10">
        <f t="shared" si="33"/>
        <v>94.644285714285715</v>
      </c>
      <c r="AC235" s="10" t="str">
        <f t="shared" si="33"/>
        <v/>
      </c>
      <c r="AD235" s="10" t="str">
        <f t="shared" si="33"/>
        <v/>
      </c>
      <c r="AE235" s="10" t="str">
        <f t="shared" si="33"/>
        <v/>
      </c>
      <c r="AF235" s="10" t="str">
        <f t="shared" si="33"/>
        <v/>
      </c>
      <c r="AG235" s="10" t="str">
        <f t="shared" si="32"/>
        <v/>
      </c>
      <c r="AH235" s="14">
        <f t="shared" si="29"/>
        <v>0</v>
      </c>
      <c r="AI235" s="12"/>
      <c r="AJ235" s="11" t="str">
        <f>IFERROR(VLOOKUP(A235,'[1]BP-18 Line Detail'!A$1:AJ$65536,36,FALSE),"")</f>
        <v>All Network</v>
      </c>
    </row>
    <row r="236" spans="1:36" x14ac:dyDescent="0.3">
      <c r="A236" s="15" t="s">
        <v>1287</v>
      </c>
      <c r="B236" s="29" t="str">
        <f>VLOOKUP(A236,'[1]Line Pivot'!A$1:C$65536,2,FALSE)</f>
        <v>DRUMMOND - MACKS INN NO 1</v>
      </c>
      <c r="C236" s="10">
        <f>VLOOKUP(A236,'[1]Line Pivot'!A$1:C$65536,3,FALSE)</f>
        <v>97538.21</v>
      </c>
      <c r="D236" s="10">
        <f>IFERROR(VLOOKUP(A236,'[1]BP-18 Line Detail'!A$1:C$65536,3,FALSE),"")</f>
        <v>97538.21</v>
      </c>
      <c r="E236" s="11">
        <f t="shared" si="26"/>
        <v>0</v>
      </c>
      <c r="F236" s="12"/>
      <c r="G236" s="10">
        <f>IFERROR(VLOOKUP(A236,'[1]O&amp;M Pivot'!M$1:V$65536,10,FALSE),0)</f>
        <v>54838.992857142861</v>
      </c>
      <c r="H236" s="12"/>
      <c r="I236" s="13" t="s">
        <v>31</v>
      </c>
      <c r="J236" s="13">
        <v>1</v>
      </c>
      <c r="K236" s="13" t="s">
        <v>31</v>
      </c>
      <c r="L236" s="13" t="s">
        <v>31</v>
      </c>
      <c r="M236" s="13" t="s">
        <v>31</v>
      </c>
      <c r="N236" s="13" t="s">
        <v>31</v>
      </c>
      <c r="O236" s="13" t="s">
        <v>31</v>
      </c>
      <c r="P236" s="13">
        <f t="shared" si="27"/>
        <v>1</v>
      </c>
      <c r="Q236" s="12"/>
      <c r="R236" s="41" t="str">
        <f t="shared" si="31"/>
        <v/>
      </c>
      <c r="S236" s="41">
        <f t="shared" si="31"/>
        <v>97538.21</v>
      </c>
      <c r="T236" s="41" t="str">
        <f t="shared" si="31"/>
        <v/>
      </c>
      <c r="U236" s="41" t="str">
        <f t="shared" si="31"/>
        <v/>
      </c>
      <c r="V236" s="41" t="str">
        <f t="shared" si="31"/>
        <v/>
      </c>
      <c r="W236" s="41" t="str">
        <f t="shared" si="31"/>
        <v/>
      </c>
      <c r="X236" s="41" t="str">
        <f t="shared" si="30"/>
        <v/>
      </c>
      <c r="Y236" s="14">
        <f t="shared" si="28"/>
        <v>0</v>
      </c>
      <c r="Z236" s="12"/>
      <c r="AA236" s="10" t="str">
        <f t="shared" si="33"/>
        <v/>
      </c>
      <c r="AB236" s="10">
        <f t="shared" si="33"/>
        <v>54838.992857142861</v>
      </c>
      <c r="AC236" s="10" t="str">
        <f t="shared" si="33"/>
        <v/>
      </c>
      <c r="AD236" s="10" t="str">
        <f t="shared" si="33"/>
        <v/>
      </c>
      <c r="AE236" s="10" t="str">
        <f t="shared" si="33"/>
        <v/>
      </c>
      <c r="AF236" s="10" t="str">
        <f t="shared" si="33"/>
        <v/>
      </c>
      <c r="AG236" s="10" t="str">
        <f t="shared" si="32"/>
        <v/>
      </c>
      <c r="AH236" s="14">
        <f t="shared" si="29"/>
        <v>0</v>
      </c>
      <c r="AI236" s="12"/>
      <c r="AJ236" s="11" t="str">
        <f>IFERROR(VLOOKUP(A236,'[1]BP-18 Line Detail'!A$1:AJ$65536,36,FALSE),"")</f>
        <v>All Network</v>
      </c>
    </row>
    <row r="237" spans="1:36" x14ac:dyDescent="0.3">
      <c r="A237" s="15" t="s">
        <v>1288</v>
      </c>
      <c r="B237" s="29" t="str">
        <f>VLOOKUP(A237,'[1]Line Pivot'!A$1:C$65536,2,FALSE)</f>
        <v>DUTCH CANYON TAP TO ST JOHNS-ST HELENS NO 1</v>
      </c>
      <c r="C237" s="10">
        <f>VLOOKUP(A237,'[1]Line Pivot'!A$1:C$65536,3,FALSE)</f>
        <v>139.41</v>
      </c>
      <c r="D237" s="10">
        <f>IFERROR(VLOOKUP(A237,'[1]BP-18 Line Detail'!A$1:C$65536,3,FALSE),"")</f>
        <v>139.41</v>
      </c>
      <c r="E237" s="11">
        <f t="shared" si="26"/>
        <v>0</v>
      </c>
      <c r="F237" s="12"/>
      <c r="G237" s="10">
        <f>IFERROR(VLOOKUP(A237,'[1]O&amp;M Pivot'!M$1:V$65536,10,FALSE),0)</f>
        <v>0</v>
      </c>
      <c r="H237" s="12"/>
      <c r="I237" s="13" t="s">
        <v>31</v>
      </c>
      <c r="J237" s="13">
        <v>1</v>
      </c>
      <c r="K237" s="13" t="s">
        <v>31</v>
      </c>
      <c r="L237" s="13" t="s">
        <v>31</v>
      </c>
      <c r="M237" s="13" t="s">
        <v>31</v>
      </c>
      <c r="N237" s="13" t="s">
        <v>31</v>
      </c>
      <c r="O237" s="13" t="s">
        <v>31</v>
      </c>
      <c r="P237" s="13">
        <f t="shared" si="27"/>
        <v>1</v>
      </c>
      <c r="Q237" s="12"/>
      <c r="R237" s="41" t="str">
        <f t="shared" si="31"/>
        <v/>
      </c>
      <c r="S237" s="41">
        <f t="shared" si="31"/>
        <v>139.41</v>
      </c>
      <c r="T237" s="41" t="str">
        <f t="shared" si="31"/>
        <v/>
      </c>
      <c r="U237" s="41" t="str">
        <f t="shared" si="31"/>
        <v/>
      </c>
      <c r="V237" s="41" t="str">
        <f t="shared" si="31"/>
        <v/>
      </c>
      <c r="W237" s="41" t="str">
        <f t="shared" si="31"/>
        <v/>
      </c>
      <c r="X237" s="41" t="str">
        <f t="shared" si="30"/>
        <v/>
      </c>
      <c r="Y237" s="14">
        <f t="shared" si="28"/>
        <v>0</v>
      </c>
      <c r="Z237" s="12"/>
      <c r="AA237" s="10" t="str">
        <f t="shared" si="33"/>
        <v/>
      </c>
      <c r="AB237" s="10">
        <f t="shared" si="33"/>
        <v>0</v>
      </c>
      <c r="AC237" s="10" t="str">
        <f t="shared" si="33"/>
        <v/>
      </c>
      <c r="AD237" s="10" t="str">
        <f t="shared" si="33"/>
        <v/>
      </c>
      <c r="AE237" s="10" t="str">
        <f t="shared" si="33"/>
        <v/>
      </c>
      <c r="AF237" s="10" t="str">
        <f t="shared" si="33"/>
        <v/>
      </c>
      <c r="AG237" s="10" t="str">
        <f t="shared" si="32"/>
        <v/>
      </c>
      <c r="AH237" s="14">
        <f t="shared" si="29"/>
        <v>0</v>
      </c>
      <c r="AI237" s="12"/>
      <c r="AJ237" s="11" t="str">
        <f>IFERROR(VLOOKUP(A237,'[1]BP-18 Line Detail'!A$1:AJ$65536,36,FALSE),"")</f>
        <v>Moved to All Network.  REM 4/17/12</v>
      </c>
    </row>
    <row r="238" spans="1:36" x14ac:dyDescent="0.3">
      <c r="A238" s="15" t="s">
        <v>1289</v>
      </c>
      <c r="B238" s="29" t="str">
        <f>VLOOKUP(A238,'[1]Line Pivot'!A$1:C$65536,2,FALSE)</f>
        <v>DWORSHAK PH-DWORSHAK NO 1</v>
      </c>
      <c r="C238" s="10">
        <f>VLOOKUP(A238,'[1]Line Pivot'!A$1:C$65536,3,FALSE)</f>
        <v>1225822</v>
      </c>
      <c r="D238" s="10">
        <f>IFERROR(VLOOKUP(A238,'[1]BP-18 Line Detail'!A$1:C$65536,3,FALSE),"")</f>
        <v>1225822</v>
      </c>
      <c r="E238" s="11">
        <f t="shared" si="26"/>
        <v>0</v>
      </c>
      <c r="F238" s="12"/>
      <c r="G238" s="10">
        <f>IFERROR(VLOOKUP(A238,'[1]O&amp;M Pivot'!M$1:V$65536,10,FALSE),0)</f>
        <v>905.17714285714283</v>
      </c>
      <c r="H238" s="12"/>
      <c r="I238" s="13">
        <v>1</v>
      </c>
      <c r="J238" s="13" t="s">
        <v>31</v>
      </c>
      <c r="K238" s="13" t="s">
        <v>31</v>
      </c>
      <c r="L238" s="13" t="s">
        <v>31</v>
      </c>
      <c r="M238" s="13" t="s">
        <v>31</v>
      </c>
      <c r="N238" s="13" t="s">
        <v>31</v>
      </c>
      <c r="O238" s="13" t="s">
        <v>31</v>
      </c>
      <c r="P238" s="13">
        <f t="shared" si="27"/>
        <v>1</v>
      </c>
      <c r="Q238" s="12"/>
      <c r="R238" s="41">
        <f t="shared" si="31"/>
        <v>1225822</v>
      </c>
      <c r="S238" s="41" t="str">
        <f t="shared" si="31"/>
        <v/>
      </c>
      <c r="T238" s="41" t="str">
        <f t="shared" si="31"/>
        <v/>
      </c>
      <c r="U238" s="41" t="str">
        <f t="shared" si="31"/>
        <v/>
      </c>
      <c r="V238" s="41" t="str">
        <f t="shared" si="31"/>
        <v/>
      </c>
      <c r="W238" s="41" t="str">
        <f t="shared" si="31"/>
        <v/>
      </c>
      <c r="X238" s="41" t="str">
        <f t="shared" si="30"/>
        <v/>
      </c>
      <c r="Y238" s="14">
        <f t="shared" si="28"/>
        <v>0</v>
      </c>
      <c r="Z238" s="12"/>
      <c r="AA238" s="10">
        <f t="shared" si="33"/>
        <v>905.17714285714283</v>
      </c>
      <c r="AB238" s="10" t="str">
        <f t="shared" si="33"/>
        <v/>
      </c>
      <c r="AC238" s="10" t="str">
        <f t="shared" si="33"/>
        <v/>
      </c>
      <c r="AD238" s="10" t="str">
        <f t="shared" si="33"/>
        <v/>
      </c>
      <c r="AE238" s="10" t="str">
        <f t="shared" si="33"/>
        <v/>
      </c>
      <c r="AF238" s="10" t="str">
        <f t="shared" si="33"/>
        <v/>
      </c>
      <c r="AG238" s="10" t="str">
        <f t="shared" si="32"/>
        <v/>
      </c>
      <c r="AH238" s="14">
        <f t="shared" si="29"/>
        <v>0</v>
      </c>
      <c r="AI238" s="12"/>
      <c r="AJ238" s="11" t="str">
        <f>IFERROR(VLOOKUP(A238,'[1]BP-18 Line Detail'!A$1:AJ$65536,36,FALSE),"")</f>
        <v>All Generation Integration</v>
      </c>
    </row>
    <row r="239" spans="1:36" x14ac:dyDescent="0.3">
      <c r="A239" s="15" t="s">
        <v>1290</v>
      </c>
      <c r="B239" s="29" t="str">
        <f>VLOOKUP(A239,'[1]Line Pivot'!A$1:C$65536,2,FALSE)</f>
        <v>DWORSHAK PH-DWORSHAK NO 1 ML CLEARWATER CO</v>
      </c>
      <c r="C239" s="10">
        <f>VLOOKUP(A239,'[1]Line Pivot'!A$1:C$65536,3,FALSE)</f>
        <v>76474.210000000006</v>
      </c>
      <c r="D239" s="10">
        <f>IFERROR(VLOOKUP(A239,'[1]BP-18 Line Detail'!A$1:C$65536,3,FALSE),"")</f>
        <v>76474.210000000006</v>
      </c>
      <c r="E239" s="11">
        <f t="shared" si="26"/>
        <v>0</v>
      </c>
      <c r="F239" s="12"/>
      <c r="G239" s="10">
        <f>IFERROR(VLOOKUP(A239,'[1]O&amp;M Pivot'!M$1:V$65536,10,FALSE),0)</f>
        <v>0</v>
      </c>
      <c r="H239" s="12"/>
      <c r="I239" s="13">
        <v>1</v>
      </c>
      <c r="J239" s="13" t="s">
        <v>31</v>
      </c>
      <c r="K239" s="13" t="s">
        <v>31</v>
      </c>
      <c r="L239" s="13" t="s">
        <v>31</v>
      </c>
      <c r="M239" s="13" t="s">
        <v>31</v>
      </c>
      <c r="N239" s="13" t="s">
        <v>31</v>
      </c>
      <c r="O239" s="13" t="s">
        <v>31</v>
      </c>
      <c r="P239" s="13">
        <f t="shared" si="27"/>
        <v>1</v>
      </c>
      <c r="Q239" s="12"/>
      <c r="R239" s="41">
        <f t="shared" si="31"/>
        <v>76474.210000000006</v>
      </c>
      <c r="S239" s="41" t="str">
        <f t="shared" si="31"/>
        <v/>
      </c>
      <c r="T239" s="41" t="str">
        <f t="shared" si="31"/>
        <v/>
      </c>
      <c r="U239" s="41" t="str">
        <f t="shared" si="31"/>
        <v/>
      </c>
      <c r="V239" s="41" t="str">
        <f t="shared" si="31"/>
        <v/>
      </c>
      <c r="W239" s="41" t="str">
        <f t="shared" si="31"/>
        <v/>
      </c>
      <c r="X239" s="41" t="str">
        <f t="shared" si="30"/>
        <v/>
      </c>
      <c r="Y239" s="14">
        <f t="shared" si="28"/>
        <v>0</v>
      </c>
      <c r="Z239" s="12"/>
      <c r="AA239" s="10">
        <f t="shared" si="33"/>
        <v>0</v>
      </c>
      <c r="AB239" s="10" t="str">
        <f t="shared" si="33"/>
        <v/>
      </c>
      <c r="AC239" s="10" t="str">
        <f t="shared" si="33"/>
        <v/>
      </c>
      <c r="AD239" s="10" t="str">
        <f t="shared" si="33"/>
        <v/>
      </c>
      <c r="AE239" s="10" t="str">
        <f t="shared" si="33"/>
        <v/>
      </c>
      <c r="AF239" s="10" t="str">
        <f t="shared" si="33"/>
        <v/>
      </c>
      <c r="AG239" s="10" t="str">
        <f t="shared" si="32"/>
        <v/>
      </c>
      <c r="AH239" s="14">
        <f t="shared" si="29"/>
        <v>0</v>
      </c>
      <c r="AI239" s="12"/>
      <c r="AJ239" s="11" t="str">
        <f>IFERROR(VLOOKUP(A239,'[1]BP-18 Line Detail'!A$1:AJ$65536,36,FALSE),"")</f>
        <v>MLEASE All GI</v>
      </c>
    </row>
    <row r="240" spans="1:36" x14ac:dyDescent="0.3">
      <c r="A240" s="15" t="s">
        <v>1291</v>
      </c>
      <c r="B240" s="29" t="str">
        <f>VLOOKUP(A240,'[1]Line Pivot'!A$1:C$65536,2,FALSE)</f>
        <v>DWORSHAK PH-OROFINO NO 1</v>
      </c>
      <c r="C240" s="10">
        <f>VLOOKUP(A240,'[1]Line Pivot'!A$1:C$65536,3,FALSE)</f>
        <v>205764</v>
      </c>
      <c r="D240" s="10">
        <f>IFERROR(VLOOKUP(A240,'[1]BP-18 Line Detail'!A$1:C$65536,3,FALSE),"")</f>
        <v>205764</v>
      </c>
      <c r="E240" s="11">
        <f t="shared" si="26"/>
        <v>0</v>
      </c>
      <c r="F240" s="12"/>
      <c r="G240" s="10">
        <f>IFERROR(VLOOKUP(A240,'[1]O&amp;M Pivot'!M$1:V$65536,10,FALSE),0)</f>
        <v>2612.2242857142855</v>
      </c>
      <c r="H240" s="12"/>
      <c r="I240" s="13" t="s">
        <v>31</v>
      </c>
      <c r="J240" s="13">
        <v>1</v>
      </c>
      <c r="K240" s="13" t="s">
        <v>31</v>
      </c>
      <c r="L240" s="13" t="s">
        <v>31</v>
      </c>
      <c r="M240" s="13" t="s">
        <v>31</v>
      </c>
      <c r="N240" s="13" t="s">
        <v>31</v>
      </c>
      <c r="O240" s="13" t="s">
        <v>31</v>
      </c>
      <c r="P240" s="13">
        <f t="shared" si="27"/>
        <v>1</v>
      </c>
      <c r="Q240" s="12"/>
      <c r="R240" s="41" t="str">
        <f t="shared" si="31"/>
        <v/>
      </c>
      <c r="S240" s="41">
        <f t="shared" si="31"/>
        <v>205764</v>
      </c>
      <c r="T240" s="41" t="str">
        <f t="shared" si="31"/>
        <v/>
      </c>
      <c r="U240" s="41" t="str">
        <f t="shared" si="31"/>
        <v/>
      </c>
      <c r="V240" s="41" t="str">
        <f t="shared" si="31"/>
        <v/>
      </c>
      <c r="W240" s="41" t="str">
        <f t="shared" si="31"/>
        <v/>
      </c>
      <c r="X240" s="41" t="str">
        <f t="shared" si="30"/>
        <v/>
      </c>
      <c r="Y240" s="14">
        <f t="shared" si="28"/>
        <v>0</v>
      </c>
      <c r="Z240" s="12"/>
      <c r="AA240" s="10" t="str">
        <f t="shared" si="33"/>
        <v/>
      </c>
      <c r="AB240" s="10">
        <f t="shared" si="33"/>
        <v>2612.2242857142855</v>
      </c>
      <c r="AC240" s="10" t="str">
        <f t="shared" si="33"/>
        <v/>
      </c>
      <c r="AD240" s="10" t="str">
        <f t="shared" si="33"/>
        <v/>
      </c>
      <c r="AE240" s="10" t="str">
        <f t="shared" si="33"/>
        <v/>
      </c>
      <c r="AF240" s="10" t="str">
        <f t="shared" si="33"/>
        <v/>
      </c>
      <c r="AG240" s="10" t="str">
        <f t="shared" si="32"/>
        <v/>
      </c>
      <c r="AH240" s="14">
        <f t="shared" si="29"/>
        <v>0</v>
      </c>
      <c r="AI240" s="12"/>
      <c r="AJ240" s="11" t="str">
        <f>IFERROR(VLOOKUP(A240,'[1]BP-18 Line Detail'!A$1:AJ$65536,36,FALSE),"")</f>
        <v>All Network</v>
      </c>
    </row>
    <row r="241" spans="1:36" x14ac:dyDescent="0.3">
      <c r="A241" s="15" t="s">
        <v>1292</v>
      </c>
      <c r="B241" s="29" t="str">
        <f>VLOOKUP(A241,'[1]Line Pivot'!A$1:C$65536,2,FALSE)</f>
        <v>DWORSHAK-TAFT NO 1</v>
      </c>
      <c r="C241" s="10">
        <f>VLOOKUP(A241,'[1]Line Pivot'!A$1:C$65536,3,FALSE)</f>
        <v>22146008.5</v>
      </c>
      <c r="D241" s="10">
        <f>IFERROR(VLOOKUP(A241,'[1]BP-18 Line Detail'!A$1:C$65536,3,FALSE),"")</f>
        <v>22142914.829999998</v>
      </c>
      <c r="E241" s="11">
        <f t="shared" si="26"/>
        <v>1.3971376504643261E-4</v>
      </c>
      <c r="F241" s="12"/>
      <c r="G241" s="10">
        <f>IFERROR(VLOOKUP(A241,'[1]O&amp;M Pivot'!M$1:V$65536,10,FALSE),0)</f>
        <v>50621.137142857136</v>
      </c>
      <c r="H241" s="12"/>
      <c r="I241" s="13" t="s">
        <v>31</v>
      </c>
      <c r="J241" s="13">
        <v>1</v>
      </c>
      <c r="K241" s="13" t="s">
        <v>31</v>
      </c>
      <c r="L241" s="13" t="s">
        <v>31</v>
      </c>
      <c r="M241" s="13" t="s">
        <v>31</v>
      </c>
      <c r="N241" s="13" t="s">
        <v>31</v>
      </c>
      <c r="O241" s="13" t="s">
        <v>31</v>
      </c>
      <c r="P241" s="13">
        <f t="shared" si="27"/>
        <v>1</v>
      </c>
      <c r="Q241" s="12"/>
      <c r="R241" s="41" t="str">
        <f t="shared" si="31"/>
        <v/>
      </c>
      <c r="S241" s="41">
        <f t="shared" si="31"/>
        <v>22146008.5</v>
      </c>
      <c r="T241" s="41" t="str">
        <f t="shared" si="31"/>
        <v/>
      </c>
      <c r="U241" s="41" t="str">
        <f t="shared" si="31"/>
        <v/>
      </c>
      <c r="V241" s="41" t="str">
        <f t="shared" si="31"/>
        <v/>
      </c>
      <c r="W241" s="41" t="str">
        <f t="shared" si="31"/>
        <v/>
      </c>
      <c r="X241" s="41" t="str">
        <f t="shared" si="30"/>
        <v/>
      </c>
      <c r="Y241" s="14">
        <f t="shared" si="28"/>
        <v>0</v>
      </c>
      <c r="Z241" s="12"/>
      <c r="AA241" s="10" t="str">
        <f t="shared" si="33"/>
        <v/>
      </c>
      <c r="AB241" s="10">
        <f t="shared" si="33"/>
        <v>50621.137142857136</v>
      </c>
      <c r="AC241" s="10" t="str">
        <f t="shared" si="33"/>
        <v/>
      </c>
      <c r="AD241" s="10" t="str">
        <f t="shared" si="33"/>
        <v/>
      </c>
      <c r="AE241" s="10" t="str">
        <f t="shared" si="33"/>
        <v/>
      </c>
      <c r="AF241" s="10" t="str">
        <f t="shared" si="33"/>
        <v/>
      </c>
      <c r="AG241" s="10" t="str">
        <f t="shared" si="32"/>
        <v/>
      </c>
      <c r="AH241" s="14">
        <f t="shared" si="29"/>
        <v>0</v>
      </c>
      <c r="AI241" s="12"/>
      <c r="AJ241" s="11" t="str">
        <f>IFERROR(VLOOKUP(A241,'[1]BP-18 Line Detail'!A$1:AJ$65536,36,FALSE),"")</f>
        <v>All Network</v>
      </c>
    </row>
    <row r="242" spans="1:36" x14ac:dyDescent="0.3">
      <c r="A242" s="15" t="s">
        <v>1293</v>
      </c>
      <c r="B242" s="29" t="str">
        <f>VLOOKUP(A242,'[1]Line Pivot'!A$1:C$65536,2,FALSE)</f>
        <v>EAST ELLENSBURG TAP TO COLUMBIA-ELLENSBURG NO 1</v>
      </c>
      <c r="C242" s="10">
        <f>VLOOKUP(A242,'[1]Line Pivot'!A$1:C$65536,3,FALSE)</f>
        <v>390200.28</v>
      </c>
      <c r="D242" s="10">
        <f>IFERROR(VLOOKUP(A242,'[1]BP-18 Line Detail'!A$1:C$65536,3,FALSE),"")</f>
        <v>345447.79000000004</v>
      </c>
      <c r="E242" s="11">
        <f t="shared" si="26"/>
        <v>0.12954921494793753</v>
      </c>
      <c r="F242" s="12"/>
      <c r="G242" s="10">
        <f>IFERROR(VLOOKUP(A242,'[1]O&amp;M Pivot'!M$1:V$65536,10,FALSE),0)</f>
        <v>1535.9828571428573</v>
      </c>
      <c r="H242" s="12"/>
      <c r="I242" s="13" t="s">
        <v>31</v>
      </c>
      <c r="J242" s="13">
        <v>1</v>
      </c>
      <c r="K242" s="13" t="s">
        <v>31</v>
      </c>
      <c r="L242" s="13" t="s">
        <v>31</v>
      </c>
      <c r="M242" s="13" t="s">
        <v>31</v>
      </c>
      <c r="N242" s="13" t="s">
        <v>31</v>
      </c>
      <c r="O242" s="13" t="s">
        <v>31</v>
      </c>
      <c r="P242" s="13">
        <f t="shared" si="27"/>
        <v>1</v>
      </c>
      <c r="Q242" s="12"/>
      <c r="R242" s="41" t="str">
        <f t="shared" si="31"/>
        <v/>
      </c>
      <c r="S242" s="41">
        <f t="shared" si="31"/>
        <v>390200.28</v>
      </c>
      <c r="T242" s="41" t="str">
        <f t="shared" si="31"/>
        <v/>
      </c>
      <c r="U242" s="41" t="str">
        <f t="shared" si="31"/>
        <v/>
      </c>
      <c r="V242" s="41" t="str">
        <f t="shared" si="31"/>
        <v/>
      </c>
      <c r="W242" s="41" t="str">
        <f t="shared" si="31"/>
        <v/>
      </c>
      <c r="X242" s="41" t="str">
        <f t="shared" si="30"/>
        <v/>
      </c>
      <c r="Y242" s="14">
        <f t="shared" si="28"/>
        <v>0</v>
      </c>
      <c r="Z242" s="12"/>
      <c r="AA242" s="10" t="str">
        <f t="shared" si="33"/>
        <v/>
      </c>
      <c r="AB242" s="10">
        <f t="shared" si="33"/>
        <v>1535.9828571428573</v>
      </c>
      <c r="AC242" s="10" t="str">
        <f t="shared" si="33"/>
        <v/>
      </c>
      <c r="AD242" s="10" t="str">
        <f t="shared" si="33"/>
        <v/>
      </c>
      <c r="AE242" s="10" t="str">
        <f t="shared" si="33"/>
        <v/>
      </c>
      <c r="AF242" s="10" t="str">
        <f t="shared" si="33"/>
        <v/>
      </c>
      <c r="AG242" s="10" t="str">
        <f t="shared" si="32"/>
        <v/>
      </c>
      <c r="AH242" s="14">
        <f t="shared" si="29"/>
        <v>0</v>
      </c>
      <c r="AI242" s="12"/>
      <c r="AJ242" s="11" t="str">
        <f>IFERROR(VLOOKUP(A242,'[1]BP-18 Line Detail'!A$1:AJ$65536,36,FALSE),"")</f>
        <v>All Network</v>
      </c>
    </row>
    <row r="243" spans="1:36" x14ac:dyDescent="0.3">
      <c r="A243" s="15" t="s">
        <v>1294</v>
      </c>
      <c r="B243" s="29" t="str">
        <f>VLOOKUP(A243,'[1]Line Pivot'!A$1:C$65536,2,FALSE)</f>
        <v>EAST ELLENSBURG TAP TO COLUMBIA-ELLENSBURG NO 1 (ML KITTITA</v>
      </c>
      <c r="C243" s="10">
        <f>VLOOKUP(A243,'[1]Line Pivot'!A$1:C$65536,3,FALSE)</f>
        <v>519029.34</v>
      </c>
      <c r="D243" s="10">
        <f>IFERROR(VLOOKUP(A243,'[1]BP-18 Line Detail'!A$1:C$65536,3,FALSE),"")</f>
        <v>473222.18</v>
      </c>
      <c r="E243" s="11">
        <f t="shared" si="26"/>
        <v>9.679842140957981E-2</v>
      </c>
      <c r="F243" s="12"/>
      <c r="G243" s="10">
        <f>IFERROR(VLOOKUP(A243,'[1]O&amp;M Pivot'!M$1:V$65536,10,FALSE),0)</f>
        <v>0</v>
      </c>
      <c r="H243" s="12"/>
      <c r="I243" s="13"/>
      <c r="J243" s="13">
        <v>1</v>
      </c>
      <c r="K243" s="13"/>
      <c r="L243" s="13"/>
      <c r="M243" s="13"/>
      <c r="N243" s="13"/>
      <c r="O243" s="13"/>
      <c r="P243" s="13">
        <f t="shared" si="27"/>
        <v>1</v>
      </c>
      <c r="Q243" s="12"/>
      <c r="R243" s="41">
        <f t="shared" si="31"/>
        <v>0</v>
      </c>
      <c r="S243" s="41">
        <f t="shared" si="31"/>
        <v>519029.34</v>
      </c>
      <c r="T243" s="41">
        <f t="shared" si="31"/>
        <v>0</v>
      </c>
      <c r="U243" s="41">
        <f t="shared" si="31"/>
        <v>0</v>
      </c>
      <c r="V243" s="41">
        <f t="shared" si="31"/>
        <v>0</v>
      </c>
      <c r="W243" s="41">
        <f t="shared" si="31"/>
        <v>0</v>
      </c>
      <c r="X243" s="41">
        <f t="shared" si="30"/>
        <v>0</v>
      </c>
      <c r="Y243" s="14">
        <f t="shared" si="28"/>
        <v>0</v>
      </c>
      <c r="Z243" s="12"/>
      <c r="AA243" s="10">
        <f t="shared" si="33"/>
        <v>0</v>
      </c>
      <c r="AB243" s="10">
        <f t="shared" si="33"/>
        <v>0</v>
      </c>
      <c r="AC243" s="10">
        <f t="shared" si="33"/>
        <v>0</v>
      </c>
      <c r="AD243" s="10">
        <f t="shared" si="33"/>
        <v>0</v>
      </c>
      <c r="AE243" s="10">
        <f t="shared" si="33"/>
        <v>0</v>
      </c>
      <c r="AF243" s="10">
        <f t="shared" si="33"/>
        <v>0</v>
      </c>
      <c r="AG243" s="10">
        <f t="shared" si="32"/>
        <v>0</v>
      </c>
      <c r="AH243" s="14">
        <f t="shared" si="29"/>
        <v>0</v>
      </c>
      <c r="AI243" s="12"/>
      <c r="AJ243" s="11" t="str">
        <f>IFERROR(VLOOKUP(A243,'[1]BP-18 Line Detail'!A$1:AJ$65536,36,FALSE),"")</f>
        <v>New. All Network consistent with other east ellensburg tap investment (LTD 3/28/17)</v>
      </c>
    </row>
    <row r="244" spans="1:36" x14ac:dyDescent="0.3">
      <c r="A244" s="15" t="s">
        <v>1295</v>
      </c>
      <c r="B244" s="29" t="str">
        <f>VLOOKUP(A244,'[1]Line Pivot'!A$1:C$65536,2,FALSE)</f>
        <v>EAST OMAK TAP TO GRAND COULEE-FOSTER CREEK NO 1</v>
      </c>
      <c r="C244" s="10">
        <f>VLOOKUP(A244,'[1]Line Pivot'!A$1:C$65536,3,FALSE)</f>
        <v>5127081</v>
      </c>
      <c r="D244" s="10">
        <f>IFERROR(VLOOKUP(A244,'[1]BP-18 Line Detail'!A$1:C$65536,3,FALSE),"")</f>
        <v>5127081</v>
      </c>
      <c r="E244" s="11">
        <f t="shared" si="26"/>
        <v>0</v>
      </c>
      <c r="F244" s="12"/>
      <c r="G244" s="10">
        <f>IFERROR(VLOOKUP(A244,'[1]O&amp;M Pivot'!M$1:V$65536,10,FALSE),0)</f>
        <v>4180.2800000000007</v>
      </c>
      <c r="H244" s="12"/>
      <c r="I244" s="13" t="s">
        <v>31</v>
      </c>
      <c r="J244" s="13">
        <v>1</v>
      </c>
      <c r="K244" s="13" t="s">
        <v>31</v>
      </c>
      <c r="L244" s="13" t="s">
        <v>31</v>
      </c>
      <c r="M244" s="13" t="s">
        <v>31</v>
      </c>
      <c r="N244" s="13" t="s">
        <v>31</v>
      </c>
      <c r="O244" s="13" t="s">
        <v>31</v>
      </c>
      <c r="P244" s="13">
        <f t="shared" si="27"/>
        <v>1</v>
      </c>
      <c r="Q244" s="12"/>
      <c r="R244" s="41" t="str">
        <f t="shared" si="31"/>
        <v/>
      </c>
      <c r="S244" s="41">
        <f t="shared" si="31"/>
        <v>5127081</v>
      </c>
      <c r="T244" s="41" t="str">
        <f t="shared" si="31"/>
        <v/>
      </c>
      <c r="U244" s="41" t="str">
        <f t="shared" si="31"/>
        <v/>
      </c>
      <c r="V244" s="41" t="str">
        <f t="shared" si="31"/>
        <v/>
      </c>
      <c r="W244" s="41" t="str">
        <f t="shared" si="31"/>
        <v/>
      </c>
      <c r="X244" s="41" t="str">
        <f t="shared" si="30"/>
        <v/>
      </c>
      <c r="Y244" s="14">
        <f t="shared" si="28"/>
        <v>0</v>
      </c>
      <c r="Z244" s="12"/>
      <c r="AA244" s="10" t="str">
        <f t="shared" si="33"/>
        <v/>
      </c>
      <c r="AB244" s="10">
        <f t="shared" si="33"/>
        <v>4180.2800000000007</v>
      </c>
      <c r="AC244" s="10" t="str">
        <f t="shared" si="33"/>
        <v/>
      </c>
      <c r="AD244" s="10" t="str">
        <f t="shared" si="33"/>
        <v/>
      </c>
      <c r="AE244" s="10" t="str">
        <f t="shared" si="33"/>
        <v/>
      </c>
      <c r="AF244" s="10" t="str">
        <f t="shared" si="33"/>
        <v/>
      </c>
      <c r="AG244" s="10" t="str">
        <f t="shared" si="32"/>
        <v/>
      </c>
      <c r="AH244" s="14">
        <f t="shared" si="29"/>
        <v>0</v>
      </c>
      <c r="AI244" s="12"/>
      <c r="AJ244" s="11" t="str">
        <f>IFERROR(VLOOKUP(A244,'[1]BP-18 Line Detail'!A$1:AJ$65536,36,FALSE),"")</f>
        <v>All Network</v>
      </c>
    </row>
    <row r="245" spans="1:36" x14ac:dyDescent="0.3">
      <c r="A245" s="15" t="s">
        <v>1296</v>
      </c>
      <c r="B245" s="29" t="str">
        <f>VLOOKUP(A245,'[1]Line Pivot'!A$1:C$65536,2,FALSE)</f>
        <v>EAST OMAK-OROVILLE NO 1</v>
      </c>
      <c r="C245" s="10">
        <f>VLOOKUP(A245,'[1]Line Pivot'!A$1:C$65536,3,FALSE)</f>
        <v>13684</v>
      </c>
      <c r="D245" s="10">
        <f>IFERROR(VLOOKUP(A245,'[1]BP-18 Line Detail'!A$1:C$65536,3,FALSE),"")</f>
        <v>13684</v>
      </c>
      <c r="E245" s="11">
        <f t="shared" si="26"/>
        <v>0</v>
      </c>
      <c r="F245" s="12"/>
      <c r="G245" s="10">
        <f>IFERROR(VLOOKUP(A245,'[1]O&amp;M Pivot'!M$1:V$65536,10,FALSE),0)</f>
        <v>5485.9042857142858</v>
      </c>
      <c r="H245" s="12"/>
      <c r="I245" s="13" t="s">
        <v>31</v>
      </c>
      <c r="J245" s="13">
        <v>1</v>
      </c>
      <c r="K245" s="13" t="s">
        <v>31</v>
      </c>
      <c r="L245" s="13" t="s">
        <v>31</v>
      </c>
      <c r="M245" s="13" t="s">
        <v>31</v>
      </c>
      <c r="N245" s="13" t="s">
        <v>31</v>
      </c>
      <c r="O245" s="13" t="s">
        <v>31</v>
      </c>
      <c r="P245" s="13">
        <f t="shared" si="27"/>
        <v>1</v>
      </c>
      <c r="Q245" s="12"/>
      <c r="R245" s="41" t="str">
        <f t="shared" si="31"/>
        <v/>
      </c>
      <c r="S245" s="41">
        <f t="shared" si="31"/>
        <v>13684</v>
      </c>
      <c r="T245" s="41" t="str">
        <f t="shared" si="31"/>
        <v/>
      </c>
      <c r="U245" s="41" t="str">
        <f t="shared" si="31"/>
        <v/>
      </c>
      <c r="V245" s="41" t="str">
        <f t="shared" si="31"/>
        <v/>
      </c>
      <c r="W245" s="41" t="str">
        <f t="shared" si="31"/>
        <v/>
      </c>
      <c r="X245" s="41" t="str">
        <f t="shared" si="30"/>
        <v/>
      </c>
      <c r="Y245" s="14">
        <f t="shared" si="28"/>
        <v>0</v>
      </c>
      <c r="Z245" s="12"/>
      <c r="AA245" s="10" t="str">
        <f t="shared" si="33"/>
        <v/>
      </c>
      <c r="AB245" s="10">
        <f t="shared" si="33"/>
        <v>5485.9042857142858</v>
      </c>
      <c r="AC245" s="10" t="str">
        <f t="shared" si="33"/>
        <v/>
      </c>
      <c r="AD245" s="10" t="str">
        <f t="shared" si="33"/>
        <v/>
      </c>
      <c r="AE245" s="10" t="str">
        <f t="shared" si="33"/>
        <v/>
      </c>
      <c r="AF245" s="10" t="str">
        <f t="shared" si="33"/>
        <v/>
      </c>
      <c r="AG245" s="10" t="str">
        <f t="shared" si="32"/>
        <v/>
      </c>
      <c r="AH245" s="14">
        <f t="shared" si="29"/>
        <v>0</v>
      </c>
      <c r="AI245" s="12"/>
      <c r="AJ245" s="11" t="str">
        <f>IFERROR(VLOOKUP(A245,'[1]BP-18 Line Detail'!A$1:AJ$65536,36,FALSE),"")</f>
        <v>All Network</v>
      </c>
    </row>
    <row r="246" spans="1:36" x14ac:dyDescent="0.3">
      <c r="A246" s="15" t="s">
        <v>1297</v>
      </c>
      <c r="B246" s="29" t="str">
        <f>VLOOKUP(A246,'[1]Line Pivot'!A$1:C$65536,2,FALSE)</f>
        <v>EAST OMAK-TONASKET NO 2</v>
      </c>
      <c r="C246" s="10">
        <f>VLOOKUP(A246,'[1]Line Pivot'!A$1:C$65536,3,FALSE)</f>
        <v>13691</v>
      </c>
      <c r="D246" s="10">
        <f>IFERROR(VLOOKUP(A246,'[1]BP-18 Line Detail'!A$1:C$65536,3,FALSE),"")</f>
        <v>13691</v>
      </c>
      <c r="E246" s="11">
        <f t="shared" si="26"/>
        <v>0</v>
      </c>
      <c r="F246" s="12"/>
      <c r="G246" s="10">
        <f>IFERROR(VLOOKUP(A246,'[1]O&amp;M Pivot'!M$1:V$65536,10,FALSE),0)</f>
        <v>3865.1471428571426</v>
      </c>
      <c r="H246" s="12"/>
      <c r="I246" s="13" t="s">
        <v>31</v>
      </c>
      <c r="J246" s="13">
        <v>1</v>
      </c>
      <c r="K246" s="13" t="s">
        <v>31</v>
      </c>
      <c r="L246" s="13" t="s">
        <v>31</v>
      </c>
      <c r="M246" s="13" t="s">
        <v>31</v>
      </c>
      <c r="N246" s="13" t="s">
        <v>31</v>
      </c>
      <c r="O246" s="13" t="s">
        <v>31</v>
      </c>
      <c r="P246" s="13">
        <f t="shared" si="27"/>
        <v>1</v>
      </c>
      <c r="Q246" s="12"/>
      <c r="R246" s="41" t="str">
        <f t="shared" si="31"/>
        <v/>
      </c>
      <c r="S246" s="41">
        <f t="shared" si="31"/>
        <v>13691</v>
      </c>
      <c r="T246" s="41" t="str">
        <f t="shared" si="31"/>
        <v/>
      </c>
      <c r="U246" s="41" t="str">
        <f t="shared" si="31"/>
        <v/>
      </c>
      <c r="V246" s="41" t="str">
        <f t="shared" si="31"/>
        <v/>
      </c>
      <c r="W246" s="41" t="str">
        <f t="shared" si="31"/>
        <v/>
      </c>
      <c r="X246" s="41" t="str">
        <f t="shared" si="30"/>
        <v/>
      </c>
      <c r="Y246" s="14">
        <f t="shared" si="28"/>
        <v>0</v>
      </c>
      <c r="Z246" s="12"/>
      <c r="AA246" s="10" t="str">
        <f t="shared" si="33"/>
        <v/>
      </c>
      <c r="AB246" s="10">
        <f t="shared" si="33"/>
        <v>3865.1471428571426</v>
      </c>
      <c r="AC246" s="10" t="str">
        <f t="shared" si="33"/>
        <v/>
      </c>
      <c r="AD246" s="10" t="str">
        <f t="shared" si="33"/>
        <v/>
      </c>
      <c r="AE246" s="10" t="str">
        <f t="shared" si="33"/>
        <v/>
      </c>
      <c r="AF246" s="10" t="str">
        <f t="shared" si="33"/>
        <v/>
      </c>
      <c r="AG246" s="10" t="str">
        <f t="shared" si="32"/>
        <v/>
      </c>
      <c r="AH246" s="14">
        <f t="shared" si="29"/>
        <v>0</v>
      </c>
      <c r="AI246" s="12"/>
      <c r="AJ246" s="11" t="str">
        <f>IFERROR(VLOOKUP(A246,'[1]BP-18 Line Detail'!A$1:AJ$65536,36,FALSE),"")</f>
        <v>All Network</v>
      </c>
    </row>
    <row r="247" spans="1:36" x14ac:dyDescent="0.3">
      <c r="A247" s="15" t="s">
        <v>1298</v>
      </c>
      <c r="B247" s="29" t="str">
        <f>VLOOKUP(A247,'[1]Line Pivot'!A$1:C$65536,2,FALSE)</f>
        <v>ECHO LAKE - MAPLE VALLEY NO 1 &amp; 2 (EL-MV NO 1 SECTION)</v>
      </c>
      <c r="C247" s="10">
        <f>VLOOKUP(A247,'[1]Line Pivot'!A$1:C$65536,3,FALSE)</f>
        <v>5594551.9900000002</v>
      </c>
      <c r="D247" s="10">
        <f>IFERROR(VLOOKUP(A247,'[1]BP-18 Line Detail'!A$1:C$65536,3,FALSE),"")</f>
        <v>5594551.9900000012</v>
      </c>
      <c r="E247" s="11">
        <f t="shared" si="26"/>
        <v>-1.6646955400185284E-16</v>
      </c>
      <c r="F247" s="12"/>
      <c r="G247" s="10">
        <f>IFERROR(VLOOKUP(A247,'[1]O&amp;M Pivot'!M$1:V$65536,10,FALSE),0)</f>
        <v>14918.088571428571</v>
      </c>
      <c r="H247" s="12"/>
      <c r="I247" s="13" t="s">
        <v>31</v>
      </c>
      <c r="J247" s="13">
        <v>1</v>
      </c>
      <c r="K247" s="13" t="s">
        <v>31</v>
      </c>
      <c r="L247" s="13" t="s">
        <v>31</v>
      </c>
      <c r="M247" s="13" t="s">
        <v>31</v>
      </c>
      <c r="N247" s="13" t="s">
        <v>31</v>
      </c>
      <c r="O247" s="13" t="s">
        <v>31</v>
      </c>
      <c r="P247" s="13">
        <f t="shared" si="27"/>
        <v>1</v>
      </c>
      <c r="Q247" s="12"/>
      <c r="R247" s="41" t="str">
        <f t="shared" si="31"/>
        <v/>
      </c>
      <c r="S247" s="41">
        <f t="shared" si="31"/>
        <v>5594551.9900000002</v>
      </c>
      <c r="T247" s="41" t="str">
        <f t="shared" si="31"/>
        <v/>
      </c>
      <c r="U247" s="41" t="str">
        <f t="shared" si="31"/>
        <v/>
      </c>
      <c r="V247" s="41" t="str">
        <f t="shared" si="31"/>
        <v/>
      </c>
      <c r="W247" s="41" t="str">
        <f t="shared" si="31"/>
        <v/>
      </c>
      <c r="X247" s="41" t="str">
        <f t="shared" si="30"/>
        <v/>
      </c>
      <c r="Y247" s="14">
        <f t="shared" si="28"/>
        <v>0</v>
      </c>
      <c r="Z247" s="12"/>
      <c r="AA247" s="10" t="str">
        <f t="shared" si="33"/>
        <v/>
      </c>
      <c r="AB247" s="10">
        <f t="shared" si="33"/>
        <v>14918.088571428571</v>
      </c>
      <c r="AC247" s="10" t="str">
        <f t="shared" si="33"/>
        <v/>
      </c>
      <c r="AD247" s="10" t="str">
        <f t="shared" si="33"/>
        <v/>
      </c>
      <c r="AE247" s="10" t="str">
        <f t="shared" si="33"/>
        <v/>
      </c>
      <c r="AF247" s="10" t="str">
        <f t="shared" si="33"/>
        <v/>
      </c>
      <c r="AG247" s="10" t="str">
        <f t="shared" si="32"/>
        <v/>
      </c>
      <c r="AH247" s="14">
        <f t="shared" si="29"/>
        <v>0</v>
      </c>
      <c r="AI247" s="12"/>
      <c r="AJ247" s="11" t="str">
        <f>IFERROR(VLOOKUP(A247,'[1]BP-18 Line Detail'!A$1:AJ$65536,36,FALSE),"")</f>
        <v>All Network</v>
      </c>
    </row>
    <row r="248" spans="1:36" x14ac:dyDescent="0.3">
      <c r="A248" s="15" t="s">
        <v>1299</v>
      </c>
      <c r="B248" s="29" t="str">
        <f>VLOOKUP(A248,'[1]Line Pivot'!A$1:C$65536,2,FALSE)</f>
        <v>ECHO LAKE - MAPLE VALLEY NO 1 &amp; 2 (EL-MV NO</v>
      </c>
      <c r="C248" s="10">
        <f>VLOOKUP(A248,'[1]Line Pivot'!A$1:C$65536,3,FALSE)</f>
        <v>5628393.0199999996</v>
      </c>
      <c r="D248" s="10">
        <f>IFERROR(VLOOKUP(A248,'[1]BP-18 Line Detail'!A$1:C$65536,3,FALSE),"")</f>
        <v>5628393.0199999996</v>
      </c>
      <c r="E248" s="11">
        <f t="shared" si="26"/>
        <v>0</v>
      </c>
      <c r="F248" s="12"/>
      <c r="G248" s="10">
        <f>IFERROR(VLOOKUP(A248,'[1]O&amp;M Pivot'!M$1:V$65536,10,FALSE),0)</f>
        <v>31696.887142857147</v>
      </c>
      <c r="H248" s="12"/>
      <c r="I248" s="13" t="s">
        <v>31</v>
      </c>
      <c r="J248" s="13">
        <v>1</v>
      </c>
      <c r="K248" s="13" t="s">
        <v>31</v>
      </c>
      <c r="L248" s="13" t="s">
        <v>31</v>
      </c>
      <c r="M248" s="13" t="s">
        <v>31</v>
      </c>
      <c r="N248" s="13" t="s">
        <v>31</v>
      </c>
      <c r="O248" s="13" t="s">
        <v>31</v>
      </c>
      <c r="P248" s="13">
        <f t="shared" si="27"/>
        <v>1</v>
      </c>
      <c r="Q248" s="12"/>
      <c r="R248" s="41" t="str">
        <f t="shared" si="31"/>
        <v/>
      </c>
      <c r="S248" s="41">
        <f t="shared" si="31"/>
        <v>5628393.0199999996</v>
      </c>
      <c r="T248" s="41" t="str">
        <f t="shared" si="31"/>
        <v/>
      </c>
      <c r="U248" s="41" t="str">
        <f t="shared" si="31"/>
        <v/>
      </c>
      <c r="V248" s="41" t="str">
        <f t="shared" si="31"/>
        <v/>
      </c>
      <c r="W248" s="41" t="str">
        <f t="shared" si="31"/>
        <v/>
      </c>
      <c r="X248" s="41" t="str">
        <f t="shared" si="30"/>
        <v/>
      </c>
      <c r="Y248" s="14">
        <f t="shared" si="28"/>
        <v>0</v>
      </c>
      <c r="Z248" s="12"/>
      <c r="AA248" s="10" t="str">
        <f t="shared" si="33"/>
        <v/>
      </c>
      <c r="AB248" s="10">
        <f t="shared" si="33"/>
        <v>31696.887142857147</v>
      </c>
      <c r="AC248" s="10" t="str">
        <f t="shared" si="33"/>
        <v/>
      </c>
      <c r="AD248" s="10" t="str">
        <f t="shared" si="33"/>
        <v/>
      </c>
      <c r="AE248" s="10" t="str">
        <f t="shared" si="33"/>
        <v/>
      </c>
      <c r="AF248" s="10" t="str">
        <f t="shared" si="33"/>
        <v/>
      </c>
      <c r="AG248" s="10" t="str">
        <f t="shared" si="32"/>
        <v/>
      </c>
      <c r="AH248" s="14">
        <f t="shared" si="29"/>
        <v>0</v>
      </c>
      <c r="AI248" s="12"/>
      <c r="AJ248" s="11" t="str">
        <f>IFERROR(VLOOKUP(A248,'[1]BP-18 Line Detail'!A$1:AJ$65536,36,FALSE),"")</f>
        <v>All Network</v>
      </c>
    </row>
    <row r="249" spans="1:36" x14ac:dyDescent="0.3">
      <c r="A249" s="15" t="s">
        <v>1300</v>
      </c>
      <c r="B249" s="29" t="str">
        <f>VLOOKUP(A249,'[1]Line Pivot'!A$1:C$65536,2,FALSE)</f>
        <v>ECHO LAKE-MONROE NO 1</v>
      </c>
      <c r="C249" s="10">
        <f>VLOOKUP(A249,'[1]Line Pivot'!A$1:C$65536,3,FALSE)</f>
        <v>4938957.3899999997</v>
      </c>
      <c r="D249" s="10">
        <f>IFERROR(VLOOKUP(A249,'[1]BP-18 Line Detail'!A$1:C$65536,3,FALSE),"")</f>
        <v>4938957.3899999997</v>
      </c>
      <c r="E249" s="11">
        <f t="shared" si="26"/>
        <v>0</v>
      </c>
      <c r="F249" s="12"/>
      <c r="G249" s="10">
        <f>IFERROR(VLOOKUP(A249,'[1]O&amp;M Pivot'!M$1:V$65536,10,FALSE),0)</f>
        <v>22236.002857142856</v>
      </c>
      <c r="H249" s="12"/>
      <c r="I249" s="13" t="s">
        <v>31</v>
      </c>
      <c r="J249" s="13">
        <v>1</v>
      </c>
      <c r="K249" s="13" t="s">
        <v>31</v>
      </c>
      <c r="L249" s="13" t="s">
        <v>31</v>
      </c>
      <c r="M249" s="13" t="s">
        <v>31</v>
      </c>
      <c r="N249" s="13" t="s">
        <v>31</v>
      </c>
      <c r="O249" s="13" t="s">
        <v>31</v>
      </c>
      <c r="P249" s="13">
        <f t="shared" si="27"/>
        <v>1</v>
      </c>
      <c r="Q249" s="12"/>
      <c r="R249" s="41" t="str">
        <f t="shared" si="31"/>
        <v/>
      </c>
      <c r="S249" s="41">
        <f t="shared" si="31"/>
        <v>4938957.3899999997</v>
      </c>
      <c r="T249" s="41" t="str">
        <f t="shared" si="31"/>
        <v/>
      </c>
      <c r="U249" s="41" t="str">
        <f t="shared" si="31"/>
        <v/>
      </c>
      <c r="V249" s="41" t="str">
        <f t="shared" si="31"/>
        <v/>
      </c>
      <c r="W249" s="41" t="str">
        <f t="shared" si="31"/>
        <v/>
      </c>
      <c r="X249" s="41" t="str">
        <f t="shared" si="30"/>
        <v/>
      </c>
      <c r="Y249" s="14">
        <f t="shared" si="28"/>
        <v>0</v>
      </c>
      <c r="Z249" s="12"/>
      <c r="AA249" s="10" t="str">
        <f t="shared" si="33"/>
        <v/>
      </c>
      <c r="AB249" s="10">
        <f t="shared" si="33"/>
        <v>22236.002857142856</v>
      </c>
      <c r="AC249" s="10" t="str">
        <f t="shared" si="33"/>
        <v/>
      </c>
      <c r="AD249" s="10" t="str">
        <f t="shared" si="33"/>
        <v/>
      </c>
      <c r="AE249" s="10" t="str">
        <f t="shared" si="33"/>
        <v/>
      </c>
      <c r="AF249" s="10" t="str">
        <f t="shared" si="33"/>
        <v/>
      </c>
      <c r="AG249" s="10" t="str">
        <f t="shared" si="32"/>
        <v/>
      </c>
      <c r="AH249" s="14">
        <f t="shared" si="29"/>
        <v>0</v>
      </c>
      <c r="AI249" s="12"/>
      <c r="AJ249" s="11" t="str">
        <f>IFERROR(VLOOKUP(A249,'[1]BP-18 Line Detail'!A$1:AJ$65536,36,FALSE),"")</f>
        <v>All Network</v>
      </c>
    </row>
    <row r="250" spans="1:36" x14ac:dyDescent="0.3">
      <c r="A250" s="15" t="s">
        <v>1301</v>
      </c>
      <c r="B250" s="29" t="str">
        <f>VLOOKUP(A250,'[1]Line Pivot'!A$1:C$65536,2,FALSE)</f>
        <v>ELBE TAP TO ALDER-LAGRANDE NO 1,2</v>
      </c>
      <c r="C250" s="10">
        <f>VLOOKUP(A250,'[1]Line Pivot'!A$1:C$65536,3,FALSE)</f>
        <v>1898624.05</v>
      </c>
      <c r="D250" s="10">
        <f>IFERROR(VLOOKUP(A250,'[1]BP-18 Line Detail'!A$1:C$65536,3,FALSE),"")</f>
        <v>1898624.0499999998</v>
      </c>
      <c r="E250" s="11">
        <f t="shared" si="26"/>
        <v>1.2263125164451048E-16</v>
      </c>
      <c r="F250" s="12"/>
      <c r="G250" s="10">
        <f>IFERROR(VLOOKUP(A250,'[1]O&amp;M Pivot'!M$1:V$65536,10,FALSE),0)</f>
        <v>3490.8271428571425</v>
      </c>
      <c r="H250" s="12"/>
      <c r="I250" s="13" t="s">
        <v>31</v>
      </c>
      <c r="J250" s="13">
        <v>1</v>
      </c>
      <c r="K250" s="13" t="s">
        <v>31</v>
      </c>
      <c r="L250" s="13" t="s">
        <v>31</v>
      </c>
      <c r="M250" s="13" t="s">
        <v>31</v>
      </c>
      <c r="N250" s="13" t="s">
        <v>31</v>
      </c>
      <c r="O250" s="13" t="s">
        <v>31</v>
      </c>
      <c r="P250" s="13">
        <f t="shared" si="27"/>
        <v>1</v>
      </c>
      <c r="Q250" s="12"/>
      <c r="R250" s="41" t="str">
        <f t="shared" si="31"/>
        <v/>
      </c>
      <c r="S250" s="41">
        <f t="shared" si="31"/>
        <v>1898624.05</v>
      </c>
      <c r="T250" s="41" t="str">
        <f t="shared" si="31"/>
        <v/>
      </c>
      <c r="U250" s="41" t="str">
        <f t="shared" si="31"/>
        <v/>
      </c>
      <c r="V250" s="41" t="str">
        <f t="shared" si="31"/>
        <v/>
      </c>
      <c r="W250" s="41" t="str">
        <f t="shared" si="31"/>
        <v/>
      </c>
      <c r="X250" s="41" t="str">
        <f t="shared" si="30"/>
        <v/>
      </c>
      <c r="Y250" s="14">
        <f t="shared" si="28"/>
        <v>0</v>
      </c>
      <c r="Z250" s="12"/>
      <c r="AA250" s="10" t="str">
        <f t="shared" si="33"/>
        <v/>
      </c>
      <c r="AB250" s="10">
        <f t="shared" si="33"/>
        <v>3490.8271428571425</v>
      </c>
      <c r="AC250" s="10" t="str">
        <f t="shared" si="33"/>
        <v/>
      </c>
      <c r="AD250" s="10" t="str">
        <f t="shared" si="33"/>
        <v/>
      </c>
      <c r="AE250" s="10" t="str">
        <f t="shared" si="33"/>
        <v/>
      </c>
      <c r="AF250" s="10" t="str">
        <f t="shared" si="33"/>
        <v/>
      </c>
      <c r="AG250" s="10" t="str">
        <f t="shared" si="32"/>
        <v/>
      </c>
      <c r="AH250" s="14">
        <f t="shared" si="29"/>
        <v>0</v>
      </c>
      <c r="AI250" s="12"/>
      <c r="AJ250" s="11" t="str">
        <f>IFERROR(VLOOKUP(A250,'[1]BP-18 Line Detail'!A$1:AJ$65536,36,FALSE),"")</f>
        <v>All Network</v>
      </c>
    </row>
    <row r="251" spans="1:36" x14ac:dyDescent="0.3">
      <c r="A251" s="15" t="s">
        <v>1302</v>
      </c>
      <c r="B251" s="29" t="str">
        <f>VLOOKUP(A251,'[1]Line Pivot'!A$1:C$65536,2,FALSE)</f>
        <v>ELLENSBURG-MOXEE NO 1</v>
      </c>
      <c r="C251" s="10">
        <f>VLOOKUP(A251,'[1]Line Pivot'!A$1:C$65536,3,FALSE)</f>
        <v>4566957.46</v>
      </c>
      <c r="D251" s="10">
        <f>IFERROR(VLOOKUP(A251,'[1]BP-18 Line Detail'!A$1:C$65536,3,FALSE),"")</f>
        <v>4566734.5599999996</v>
      </c>
      <c r="E251" s="11">
        <f t="shared" si="26"/>
        <v>4.8809493319964834E-5</v>
      </c>
      <c r="F251" s="12"/>
      <c r="G251" s="10">
        <f>IFERROR(VLOOKUP(A251,'[1]O&amp;M Pivot'!M$1:V$65536,10,FALSE),0)</f>
        <v>23183.978571428572</v>
      </c>
      <c r="H251" s="12"/>
      <c r="I251" s="13" t="s">
        <v>31</v>
      </c>
      <c r="J251" s="13">
        <v>1</v>
      </c>
      <c r="K251" s="13" t="s">
        <v>31</v>
      </c>
      <c r="L251" s="13" t="s">
        <v>31</v>
      </c>
      <c r="M251" s="13" t="s">
        <v>31</v>
      </c>
      <c r="N251" s="13" t="s">
        <v>31</v>
      </c>
      <c r="O251" s="13" t="s">
        <v>31</v>
      </c>
      <c r="P251" s="13">
        <f t="shared" si="27"/>
        <v>1</v>
      </c>
      <c r="Q251" s="12"/>
      <c r="R251" s="41" t="str">
        <f t="shared" si="31"/>
        <v/>
      </c>
      <c r="S251" s="41">
        <f t="shared" si="31"/>
        <v>4566957.46</v>
      </c>
      <c r="T251" s="41" t="str">
        <f t="shared" si="31"/>
        <v/>
      </c>
      <c r="U251" s="41" t="str">
        <f t="shared" si="31"/>
        <v/>
      </c>
      <c r="V251" s="41" t="str">
        <f t="shared" si="31"/>
        <v/>
      </c>
      <c r="W251" s="41" t="str">
        <f t="shared" si="31"/>
        <v/>
      </c>
      <c r="X251" s="41" t="str">
        <f t="shared" si="30"/>
        <v/>
      </c>
      <c r="Y251" s="14">
        <f t="shared" si="28"/>
        <v>0</v>
      </c>
      <c r="Z251" s="12"/>
      <c r="AA251" s="10" t="str">
        <f t="shared" si="33"/>
        <v/>
      </c>
      <c r="AB251" s="10">
        <f t="shared" si="33"/>
        <v>23183.978571428572</v>
      </c>
      <c r="AC251" s="10" t="str">
        <f t="shared" si="33"/>
        <v/>
      </c>
      <c r="AD251" s="10" t="str">
        <f t="shared" si="33"/>
        <v/>
      </c>
      <c r="AE251" s="10" t="str">
        <f t="shared" si="33"/>
        <v/>
      </c>
      <c r="AF251" s="10" t="str">
        <f t="shared" si="33"/>
        <v/>
      </c>
      <c r="AG251" s="10" t="str">
        <f t="shared" si="32"/>
        <v/>
      </c>
      <c r="AH251" s="14">
        <f t="shared" si="29"/>
        <v>0</v>
      </c>
      <c r="AI251" s="12"/>
      <c r="AJ251" s="11" t="str">
        <f>IFERROR(VLOOKUP(A251,'[1]BP-18 Line Detail'!A$1:AJ$65536,36,FALSE),"")</f>
        <v>All Network</v>
      </c>
    </row>
    <row r="252" spans="1:36" x14ac:dyDescent="0.3">
      <c r="A252" s="15" t="s">
        <v>1303</v>
      </c>
      <c r="B252" s="29" t="str">
        <f>VLOOKUP(A252,'[1]Line Pivot'!A$1:C$65536,2,FALSE)</f>
        <v>ELTOPIA TAP TO SMITH CANYON-REDD</v>
      </c>
      <c r="C252" s="10">
        <f>VLOOKUP(A252,'[1]Line Pivot'!A$1:C$65536,3,FALSE)</f>
        <v>415578.11</v>
      </c>
      <c r="D252" s="10">
        <f>IFERROR(VLOOKUP(A252,'[1]BP-18 Line Detail'!A$1:C$65536,3,FALSE),"")</f>
        <v>415578.11</v>
      </c>
      <c r="E252" s="11">
        <f t="shared" si="26"/>
        <v>0</v>
      </c>
      <c r="F252" s="12"/>
      <c r="G252" s="10">
        <f>IFERROR(VLOOKUP(A252,'[1]O&amp;M Pivot'!M$1:V$65536,10,FALSE),0)</f>
        <v>1253.0242857142857</v>
      </c>
      <c r="H252" s="12"/>
      <c r="I252" s="13" t="s">
        <v>31</v>
      </c>
      <c r="J252" s="13">
        <v>1</v>
      </c>
      <c r="K252" s="13" t="s">
        <v>31</v>
      </c>
      <c r="L252" s="13" t="s">
        <v>31</v>
      </c>
      <c r="M252" s="13" t="s">
        <v>31</v>
      </c>
      <c r="N252" s="13" t="s">
        <v>31</v>
      </c>
      <c r="O252" s="13" t="s">
        <v>31</v>
      </c>
      <c r="P252" s="13">
        <f t="shared" si="27"/>
        <v>1</v>
      </c>
      <c r="Q252" s="12"/>
      <c r="R252" s="41" t="str">
        <f t="shared" si="31"/>
        <v/>
      </c>
      <c r="S252" s="41">
        <f t="shared" si="31"/>
        <v>415578.11</v>
      </c>
      <c r="T252" s="41" t="str">
        <f t="shared" si="31"/>
        <v/>
      </c>
      <c r="U252" s="41" t="str">
        <f t="shared" si="31"/>
        <v/>
      </c>
      <c r="V252" s="41" t="str">
        <f t="shared" si="31"/>
        <v/>
      </c>
      <c r="W252" s="41" t="str">
        <f t="shared" si="31"/>
        <v/>
      </c>
      <c r="X252" s="41" t="str">
        <f t="shared" si="30"/>
        <v/>
      </c>
      <c r="Y252" s="14">
        <f t="shared" si="28"/>
        <v>0</v>
      </c>
      <c r="Z252" s="12"/>
      <c r="AA252" s="10" t="str">
        <f t="shared" si="33"/>
        <v/>
      </c>
      <c r="AB252" s="10">
        <f t="shared" si="33"/>
        <v>1253.0242857142857</v>
      </c>
      <c r="AC252" s="10" t="str">
        <f t="shared" si="33"/>
        <v/>
      </c>
      <c r="AD252" s="10" t="str">
        <f t="shared" si="33"/>
        <v/>
      </c>
      <c r="AE252" s="10" t="str">
        <f t="shared" si="33"/>
        <v/>
      </c>
      <c r="AF252" s="10" t="str">
        <f t="shared" si="33"/>
        <v/>
      </c>
      <c r="AG252" s="10" t="str">
        <f t="shared" si="32"/>
        <v/>
      </c>
      <c r="AH252" s="14">
        <f t="shared" si="29"/>
        <v>0</v>
      </c>
      <c r="AI252" s="12"/>
      <c r="AJ252" s="11" t="str">
        <f>IFERROR(VLOOKUP(A252,'[1]BP-18 Line Detail'!A$1:AJ$65536,36,FALSE),"")</f>
        <v>All Network</v>
      </c>
    </row>
    <row r="253" spans="1:36" x14ac:dyDescent="0.3">
      <c r="A253" s="15" t="s">
        <v>1304</v>
      </c>
      <c r="B253" s="29" t="str">
        <f>VLOOKUP(A253,'[1]Line Pivot'!A$1:C$65536,2,FALSE)</f>
        <v>EUGENE-ALDERWOOD NO 1</v>
      </c>
      <c r="C253" s="10">
        <f>VLOOKUP(A253,'[1]Line Pivot'!A$1:C$65536,3,FALSE)</f>
        <v>3965074.6700000004</v>
      </c>
      <c r="D253" s="10">
        <f>IFERROR(VLOOKUP(A253,'[1]BP-18 Line Detail'!A$1:C$65536,3,FALSE),"")</f>
        <v>3965074.6700000004</v>
      </c>
      <c r="E253" s="11">
        <f t="shared" si="26"/>
        <v>0</v>
      </c>
      <c r="F253" s="12"/>
      <c r="G253" s="10">
        <f>IFERROR(VLOOKUP(A253,'[1]O&amp;M Pivot'!M$1:V$65536,10,FALSE),0)</f>
        <v>14802.730000000001</v>
      </c>
      <c r="H253" s="12"/>
      <c r="I253" s="13" t="s">
        <v>31</v>
      </c>
      <c r="J253" s="13">
        <v>1</v>
      </c>
      <c r="K253" s="13" t="s">
        <v>31</v>
      </c>
      <c r="L253" s="13" t="s">
        <v>31</v>
      </c>
      <c r="M253" s="13" t="s">
        <v>31</v>
      </c>
      <c r="N253" s="13" t="s">
        <v>31</v>
      </c>
      <c r="O253" s="13" t="s">
        <v>31</v>
      </c>
      <c r="P253" s="13">
        <f t="shared" si="27"/>
        <v>1</v>
      </c>
      <c r="Q253" s="12"/>
      <c r="R253" s="41" t="str">
        <f t="shared" si="31"/>
        <v/>
      </c>
      <c r="S253" s="41">
        <f t="shared" si="31"/>
        <v>3965074.6700000004</v>
      </c>
      <c r="T253" s="41" t="str">
        <f t="shared" si="31"/>
        <v/>
      </c>
      <c r="U253" s="41" t="str">
        <f t="shared" si="31"/>
        <v/>
      </c>
      <c r="V253" s="41" t="str">
        <f t="shared" si="31"/>
        <v/>
      </c>
      <c r="W253" s="41" t="str">
        <f t="shared" si="31"/>
        <v/>
      </c>
      <c r="X253" s="41" t="str">
        <f t="shared" si="30"/>
        <v/>
      </c>
      <c r="Y253" s="14">
        <f t="shared" si="28"/>
        <v>0</v>
      </c>
      <c r="Z253" s="12"/>
      <c r="AA253" s="10" t="str">
        <f t="shared" si="33"/>
        <v/>
      </c>
      <c r="AB253" s="10">
        <f t="shared" si="33"/>
        <v>14802.730000000001</v>
      </c>
      <c r="AC253" s="10" t="str">
        <f t="shared" si="33"/>
        <v/>
      </c>
      <c r="AD253" s="10" t="str">
        <f t="shared" si="33"/>
        <v/>
      </c>
      <c r="AE253" s="10" t="str">
        <f t="shared" si="33"/>
        <v/>
      </c>
      <c r="AF253" s="10" t="str">
        <f t="shared" si="33"/>
        <v/>
      </c>
      <c r="AG253" s="10" t="str">
        <f t="shared" si="32"/>
        <v/>
      </c>
      <c r="AH253" s="14">
        <f t="shared" si="29"/>
        <v>0</v>
      </c>
      <c r="AI253" s="12"/>
      <c r="AJ253" s="11" t="str">
        <f>IFERROR(VLOOKUP(A253,'[1]BP-18 Line Detail'!A$1:AJ$65536,36,FALSE),"")</f>
        <v>All Network</v>
      </c>
    </row>
    <row r="254" spans="1:36" x14ac:dyDescent="0.3">
      <c r="A254" s="15" t="s">
        <v>1305</v>
      </c>
      <c r="B254" s="29" t="str">
        <f>VLOOKUP(A254,'[1]Line Pivot'!A$1:C$65536,2,FALSE)</f>
        <v>EUGENE-ALVEY NO 2</v>
      </c>
      <c r="C254" s="10">
        <f>VLOOKUP(A254,'[1]Line Pivot'!A$1:C$65536,3,FALSE)</f>
        <v>1832583.89</v>
      </c>
      <c r="D254" s="10">
        <f>IFERROR(VLOOKUP(A254,'[1]BP-18 Line Detail'!A$1:C$65536,3,FALSE),"")</f>
        <v>1724238.0899999999</v>
      </c>
      <c r="E254" s="11">
        <f t="shared" si="26"/>
        <v>6.2836913665444E-2</v>
      </c>
      <c r="F254" s="12"/>
      <c r="G254" s="10">
        <f>IFERROR(VLOOKUP(A254,'[1]O&amp;M Pivot'!M$1:V$65536,10,FALSE),0)</f>
        <v>9204.1771428571428</v>
      </c>
      <c r="H254" s="12"/>
      <c r="I254" s="13" t="s">
        <v>31</v>
      </c>
      <c r="J254" s="13">
        <v>1</v>
      </c>
      <c r="K254" s="13" t="s">
        <v>31</v>
      </c>
      <c r="L254" s="13" t="s">
        <v>31</v>
      </c>
      <c r="M254" s="13" t="s">
        <v>31</v>
      </c>
      <c r="N254" s="13" t="s">
        <v>31</v>
      </c>
      <c r="O254" s="13" t="s">
        <v>31</v>
      </c>
      <c r="P254" s="13">
        <f t="shared" si="27"/>
        <v>1</v>
      </c>
      <c r="Q254" s="12"/>
      <c r="R254" s="41" t="str">
        <f t="shared" si="31"/>
        <v/>
      </c>
      <c r="S254" s="41">
        <f t="shared" si="31"/>
        <v>1832583.89</v>
      </c>
      <c r="T254" s="41" t="str">
        <f t="shared" si="31"/>
        <v/>
      </c>
      <c r="U254" s="41" t="str">
        <f t="shared" si="31"/>
        <v/>
      </c>
      <c r="V254" s="41" t="str">
        <f t="shared" si="31"/>
        <v/>
      </c>
      <c r="W254" s="41" t="str">
        <f t="shared" si="31"/>
        <v/>
      </c>
      <c r="X254" s="41" t="str">
        <f t="shared" si="30"/>
        <v/>
      </c>
      <c r="Y254" s="14">
        <f t="shared" si="28"/>
        <v>0</v>
      </c>
      <c r="Z254" s="12"/>
      <c r="AA254" s="10" t="str">
        <f t="shared" si="33"/>
        <v/>
      </c>
      <c r="AB254" s="10">
        <f t="shared" si="33"/>
        <v>9204.1771428571428</v>
      </c>
      <c r="AC254" s="10" t="str">
        <f t="shared" si="33"/>
        <v/>
      </c>
      <c r="AD254" s="10" t="str">
        <f t="shared" si="33"/>
        <v/>
      </c>
      <c r="AE254" s="10" t="str">
        <f t="shared" si="33"/>
        <v/>
      </c>
      <c r="AF254" s="10" t="str">
        <f t="shared" si="33"/>
        <v/>
      </c>
      <c r="AG254" s="10" t="str">
        <f t="shared" si="32"/>
        <v/>
      </c>
      <c r="AH254" s="14">
        <f t="shared" si="29"/>
        <v>0</v>
      </c>
      <c r="AI254" s="12"/>
      <c r="AJ254" s="11" t="str">
        <f>IFERROR(VLOOKUP(A254,'[1]BP-18 Line Detail'!A$1:AJ$65536,36,FALSE),"")</f>
        <v>All Network</v>
      </c>
    </row>
    <row r="255" spans="1:36" x14ac:dyDescent="0.3">
      <c r="A255" s="15" t="s">
        <v>1306</v>
      </c>
      <c r="B255" s="29" t="str">
        <f>VLOOKUP(A255,'[1]Line Pivot'!A$1:C$65536,2,FALSE)</f>
        <v>EUGENE-BERTELSEN NO 1</v>
      </c>
      <c r="C255" s="10">
        <f>VLOOKUP(A255,'[1]Line Pivot'!A$1:C$65536,3,FALSE)</f>
        <v>259902.04</v>
      </c>
      <c r="D255" s="10">
        <f>IFERROR(VLOOKUP(A255,'[1]BP-18 Line Detail'!A$1:C$65536,3,FALSE),"")</f>
        <v>164905.17000000001</v>
      </c>
      <c r="E255" s="11">
        <f t="shared" si="26"/>
        <v>0.57606968902187838</v>
      </c>
      <c r="F255" s="12"/>
      <c r="G255" s="10">
        <f>IFERROR(VLOOKUP(A255,'[1]O&amp;M Pivot'!M$1:V$65536,10,FALSE),0)</f>
        <v>1543.1214285714284</v>
      </c>
      <c r="H255" s="12"/>
      <c r="I255" s="13" t="s">
        <v>31</v>
      </c>
      <c r="J255" s="13">
        <v>1</v>
      </c>
      <c r="K255" s="13" t="s">
        <v>31</v>
      </c>
      <c r="L255" s="13" t="s">
        <v>31</v>
      </c>
      <c r="M255" s="13" t="s">
        <v>31</v>
      </c>
      <c r="N255" s="13" t="s">
        <v>31</v>
      </c>
      <c r="O255" s="13" t="s">
        <v>31</v>
      </c>
      <c r="P255" s="13">
        <f t="shared" si="27"/>
        <v>1</v>
      </c>
      <c r="Q255" s="12"/>
      <c r="R255" s="41" t="str">
        <f t="shared" si="31"/>
        <v/>
      </c>
      <c r="S255" s="41">
        <f t="shared" si="31"/>
        <v>259902.04</v>
      </c>
      <c r="T255" s="41" t="str">
        <f t="shared" si="31"/>
        <v/>
      </c>
      <c r="U255" s="41" t="str">
        <f t="shared" si="31"/>
        <v/>
      </c>
      <c r="V255" s="41" t="str">
        <f t="shared" si="31"/>
        <v/>
      </c>
      <c r="W255" s="41" t="str">
        <f t="shared" si="31"/>
        <v/>
      </c>
      <c r="X255" s="41" t="str">
        <f t="shared" si="30"/>
        <v/>
      </c>
      <c r="Y255" s="14">
        <f t="shared" si="28"/>
        <v>0</v>
      </c>
      <c r="Z255" s="12"/>
      <c r="AA255" s="10" t="str">
        <f t="shared" si="33"/>
        <v/>
      </c>
      <c r="AB255" s="10">
        <f t="shared" si="33"/>
        <v>1543.1214285714284</v>
      </c>
      <c r="AC255" s="10" t="str">
        <f t="shared" si="33"/>
        <v/>
      </c>
      <c r="AD255" s="10" t="str">
        <f t="shared" si="33"/>
        <v/>
      </c>
      <c r="AE255" s="10" t="str">
        <f t="shared" si="33"/>
        <v/>
      </c>
      <c r="AF255" s="10" t="str">
        <f t="shared" si="33"/>
        <v/>
      </c>
      <c r="AG255" s="10" t="str">
        <f t="shared" si="32"/>
        <v/>
      </c>
      <c r="AH255" s="14">
        <f t="shared" si="29"/>
        <v>0</v>
      </c>
      <c r="AI255" s="12"/>
      <c r="AJ255" s="11" t="str">
        <f>IFERROR(VLOOKUP(A255,'[1]BP-18 Line Detail'!A$1:AJ$65536,36,FALSE),"")</f>
        <v>All Network</v>
      </c>
    </row>
    <row r="256" spans="1:36" x14ac:dyDescent="0.3">
      <c r="A256" s="15" t="s">
        <v>1307</v>
      </c>
      <c r="B256" s="29" t="str">
        <f>VLOOKUP(A256,'[1]Line Pivot'!A$1:C$65536,2,FALSE)</f>
        <v>EUGENE-LANE NO 1</v>
      </c>
      <c r="C256" s="10">
        <f>VLOOKUP(A256,'[1]Line Pivot'!A$1:C$65536,3,FALSE)</f>
        <v>159386.04999999999</v>
      </c>
      <c r="D256" s="10">
        <f>IFERROR(VLOOKUP(A256,'[1]BP-18 Line Detail'!A$1:C$65536,3,FALSE),"")</f>
        <v>122059.23000000001</v>
      </c>
      <c r="E256" s="11">
        <f t="shared" si="26"/>
        <v>0.30580907318520667</v>
      </c>
      <c r="F256" s="12"/>
      <c r="G256" s="10">
        <f>IFERROR(VLOOKUP(A256,'[1]O&amp;M Pivot'!M$1:V$65536,10,FALSE),0)</f>
        <v>5442.45</v>
      </c>
      <c r="H256" s="12"/>
      <c r="I256" s="13" t="s">
        <v>31</v>
      </c>
      <c r="J256" s="13">
        <v>1</v>
      </c>
      <c r="K256" s="13" t="s">
        <v>31</v>
      </c>
      <c r="L256" s="13" t="s">
        <v>31</v>
      </c>
      <c r="M256" s="13" t="s">
        <v>31</v>
      </c>
      <c r="N256" s="13" t="s">
        <v>31</v>
      </c>
      <c r="O256" s="13" t="s">
        <v>31</v>
      </c>
      <c r="P256" s="13">
        <f t="shared" si="27"/>
        <v>1</v>
      </c>
      <c r="Q256" s="12"/>
      <c r="R256" s="41" t="str">
        <f t="shared" si="31"/>
        <v/>
      </c>
      <c r="S256" s="41">
        <f t="shared" si="31"/>
        <v>159386.04999999999</v>
      </c>
      <c r="T256" s="41" t="str">
        <f t="shared" si="31"/>
        <v/>
      </c>
      <c r="U256" s="41" t="str">
        <f t="shared" si="31"/>
        <v/>
      </c>
      <c r="V256" s="41" t="str">
        <f t="shared" si="31"/>
        <v/>
      </c>
      <c r="W256" s="41" t="str">
        <f t="shared" si="31"/>
        <v/>
      </c>
      <c r="X256" s="41" t="str">
        <f t="shared" si="30"/>
        <v/>
      </c>
      <c r="Y256" s="14">
        <f t="shared" si="28"/>
        <v>0</v>
      </c>
      <c r="Z256" s="12"/>
      <c r="AA256" s="10" t="str">
        <f t="shared" si="33"/>
        <v/>
      </c>
      <c r="AB256" s="10">
        <f t="shared" si="33"/>
        <v>5442.45</v>
      </c>
      <c r="AC256" s="10" t="str">
        <f t="shared" si="33"/>
        <v/>
      </c>
      <c r="AD256" s="10" t="str">
        <f t="shared" si="33"/>
        <v/>
      </c>
      <c r="AE256" s="10" t="str">
        <f t="shared" si="33"/>
        <v/>
      </c>
      <c r="AF256" s="10" t="str">
        <f t="shared" si="33"/>
        <v/>
      </c>
      <c r="AG256" s="10" t="str">
        <f t="shared" si="32"/>
        <v/>
      </c>
      <c r="AH256" s="14">
        <f t="shared" si="29"/>
        <v>0</v>
      </c>
      <c r="AI256" s="12"/>
      <c r="AJ256" s="11" t="str">
        <f>IFERROR(VLOOKUP(A256,'[1]BP-18 Line Detail'!A$1:AJ$65536,36,FALSE),"")</f>
        <v>All Network</v>
      </c>
    </row>
    <row r="257" spans="1:36" x14ac:dyDescent="0.3">
      <c r="A257" s="15" t="s">
        <v>1308</v>
      </c>
      <c r="B257" s="29" t="str">
        <f>VLOOKUP(A257,'[1]Line Pivot'!A$1:C$65536,2,FALSE)</f>
        <v>FAIRMOUNT-PORT ANGELES NO 1</v>
      </c>
      <c r="C257" s="10">
        <f>VLOOKUP(A257,'[1]Line Pivot'!A$1:C$65536,3,FALSE)</f>
        <v>1878900.8530000001</v>
      </c>
      <c r="D257" s="10">
        <f>IFERROR(VLOOKUP(A257,'[1]BP-18 Line Detail'!A$1:C$65536,3,FALSE),"")</f>
        <v>1878900.8530000001</v>
      </c>
      <c r="E257" s="11">
        <f t="shared" si="26"/>
        <v>0</v>
      </c>
      <c r="F257" s="12"/>
      <c r="G257" s="10">
        <f>IFERROR(VLOOKUP(A257,'[1]O&amp;M Pivot'!M$1:V$65536,10,FALSE),0)</f>
        <v>8772.9614285714306</v>
      </c>
      <c r="H257" s="12"/>
      <c r="I257" s="13" t="s">
        <v>31</v>
      </c>
      <c r="J257" s="13">
        <v>1</v>
      </c>
      <c r="K257" s="13" t="s">
        <v>31</v>
      </c>
      <c r="L257" s="13" t="s">
        <v>31</v>
      </c>
      <c r="M257" s="13" t="s">
        <v>31</v>
      </c>
      <c r="N257" s="13" t="s">
        <v>31</v>
      </c>
      <c r="O257" s="13" t="s">
        <v>31</v>
      </c>
      <c r="P257" s="13">
        <f t="shared" si="27"/>
        <v>1</v>
      </c>
      <c r="Q257" s="12"/>
      <c r="R257" s="41" t="str">
        <f t="shared" si="31"/>
        <v/>
      </c>
      <c r="S257" s="41">
        <f t="shared" si="31"/>
        <v>1878900.8530000001</v>
      </c>
      <c r="T257" s="41" t="str">
        <f t="shared" si="31"/>
        <v/>
      </c>
      <c r="U257" s="41" t="str">
        <f t="shared" si="31"/>
        <v/>
      </c>
      <c r="V257" s="41" t="str">
        <f t="shared" si="31"/>
        <v/>
      </c>
      <c r="W257" s="41" t="str">
        <f t="shared" si="31"/>
        <v/>
      </c>
      <c r="X257" s="41" t="str">
        <f t="shared" si="30"/>
        <v/>
      </c>
      <c r="Y257" s="14">
        <f t="shared" si="28"/>
        <v>0</v>
      </c>
      <c r="Z257" s="12"/>
      <c r="AA257" s="10" t="str">
        <f t="shared" si="33"/>
        <v/>
      </c>
      <c r="AB257" s="10">
        <f t="shared" si="33"/>
        <v>8772.9614285714306</v>
      </c>
      <c r="AC257" s="10" t="str">
        <f t="shared" si="33"/>
        <v/>
      </c>
      <c r="AD257" s="10" t="str">
        <f t="shared" si="33"/>
        <v/>
      </c>
      <c r="AE257" s="10" t="str">
        <f t="shared" si="33"/>
        <v/>
      </c>
      <c r="AF257" s="10" t="str">
        <f t="shared" si="33"/>
        <v/>
      </c>
      <c r="AG257" s="10" t="str">
        <f t="shared" si="32"/>
        <v/>
      </c>
      <c r="AH257" s="14">
        <f t="shared" si="29"/>
        <v>0</v>
      </c>
      <c r="AI257" s="12"/>
      <c r="AJ257" s="11" t="str">
        <f>IFERROR(VLOOKUP(A257,'[1]BP-18 Line Detail'!A$1:AJ$65536,36,FALSE),"")</f>
        <v>All Network</v>
      </c>
    </row>
    <row r="258" spans="1:36" x14ac:dyDescent="0.3">
      <c r="A258" s="15" t="s">
        <v>1309</v>
      </c>
      <c r="B258" s="29" t="str">
        <f>VLOOKUP(A258,'[1]Line Pivot'!A$1:C$65536,2,FALSE)</f>
        <v>FAIRMOUNT-PORT ANGELES NO 2</v>
      </c>
      <c r="C258" s="10">
        <f>VLOOKUP(A258,'[1]Line Pivot'!A$1:C$65536,3,FALSE)</f>
        <v>1529338.26</v>
      </c>
      <c r="D258" s="10">
        <f>IFERROR(VLOOKUP(A258,'[1]BP-18 Line Detail'!A$1:C$65536,3,FALSE),"")</f>
        <v>1529338.26</v>
      </c>
      <c r="E258" s="11">
        <f t="shared" si="26"/>
        <v>0</v>
      </c>
      <c r="F258" s="12"/>
      <c r="G258" s="10">
        <f>IFERROR(VLOOKUP(A258,'[1]O&amp;M Pivot'!M$1:V$65536,10,FALSE),0)</f>
        <v>7979.9042857142867</v>
      </c>
      <c r="H258" s="12"/>
      <c r="I258" s="13" t="s">
        <v>31</v>
      </c>
      <c r="J258" s="13">
        <v>1</v>
      </c>
      <c r="K258" s="13" t="s">
        <v>31</v>
      </c>
      <c r="L258" s="13" t="s">
        <v>31</v>
      </c>
      <c r="M258" s="13" t="s">
        <v>31</v>
      </c>
      <c r="N258" s="13" t="s">
        <v>31</v>
      </c>
      <c r="O258" s="13" t="s">
        <v>31</v>
      </c>
      <c r="P258" s="13">
        <f t="shared" si="27"/>
        <v>1</v>
      </c>
      <c r="Q258" s="12"/>
      <c r="R258" s="41" t="str">
        <f t="shared" si="31"/>
        <v/>
      </c>
      <c r="S258" s="41">
        <f t="shared" si="31"/>
        <v>1529338.26</v>
      </c>
      <c r="T258" s="41" t="str">
        <f t="shared" si="31"/>
        <v/>
      </c>
      <c r="U258" s="41" t="str">
        <f t="shared" si="31"/>
        <v/>
      </c>
      <c r="V258" s="41" t="str">
        <f t="shared" si="31"/>
        <v/>
      </c>
      <c r="W258" s="41" t="str">
        <f t="shared" si="31"/>
        <v/>
      </c>
      <c r="X258" s="41" t="str">
        <f t="shared" si="30"/>
        <v/>
      </c>
      <c r="Y258" s="14">
        <f t="shared" si="28"/>
        <v>0</v>
      </c>
      <c r="Z258" s="12"/>
      <c r="AA258" s="10" t="str">
        <f t="shared" si="33"/>
        <v/>
      </c>
      <c r="AB258" s="10">
        <f t="shared" si="33"/>
        <v>7979.9042857142867</v>
      </c>
      <c r="AC258" s="10" t="str">
        <f t="shared" si="33"/>
        <v/>
      </c>
      <c r="AD258" s="10" t="str">
        <f t="shared" si="33"/>
        <v/>
      </c>
      <c r="AE258" s="10" t="str">
        <f t="shared" si="33"/>
        <v/>
      </c>
      <c r="AF258" s="10" t="str">
        <f t="shared" si="33"/>
        <v/>
      </c>
      <c r="AG258" s="10" t="str">
        <f t="shared" si="32"/>
        <v/>
      </c>
      <c r="AH258" s="14">
        <f t="shared" si="29"/>
        <v>0</v>
      </c>
      <c r="AI258" s="12"/>
      <c r="AJ258" s="11" t="str">
        <f>IFERROR(VLOOKUP(A258,'[1]BP-18 Line Detail'!A$1:AJ$65536,36,FALSE),"")</f>
        <v>All Network</v>
      </c>
    </row>
    <row r="259" spans="1:36" x14ac:dyDescent="0.3">
      <c r="A259" s="15" t="s">
        <v>1310</v>
      </c>
      <c r="B259" s="29" t="str">
        <f>VLOOKUP(A259,'[1]Line Pivot'!A$1:C$65536,2,FALSE)</f>
        <v>FAIRVIEW-BANDON NO 1</v>
      </c>
      <c r="C259" s="10">
        <f>VLOOKUP(A259,'[1]Line Pivot'!A$1:C$65536,3,FALSE)</f>
        <v>2329182.2599999998</v>
      </c>
      <c r="D259" s="10">
        <f>IFERROR(VLOOKUP(A259,'[1]BP-18 Line Detail'!A$1:C$65536,3,FALSE),"")</f>
        <v>2210238.1800000002</v>
      </c>
      <c r="E259" s="11">
        <f t="shared" ref="E259:E322" si="34">(C259-D259)/D259</f>
        <v>5.3815050828594231E-2</v>
      </c>
      <c r="F259" s="12"/>
      <c r="G259" s="10">
        <f>IFERROR(VLOOKUP(A259,'[1]O&amp;M Pivot'!M$1:V$65536,10,FALSE),0)</f>
        <v>31863.724285714288</v>
      </c>
      <c r="H259" s="12"/>
      <c r="I259" s="13" t="s">
        <v>31</v>
      </c>
      <c r="J259" s="13">
        <v>1</v>
      </c>
      <c r="K259" s="13" t="s">
        <v>31</v>
      </c>
      <c r="L259" s="13" t="s">
        <v>31</v>
      </c>
      <c r="M259" s="13" t="s">
        <v>31</v>
      </c>
      <c r="N259" s="13" t="s">
        <v>31</v>
      </c>
      <c r="O259" s="13" t="s">
        <v>31</v>
      </c>
      <c r="P259" s="13">
        <f t="shared" ref="P259:P322" si="35">SUM(I259:O259)</f>
        <v>1</v>
      </c>
      <c r="Q259" s="12"/>
      <c r="R259" s="41" t="str">
        <f t="shared" si="31"/>
        <v/>
      </c>
      <c r="S259" s="41">
        <f t="shared" si="31"/>
        <v>2329182.2599999998</v>
      </c>
      <c r="T259" s="41" t="str">
        <f t="shared" si="31"/>
        <v/>
      </c>
      <c r="U259" s="41" t="str">
        <f t="shared" si="31"/>
        <v/>
      </c>
      <c r="V259" s="41" t="str">
        <f t="shared" si="31"/>
        <v/>
      </c>
      <c r="W259" s="41" t="str">
        <f t="shared" si="31"/>
        <v/>
      </c>
      <c r="X259" s="41" t="str">
        <f t="shared" si="30"/>
        <v/>
      </c>
      <c r="Y259" s="14">
        <f t="shared" ref="Y259:Y322" si="36">SUM(R259:X259)-C259</f>
        <v>0</v>
      </c>
      <c r="Z259" s="12"/>
      <c r="AA259" s="10" t="str">
        <f t="shared" si="33"/>
        <v/>
      </c>
      <c r="AB259" s="10">
        <f t="shared" si="33"/>
        <v>31863.724285714288</v>
      </c>
      <c r="AC259" s="10" t="str">
        <f t="shared" si="33"/>
        <v/>
      </c>
      <c r="AD259" s="10" t="str">
        <f t="shared" si="33"/>
        <v/>
      </c>
      <c r="AE259" s="10" t="str">
        <f t="shared" si="33"/>
        <v/>
      </c>
      <c r="AF259" s="10" t="str">
        <f t="shared" si="33"/>
        <v/>
      </c>
      <c r="AG259" s="10" t="str">
        <f t="shared" si="32"/>
        <v/>
      </c>
      <c r="AH259" s="14">
        <f t="shared" ref="AH259:AH322" si="37">SUM(AA259:AG259)-G259</f>
        <v>0</v>
      </c>
      <c r="AI259" s="12"/>
      <c r="AJ259" s="11" t="str">
        <f>IFERROR(VLOOKUP(A259,'[1]BP-18 Line Detail'!A$1:AJ$65536,36,FALSE),"")</f>
        <v>All Network</v>
      </c>
    </row>
    <row r="260" spans="1:36" x14ac:dyDescent="0.3">
      <c r="A260" s="15" t="s">
        <v>1311</v>
      </c>
      <c r="B260" s="29" t="str">
        <f>VLOOKUP(A260,'[1]Line Pivot'!A$1:C$65536,2,FALSE)</f>
        <v>FAIRVIEW-BANDON NO 2</v>
      </c>
      <c r="C260" s="10">
        <f>VLOOKUP(A260,'[1]Line Pivot'!A$1:C$65536,3,FALSE)</f>
        <v>2199172.003</v>
      </c>
      <c r="D260" s="10">
        <f>IFERROR(VLOOKUP(A260,'[1]BP-18 Line Detail'!A$1:C$65536,3,FALSE),"")</f>
        <v>2199172.003</v>
      </c>
      <c r="E260" s="11">
        <f t="shared" si="34"/>
        <v>0</v>
      </c>
      <c r="F260" s="12"/>
      <c r="G260" s="10">
        <f>IFERROR(VLOOKUP(A260,'[1]O&amp;M Pivot'!M$1:V$65536,10,FALSE),0)</f>
        <v>9786.3557142857153</v>
      </c>
      <c r="H260" s="12"/>
      <c r="I260" s="13" t="s">
        <v>31</v>
      </c>
      <c r="J260" s="13">
        <v>1</v>
      </c>
      <c r="K260" s="13" t="s">
        <v>31</v>
      </c>
      <c r="L260" s="13" t="s">
        <v>31</v>
      </c>
      <c r="M260" s="13" t="s">
        <v>31</v>
      </c>
      <c r="N260" s="13" t="s">
        <v>31</v>
      </c>
      <c r="O260" s="13" t="s">
        <v>31</v>
      </c>
      <c r="P260" s="13">
        <f t="shared" si="35"/>
        <v>1</v>
      </c>
      <c r="Q260" s="12"/>
      <c r="R260" s="41" t="str">
        <f t="shared" si="31"/>
        <v/>
      </c>
      <c r="S260" s="41">
        <f t="shared" si="31"/>
        <v>2199172.003</v>
      </c>
      <c r="T260" s="41" t="str">
        <f t="shared" si="31"/>
        <v/>
      </c>
      <c r="U260" s="41" t="str">
        <f t="shared" ref="U260:X323" si="38">IFERROR(L260*$C260,"")</f>
        <v/>
      </c>
      <c r="V260" s="41" t="str">
        <f t="shared" si="38"/>
        <v/>
      </c>
      <c r="W260" s="41" t="str">
        <f t="shared" si="38"/>
        <v/>
      </c>
      <c r="X260" s="41" t="str">
        <f t="shared" si="30"/>
        <v/>
      </c>
      <c r="Y260" s="14">
        <f t="shared" si="36"/>
        <v>0</v>
      </c>
      <c r="Z260" s="12"/>
      <c r="AA260" s="10" t="str">
        <f t="shared" si="33"/>
        <v/>
      </c>
      <c r="AB260" s="10">
        <f t="shared" si="33"/>
        <v>9786.3557142857153</v>
      </c>
      <c r="AC260" s="10" t="str">
        <f t="shared" si="33"/>
        <v/>
      </c>
      <c r="AD260" s="10" t="str">
        <f t="shared" si="33"/>
        <v/>
      </c>
      <c r="AE260" s="10" t="str">
        <f t="shared" si="33"/>
        <v/>
      </c>
      <c r="AF260" s="10" t="str">
        <f t="shared" si="33"/>
        <v/>
      </c>
      <c r="AG260" s="10" t="str">
        <f t="shared" si="32"/>
        <v/>
      </c>
      <c r="AH260" s="14">
        <f t="shared" si="37"/>
        <v>0</v>
      </c>
      <c r="AI260" s="12"/>
      <c r="AJ260" s="11" t="str">
        <f>IFERROR(VLOOKUP(A260,'[1]BP-18 Line Detail'!A$1:AJ$65536,36,FALSE),"")</f>
        <v>All Network</v>
      </c>
    </row>
    <row r="261" spans="1:36" x14ac:dyDescent="0.3">
      <c r="A261" s="15" t="s">
        <v>1312</v>
      </c>
      <c r="B261" s="29" t="str">
        <f>VLOOKUP(A261,'[1]Line Pivot'!A$1:C$65536,2,FALSE)</f>
        <v>FAIRVIEW-ROGUE NO 1</v>
      </c>
      <c r="C261" s="10">
        <f>VLOOKUP(A261,'[1]Line Pivot'!A$1:C$65536,3,FALSE)</f>
        <v>6893302.4399999995</v>
      </c>
      <c r="D261" s="10">
        <f>IFERROR(VLOOKUP(A261,'[1]BP-18 Line Detail'!A$1:C$65536,3,FALSE),"")</f>
        <v>6893302.4399999995</v>
      </c>
      <c r="E261" s="11">
        <f t="shared" si="34"/>
        <v>0</v>
      </c>
      <c r="F261" s="12"/>
      <c r="G261" s="10">
        <f>IFERROR(VLOOKUP(A261,'[1]O&amp;M Pivot'!M$1:V$65536,10,FALSE),0)</f>
        <v>43835.391428571427</v>
      </c>
      <c r="H261" s="12"/>
      <c r="I261" s="13" t="s">
        <v>31</v>
      </c>
      <c r="J261" s="13">
        <v>1</v>
      </c>
      <c r="K261" s="13" t="s">
        <v>31</v>
      </c>
      <c r="L261" s="13" t="s">
        <v>31</v>
      </c>
      <c r="M261" s="13" t="s">
        <v>31</v>
      </c>
      <c r="N261" s="13" t="s">
        <v>31</v>
      </c>
      <c r="O261" s="13" t="s">
        <v>31</v>
      </c>
      <c r="P261" s="13">
        <f t="shared" si="35"/>
        <v>1</v>
      </c>
      <c r="Q261" s="12"/>
      <c r="R261" s="41" t="str">
        <f t="shared" ref="R261:X324" si="39">IFERROR(I261*$C261,"")</f>
        <v/>
      </c>
      <c r="S261" s="41">
        <f t="shared" si="39"/>
        <v>6893302.4399999995</v>
      </c>
      <c r="T261" s="41" t="str">
        <f t="shared" si="39"/>
        <v/>
      </c>
      <c r="U261" s="41" t="str">
        <f t="shared" si="38"/>
        <v/>
      </c>
      <c r="V261" s="41" t="str">
        <f t="shared" si="38"/>
        <v/>
      </c>
      <c r="W261" s="41" t="str">
        <f t="shared" si="38"/>
        <v/>
      </c>
      <c r="X261" s="41" t="str">
        <f t="shared" si="30"/>
        <v/>
      </c>
      <c r="Y261" s="14">
        <f t="shared" si="36"/>
        <v>0</v>
      </c>
      <c r="Z261" s="12"/>
      <c r="AA261" s="10" t="str">
        <f t="shared" si="33"/>
        <v/>
      </c>
      <c r="AB261" s="10">
        <f t="shared" si="33"/>
        <v>43835.391428571427</v>
      </c>
      <c r="AC261" s="10" t="str">
        <f t="shared" si="33"/>
        <v/>
      </c>
      <c r="AD261" s="10" t="str">
        <f t="shared" si="33"/>
        <v/>
      </c>
      <c r="AE261" s="10" t="str">
        <f t="shared" si="33"/>
        <v/>
      </c>
      <c r="AF261" s="10" t="str">
        <f t="shared" si="33"/>
        <v/>
      </c>
      <c r="AG261" s="10" t="str">
        <f t="shared" si="32"/>
        <v/>
      </c>
      <c r="AH261" s="14">
        <f t="shared" si="37"/>
        <v>0</v>
      </c>
      <c r="AI261" s="12"/>
      <c r="AJ261" s="11" t="str">
        <f>IFERROR(VLOOKUP(A261,'[1]BP-18 Line Detail'!A$1:AJ$65536,36,FALSE),"")</f>
        <v>All Network</v>
      </c>
    </row>
    <row r="262" spans="1:36" x14ac:dyDescent="0.3">
      <c r="A262" s="15" t="s">
        <v>1313</v>
      </c>
      <c r="B262" s="29" t="str">
        <f>VLOOKUP(A262,'[1]Line Pivot'!A$1:C$65536,2,FALSE)</f>
        <v>FIDALGO-BELLINGHAM FIBER SYSTEM (BLACK ROCK CABLE INC)</v>
      </c>
      <c r="C262" s="10">
        <f>VLOOKUP(A262,'[1]Line Pivot'!A$1:C$65536,3,FALSE)</f>
        <v>360929.65</v>
      </c>
      <c r="D262" s="10">
        <f>IFERROR(VLOOKUP(A262,'[1]BP-18 Line Detail'!A$1:C$65536,3,FALSE),"")</f>
        <v>360929.65</v>
      </c>
      <c r="E262" s="11">
        <f t="shared" si="34"/>
        <v>0</v>
      </c>
      <c r="F262" s="12"/>
      <c r="G262" s="10">
        <f>IFERROR(VLOOKUP(A262,'[1]O&amp;M Pivot'!M$1:V$65536,10,FALSE),0)</f>
        <v>0</v>
      </c>
      <c r="H262" s="12"/>
      <c r="I262" s="13" t="s">
        <v>31</v>
      </c>
      <c r="J262" s="13" t="s">
        <v>31</v>
      </c>
      <c r="K262" s="13" t="s">
        <v>31</v>
      </c>
      <c r="L262" s="13" t="s">
        <v>31</v>
      </c>
      <c r="M262" s="13" t="s">
        <v>31</v>
      </c>
      <c r="N262" s="13" t="s">
        <v>31</v>
      </c>
      <c r="O262" s="13">
        <v>1</v>
      </c>
      <c r="P262" s="13">
        <f t="shared" si="35"/>
        <v>1</v>
      </c>
      <c r="Q262" s="12"/>
      <c r="R262" s="41" t="str">
        <f t="shared" si="39"/>
        <v/>
      </c>
      <c r="S262" s="41" t="str">
        <f t="shared" si="39"/>
        <v/>
      </c>
      <c r="T262" s="41" t="str">
        <f t="shared" si="39"/>
        <v/>
      </c>
      <c r="U262" s="41" t="str">
        <f t="shared" si="38"/>
        <v/>
      </c>
      <c r="V262" s="41" t="str">
        <f t="shared" si="38"/>
        <v/>
      </c>
      <c r="W262" s="41" t="str">
        <f t="shared" si="38"/>
        <v/>
      </c>
      <c r="X262" s="41">
        <f t="shared" si="30"/>
        <v>360929.65</v>
      </c>
      <c r="Y262" s="14">
        <f t="shared" si="36"/>
        <v>0</v>
      </c>
      <c r="Z262" s="12"/>
      <c r="AA262" s="10" t="str">
        <f t="shared" si="33"/>
        <v/>
      </c>
      <c r="AB262" s="10" t="str">
        <f t="shared" si="33"/>
        <v/>
      </c>
      <c r="AC262" s="10" t="str">
        <f t="shared" si="33"/>
        <v/>
      </c>
      <c r="AD262" s="10" t="str">
        <f t="shared" si="33"/>
        <v/>
      </c>
      <c r="AE262" s="10" t="str">
        <f t="shared" si="33"/>
        <v/>
      </c>
      <c r="AF262" s="10" t="str">
        <f t="shared" si="33"/>
        <v/>
      </c>
      <c r="AG262" s="10">
        <f t="shared" si="32"/>
        <v>0</v>
      </c>
      <c r="AH262" s="14">
        <f t="shared" si="37"/>
        <v>0</v>
      </c>
      <c r="AI262" s="12"/>
      <c r="AJ262" s="11" t="str">
        <f>IFERROR(VLOOKUP(A262,'[1]BP-18 Line Detail'!A$1:AJ$65536,36,FALSE),"")</f>
        <v>MLEASE All Ancillary</v>
      </c>
    </row>
    <row r="263" spans="1:36" x14ac:dyDescent="0.3">
      <c r="A263" s="15" t="s">
        <v>1314</v>
      </c>
      <c r="B263" s="29" t="str">
        <f>VLOOKUP(A263,'[1]Line Pivot'!A$1:C$65536,2,FALSE)</f>
        <v>FIDALGO-LOPEZ ISLAND NO 3</v>
      </c>
      <c r="C263" s="10">
        <f>VLOOKUP(A263,'[1]Line Pivot'!A$1:C$65536,3,FALSE)</f>
        <v>1929609</v>
      </c>
      <c r="D263" s="10">
        <f>IFERROR(VLOOKUP(A263,'[1]BP-18 Line Detail'!A$1:C$65536,3,FALSE),"")</f>
        <v>1929609</v>
      </c>
      <c r="E263" s="11">
        <f t="shared" si="34"/>
        <v>0</v>
      </c>
      <c r="F263" s="12"/>
      <c r="G263" s="10">
        <f>IFERROR(VLOOKUP(A263,'[1]O&amp;M Pivot'!M$1:V$65536,10,FALSE),0)</f>
        <v>1226.4514285714286</v>
      </c>
      <c r="H263" s="12"/>
      <c r="I263" s="13" t="s">
        <v>31</v>
      </c>
      <c r="J263" s="13">
        <v>1</v>
      </c>
      <c r="K263" s="13" t="s">
        <v>31</v>
      </c>
      <c r="L263" s="13" t="s">
        <v>31</v>
      </c>
      <c r="M263" s="13" t="s">
        <v>31</v>
      </c>
      <c r="N263" s="13" t="s">
        <v>31</v>
      </c>
      <c r="O263" s="13" t="s">
        <v>31</v>
      </c>
      <c r="P263" s="13">
        <f t="shared" si="35"/>
        <v>1</v>
      </c>
      <c r="Q263" s="12"/>
      <c r="R263" s="41" t="str">
        <f t="shared" si="39"/>
        <v/>
      </c>
      <c r="S263" s="41">
        <f t="shared" si="39"/>
        <v>1929609</v>
      </c>
      <c r="T263" s="41" t="str">
        <f t="shared" si="39"/>
        <v/>
      </c>
      <c r="U263" s="41" t="str">
        <f t="shared" si="38"/>
        <v/>
      </c>
      <c r="V263" s="41" t="str">
        <f t="shared" si="38"/>
        <v/>
      </c>
      <c r="W263" s="41" t="str">
        <f t="shared" si="38"/>
        <v/>
      </c>
      <c r="X263" s="41" t="str">
        <f t="shared" si="30"/>
        <v/>
      </c>
      <c r="Y263" s="14">
        <f t="shared" si="36"/>
        <v>0</v>
      </c>
      <c r="Z263" s="12"/>
      <c r="AA263" s="10" t="str">
        <f t="shared" si="33"/>
        <v/>
      </c>
      <c r="AB263" s="10">
        <f t="shared" si="33"/>
        <v>1226.4514285714286</v>
      </c>
      <c r="AC263" s="10" t="str">
        <f t="shared" si="33"/>
        <v/>
      </c>
      <c r="AD263" s="10" t="str">
        <f t="shared" si="33"/>
        <v/>
      </c>
      <c r="AE263" s="10" t="str">
        <f t="shared" si="33"/>
        <v/>
      </c>
      <c r="AF263" s="10" t="str">
        <f t="shared" si="33"/>
        <v/>
      </c>
      <c r="AG263" s="10" t="str">
        <f t="shared" si="32"/>
        <v/>
      </c>
      <c r="AH263" s="14">
        <f t="shared" si="37"/>
        <v>0</v>
      </c>
      <c r="AI263" s="12"/>
      <c r="AJ263" s="11" t="str">
        <f>IFERROR(VLOOKUP(A263,'[1]BP-18 Line Detail'!A$1:AJ$65536,36,FALSE),"")</f>
        <v>All Network</v>
      </c>
    </row>
    <row r="264" spans="1:36" x14ac:dyDescent="0.3">
      <c r="A264" s="15" t="s">
        <v>1315</v>
      </c>
      <c r="B264" s="29" t="str">
        <f>VLOOKUP(A264,'[1]Line Pivot'!A$1:C$65536,2,FALSE)</f>
        <v>FIDALGO-LOPEZ ISLAND NO 4</v>
      </c>
      <c r="C264" s="10">
        <f>VLOOKUP(A264,'[1]Line Pivot'!A$1:C$65536,3,FALSE)</f>
        <v>4794685.34</v>
      </c>
      <c r="D264" s="10">
        <f>IFERROR(VLOOKUP(A264,'[1]BP-18 Line Detail'!A$1:C$65536,3,FALSE),"")</f>
        <v>4794685.34</v>
      </c>
      <c r="E264" s="11">
        <f t="shared" si="34"/>
        <v>0</v>
      </c>
      <c r="F264" s="12"/>
      <c r="G264" s="10">
        <f>IFERROR(VLOOKUP(A264,'[1]O&amp;M Pivot'!M$1:V$65536,10,FALSE),0)</f>
        <v>0</v>
      </c>
      <c r="H264" s="12"/>
      <c r="I264" s="13" t="s">
        <v>31</v>
      </c>
      <c r="J264" s="13">
        <v>1</v>
      </c>
      <c r="K264" s="13" t="s">
        <v>31</v>
      </c>
      <c r="L264" s="13" t="s">
        <v>31</v>
      </c>
      <c r="M264" s="13" t="s">
        <v>31</v>
      </c>
      <c r="N264" s="13" t="s">
        <v>31</v>
      </c>
      <c r="O264" s="13" t="s">
        <v>31</v>
      </c>
      <c r="P264" s="13">
        <f t="shared" si="35"/>
        <v>1</v>
      </c>
      <c r="Q264" s="12"/>
      <c r="R264" s="41" t="str">
        <f t="shared" si="39"/>
        <v/>
      </c>
      <c r="S264" s="41">
        <f t="shared" si="39"/>
        <v>4794685.34</v>
      </c>
      <c r="T264" s="41" t="str">
        <f t="shared" si="39"/>
        <v/>
      </c>
      <c r="U264" s="41" t="str">
        <f t="shared" si="38"/>
        <v/>
      </c>
      <c r="V264" s="41" t="str">
        <f t="shared" si="38"/>
        <v/>
      </c>
      <c r="W264" s="41" t="str">
        <f t="shared" si="38"/>
        <v/>
      </c>
      <c r="X264" s="41" t="str">
        <f t="shared" si="30"/>
        <v/>
      </c>
      <c r="Y264" s="14">
        <f t="shared" si="36"/>
        <v>0</v>
      </c>
      <c r="Z264" s="12"/>
      <c r="AA264" s="10" t="str">
        <f t="shared" si="33"/>
        <v/>
      </c>
      <c r="AB264" s="10">
        <f t="shared" si="33"/>
        <v>0</v>
      </c>
      <c r="AC264" s="10" t="str">
        <f t="shared" si="33"/>
        <v/>
      </c>
      <c r="AD264" s="10" t="str">
        <f t="shared" ref="AD264:AG327" si="40">IFERROR(L264*$G264,"")</f>
        <v/>
      </c>
      <c r="AE264" s="10" t="str">
        <f t="shared" si="40"/>
        <v/>
      </c>
      <c r="AF264" s="10" t="str">
        <f t="shared" si="40"/>
        <v/>
      </c>
      <c r="AG264" s="10" t="str">
        <f t="shared" si="32"/>
        <v/>
      </c>
      <c r="AH264" s="14">
        <f t="shared" si="37"/>
        <v>0</v>
      </c>
      <c r="AI264" s="12"/>
      <c r="AJ264" s="11" t="str">
        <f>IFERROR(VLOOKUP(A264,'[1]BP-18 Line Detail'!A$1:AJ$65536,36,FALSE),"")</f>
        <v>All Network</v>
      </c>
    </row>
    <row r="265" spans="1:36" x14ac:dyDescent="0.3">
      <c r="A265" s="15" t="s">
        <v>1316</v>
      </c>
      <c r="B265" s="29" t="str">
        <f>VLOOKUP(A265,'[1]Line Pivot'!A$1:C$65536,2,FALSE)</f>
        <v>FIDALGO-LOPEZ ISLAND NO 5</v>
      </c>
      <c r="C265" s="10">
        <f>VLOOKUP(A265,'[1]Line Pivot'!A$1:C$65536,3,FALSE)</f>
        <v>13833755.460000001</v>
      </c>
      <c r="D265" s="10">
        <f>IFERROR(VLOOKUP(A265,'[1]BP-18 Line Detail'!A$1:C$65536,3,FALSE),"")</f>
        <v>13833755.460000001</v>
      </c>
      <c r="E265" s="11">
        <f t="shared" si="34"/>
        <v>0</v>
      </c>
      <c r="F265" s="12"/>
      <c r="G265" s="10">
        <f>IFERROR(VLOOKUP(A265,'[1]O&amp;M Pivot'!M$1:V$65536,10,FALSE),0)</f>
        <v>1123.2157142857143</v>
      </c>
      <c r="H265" s="12"/>
      <c r="I265" s="13" t="s">
        <v>31</v>
      </c>
      <c r="J265" s="13">
        <v>1</v>
      </c>
      <c r="K265" s="13" t="s">
        <v>31</v>
      </c>
      <c r="L265" s="13" t="s">
        <v>31</v>
      </c>
      <c r="M265" s="13" t="s">
        <v>31</v>
      </c>
      <c r="N265" s="13" t="s">
        <v>31</v>
      </c>
      <c r="O265" s="13" t="s">
        <v>31</v>
      </c>
      <c r="P265" s="13">
        <f t="shared" si="35"/>
        <v>1</v>
      </c>
      <c r="Q265" s="12"/>
      <c r="R265" s="41" t="str">
        <f t="shared" si="39"/>
        <v/>
      </c>
      <c r="S265" s="41">
        <f t="shared" si="39"/>
        <v>13833755.460000001</v>
      </c>
      <c r="T265" s="41" t="str">
        <f t="shared" si="39"/>
        <v/>
      </c>
      <c r="U265" s="41" t="str">
        <f t="shared" si="38"/>
        <v/>
      </c>
      <c r="V265" s="41" t="str">
        <f t="shared" si="38"/>
        <v/>
      </c>
      <c r="W265" s="41" t="str">
        <f t="shared" si="38"/>
        <v/>
      </c>
      <c r="X265" s="41" t="str">
        <f t="shared" si="30"/>
        <v/>
      </c>
      <c r="Y265" s="14">
        <f t="shared" si="36"/>
        <v>0</v>
      </c>
      <c r="Z265" s="12"/>
      <c r="AA265" s="10" t="str">
        <f t="shared" ref="AA265:AG328" si="41">IFERROR(I265*$G265,"")</f>
        <v/>
      </c>
      <c r="AB265" s="10">
        <f t="shared" si="41"/>
        <v>1123.2157142857143</v>
      </c>
      <c r="AC265" s="10" t="str">
        <f t="shared" si="41"/>
        <v/>
      </c>
      <c r="AD265" s="10" t="str">
        <f t="shared" si="40"/>
        <v/>
      </c>
      <c r="AE265" s="10" t="str">
        <f t="shared" si="40"/>
        <v/>
      </c>
      <c r="AF265" s="10" t="str">
        <f t="shared" si="40"/>
        <v/>
      </c>
      <c r="AG265" s="10" t="str">
        <f t="shared" si="32"/>
        <v/>
      </c>
      <c r="AH265" s="14">
        <f t="shared" si="37"/>
        <v>0</v>
      </c>
      <c r="AI265" s="12"/>
      <c r="AJ265" s="11" t="str">
        <f>IFERROR(VLOOKUP(A265,'[1]BP-18 Line Detail'!A$1:AJ$65536,36,FALSE),"")</f>
        <v>All Network</v>
      </c>
    </row>
    <row r="266" spans="1:36" x14ac:dyDescent="0.3">
      <c r="A266" s="15" t="s">
        <v>1317</v>
      </c>
      <c r="B266" s="29" t="str">
        <f>VLOOKUP(A266,'[1]Line Pivot'!A$1:C$65536,2,FALSE)</f>
        <v>FILBERT TAP TO FOREST GROVE-MCMINNVILLE NO 1</v>
      </c>
      <c r="C266" s="10">
        <f>VLOOKUP(A266,'[1]Line Pivot'!A$1:C$65536,3,FALSE)</f>
        <v>290501.09000000003</v>
      </c>
      <c r="D266" s="10">
        <f>IFERROR(VLOOKUP(A266,'[1]BP-18 Line Detail'!A$1:C$65536,3,FALSE),"")</f>
        <v>290501.08999999997</v>
      </c>
      <c r="E266" s="11">
        <f t="shared" si="34"/>
        <v>2.0036985373606486E-16</v>
      </c>
      <c r="F266" s="12"/>
      <c r="G266" s="10">
        <f>IFERROR(VLOOKUP(A266,'[1]O&amp;M Pivot'!M$1:V$65536,10,FALSE),0)</f>
        <v>129.95428571428573</v>
      </c>
      <c r="H266" s="12"/>
      <c r="I266" s="13" t="s">
        <v>31</v>
      </c>
      <c r="J266" s="13">
        <v>1</v>
      </c>
      <c r="K266" s="13" t="s">
        <v>31</v>
      </c>
      <c r="L266" s="13" t="s">
        <v>31</v>
      </c>
      <c r="M266" s="13" t="s">
        <v>31</v>
      </c>
      <c r="N266" s="13" t="s">
        <v>31</v>
      </c>
      <c r="O266" s="13" t="s">
        <v>31</v>
      </c>
      <c r="P266" s="13">
        <f t="shared" si="35"/>
        <v>1</v>
      </c>
      <c r="Q266" s="12"/>
      <c r="R266" s="41" t="str">
        <f t="shared" si="39"/>
        <v/>
      </c>
      <c r="S266" s="41">
        <f t="shared" si="39"/>
        <v>290501.09000000003</v>
      </c>
      <c r="T266" s="41" t="str">
        <f t="shared" si="39"/>
        <v/>
      </c>
      <c r="U266" s="41" t="str">
        <f t="shared" si="38"/>
        <v/>
      </c>
      <c r="V266" s="41" t="str">
        <f t="shared" si="38"/>
        <v/>
      </c>
      <c r="W266" s="41" t="str">
        <f t="shared" si="38"/>
        <v/>
      </c>
      <c r="X266" s="41" t="str">
        <f t="shared" si="30"/>
        <v/>
      </c>
      <c r="Y266" s="14">
        <f t="shared" si="36"/>
        <v>0</v>
      </c>
      <c r="Z266" s="12"/>
      <c r="AA266" s="10" t="str">
        <f t="shared" si="41"/>
        <v/>
      </c>
      <c r="AB266" s="10">
        <f t="shared" si="41"/>
        <v>129.95428571428573</v>
      </c>
      <c r="AC266" s="10" t="str">
        <f t="shared" si="41"/>
        <v/>
      </c>
      <c r="AD266" s="10" t="str">
        <f t="shared" si="40"/>
        <v/>
      </c>
      <c r="AE266" s="10" t="str">
        <f t="shared" si="40"/>
        <v/>
      </c>
      <c r="AF266" s="10" t="str">
        <f t="shared" si="40"/>
        <v/>
      </c>
      <c r="AG266" s="10" t="str">
        <f t="shared" si="32"/>
        <v/>
      </c>
      <c r="AH266" s="14">
        <f t="shared" si="37"/>
        <v>0</v>
      </c>
      <c r="AI266" s="12"/>
      <c r="AJ266" s="11" t="str">
        <f>IFERROR(VLOOKUP(A266,'[1]BP-18 Line Detail'!A$1:AJ$65536,36,FALSE),"")</f>
        <v>All Network</v>
      </c>
    </row>
    <row r="267" spans="1:36" x14ac:dyDescent="0.3">
      <c r="A267" s="15" t="s">
        <v>1318</v>
      </c>
      <c r="B267" s="29" t="str">
        <f>VLOOKUP(A267,'[1]Line Pivot'!A$1:C$65536,2,FALSE)</f>
        <v>FLATHEAD-HOT SPRINGS NO 1</v>
      </c>
      <c r="C267" s="10">
        <f>VLOOKUP(A267,'[1]Line Pivot'!A$1:C$65536,3,FALSE)</f>
        <v>3257393</v>
      </c>
      <c r="D267" s="10">
        <f>IFERROR(VLOOKUP(A267,'[1]BP-18 Line Detail'!A$1:C$65536,3,FALSE),"")</f>
        <v>3257393</v>
      </c>
      <c r="E267" s="11">
        <f t="shared" si="34"/>
        <v>0</v>
      </c>
      <c r="F267" s="12"/>
      <c r="G267" s="10">
        <f>IFERROR(VLOOKUP(A267,'[1]O&amp;M Pivot'!M$1:V$65536,10,FALSE),0)</f>
        <v>16066.892857142857</v>
      </c>
      <c r="H267" s="12"/>
      <c r="I267" s="13" t="s">
        <v>31</v>
      </c>
      <c r="J267" s="13">
        <v>1</v>
      </c>
      <c r="K267" s="13" t="s">
        <v>31</v>
      </c>
      <c r="L267" s="13" t="s">
        <v>31</v>
      </c>
      <c r="M267" s="13" t="s">
        <v>31</v>
      </c>
      <c r="N267" s="13" t="s">
        <v>31</v>
      </c>
      <c r="O267" s="13" t="s">
        <v>31</v>
      </c>
      <c r="P267" s="13">
        <f t="shared" si="35"/>
        <v>1</v>
      </c>
      <c r="Q267" s="12"/>
      <c r="R267" s="41" t="str">
        <f t="shared" si="39"/>
        <v/>
      </c>
      <c r="S267" s="41">
        <f t="shared" si="39"/>
        <v>3257393</v>
      </c>
      <c r="T267" s="41" t="str">
        <f t="shared" si="39"/>
        <v/>
      </c>
      <c r="U267" s="41" t="str">
        <f t="shared" si="38"/>
        <v/>
      </c>
      <c r="V267" s="41" t="str">
        <f t="shared" si="38"/>
        <v/>
      </c>
      <c r="W267" s="41" t="str">
        <f t="shared" si="38"/>
        <v/>
      </c>
      <c r="X267" s="41" t="str">
        <f t="shared" si="30"/>
        <v/>
      </c>
      <c r="Y267" s="14">
        <f t="shared" si="36"/>
        <v>0</v>
      </c>
      <c r="Z267" s="12"/>
      <c r="AA267" s="10" t="str">
        <f t="shared" si="41"/>
        <v/>
      </c>
      <c r="AB267" s="10">
        <f t="shared" si="41"/>
        <v>16066.892857142857</v>
      </c>
      <c r="AC267" s="10" t="str">
        <f t="shared" si="41"/>
        <v/>
      </c>
      <c r="AD267" s="10" t="str">
        <f t="shared" si="40"/>
        <v/>
      </c>
      <c r="AE267" s="10" t="str">
        <f t="shared" si="40"/>
        <v/>
      </c>
      <c r="AF267" s="10" t="str">
        <f t="shared" si="40"/>
        <v/>
      </c>
      <c r="AG267" s="10" t="str">
        <f t="shared" si="32"/>
        <v/>
      </c>
      <c r="AH267" s="14">
        <f t="shared" si="37"/>
        <v>0</v>
      </c>
      <c r="AI267" s="12"/>
      <c r="AJ267" s="11" t="str">
        <f>IFERROR(VLOOKUP(A267,'[1]BP-18 Line Detail'!A$1:AJ$65536,36,FALSE),"")</f>
        <v>All Network</v>
      </c>
    </row>
    <row r="268" spans="1:36" x14ac:dyDescent="0.3">
      <c r="A268" s="15" t="s">
        <v>1319</v>
      </c>
      <c r="B268" s="29" t="str">
        <f>VLOOKUP(A268,'[1]Line Pivot'!A$1:C$65536,2,FALSE)</f>
        <v>FORDS PRAIRIE TAP TO CHEHALIS-CENTRALIA NO 2</v>
      </c>
      <c r="C268" s="10">
        <f>VLOOKUP(A268,'[1]Line Pivot'!A$1:C$65536,3,FALSE)</f>
        <v>23009</v>
      </c>
      <c r="D268" s="10">
        <f>IFERROR(VLOOKUP(A268,'[1]BP-18 Line Detail'!A$1:C$65536,3,FALSE),"")</f>
        <v>23009</v>
      </c>
      <c r="E268" s="11">
        <f t="shared" si="34"/>
        <v>0</v>
      </c>
      <c r="F268" s="12"/>
      <c r="G268" s="10">
        <f>IFERROR(VLOOKUP(A268,'[1]O&amp;M Pivot'!M$1:V$65536,10,FALSE),0)</f>
        <v>179.33285714285716</v>
      </c>
      <c r="H268" s="12"/>
      <c r="I268" s="13" t="s">
        <v>31</v>
      </c>
      <c r="J268" s="13">
        <v>1</v>
      </c>
      <c r="K268" s="13" t="s">
        <v>31</v>
      </c>
      <c r="L268" s="13" t="s">
        <v>31</v>
      </c>
      <c r="M268" s="13" t="s">
        <v>31</v>
      </c>
      <c r="N268" s="13" t="s">
        <v>31</v>
      </c>
      <c r="O268" s="13" t="s">
        <v>31</v>
      </c>
      <c r="P268" s="13">
        <f t="shared" si="35"/>
        <v>1</v>
      </c>
      <c r="Q268" s="12"/>
      <c r="R268" s="41" t="str">
        <f t="shared" si="39"/>
        <v/>
      </c>
      <c r="S268" s="41">
        <f t="shared" si="39"/>
        <v>23009</v>
      </c>
      <c r="T268" s="41" t="str">
        <f t="shared" si="39"/>
        <v/>
      </c>
      <c r="U268" s="41" t="str">
        <f t="shared" si="38"/>
        <v/>
      </c>
      <c r="V268" s="41" t="str">
        <f t="shared" si="38"/>
        <v/>
      </c>
      <c r="W268" s="41" t="str">
        <f t="shared" si="38"/>
        <v/>
      </c>
      <c r="X268" s="41" t="str">
        <f t="shared" si="30"/>
        <v/>
      </c>
      <c r="Y268" s="14">
        <f t="shared" si="36"/>
        <v>0</v>
      </c>
      <c r="Z268" s="12"/>
      <c r="AA268" s="10" t="str">
        <f t="shared" si="41"/>
        <v/>
      </c>
      <c r="AB268" s="10">
        <f t="shared" si="41"/>
        <v>179.33285714285716</v>
      </c>
      <c r="AC268" s="10" t="str">
        <f t="shared" si="41"/>
        <v/>
      </c>
      <c r="AD268" s="10" t="str">
        <f t="shared" si="40"/>
        <v/>
      </c>
      <c r="AE268" s="10" t="str">
        <f t="shared" si="40"/>
        <v/>
      </c>
      <c r="AF268" s="10" t="str">
        <f t="shared" si="40"/>
        <v/>
      </c>
      <c r="AG268" s="10" t="str">
        <f t="shared" si="32"/>
        <v/>
      </c>
      <c r="AH268" s="14">
        <f t="shared" si="37"/>
        <v>0</v>
      </c>
      <c r="AI268" s="12"/>
      <c r="AJ268" s="11" t="str">
        <f>IFERROR(VLOOKUP(A268,'[1]BP-18 Line Detail'!A$1:AJ$65536,36,FALSE),"")</f>
        <v>All Network</v>
      </c>
    </row>
    <row r="269" spans="1:36" x14ac:dyDescent="0.3">
      <c r="A269" s="15" t="s">
        <v>1320</v>
      </c>
      <c r="B269" s="29" t="str">
        <f>VLOOKUP(A269,'[1]Line Pivot'!A$1:C$65536,2,FALSE)</f>
        <v>FOREST GROVE-MCMINNVILLE NO 1</v>
      </c>
      <c r="C269" s="10">
        <f>VLOOKUP(A269,'[1]Line Pivot'!A$1:C$65536,3,FALSE)</f>
        <v>2152667.9699999997</v>
      </c>
      <c r="D269" s="10">
        <f>IFERROR(VLOOKUP(A269,'[1]BP-18 Line Detail'!A$1:C$65536,3,FALSE),"")</f>
        <v>1677797.77</v>
      </c>
      <c r="E269" s="11">
        <f t="shared" si="34"/>
        <v>0.2830318459655598</v>
      </c>
      <c r="F269" s="12"/>
      <c r="G269" s="10">
        <f>IFERROR(VLOOKUP(A269,'[1]O&amp;M Pivot'!M$1:V$65536,10,FALSE),0)</f>
        <v>9230.841428571428</v>
      </c>
      <c r="H269" s="12"/>
      <c r="I269" s="13" t="s">
        <v>31</v>
      </c>
      <c r="J269" s="13">
        <v>1</v>
      </c>
      <c r="K269" s="13" t="s">
        <v>31</v>
      </c>
      <c r="L269" s="13" t="s">
        <v>31</v>
      </c>
      <c r="M269" s="13" t="s">
        <v>31</v>
      </c>
      <c r="N269" s="13" t="s">
        <v>31</v>
      </c>
      <c r="O269" s="13" t="s">
        <v>31</v>
      </c>
      <c r="P269" s="13">
        <f t="shared" si="35"/>
        <v>1</v>
      </c>
      <c r="Q269" s="12"/>
      <c r="R269" s="41" t="str">
        <f t="shared" si="39"/>
        <v/>
      </c>
      <c r="S269" s="41">
        <f t="shared" si="39"/>
        <v>2152667.9699999997</v>
      </c>
      <c r="T269" s="41" t="str">
        <f t="shared" si="39"/>
        <v/>
      </c>
      <c r="U269" s="41" t="str">
        <f t="shared" si="38"/>
        <v/>
      </c>
      <c r="V269" s="41" t="str">
        <f t="shared" si="38"/>
        <v/>
      </c>
      <c r="W269" s="41" t="str">
        <f t="shared" si="38"/>
        <v/>
      </c>
      <c r="X269" s="41" t="str">
        <f t="shared" si="30"/>
        <v/>
      </c>
      <c r="Y269" s="14">
        <f t="shared" si="36"/>
        <v>0</v>
      </c>
      <c r="Z269" s="12"/>
      <c r="AA269" s="10" t="str">
        <f t="shared" si="41"/>
        <v/>
      </c>
      <c r="AB269" s="10">
        <f t="shared" si="41"/>
        <v>9230.841428571428</v>
      </c>
      <c r="AC269" s="10" t="str">
        <f t="shared" si="41"/>
        <v/>
      </c>
      <c r="AD269" s="10" t="str">
        <f t="shared" si="40"/>
        <v/>
      </c>
      <c r="AE269" s="10" t="str">
        <f t="shared" si="40"/>
        <v/>
      </c>
      <c r="AF269" s="10" t="str">
        <f t="shared" si="40"/>
        <v/>
      </c>
      <c r="AG269" s="10" t="str">
        <f t="shared" si="32"/>
        <v/>
      </c>
      <c r="AH269" s="14">
        <f t="shared" si="37"/>
        <v>0</v>
      </c>
      <c r="AI269" s="12"/>
      <c r="AJ269" s="11" t="str">
        <f>IFERROR(VLOOKUP(A269,'[1]BP-18 Line Detail'!A$1:AJ$65536,36,FALSE),"")</f>
        <v>All Network</v>
      </c>
    </row>
    <row r="270" spans="1:36" x14ac:dyDescent="0.3">
      <c r="A270" s="15" t="s">
        <v>1321</v>
      </c>
      <c r="B270" s="29" t="str">
        <f>VLOOKUP(A270,'[1]Line Pivot'!A$1:C$65536,2,FALSE)</f>
        <v>FOREST GROVE-TILLAMOOK NO 1</v>
      </c>
      <c r="C270" s="10">
        <f>VLOOKUP(A270,'[1]Line Pivot'!A$1:C$65536,3,FALSE)</f>
        <v>11824983.989999998</v>
      </c>
      <c r="D270" s="10">
        <f>IFERROR(VLOOKUP(A270,'[1]BP-18 Line Detail'!A$1:C$65536,3,FALSE),"")</f>
        <v>11802263.259999998</v>
      </c>
      <c r="E270" s="11">
        <f t="shared" si="34"/>
        <v>1.9251163526410315E-3</v>
      </c>
      <c r="F270" s="12"/>
      <c r="G270" s="10">
        <f>IFERROR(VLOOKUP(A270,'[1]O&amp;M Pivot'!M$1:V$65536,10,FALSE),0)</f>
        <v>24439.194285714289</v>
      </c>
      <c r="H270" s="12"/>
      <c r="I270" s="13" t="s">
        <v>31</v>
      </c>
      <c r="J270" s="13">
        <v>1</v>
      </c>
      <c r="K270" s="13" t="s">
        <v>31</v>
      </c>
      <c r="L270" s="13" t="s">
        <v>31</v>
      </c>
      <c r="M270" s="13" t="s">
        <v>31</v>
      </c>
      <c r="N270" s="13" t="s">
        <v>31</v>
      </c>
      <c r="O270" s="13" t="s">
        <v>31</v>
      </c>
      <c r="P270" s="13">
        <f t="shared" si="35"/>
        <v>1</v>
      </c>
      <c r="Q270" s="12"/>
      <c r="R270" s="41" t="str">
        <f t="shared" si="39"/>
        <v/>
      </c>
      <c r="S270" s="41">
        <f t="shared" si="39"/>
        <v>11824983.989999998</v>
      </c>
      <c r="T270" s="41" t="str">
        <f t="shared" si="39"/>
        <v/>
      </c>
      <c r="U270" s="41" t="str">
        <f t="shared" si="38"/>
        <v/>
      </c>
      <c r="V270" s="41" t="str">
        <f t="shared" si="38"/>
        <v/>
      </c>
      <c r="W270" s="41" t="str">
        <f t="shared" si="38"/>
        <v/>
      </c>
      <c r="X270" s="41" t="str">
        <f t="shared" si="30"/>
        <v/>
      </c>
      <c r="Y270" s="14">
        <f t="shared" si="36"/>
        <v>0</v>
      </c>
      <c r="Z270" s="12"/>
      <c r="AA270" s="10" t="str">
        <f t="shared" si="41"/>
        <v/>
      </c>
      <c r="AB270" s="10">
        <f t="shared" si="41"/>
        <v>24439.194285714289</v>
      </c>
      <c r="AC270" s="10" t="str">
        <f t="shared" si="41"/>
        <v/>
      </c>
      <c r="AD270" s="10" t="str">
        <f t="shared" si="40"/>
        <v/>
      </c>
      <c r="AE270" s="10" t="str">
        <f t="shared" si="40"/>
        <v/>
      </c>
      <c r="AF270" s="10" t="str">
        <f t="shared" si="40"/>
        <v/>
      </c>
      <c r="AG270" s="10" t="str">
        <f t="shared" si="32"/>
        <v/>
      </c>
      <c r="AH270" s="14">
        <f t="shared" si="37"/>
        <v>0</v>
      </c>
      <c r="AI270" s="12"/>
      <c r="AJ270" s="11" t="str">
        <f>IFERROR(VLOOKUP(A270,'[1]BP-18 Line Detail'!A$1:AJ$65536,36,FALSE),"")</f>
        <v>All Network. REM 2/26/13</v>
      </c>
    </row>
    <row r="271" spans="1:36" x14ac:dyDescent="0.3">
      <c r="A271" s="15" t="s">
        <v>1322</v>
      </c>
      <c r="B271" s="29" t="str">
        <f>VLOOKUP(A271,'[1]Line Pivot'!A$1:C$65536,2,FALSE)</f>
        <v>FOREST GROVE-TILLAMOOK NO 1 (ML WASHINGTON COUNTY)</v>
      </c>
      <c r="C271" s="10">
        <f>VLOOKUP(A271,'[1]Line Pivot'!A$1:C$65536,3,FALSE)</f>
        <v>6942748.6600000001</v>
      </c>
      <c r="D271" s="10">
        <f>IFERROR(VLOOKUP(A271,'[1]BP-18 Line Detail'!A$1:C$65536,3,FALSE),"")</f>
        <v>6922414.2000000002</v>
      </c>
      <c r="E271" s="11">
        <f t="shared" si="34"/>
        <v>2.9374809730397184E-3</v>
      </c>
      <c r="F271" s="12"/>
      <c r="G271" s="10">
        <f>IFERROR(VLOOKUP(A271,'[1]O&amp;M Pivot'!M$1:V$65536,10,FALSE),0)</f>
        <v>0</v>
      </c>
      <c r="H271" s="12"/>
      <c r="I271" s="13"/>
      <c r="J271" s="13">
        <v>1</v>
      </c>
      <c r="K271" s="13"/>
      <c r="L271" s="13"/>
      <c r="M271" s="13"/>
      <c r="N271" s="13"/>
      <c r="O271" s="13"/>
      <c r="P271" s="13">
        <f t="shared" si="35"/>
        <v>1</v>
      </c>
      <c r="Q271" s="12"/>
      <c r="R271" s="41">
        <f t="shared" si="39"/>
        <v>0</v>
      </c>
      <c r="S271" s="41">
        <f t="shared" si="39"/>
        <v>6942748.6600000001</v>
      </c>
      <c r="T271" s="41">
        <f t="shared" si="39"/>
        <v>0</v>
      </c>
      <c r="U271" s="41">
        <f t="shared" si="38"/>
        <v>0</v>
      </c>
      <c r="V271" s="41">
        <f t="shared" si="38"/>
        <v>0</v>
      </c>
      <c r="W271" s="41">
        <f t="shared" si="38"/>
        <v>0</v>
      </c>
      <c r="X271" s="41">
        <f t="shared" si="30"/>
        <v>0</v>
      </c>
      <c r="Y271" s="14">
        <f t="shared" si="36"/>
        <v>0</v>
      </c>
      <c r="Z271" s="12"/>
      <c r="AA271" s="10">
        <f t="shared" si="41"/>
        <v>0</v>
      </c>
      <c r="AB271" s="10">
        <f t="shared" si="41"/>
        <v>0</v>
      </c>
      <c r="AC271" s="10">
        <f t="shared" si="41"/>
        <v>0</v>
      </c>
      <c r="AD271" s="10">
        <f t="shared" si="40"/>
        <v>0</v>
      </c>
      <c r="AE271" s="10">
        <f t="shared" si="40"/>
        <v>0</v>
      </c>
      <c r="AF271" s="10">
        <f t="shared" si="40"/>
        <v>0</v>
      </c>
      <c r="AG271" s="10">
        <f t="shared" si="32"/>
        <v>0</v>
      </c>
      <c r="AH271" s="14">
        <f t="shared" si="37"/>
        <v>0</v>
      </c>
      <c r="AI271" s="12"/>
      <c r="AJ271" s="11" t="str">
        <f>IFERROR(VLOOKUP(A271,'[1]BP-18 Line Detail'!A$1:AJ$65536,36,FALSE),"")</f>
        <v>New. All Network Consistent with other Forest Grove-Tillamook Investment (LTD 3/28/17)</v>
      </c>
    </row>
    <row r="272" spans="1:36" x14ac:dyDescent="0.3">
      <c r="A272" s="15" t="s">
        <v>1323</v>
      </c>
      <c r="B272" s="29" t="str">
        <f>VLOOKUP(A272,'[1]Line Pivot'!A$1:C$65536,2,FALSE)</f>
        <v>FOREST GROVE-TILLAMOOK NO 1 (ML TILLAMOOK COUNTY)</v>
      </c>
      <c r="C272" s="10">
        <f>VLOOKUP(A272,'[1]Line Pivot'!A$1:C$65536,3,FALSE)</f>
        <v>17341219.279999997</v>
      </c>
      <c r="D272" s="10">
        <f>IFERROR(VLOOKUP(A272,'[1]BP-18 Line Detail'!A$1:C$65536,3,FALSE),"")</f>
        <v>17295167.130000003</v>
      </c>
      <c r="E272" s="11">
        <f t="shared" si="34"/>
        <v>2.6627178363667408E-3</v>
      </c>
      <c r="F272" s="12"/>
      <c r="G272" s="10">
        <f>IFERROR(VLOOKUP(A272,'[1]O&amp;M Pivot'!M$1:V$65536,10,FALSE),0)</f>
        <v>0</v>
      </c>
      <c r="H272" s="12"/>
      <c r="I272" s="13"/>
      <c r="J272" s="13">
        <v>1</v>
      </c>
      <c r="K272" s="13"/>
      <c r="L272" s="13"/>
      <c r="M272" s="13"/>
      <c r="N272" s="13"/>
      <c r="O272" s="13"/>
      <c r="P272" s="13">
        <f t="shared" si="35"/>
        <v>1</v>
      </c>
      <c r="Q272" s="12"/>
      <c r="R272" s="41">
        <f t="shared" si="39"/>
        <v>0</v>
      </c>
      <c r="S272" s="41">
        <f t="shared" si="39"/>
        <v>17341219.279999997</v>
      </c>
      <c r="T272" s="41">
        <f t="shared" si="39"/>
        <v>0</v>
      </c>
      <c r="U272" s="41">
        <f t="shared" si="38"/>
        <v>0</v>
      </c>
      <c r="V272" s="41">
        <f t="shared" si="38"/>
        <v>0</v>
      </c>
      <c r="W272" s="41">
        <f t="shared" si="38"/>
        <v>0</v>
      </c>
      <c r="X272" s="41">
        <f t="shared" si="30"/>
        <v>0</v>
      </c>
      <c r="Y272" s="14">
        <f t="shared" si="36"/>
        <v>0</v>
      </c>
      <c r="Z272" s="12"/>
      <c r="AA272" s="10">
        <f t="shared" si="41"/>
        <v>0</v>
      </c>
      <c r="AB272" s="10">
        <f t="shared" si="41"/>
        <v>0</v>
      </c>
      <c r="AC272" s="10">
        <f t="shared" si="41"/>
        <v>0</v>
      </c>
      <c r="AD272" s="10">
        <f t="shared" si="40"/>
        <v>0</v>
      </c>
      <c r="AE272" s="10">
        <f t="shared" si="40"/>
        <v>0</v>
      </c>
      <c r="AF272" s="10">
        <f t="shared" si="40"/>
        <v>0</v>
      </c>
      <c r="AG272" s="10">
        <f t="shared" si="32"/>
        <v>0</v>
      </c>
      <c r="AH272" s="14">
        <f t="shared" si="37"/>
        <v>0</v>
      </c>
      <c r="AI272" s="12"/>
      <c r="AJ272" s="11" t="str">
        <f>IFERROR(VLOOKUP(A272,'[1]BP-18 Line Detail'!A$1:AJ$65536,36,FALSE),"")</f>
        <v>New. All Network Consistent with other Forest Grove-Tillamook Investment (LTD 3/28/17)</v>
      </c>
    </row>
    <row r="273" spans="1:36" x14ac:dyDescent="0.3">
      <c r="A273" s="15" t="s">
        <v>1324</v>
      </c>
      <c r="B273" s="29" t="str">
        <f>VLOOKUP(A273,'[1]Line Pivot'!A$1:C$65536,2,FALSE)</f>
        <v>FOSTER TAP TO GREEN PETER-LEBANON NO 1</v>
      </c>
      <c r="C273" s="10">
        <f>VLOOKUP(A273,'[1]Line Pivot'!A$1:C$65536,3,FALSE)</f>
        <v>276038.88</v>
      </c>
      <c r="D273" s="10">
        <f>IFERROR(VLOOKUP(A273,'[1]BP-18 Line Detail'!A$1:C$65536,3,FALSE),"")</f>
        <v>276038.88</v>
      </c>
      <c r="E273" s="11">
        <f t="shared" si="34"/>
        <v>0</v>
      </c>
      <c r="F273" s="12"/>
      <c r="G273" s="10">
        <f>IFERROR(VLOOKUP(A273,'[1]O&amp;M Pivot'!M$1:V$65536,10,FALSE),0)</f>
        <v>6056.7485714285722</v>
      </c>
      <c r="H273" s="12"/>
      <c r="I273" s="13" t="s">
        <v>31</v>
      </c>
      <c r="J273" s="13">
        <v>1</v>
      </c>
      <c r="K273" s="13" t="s">
        <v>31</v>
      </c>
      <c r="L273" s="13" t="s">
        <v>31</v>
      </c>
      <c r="M273" s="13" t="s">
        <v>31</v>
      </c>
      <c r="N273" s="13" t="s">
        <v>31</v>
      </c>
      <c r="O273" s="13" t="s">
        <v>31</v>
      </c>
      <c r="P273" s="13">
        <f t="shared" si="35"/>
        <v>1</v>
      </c>
      <c r="Q273" s="12"/>
      <c r="R273" s="41" t="str">
        <f t="shared" si="39"/>
        <v/>
      </c>
      <c r="S273" s="41">
        <f t="shared" si="39"/>
        <v>276038.88</v>
      </c>
      <c r="T273" s="41" t="str">
        <f t="shared" si="39"/>
        <v/>
      </c>
      <c r="U273" s="41" t="str">
        <f t="shared" si="38"/>
        <v/>
      </c>
      <c r="V273" s="41" t="str">
        <f t="shared" si="38"/>
        <v/>
      </c>
      <c r="W273" s="41" t="str">
        <f t="shared" si="38"/>
        <v/>
      </c>
      <c r="X273" s="41" t="str">
        <f t="shared" si="30"/>
        <v/>
      </c>
      <c r="Y273" s="14">
        <f t="shared" si="36"/>
        <v>0</v>
      </c>
      <c r="Z273" s="12"/>
      <c r="AA273" s="10" t="str">
        <f t="shared" si="41"/>
        <v/>
      </c>
      <c r="AB273" s="10">
        <f t="shared" si="41"/>
        <v>6056.7485714285722</v>
      </c>
      <c r="AC273" s="10" t="str">
        <f t="shared" si="41"/>
        <v/>
      </c>
      <c r="AD273" s="10" t="str">
        <f t="shared" si="40"/>
        <v/>
      </c>
      <c r="AE273" s="10" t="str">
        <f t="shared" si="40"/>
        <v/>
      </c>
      <c r="AF273" s="10" t="str">
        <f t="shared" si="40"/>
        <v/>
      </c>
      <c r="AG273" s="10" t="str">
        <f t="shared" si="32"/>
        <v/>
      </c>
      <c r="AH273" s="14">
        <f t="shared" si="37"/>
        <v>0</v>
      </c>
      <c r="AI273" s="12"/>
      <c r="AJ273" s="11" t="str">
        <f>IFERROR(VLOOKUP(A273,'[1]BP-18 Line Detail'!A$1:AJ$65536,36,FALSE),"")</f>
        <v>All Network</v>
      </c>
    </row>
    <row r="274" spans="1:36" x14ac:dyDescent="0.3">
      <c r="A274" s="15" t="s">
        <v>1325</v>
      </c>
      <c r="B274" s="29" t="str">
        <f>VLOOKUP(A274,'[1]Line Pivot'!A$1:C$65536,2,FALSE)</f>
        <v>FOUR LAKES TAP TO SUNSET-EAST COLFAX</v>
      </c>
      <c r="C274" s="10">
        <f>VLOOKUP(A274,'[1]Line Pivot'!A$1:C$65536,3,FALSE)</f>
        <v>324134.71000000002</v>
      </c>
      <c r="D274" s="10">
        <f>IFERROR(VLOOKUP(A274,'[1]BP-18 Line Detail'!A$1:C$65536,3,FALSE),"")</f>
        <v>324134.71000000002</v>
      </c>
      <c r="E274" s="11">
        <f t="shared" si="34"/>
        <v>0</v>
      </c>
      <c r="F274" s="12"/>
      <c r="G274" s="10">
        <f>IFERROR(VLOOKUP(A274,'[1]O&amp;M Pivot'!M$1:V$65536,10,FALSE),0)</f>
        <v>7050.5571428571429</v>
      </c>
      <c r="H274" s="12"/>
      <c r="I274" s="13" t="s">
        <v>31</v>
      </c>
      <c r="J274" s="13"/>
      <c r="K274" s="13" t="s">
        <v>31</v>
      </c>
      <c r="L274" s="13" t="s">
        <v>31</v>
      </c>
      <c r="M274" s="13" t="s">
        <v>31</v>
      </c>
      <c r="N274" s="13" t="s">
        <v>31</v>
      </c>
      <c r="O274" s="17">
        <v>1</v>
      </c>
      <c r="P274" s="13">
        <f t="shared" si="35"/>
        <v>1</v>
      </c>
      <c r="Q274" s="12"/>
      <c r="R274" s="41" t="str">
        <f t="shared" si="39"/>
        <v/>
      </c>
      <c r="S274" s="41">
        <f t="shared" si="39"/>
        <v>0</v>
      </c>
      <c r="T274" s="41" t="str">
        <f t="shared" si="39"/>
        <v/>
      </c>
      <c r="U274" s="41" t="str">
        <f t="shared" si="38"/>
        <v/>
      </c>
      <c r="V274" s="41" t="str">
        <f t="shared" si="38"/>
        <v/>
      </c>
      <c r="W274" s="41" t="str">
        <f t="shared" si="38"/>
        <v/>
      </c>
      <c r="X274" s="41">
        <f t="shared" si="30"/>
        <v>324134.71000000002</v>
      </c>
      <c r="Y274" s="14">
        <f t="shared" si="36"/>
        <v>0</v>
      </c>
      <c r="Z274" s="12"/>
      <c r="AA274" s="10" t="str">
        <f t="shared" si="41"/>
        <v/>
      </c>
      <c r="AB274" s="10">
        <f t="shared" si="41"/>
        <v>0</v>
      </c>
      <c r="AC274" s="10" t="str">
        <f t="shared" si="41"/>
        <v/>
      </c>
      <c r="AD274" s="10" t="str">
        <f t="shared" si="40"/>
        <v/>
      </c>
      <c r="AE274" s="10" t="str">
        <f t="shared" si="40"/>
        <v/>
      </c>
      <c r="AF274" s="10" t="str">
        <f t="shared" si="40"/>
        <v/>
      </c>
      <c r="AG274" s="10">
        <f t="shared" si="32"/>
        <v>7050.5571428571429</v>
      </c>
      <c r="AH274" s="14">
        <f t="shared" si="37"/>
        <v>0</v>
      </c>
      <c r="AI274" s="12"/>
      <c r="AJ274" s="17" t="s">
        <v>1215</v>
      </c>
    </row>
    <row r="275" spans="1:36" x14ac:dyDescent="0.3">
      <c r="A275" s="15" t="s">
        <v>1326</v>
      </c>
      <c r="B275" s="29" t="str">
        <f>VLOOKUP(A275,'[1]Line Pivot'!A$1:C$65536,2,FALSE)</f>
        <v>FRANKLIN-BADGER CANYON NO 1</v>
      </c>
      <c r="C275" s="10">
        <f>VLOOKUP(A275,'[1]Line Pivot'!A$1:C$65536,3,FALSE)</f>
        <v>1733993.1630000002</v>
      </c>
      <c r="D275" s="10">
        <f>IFERROR(VLOOKUP(A275,'[1]BP-18 Line Detail'!A$1:C$65536,3,FALSE),"")</f>
        <v>1733993.1630000002</v>
      </c>
      <c r="E275" s="11">
        <f t="shared" si="34"/>
        <v>0</v>
      </c>
      <c r="F275" s="12"/>
      <c r="G275" s="10">
        <f>IFERROR(VLOOKUP(A275,'[1]O&amp;M Pivot'!M$1:V$65536,10,FALSE),0)</f>
        <v>6084.4699999999993</v>
      </c>
      <c r="H275" s="12"/>
      <c r="I275" s="13" t="s">
        <v>31</v>
      </c>
      <c r="J275" s="13">
        <v>1</v>
      </c>
      <c r="K275" s="13" t="s">
        <v>31</v>
      </c>
      <c r="L275" s="13" t="s">
        <v>31</v>
      </c>
      <c r="M275" s="13" t="s">
        <v>31</v>
      </c>
      <c r="N275" s="13" t="s">
        <v>31</v>
      </c>
      <c r="O275" s="13" t="s">
        <v>31</v>
      </c>
      <c r="P275" s="13">
        <f t="shared" si="35"/>
        <v>1</v>
      </c>
      <c r="Q275" s="12"/>
      <c r="R275" s="41" t="str">
        <f t="shared" si="39"/>
        <v/>
      </c>
      <c r="S275" s="41">
        <f t="shared" si="39"/>
        <v>1733993.1630000002</v>
      </c>
      <c r="T275" s="41" t="str">
        <f t="shared" si="39"/>
        <v/>
      </c>
      <c r="U275" s="41" t="str">
        <f t="shared" si="38"/>
        <v/>
      </c>
      <c r="V275" s="41" t="str">
        <f t="shared" si="38"/>
        <v/>
      </c>
      <c r="W275" s="41" t="str">
        <f t="shared" si="38"/>
        <v/>
      </c>
      <c r="X275" s="41" t="str">
        <f t="shared" si="30"/>
        <v/>
      </c>
      <c r="Y275" s="14">
        <f t="shared" si="36"/>
        <v>0</v>
      </c>
      <c r="Z275" s="12"/>
      <c r="AA275" s="10" t="str">
        <f t="shared" si="41"/>
        <v/>
      </c>
      <c r="AB275" s="10">
        <f t="shared" si="41"/>
        <v>6084.4699999999993</v>
      </c>
      <c r="AC275" s="10" t="str">
        <f t="shared" si="41"/>
        <v/>
      </c>
      <c r="AD275" s="10" t="str">
        <f t="shared" si="40"/>
        <v/>
      </c>
      <c r="AE275" s="10" t="str">
        <f t="shared" si="40"/>
        <v/>
      </c>
      <c r="AF275" s="10" t="str">
        <f t="shared" si="40"/>
        <v/>
      </c>
      <c r="AG275" s="10" t="str">
        <f t="shared" si="32"/>
        <v/>
      </c>
      <c r="AH275" s="14">
        <f t="shared" si="37"/>
        <v>0</v>
      </c>
      <c r="AI275" s="12"/>
      <c r="AJ275" s="11" t="str">
        <f>IFERROR(VLOOKUP(A275,'[1]BP-18 Line Detail'!A$1:AJ$65536,36,FALSE),"")</f>
        <v>All Network</v>
      </c>
    </row>
    <row r="276" spans="1:36" x14ac:dyDescent="0.3">
      <c r="A276" s="15" t="s">
        <v>1327</v>
      </c>
      <c r="B276" s="29" t="str">
        <f>VLOOKUP(A276,'[1]Line Pivot'!A$1:C$65536,2,FALSE)</f>
        <v>FRANKLIN-BADGER CANYON NO 2</v>
      </c>
      <c r="C276" s="10">
        <f>VLOOKUP(A276,'[1]Line Pivot'!A$1:C$65536,3,FALSE)</f>
        <v>2321835.9500000002</v>
      </c>
      <c r="D276" s="10">
        <f>IFERROR(VLOOKUP(A276,'[1]BP-18 Line Detail'!A$1:C$65536,3,FALSE),"")</f>
        <v>2321835.9499999997</v>
      </c>
      <c r="E276" s="11">
        <f t="shared" si="34"/>
        <v>2.0055735949292167E-16</v>
      </c>
      <c r="F276" s="12"/>
      <c r="G276" s="10">
        <f>IFERROR(VLOOKUP(A276,'[1]O&amp;M Pivot'!M$1:V$65536,10,FALSE),0)</f>
        <v>12163.58142857143</v>
      </c>
      <c r="H276" s="12"/>
      <c r="I276" s="13" t="s">
        <v>31</v>
      </c>
      <c r="J276" s="13">
        <v>1</v>
      </c>
      <c r="K276" s="13" t="s">
        <v>31</v>
      </c>
      <c r="L276" s="13" t="s">
        <v>31</v>
      </c>
      <c r="M276" s="13" t="s">
        <v>31</v>
      </c>
      <c r="N276" s="13" t="s">
        <v>31</v>
      </c>
      <c r="O276" s="13" t="s">
        <v>31</v>
      </c>
      <c r="P276" s="13">
        <f t="shared" si="35"/>
        <v>1</v>
      </c>
      <c r="Q276" s="12"/>
      <c r="R276" s="41" t="str">
        <f t="shared" si="39"/>
        <v/>
      </c>
      <c r="S276" s="41">
        <f t="shared" si="39"/>
        <v>2321835.9500000002</v>
      </c>
      <c r="T276" s="41" t="str">
        <f t="shared" si="39"/>
        <v/>
      </c>
      <c r="U276" s="41" t="str">
        <f t="shared" si="38"/>
        <v/>
      </c>
      <c r="V276" s="41" t="str">
        <f t="shared" si="38"/>
        <v/>
      </c>
      <c r="W276" s="41" t="str">
        <f t="shared" si="38"/>
        <v/>
      </c>
      <c r="X276" s="41" t="str">
        <f t="shared" si="30"/>
        <v/>
      </c>
      <c r="Y276" s="14">
        <f t="shared" si="36"/>
        <v>0</v>
      </c>
      <c r="Z276" s="12"/>
      <c r="AA276" s="10" t="str">
        <f t="shared" si="41"/>
        <v/>
      </c>
      <c r="AB276" s="10">
        <f t="shared" si="41"/>
        <v>12163.58142857143</v>
      </c>
      <c r="AC276" s="10" t="str">
        <f t="shared" si="41"/>
        <v/>
      </c>
      <c r="AD276" s="10" t="str">
        <f t="shared" si="40"/>
        <v/>
      </c>
      <c r="AE276" s="10" t="str">
        <f t="shared" si="40"/>
        <v/>
      </c>
      <c r="AF276" s="10" t="str">
        <f t="shared" si="40"/>
        <v/>
      </c>
      <c r="AG276" s="10" t="str">
        <f t="shared" si="32"/>
        <v/>
      </c>
      <c r="AH276" s="14">
        <f t="shared" si="37"/>
        <v>0</v>
      </c>
      <c r="AI276" s="12"/>
      <c r="AJ276" s="11" t="str">
        <f>IFERROR(VLOOKUP(A276,'[1]BP-18 Line Detail'!A$1:AJ$65536,36,FALSE),"")</f>
        <v>All Network</v>
      </c>
    </row>
    <row r="277" spans="1:36" x14ac:dyDescent="0.3">
      <c r="A277" s="15" t="s">
        <v>1328</v>
      </c>
      <c r="B277" s="29" t="str">
        <f>VLOOKUP(A277,'[1]Line Pivot'!A$1:C$65536,2,FALSE)</f>
        <v>FRANKLIN-HATWAI FIBER SYSTEM (ML GARFILED CO)</v>
      </c>
      <c r="C277" s="10">
        <f>VLOOKUP(A277,'[1]Line Pivot'!A$1:C$65536,3,FALSE)</f>
        <v>28852.25</v>
      </c>
      <c r="D277" s="10">
        <f>IFERROR(VLOOKUP(A277,'[1]BP-18 Line Detail'!A$1:C$65536,3,FALSE),"")</f>
        <v>28839.82</v>
      </c>
      <c r="E277" s="11">
        <f t="shared" si="34"/>
        <v>4.3100130305946053E-4</v>
      </c>
      <c r="F277" s="12"/>
      <c r="G277" s="10">
        <f>IFERROR(VLOOKUP(A277,'[1]O&amp;M Pivot'!M$1:V$65536,10,FALSE),0)</f>
        <v>0</v>
      </c>
      <c r="H277" s="12"/>
      <c r="I277" s="13"/>
      <c r="J277" s="13"/>
      <c r="K277" s="13"/>
      <c r="L277" s="13"/>
      <c r="M277" s="13"/>
      <c r="N277" s="13"/>
      <c r="O277" s="13">
        <v>1</v>
      </c>
      <c r="P277" s="13">
        <f t="shared" si="35"/>
        <v>1</v>
      </c>
      <c r="Q277" s="12"/>
      <c r="R277" s="41">
        <f t="shared" si="39"/>
        <v>0</v>
      </c>
      <c r="S277" s="41">
        <f t="shared" si="39"/>
        <v>0</v>
      </c>
      <c r="T277" s="41">
        <f t="shared" si="39"/>
        <v>0</v>
      </c>
      <c r="U277" s="41">
        <f t="shared" si="38"/>
        <v>0</v>
      </c>
      <c r="V277" s="41">
        <f t="shared" si="38"/>
        <v>0</v>
      </c>
      <c r="W277" s="41">
        <f t="shared" si="38"/>
        <v>0</v>
      </c>
      <c r="X277" s="41">
        <f t="shared" si="30"/>
        <v>28852.25</v>
      </c>
      <c r="Y277" s="14">
        <f t="shared" si="36"/>
        <v>0</v>
      </c>
      <c r="Z277" s="12"/>
      <c r="AA277" s="10">
        <f t="shared" si="41"/>
        <v>0</v>
      </c>
      <c r="AB277" s="10">
        <f t="shared" si="41"/>
        <v>0</v>
      </c>
      <c r="AC277" s="10">
        <f t="shared" si="41"/>
        <v>0</v>
      </c>
      <c r="AD277" s="10">
        <f t="shared" si="40"/>
        <v>0</v>
      </c>
      <c r="AE277" s="10">
        <f t="shared" si="40"/>
        <v>0</v>
      </c>
      <c r="AF277" s="10">
        <f t="shared" si="40"/>
        <v>0</v>
      </c>
      <c r="AG277" s="10">
        <f t="shared" si="32"/>
        <v>0</v>
      </c>
      <c r="AH277" s="14">
        <f t="shared" si="37"/>
        <v>0</v>
      </c>
      <c r="AI277" s="12"/>
      <c r="AJ277" s="11" t="str">
        <f>IFERROR(VLOOKUP(A277,'[1]BP-18 Line Detail'!A$1:AJ$65536,36,FALSE),"")</f>
        <v>New ML Fiber.  All unsegmented (LTD 3/28/17)</v>
      </c>
    </row>
    <row r="278" spans="1:36" x14ac:dyDescent="0.3">
      <c r="A278" s="15" t="s">
        <v>1329</v>
      </c>
      <c r="B278" s="29" t="str">
        <f>VLOOKUP(A278,'[1]Line Pivot'!A$1:C$65536,2,FALSE)</f>
        <v>FRANKLIN-HATWAI FIBER SYSTEM (ML WALLA WALLA CO)</v>
      </c>
      <c r="C278" s="10">
        <f>VLOOKUP(A278,'[1]Line Pivot'!A$1:C$65536,3,FALSE)</f>
        <v>109020.03</v>
      </c>
      <c r="D278" s="10">
        <f>IFERROR(VLOOKUP(A278,'[1]BP-18 Line Detail'!A$1:C$65536,3,FALSE),"")</f>
        <v>108861.45</v>
      </c>
      <c r="E278" s="11">
        <f t="shared" si="34"/>
        <v>1.4567140158430901E-3</v>
      </c>
      <c r="F278" s="12"/>
      <c r="G278" s="10">
        <f>IFERROR(VLOOKUP(A278,'[1]O&amp;M Pivot'!M$1:V$65536,10,FALSE),0)</f>
        <v>0</v>
      </c>
      <c r="H278" s="12"/>
      <c r="I278" s="13"/>
      <c r="J278" s="13"/>
      <c r="K278" s="13"/>
      <c r="L278" s="13"/>
      <c r="M278" s="13"/>
      <c r="N278" s="13"/>
      <c r="O278" s="13">
        <v>1</v>
      </c>
      <c r="P278" s="13">
        <f t="shared" si="35"/>
        <v>1</v>
      </c>
      <c r="Q278" s="12"/>
      <c r="R278" s="41">
        <f t="shared" si="39"/>
        <v>0</v>
      </c>
      <c r="S278" s="41">
        <f t="shared" si="39"/>
        <v>0</v>
      </c>
      <c r="T278" s="41">
        <f t="shared" si="39"/>
        <v>0</v>
      </c>
      <c r="U278" s="41">
        <f t="shared" si="38"/>
        <v>0</v>
      </c>
      <c r="V278" s="41">
        <f t="shared" si="38"/>
        <v>0</v>
      </c>
      <c r="W278" s="41">
        <f t="shared" si="38"/>
        <v>0</v>
      </c>
      <c r="X278" s="41">
        <f t="shared" si="30"/>
        <v>109020.03</v>
      </c>
      <c r="Y278" s="14">
        <f t="shared" si="36"/>
        <v>0</v>
      </c>
      <c r="Z278" s="12"/>
      <c r="AA278" s="10">
        <f t="shared" si="41"/>
        <v>0</v>
      </c>
      <c r="AB278" s="10">
        <f t="shared" si="41"/>
        <v>0</v>
      </c>
      <c r="AC278" s="10">
        <f t="shared" si="41"/>
        <v>0</v>
      </c>
      <c r="AD278" s="10">
        <f t="shared" si="40"/>
        <v>0</v>
      </c>
      <c r="AE278" s="10">
        <f t="shared" si="40"/>
        <v>0</v>
      </c>
      <c r="AF278" s="10">
        <f t="shared" si="40"/>
        <v>0</v>
      </c>
      <c r="AG278" s="10">
        <f t="shared" si="32"/>
        <v>0</v>
      </c>
      <c r="AH278" s="14">
        <f t="shared" si="37"/>
        <v>0</v>
      </c>
      <c r="AI278" s="12"/>
      <c r="AJ278" s="11" t="str">
        <f>IFERROR(VLOOKUP(A278,'[1]BP-18 Line Detail'!A$1:AJ$65536,36,FALSE),"")</f>
        <v>New ML Fiber.  All unsegmented (LTD 3/28/17)</v>
      </c>
    </row>
    <row r="279" spans="1:36" x14ac:dyDescent="0.3">
      <c r="A279" s="15" t="s">
        <v>1330</v>
      </c>
      <c r="B279" s="29" t="str">
        <f>VLOOKUP(A279,'[1]Line Pivot'!A$1:C$65536,2,FALSE)</f>
        <v>FRANKLIN-HATWAI FIBER SYSTEM (ML WHITMAN CO)</v>
      </c>
      <c r="C279" s="10">
        <f>VLOOKUP(A279,'[1]Line Pivot'!A$1:C$65536,3,FALSE)</f>
        <v>7576.07</v>
      </c>
      <c r="D279" s="10">
        <f>IFERROR(VLOOKUP(A279,'[1]BP-18 Line Detail'!A$1:C$65536,3,FALSE),"")</f>
        <v>7565.05</v>
      </c>
      <c r="E279" s="11">
        <f t="shared" si="34"/>
        <v>1.4566988982226854E-3</v>
      </c>
      <c r="F279" s="12"/>
      <c r="G279" s="10">
        <f>IFERROR(VLOOKUP(A279,'[1]O&amp;M Pivot'!M$1:V$65536,10,FALSE),0)</f>
        <v>0</v>
      </c>
      <c r="H279" s="12"/>
      <c r="I279" s="13"/>
      <c r="J279" s="13"/>
      <c r="K279" s="13"/>
      <c r="L279" s="13"/>
      <c r="M279" s="13"/>
      <c r="N279" s="13"/>
      <c r="O279" s="13">
        <v>1</v>
      </c>
      <c r="P279" s="13">
        <f t="shared" si="35"/>
        <v>1</v>
      </c>
      <c r="Q279" s="12"/>
      <c r="R279" s="41">
        <f t="shared" si="39"/>
        <v>0</v>
      </c>
      <c r="S279" s="41">
        <f t="shared" si="39"/>
        <v>0</v>
      </c>
      <c r="T279" s="41">
        <f t="shared" si="39"/>
        <v>0</v>
      </c>
      <c r="U279" s="41">
        <f t="shared" si="38"/>
        <v>0</v>
      </c>
      <c r="V279" s="41">
        <f t="shared" si="38"/>
        <v>0</v>
      </c>
      <c r="W279" s="41">
        <f t="shared" si="38"/>
        <v>0</v>
      </c>
      <c r="X279" s="41">
        <f t="shared" si="30"/>
        <v>7576.07</v>
      </c>
      <c r="Y279" s="14">
        <f t="shared" si="36"/>
        <v>0</v>
      </c>
      <c r="Z279" s="12"/>
      <c r="AA279" s="10">
        <f t="shared" si="41"/>
        <v>0</v>
      </c>
      <c r="AB279" s="10">
        <f t="shared" si="41"/>
        <v>0</v>
      </c>
      <c r="AC279" s="10">
        <f t="shared" si="41"/>
        <v>0</v>
      </c>
      <c r="AD279" s="10">
        <f t="shared" si="40"/>
        <v>0</v>
      </c>
      <c r="AE279" s="10">
        <f t="shared" si="40"/>
        <v>0</v>
      </c>
      <c r="AF279" s="10">
        <f t="shared" si="40"/>
        <v>0</v>
      </c>
      <c r="AG279" s="10">
        <f t="shared" si="32"/>
        <v>0</v>
      </c>
      <c r="AH279" s="14">
        <f t="shared" si="37"/>
        <v>0</v>
      </c>
      <c r="AI279" s="12"/>
      <c r="AJ279" s="11" t="str">
        <f>IFERROR(VLOOKUP(A279,'[1]BP-18 Line Detail'!A$1:AJ$65536,36,FALSE),"")</f>
        <v>New ML Fiber.  All unsegmented (LTD 3/28/17)</v>
      </c>
    </row>
    <row r="280" spans="1:36" x14ac:dyDescent="0.3">
      <c r="A280" s="15" t="s">
        <v>1331</v>
      </c>
      <c r="B280" s="29" t="str">
        <f>VLOOKUP(A280,'[1]Line Pivot'!A$1:C$65536,2,FALSE)</f>
        <v>FRANKLIN-HEDGES NO 1</v>
      </c>
      <c r="C280" s="10">
        <f>VLOOKUP(A280,'[1]Line Pivot'!A$1:C$65536,3,FALSE)</f>
        <v>305076.76</v>
      </c>
      <c r="D280" s="10">
        <f>IFERROR(VLOOKUP(A280,'[1]BP-18 Line Detail'!A$1:C$65536,3,FALSE),"")</f>
        <v>305076.75999999995</v>
      </c>
      <c r="E280" s="11">
        <f t="shared" si="34"/>
        <v>1.9079677165008378E-16</v>
      </c>
      <c r="F280" s="12"/>
      <c r="G280" s="10">
        <f>IFERROR(VLOOKUP(A280,'[1]O&amp;M Pivot'!M$1:V$65536,10,FALSE),0)</f>
        <v>1257.9214285714286</v>
      </c>
      <c r="H280" s="12"/>
      <c r="I280" s="13" t="s">
        <v>31</v>
      </c>
      <c r="J280" s="13">
        <v>1</v>
      </c>
      <c r="K280" s="13" t="s">
        <v>31</v>
      </c>
      <c r="L280" s="13" t="s">
        <v>31</v>
      </c>
      <c r="M280" s="13" t="s">
        <v>31</v>
      </c>
      <c r="N280" s="13" t="s">
        <v>31</v>
      </c>
      <c r="O280" s="13" t="s">
        <v>31</v>
      </c>
      <c r="P280" s="13">
        <f t="shared" si="35"/>
        <v>1</v>
      </c>
      <c r="Q280" s="12"/>
      <c r="R280" s="41" t="str">
        <f t="shared" si="39"/>
        <v/>
      </c>
      <c r="S280" s="41">
        <f t="shared" si="39"/>
        <v>305076.76</v>
      </c>
      <c r="T280" s="41" t="str">
        <f t="shared" si="39"/>
        <v/>
      </c>
      <c r="U280" s="41" t="str">
        <f t="shared" si="38"/>
        <v/>
      </c>
      <c r="V280" s="41" t="str">
        <f t="shared" si="38"/>
        <v/>
      </c>
      <c r="W280" s="41" t="str">
        <f t="shared" si="38"/>
        <v/>
      </c>
      <c r="X280" s="41" t="str">
        <f t="shared" si="38"/>
        <v/>
      </c>
      <c r="Y280" s="14">
        <f t="shared" si="36"/>
        <v>0</v>
      </c>
      <c r="Z280" s="12"/>
      <c r="AA280" s="10" t="str">
        <f t="shared" si="41"/>
        <v/>
      </c>
      <c r="AB280" s="10">
        <f t="shared" si="41"/>
        <v>1257.9214285714286</v>
      </c>
      <c r="AC280" s="10" t="str">
        <f t="shared" si="41"/>
        <v/>
      </c>
      <c r="AD280" s="10" t="str">
        <f t="shared" si="40"/>
        <v/>
      </c>
      <c r="AE280" s="10" t="str">
        <f t="shared" si="40"/>
        <v/>
      </c>
      <c r="AF280" s="10" t="str">
        <f t="shared" si="40"/>
        <v/>
      </c>
      <c r="AG280" s="10" t="str">
        <f t="shared" si="32"/>
        <v/>
      </c>
      <c r="AH280" s="14">
        <f t="shared" si="37"/>
        <v>0</v>
      </c>
      <c r="AI280" s="12"/>
      <c r="AJ280" s="11" t="str">
        <f>IFERROR(VLOOKUP(A280,'[1]BP-18 Line Detail'!A$1:AJ$65536,36,FALSE),"")</f>
        <v>All Network</v>
      </c>
    </row>
    <row r="281" spans="1:36" x14ac:dyDescent="0.3">
      <c r="A281" s="15" t="s">
        <v>1332</v>
      </c>
      <c r="B281" s="29" t="str">
        <f>VLOOKUP(A281,'[1]Line Pivot'!A$1:C$65536,2,FALSE)</f>
        <v>FRANKLIN-MUNRO FIBER SYSTEM</v>
      </c>
      <c r="C281" s="10">
        <f>VLOOKUP(A281,'[1]Line Pivot'!A$1:C$65536,3,FALSE)</f>
        <v>185537.62</v>
      </c>
      <c r="D281" s="10">
        <f>IFERROR(VLOOKUP(A281,'[1]BP-18 Line Detail'!A$1:C$65536,3,FALSE),"")</f>
        <v>185537.62</v>
      </c>
      <c r="E281" s="11">
        <f t="shared" si="34"/>
        <v>0</v>
      </c>
      <c r="F281" s="12"/>
      <c r="G281" s="10">
        <f>IFERROR(VLOOKUP(A281,'[1]O&amp;M Pivot'!M$1:V$65536,10,FALSE),0)</f>
        <v>0</v>
      </c>
      <c r="H281" s="12"/>
      <c r="I281" s="13" t="s">
        <v>31</v>
      </c>
      <c r="J281" s="13" t="s">
        <v>31</v>
      </c>
      <c r="K281" s="13" t="s">
        <v>31</v>
      </c>
      <c r="L281" s="13" t="s">
        <v>31</v>
      </c>
      <c r="M281" s="13" t="s">
        <v>31</v>
      </c>
      <c r="N281" s="13" t="s">
        <v>31</v>
      </c>
      <c r="O281" s="13">
        <v>1</v>
      </c>
      <c r="P281" s="13">
        <f t="shared" si="35"/>
        <v>1</v>
      </c>
      <c r="Q281" s="12"/>
      <c r="R281" s="41" t="str">
        <f t="shared" si="39"/>
        <v/>
      </c>
      <c r="S281" s="41" t="str">
        <f t="shared" si="39"/>
        <v/>
      </c>
      <c r="T281" s="41" t="str">
        <f t="shared" si="39"/>
        <v/>
      </c>
      <c r="U281" s="41" t="str">
        <f t="shared" si="38"/>
        <v/>
      </c>
      <c r="V281" s="41" t="str">
        <f t="shared" si="38"/>
        <v/>
      </c>
      <c r="W281" s="41" t="str">
        <f t="shared" si="38"/>
        <v/>
      </c>
      <c r="X281" s="41">
        <f t="shared" si="38"/>
        <v>185537.62</v>
      </c>
      <c r="Y281" s="14">
        <f t="shared" si="36"/>
        <v>0</v>
      </c>
      <c r="Z281" s="12"/>
      <c r="AA281" s="10" t="str">
        <f t="shared" si="41"/>
        <v/>
      </c>
      <c r="AB281" s="10" t="str">
        <f t="shared" si="41"/>
        <v/>
      </c>
      <c r="AC281" s="10" t="str">
        <f t="shared" si="41"/>
        <v/>
      </c>
      <c r="AD281" s="10" t="str">
        <f t="shared" si="40"/>
        <v/>
      </c>
      <c r="AE281" s="10" t="str">
        <f t="shared" si="40"/>
        <v/>
      </c>
      <c r="AF281" s="10" t="str">
        <f t="shared" si="40"/>
        <v/>
      </c>
      <c r="AG281" s="10">
        <f t="shared" si="32"/>
        <v>0</v>
      </c>
      <c r="AH281" s="14">
        <f t="shared" si="37"/>
        <v>0</v>
      </c>
      <c r="AI281" s="12"/>
      <c r="AJ281" s="11" t="str">
        <f>IFERROR(VLOOKUP(A281,'[1]BP-18 Line Detail'!A$1:AJ$65536,36,FALSE),"")</f>
        <v>Unsegmented - fiber</v>
      </c>
    </row>
    <row r="282" spans="1:36" x14ac:dyDescent="0.3">
      <c r="A282" s="15" t="s">
        <v>1333</v>
      </c>
      <c r="B282" s="29" t="str">
        <f>VLOOKUP(A282,'[1]Line Pivot'!A$1:C$65536,2,FALSE)</f>
        <v>FRANKLIN-RUBY STREET NO 1</v>
      </c>
      <c r="C282" s="10">
        <f>VLOOKUP(A282,'[1]Line Pivot'!A$1:C$65536,3,FALSE)</f>
        <v>1347948.91</v>
      </c>
      <c r="D282" s="10">
        <f>IFERROR(VLOOKUP(A282,'[1]BP-18 Line Detail'!A$1:C$65536,3,FALSE),"")</f>
        <v>1347948.91</v>
      </c>
      <c r="E282" s="11">
        <f t="shared" si="34"/>
        <v>0</v>
      </c>
      <c r="F282" s="12"/>
      <c r="G282" s="10">
        <f>IFERROR(VLOOKUP(A282,'[1]O&amp;M Pivot'!M$1:V$65536,10,FALSE),0)</f>
        <v>1688.9600000000003</v>
      </c>
      <c r="H282" s="12"/>
      <c r="I282" s="13" t="s">
        <v>31</v>
      </c>
      <c r="J282" s="13">
        <v>1</v>
      </c>
      <c r="K282" s="13" t="s">
        <v>31</v>
      </c>
      <c r="L282" s="13" t="s">
        <v>31</v>
      </c>
      <c r="M282" s="13" t="s">
        <v>31</v>
      </c>
      <c r="N282" s="13" t="s">
        <v>31</v>
      </c>
      <c r="O282" s="13" t="s">
        <v>31</v>
      </c>
      <c r="P282" s="13">
        <f t="shared" si="35"/>
        <v>1</v>
      </c>
      <c r="Q282" s="12"/>
      <c r="R282" s="41" t="str">
        <f t="shared" si="39"/>
        <v/>
      </c>
      <c r="S282" s="41">
        <f t="shared" si="39"/>
        <v>1347948.91</v>
      </c>
      <c r="T282" s="41" t="str">
        <f t="shared" si="39"/>
        <v/>
      </c>
      <c r="U282" s="41" t="str">
        <f t="shared" si="38"/>
        <v/>
      </c>
      <c r="V282" s="41" t="str">
        <f t="shared" si="38"/>
        <v/>
      </c>
      <c r="W282" s="41" t="str">
        <f t="shared" si="38"/>
        <v/>
      </c>
      <c r="X282" s="41" t="str">
        <f t="shared" si="38"/>
        <v/>
      </c>
      <c r="Y282" s="14">
        <f t="shared" si="36"/>
        <v>0</v>
      </c>
      <c r="Z282" s="12"/>
      <c r="AA282" s="10" t="str">
        <f t="shared" si="41"/>
        <v/>
      </c>
      <c r="AB282" s="10">
        <f t="shared" si="41"/>
        <v>1688.9600000000003</v>
      </c>
      <c r="AC282" s="10" t="str">
        <f t="shared" si="41"/>
        <v/>
      </c>
      <c r="AD282" s="10" t="str">
        <f t="shared" si="40"/>
        <v/>
      </c>
      <c r="AE282" s="10" t="str">
        <f t="shared" si="40"/>
        <v/>
      </c>
      <c r="AF282" s="10" t="str">
        <f t="shared" si="40"/>
        <v/>
      </c>
      <c r="AG282" s="10" t="str">
        <f t="shared" si="32"/>
        <v/>
      </c>
      <c r="AH282" s="14">
        <f t="shared" si="37"/>
        <v>0</v>
      </c>
      <c r="AI282" s="12"/>
      <c r="AJ282" s="11" t="str">
        <f>IFERROR(VLOOKUP(A282,'[1]BP-18 Line Detail'!A$1:AJ$65536,36,FALSE),"")</f>
        <v>All Network</v>
      </c>
    </row>
    <row r="283" spans="1:36" x14ac:dyDescent="0.3">
      <c r="A283" s="15" t="s">
        <v>1334</v>
      </c>
      <c r="B283" s="29" t="str">
        <f>VLOOKUP(A283,'[1]Line Pivot'!A$1:C$65536,2,FALSE)</f>
        <v>FRANKLIN-WALLA WALLA NO 1</v>
      </c>
      <c r="C283" s="10">
        <f>VLOOKUP(A283,'[1]Line Pivot'!A$1:C$65536,3,FALSE)</f>
        <v>6560643.6129999999</v>
      </c>
      <c r="D283" s="10">
        <f>IFERROR(VLOOKUP(A283,'[1]BP-18 Line Detail'!A$1:C$65536,3,FALSE),"")</f>
        <v>6551740.233</v>
      </c>
      <c r="E283" s="11">
        <f t="shared" si="34"/>
        <v>1.3589336089906434E-3</v>
      </c>
      <c r="F283" s="12"/>
      <c r="G283" s="10">
        <f>IFERROR(VLOOKUP(A283,'[1]O&amp;M Pivot'!M$1:V$65536,10,FALSE),0)</f>
        <v>10807.705714285714</v>
      </c>
      <c r="H283" s="12"/>
      <c r="I283" s="13" t="s">
        <v>31</v>
      </c>
      <c r="J283" s="13">
        <v>1</v>
      </c>
      <c r="K283" s="13" t="s">
        <v>31</v>
      </c>
      <c r="L283" s="13" t="s">
        <v>31</v>
      </c>
      <c r="M283" s="13" t="s">
        <v>31</v>
      </c>
      <c r="N283" s="13" t="s">
        <v>31</v>
      </c>
      <c r="O283" s="13" t="s">
        <v>31</v>
      </c>
      <c r="P283" s="13">
        <f t="shared" si="35"/>
        <v>1</v>
      </c>
      <c r="Q283" s="12"/>
      <c r="R283" s="41" t="str">
        <f t="shared" si="39"/>
        <v/>
      </c>
      <c r="S283" s="41">
        <f t="shared" si="39"/>
        <v>6560643.6129999999</v>
      </c>
      <c r="T283" s="41" t="str">
        <f t="shared" si="39"/>
        <v/>
      </c>
      <c r="U283" s="41" t="str">
        <f t="shared" si="38"/>
        <v/>
      </c>
      <c r="V283" s="41" t="str">
        <f t="shared" si="38"/>
        <v/>
      </c>
      <c r="W283" s="41" t="str">
        <f t="shared" si="38"/>
        <v/>
      </c>
      <c r="X283" s="41" t="str">
        <f t="shared" si="38"/>
        <v/>
      </c>
      <c r="Y283" s="14">
        <f t="shared" si="36"/>
        <v>0</v>
      </c>
      <c r="Z283" s="12"/>
      <c r="AA283" s="10" t="str">
        <f t="shared" si="41"/>
        <v/>
      </c>
      <c r="AB283" s="10">
        <f t="shared" si="41"/>
        <v>10807.705714285714</v>
      </c>
      <c r="AC283" s="10" t="str">
        <f t="shared" si="41"/>
        <v/>
      </c>
      <c r="AD283" s="10" t="str">
        <f t="shared" si="40"/>
        <v/>
      </c>
      <c r="AE283" s="10" t="str">
        <f t="shared" si="40"/>
        <v/>
      </c>
      <c r="AF283" s="10" t="str">
        <f t="shared" si="40"/>
        <v/>
      </c>
      <c r="AG283" s="10" t="str">
        <f t="shared" si="32"/>
        <v/>
      </c>
      <c r="AH283" s="14">
        <f t="shared" si="37"/>
        <v>0</v>
      </c>
      <c r="AI283" s="12"/>
      <c r="AJ283" s="11" t="str">
        <f>IFERROR(VLOOKUP(A283,'[1]BP-18 Line Detail'!A$1:AJ$65536,36,FALSE),"")</f>
        <v>All Network</v>
      </c>
    </row>
    <row r="284" spans="1:36" x14ac:dyDescent="0.3">
      <c r="A284" s="15" t="s">
        <v>1335</v>
      </c>
      <c r="B284" s="29" t="str">
        <f>VLOOKUP(A284,'[1]Line Pivot'!A$1:C$65536,2,FALSE)</f>
        <v>FRANZ HOLMES TAP TO  COWLITZ-LAGRANDE NO 1,2 (OBSOLETE)</v>
      </c>
      <c r="C284" s="10">
        <f>VLOOKUP(A284,'[1]Line Pivot'!A$1:C$65536,3,FALSE)</f>
        <v>276241.09999999998</v>
      </c>
      <c r="D284" s="10">
        <f>IFERROR(VLOOKUP(A284,'[1]BP-18 Line Detail'!A$1:C$65536,3,FALSE),"")</f>
        <v>276241.10000000003</v>
      </c>
      <c r="E284" s="11">
        <f t="shared" si="34"/>
        <v>-2.1071325343501529E-16</v>
      </c>
      <c r="F284" s="12"/>
      <c r="G284" s="10">
        <f>IFERROR(VLOOKUP(A284,'[1]O&amp;M Pivot'!M$1:V$65536,10,FALSE),0)</f>
        <v>0</v>
      </c>
      <c r="H284" s="12"/>
      <c r="I284" s="13" t="s">
        <v>31</v>
      </c>
      <c r="J284" s="13" t="s">
        <v>31</v>
      </c>
      <c r="K284" s="13" t="s">
        <v>31</v>
      </c>
      <c r="L284" s="13" t="s">
        <v>31</v>
      </c>
      <c r="M284" s="13" t="s">
        <v>31</v>
      </c>
      <c r="N284" s="13" t="s">
        <v>31</v>
      </c>
      <c r="O284" s="13">
        <v>1</v>
      </c>
      <c r="P284" s="13">
        <f t="shared" si="35"/>
        <v>1</v>
      </c>
      <c r="Q284" s="12"/>
      <c r="R284" s="41" t="str">
        <f t="shared" si="39"/>
        <v/>
      </c>
      <c r="S284" s="41" t="str">
        <f t="shared" si="39"/>
        <v/>
      </c>
      <c r="T284" s="41" t="str">
        <f t="shared" si="39"/>
        <v/>
      </c>
      <c r="U284" s="41" t="str">
        <f t="shared" si="38"/>
        <v/>
      </c>
      <c r="V284" s="41" t="str">
        <f t="shared" si="38"/>
        <v/>
      </c>
      <c r="W284" s="41" t="str">
        <f t="shared" si="38"/>
        <v/>
      </c>
      <c r="X284" s="41">
        <f t="shared" si="38"/>
        <v>276241.09999999998</v>
      </c>
      <c r="Y284" s="14">
        <f t="shared" si="36"/>
        <v>0</v>
      </c>
      <c r="Z284" s="12"/>
      <c r="AA284" s="10" t="str">
        <f t="shared" si="41"/>
        <v/>
      </c>
      <c r="AB284" s="10" t="str">
        <f t="shared" si="41"/>
        <v/>
      </c>
      <c r="AC284" s="10" t="str">
        <f t="shared" si="41"/>
        <v/>
      </c>
      <c r="AD284" s="10" t="str">
        <f t="shared" si="40"/>
        <v/>
      </c>
      <c r="AE284" s="10" t="str">
        <f t="shared" si="40"/>
        <v/>
      </c>
      <c r="AF284" s="10" t="str">
        <f t="shared" si="40"/>
        <v/>
      </c>
      <c r="AG284" s="10">
        <f t="shared" si="40"/>
        <v>0</v>
      </c>
      <c r="AH284" s="14">
        <f t="shared" si="37"/>
        <v>0</v>
      </c>
      <c r="AI284" s="12"/>
      <c r="AJ284" s="11" t="str">
        <f>IFERROR(VLOOKUP(A284,'[1]BP-18 Line Detail'!A$1:AJ$65536,36,FALSE),"")</f>
        <v>Obsolete REM 8/14/14</v>
      </c>
    </row>
    <row r="285" spans="1:36" x14ac:dyDescent="0.3">
      <c r="A285" s="15" t="s">
        <v>1336</v>
      </c>
      <c r="B285" s="29" t="str">
        <f>VLOOKUP(A285,'[1]Line Pivot'!A$1:C$65536,2,FALSE)</f>
        <v>FROMAN TAP TO ALBANY-LEBANON NO 1</v>
      </c>
      <c r="C285" s="10">
        <f>VLOOKUP(A285,'[1]Line Pivot'!A$1:C$65536,3,FALSE)</f>
        <v>592229.37</v>
      </c>
      <c r="D285" s="10">
        <f>IFERROR(VLOOKUP(A285,'[1]BP-18 Line Detail'!A$1:C$65536,3,FALSE),"")</f>
        <v>592229.37</v>
      </c>
      <c r="E285" s="11">
        <f t="shared" si="34"/>
        <v>0</v>
      </c>
      <c r="F285" s="12"/>
      <c r="G285" s="10">
        <f>IFERROR(VLOOKUP(A285,'[1]O&amp;M Pivot'!M$1:V$65536,10,FALSE),0)</f>
        <v>386.47999999999996</v>
      </c>
      <c r="H285" s="12"/>
      <c r="I285" s="13" t="s">
        <v>31</v>
      </c>
      <c r="J285" s="13">
        <v>1</v>
      </c>
      <c r="K285" s="13" t="s">
        <v>31</v>
      </c>
      <c r="L285" s="13" t="s">
        <v>31</v>
      </c>
      <c r="M285" s="13" t="s">
        <v>31</v>
      </c>
      <c r="N285" s="13" t="s">
        <v>31</v>
      </c>
      <c r="O285" s="13" t="s">
        <v>31</v>
      </c>
      <c r="P285" s="13">
        <f t="shared" si="35"/>
        <v>1</v>
      </c>
      <c r="Q285" s="12"/>
      <c r="R285" s="41" t="str">
        <f t="shared" si="39"/>
        <v/>
      </c>
      <c r="S285" s="41">
        <f t="shared" si="39"/>
        <v>592229.37</v>
      </c>
      <c r="T285" s="41" t="str">
        <f t="shared" si="39"/>
        <v/>
      </c>
      <c r="U285" s="41" t="str">
        <f t="shared" si="38"/>
        <v/>
      </c>
      <c r="V285" s="41" t="str">
        <f t="shared" si="38"/>
        <v/>
      </c>
      <c r="W285" s="41" t="str">
        <f t="shared" si="38"/>
        <v/>
      </c>
      <c r="X285" s="41" t="str">
        <f t="shared" si="38"/>
        <v/>
      </c>
      <c r="Y285" s="14">
        <f t="shared" si="36"/>
        <v>0</v>
      </c>
      <c r="Z285" s="12"/>
      <c r="AA285" s="10" t="str">
        <f t="shared" si="41"/>
        <v/>
      </c>
      <c r="AB285" s="10">
        <f t="shared" si="41"/>
        <v>386.47999999999996</v>
      </c>
      <c r="AC285" s="10" t="str">
        <f t="shared" si="41"/>
        <v/>
      </c>
      <c r="AD285" s="10" t="str">
        <f t="shared" si="40"/>
        <v/>
      </c>
      <c r="AE285" s="10" t="str">
        <f t="shared" si="40"/>
        <v/>
      </c>
      <c r="AF285" s="10" t="str">
        <f t="shared" si="40"/>
        <v/>
      </c>
      <c r="AG285" s="10" t="str">
        <f t="shared" si="40"/>
        <v/>
      </c>
      <c r="AH285" s="14">
        <f t="shared" si="37"/>
        <v>0</v>
      </c>
      <c r="AI285" s="12"/>
      <c r="AJ285" s="11" t="str">
        <f>IFERROR(VLOOKUP(A285,'[1]BP-18 Line Detail'!A$1:AJ$65536,36,FALSE),"")</f>
        <v>All Network</v>
      </c>
    </row>
    <row r="286" spans="1:36" x14ac:dyDescent="0.3">
      <c r="A286" s="15" t="s">
        <v>1337</v>
      </c>
      <c r="B286" s="29" t="str">
        <f>VLOOKUP(A286,'[1]Line Pivot'!A$1:C$65536,2,FALSE)</f>
        <v>GARRISON-ANACONDA NO 1</v>
      </c>
      <c r="C286" s="10">
        <f>VLOOKUP(A286,'[1]Line Pivot'!A$1:C$65536,3,FALSE)</f>
        <v>5184668.2430000007</v>
      </c>
      <c r="D286" s="10">
        <f>IFERROR(VLOOKUP(A286,'[1]BP-18 Line Detail'!A$1:C$65536,3,FALSE),"")</f>
        <v>5184668.2429999998</v>
      </c>
      <c r="E286" s="11">
        <f t="shared" si="34"/>
        <v>1.7963011922178231E-16</v>
      </c>
      <c r="F286" s="12"/>
      <c r="G286" s="10">
        <f>IFERROR(VLOOKUP(A286,'[1]O&amp;M Pivot'!M$1:V$65536,10,FALSE),0)</f>
        <v>16085.584285714285</v>
      </c>
      <c r="H286" s="12"/>
      <c r="I286" s="13" t="s">
        <v>31</v>
      </c>
      <c r="J286" s="13">
        <v>1</v>
      </c>
      <c r="K286" s="13" t="s">
        <v>31</v>
      </c>
      <c r="L286" s="13" t="s">
        <v>31</v>
      </c>
      <c r="M286" s="13" t="s">
        <v>31</v>
      </c>
      <c r="N286" s="13" t="s">
        <v>31</v>
      </c>
      <c r="O286" s="13" t="s">
        <v>31</v>
      </c>
      <c r="P286" s="13">
        <f t="shared" si="35"/>
        <v>1</v>
      </c>
      <c r="Q286" s="12"/>
      <c r="R286" s="41" t="str">
        <f t="shared" si="39"/>
        <v/>
      </c>
      <c r="S286" s="41">
        <f t="shared" si="39"/>
        <v>5184668.2430000007</v>
      </c>
      <c r="T286" s="41" t="str">
        <f t="shared" si="39"/>
        <v/>
      </c>
      <c r="U286" s="41" t="str">
        <f t="shared" si="38"/>
        <v/>
      </c>
      <c r="V286" s="41" t="str">
        <f t="shared" si="38"/>
        <v/>
      </c>
      <c r="W286" s="41" t="str">
        <f t="shared" si="38"/>
        <v/>
      </c>
      <c r="X286" s="41" t="str">
        <f t="shared" si="38"/>
        <v/>
      </c>
      <c r="Y286" s="14">
        <f t="shared" si="36"/>
        <v>0</v>
      </c>
      <c r="Z286" s="12"/>
      <c r="AA286" s="10" t="str">
        <f t="shared" si="41"/>
        <v/>
      </c>
      <c r="AB286" s="10">
        <f t="shared" si="41"/>
        <v>16085.584285714285</v>
      </c>
      <c r="AC286" s="10" t="str">
        <f t="shared" si="41"/>
        <v/>
      </c>
      <c r="AD286" s="10" t="str">
        <f t="shared" si="40"/>
        <v/>
      </c>
      <c r="AE286" s="10" t="str">
        <f t="shared" si="40"/>
        <v/>
      </c>
      <c r="AF286" s="10" t="str">
        <f t="shared" si="40"/>
        <v/>
      </c>
      <c r="AG286" s="10" t="str">
        <f t="shared" si="40"/>
        <v/>
      </c>
      <c r="AH286" s="14">
        <f t="shared" si="37"/>
        <v>0</v>
      </c>
      <c r="AI286" s="12"/>
      <c r="AJ286" s="11" t="str">
        <f>IFERROR(VLOOKUP(A286,'[1]BP-18 Line Detail'!A$1:AJ$65536,36,FALSE),"")</f>
        <v>All Network</v>
      </c>
    </row>
    <row r="287" spans="1:36" x14ac:dyDescent="0.3">
      <c r="A287" s="15" t="s">
        <v>1338</v>
      </c>
      <c r="B287" s="29" t="str">
        <f>VLOOKUP(A287,'[1]Line Pivot'!A$1:C$65536,2,FALSE)</f>
        <v>GARRISON-TAFT NO 1</v>
      </c>
      <c r="C287" s="10">
        <f>VLOOKUP(A287,'[1]Line Pivot'!A$1:C$65536,3,FALSE)</f>
        <v>86218545</v>
      </c>
      <c r="D287" s="10">
        <f>IFERROR(VLOOKUP(A287,'[1]BP-18 Line Detail'!A$1:C$65536,3,FALSE),"")</f>
        <v>86218545</v>
      </c>
      <c r="E287" s="11">
        <f t="shared" si="34"/>
        <v>0</v>
      </c>
      <c r="F287" s="12"/>
      <c r="G287" s="10">
        <f>IFERROR(VLOOKUP(A287,'[1]O&amp;M Pivot'!M$1:V$65536,10,FALSE),0)</f>
        <v>130323.32428571429</v>
      </c>
      <c r="H287" s="12"/>
      <c r="I287" s="13" t="s">
        <v>31</v>
      </c>
      <c r="J287" s="13">
        <v>1</v>
      </c>
      <c r="K287" s="13" t="s">
        <v>31</v>
      </c>
      <c r="L287" s="13" t="s">
        <v>31</v>
      </c>
      <c r="M287" s="13" t="s">
        <v>31</v>
      </c>
      <c r="N287" s="13" t="s">
        <v>31</v>
      </c>
      <c r="O287" s="13" t="s">
        <v>31</v>
      </c>
      <c r="P287" s="13">
        <f t="shared" si="35"/>
        <v>1</v>
      </c>
      <c r="Q287" s="12"/>
      <c r="R287" s="41" t="str">
        <f t="shared" si="39"/>
        <v/>
      </c>
      <c r="S287" s="41">
        <f t="shared" si="39"/>
        <v>86218545</v>
      </c>
      <c r="T287" s="41" t="str">
        <f t="shared" si="39"/>
        <v/>
      </c>
      <c r="U287" s="41" t="str">
        <f t="shared" si="38"/>
        <v/>
      </c>
      <c r="V287" s="41" t="str">
        <f t="shared" si="38"/>
        <v/>
      </c>
      <c r="W287" s="41" t="str">
        <f t="shared" si="38"/>
        <v/>
      </c>
      <c r="X287" s="41" t="str">
        <f t="shared" si="38"/>
        <v/>
      </c>
      <c r="Y287" s="14">
        <f t="shared" si="36"/>
        <v>0</v>
      </c>
      <c r="Z287" s="12"/>
      <c r="AA287" s="10" t="str">
        <f t="shared" si="41"/>
        <v/>
      </c>
      <c r="AB287" s="10">
        <f t="shared" si="41"/>
        <v>130323.32428571429</v>
      </c>
      <c r="AC287" s="10" t="str">
        <f t="shared" si="41"/>
        <v/>
      </c>
      <c r="AD287" s="10" t="str">
        <f t="shared" si="40"/>
        <v/>
      </c>
      <c r="AE287" s="10" t="str">
        <f t="shared" si="40"/>
        <v/>
      </c>
      <c r="AF287" s="10" t="str">
        <f t="shared" si="40"/>
        <v/>
      </c>
      <c r="AG287" s="10" t="str">
        <f t="shared" si="40"/>
        <v/>
      </c>
      <c r="AH287" s="14">
        <f t="shared" si="37"/>
        <v>0</v>
      </c>
      <c r="AI287" s="12"/>
      <c r="AJ287" s="11" t="str">
        <f>IFERROR(VLOOKUP(A287,'[1]BP-18 Line Detail'!A$1:AJ$65536,36,FALSE),"")</f>
        <v>All Network</v>
      </c>
    </row>
    <row r="288" spans="1:36" x14ac:dyDescent="0.3">
      <c r="A288" s="15" t="s">
        <v>1339</v>
      </c>
      <c r="B288" s="29" t="str">
        <f>VLOOKUP(A288,'[1]Line Pivot'!A$1:C$65536,2,FALSE)</f>
        <v>GARRISON-TAFT NO 2</v>
      </c>
      <c r="C288" s="10">
        <f>VLOOKUP(A288,'[1]Line Pivot'!A$1:C$65536,3,FALSE)</f>
        <v>86218545</v>
      </c>
      <c r="D288" s="10">
        <f>IFERROR(VLOOKUP(A288,'[1]BP-18 Line Detail'!A$1:C$65536,3,FALSE),"")</f>
        <v>86218545</v>
      </c>
      <c r="E288" s="11">
        <f t="shared" si="34"/>
        <v>0</v>
      </c>
      <c r="F288" s="12"/>
      <c r="G288" s="10">
        <f>IFERROR(VLOOKUP(A288,'[1]O&amp;M Pivot'!M$1:V$65536,10,FALSE),0)</f>
        <v>92696.462857142862</v>
      </c>
      <c r="H288" s="12"/>
      <c r="I288" s="13" t="s">
        <v>31</v>
      </c>
      <c r="J288" s="13">
        <v>1</v>
      </c>
      <c r="K288" s="13" t="s">
        <v>31</v>
      </c>
      <c r="L288" s="13" t="s">
        <v>31</v>
      </c>
      <c r="M288" s="13" t="s">
        <v>31</v>
      </c>
      <c r="N288" s="13" t="s">
        <v>31</v>
      </c>
      <c r="O288" s="13" t="s">
        <v>31</v>
      </c>
      <c r="P288" s="13">
        <f t="shared" si="35"/>
        <v>1</v>
      </c>
      <c r="Q288" s="12"/>
      <c r="R288" s="41" t="str">
        <f t="shared" si="39"/>
        <v/>
      </c>
      <c r="S288" s="41">
        <f t="shared" si="39"/>
        <v>86218545</v>
      </c>
      <c r="T288" s="41" t="str">
        <f t="shared" si="39"/>
        <v/>
      </c>
      <c r="U288" s="41" t="str">
        <f t="shared" si="38"/>
        <v/>
      </c>
      <c r="V288" s="41" t="str">
        <f t="shared" si="38"/>
        <v/>
      </c>
      <c r="W288" s="41" t="str">
        <f t="shared" si="38"/>
        <v/>
      </c>
      <c r="X288" s="41" t="str">
        <f t="shared" si="38"/>
        <v/>
      </c>
      <c r="Y288" s="14">
        <f t="shared" si="36"/>
        <v>0</v>
      </c>
      <c r="Z288" s="12"/>
      <c r="AA288" s="10" t="str">
        <f t="shared" si="41"/>
        <v/>
      </c>
      <c r="AB288" s="10">
        <f t="shared" si="41"/>
        <v>92696.462857142862</v>
      </c>
      <c r="AC288" s="10" t="str">
        <f t="shared" si="41"/>
        <v/>
      </c>
      <c r="AD288" s="10" t="str">
        <f t="shared" si="40"/>
        <v/>
      </c>
      <c r="AE288" s="10" t="str">
        <f t="shared" si="40"/>
        <v/>
      </c>
      <c r="AF288" s="10" t="str">
        <f t="shared" si="40"/>
        <v/>
      </c>
      <c r="AG288" s="10" t="str">
        <f t="shared" si="40"/>
        <v/>
      </c>
      <c r="AH288" s="14">
        <f t="shared" si="37"/>
        <v>0</v>
      </c>
      <c r="AI288" s="12"/>
      <c r="AJ288" s="11" t="str">
        <f>IFERROR(VLOOKUP(A288,'[1]BP-18 Line Detail'!A$1:AJ$65536,36,FALSE),"")</f>
        <v>All Network</v>
      </c>
    </row>
    <row r="289" spans="1:36" x14ac:dyDescent="0.3">
      <c r="A289" s="15" t="s">
        <v>1340</v>
      </c>
      <c r="B289" s="29" t="str">
        <f>VLOOKUP(A289,'[1]Line Pivot'!A$1:C$65536,2,FALSE)</f>
        <v>GLADE TAP TO BENTON-FRANKLIN NO 2</v>
      </c>
      <c r="C289" s="10">
        <f>VLOOKUP(A289,'[1]Line Pivot'!A$1:C$65536,3,FALSE)</f>
        <v>716</v>
      </c>
      <c r="D289" s="10">
        <f>IFERROR(VLOOKUP(A289,'[1]BP-18 Line Detail'!A$1:C$65536,3,FALSE),"")</f>
        <v>716</v>
      </c>
      <c r="E289" s="11">
        <f t="shared" si="34"/>
        <v>0</v>
      </c>
      <c r="F289" s="12"/>
      <c r="G289" s="10">
        <f>IFERROR(VLOOKUP(A289,'[1]O&amp;M Pivot'!M$1:V$65536,10,FALSE),0)</f>
        <v>1325.2414285714287</v>
      </c>
      <c r="H289" s="12"/>
      <c r="I289" s="13" t="s">
        <v>31</v>
      </c>
      <c r="J289" s="13">
        <v>1</v>
      </c>
      <c r="K289" s="13" t="s">
        <v>31</v>
      </c>
      <c r="L289" s="13" t="s">
        <v>31</v>
      </c>
      <c r="M289" s="13" t="s">
        <v>31</v>
      </c>
      <c r="N289" s="13" t="s">
        <v>31</v>
      </c>
      <c r="O289" s="13" t="s">
        <v>31</v>
      </c>
      <c r="P289" s="13">
        <f t="shared" si="35"/>
        <v>1</v>
      </c>
      <c r="Q289" s="12"/>
      <c r="R289" s="41" t="str">
        <f t="shared" si="39"/>
        <v/>
      </c>
      <c r="S289" s="41">
        <f t="shared" si="39"/>
        <v>716</v>
      </c>
      <c r="T289" s="41" t="str">
        <f t="shared" si="39"/>
        <v/>
      </c>
      <c r="U289" s="41" t="str">
        <f t="shared" si="38"/>
        <v/>
      </c>
      <c r="V289" s="41" t="str">
        <f t="shared" si="38"/>
        <v/>
      </c>
      <c r="W289" s="41" t="str">
        <f t="shared" si="38"/>
        <v/>
      </c>
      <c r="X289" s="41" t="str">
        <f t="shared" si="38"/>
        <v/>
      </c>
      <c r="Y289" s="14">
        <f t="shared" si="36"/>
        <v>0</v>
      </c>
      <c r="Z289" s="12"/>
      <c r="AA289" s="10" t="str">
        <f t="shared" si="41"/>
        <v/>
      </c>
      <c r="AB289" s="10">
        <f t="shared" si="41"/>
        <v>1325.2414285714287</v>
      </c>
      <c r="AC289" s="10" t="str">
        <f t="shared" si="41"/>
        <v/>
      </c>
      <c r="AD289" s="10" t="str">
        <f t="shared" si="40"/>
        <v/>
      </c>
      <c r="AE289" s="10" t="str">
        <f t="shared" si="40"/>
        <v/>
      </c>
      <c r="AF289" s="10" t="str">
        <f t="shared" si="40"/>
        <v/>
      </c>
      <c r="AG289" s="10" t="str">
        <f t="shared" si="40"/>
        <v/>
      </c>
      <c r="AH289" s="14">
        <f t="shared" si="37"/>
        <v>0</v>
      </c>
      <c r="AI289" s="12"/>
      <c r="AJ289" s="11" t="str">
        <f>IFERROR(VLOOKUP(A289,'[1]BP-18 Line Detail'!A$1:AJ$65536,36,FALSE),"")</f>
        <v>Moved to All Network.  REM 4/17/12</v>
      </c>
    </row>
    <row r="290" spans="1:36" x14ac:dyDescent="0.3">
      <c r="A290" s="15" t="s">
        <v>1341</v>
      </c>
      <c r="B290" s="29" t="str">
        <f>VLOOKUP(A290,'[1]Line Pivot'!A$1:C$65536,2,FALSE)</f>
        <v>GOSHEN-DRUMMOND NO 1</v>
      </c>
      <c r="C290" s="10">
        <f>VLOOKUP(A290,'[1]Line Pivot'!A$1:C$65536,3,FALSE)</f>
        <v>11345515.842999998</v>
      </c>
      <c r="D290" s="10">
        <f>IFERROR(VLOOKUP(A290,'[1]BP-18 Line Detail'!A$1:C$65536,3,FALSE),"")</f>
        <v>11345515.842999998</v>
      </c>
      <c r="E290" s="11">
        <f t="shared" si="34"/>
        <v>0</v>
      </c>
      <c r="F290" s="12"/>
      <c r="G290" s="10">
        <f>IFERROR(VLOOKUP(A290,'[1]O&amp;M Pivot'!M$1:V$65536,10,FALSE),0)</f>
        <v>58156.825714285718</v>
      </c>
      <c r="H290" s="12"/>
      <c r="I290" s="13" t="s">
        <v>31</v>
      </c>
      <c r="J290" s="13">
        <v>1</v>
      </c>
      <c r="K290" s="13" t="s">
        <v>31</v>
      </c>
      <c r="L290" s="13" t="s">
        <v>31</v>
      </c>
      <c r="M290" s="13" t="s">
        <v>31</v>
      </c>
      <c r="N290" s="13" t="s">
        <v>31</v>
      </c>
      <c r="O290" s="13" t="s">
        <v>31</v>
      </c>
      <c r="P290" s="13">
        <f t="shared" si="35"/>
        <v>1</v>
      </c>
      <c r="Q290" s="12"/>
      <c r="R290" s="41" t="str">
        <f t="shared" si="39"/>
        <v/>
      </c>
      <c r="S290" s="41">
        <f t="shared" si="39"/>
        <v>11345515.842999998</v>
      </c>
      <c r="T290" s="41" t="str">
        <f t="shared" si="39"/>
        <v/>
      </c>
      <c r="U290" s="41" t="str">
        <f t="shared" si="38"/>
        <v/>
      </c>
      <c r="V290" s="41" t="str">
        <f t="shared" si="38"/>
        <v/>
      </c>
      <c r="W290" s="41" t="str">
        <f t="shared" si="38"/>
        <v/>
      </c>
      <c r="X290" s="41" t="str">
        <f t="shared" si="38"/>
        <v/>
      </c>
      <c r="Y290" s="14">
        <f t="shared" si="36"/>
        <v>0</v>
      </c>
      <c r="Z290" s="12"/>
      <c r="AA290" s="10" t="str">
        <f t="shared" si="41"/>
        <v/>
      </c>
      <c r="AB290" s="10">
        <f t="shared" si="41"/>
        <v>58156.825714285718</v>
      </c>
      <c r="AC290" s="10" t="str">
        <f t="shared" si="41"/>
        <v/>
      </c>
      <c r="AD290" s="10" t="str">
        <f t="shared" si="40"/>
        <v/>
      </c>
      <c r="AE290" s="10" t="str">
        <f t="shared" si="40"/>
        <v/>
      </c>
      <c r="AF290" s="10" t="str">
        <f t="shared" si="40"/>
        <v/>
      </c>
      <c r="AG290" s="10" t="str">
        <f t="shared" si="40"/>
        <v/>
      </c>
      <c r="AH290" s="14">
        <f t="shared" si="37"/>
        <v>0</v>
      </c>
      <c r="AI290" s="12"/>
      <c r="AJ290" s="11" t="str">
        <f>IFERROR(VLOOKUP(A290,'[1]BP-18 Line Detail'!A$1:AJ$65536,36,FALSE),"")</f>
        <v>All Network</v>
      </c>
    </row>
    <row r="291" spans="1:36" x14ac:dyDescent="0.3">
      <c r="A291" s="15" t="s">
        <v>1342</v>
      </c>
      <c r="B291" s="29" t="str">
        <f>VLOOKUP(A291,'[1]Line Pivot'!A$1:C$65536,2,FALSE)</f>
        <v>GRAND COULEE 115KV-GRAND COULEE RS FIBER SEG</v>
      </c>
      <c r="C291" s="10">
        <f>VLOOKUP(A291,'[1]Line Pivot'!A$1:C$65536,3,FALSE)</f>
        <v>18644.43</v>
      </c>
      <c r="D291" s="10">
        <f>IFERROR(VLOOKUP(A291,'[1]BP-18 Line Detail'!A$1:C$65536,3,FALSE),"")</f>
        <v>18644.43</v>
      </c>
      <c r="E291" s="11">
        <f t="shared" si="34"/>
        <v>0</v>
      </c>
      <c r="F291" s="12"/>
      <c r="G291" s="10">
        <f>IFERROR(VLOOKUP(A291,'[1]O&amp;M Pivot'!M$1:V$65536,10,FALSE),0)</f>
        <v>0</v>
      </c>
      <c r="H291" s="12"/>
      <c r="I291" s="13" t="s">
        <v>31</v>
      </c>
      <c r="J291" s="13" t="s">
        <v>31</v>
      </c>
      <c r="K291" s="13" t="s">
        <v>31</v>
      </c>
      <c r="L291" s="13" t="s">
        <v>31</v>
      </c>
      <c r="M291" s="13" t="s">
        <v>31</v>
      </c>
      <c r="N291" s="13" t="s">
        <v>31</v>
      </c>
      <c r="O291" s="13">
        <v>1</v>
      </c>
      <c r="P291" s="13">
        <f t="shared" si="35"/>
        <v>1</v>
      </c>
      <c r="Q291" s="12"/>
      <c r="R291" s="41" t="str">
        <f t="shared" si="39"/>
        <v/>
      </c>
      <c r="S291" s="41" t="str">
        <f t="shared" si="39"/>
        <v/>
      </c>
      <c r="T291" s="41" t="str">
        <f t="shared" si="39"/>
        <v/>
      </c>
      <c r="U291" s="41" t="str">
        <f t="shared" si="38"/>
        <v/>
      </c>
      <c r="V291" s="41" t="str">
        <f t="shared" si="38"/>
        <v/>
      </c>
      <c r="W291" s="41" t="str">
        <f t="shared" si="38"/>
        <v/>
      </c>
      <c r="X291" s="41">
        <f t="shared" si="38"/>
        <v>18644.43</v>
      </c>
      <c r="Y291" s="14">
        <f t="shared" si="36"/>
        <v>0</v>
      </c>
      <c r="Z291" s="12"/>
      <c r="AA291" s="10" t="str">
        <f t="shared" si="41"/>
        <v/>
      </c>
      <c r="AB291" s="10" t="str">
        <f t="shared" si="41"/>
        <v/>
      </c>
      <c r="AC291" s="10" t="str">
        <f t="shared" si="41"/>
        <v/>
      </c>
      <c r="AD291" s="10" t="str">
        <f t="shared" si="40"/>
        <v/>
      </c>
      <c r="AE291" s="10" t="str">
        <f t="shared" si="40"/>
        <v/>
      </c>
      <c r="AF291" s="10" t="str">
        <f t="shared" si="40"/>
        <v/>
      </c>
      <c r="AG291" s="10">
        <f t="shared" si="40"/>
        <v>0</v>
      </c>
      <c r="AH291" s="14">
        <f t="shared" si="37"/>
        <v>0</v>
      </c>
      <c r="AI291" s="12"/>
      <c r="AJ291" s="11" t="str">
        <f>IFERROR(VLOOKUP(A291,'[1]BP-18 Line Detail'!A$1:AJ$65536,36,FALSE),"")</f>
        <v>Fiber - unsegmented REM 8/8/2011</v>
      </c>
    </row>
    <row r="292" spans="1:36" x14ac:dyDescent="0.3">
      <c r="A292" s="15" t="s">
        <v>1343</v>
      </c>
      <c r="B292" s="29" t="str">
        <f>VLOOKUP(A292,'[1]Line Pivot'!A$1:C$65536,2,FALSE)</f>
        <v>GRAND COULEE-BELL NO 3</v>
      </c>
      <c r="C292" s="10">
        <f>VLOOKUP(A292,'[1]Line Pivot'!A$1:C$65536,3,FALSE)</f>
        <v>3596021.01</v>
      </c>
      <c r="D292" s="10">
        <f>IFERROR(VLOOKUP(A292,'[1]BP-18 Line Detail'!A$1:C$65536,3,FALSE),"")</f>
        <v>3596021.0099999993</v>
      </c>
      <c r="E292" s="11">
        <f t="shared" si="34"/>
        <v>1.2949348349545359E-16</v>
      </c>
      <c r="F292" s="12"/>
      <c r="G292" s="10">
        <f>IFERROR(VLOOKUP(A292,'[1]O&amp;M Pivot'!M$1:V$65536,10,FALSE),0)</f>
        <v>38782.17</v>
      </c>
      <c r="H292" s="12"/>
      <c r="I292" s="13" t="s">
        <v>31</v>
      </c>
      <c r="J292" s="13">
        <v>1</v>
      </c>
      <c r="K292" s="13" t="s">
        <v>31</v>
      </c>
      <c r="L292" s="13" t="s">
        <v>31</v>
      </c>
      <c r="M292" s="13" t="s">
        <v>31</v>
      </c>
      <c r="N292" s="13" t="s">
        <v>31</v>
      </c>
      <c r="O292" s="13" t="s">
        <v>31</v>
      </c>
      <c r="P292" s="13">
        <f t="shared" si="35"/>
        <v>1</v>
      </c>
      <c r="Q292" s="12"/>
      <c r="R292" s="41" t="str">
        <f t="shared" si="39"/>
        <v/>
      </c>
      <c r="S292" s="41">
        <f t="shared" si="39"/>
        <v>3596021.01</v>
      </c>
      <c r="T292" s="41" t="str">
        <f t="shared" si="39"/>
        <v/>
      </c>
      <c r="U292" s="41" t="str">
        <f t="shared" si="38"/>
        <v/>
      </c>
      <c r="V292" s="41" t="str">
        <f t="shared" si="38"/>
        <v/>
      </c>
      <c r="W292" s="41" t="str">
        <f t="shared" si="38"/>
        <v/>
      </c>
      <c r="X292" s="41" t="str">
        <f t="shared" si="38"/>
        <v/>
      </c>
      <c r="Y292" s="14">
        <f t="shared" si="36"/>
        <v>0</v>
      </c>
      <c r="Z292" s="12"/>
      <c r="AA292" s="10" t="str">
        <f t="shared" si="41"/>
        <v/>
      </c>
      <c r="AB292" s="10">
        <f t="shared" si="41"/>
        <v>38782.17</v>
      </c>
      <c r="AC292" s="10" t="str">
        <f t="shared" si="41"/>
        <v/>
      </c>
      <c r="AD292" s="10" t="str">
        <f t="shared" si="40"/>
        <v/>
      </c>
      <c r="AE292" s="10" t="str">
        <f t="shared" si="40"/>
        <v/>
      </c>
      <c r="AF292" s="10" t="str">
        <f t="shared" si="40"/>
        <v/>
      </c>
      <c r="AG292" s="10" t="str">
        <f t="shared" si="40"/>
        <v/>
      </c>
      <c r="AH292" s="14">
        <f t="shared" si="37"/>
        <v>0</v>
      </c>
      <c r="AI292" s="12"/>
      <c r="AJ292" s="11" t="str">
        <f>IFERROR(VLOOKUP(A292,'[1]BP-18 Line Detail'!A$1:AJ$65536,36,FALSE),"")</f>
        <v>All Network</v>
      </c>
    </row>
    <row r="293" spans="1:36" x14ac:dyDescent="0.3">
      <c r="A293" s="15" t="s">
        <v>1344</v>
      </c>
      <c r="B293" s="29" t="str">
        <f>VLOOKUP(A293,'[1]Line Pivot'!A$1:C$65536,2,FALSE)</f>
        <v>GRAND COULEE-BELL NO 3 (ML GRANT CO)</v>
      </c>
      <c r="C293" s="10">
        <f>VLOOKUP(A293,'[1]Line Pivot'!A$1:C$65536,3,FALSE)</f>
        <v>78436.19</v>
      </c>
      <c r="D293" s="10">
        <f>IFERROR(VLOOKUP(A293,'[1]BP-18 Line Detail'!A$1:C$65536,3,FALSE),"")</f>
        <v>77096.350000000006</v>
      </c>
      <c r="E293" s="11">
        <f t="shared" si="34"/>
        <v>1.7378773443878944E-2</v>
      </c>
      <c r="F293" s="12"/>
      <c r="G293" s="10">
        <f>IFERROR(VLOOKUP(A293,'[1]O&amp;M Pivot'!M$1:V$65536,10,FALSE),0)</f>
        <v>0</v>
      </c>
      <c r="H293" s="12"/>
      <c r="I293" s="13" t="s">
        <v>31</v>
      </c>
      <c r="J293" s="13">
        <v>1</v>
      </c>
      <c r="K293" s="13" t="s">
        <v>31</v>
      </c>
      <c r="L293" s="13" t="s">
        <v>31</v>
      </c>
      <c r="M293" s="13" t="s">
        <v>31</v>
      </c>
      <c r="N293" s="13" t="s">
        <v>31</v>
      </c>
      <c r="O293" s="13" t="s">
        <v>31</v>
      </c>
      <c r="P293" s="13">
        <f t="shared" si="35"/>
        <v>1</v>
      </c>
      <c r="Q293" s="12"/>
      <c r="R293" s="41" t="str">
        <f t="shared" si="39"/>
        <v/>
      </c>
      <c r="S293" s="41">
        <f t="shared" si="39"/>
        <v>78436.19</v>
      </c>
      <c r="T293" s="41" t="str">
        <f t="shared" si="39"/>
        <v/>
      </c>
      <c r="U293" s="41" t="str">
        <f t="shared" si="38"/>
        <v/>
      </c>
      <c r="V293" s="41" t="str">
        <f t="shared" si="38"/>
        <v/>
      </c>
      <c r="W293" s="41" t="str">
        <f t="shared" si="38"/>
        <v/>
      </c>
      <c r="X293" s="41" t="str">
        <f t="shared" si="38"/>
        <v/>
      </c>
      <c r="Y293" s="14">
        <f t="shared" si="36"/>
        <v>0</v>
      </c>
      <c r="Z293" s="12"/>
      <c r="AA293" s="10" t="str">
        <f t="shared" si="41"/>
        <v/>
      </c>
      <c r="AB293" s="10">
        <f t="shared" si="41"/>
        <v>0</v>
      </c>
      <c r="AC293" s="10" t="str">
        <f t="shared" si="41"/>
        <v/>
      </c>
      <c r="AD293" s="10" t="str">
        <f t="shared" si="40"/>
        <v/>
      </c>
      <c r="AE293" s="10" t="str">
        <f t="shared" si="40"/>
        <v/>
      </c>
      <c r="AF293" s="10" t="str">
        <f t="shared" si="40"/>
        <v/>
      </c>
      <c r="AG293" s="10" t="str">
        <f t="shared" si="40"/>
        <v/>
      </c>
      <c r="AH293" s="14">
        <f t="shared" si="37"/>
        <v>0</v>
      </c>
      <c r="AI293" s="12"/>
      <c r="AJ293" s="11" t="str">
        <f>IFERROR(VLOOKUP(A293,'[1]BP-18 Line Detail'!A$1:AJ$65536,36,FALSE),"")</f>
        <v>New.  All Network. REM 1/28/15</v>
      </c>
    </row>
    <row r="294" spans="1:36" x14ac:dyDescent="0.3">
      <c r="A294" s="15" t="s">
        <v>1345</v>
      </c>
      <c r="B294" s="29" t="str">
        <f>VLOOKUP(A294,'[1]Line Pivot'!A$1:C$65536,2,FALSE)</f>
        <v>GRAND COULEE-BELL NO 3 (ML LINCOLN CO)</v>
      </c>
      <c r="C294" s="10">
        <f>VLOOKUP(A294,'[1]Line Pivot'!A$1:C$65536,3,FALSE)</f>
        <v>9124913.4100000001</v>
      </c>
      <c r="D294" s="10">
        <f>IFERROR(VLOOKUP(A294,'[1]BP-18 Line Detail'!A$1:C$65536,3,FALSE),"")</f>
        <v>8973004.3800000008</v>
      </c>
      <c r="E294" s="11">
        <f t="shared" si="34"/>
        <v>1.6929561556727927E-2</v>
      </c>
      <c r="F294" s="12"/>
      <c r="G294" s="10">
        <f>IFERROR(VLOOKUP(A294,'[1]O&amp;M Pivot'!M$1:V$65536,10,FALSE),0)</f>
        <v>0</v>
      </c>
      <c r="H294" s="12"/>
      <c r="I294" s="13" t="s">
        <v>31</v>
      </c>
      <c r="J294" s="13">
        <v>1</v>
      </c>
      <c r="K294" s="13" t="s">
        <v>31</v>
      </c>
      <c r="L294" s="13" t="s">
        <v>31</v>
      </c>
      <c r="M294" s="13" t="s">
        <v>31</v>
      </c>
      <c r="N294" s="13" t="s">
        <v>31</v>
      </c>
      <c r="O294" s="13" t="s">
        <v>31</v>
      </c>
      <c r="P294" s="13">
        <f t="shared" si="35"/>
        <v>1</v>
      </c>
      <c r="Q294" s="12"/>
      <c r="R294" s="41" t="str">
        <f t="shared" si="39"/>
        <v/>
      </c>
      <c r="S294" s="41">
        <f t="shared" si="39"/>
        <v>9124913.4100000001</v>
      </c>
      <c r="T294" s="41" t="str">
        <f t="shared" si="39"/>
        <v/>
      </c>
      <c r="U294" s="41" t="str">
        <f t="shared" si="38"/>
        <v/>
      </c>
      <c r="V294" s="41" t="str">
        <f t="shared" si="38"/>
        <v/>
      </c>
      <c r="W294" s="41" t="str">
        <f t="shared" si="38"/>
        <v/>
      </c>
      <c r="X294" s="41" t="str">
        <f t="shared" si="38"/>
        <v/>
      </c>
      <c r="Y294" s="14">
        <f t="shared" si="36"/>
        <v>0</v>
      </c>
      <c r="Z294" s="12"/>
      <c r="AA294" s="10" t="str">
        <f t="shared" si="41"/>
        <v/>
      </c>
      <c r="AB294" s="10">
        <f t="shared" si="41"/>
        <v>0</v>
      </c>
      <c r="AC294" s="10" t="str">
        <f t="shared" si="41"/>
        <v/>
      </c>
      <c r="AD294" s="10" t="str">
        <f t="shared" si="40"/>
        <v/>
      </c>
      <c r="AE294" s="10" t="str">
        <f t="shared" si="40"/>
        <v/>
      </c>
      <c r="AF294" s="10" t="str">
        <f t="shared" si="40"/>
        <v/>
      </c>
      <c r="AG294" s="10" t="str">
        <f t="shared" si="40"/>
        <v/>
      </c>
      <c r="AH294" s="14">
        <f t="shared" si="37"/>
        <v>0</v>
      </c>
      <c r="AI294" s="12"/>
      <c r="AJ294" s="11" t="str">
        <f>IFERROR(VLOOKUP(A294,'[1]BP-18 Line Detail'!A$1:AJ$65536,36,FALSE),"")</f>
        <v>New.  All Network. REM 1/28/15</v>
      </c>
    </row>
    <row r="295" spans="1:36" x14ac:dyDescent="0.3">
      <c r="A295" s="15" t="s">
        <v>1346</v>
      </c>
      <c r="B295" s="29" t="str">
        <f>VLOOKUP(A295,'[1]Line Pivot'!A$1:C$65536,2,FALSE)</f>
        <v>GRAND COULEE-BELL NO 3 (ML SPOKANE CO)</v>
      </c>
      <c r="C295" s="10">
        <f>VLOOKUP(A295,'[1]Line Pivot'!A$1:C$65536,3,FALSE)</f>
        <v>3400211.77</v>
      </c>
      <c r="D295" s="10">
        <f>IFERROR(VLOOKUP(A295,'[1]BP-18 Line Detail'!A$1:C$65536,3,FALSE),"")</f>
        <v>3342129.53</v>
      </c>
      <c r="E295" s="11">
        <f t="shared" si="34"/>
        <v>1.7378811766161628E-2</v>
      </c>
      <c r="F295" s="12"/>
      <c r="G295" s="10">
        <f>IFERROR(VLOOKUP(A295,'[1]O&amp;M Pivot'!M$1:V$65536,10,FALSE),0)</f>
        <v>0</v>
      </c>
      <c r="H295" s="12"/>
      <c r="I295" s="13" t="s">
        <v>31</v>
      </c>
      <c r="J295" s="13">
        <v>1</v>
      </c>
      <c r="K295" s="13" t="s">
        <v>31</v>
      </c>
      <c r="L295" s="13" t="s">
        <v>31</v>
      </c>
      <c r="M295" s="13" t="s">
        <v>31</v>
      </c>
      <c r="N295" s="13" t="s">
        <v>31</v>
      </c>
      <c r="O295" s="13" t="s">
        <v>31</v>
      </c>
      <c r="P295" s="13">
        <f t="shared" si="35"/>
        <v>1</v>
      </c>
      <c r="Q295" s="12"/>
      <c r="R295" s="41" t="str">
        <f t="shared" si="39"/>
        <v/>
      </c>
      <c r="S295" s="41">
        <f t="shared" si="39"/>
        <v>3400211.77</v>
      </c>
      <c r="T295" s="41" t="str">
        <f t="shared" si="39"/>
        <v/>
      </c>
      <c r="U295" s="41" t="str">
        <f t="shared" si="38"/>
        <v/>
      </c>
      <c r="V295" s="41" t="str">
        <f t="shared" si="38"/>
        <v/>
      </c>
      <c r="W295" s="41" t="str">
        <f t="shared" si="38"/>
        <v/>
      </c>
      <c r="X295" s="41" t="str">
        <f t="shared" si="38"/>
        <v/>
      </c>
      <c r="Y295" s="14">
        <f t="shared" si="36"/>
        <v>0</v>
      </c>
      <c r="Z295" s="12"/>
      <c r="AA295" s="10" t="str">
        <f t="shared" si="41"/>
        <v/>
      </c>
      <c r="AB295" s="10">
        <f t="shared" si="41"/>
        <v>0</v>
      </c>
      <c r="AC295" s="10" t="str">
        <f t="shared" si="41"/>
        <v/>
      </c>
      <c r="AD295" s="10" t="str">
        <f t="shared" si="40"/>
        <v/>
      </c>
      <c r="AE295" s="10" t="str">
        <f t="shared" si="40"/>
        <v/>
      </c>
      <c r="AF295" s="10" t="str">
        <f t="shared" si="40"/>
        <v/>
      </c>
      <c r="AG295" s="10" t="str">
        <f t="shared" si="40"/>
        <v/>
      </c>
      <c r="AH295" s="14">
        <f t="shared" si="37"/>
        <v>0</v>
      </c>
      <c r="AI295" s="12"/>
      <c r="AJ295" s="11" t="str">
        <f>IFERROR(VLOOKUP(A295,'[1]BP-18 Line Detail'!A$1:AJ$65536,36,FALSE),"")</f>
        <v>New.  All Network. REM 1/28/15</v>
      </c>
    </row>
    <row r="296" spans="1:36" x14ac:dyDescent="0.3">
      <c r="A296" s="15" t="s">
        <v>1347</v>
      </c>
      <c r="B296" s="29" t="str">
        <f>VLOOKUP(A296,'[1]Line Pivot'!A$1:C$65536,2,FALSE)</f>
        <v>GRAND COULEE-BELL NO 5</v>
      </c>
      <c r="C296" s="10">
        <f>VLOOKUP(A296,'[1]Line Pivot'!A$1:C$65536,3,FALSE)</f>
        <v>4269127.49</v>
      </c>
      <c r="D296" s="10">
        <f>IFERROR(VLOOKUP(A296,'[1]BP-18 Line Detail'!A$1:C$65536,3,FALSE),"")</f>
        <v>4269127.49</v>
      </c>
      <c r="E296" s="11">
        <f t="shared" si="34"/>
        <v>0</v>
      </c>
      <c r="F296" s="12"/>
      <c r="G296" s="10">
        <f>IFERROR(VLOOKUP(A296,'[1]O&amp;M Pivot'!M$1:V$65536,10,FALSE),0)</f>
        <v>23042.808571428577</v>
      </c>
      <c r="H296" s="12"/>
      <c r="I296" s="13" t="s">
        <v>31</v>
      </c>
      <c r="J296" s="13">
        <v>1</v>
      </c>
      <c r="K296" s="13" t="s">
        <v>31</v>
      </c>
      <c r="L296" s="13" t="s">
        <v>31</v>
      </c>
      <c r="M296" s="13" t="s">
        <v>31</v>
      </c>
      <c r="N296" s="13" t="s">
        <v>31</v>
      </c>
      <c r="O296" s="13" t="s">
        <v>31</v>
      </c>
      <c r="P296" s="13">
        <f t="shared" si="35"/>
        <v>1</v>
      </c>
      <c r="Q296" s="12"/>
      <c r="R296" s="41" t="str">
        <f t="shared" si="39"/>
        <v/>
      </c>
      <c r="S296" s="41">
        <f t="shared" si="39"/>
        <v>4269127.49</v>
      </c>
      <c r="T296" s="41" t="str">
        <f t="shared" si="39"/>
        <v/>
      </c>
      <c r="U296" s="41" t="str">
        <f t="shared" si="38"/>
        <v/>
      </c>
      <c r="V296" s="41" t="str">
        <f t="shared" si="38"/>
        <v/>
      </c>
      <c r="W296" s="41" t="str">
        <f t="shared" si="38"/>
        <v/>
      </c>
      <c r="X296" s="41" t="str">
        <f t="shared" si="38"/>
        <v/>
      </c>
      <c r="Y296" s="14">
        <f t="shared" si="36"/>
        <v>0</v>
      </c>
      <c r="Z296" s="12"/>
      <c r="AA296" s="10" t="str">
        <f t="shared" si="41"/>
        <v/>
      </c>
      <c r="AB296" s="10">
        <f t="shared" si="41"/>
        <v>23042.808571428577</v>
      </c>
      <c r="AC296" s="10" t="str">
        <f t="shared" si="41"/>
        <v/>
      </c>
      <c r="AD296" s="10" t="str">
        <f t="shared" si="40"/>
        <v/>
      </c>
      <c r="AE296" s="10" t="str">
        <f t="shared" si="40"/>
        <v/>
      </c>
      <c r="AF296" s="10" t="str">
        <f t="shared" si="40"/>
        <v/>
      </c>
      <c r="AG296" s="10" t="str">
        <f t="shared" si="40"/>
        <v/>
      </c>
      <c r="AH296" s="14">
        <f t="shared" si="37"/>
        <v>0</v>
      </c>
      <c r="AI296" s="12"/>
      <c r="AJ296" s="11" t="str">
        <f>IFERROR(VLOOKUP(A296,'[1]BP-18 Line Detail'!A$1:AJ$65536,36,FALSE),"")</f>
        <v>All Network</v>
      </c>
    </row>
    <row r="297" spans="1:36" x14ac:dyDescent="0.3">
      <c r="A297" s="15" t="s">
        <v>1348</v>
      </c>
      <c r="B297" s="29" t="str">
        <f>VLOOKUP(A297,'[1]Line Pivot'!A$1:C$65536,2,FALSE)</f>
        <v>GRAND COULEE-BELL NO 6</v>
      </c>
      <c r="C297" s="10">
        <f>VLOOKUP(A297,'[1]Line Pivot'!A$1:C$65536,3,FALSE)</f>
        <v>104017288.47999999</v>
      </c>
      <c r="D297" s="10">
        <f>IFERROR(VLOOKUP(A297,'[1]BP-18 Line Detail'!A$1:C$65536,3,FALSE),"")</f>
        <v>104017288.47999999</v>
      </c>
      <c r="E297" s="11">
        <f t="shared" si="34"/>
        <v>0</v>
      </c>
      <c r="F297" s="12"/>
      <c r="G297" s="10">
        <f>IFERROR(VLOOKUP(A297,'[1]O&amp;M Pivot'!M$1:V$65536,10,FALSE),0)</f>
        <v>17712.084285714285</v>
      </c>
      <c r="H297" s="12"/>
      <c r="I297" s="13" t="s">
        <v>31</v>
      </c>
      <c r="J297" s="13">
        <v>1</v>
      </c>
      <c r="K297" s="13" t="s">
        <v>31</v>
      </c>
      <c r="L297" s="13" t="s">
        <v>31</v>
      </c>
      <c r="M297" s="13" t="s">
        <v>31</v>
      </c>
      <c r="N297" s="13" t="s">
        <v>31</v>
      </c>
      <c r="O297" s="13" t="s">
        <v>31</v>
      </c>
      <c r="P297" s="13">
        <f t="shared" si="35"/>
        <v>1</v>
      </c>
      <c r="Q297" s="12"/>
      <c r="R297" s="41" t="str">
        <f t="shared" si="39"/>
        <v/>
      </c>
      <c r="S297" s="41">
        <f t="shared" si="39"/>
        <v>104017288.47999999</v>
      </c>
      <c r="T297" s="41" t="str">
        <f t="shared" si="39"/>
        <v/>
      </c>
      <c r="U297" s="41" t="str">
        <f t="shared" si="38"/>
        <v/>
      </c>
      <c r="V297" s="41" t="str">
        <f t="shared" si="38"/>
        <v/>
      </c>
      <c r="W297" s="41" t="str">
        <f t="shared" si="38"/>
        <v/>
      </c>
      <c r="X297" s="41" t="str">
        <f t="shared" si="38"/>
        <v/>
      </c>
      <c r="Y297" s="14">
        <f t="shared" si="36"/>
        <v>0</v>
      </c>
      <c r="Z297" s="12"/>
      <c r="AA297" s="10" t="str">
        <f t="shared" si="41"/>
        <v/>
      </c>
      <c r="AB297" s="10">
        <f t="shared" si="41"/>
        <v>17712.084285714285</v>
      </c>
      <c r="AC297" s="10" t="str">
        <f t="shared" si="41"/>
        <v/>
      </c>
      <c r="AD297" s="10" t="str">
        <f t="shared" si="40"/>
        <v/>
      </c>
      <c r="AE297" s="10" t="str">
        <f t="shared" si="40"/>
        <v/>
      </c>
      <c r="AF297" s="10" t="str">
        <f t="shared" si="40"/>
        <v/>
      </c>
      <c r="AG297" s="10" t="str">
        <f t="shared" si="40"/>
        <v/>
      </c>
      <c r="AH297" s="14">
        <f t="shared" si="37"/>
        <v>0</v>
      </c>
      <c r="AI297" s="12"/>
      <c r="AJ297" s="11" t="str">
        <f>IFERROR(VLOOKUP(A297,'[1]BP-18 Line Detail'!A$1:AJ$65536,36,FALSE),"")</f>
        <v>All Network</v>
      </c>
    </row>
    <row r="298" spans="1:36" x14ac:dyDescent="0.3">
      <c r="A298" s="15" t="s">
        <v>1349</v>
      </c>
      <c r="B298" s="29" t="str">
        <f>VLOOKUP(A298,'[1]Line Pivot'!A$1:C$65536,2,FALSE)</f>
        <v>GRAND COULEE-CHIEF JOSEPH NO 1</v>
      </c>
      <c r="C298" s="10">
        <f>VLOOKUP(A298,'[1]Line Pivot'!A$1:C$65536,3,FALSE)</f>
        <v>1883490.6</v>
      </c>
      <c r="D298" s="10">
        <f>IFERROR(VLOOKUP(A298,'[1]BP-18 Line Detail'!A$1:C$65536,3,FALSE),"")</f>
        <v>1852796.65</v>
      </c>
      <c r="E298" s="11">
        <f t="shared" si="34"/>
        <v>1.6566281032513841E-2</v>
      </c>
      <c r="F298" s="12"/>
      <c r="G298" s="10">
        <f>IFERROR(VLOOKUP(A298,'[1]O&amp;M Pivot'!M$1:V$65536,10,FALSE),0)</f>
        <v>10082.841428571428</v>
      </c>
      <c r="H298" s="12"/>
      <c r="I298" s="13" t="s">
        <v>31</v>
      </c>
      <c r="J298" s="13">
        <v>1</v>
      </c>
      <c r="K298" s="13" t="s">
        <v>31</v>
      </c>
      <c r="L298" s="13" t="s">
        <v>31</v>
      </c>
      <c r="M298" s="13" t="s">
        <v>31</v>
      </c>
      <c r="N298" s="13" t="s">
        <v>31</v>
      </c>
      <c r="O298" s="13" t="s">
        <v>31</v>
      </c>
      <c r="P298" s="13">
        <f t="shared" si="35"/>
        <v>1</v>
      </c>
      <c r="Q298" s="12"/>
      <c r="R298" s="41" t="str">
        <f t="shared" si="39"/>
        <v/>
      </c>
      <c r="S298" s="41">
        <f t="shared" si="39"/>
        <v>1883490.6</v>
      </c>
      <c r="T298" s="41" t="str">
        <f t="shared" si="39"/>
        <v/>
      </c>
      <c r="U298" s="41" t="str">
        <f t="shared" si="38"/>
        <v/>
      </c>
      <c r="V298" s="41" t="str">
        <f t="shared" si="38"/>
        <v/>
      </c>
      <c r="W298" s="41" t="str">
        <f t="shared" si="38"/>
        <v/>
      </c>
      <c r="X298" s="41" t="str">
        <f t="shared" si="38"/>
        <v/>
      </c>
      <c r="Y298" s="14">
        <f t="shared" si="36"/>
        <v>0</v>
      </c>
      <c r="Z298" s="12"/>
      <c r="AA298" s="10" t="str">
        <f t="shared" si="41"/>
        <v/>
      </c>
      <c r="AB298" s="10">
        <f t="shared" si="41"/>
        <v>10082.841428571428</v>
      </c>
      <c r="AC298" s="10" t="str">
        <f t="shared" si="41"/>
        <v/>
      </c>
      <c r="AD298" s="10" t="str">
        <f t="shared" si="40"/>
        <v/>
      </c>
      <c r="AE298" s="10" t="str">
        <f t="shared" si="40"/>
        <v/>
      </c>
      <c r="AF298" s="10" t="str">
        <f t="shared" si="40"/>
        <v/>
      </c>
      <c r="AG298" s="10" t="str">
        <f t="shared" si="40"/>
        <v/>
      </c>
      <c r="AH298" s="14">
        <f t="shared" si="37"/>
        <v>0</v>
      </c>
      <c r="AI298" s="12"/>
      <c r="AJ298" s="11" t="str">
        <f>IFERROR(VLOOKUP(A298,'[1]BP-18 Line Detail'!A$1:AJ$65536,36,FALSE),"")</f>
        <v>All Network</v>
      </c>
    </row>
    <row r="299" spans="1:36" x14ac:dyDescent="0.3">
      <c r="A299" s="15" t="s">
        <v>1350</v>
      </c>
      <c r="B299" s="29" t="str">
        <f>VLOOKUP(A299,'[1]Line Pivot'!A$1:C$65536,2,FALSE)</f>
        <v>GRAND COULEE-CHIEF JOSEPH NO 2</v>
      </c>
      <c r="C299" s="10">
        <f>VLOOKUP(A299,'[1]Line Pivot'!A$1:C$65536,3,FALSE)</f>
        <v>2378218.19</v>
      </c>
      <c r="D299" s="10">
        <f>IFERROR(VLOOKUP(A299,'[1]BP-18 Line Detail'!A$1:C$65536,3,FALSE),"")</f>
        <v>2372939.84</v>
      </c>
      <c r="E299" s="11">
        <f t="shared" si="34"/>
        <v>2.2243926757115314E-3</v>
      </c>
      <c r="F299" s="12"/>
      <c r="G299" s="10">
        <f>IFERROR(VLOOKUP(A299,'[1]O&amp;M Pivot'!M$1:V$65536,10,FALSE),0)</f>
        <v>12837.354285714286</v>
      </c>
      <c r="H299" s="12"/>
      <c r="I299" s="13" t="s">
        <v>31</v>
      </c>
      <c r="J299" s="13">
        <v>1</v>
      </c>
      <c r="K299" s="13" t="s">
        <v>31</v>
      </c>
      <c r="L299" s="13" t="s">
        <v>31</v>
      </c>
      <c r="M299" s="13" t="s">
        <v>31</v>
      </c>
      <c r="N299" s="13" t="s">
        <v>31</v>
      </c>
      <c r="O299" s="13" t="s">
        <v>31</v>
      </c>
      <c r="P299" s="13">
        <f t="shared" si="35"/>
        <v>1</v>
      </c>
      <c r="Q299" s="12"/>
      <c r="R299" s="41" t="str">
        <f t="shared" si="39"/>
        <v/>
      </c>
      <c r="S299" s="41">
        <f t="shared" si="39"/>
        <v>2378218.19</v>
      </c>
      <c r="T299" s="41" t="str">
        <f t="shared" si="39"/>
        <v/>
      </c>
      <c r="U299" s="41" t="str">
        <f t="shared" si="38"/>
        <v/>
      </c>
      <c r="V299" s="41" t="str">
        <f t="shared" si="38"/>
        <v/>
      </c>
      <c r="W299" s="41" t="str">
        <f t="shared" si="38"/>
        <v/>
      </c>
      <c r="X299" s="41" t="str">
        <f t="shared" si="38"/>
        <v/>
      </c>
      <c r="Y299" s="14">
        <f t="shared" si="36"/>
        <v>0</v>
      </c>
      <c r="Z299" s="12"/>
      <c r="AA299" s="10" t="str">
        <f t="shared" si="41"/>
        <v/>
      </c>
      <c r="AB299" s="10">
        <f t="shared" si="41"/>
        <v>12837.354285714286</v>
      </c>
      <c r="AC299" s="10" t="str">
        <f t="shared" si="41"/>
        <v/>
      </c>
      <c r="AD299" s="10" t="str">
        <f t="shared" si="40"/>
        <v/>
      </c>
      <c r="AE299" s="10" t="str">
        <f t="shared" si="40"/>
        <v/>
      </c>
      <c r="AF299" s="10" t="str">
        <f t="shared" si="40"/>
        <v/>
      </c>
      <c r="AG299" s="10" t="str">
        <f t="shared" si="40"/>
        <v/>
      </c>
      <c r="AH299" s="14">
        <f t="shared" si="37"/>
        <v>0</v>
      </c>
      <c r="AI299" s="12"/>
      <c r="AJ299" s="11" t="str">
        <f>IFERROR(VLOOKUP(A299,'[1]BP-18 Line Detail'!A$1:AJ$65536,36,FALSE),"")</f>
        <v>All Network</v>
      </c>
    </row>
    <row r="300" spans="1:36" x14ac:dyDescent="0.3">
      <c r="A300" s="15" t="s">
        <v>1351</v>
      </c>
      <c r="B300" s="29" t="str">
        <f>VLOOKUP(A300,'[1]Line Pivot'!A$1:C$65536,2,FALSE)</f>
        <v>GRAND COULEE-CHIEF JOSEPH NO 3</v>
      </c>
      <c r="C300" s="10">
        <f>VLOOKUP(A300,'[1]Line Pivot'!A$1:C$65536,3,FALSE)</f>
        <v>4100432</v>
      </c>
      <c r="D300" s="10">
        <f>IFERROR(VLOOKUP(A300,'[1]BP-18 Line Detail'!A$1:C$65536,3,FALSE),"")</f>
        <v>4100432</v>
      </c>
      <c r="E300" s="11">
        <f t="shared" si="34"/>
        <v>0</v>
      </c>
      <c r="F300" s="12"/>
      <c r="G300" s="10">
        <f>IFERROR(VLOOKUP(A300,'[1]O&amp;M Pivot'!M$1:V$65536,10,FALSE),0)</f>
        <v>7636.9085714285702</v>
      </c>
      <c r="H300" s="12"/>
      <c r="I300" s="13" t="s">
        <v>31</v>
      </c>
      <c r="J300" s="13">
        <v>1</v>
      </c>
      <c r="K300" s="13" t="s">
        <v>31</v>
      </c>
      <c r="L300" s="13" t="s">
        <v>31</v>
      </c>
      <c r="M300" s="13" t="s">
        <v>31</v>
      </c>
      <c r="N300" s="13" t="s">
        <v>31</v>
      </c>
      <c r="O300" s="13" t="s">
        <v>31</v>
      </c>
      <c r="P300" s="13">
        <f t="shared" si="35"/>
        <v>1</v>
      </c>
      <c r="Q300" s="12"/>
      <c r="R300" s="41" t="str">
        <f t="shared" si="39"/>
        <v/>
      </c>
      <c r="S300" s="41">
        <f t="shared" si="39"/>
        <v>4100432</v>
      </c>
      <c r="T300" s="41" t="str">
        <f t="shared" si="39"/>
        <v/>
      </c>
      <c r="U300" s="41" t="str">
        <f t="shared" si="38"/>
        <v/>
      </c>
      <c r="V300" s="41" t="str">
        <f t="shared" si="38"/>
        <v/>
      </c>
      <c r="W300" s="41" t="str">
        <f t="shared" si="38"/>
        <v/>
      </c>
      <c r="X300" s="41" t="str">
        <f t="shared" si="38"/>
        <v/>
      </c>
      <c r="Y300" s="14">
        <f t="shared" si="36"/>
        <v>0</v>
      </c>
      <c r="Z300" s="12"/>
      <c r="AA300" s="10" t="str">
        <f t="shared" si="41"/>
        <v/>
      </c>
      <c r="AB300" s="10">
        <f t="shared" si="41"/>
        <v>7636.9085714285702</v>
      </c>
      <c r="AC300" s="10" t="str">
        <f t="shared" si="41"/>
        <v/>
      </c>
      <c r="AD300" s="10" t="str">
        <f t="shared" si="40"/>
        <v/>
      </c>
      <c r="AE300" s="10" t="str">
        <f t="shared" si="40"/>
        <v/>
      </c>
      <c r="AF300" s="10" t="str">
        <f t="shared" si="40"/>
        <v/>
      </c>
      <c r="AG300" s="10" t="str">
        <f t="shared" si="40"/>
        <v/>
      </c>
      <c r="AH300" s="14">
        <f t="shared" si="37"/>
        <v>0</v>
      </c>
      <c r="AI300" s="12"/>
      <c r="AJ300" s="11" t="str">
        <f>IFERROR(VLOOKUP(A300,'[1]BP-18 Line Detail'!A$1:AJ$65536,36,FALSE),"")</f>
        <v>All Network</v>
      </c>
    </row>
    <row r="301" spans="1:36" x14ac:dyDescent="0.3">
      <c r="A301" s="15" t="s">
        <v>1352</v>
      </c>
      <c r="B301" s="29" t="str">
        <f>VLOOKUP(A301,'[1]Line Pivot'!A$1:C$65536,2,FALSE)</f>
        <v>GRAND COULEE-CRESTON NO 1</v>
      </c>
      <c r="C301" s="10">
        <f>VLOOKUP(A301,'[1]Line Pivot'!A$1:C$65536,3,FALSE)</f>
        <v>1574418.8840000003</v>
      </c>
      <c r="D301" s="10">
        <f>IFERROR(VLOOKUP(A301,'[1]BP-18 Line Detail'!A$1:C$65536,3,FALSE),"")</f>
        <v>1574418.8840000001</v>
      </c>
      <c r="E301" s="11">
        <f t="shared" si="34"/>
        <v>1.4788354358551355E-16</v>
      </c>
      <c r="F301" s="12"/>
      <c r="G301" s="10">
        <f>IFERROR(VLOOKUP(A301,'[1]O&amp;M Pivot'!M$1:V$65536,10,FALSE),0)</f>
        <v>5457.9742857142846</v>
      </c>
      <c r="H301" s="12"/>
      <c r="I301" s="13" t="s">
        <v>31</v>
      </c>
      <c r="J301" s="13">
        <v>1</v>
      </c>
      <c r="K301" s="13" t="s">
        <v>31</v>
      </c>
      <c r="L301" s="13" t="s">
        <v>31</v>
      </c>
      <c r="M301" s="13" t="s">
        <v>31</v>
      </c>
      <c r="N301" s="13" t="s">
        <v>31</v>
      </c>
      <c r="O301" s="13" t="s">
        <v>31</v>
      </c>
      <c r="P301" s="13">
        <f t="shared" si="35"/>
        <v>1</v>
      </c>
      <c r="Q301" s="12"/>
      <c r="R301" s="41" t="str">
        <f t="shared" si="39"/>
        <v/>
      </c>
      <c r="S301" s="41">
        <f t="shared" si="39"/>
        <v>1574418.8840000003</v>
      </c>
      <c r="T301" s="41" t="str">
        <f t="shared" si="39"/>
        <v/>
      </c>
      <c r="U301" s="41" t="str">
        <f t="shared" si="38"/>
        <v/>
      </c>
      <c r="V301" s="41" t="str">
        <f t="shared" si="38"/>
        <v/>
      </c>
      <c r="W301" s="41" t="str">
        <f t="shared" si="38"/>
        <v/>
      </c>
      <c r="X301" s="41" t="str">
        <f t="shared" si="38"/>
        <v/>
      </c>
      <c r="Y301" s="14">
        <f t="shared" si="36"/>
        <v>0</v>
      </c>
      <c r="Z301" s="12"/>
      <c r="AA301" s="10" t="str">
        <f t="shared" si="41"/>
        <v/>
      </c>
      <c r="AB301" s="10">
        <f t="shared" si="41"/>
        <v>5457.9742857142846</v>
      </c>
      <c r="AC301" s="10" t="str">
        <f t="shared" si="41"/>
        <v/>
      </c>
      <c r="AD301" s="10" t="str">
        <f t="shared" si="40"/>
        <v/>
      </c>
      <c r="AE301" s="10" t="str">
        <f t="shared" si="40"/>
        <v/>
      </c>
      <c r="AF301" s="10" t="str">
        <f t="shared" si="40"/>
        <v/>
      </c>
      <c r="AG301" s="10" t="str">
        <f t="shared" si="40"/>
        <v/>
      </c>
      <c r="AH301" s="14">
        <f t="shared" si="37"/>
        <v>0</v>
      </c>
      <c r="AI301" s="12"/>
      <c r="AJ301" s="11" t="str">
        <f>IFERROR(VLOOKUP(A301,'[1]BP-18 Line Detail'!A$1:AJ$65536,36,FALSE),"")</f>
        <v>All Network</v>
      </c>
    </row>
    <row r="302" spans="1:36" x14ac:dyDescent="0.3">
      <c r="A302" s="15" t="s">
        <v>1353</v>
      </c>
      <c r="B302" s="29" t="str">
        <f>VLOOKUP(A302,'[1]Line Pivot'!A$1:C$65536,2,FALSE)</f>
        <v>GRAND COULEE-CRESTON NO 1 (GRANT CO)</v>
      </c>
      <c r="C302" s="10">
        <f>VLOOKUP(A302,'[1]Line Pivot'!A$1:C$65536,3,FALSE)</f>
        <v>1664298.93</v>
      </c>
      <c r="D302" s="10">
        <f>IFERROR(VLOOKUP(A302,'[1]BP-18 Line Detail'!A$1:C$65536,3,FALSE),"")</f>
        <v>1642961.03</v>
      </c>
      <c r="E302" s="11">
        <f t="shared" si="34"/>
        <v>1.2987465685658964E-2</v>
      </c>
      <c r="F302" s="12"/>
      <c r="G302" s="10">
        <f>IFERROR(VLOOKUP(A302,'[1]O&amp;M Pivot'!M$1:V$65536,10,FALSE),0)</f>
        <v>0</v>
      </c>
      <c r="H302" s="12"/>
      <c r="I302" s="13"/>
      <c r="J302" s="13">
        <v>1</v>
      </c>
      <c r="K302" s="13"/>
      <c r="L302" s="13"/>
      <c r="M302" s="13"/>
      <c r="N302" s="13"/>
      <c r="O302" s="13"/>
      <c r="P302" s="13">
        <f t="shared" si="35"/>
        <v>1</v>
      </c>
      <c r="Q302" s="12"/>
      <c r="R302" s="41">
        <f t="shared" si="39"/>
        <v>0</v>
      </c>
      <c r="S302" s="41">
        <f t="shared" si="39"/>
        <v>1664298.93</v>
      </c>
      <c r="T302" s="41">
        <f t="shared" si="39"/>
        <v>0</v>
      </c>
      <c r="U302" s="41">
        <f t="shared" si="38"/>
        <v>0</v>
      </c>
      <c r="V302" s="41">
        <f t="shared" si="38"/>
        <v>0</v>
      </c>
      <c r="W302" s="41">
        <f t="shared" si="38"/>
        <v>0</v>
      </c>
      <c r="X302" s="41">
        <f t="shared" si="38"/>
        <v>0</v>
      </c>
      <c r="Y302" s="14">
        <f t="shared" si="36"/>
        <v>0</v>
      </c>
      <c r="Z302" s="12"/>
      <c r="AA302" s="10">
        <f t="shared" si="41"/>
        <v>0</v>
      </c>
      <c r="AB302" s="10">
        <f t="shared" si="41"/>
        <v>0</v>
      </c>
      <c r="AC302" s="10">
        <f t="shared" si="41"/>
        <v>0</v>
      </c>
      <c r="AD302" s="10">
        <f t="shared" si="40"/>
        <v>0</v>
      </c>
      <c r="AE302" s="10">
        <f t="shared" si="40"/>
        <v>0</v>
      </c>
      <c r="AF302" s="10">
        <f t="shared" si="40"/>
        <v>0</v>
      </c>
      <c r="AG302" s="10">
        <f t="shared" si="40"/>
        <v>0</v>
      </c>
      <c r="AH302" s="14">
        <f t="shared" si="37"/>
        <v>0</v>
      </c>
      <c r="AI302" s="12"/>
      <c r="AJ302" s="11" t="str">
        <f>IFERROR(VLOOKUP(A302,'[1]BP-18 Line Detail'!A$1:AJ$65536,36,FALSE),"")</f>
        <v>New ML.  All Network consistent with other investment on this line (LTD 3/28/17)</v>
      </c>
    </row>
    <row r="303" spans="1:36" x14ac:dyDescent="0.3">
      <c r="A303" s="15" t="s">
        <v>1354</v>
      </c>
      <c r="B303" s="29" t="str">
        <f>VLOOKUP(A303,'[1]Line Pivot'!A$1:C$65536,2,FALSE)</f>
        <v>GRAND COULEE-CRESTON NO 1 (LINCOLN CO)</v>
      </c>
      <c r="C303" s="10">
        <f>VLOOKUP(A303,'[1]Line Pivot'!A$1:C$65536,3,FALSE)</f>
        <v>8264384.8700000001</v>
      </c>
      <c r="D303" s="10">
        <f>IFERROR(VLOOKUP(A303,'[1]BP-18 Line Detail'!A$1:C$65536,3,FALSE),"")</f>
        <v>8158429.9699999988</v>
      </c>
      <c r="E303" s="11">
        <f t="shared" si="34"/>
        <v>1.2987167921967383E-2</v>
      </c>
      <c r="F303" s="12"/>
      <c r="G303" s="10">
        <f>IFERROR(VLOOKUP(A303,'[1]O&amp;M Pivot'!M$1:V$65536,10,FALSE),0)</f>
        <v>0</v>
      </c>
      <c r="H303" s="12"/>
      <c r="I303" s="13"/>
      <c r="J303" s="13">
        <v>1</v>
      </c>
      <c r="K303" s="13"/>
      <c r="L303" s="13"/>
      <c r="M303" s="13"/>
      <c r="N303" s="13"/>
      <c r="O303" s="13"/>
      <c r="P303" s="13">
        <f t="shared" si="35"/>
        <v>1</v>
      </c>
      <c r="Q303" s="12"/>
      <c r="R303" s="41">
        <f t="shared" si="39"/>
        <v>0</v>
      </c>
      <c r="S303" s="41">
        <f t="shared" si="39"/>
        <v>8264384.8700000001</v>
      </c>
      <c r="T303" s="41">
        <f t="shared" si="39"/>
        <v>0</v>
      </c>
      <c r="U303" s="41">
        <f t="shared" si="38"/>
        <v>0</v>
      </c>
      <c r="V303" s="41">
        <f t="shared" si="38"/>
        <v>0</v>
      </c>
      <c r="W303" s="41">
        <f t="shared" si="38"/>
        <v>0</v>
      </c>
      <c r="X303" s="41">
        <f t="shared" si="38"/>
        <v>0</v>
      </c>
      <c r="Y303" s="14">
        <f t="shared" si="36"/>
        <v>0</v>
      </c>
      <c r="Z303" s="12"/>
      <c r="AA303" s="10">
        <f t="shared" si="41"/>
        <v>0</v>
      </c>
      <c r="AB303" s="10">
        <f t="shared" si="41"/>
        <v>0</v>
      </c>
      <c r="AC303" s="10">
        <f t="shared" si="41"/>
        <v>0</v>
      </c>
      <c r="AD303" s="10">
        <f t="shared" si="40"/>
        <v>0</v>
      </c>
      <c r="AE303" s="10">
        <f t="shared" si="40"/>
        <v>0</v>
      </c>
      <c r="AF303" s="10">
        <f t="shared" si="40"/>
        <v>0</v>
      </c>
      <c r="AG303" s="10">
        <f t="shared" si="40"/>
        <v>0</v>
      </c>
      <c r="AH303" s="14">
        <f t="shared" si="37"/>
        <v>0</v>
      </c>
      <c r="AI303" s="12"/>
      <c r="AJ303" s="11" t="str">
        <f>IFERROR(VLOOKUP(A303,'[1]BP-18 Line Detail'!A$1:AJ$65536,36,FALSE),"")</f>
        <v>New ML.  All Network consistent with other investment on this line (LTD 3/28/17)</v>
      </c>
    </row>
    <row r="304" spans="1:36" x14ac:dyDescent="0.3">
      <c r="A304" s="15" t="s">
        <v>1355</v>
      </c>
      <c r="B304" s="29" t="str">
        <f>VLOOKUP(A304,'[1]Line Pivot'!A$1:C$65536,2,FALSE)</f>
        <v>GRAND COULEE-FOSTER CREEK NO 1</v>
      </c>
      <c r="C304" s="10">
        <f>VLOOKUP(A304,'[1]Line Pivot'!A$1:C$65536,3,FALSE)</f>
        <v>1370985.39</v>
      </c>
      <c r="D304" s="10">
        <f>IFERROR(VLOOKUP(A304,'[1]BP-18 Line Detail'!A$1:C$65536,3,FALSE),"")</f>
        <v>1335545.8899999999</v>
      </c>
      <c r="E304" s="11">
        <f t="shared" si="34"/>
        <v>2.653559137529898E-2</v>
      </c>
      <c r="F304" s="12"/>
      <c r="G304" s="10">
        <f>IFERROR(VLOOKUP(A304,'[1]O&amp;M Pivot'!M$1:V$65536,10,FALSE),0)</f>
        <v>12924.162857142857</v>
      </c>
      <c r="H304" s="12"/>
      <c r="I304" s="13" t="s">
        <v>31</v>
      </c>
      <c r="J304" s="13">
        <v>1</v>
      </c>
      <c r="K304" s="13" t="s">
        <v>31</v>
      </c>
      <c r="L304" s="13" t="s">
        <v>31</v>
      </c>
      <c r="M304" s="13" t="s">
        <v>31</v>
      </c>
      <c r="N304" s="13" t="s">
        <v>31</v>
      </c>
      <c r="O304" s="13" t="s">
        <v>31</v>
      </c>
      <c r="P304" s="13">
        <f t="shared" si="35"/>
        <v>1</v>
      </c>
      <c r="Q304" s="12"/>
      <c r="R304" s="41" t="str">
        <f t="shared" si="39"/>
        <v/>
      </c>
      <c r="S304" s="41">
        <f t="shared" si="39"/>
        <v>1370985.39</v>
      </c>
      <c r="T304" s="41" t="str">
        <f t="shared" si="39"/>
        <v/>
      </c>
      <c r="U304" s="41" t="str">
        <f t="shared" si="38"/>
        <v/>
      </c>
      <c r="V304" s="41" t="str">
        <f t="shared" si="38"/>
        <v/>
      </c>
      <c r="W304" s="41" t="str">
        <f t="shared" si="38"/>
        <v/>
      </c>
      <c r="X304" s="41" t="str">
        <f t="shared" si="38"/>
        <v/>
      </c>
      <c r="Y304" s="14">
        <f t="shared" si="36"/>
        <v>0</v>
      </c>
      <c r="Z304" s="12"/>
      <c r="AA304" s="10" t="str">
        <f t="shared" si="41"/>
        <v/>
      </c>
      <c r="AB304" s="10">
        <f t="shared" si="41"/>
        <v>12924.162857142857</v>
      </c>
      <c r="AC304" s="10" t="str">
        <f t="shared" si="41"/>
        <v/>
      </c>
      <c r="AD304" s="10" t="str">
        <f t="shared" si="40"/>
        <v/>
      </c>
      <c r="AE304" s="10" t="str">
        <f t="shared" si="40"/>
        <v/>
      </c>
      <c r="AF304" s="10" t="str">
        <f t="shared" si="40"/>
        <v/>
      </c>
      <c r="AG304" s="10" t="str">
        <f t="shared" si="40"/>
        <v/>
      </c>
      <c r="AH304" s="14">
        <f t="shared" si="37"/>
        <v>0</v>
      </c>
      <c r="AI304" s="12"/>
      <c r="AJ304" s="11" t="str">
        <f>IFERROR(VLOOKUP(A304,'[1]BP-18 Line Detail'!A$1:AJ$65536,36,FALSE),"")</f>
        <v>All Network</v>
      </c>
    </row>
    <row r="305" spans="1:36" x14ac:dyDescent="0.3">
      <c r="A305" s="15" t="s">
        <v>1356</v>
      </c>
      <c r="B305" s="29" t="str">
        <f>VLOOKUP(A305,'[1]Line Pivot'!A$1:C$65536,2,FALSE)</f>
        <v>GRAND COULEE-HANFORD NO 1</v>
      </c>
      <c r="C305" s="10">
        <f>VLOOKUP(A305,'[1]Line Pivot'!A$1:C$65536,3,FALSE)</f>
        <v>12282323.986</v>
      </c>
      <c r="D305" s="10">
        <f>IFERROR(VLOOKUP(A305,'[1]BP-18 Line Detail'!A$1:C$65536,3,FALSE),"")</f>
        <v>12282323.986</v>
      </c>
      <c r="E305" s="11">
        <f t="shared" si="34"/>
        <v>0</v>
      </c>
      <c r="F305" s="12"/>
      <c r="G305" s="10">
        <f>IFERROR(VLOOKUP(A305,'[1]O&amp;M Pivot'!M$1:V$65536,10,FALSE),0)</f>
        <v>62833.854285714289</v>
      </c>
      <c r="H305" s="12"/>
      <c r="I305" s="13" t="s">
        <v>31</v>
      </c>
      <c r="J305" s="13">
        <v>1</v>
      </c>
      <c r="K305" s="13" t="s">
        <v>31</v>
      </c>
      <c r="L305" s="13" t="s">
        <v>31</v>
      </c>
      <c r="M305" s="13" t="s">
        <v>31</v>
      </c>
      <c r="N305" s="13" t="s">
        <v>31</v>
      </c>
      <c r="O305" s="13" t="s">
        <v>31</v>
      </c>
      <c r="P305" s="13">
        <f t="shared" si="35"/>
        <v>1</v>
      </c>
      <c r="Q305" s="12"/>
      <c r="R305" s="41" t="str">
        <f t="shared" si="39"/>
        <v/>
      </c>
      <c r="S305" s="41">
        <f t="shared" si="39"/>
        <v>12282323.986</v>
      </c>
      <c r="T305" s="41" t="str">
        <f t="shared" si="39"/>
        <v/>
      </c>
      <c r="U305" s="41" t="str">
        <f t="shared" si="38"/>
        <v/>
      </c>
      <c r="V305" s="41" t="str">
        <f t="shared" si="38"/>
        <v/>
      </c>
      <c r="W305" s="41" t="str">
        <f t="shared" si="38"/>
        <v/>
      </c>
      <c r="X305" s="41" t="str">
        <f t="shared" si="38"/>
        <v/>
      </c>
      <c r="Y305" s="14">
        <f t="shared" si="36"/>
        <v>0</v>
      </c>
      <c r="Z305" s="12"/>
      <c r="AA305" s="10" t="str">
        <f t="shared" si="41"/>
        <v/>
      </c>
      <c r="AB305" s="10">
        <f t="shared" si="41"/>
        <v>62833.854285714289</v>
      </c>
      <c r="AC305" s="10" t="str">
        <f t="shared" si="41"/>
        <v/>
      </c>
      <c r="AD305" s="10" t="str">
        <f t="shared" si="40"/>
        <v/>
      </c>
      <c r="AE305" s="10" t="str">
        <f t="shared" si="40"/>
        <v/>
      </c>
      <c r="AF305" s="10" t="str">
        <f t="shared" si="40"/>
        <v/>
      </c>
      <c r="AG305" s="10" t="str">
        <f t="shared" si="40"/>
        <v/>
      </c>
      <c r="AH305" s="14">
        <f t="shared" si="37"/>
        <v>0</v>
      </c>
      <c r="AI305" s="12"/>
      <c r="AJ305" s="11" t="str">
        <f>IFERROR(VLOOKUP(A305,'[1]BP-18 Line Detail'!A$1:AJ$65536,36,FALSE),"")</f>
        <v>All Network</v>
      </c>
    </row>
    <row r="306" spans="1:36" x14ac:dyDescent="0.3">
      <c r="A306" s="15" t="s">
        <v>1357</v>
      </c>
      <c r="B306" s="29" t="str">
        <f>VLOOKUP(A306,'[1]Line Pivot'!A$1:C$65536,2,FALSE)</f>
        <v>GRAND COULEE-OKANOGAN NO 2</v>
      </c>
      <c r="C306" s="10">
        <f>VLOOKUP(A306,'[1]Line Pivot'!A$1:C$65536,3,FALSE)</f>
        <v>2785902.29</v>
      </c>
      <c r="D306" s="10">
        <f>IFERROR(VLOOKUP(A306,'[1]BP-18 Line Detail'!A$1:C$65536,3,FALSE),"")</f>
        <v>2703366.0399999996</v>
      </c>
      <c r="E306" s="11">
        <f t="shared" si="34"/>
        <v>3.0530919149964791E-2</v>
      </c>
      <c r="F306" s="12"/>
      <c r="G306" s="10">
        <f>IFERROR(VLOOKUP(A306,'[1]O&amp;M Pivot'!M$1:V$65536,10,FALSE),0)</f>
        <v>40297.744285714289</v>
      </c>
      <c r="H306" s="12"/>
      <c r="I306" s="13" t="s">
        <v>31</v>
      </c>
      <c r="J306" s="13">
        <v>1</v>
      </c>
      <c r="K306" s="13" t="s">
        <v>31</v>
      </c>
      <c r="L306" s="13" t="s">
        <v>31</v>
      </c>
      <c r="M306" s="13" t="s">
        <v>31</v>
      </c>
      <c r="N306" s="13" t="s">
        <v>31</v>
      </c>
      <c r="O306" s="13" t="s">
        <v>31</v>
      </c>
      <c r="P306" s="13">
        <f t="shared" si="35"/>
        <v>1</v>
      </c>
      <c r="Q306" s="12"/>
      <c r="R306" s="41" t="str">
        <f t="shared" si="39"/>
        <v/>
      </c>
      <c r="S306" s="41">
        <f t="shared" si="39"/>
        <v>2785902.29</v>
      </c>
      <c r="T306" s="41" t="str">
        <f t="shared" si="39"/>
        <v/>
      </c>
      <c r="U306" s="41" t="str">
        <f t="shared" si="38"/>
        <v/>
      </c>
      <c r="V306" s="41" t="str">
        <f t="shared" si="38"/>
        <v/>
      </c>
      <c r="W306" s="41" t="str">
        <f t="shared" si="38"/>
        <v/>
      </c>
      <c r="X306" s="41" t="str">
        <f t="shared" si="38"/>
        <v/>
      </c>
      <c r="Y306" s="14">
        <f t="shared" si="36"/>
        <v>0</v>
      </c>
      <c r="Z306" s="12"/>
      <c r="AA306" s="10" t="str">
        <f t="shared" si="41"/>
        <v/>
      </c>
      <c r="AB306" s="10">
        <f t="shared" si="41"/>
        <v>40297.744285714289</v>
      </c>
      <c r="AC306" s="10" t="str">
        <f t="shared" si="41"/>
        <v/>
      </c>
      <c r="AD306" s="10" t="str">
        <f t="shared" si="40"/>
        <v/>
      </c>
      <c r="AE306" s="10" t="str">
        <f t="shared" si="40"/>
        <v/>
      </c>
      <c r="AF306" s="10" t="str">
        <f t="shared" si="40"/>
        <v/>
      </c>
      <c r="AG306" s="10" t="str">
        <f t="shared" si="40"/>
        <v/>
      </c>
      <c r="AH306" s="14">
        <f t="shared" si="37"/>
        <v>0</v>
      </c>
      <c r="AI306" s="12"/>
      <c r="AJ306" s="11" t="str">
        <f>IFERROR(VLOOKUP(A306,'[1]BP-18 Line Detail'!A$1:AJ$65536,36,FALSE),"")</f>
        <v>All Network</v>
      </c>
    </row>
    <row r="307" spans="1:36" x14ac:dyDescent="0.3">
      <c r="A307" s="15" t="s">
        <v>1358</v>
      </c>
      <c r="B307" s="29" t="str">
        <f>VLOOKUP(A307,'[1]Line Pivot'!A$1:C$65536,2,FALSE)</f>
        <v>GRAND COULEE-SCHULTZ NO 1</v>
      </c>
      <c r="C307" s="10">
        <f>VLOOKUP(A307,'[1]Line Pivot'!A$1:C$65536,3,FALSE)</f>
        <v>31696783.910000004</v>
      </c>
      <c r="D307" s="10">
        <f>IFERROR(VLOOKUP(A307,'[1]BP-18 Line Detail'!A$1:C$65536,3,FALSE),"")</f>
        <v>31696783.909999996</v>
      </c>
      <c r="E307" s="11">
        <f t="shared" si="34"/>
        <v>2.3505793578550568E-16</v>
      </c>
      <c r="F307" s="12"/>
      <c r="G307" s="10">
        <f>IFERROR(VLOOKUP(A307,'[1]O&amp;M Pivot'!M$1:V$65536,10,FALSE),0)</f>
        <v>47368.825714285704</v>
      </c>
      <c r="H307" s="12"/>
      <c r="I307" s="13" t="s">
        <v>31</v>
      </c>
      <c r="J307" s="13">
        <v>1</v>
      </c>
      <c r="K307" s="13" t="s">
        <v>31</v>
      </c>
      <c r="L307" s="13" t="s">
        <v>31</v>
      </c>
      <c r="M307" s="13" t="s">
        <v>31</v>
      </c>
      <c r="N307" s="13" t="s">
        <v>31</v>
      </c>
      <c r="O307" s="13" t="s">
        <v>31</v>
      </c>
      <c r="P307" s="13">
        <f t="shared" si="35"/>
        <v>1</v>
      </c>
      <c r="Q307" s="12"/>
      <c r="R307" s="41" t="str">
        <f t="shared" si="39"/>
        <v/>
      </c>
      <c r="S307" s="41">
        <f t="shared" si="39"/>
        <v>31696783.910000004</v>
      </c>
      <c r="T307" s="41" t="str">
        <f t="shared" si="39"/>
        <v/>
      </c>
      <c r="U307" s="41" t="str">
        <f t="shared" si="38"/>
        <v/>
      </c>
      <c r="V307" s="41" t="str">
        <f t="shared" si="38"/>
        <v/>
      </c>
      <c r="W307" s="41" t="str">
        <f t="shared" si="38"/>
        <v/>
      </c>
      <c r="X307" s="41" t="str">
        <f t="shared" si="38"/>
        <v/>
      </c>
      <c r="Y307" s="14">
        <f t="shared" si="36"/>
        <v>0</v>
      </c>
      <c r="Z307" s="12"/>
      <c r="AA307" s="10" t="str">
        <f t="shared" si="41"/>
        <v/>
      </c>
      <c r="AB307" s="10">
        <f t="shared" si="41"/>
        <v>47368.825714285704</v>
      </c>
      <c r="AC307" s="10" t="str">
        <f t="shared" si="41"/>
        <v/>
      </c>
      <c r="AD307" s="10" t="str">
        <f t="shared" si="40"/>
        <v/>
      </c>
      <c r="AE307" s="10" t="str">
        <f t="shared" si="40"/>
        <v/>
      </c>
      <c r="AF307" s="10" t="str">
        <f t="shared" si="40"/>
        <v/>
      </c>
      <c r="AG307" s="10" t="str">
        <f t="shared" si="40"/>
        <v/>
      </c>
      <c r="AH307" s="14">
        <f t="shared" si="37"/>
        <v>0</v>
      </c>
      <c r="AI307" s="12"/>
      <c r="AJ307" s="11" t="str">
        <f>IFERROR(VLOOKUP(A307,'[1]BP-18 Line Detail'!A$1:AJ$65536,36,FALSE),"")</f>
        <v>All Network</v>
      </c>
    </row>
    <row r="308" spans="1:36" x14ac:dyDescent="0.3">
      <c r="A308" s="15" t="s">
        <v>1359</v>
      </c>
      <c r="B308" s="29" t="str">
        <f>VLOOKUP(A308,'[1]Line Pivot'!A$1:C$65536,2,FALSE)</f>
        <v>GRAND COULEE-SCHULTZ NO 2</v>
      </c>
      <c r="C308" s="10">
        <f>VLOOKUP(A308,'[1]Line Pivot'!A$1:C$65536,3,FALSE)</f>
        <v>30625010.140000001</v>
      </c>
      <c r="D308" s="10">
        <f>IFERROR(VLOOKUP(A308,'[1]BP-18 Line Detail'!A$1:C$65536,3,FALSE),"")</f>
        <v>30625010.140000001</v>
      </c>
      <c r="E308" s="11">
        <f t="shared" si="34"/>
        <v>0</v>
      </c>
      <c r="F308" s="12"/>
      <c r="G308" s="10">
        <f>IFERROR(VLOOKUP(A308,'[1]O&amp;M Pivot'!M$1:V$65536,10,FALSE),0)</f>
        <v>11730.674285714285</v>
      </c>
      <c r="H308" s="12"/>
      <c r="I308" s="13" t="s">
        <v>31</v>
      </c>
      <c r="J308" s="13">
        <v>1</v>
      </c>
      <c r="K308" s="13" t="s">
        <v>31</v>
      </c>
      <c r="L308" s="13" t="s">
        <v>31</v>
      </c>
      <c r="M308" s="13" t="s">
        <v>31</v>
      </c>
      <c r="N308" s="13" t="s">
        <v>31</v>
      </c>
      <c r="O308" s="13" t="s">
        <v>31</v>
      </c>
      <c r="P308" s="13">
        <f t="shared" si="35"/>
        <v>1</v>
      </c>
      <c r="Q308" s="12"/>
      <c r="R308" s="41" t="str">
        <f t="shared" si="39"/>
        <v/>
      </c>
      <c r="S308" s="41">
        <f t="shared" si="39"/>
        <v>30625010.140000001</v>
      </c>
      <c r="T308" s="41" t="str">
        <f t="shared" si="39"/>
        <v/>
      </c>
      <c r="U308" s="41" t="str">
        <f t="shared" si="38"/>
        <v/>
      </c>
      <c r="V308" s="41" t="str">
        <f t="shared" si="38"/>
        <v/>
      </c>
      <c r="W308" s="41" t="str">
        <f t="shared" si="38"/>
        <v/>
      </c>
      <c r="X308" s="41" t="str">
        <f t="shared" si="38"/>
        <v/>
      </c>
      <c r="Y308" s="14">
        <f t="shared" si="36"/>
        <v>0</v>
      </c>
      <c r="Z308" s="12"/>
      <c r="AA308" s="10" t="str">
        <f t="shared" si="41"/>
        <v/>
      </c>
      <c r="AB308" s="10">
        <f t="shared" si="41"/>
        <v>11730.674285714285</v>
      </c>
      <c r="AC308" s="10" t="str">
        <f t="shared" si="41"/>
        <v/>
      </c>
      <c r="AD308" s="10" t="str">
        <f t="shared" si="40"/>
        <v/>
      </c>
      <c r="AE308" s="10" t="str">
        <f t="shared" si="40"/>
        <v/>
      </c>
      <c r="AF308" s="10" t="str">
        <f t="shared" si="40"/>
        <v/>
      </c>
      <c r="AG308" s="10" t="str">
        <f t="shared" si="40"/>
        <v/>
      </c>
      <c r="AH308" s="14">
        <f t="shared" si="37"/>
        <v>0</v>
      </c>
      <c r="AI308" s="12"/>
      <c r="AJ308" s="11" t="str">
        <f>IFERROR(VLOOKUP(A308,'[1]BP-18 Line Detail'!A$1:AJ$65536,36,FALSE),"")</f>
        <v>All Network</v>
      </c>
    </row>
    <row r="309" spans="1:36" x14ac:dyDescent="0.3">
      <c r="A309" s="15" t="s">
        <v>1360</v>
      </c>
      <c r="B309" s="29" t="str">
        <f>VLOOKUP(A309,'[1]Line Pivot'!A$1:C$65536,2,FALSE)</f>
        <v>GRAND COULEE-WESTSIDE AVA NO 1 (ML LINCOLN CO)</v>
      </c>
      <c r="C309" s="10">
        <f>VLOOKUP(A309,'[1]Line Pivot'!A$1:C$65536,3,FALSE)</f>
        <v>7446951.3200000003</v>
      </c>
      <c r="D309" s="10">
        <f>IFERROR(VLOOKUP(A309,'[1]BP-18 Line Detail'!A$1:C$65536,3,FALSE),"")</f>
        <v>7446951.3200000003</v>
      </c>
      <c r="E309" s="11">
        <f t="shared" si="34"/>
        <v>0</v>
      </c>
      <c r="F309" s="12"/>
      <c r="G309" s="10">
        <f>IFERROR(VLOOKUP(A309,'[1]O&amp;M Pivot'!M$1:V$65536,10,FALSE),0)</f>
        <v>0</v>
      </c>
      <c r="H309" s="12"/>
      <c r="I309" s="13" t="s">
        <v>31</v>
      </c>
      <c r="J309" s="13">
        <v>1</v>
      </c>
      <c r="K309" s="13" t="s">
        <v>31</v>
      </c>
      <c r="L309" s="13" t="s">
        <v>31</v>
      </c>
      <c r="M309" s="13" t="s">
        <v>31</v>
      </c>
      <c r="N309" s="13" t="s">
        <v>31</v>
      </c>
      <c r="O309" s="13" t="s">
        <v>31</v>
      </c>
      <c r="P309" s="13">
        <f t="shared" si="35"/>
        <v>1</v>
      </c>
      <c r="Q309" s="12"/>
      <c r="R309" s="41" t="str">
        <f t="shared" si="39"/>
        <v/>
      </c>
      <c r="S309" s="41">
        <f t="shared" si="39"/>
        <v>7446951.3200000003</v>
      </c>
      <c r="T309" s="41" t="str">
        <f t="shared" si="39"/>
        <v/>
      </c>
      <c r="U309" s="41" t="str">
        <f t="shared" si="38"/>
        <v/>
      </c>
      <c r="V309" s="41" t="str">
        <f t="shared" si="38"/>
        <v/>
      </c>
      <c r="W309" s="41" t="str">
        <f t="shared" si="38"/>
        <v/>
      </c>
      <c r="X309" s="41" t="str">
        <f t="shared" si="38"/>
        <v/>
      </c>
      <c r="Y309" s="14">
        <f t="shared" si="36"/>
        <v>0</v>
      </c>
      <c r="Z309" s="12"/>
      <c r="AA309" s="10" t="str">
        <f t="shared" si="41"/>
        <v/>
      </c>
      <c r="AB309" s="10">
        <f t="shared" si="41"/>
        <v>0</v>
      </c>
      <c r="AC309" s="10" t="str">
        <f t="shared" si="41"/>
        <v/>
      </c>
      <c r="AD309" s="10" t="str">
        <f t="shared" si="40"/>
        <v/>
      </c>
      <c r="AE309" s="10" t="str">
        <f t="shared" si="40"/>
        <v/>
      </c>
      <c r="AF309" s="10" t="str">
        <f t="shared" si="40"/>
        <v/>
      </c>
      <c r="AG309" s="10" t="str">
        <f t="shared" si="40"/>
        <v/>
      </c>
      <c r="AH309" s="14">
        <f t="shared" si="37"/>
        <v>0</v>
      </c>
      <c r="AI309" s="12"/>
      <c r="AJ309" s="11" t="str">
        <f>IFERROR(VLOOKUP(A309,'[1]BP-18 Line Detail'!A$1:AJ$65536,36,FALSE),"")</f>
        <v>New.  All Network. REM 1/28/15</v>
      </c>
    </row>
    <row r="310" spans="1:36" x14ac:dyDescent="0.3">
      <c r="A310" s="15" t="s">
        <v>1361</v>
      </c>
      <c r="B310" s="29" t="str">
        <f>VLOOKUP(A310,'[1]Line Pivot'!A$1:C$65536,2,FALSE)</f>
        <v>GRAND COULEE-WESTSIDE AVA NO 1 (ML SPOKANE CO)</v>
      </c>
      <c r="C310" s="10">
        <f>VLOOKUP(A310,'[1]Line Pivot'!A$1:C$65536,3,FALSE)</f>
        <v>1708835.09</v>
      </c>
      <c r="D310" s="10">
        <f>IFERROR(VLOOKUP(A310,'[1]BP-18 Line Detail'!A$1:C$65536,3,FALSE),"")</f>
        <v>1708835.09</v>
      </c>
      <c r="E310" s="11">
        <f t="shared" si="34"/>
        <v>0</v>
      </c>
      <c r="F310" s="12"/>
      <c r="G310" s="10">
        <f>IFERROR(VLOOKUP(A310,'[1]O&amp;M Pivot'!M$1:V$65536,10,FALSE),0)</f>
        <v>0</v>
      </c>
      <c r="H310" s="12"/>
      <c r="I310" s="13" t="s">
        <v>31</v>
      </c>
      <c r="J310" s="13">
        <v>1</v>
      </c>
      <c r="K310" s="13" t="s">
        <v>31</v>
      </c>
      <c r="L310" s="13" t="s">
        <v>31</v>
      </c>
      <c r="M310" s="13" t="s">
        <v>31</v>
      </c>
      <c r="N310" s="13" t="s">
        <v>31</v>
      </c>
      <c r="O310" s="13" t="s">
        <v>31</v>
      </c>
      <c r="P310" s="13">
        <f t="shared" si="35"/>
        <v>1</v>
      </c>
      <c r="Q310" s="12"/>
      <c r="R310" s="41" t="str">
        <f t="shared" si="39"/>
        <v/>
      </c>
      <c r="S310" s="41">
        <f t="shared" si="39"/>
        <v>1708835.09</v>
      </c>
      <c r="T310" s="41" t="str">
        <f t="shared" si="39"/>
        <v/>
      </c>
      <c r="U310" s="41" t="str">
        <f t="shared" si="38"/>
        <v/>
      </c>
      <c r="V310" s="41" t="str">
        <f t="shared" si="38"/>
        <v/>
      </c>
      <c r="W310" s="41" t="str">
        <f t="shared" si="38"/>
        <v/>
      </c>
      <c r="X310" s="41" t="str">
        <f t="shared" si="38"/>
        <v/>
      </c>
      <c r="Y310" s="14">
        <f t="shared" si="36"/>
        <v>0</v>
      </c>
      <c r="Z310" s="12"/>
      <c r="AA310" s="10" t="str">
        <f t="shared" si="41"/>
        <v/>
      </c>
      <c r="AB310" s="10">
        <f t="shared" si="41"/>
        <v>0</v>
      </c>
      <c r="AC310" s="10" t="str">
        <f t="shared" si="41"/>
        <v/>
      </c>
      <c r="AD310" s="10" t="str">
        <f t="shared" si="40"/>
        <v/>
      </c>
      <c r="AE310" s="10" t="str">
        <f t="shared" si="40"/>
        <v/>
      </c>
      <c r="AF310" s="10" t="str">
        <f t="shared" si="40"/>
        <v/>
      </c>
      <c r="AG310" s="10" t="str">
        <f t="shared" si="40"/>
        <v/>
      </c>
      <c r="AH310" s="14">
        <f t="shared" si="37"/>
        <v>0</v>
      </c>
      <c r="AI310" s="12"/>
      <c r="AJ310" s="11" t="str">
        <f>IFERROR(VLOOKUP(A310,'[1]BP-18 Line Detail'!A$1:AJ$65536,36,FALSE),"")</f>
        <v>New.  All Network. REM 1/28/15</v>
      </c>
    </row>
    <row r="311" spans="1:36" x14ac:dyDescent="0.3">
      <c r="A311" s="15" t="s">
        <v>1362</v>
      </c>
      <c r="B311" s="29" t="str">
        <f>VLOOKUP(A311,'[1]Line Pivot'!A$1:C$65536,2,FALSE)</f>
        <v>GRAND COULEE-WESTSIDE AVA NO 1 (ML GRANT CO)</v>
      </c>
      <c r="C311" s="10">
        <f>VLOOKUP(A311,'[1]Line Pivot'!A$1:C$65536,3,FALSE)</f>
        <v>664541.61</v>
      </c>
      <c r="D311" s="10">
        <f>IFERROR(VLOOKUP(A311,'[1]BP-18 Line Detail'!A$1:C$65536,3,FALSE),"")</f>
        <v>664541.61</v>
      </c>
      <c r="E311" s="11">
        <f t="shared" si="34"/>
        <v>0</v>
      </c>
      <c r="F311" s="12"/>
      <c r="G311" s="10">
        <f>IFERROR(VLOOKUP(A311,'[1]O&amp;M Pivot'!M$1:V$65536,10,FALSE),0)</f>
        <v>0</v>
      </c>
      <c r="H311" s="12"/>
      <c r="I311" s="13" t="s">
        <v>31</v>
      </c>
      <c r="J311" s="13">
        <v>1</v>
      </c>
      <c r="K311" s="13" t="s">
        <v>31</v>
      </c>
      <c r="L311" s="13" t="s">
        <v>31</v>
      </c>
      <c r="M311" s="13" t="s">
        <v>31</v>
      </c>
      <c r="N311" s="13" t="s">
        <v>31</v>
      </c>
      <c r="O311" s="13" t="s">
        <v>31</v>
      </c>
      <c r="P311" s="13">
        <f t="shared" si="35"/>
        <v>1</v>
      </c>
      <c r="Q311" s="12"/>
      <c r="R311" s="41" t="str">
        <f t="shared" si="39"/>
        <v/>
      </c>
      <c r="S311" s="41">
        <f t="shared" si="39"/>
        <v>664541.61</v>
      </c>
      <c r="T311" s="41" t="str">
        <f t="shared" si="39"/>
        <v/>
      </c>
      <c r="U311" s="41" t="str">
        <f t="shared" si="38"/>
        <v/>
      </c>
      <c r="V311" s="41" t="str">
        <f t="shared" si="38"/>
        <v/>
      </c>
      <c r="W311" s="41" t="str">
        <f t="shared" si="38"/>
        <v/>
      </c>
      <c r="X311" s="41" t="str">
        <f t="shared" si="38"/>
        <v/>
      </c>
      <c r="Y311" s="14">
        <f t="shared" si="36"/>
        <v>0</v>
      </c>
      <c r="Z311" s="12"/>
      <c r="AA311" s="10" t="str">
        <f t="shared" si="41"/>
        <v/>
      </c>
      <c r="AB311" s="10">
        <f t="shared" si="41"/>
        <v>0</v>
      </c>
      <c r="AC311" s="10" t="str">
        <f t="shared" si="41"/>
        <v/>
      </c>
      <c r="AD311" s="10" t="str">
        <f t="shared" si="40"/>
        <v/>
      </c>
      <c r="AE311" s="10" t="str">
        <f t="shared" si="40"/>
        <v/>
      </c>
      <c r="AF311" s="10" t="str">
        <f t="shared" si="40"/>
        <v/>
      </c>
      <c r="AG311" s="10" t="str">
        <f t="shared" si="40"/>
        <v/>
      </c>
      <c r="AH311" s="14">
        <f t="shared" si="37"/>
        <v>0</v>
      </c>
      <c r="AI311" s="12"/>
      <c r="AJ311" s="11" t="str">
        <f>IFERROR(VLOOKUP(A311,'[1]BP-18 Line Detail'!A$1:AJ$65536,36,FALSE),"")</f>
        <v>New.  All Network. REM 1/28/15</v>
      </c>
    </row>
    <row r="312" spans="1:36" x14ac:dyDescent="0.3">
      <c r="A312" s="15" t="s">
        <v>1363</v>
      </c>
      <c r="B312" s="29" t="str">
        <f>VLOOKUP(A312,'[1]Line Pivot'!A$1:C$65536,2,FALSE)</f>
        <v>GRAND COULEE-WESTSIDE(AVA) NO 1</v>
      </c>
      <c r="C312" s="10">
        <f>VLOOKUP(A312,'[1]Line Pivot'!A$1:C$65536,3,FALSE)</f>
        <v>1994437.8570000001</v>
      </c>
      <c r="D312" s="10">
        <f>IFERROR(VLOOKUP(A312,'[1]BP-18 Line Detail'!A$1:C$65536,3,FALSE),"")</f>
        <v>1994437.8570000001</v>
      </c>
      <c r="E312" s="11">
        <f t="shared" si="34"/>
        <v>0</v>
      </c>
      <c r="F312" s="12"/>
      <c r="G312" s="10">
        <f>IFERROR(VLOOKUP(A312,'[1]O&amp;M Pivot'!M$1:V$65536,10,FALSE),0)</f>
        <v>10583.928571428571</v>
      </c>
      <c r="H312" s="12"/>
      <c r="I312" s="13" t="s">
        <v>31</v>
      </c>
      <c r="J312" s="13">
        <v>1</v>
      </c>
      <c r="K312" s="13" t="s">
        <v>31</v>
      </c>
      <c r="L312" s="13" t="s">
        <v>31</v>
      </c>
      <c r="M312" s="13" t="s">
        <v>31</v>
      </c>
      <c r="N312" s="13" t="s">
        <v>31</v>
      </c>
      <c r="O312" s="13" t="s">
        <v>31</v>
      </c>
      <c r="P312" s="13">
        <f t="shared" si="35"/>
        <v>1</v>
      </c>
      <c r="Q312" s="12"/>
      <c r="R312" s="41" t="str">
        <f t="shared" si="39"/>
        <v/>
      </c>
      <c r="S312" s="41">
        <f t="shared" si="39"/>
        <v>1994437.8570000001</v>
      </c>
      <c r="T312" s="41" t="str">
        <f t="shared" si="39"/>
        <v/>
      </c>
      <c r="U312" s="41" t="str">
        <f t="shared" si="38"/>
        <v/>
      </c>
      <c r="V312" s="41" t="str">
        <f t="shared" si="38"/>
        <v/>
      </c>
      <c r="W312" s="41" t="str">
        <f t="shared" si="38"/>
        <v/>
      </c>
      <c r="X312" s="41" t="str">
        <f t="shared" si="38"/>
        <v/>
      </c>
      <c r="Y312" s="14">
        <f t="shared" si="36"/>
        <v>0</v>
      </c>
      <c r="Z312" s="12"/>
      <c r="AA312" s="10" t="str">
        <f t="shared" si="41"/>
        <v/>
      </c>
      <c r="AB312" s="10">
        <f t="shared" si="41"/>
        <v>10583.928571428571</v>
      </c>
      <c r="AC312" s="10" t="str">
        <f t="shared" si="41"/>
        <v/>
      </c>
      <c r="AD312" s="10" t="str">
        <f t="shared" si="40"/>
        <v/>
      </c>
      <c r="AE312" s="10" t="str">
        <f t="shared" si="40"/>
        <v/>
      </c>
      <c r="AF312" s="10" t="str">
        <f t="shared" si="40"/>
        <v/>
      </c>
      <c r="AG312" s="10" t="str">
        <f t="shared" si="40"/>
        <v/>
      </c>
      <c r="AH312" s="14">
        <f t="shared" si="37"/>
        <v>0</v>
      </c>
      <c r="AI312" s="12"/>
      <c r="AJ312" s="11" t="str">
        <f>IFERROR(VLOOKUP(A312,'[1]BP-18 Line Detail'!A$1:AJ$65536,36,FALSE),"")</f>
        <v>All Network</v>
      </c>
    </row>
    <row r="313" spans="1:36" x14ac:dyDescent="0.3">
      <c r="A313" s="15" t="s">
        <v>1364</v>
      </c>
      <c r="B313" s="29" t="str">
        <f>VLOOKUP(A313,'[1]Line Pivot'!A$1:C$65536,2,FALSE)</f>
        <v>GRANDE ROND-BOYER NO 1</v>
      </c>
      <c r="C313" s="10">
        <f>VLOOKUP(A313,'[1]Line Pivot'!A$1:C$65536,3,FALSE)</f>
        <v>1364592.68</v>
      </c>
      <c r="D313" s="10">
        <f>IFERROR(VLOOKUP(A313,'[1]BP-18 Line Detail'!A$1:C$65536,3,FALSE),"")</f>
        <v>1364412.52</v>
      </c>
      <c r="E313" s="11">
        <f t="shared" si="34"/>
        <v>1.320421773906884E-4</v>
      </c>
      <c r="F313" s="12"/>
      <c r="G313" s="10">
        <f>IFERROR(VLOOKUP(A313,'[1]O&amp;M Pivot'!M$1:V$65536,10,FALSE),0)</f>
        <v>3883.7157142857141</v>
      </c>
      <c r="H313" s="12"/>
      <c r="I313" s="13" t="s">
        <v>31</v>
      </c>
      <c r="J313" s="13">
        <v>1</v>
      </c>
      <c r="K313" s="13" t="s">
        <v>31</v>
      </c>
      <c r="L313" s="13" t="s">
        <v>31</v>
      </c>
      <c r="M313" s="13" t="s">
        <v>31</v>
      </c>
      <c r="N313" s="13" t="s">
        <v>31</v>
      </c>
      <c r="O313" s="13" t="s">
        <v>31</v>
      </c>
      <c r="P313" s="13">
        <f t="shared" si="35"/>
        <v>1</v>
      </c>
      <c r="Q313" s="12"/>
      <c r="R313" s="41" t="str">
        <f t="shared" si="39"/>
        <v/>
      </c>
      <c r="S313" s="41">
        <f t="shared" si="39"/>
        <v>1364592.68</v>
      </c>
      <c r="T313" s="41" t="str">
        <f t="shared" si="39"/>
        <v/>
      </c>
      <c r="U313" s="41" t="str">
        <f t="shared" si="38"/>
        <v/>
      </c>
      <c r="V313" s="41" t="str">
        <f t="shared" si="38"/>
        <v/>
      </c>
      <c r="W313" s="41" t="str">
        <f t="shared" si="38"/>
        <v/>
      </c>
      <c r="X313" s="41" t="str">
        <f t="shared" si="38"/>
        <v/>
      </c>
      <c r="Y313" s="14">
        <f t="shared" si="36"/>
        <v>0</v>
      </c>
      <c r="Z313" s="12"/>
      <c r="AA313" s="10" t="str">
        <f t="shared" si="41"/>
        <v/>
      </c>
      <c r="AB313" s="10">
        <f t="shared" si="41"/>
        <v>3883.7157142857141</v>
      </c>
      <c r="AC313" s="10" t="str">
        <f t="shared" si="41"/>
        <v/>
      </c>
      <c r="AD313" s="10" t="str">
        <f t="shared" si="40"/>
        <v/>
      </c>
      <c r="AE313" s="10" t="str">
        <f t="shared" si="40"/>
        <v/>
      </c>
      <c r="AF313" s="10" t="str">
        <f t="shared" si="40"/>
        <v/>
      </c>
      <c r="AG313" s="10" t="str">
        <f t="shared" si="40"/>
        <v/>
      </c>
      <c r="AH313" s="14">
        <f t="shared" si="37"/>
        <v>0</v>
      </c>
      <c r="AI313" s="12"/>
      <c r="AJ313" s="11" t="str">
        <f>IFERROR(VLOOKUP(A313,'[1]BP-18 Line Detail'!A$1:AJ$65536,36,FALSE),"")</f>
        <v>All Network</v>
      </c>
    </row>
    <row r="314" spans="1:36" x14ac:dyDescent="0.3">
      <c r="A314" s="15" t="s">
        <v>1365</v>
      </c>
      <c r="B314" s="29" t="str">
        <f>VLOOKUP(A314,'[1]Line Pivot'!A$1:C$65536,2,FALSE)</f>
        <v>GRANDVIEW-RED MOUNTAIN NO 1</v>
      </c>
      <c r="C314" s="10">
        <f>VLOOKUP(A314,'[1]Line Pivot'!A$1:C$65536,3,FALSE)</f>
        <v>2369156.5499999998</v>
      </c>
      <c r="D314" s="10">
        <f>IFERROR(VLOOKUP(A314,'[1]BP-18 Line Detail'!A$1:C$65536,3,FALSE),"")</f>
        <v>2033480.8900000001</v>
      </c>
      <c r="E314" s="11">
        <f t="shared" si="34"/>
        <v>0.16507441090336467</v>
      </c>
      <c r="F314" s="12"/>
      <c r="G314" s="10">
        <f>IFERROR(VLOOKUP(A314,'[1]O&amp;M Pivot'!M$1:V$65536,10,FALSE),0)</f>
        <v>10047.499999999998</v>
      </c>
      <c r="H314" s="12"/>
      <c r="I314" s="13" t="s">
        <v>31</v>
      </c>
      <c r="J314" s="13">
        <v>1</v>
      </c>
      <c r="K314" s="13" t="s">
        <v>31</v>
      </c>
      <c r="L314" s="13" t="s">
        <v>31</v>
      </c>
      <c r="M314" s="13" t="s">
        <v>31</v>
      </c>
      <c r="N314" s="13" t="s">
        <v>31</v>
      </c>
      <c r="O314" s="13" t="s">
        <v>31</v>
      </c>
      <c r="P314" s="13">
        <f t="shared" si="35"/>
        <v>1</v>
      </c>
      <c r="Q314" s="12"/>
      <c r="R314" s="41" t="str">
        <f t="shared" si="39"/>
        <v/>
      </c>
      <c r="S314" s="41">
        <f t="shared" si="39"/>
        <v>2369156.5499999998</v>
      </c>
      <c r="T314" s="41" t="str">
        <f t="shared" si="39"/>
        <v/>
      </c>
      <c r="U314" s="41" t="str">
        <f t="shared" si="38"/>
        <v/>
      </c>
      <c r="V314" s="41" t="str">
        <f t="shared" si="38"/>
        <v/>
      </c>
      <c r="W314" s="41" t="str">
        <f t="shared" si="38"/>
        <v/>
      </c>
      <c r="X314" s="41" t="str">
        <f t="shared" si="38"/>
        <v/>
      </c>
      <c r="Y314" s="14">
        <f t="shared" si="36"/>
        <v>0</v>
      </c>
      <c r="Z314" s="12"/>
      <c r="AA314" s="10" t="str">
        <f t="shared" si="41"/>
        <v/>
      </c>
      <c r="AB314" s="10">
        <f t="shared" si="41"/>
        <v>10047.499999999998</v>
      </c>
      <c r="AC314" s="10" t="str">
        <f t="shared" si="41"/>
        <v/>
      </c>
      <c r="AD314" s="10" t="str">
        <f t="shared" si="40"/>
        <v/>
      </c>
      <c r="AE314" s="10" t="str">
        <f t="shared" si="40"/>
        <v/>
      </c>
      <c r="AF314" s="10" t="str">
        <f t="shared" si="40"/>
        <v/>
      </c>
      <c r="AG314" s="10" t="str">
        <f t="shared" si="40"/>
        <v/>
      </c>
      <c r="AH314" s="14">
        <f t="shared" si="37"/>
        <v>0</v>
      </c>
      <c r="AI314" s="12"/>
      <c r="AJ314" s="11" t="str">
        <f>IFERROR(VLOOKUP(A314,'[1]BP-18 Line Detail'!A$1:AJ$65536,36,FALSE),"")</f>
        <v>All Network</v>
      </c>
    </row>
    <row r="315" spans="1:36" x14ac:dyDescent="0.3">
      <c r="A315" s="15" t="s">
        <v>1366</v>
      </c>
      <c r="B315" s="29" t="str">
        <f>VLOOKUP(A315,'[1]Line Pivot'!A$1:C$65536,2,FALSE)</f>
        <v>GREEN BLUFF TAP TO BELL-TRENTWOOD NO 2</v>
      </c>
      <c r="C315" s="10">
        <f>VLOOKUP(A315,'[1]Line Pivot'!A$1:C$65536,3,FALSE)</f>
        <v>541864.51</v>
      </c>
      <c r="D315" s="10">
        <f>IFERROR(VLOOKUP(A315,'[1]BP-18 Line Detail'!A$1:C$65536,3,FALSE),"")</f>
        <v>501310.01</v>
      </c>
      <c r="E315" s="11">
        <f t="shared" si="34"/>
        <v>8.0897048115995129E-2</v>
      </c>
      <c r="F315" s="12"/>
      <c r="G315" s="10">
        <f>IFERROR(VLOOKUP(A315,'[1]O&amp;M Pivot'!M$1:V$65536,10,FALSE),0)</f>
        <v>2450.8771428571426</v>
      </c>
      <c r="H315" s="12"/>
      <c r="I315" s="13" t="s">
        <v>31</v>
      </c>
      <c r="J315" s="13">
        <v>1</v>
      </c>
      <c r="K315" s="13" t="s">
        <v>31</v>
      </c>
      <c r="L315" s="13" t="s">
        <v>31</v>
      </c>
      <c r="M315" s="13" t="s">
        <v>31</v>
      </c>
      <c r="N315" s="13" t="s">
        <v>31</v>
      </c>
      <c r="O315" s="13" t="s">
        <v>31</v>
      </c>
      <c r="P315" s="13">
        <f t="shared" si="35"/>
        <v>1</v>
      </c>
      <c r="Q315" s="12"/>
      <c r="R315" s="41" t="str">
        <f t="shared" si="39"/>
        <v/>
      </c>
      <c r="S315" s="41">
        <f t="shared" si="39"/>
        <v>541864.51</v>
      </c>
      <c r="T315" s="41" t="str">
        <f t="shared" si="39"/>
        <v/>
      </c>
      <c r="U315" s="41" t="str">
        <f t="shared" si="38"/>
        <v/>
      </c>
      <c r="V315" s="41" t="str">
        <f t="shared" si="38"/>
        <v/>
      </c>
      <c r="W315" s="41" t="str">
        <f t="shared" si="38"/>
        <v/>
      </c>
      <c r="X315" s="41" t="str">
        <f t="shared" si="38"/>
        <v/>
      </c>
      <c r="Y315" s="14">
        <f t="shared" si="36"/>
        <v>0</v>
      </c>
      <c r="Z315" s="12"/>
      <c r="AA315" s="10" t="str">
        <f t="shared" si="41"/>
        <v/>
      </c>
      <c r="AB315" s="10">
        <f t="shared" si="41"/>
        <v>2450.8771428571426</v>
      </c>
      <c r="AC315" s="10" t="str">
        <f t="shared" si="41"/>
        <v/>
      </c>
      <c r="AD315" s="10" t="str">
        <f t="shared" si="40"/>
        <v/>
      </c>
      <c r="AE315" s="10" t="str">
        <f t="shared" si="40"/>
        <v/>
      </c>
      <c r="AF315" s="10" t="str">
        <f t="shared" si="40"/>
        <v/>
      </c>
      <c r="AG315" s="10" t="str">
        <f t="shared" si="40"/>
        <v/>
      </c>
      <c r="AH315" s="14">
        <f t="shared" si="37"/>
        <v>0</v>
      </c>
      <c r="AI315" s="12"/>
      <c r="AJ315" s="11" t="str">
        <f>IFERROR(VLOOKUP(A315,'[1]BP-18 Line Detail'!A$1:AJ$65536,36,FALSE),"")</f>
        <v>All Network</v>
      </c>
    </row>
    <row r="316" spans="1:36" x14ac:dyDescent="0.3">
      <c r="A316" s="15" t="s">
        <v>1367</v>
      </c>
      <c r="B316" s="29" t="str">
        <f>VLOOKUP(A316,'[1]Line Pivot'!A$1:C$65536,2,FALSE)</f>
        <v>GREEN PETER-LEBANON NO 1</v>
      </c>
      <c r="C316" s="10">
        <f>VLOOKUP(A316,'[1]Line Pivot'!A$1:C$65536,3,FALSE)</f>
        <v>1024116.405</v>
      </c>
      <c r="D316" s="10">
        <f>IFERROR(VLOOKUP(A316,'[1]BP-18 Line Detail'!A$1:C$65536,3,FALSE),"")</f>
        <v>1024116.4049999999</v>
      </c>
      <c r="E316" s="11">
        <f t="shared" si="34"/>
        <v>1.1367391563943829E-16</v>
      </c>
      <c r="F316" s="12"/>
      <c r="G316" s="10">
        <f>IFERROR(VLOOKUP(A316,'[1]O&amp;M Pivot'!M$1:V$65536,10,FALSE),0)</f>
        <v>16458.032857142858</v>
      </c>
      <c r="H316" s="12"/>
      <c r="I316" s="13">
        <v>0.34881149806522938</v>
      </c>
      <c r="J316" s="13">
        <v>0.65118850193477062</v>
      </c>
      <c r="K316" s="13" t="s">
        <v>31</v>
      </c>
      <c r="L316" s="13" t="s">
        <v>31</v>
      </c>
      <c r="M316" s="13" t="s">
        <v>31</v>
      </c>
      <c r="N316" s="13" t="s">
        <v>31</v>
      </c>
      <c r="O316" s="13" t="s">
        <v>31</v>
      </c>
      <c r="P316" s="13">
        <f t="shared" si="35"/>
        <v>1</v>
      </c>
      <c r="Q316" s="12"/>
      <c r="R316" s="41">
        <f t="shared" si="39"/>
        <v>357223.57742122718</v>
      </c>
      <c r="S316" s="41">
        <f t="shared" si="39"/>
        <v>666892.82757877291</v>
      </c>
      <c r="T316" s="41" t="str">
        <f t="shared" si="39"/>
        <v/>
      </c>
      <c r="U316" s="41" t="str">
        <f t="shared" si="38"/>
        <v/>
      </c>
      <c r="V316" s="41" t="str">
        <f t="shared" si="38"/>
        <v/>
      </c>
      <c r="W316" s="41" t="str">
        <f t="shared" si="38"/>
        <v/>
      </c>
      <c r="X316" s="41" t="str">
        <f t="shared" si="38"/>
        <v/>
      </c>
      <c r="Y316" s="14">
        <f t="shared" si="36"/>
        <v>0</v>
      </c>
      <c r="Z316" s="12"/>
      <c r="AA316" s="10">
        <f t="shared" si="41"/>
        <v>5740.7510961067674</v>
      </c>
      <c r="AB316" s="10">
        <f t="shared" si="41"/>
        <v>10717.281761036091</v>
      </c>
      <c r="AC316" s="10" t="str">
        <f t="shared" si="41"/>
        <v/>
      </c>
      <c r="AD316" s="10" t="str">
        <f t="shared" si="40"/>
        <v/>
      </c>
      <c r="AE316" s="10" t="str">
        <f t="shared" si="40"/>
        <v/>
      </c>
      <c r="AF316" s="10" t="str">
        <f t="shared" si="40"/>
        <v/>
      </c>
      <c r="AG316" s="10" t="str">
        <f t="shared" si="40"/>
        <v/>
      </c>
      <c r="AH316" s="14">
        <f t="shared" si="37"/>
        <v>0</v>
      </c>
      <c r="AI316" s="12"/>
      <c r="AJ316" s="11" t="str">
        <f>IFERROR(VLOOKUP(A316,'[1]BP-18 Line Detail'!A$1:AJ$65536,36,FALSE),"")</f>
        <v>Based on mileage.  REM 4/17/12</v>
      </c>
    </row>
    <row r="317" spans="1:36" x14ac:dyDescent="0.3">
      <c r="A317" s="15" t="s">
        <v>1368</v>
      </c>
      <c r="B317" s="29" t="str">
        <f>VLOOKUP(A317,'[1]Line Pivot'!A$1:C$65536,2,FALSE)</f>
        <v>GRIZZLY-CAPTAIN JACK NO 1</v>
      </c>
      <c r="C317" s="10">
        <f>VLOOKUP(A317,'[1]Line Pivot'!A$1:C$65536,3,FALSE)</f>
        <v>20178336.969999999</v>
      </c>
      <c r="D317" s="10">
        <f>IFERROR(VLOOKUP(A317,'[1]BP-18 Line Detail'!A$1:C$65536,3,FALSE),"")</f>
        <v>20178336.969999999</v>
      </c>
      <c r="E317" s="11">
        <f t="shared" si="34"/>
        <v>0</v>
      </c>
      <c r="F317" s="12"/>
      <c r="G317" s="10">
        <f>IFERROR(VLOOKUP(A317,'[1]O&amp;M Pivot'!M$1:V$65536,10,FALSE),0)</f>
        <v>127784.99285714286</v>
      </c>
      <c r="H317" s="12"/>
      <c r="I317" s="13" t="s">
        <v>31</v>
      </c>
      <c r="J317" s="13" t="s">
        <v>31</v>
      </c>
      <c r="K317" s="13">
        <v>1</v>
      </c>
      <c r="L317" s="13" t="s">
        <v>31</v>
      </c>
      <c r="M317" s="13" t="s">
        <v>31</v>
      </c>
      <c r="N317" s="13" t="s">
        <v>31</v>
      </c>
      <c r="O317" s="13" t="s">
        <v>31</v>
      </c>
      <c r="P317" s="13">
        <f t="shared" si="35"/>
        <v>1</v>
      </c>
      <c r="Q317" s="12"/>
      <c r="R317" s="41" t="str">
        <f t="shared" si="39"/>
        <v/>
      </c>
      <c r="S317" s="41" t="str">
        <f t="shared" si="39"/>
        <v/>
      </c>
      <c r="T317" s="41">
        <f t="shared" si="39"/>
        <v>20178336.969999999</v>
      </c>
      <c r="U317" s="41" t="str">
        <f t="shared" si="38"/>
        <v/>
      </c>
      <c r="V317" s="41" t="str">
        <f t="shared" si="38"/>
        <v/>
      </c>
      <c r="W317" s="41" t="str">
        <f t="shared" si="38"/>
        <v/>
      </c>
      <c r="X317" s="41" t="str">
        <f t="shared" si="38"/>
        <v/>
      </c>
      <c r="Y317" s="14">
        <f t="shared" si="36"/>
        <v>0</v>
      </c>
      <c r="Z317" s="12"/>
      <c r="AA317" s="10" t="str">
        <f t="shared" si="41"/>
        <v/>
      </c>
      <c r="AB317" s="10" t="str">
        <f t="shared" si="41"/>
        <v/>
      </c>
      <c r="AC317" s="10">
        <f t="shared" si="41"/>
        <v>127784.99285714286</v>
      </c>
      <c r="AD317" s="10" t="str">
        <f t="shared" si="40"/>
        <v/>
      </c>
      <c r="AE317" s="10" t="str">
        <f t="shared" si="40"/>
        <v/>
      </c>
      <c r="AF317" s="10" t="str">
        <f t="shared" si="40"/>
        <v/>
      </c>
      <c r="AG317" s="10" t="str">
        <f t="shared" si="40"/>
        <v/>
      </c>
      <c r="AH317" s="14">
        <f t="shared" si="37"/>
        <v>0</v>
      </c>
      <c r="AI317" s="12"/>
      <c r="AJ317" s="11" t="str">
        <f>IFERROR(VLOOKUP(A317,'[1]BP-18 Line Detail'!A$1:AJ$65536,36,FALSE),"")</f>
        <v>All Southern Intertie</v>
      </c>
    </row>
    <row r="318" spans="1:36" x14ac:dyDescent="0.3">
      <c r="A318" s="15" t="s">
        <v>1369</v>
      </c>
      <c r="B318" s="29" t="str">
        <f>VLOOKUP(A318,'[1]Line Pivot'!A$1:C$65536,2,FALSE)</f>
        <v>GRIZZLY-CAPTAIN JACK NO 1 ML KLAMATH CO</v>
      </c>
      <c r="C318" s="10">
        <f>VLOOKUP(A318,'[1]Line Pivot'!A$1:C$65536,3,FALSE)</f>
        <v>942372.77</v>
      </c>
      <c r="D318" s="10">
        <f>IFERROR(VLOOKUP(A318,'[1]BP-18 Line Detail'!A$1:C$65536,3,FALSE),"")</f>
        <v>942372.77</v>
      </c>
      <c r="E318" s="11">
        <f t="shared" si="34"/>
        <v>0</v>
      </c>
      <c r="F318" s="12"/>
      <c r="G318" s="10">
        <f>IFERROR(VLOOKUP(A318,'[1]O&amp;M Pivot'!M$1:V$65536,10,FALSE),0)</f>
        <v>0</v>
      </c>
      <c r="H318" s="12"/>
      <c r="I318" s="13" t="s">
        <v>31</v>
      </c>
      <c r="J318" s="13" t="s">
        <v>31</v>
      </c>
      <c r="K318" s="13">
        <v>1</v>
      </c>
      <c r="L318" s="13" t="s">
        <v>31</v>
      </c>
      <c r="M318" s="13" t="s">
        <v>31</v>
      </c>
      <c r="N318" s="13" t="s">
        <v>31</v>
      </c>
      <c r="O318" s="13" t="s">
        <v>31</v>
      </c>
      <c r="P318" s="13">
        <f t="shared" si="35"/>
        <v>1</v>
      </c>
      <c r="Q318" s="12"/>
      <c r="R318" s="41" t="str">
        <f t="shared" si="39"/>
        <v/>
      </c>
      <c r="S318" s="41" t="str">
        <f t="shared" si="39"/>
        <v/>
      </c>
      <c r="T318" s="41">
        <f t="shared" si="39"/>
        <v>942372.77</v>
      </c>
      <c r="U318" s="41" t="str">
        <f t="shared" si="38"/>
        <v/>
      </c>
      <c r="V318" s="41" t="str">
        <f t="shared" si="38"/>
        <v/>
      </c>
      <c r="W318" s="41" t="str">
        <f t="shared" si="38"/>
        <v/>
      </c>
      <c r="X318" s="41" t="str">
        <f t="shared" si="38"/>
        <v/>
      </c>
      <c r="Y318" s="14">
        <f t="shared" si="36"/>
        <v>0</v>
      </c>
      <c r="Z318" s="12"/>
      <c r="AA318" s="10" t="str">
        <f t="shared" si="41"/>
        <v/>
      </c>
      <c r="AB318" s="10" t="str">
        <f t="shared" si="41"/>
        <v/>
      </c>
      <c r="AC318" s="10">
        <f t="shared" si="41"/>
        <v>0</v>
      </c>
      <c r="AD318" s="10" t="str">
        <f t="shared" si="40"/>
        <v/>
      </c>
      <c r="AE318" s="10" t="str">
        <f t="shared" si="40"/>
        <v/>
      </c>
      <c r="AF318" s="10" t="str">
        <f t="shared" si="40"/>
        <v/>
      </c>
      <c r="AG318" s="10" t="str">
        <f t="shared" si="40"/>
        <v/>
      </c>
      <c r="AH318" s="14">
        <f t="shared" si="37"/>
        <v>0</v>
      </c>
      <c r="AI318" s="12"/>
      <c r="AJ318" s="11" t="str">
        <f>IFERROR(VLOOKUP(A318,'[1]BP-18 Line Detail'!A$1:AJ$65536,36,FALSE),"")</f>
        <v>MLEASE All Intertie</v>
      </c>
    </row>
    <row r="319" spans="1:36" x14ac:dyDescent="0.3">
      <c r="A319" s="15" t="s">
        <v>1370</v>
      </c>
      <c r="B319" s="29" t="str">
        <f>VLOOKUP(A319,'[1]Line Pivot'!A$1:C$65536,2,FALSE)</f>
        <v>GRIZZLY-CAPTAIN JACK NO 1 ML LAKE CO</v>
      </c>
      <c r="C319" s="10">
        <f>VLOOKUP(A319,'[1]Line Pivot'!A$1:C$65536,3,FALSE)</f>
        <v>1106263.8500000001</v>
      </c>
      <c r="D319" s="10">
        <f>IFERROR(VLOOKUP(A319,'[1]BP-18 Line Detail'!A$1:C$65536,3,FALSE),"")</f>
        <v>1106263.8500000001</v>
      </c>
      <c r="E319" s="11">
        <f t="shared" si="34"/>
        <v>0</v>
      </c>
      <c r="F319" s="12"/>
      <c r="G319" s="10">
        <f>IFERROR(VLOOKUP(A319,'[1]O&amp;M Pivot'!M$1:V$65536,10,FALSE),0)</f>
        <v>0</v>
      </c>
      <c r="H319" s="12"/>
      <c r="I319" s="13" t="s">
        <v>31</v>
      </c>
      <c r="J319" s="13" t="s">
        <v>31</v>
      </c>
      <c r="K319" s="13">
        <v>1</v>
      </c>
      <c r="L319" s="13" t="s">
        <v>31</v>
      </c>
      <c r="M319" s="13" t="s">
        <v>31</v>
      </c>
      <c r="N319" s="13" t="s">
        <v>31</v>
      </c>
      <c r="O319" s="13" t="s">
        <v>31</v>
      </c>
      <c r="P319" s="13">
        <f t="shared" si="35"/>
        <v>1</v>
      </c>
      <c r="Q319" s="12"/>
      <c r="R319" s="41" t="str">
        <f t="shared" si="39"/>
        <v/>
      </c>
      <c r="S319" s="41" t="str">
        <f t="shared" si="39"/>
        <v/>
      </c>
      <c r="T319" s="41">
        <f t="shared" si="39"/>
        <v>1106263.8500000001</v>
      </c>
      <c r="U319" s="41" t="str">
        <f t="shared" si="38"/>
        <v/>
      </c>
      <c r="V319" s="41" t="str">
        <f t="shared" si="38"/>
        <v/>
      </c>
      <c r="W319" s="41" t="str">
        <f t="shared" si="38"/>
        <v/>
      </c>
      <c r="X319" s="41" t="str">
        <f t="shared" si="38"/>
        <v/>
      </c>
      <c r="Y319" s="14">
        <f t="shared" si="36"/>
        <v>0</v>
      </c>
      <c r="Z319" s="12"/>
      <c r="AA319" s="10" t="str">
        <f t="shared" si="41"/>
        <v/>
      </c>
      <c r="AB319" s="10" t="str">
        <f t="shared" si="41"/>
        <v/>
      </c>
      <c r="AC319" s="10">
        <f t="shared" si="41"/>
        <v>0</v>
      </c>
      <c r="AD319" s="10" t="str">
        <f t="shared" si="40"/>
        <v/>
      </c>
      <c r="AE319" s="10" t="str">
        <f t="shared" si="40"/>
        <v/>
      </c>
      <c r="AF319" s="10" t="str">
        <f t="shared" si="40"/>
        <v/>
      </c>
      <c r="AG319" s="10" t="str">
        <f t="shared" si="40"/>
        <v/>
      </c>
      <c r="AH319" s="14">
        <f t="shared" si="37"/>
        <v>0</v>
      </c>
      <c r="AI319" s="12"/>
      <c r="AJ319" s="11" t="str">
        <f>IFERROR(VLOOKUP(A319,'[1]BP-18 Line Detail'!A$1:AJ$65536,36,FALSE),"")</f>
        <v>MLEASE All Intertie</v>
      </c>
    </row>
    <row r="320" spans="1:36" x14ac:dyDescent="0.3">
      <c r="A320" s="15" t="s">
        <v>1371</v>
      </c>
      <c r="B320" s="29" t="str">
        <f>VLOOKUP(A320,'[1]Line Pivot'!A$1:C$65536,2,FALSE)</f>
        <v>GRIZZLY-SUMMER LAKE NO 1</v>
      </c>
      <c r="C320" s="10">
        <f>VLOOKUP(A320,'[1]Line Pivot'!A$1:C$65536,3,FALSE)</f>
        <v>33032920.469999999</v>
      </c>
      <c r="D320" s="10">
        <f>IFERROR(VLOOKUP(A320,'[1]BP-18 Line Detail'!A$1:C$65536,3,FALSE),"")</f>
        <v>33032920.469999995</v>
      </c>
      <c r="E320" s="11">
        <f t="shared" si="34"/>
        <v>1.1277508150831433E-16</v>
      </c>
      <c r="F320" s="12"/>
      <c r="G320" s="10">
        <f>IFERROR(VLOOKUP(A320,'[1]O&amp;M Pivot'!M$1:V$65536,10,FALSE),0)</f>
        <v>30629.410000000003</v>
      </c>
      <c r="H320" s="12"/>
      <c r="I320" s="13" t="s">
        <v>31</v>
      </c>
      <c r="J320" s="13">
        <v>0.43</v>
      </c>
      <c r="K320" s="13">
        <v>0.56999999999999995</v>
      </c>
      <c r="L320" s="13" t="s">
        <v>31</v>
      </c>
      <c r="M320" s="13" t="s">
        <v>31</v>
      </c>
      <c r="N320" s="13" t="s">
        <v>31</v>
      </c>
      <c r="O320" s="13" t="s">
        <v>31</v>
      </c>
      <c r="P320" s="13">
        <f t="shared" si="35"/>
        <v>1</v>
      </c>
      <c r="Q320" s="12"/>
      <c r="R320" s="41" t="str">
        <f t="shared" si="39"/>
        <v/>
      </c>
      <c r="S320" s="41">
        <f t="shared" si="39"/>
        <v>14204155.802099999</v>
      </c>
      <c r="T320" s="41">
        <f t="shared" si="39"/>
        <v>18828764.667899996</v>
      </c>
      <c r="U320" s="41" t="str">
        <f t="shared" si="38"/>
        <v/>
      </c>
      <c r="V320" s="41" t="str">
        <f t="shared" si="38"/>
        <v/>
      </c>
      <c r="W320" s="41" t="str">
        <f t="shared" si="38"/>
        <v/>
      </c>
      <c r="X320" s="41" t="str">
        <f t="shared" si="38"/>
        <v/>
      </c>
      <c r="Y320" s="14">
        <f t="shared" si="36"/>
        <v>0</v>
      </c>
      <c r="Z320" s="12"/>
      <c r="AA320" s="10" t="str">
        <f t="shared" si="41"/>
        <v/>
      </c>
      <c r="AB320" s="10">
        <f t="shared" si="41"/>
        <v>13170.646300000002</v>
      </c>
      <c r="AC320" s="10">
        <f t="shared" si="41"/>
        <v>17458.7637</v>
      </c>
      <c r="AD320" s="10" t="str">
        <f t="shared" si="40"/>
        <v/>
      </c>
      <c r="AE320" s="10" t="str">
        <f t="shared" si="40"/>
        <v/>
      </c>
      <c r="AF320" s="10" t="str">
        <f t="shared" si="40"/>
        <v/>
      </c>
      <c r="AG320" s="10" t="str">
        <f t="shared" si="40"/>
        <v/>
      </c>
      <c r="AH320" s="14">
        <f t="shared" si="37"/>
        <v>0</v>
      </c>
      <c r="AI320" s="12"/>
      <c r="AJ320" s="11" t="str">
        <f>IFERROR(VLOOKUP(A320,'[1]BP-18 Line Detail'!A$1:AJ$65536,36,FALSE),"")</f>
        <v>Split per COA contract</v>
      </c>
    </row>
    <row r="321" spans="1:36" x14ac:dyDescent="0.3">
      <c r="A321" s="15" t="s">
        <v>1372</v>
      </c>
      <c r="B321" s="29" t="str">
        <f>VLOOKUP(A321,'[1]Line Pivot'!A$1:C$65536,2,FALSE)</f>
        <v>GRIZZLY-SUMMER LAKE NO 1 (CROOK CO)</v>
      </c>
      <c r="C321" s="10">
        <f>VLOOKUP(A321,'[1]Line Pivot'!A$1:C$65536,3,FALSE)</f>
        <v>251693.85</v>
      </c>
      <c r="D321" s="10">
        <f>IFERROR(VLOOKUP(A321,'[1]BP-18 Line Detail'!A$1:C$65536,3,FALSE),"")</f>
        <v>251693.85</v>
      </c>
      <c r="E321" s="11">
        <f t="shared" si="34"/>
        <v>0</v>
      </c>
      <c r="F321" s="12"/>
      <c r="G321" s="10">
        <f>IFERROR(VLOOKUP(A321,'[1]O&amp;M Pivot'!M$1:V$65536,10,FALSE),0)</f>
        <v>0</v>
      </c>
      <c r="H321" s="12"/>
      <c r="I321" s="13" t="s">
        <v>31</v>
      </c>
      <c r="J321" s="13">
        <v>0.43</v>
      </c>
      <c r="K321" s="13">
        <v>0.56999999999999995</v>
      </c>
      <c r="L321" s="13" t="s">
        <v>31</v>
      </c>
      <c r="M321" s="13" t="s">
        <v>31</v>
      </c>
      <c r="N321" s="13" t="s">
        <v>31</v>
      </c>
      <c r="O321" s="13" t="s">
        <v>31</v>
      </c>
      <c r="P321" s="13">
        <f t="shared" si="35"/>
        <v>1</v>
      </c>
      <c r="Q321" s="12"/>
      <c r="R321" s="41" t="str">
        <f t="shared" si="39"/>
        <v/>
      </c>
      <c r="S321" s="41">
        <f t="shared" si="39"/>
        <v>108228.35550000001</v>
      </c>
      <c r="T321" s="41">
        <f t="shared" si="39"/>
        <v>143465.4945</v>
      </c>
      <c r="U321" s="41" t="str">
        <f t="shared" si="38"/>
        <v/>
      </c>
      <c r="V321" s="41" t="str">
        <f t="shared" si="38"/>
        <v/>
      </c>
      <c r="W321" s="41" t="str">
        <f t="shared" si="38"/>
        <v/>
      </c>
      <c r="X321" s="41" t="str">
        <f t="shared" si="38"/>
        <v/>
      </c>
      <c r="Y321" s="14">
        <f t="shared" si="36"/>
        <v>0</v>
      </c>
      <c r="Z321" s="12"/>
      <c r="AA321" s="10" t="str">
        <f t="shared" si="41"/>
        <v/>
      </c>
      <c r="AB321" s="10">
        <f t="shared" si="41"/>
        <v>0</v>
      </c>
      <c r="AC321" s="10">
        <f t="shared" si="41"/>
        <v>0</v>
      </c>
      <c r="AD321" s="10" t="str">
        <f t="shared" si="40"/>
        <v/>
      </c>
      <c r="AE321" s="10" t="str">
        <f t="shared" si="40"/>
        <v/>
      </c>
      <c r="AF321" s="10" t="str">
        <f t="shared" si="40"/>
        <v/>
      </c>
      <c r="AG321" s="10" t="str">
        <f t="shared" si="40"/>
        <v/>
      </c>
      <c r="AH321" s="14">
        <f t="shared" si="37"/>
        <v>0</v>
      </c>
      <c r="AI321" s="12"/>
      <c r="AJ321" s="11" t="str">
        <f>IFERROR(VLOOKUP(A321,'[1]BP-18 Line Detail'!A$1:AJ$65536,36,FALSE),"")</f>
        <v>ML - split consistent with other investment on this line (LTD 3/28/17)</v>
      </c>
    </row>
    <row r="322" spans="1:36" x14ac:dyDescent="0.3">
      <c r="A322" s="15" t="s">
        <v>1373</v>
      </c>
      <c r="B322" s="29" t="str">
        <f>VLOOKUP(A322,'[1]Line Pivot'!A$1:C$65536,2,FALSE)</f>
        <v>GRIZZLY-SUMMER LAKE NO 1 (DESCHUTES CO)</v>
      </c>
      <c r="C322" s="10">
        <f>VLOOKUP(A322,'[1]Line Pivot'!A$1:C$65536,3,FALSE)</f>
        <v>297420.23</v>
      </c>
      <c r="D322" s="10">
        <f>IFERROR(VLOOKUP(A322,'[1]BP-18 Line Detail'!A$1:C$65536,3,FALSE),"")</f>
        <v>297420.23</v>
      </c>
      <c r="E322" s="11">
        <f t="shared" si="34"/>
        <v>0</v>
      </c>
      <c r="F322" s="12"/>
      <c r="G322" s="10">
        <f>IFERROR(VLOOKUP(A322,'[1]O&amp;M Pivot'!M$1:V$65536,10,FALSE),0)</f>
        <v>0</v>
      </c>
      <c r="H322" s="12"/>
      <c r="I322" s="13" t="s">
        <v>31</v>
      </c>
      <c r="J322" s="13">
        <v>0.43</v>
      </c>
      <c r="K322" s="13">
        <v>0.56999999999999995</v>
      </c>
      <c r="L322" s="13" t="s">
        <v>31</v>
      </c>
      <c r="M322" s="13" t="s">
        <v>31</v>
      </c>
      <c r="N322" s="13" t="s">
        <v>31</v>
      </c>
      <c r="O322" s="13" t="s">
        <v>31</v>
      </c>
      <c r="P322" s="13">
        <f t="shared" si="35"/>
        <v>1</v>
      </c>
      <c r="Q322" s="12"/>
      <c r="R322" s="41" t="str">
        <f t="shared" si="39"/>
        <v/>
      </c>
      <c r="S322" s="41">
        <f t="shared" si="39"/>
        <v>127890.69889999999</v>
      </c>
      <c r="T322" s="41">
        <f t="shared" si="39"/>
        <v>169529.53109999996</v>
      </c>
      <c r="U322" s="41" t="str">
        <f t="shared" si="38"/>
        <v/>
      </c>
      <c r="V322" s="41" t="str">
        <f t="shared" si="38"/>
        <v/>
      </c>
      <c r="W322" s="41" t="str">
        <f t="shared" si="38"/>
        <v/>
      </c>
      <c r="X322" s="41" t="str">
        <f t="shared" si="38"/>
        <v/>
      </c>
      <c r="Y322" s="14">
        <f t="shared" si="36"/>
        <v>0</v>
      </c>
      <c r="Z322" s="12"/>
      <c r="AA322" s="10" t="str">
        <f t="shared" si="41"/>
        <v/>
      </c>
      <c r="AB322" s="10">
        <f t="shared" si="41"/>
        <v>0</v>
      </c>
      <c r="AC322" s="10">
        <f t="shared" si="41"/>
        <v>0</v>
      </c>
      <c r="AD322" s="10" t="str">
        <f t="shared" si="40"/>
        <v/>
      </c>
      <c r="AE322" s="10" t="str">
        <f t="shared" si="40"/>
        <v/>
      </c>
      <c r="AF322" s="10" t="str">
        <f t="shared" si="40"/>
        <v/>
      </c>
      <c r="AG322" s="10" t="str">
        <f t="shared" si="40"/>
        <v/>
      </c>
      <c r="AH322" s="14">
        <f t="shared" si="37"/>
        <v>0</v>
      </c>
      <c r="AI322" s="12"/>
      <c r="AJ322" s="11" t="str">
        <f>IFERROR(VLOOKUP(A322,'[1]BP-18 Line Detail'!A$1:AJ$65536,36,FALSE),"")</f>
        <v>ML - split consistent with other investment on this line (LTD 3/28/17)</v>
      </c>
    </row>
    <row r="323" spans="1:36" x14ac:dyDescent="0.3">
      <c r="A323" s="15" t="s">
        <v>1374</v>
      </c>
      <c r="B323" s="29" t="str">
        <f>VLOOKUP(A323,'[1]Line Pivot'!A$1:C$65536,2,FALSE)</f>
        <v>GRIZZLY-SUMMER LAKE NO 1 (LAKE CO)</v>
      </c>
      <c r="C323" s="10">
        <f>VLOOKUP(A323,'[1]Line Pivot'!A$1:C$65536,3,FALSE)</f>
        <v>594897.41</v>
      </c>
      <c r="D323" s="10">
        <f>IFERROR(VLOOKUP(A323,'[1]BP-18 Line Detail'!A$1:C$65536,3,FALSE),"")</f>
        <v>594897.41</v>
      </c>
      <c r="E323" s="11">
        <f t="shared" ref="E323:E386" si="42">(C323-D323)/D323</f>
        <v>0</v>
      </c>
      <c r="F323" s="12"/>
      <c r="G323" s="10">
        <f>IFERROR(VLOOKUP(A323,'[1]O&amp;M Pivot'!M$1:V$65536,10,FALSE),0)</f>
        <v>0</v>
      </c>
      <c r="H323" s="12"/>
      <c r="I323" s="13" t="s">
        <v>31</v>
      </c>
      <c r="J323" s="13">
        <v>0.43</v>
      </c>
      <c r="K323" s="13">
        <v>0.56999999999999995</v>
      </c>
      <c r="L323" s="13" t="s">
        <v>31</v>
      </c>
      <c r="M323" s="13" t="s">
        <v>31</v>
      </c>
      <c r="N323" s="13" t="s">
        <v>31</v>
      </c>
      <c r="O323" s="13" t="s">
        <v>31</v>
      </c>
      <c r="P323" s="13">
        <f t="shared" ref="P323:P386" si="43">SUM(I323:O323)</f>
        <v>1</v>
      </c>
      <c r="Q323" s="12"/>
      <c r="R323" s="41" t="str">
        <f t="shared" si="39"/>
        <v/>
      </c>
      <c r="S323" s="41">
        <f t="shared" si="39"/>
        <v>255805.88630000001</v>
      </c>
      <c r="T323" s="41">
        <f t="shared" si="39"/>
        <v>339091.52369999996</v>
      </c>
      <c r="U323" s="41" t="str">
        <f t="shared" si="38"/>
        <v/>
      </c>
      <c r="V323" s="41" t="str">
        <f t="shared" si="38"/>
        <v/>
      </c>
      <c r="W323" s="41" t="str">
        <f t="shared" si="38"/>
        <v/>
      </c>
      <c r="X323" s="41" t="str">
        <f t="shared" si="38"/>
        <v/>
      </c>
      <c r="Y323" s="14">
        <f t="shared" ref="Y323:Y386" si="44">SUM(R323:X323)-C323</f>
        <v>0</v>
      </c>
      <c r="Z323" s="12"/>
      <c r="AA323" s="10" t="str">
        <f t="shared" si="41"/>
        <v/>
      </c>
      <c r="AB323" s="10">
        <f t="shared" si="41"/>
        <v>0</v>
      </c>
      <c r="AC323" s="10">
        <f t="shared" si="41"/>
        <v>0</v>
      </c>
      <c r="AD323" s="10" t="str">
        <f t="shared" si="40"/>
        <v/>
      </c>
      <c r="AE323" s="10" t="str">
        <f t="shared" si="40"/>
        <v/>
      </c>
      <c r="AF323" s="10" t="str">
        <f t="shared" si="40"/>
        <v/>
      </c>
      <c r="AG323" s="10" t="str">
        <f t="shared" si="40"/>
        <v/>
      </c>
      <c r="AH323" s="14">
        <f t="shared" ref="AH323:AH386" si="45">SUM(AA323:AG323)-G323</f>
        <v>0</v>
      </c>
      <c r="AI323" s="12"/>
      <c r="AJ323" s="11" t="str">
        <f>IFERROR(VLOOKUP(A323,'[1]BP-18 Line Detail'!A$1:AJ$65536,36,FALSE),"")</f>
        <v>ML - split consistent with other investment on this line (LTD 3/28/17)</v>
      </c>
    </row>
    <row r="324" spans="1:36" x14ac:dyDescent="0.3">
      <c r="A324" s="15" t="s">
        <v>1375</v>
      </c>
      <c r="B324" s="29" t="str">
        <f>VLOOKUP(A324,'[1]Line Pivot'!A$1:C$65536,2,FALSE)</f>
        <v>HANFORD-WAUTOMA NO 1</v>
      </c>
      <c r="C324" s="10">
        <f>VLOOKUP(A324,'[1]Line Pivot'!A$1:C$65536,3,FALSE)</f>
        <v>3063562.7</v>
      </c>
      <c r="D324" s="10">
        <f>IFERROR(VLOOKUP(A324,'[1]BP-18 Line Detail'!A$1:C$65536,3,FALSE),"")</f>
        <v>3063562.6999999997</v>
      </c>
      <c r="E324" s="11">
        <f t="shared" si="42"/>
        <v>1.519999206504699E-16</v>
      </c>
      <c r="F324" s="12"/>
      <c r="G324" s="10">
        <f>IFERROR(VLOOKUP(A324,'[1]O&amp;M Pivot'!M$1:V$65536,10,FALSE),0)</f>
        <v>2412.4242857142854</v>
      </c>
      <c r="H324" s="12"/>
      <c r="I324" s="13" t="s">
        <v>31</v>
      </c>
      <c r="J324" s="13">
        <v>1</v>
      </c>
      <c r="K324" s="13" t="s">
        <v>31</v>
      </c>
      <c r="L324" s="13" t="s">
        <v>31</v>
      </c>
      <c r="M324" s="13" t="s">
        <v>31</v>
      </c>
      <c r="N324" s="13" t="s">
        <v>31</v>
      </c>
      <c r="O324" s="13" t="s">
        <v>31</v>
      </c>
      <c r="P324" s="13">
        <f t="shared" si="43"/>
        <v>1</v>
      </c>
      <c r="Q324" s="12"/>
      <c r="R324" s="41" t="str">
        <f t="shared" si="39"/>
        <v/>
      </c>
      <c r="S324" s="41">
        <f t="shared" si="39"/>
        <v>3063562.7</v>
      </c>
      <c r="T324" s="41" t="str">
        <f t="shared" si="39"/>
        <v/>
      </c>
      <c r="U324" s="41" t="str">
        <f t="shared" si="39"/>
        <v/>
      </c>
      <c r="V324" s="41" t="str">
        <f t="shared" si="39"/>
        <v/>
      </c>
      <c r="W324" s="41" t="str">
        <f t="shared" si="39"/>
        <v/>
      </c>
      <c r="X324" s="41" t="str">
        <f t="shared" si="39"/>
        <v/>
      </c>
      <c r="Y324" s="14">
        <f t="shared" si="44"/>
        <v>0</v>
      </c>
      <c r="Z324" s="12"/>
      <c r="AA324" s="10" t="str">
        <f t="shared" si="41"/>
        <v/>
      </c>
      <c r="AB324" s="10">
        <f t="shared" si="41"/>
        <v>2412.4242857142854</v>
      </c>
      <c r="AC324" s="10" t="str">
        <f t="shared" si="41"/>
        <v/>
      </c>
      <c r="AD324" s="10" t="str">
        <f t="shared" si="40"/>
        <v/>
      </c>
      <c r="AE324" s="10" t="str">
        <f t="shared" si="40"/>
        <v/>
      </c>
      <c r="AF324" s="10" t="str">
        <f t="shared" si="40"/>
        <v/>
      </c>
      <c r="AG324" s="10" t="str">
        <f t="shared" si="40"/>
        <v/>
      </c>
      <c r="AH324" s="14">
        <f t="shared" si="45"/>
        <v>0</v>
      </c>
      <c r="AI324" s="12"/>
      <c r="AJ324" s="11" t="str">
        <f>IFERROR(VLOOKUP(A324,'[1]BP-18 Line Detail'!A$1:AJ$65536,36,FALSE),"")</f>
        <v>All Network</v>
      </c>
    </row>
    <row r="325" spans="1:36" x14ac:dyDescent="0.3">
      <c r="A325" s="15" t="s">
        <v>1376</v>
      </c>
      <c r="B325" s="29" t="str">
        <f>VLOOKUP(A325,'[1]Line Pivot'!A$1:C$65536,2,FALSE)</f>
        <v>HANFORD-WAUTOMA NO 1, ML BENTON CO</v>
      </c>
      <c r="C325" s="10">
        <f>VLOOKUP(A325,'[1]Line Pivot'!A$1:C$65536,3,FALSE)</f>
        <v>235125.88</v>
      </c>
      <c r="D325" s="10">
        <f>IFERROR(VLOOKUP(A325,'[1]BP-18 Line Detail'!A$1:C$65536,3,FALSE),"")</f>
        <v>235125.88</v>
      </c>
      <c r="E325" s="11">
        <f t="shared" si="42"/>
        <v>0</v>
      </c>
      <c r="F325" s="12"/>
      <c r="G325" s="10">
        <f>IFERROR(VLOOKUP(A325,'[1]O&amp;M Pivot'!M$1:V$65536,10,FALSE),0)</f>
        <v>0</v>
      </c>
      <c r="H325" s="12"/>
      <c r="I325" s="13" t="s">
        <v>31</v>
      </c>
      <c r="J325" s="13">
        <v>1</v>
      </c>
      <c r="K325" s="13" t="s">
        <v>31</v>
      </c>
      <c r="L325" s="13" t="s">
        <v>31</v>
      </c>
      <c r="M325" s="13" t="s">
        <v>31</v>
      </c>
      <c r="N325" s="13" t="s">
        <v>31</v>
      </c>
      <c r="O325" s="13" t="s">
        <v>31</v>
      </c>
      <c r="P325" s="13">
        <f t="shared" si="43"/>
        <v>1</v>
      </c>
      <c r="Q325" s="12"/>
      <c r="R325" s="41" t="str">
        <f t="shared" ref="R325:X361" si="46">IFERROR(I325*$C325,"")</f>
        <v/>
      </c>
      <c r="S325" s="41">
        <f t="shared" si="46"/>
        <v>235125.88</v>
      </c>
      <c r="T325" s="41" t="str">
        <f t="shared" si="46"/>
        <v/>
      </c>
      <c r="U325" s="41" t="str">
        <f t="shared" si="46"/>
        <v/>
      </c>
      <c r="V325" s="41" t="str">
        <f t="shared" si="46"/>
        <v/>
      </c>
      <c r="W325" s="41" t="str">
        <f t="shared" si="46"/>
        <v/>
      </c>
      <c r="X325" s="41" t="str">
        <f t="shared" si="46"/>
        <v/>
      </c>
      <c r="Y325" s="14">
        <f t="shared" si="44"/>
        <v>0</v>
      </c>
      <c r="Z325" s="12"/>
      <c r="AA325" s="10" t="str">
        <f t="shared" si="41"/>
        <v/>
      </c>
      <c r="AB325" s="10">
        <f t="shared" si="41"/>
        <v>0</v>
      </c>
      <c r="AC325" s="10" t="str">
        <f t="shared" si="41"/>
        <v/>
      </c>
      <c r="AD325" s="10" t="str">
        <f t="shared" si="40"/>
        <v/>
      </c>
      <c r="AE325" s="10" t="str">
        <f t="shared" si="40"/>
        <v/>
      </c>
      <c r="AF325" s="10" t="str">
        <f t="shared" si="40"/>
        <v/>
      </c>
      <c r="AG325" s="10" t="str">
        <f t="shared" si="40"/>
        <v/>
      </c>
      <c r="AH325" s="14">
        <f t="shared" si="45"/>
        <v>0</v>
      </c>
      <c r="AI325" s="12"/>
      <c r="AJ325" s="11" t="str">
        <f>IFERROR(VLOOKUP(A325,'[1]BP-18 Line Detail'!A$1:AJ$65536,36,FALSE),"")</f>
        <v>MLEASE All Network</v>
      </c>
    </row>
    <row r="326" spans="1:36" x14ac:dyDescent="0.3">
      <c r="A326" s="15" t="s">
        <v>1377</v>
      </c>
      <c r="B326" s="29" t="str">
        <f>VLOOKUP(A326,'[1]Line Pivot'!A$1:C$65536,2,FALSE)</f>
        <v>HANFORD-WAUTOMA NO 2</v>
      </c>
      <c r="C326" s="10">
        <f>VLOOKUP(A326,'[1]Line Pivot'!A$1:C$65536,3,FALSE)</f>
        <v>2601240.2400000002</v>
      </c>
      <c r="D326" s="10">
        <f>IFERROR(VLOOKUP(A326,'[1]BP-18 Line Detail'!A$1:C$65536,3,FALSE),"")</f>
        <v>2601240.2399999998</v>
      </c>
      <c r="E326" s="11">
        <f t="shared" si="42"/>
        <v>1.7901510216055218E-16</v>
      </c>
      <c r="F326" s="12"/>
      <c r="G326" s="10">
        <f>IFERROR(VLOOKUP(A326,'[1]O&amp;M Pivot'!M$1:V$65536,10,FALSE),0)</f>
        <v>2271.7214285714281</v>
      </c>
      <c r="H326" s="12"/>
      <c r="I326" s="13" t="s">
        <v>31</v>
      </c>
      <c r="J326" s="13">
        <v>1</v>
      </c>
      <c r="K326" s="13" t="s">
        <v>31</v>
      </c>
      <c r="L326" s="13" t="s">
        <v>31</v>
      </c>
      <c r="M326" s="13" t="s">
        <v>31</v>
      </c>
      <c r="N326" s="13" t="s">
        <v>31</v>
      </c>
      <c r="O326" s="13" t="s">
        <v>31</v>
      </c>
      <c r="P326" s="13">
        <f t="shared" si="43"/>
        <v>1</v>
      </c>
      <c r="Q326" s="12"/>
      <c r="R326" s="41" t="str">
        <f t="shared" si="46"/>
        <v/>
      </c>
      <c r="S326" s="41">
        <f t="shared" si="46"/>
        <v>2601240.2400000002</v>
      </c>
      <c r="T326" s="41" t="str">
        <f t="shared" si="46"/>
        <v/>
      </c>
      <c r="U326" s="41" t="str">
        <f t="shared" si="46"/>
        <v/>
      </c>
      <c r="V326" s="41" t="str">
        <f t="shared" si="46"/>
        <v/>
      </c>
      <c r="W326" s="41" t="str">
        <f t="shared" si="46"/>
        <v/>
      </c>
      <c r="X326" s="41" t="str">
        <f t="shared" si="46"/>
        <v/>
      </c>
      <c r="Y326" s="14">
        <f t="shared" si="44"/>
        <v>0</v>
      </c>
      <c r="Z326" s="12"/>
      <c r="AA326" s="10" t="str">
        <f t="shared" si="41"/>
        <v/>
      </c>
      <c r="AB326" s="10">
        <f t="shared" si="41"/>
        <v>2271.7214285714281</v>
      </c>
      <c r="AC326" s="10" t="str">
        <f t="shared" si="41"/>
        <v/>
      </c>
      <c r="AD326" s="10" t="str">
        <f t="shared" si="40"/>
        <v/>
      </c>
      <c r="AE326" s="10" t="str">
        <f t="shared" si="40"/>
        <v/>
      </c>
      <c r="AF326" s="10" t="str">
        <f t="shared" si="40"/>
        <v/>
      </c>
      <c r="AG326" s="10" t="str">
        <f t="shared" si="40"/>
        <v/>
      </c>
      <c r="AH326" s="14">
        <f t="shared" si="45"/>
        <v>0</v>
      </c>
      <c r="AI326" s="12"/>
      <c r="AJ326" s="11" t="str">
        <f>IFERROR(VLOOKUP(A326,'[1]BP-18 Line Detail'!A$1:AJ$65536,36,FALSE),"")</f>
        <v>All Network</v>
      </c>
    </row>
    <row r="327" spans="1:36" x14ac:dyDescent="0.3">
      <c r="A327" s="15" t="s">
        <v>1378</v>
      </c>
      <c r="B327" s="29" t="str">
        <f>VLOOKUP(A327,'[1]Line Pivot'!A$1:C$65536,2,FALSE)</f>
        <v>HANFORD-WAUTOMA NO 2, ML BENTON CO</v>
      </c>
      <c r="C327" s="10">
        <f>VLOOKUP(A327,'[1]Line Pivot'!A$1:C$65536,3,FALSE)</f>
        <v>249602.68</v>
      </c>
      <c r="D327" s="10">
        <f>IFERROR(VLOOKUP(A327,'[1]BP-18 Line Detail'!A$1:C$65536,3,FALSE),"")</f>
        <v>249602.68</v>
      </c>
      <c r="E327" s="11">
        <f t="shared" si="42"/>
        <v>0</v>
      </c>
      <c r="F327" s="12"/>
      <c r="G327" s="10">
        <f>IFERROR(VLOOKUP(A327,'[1]O&amp;M Pivot'!M$1:V$65536,10,FALSE),0)</f>
        <v>0</v>
      </c>
      <c r="H327" s="12"/>
      <c r="I327" s="13" t="s">
        <v>31</v>
      </c>
      <c r="J327" s="13">
        <v>1</v>
      </c>
      <c r="K327" s="13" t="s">
        <v>31</v>
      </c>
      <c r="L327" s="13" t="s">
        <v>31</v>
      </c>
      <c r="M327" s="13" t="s">
        <v>31</v>
      </c>
      <c r="N327" s="13" t="s">
        <v>31</v>
      </c>
      <c r="O327" s="13" t="s">
        <v>31</v>
      </c>
      <c r="P327" s="13">
        <f t="shared" si="43"/>
        <v>1</v>
      </c>
      <c r="Q327" s="12"/>
      <c r="R327" s="41" t="str">
        <f t="shared" si="46"/>
        <v/>
      </c>
      <c r="S327" s="41">
        <f t="shared" si="46"/>
        <v>249602.68</v>
      </c>
      <c r="T327" s="41" t="str">
        <f t="shared" si="46"/>
        <v/>
      </c>
      <c r="U327" s="41" t="str">
        <f t="shared" si="46"/>
        <v/>
      </c>
      <c r="V327" s="41" t="str">
        <f t="shared" si="46"/>
        <v/>
      </c>
      <c r="W327" s="41" t="str">
        <f t="shared" si="46"/>
        <v/>
      </c>
      <c r="X327" s="41" t="str">
        <f t="shared" si="46"/>
        <v/>
      </c>
      <c r="Y327" s="14">
        <f t="shared" si="44"/>
        <v>0</v>
      </c>
      <c r="Z327" s="12"/>
      <c r="AA327" s="10" t="str">
        <f t="shared" si="41"/>
        <v/>
      </c>
      <c r="AB327" s="10">
        <f t="shared" si="41"/>
        <v>0</v>
      </c>
      <c r="AC327" s="10" t="str">
        <f t="shared" si="41"/>
        <v/>
      </c>
      <c r="AD327" s="10" t="str">
        <f t="shared" si="40"/>
        <v/>
      </c>
      <c r="AE327" s="10" t="str">
        <f t="shared" si="40"/>
        <v/>
      </c>
      <c r="AF327" s="10" t="str">
        <f t="shared" si="40"/>
        <v/>
      </c>
      <c r="AG327" s="10" t="str">
        <f t="shared" si="40"/>
        <v/>
      </c>
      <c r="AH327" s="14">
        <f t="shared" si="45"/>
        <v>0</v>
      </c>
      <c r="AI327" s="12"/>
      <c r="AJ327" s="11" t="str">
        <f>IFERROR(VLOOKUP(A327,'[1]BP-18 Line Detail'!A$1:AJ$65536,36,FALSE),"")</f>
        <v>MLEASE All Network</v>
      </c>
    </row>
    <row r="328" spans="1:36" x14ac:dyDescent="0.3">
      <c r="A328" s="15" t="s">
        <v>1379</v>
      </c>
      <c r="B328" s="29" t="str">
        <f>VLOOKUP(A328,'[1]Line Pivot'!A$1:C$65536,2,FALSE)</f>
        <v>HARRISBURG TAP TO ALBANY-EUGENE NO 1</v>
      </c>
      <c r="C328" s="10">
        <f>VLOOKUP(A328,'[1]Line Pivot'!A$1:C$65536,3,FALSE)</f>
        <v>15159.2</v>
      </c>
      <c r="D328" s="10">
        <f>IFERROR(VLOOKUP(A328,'[1]BP-18 Line Detail'!A$1:C$65536,3,FALSE),"")</f>
        <v>15159.2</v>
      </c>
      <c r="E328" s="11">
        <f t="shared" si="42"/>
        <v>0</v>
      </c>
      <c r="F328" s="12"/>
      <c r="G328" s="10">
        <f>IFERROR(VLOOKUP(A328,'[1]O&amp;M Pivot'!M$1:V$65536,10,FALSE),0)</f>
        <v>126.38</v>
      </c>
      <c r="H328" s="12"/>
      <c r="I328" s="13" t="s">
        <v>31</v>
      </c>
      <c r="J328" s="13">
        <v>1</v>
      </c>
      <c r="K328" s="13" t="s">
        <v>31</v>
      </c>
      <c r="L328" s="13" t="s">
        <v>31</v>
      </c>
      <c r="M328" s="13" t="s">
        <v>31</v>
      </c>
      <c r="N328" s="13" t="s">
        <v>31</v>
      </c>
      <c r="O328" s="13" t="s">
        <v>31</v>
      </c>
      <c r="P328" s="13">
        <f t="shared" si="43"/>
        <v>1</v>
      </c>
      <c r="Q328" s="12"/>
      <c r="R328" s="41" t="str">
        <f t="shared" si="46"/>
        <v/>
      </c>
      <c r="S328" s="41">
        <f t="shared" si="46"/>
        <v>15159.2</v>
      </c>
      <c r="T328" s="41" t="str">
        <f t="shared" si="46"/>
        <v/>
      </c>
      <c r="U328" s="41" t="str">
        <f t="shared" si="46"/>
        <v/>
      </c>
      <c r="V328" s="41" t="str">
        <f t="shared" si="46"/>
        <v/>
      </c>
      <c r="W328" s="41" t="str">
        <f t="shared" si="46"/>
        <v/>
      </c>
      <c r="X328" s="41" t="str">
        <f t="shared" si="46"/>
        <v/>
      </c>
      <c r="Y328" s="14">
        <f t="shared" si="44"/>
        <v>0</v>
      </c>
      <c r="Z328" s="12"/>
      <c r="AA328" s="10" t="str">
        <f t="shared" si="41"/>
        <v/>
      </c>
      <c r="AB328" s="10">
        <f t="shared" si="41"/>
        <v>126.38</v>
      </c>
      <c r="AC328" s="10" t="str">
        <f t="shared" si="41"/>
        <v/>
      </c>
      <c r="AD328" s="10" t="str">
        <f t="shared" si="41"/>
        <v/>
      </c>
      <c r="AE328" s="10" t="str">
        <f t="shared" si="41"/>
        <v/>
      </c>
      <c r="AF328" s="10" t="str">
        <f t="shared" si="41"/>
        <v/>
      </c>
      <c r="AG328" s="10" t="str">
        <f t="shared" si="41"/>
        <v/>
      </c>
      <c r="AH328" s="14">
        <f t="shared" si="45"/>
        <v>0</v>
      </c>
      <c r="AI328" s="12"/>
      <c r="AJ328" s="11" t="str">
        <f>IFERROR(VLOOKUP(A328,'[1]BP-18 Line Detail'!A$1:AJ$65536,36,FALSE),"")</f>
        <v>All Network</v>
      </c>
    </row>
    <row r="329" spans="1:36" x14ac:dyDescent="0.3">
      <c r="A329" s="15" t="s">
        <v>1380</v>
      </c>
      <c r="B329" s="29" t="str">
        <f>VLOOKUP(A329,'[1]Line Pivot'!A$1:C$65536,2,FALSE)</f>
        <v>HARVALUM-BIG EDDY NO 1</v>
      </c>
      <c r="C329" s="10">
        <f>VLOOKUP(A329,'[1]Line Pivot'!A$1:C$65536,3,FALSE)</f>
        <v>4359112.38</v>
      </c>
      <c r="D329" s="10">
        <f>IFERROR(VLOOKUP(A329,'[1]BP-18 Line Detail'!A$1:C$65536,3,FALSE),"")</f>
        <v>4358900.37</v>
      </c>
      <c r="E329" s="11">
        <f t="shared" si="42"/>
        <v>4.8638413820817949E-5</v>
      </c>
      <c r="F329" s="12"/>
      <c r="G329" s="10">
        <f>IFERROR(VLOOKUP(A329,'[1]O&amp;M Pivot'!M$1:V$65536,10,FALSE),0)</f>
        <v>4023.2114285714283</v>
      </c>
      <c r="H329" s="12"/>
      <c r="I329" s="13" t="s">
        <v>31</v>
      </c>
      <c r="J329" s="13">
        <v>1</v>
      </c>
      <c r="K329" s="13" t="s">
        <v>31</v>
      </c>
      <c r="L329" s="13" t="s">
        <v>31</v>
      </c>
      <c r="M329" s="13" t="s">
        <v>31</v>
      </c>
      <c r="N329" s="13" t="s">
        <v>31</v>
      </c>
      <c r="O329" s="13" t="s">
        <v>31</v>
      </c>
      <c r="P329" s="13">
        <f t="shared" si="43"/>
        <v>1</v>
      </c>
      <c r="Q329" s="12"/>
      <c r="R329" s="41" t="str">
        <f t="shared" si="46"/>
        <v/>
      </c>
      <c r="S329" s="41">
        <f t="shared" si="46"/>
        <v>4359112.38</v>
      </c>
      <c r="T329" s="41" t="str">
        <f t="shared" si="46"/>
        <v/>
      </c>
      <c r="U329" s="41" t="str">
        <f t="shared" si="46"/>
        <v/>
      </c>
      <c r="V329" s="41" t="str">
        <f t="shared" si="46"/>
        <v/>
      </c>
      <c r="W329" s="41" t="str">
        <f t="shared" si="46"/>
        <v/>
      </c>
      <c r="X329" s="41" t="str">
        <f t="shared" si="46"/>
        <v/>
      </c>
      <c r="Y329" s="14">
        <f t="shared" si="44"/>
        <v>0</v>
      </c>
      <c r="Z329" s="12"/>
      <c r="AA329" s="10" t="str">
        <f t="shared" ref="AA329:AG365" si="47">IFERROR(I329*$G329,"")</f>
        <v/>
      </c>
      <c r="AB329" s="10">
        <f t="shared" si="47"/>
        <v>4023.2114285714283</v>
      </c>
      <c r="AC329" s="10" t="str">
        <f t="shared" si="47"/>
        <v/>
      </c>
      <c r="AD329" s="10" t="str">
        <f t="shared" si="47"/>
        <v/>
      </c>
      <c r="AE329" s="10" t="str">
        <f t="shared" si="47"/>
        <v/>
      </c>
      <c r="AF329" s="10" t="str">
        <f t="shared" si="47"/>
        <v/>
      </c>
      <c r="AG329" s="10" t="str">
        <f t="shared" si="47"/>
        <v/>
      </c>
      <c r="AH329" s="14">
        <f t="shared" si="45"/>
        <v>0</v>
      </c>
      <c r="AI329" s="12"/>
      <c r="AJ329" s="11" t="str">
        <f>IFERROR(VLOOKUP(A329,'[1]BP-18 Line Detail'!A$1:AJ$65536,36,FALSE),"")</f>
        <v>All Network</v>
      </c>
    </row>
    <row r="330" spans="1:36" x14ac:dyDescent="0.3">
      <c r="A330" s="15" t="s">
        <v>1381</v>
      </c>
      <c r="B330" s="29" t="str">
        <f>VLOOKUP(A330,'[1]Line Pivot'!A$1:C$65536,2,FALSE)</f>
        <v>HARVALUM-BIG EDDY NO 1 (ML WASCO CO)</v>
      </c>
      <c r="C330" s="10">
        <f>VLOOKUP(A330,'[1]Line Pivot'!A$1:C$65536,3,FALSE)</f>
        <v>6089225.2199999997</v>
      </c>
      <c r="D330" s="10">
        <f>IFERROR(VLOOKUP(A330,'[1]BP-18 Line Detail'!A$1:C$65536,3,FALSE),"")</f>
        <v>6089225.2199999997</v>
      </c>
      <c r="E330" s="11">
        <f t="shared" si="42"/>
        <v>0</v>
      </c>
      <c r="F330" s="12"/>
      <c r="G330" s="10">
        <f>IFERROR(VLOOKUP(A330,'[1]O&amp;M Pivot'!M$1:V$65536,10,FALSE),0)</f>
        <v>0</v>
      </c>
      <c r="H330" s="12"/>
      <c r="I330" s="13" t="s">
        <v>31</v>
      </c>
      <c r="J330" s="13">
        <v>1</v>
      </c>
      <c r="K330" s="13" t="s">
        <v>31</v>
      </c>
      <c r="L330" s="13" t="s">
        <v>31</v>
      </c>
      <c r="M330" s="13" t="s">
        <v>31</v>
      </c>
      <c r="N330" s="13" t="s">
        <v>31</v>
      </c>
      <c r="O330" s="13" t="s">
        <v>31</v>
      </c>
      <c r="P330" s="13">
        <f t="shared" si="43"/>
        <v>1</v>
      </c>
      <c r="Q330" s="12"/>
      <c r="R330" s="41" t="str">
        <f t="shared" si="46"/>
        <v/>
      </c>
      <c r="S330" s="41">
        <f t="shared" si="46"/>
        <v>6089225.2199999997</v>
      </c>
      <c r="T330" s="41" t="str">
        <f t="shared" si="46"/>
        <v/>
      </c>
      <c r="U330" s="41" t="str">
        <f t="shared" si="46"/>
        <v/>
      </c>
      <c r="V330" s="41" t="str">
        <f t="shared" si="46"/>
        <v/>
      </c>
      <c r="W330" s="41" t="str">
        <f t="shared" si="46"/>
        <v/>
      </c>
      <c r="X330" s="41" t="str">
        <f t="shared" si="46"/>
        <v/>
      </c>
      <c r="Y330" s="14">
        <f t="shared" si="44"/>
        <v>0</v>
      </c>
      <c r="Z330" s="12"/>
      <c r="AA330" s="10" t="str">
        <f t="shared" si="47"/>
        <v/>
      </c>
      <c r="AB330" s="10">
        <f t="shared" si="47"/>
        <v>0</v>
      </c>
      <c r="AC330" s="10" t="str">
        <f t="shared" si="47"/>
        <v/>
      </c>
      <c r="AD330" s="10" t="str">
        <f t="shared" si="47"/>
        <v/>
      </c>
      <c r="AE330" s="10" t="str">
        <f t="shared" si="47"/>
        <v/>
      </c>
      <c r="AF330" s="10" t="str">
        <f t="shared" si="47"/>
        <v/>
      </c>
      <c r="AG330" s="10" t="str">
        <f t="shared" si="47"/>
        <v/>
      </c>
      <c r="AH330" s="14">
        <f t="shared" si="45"/>
        <v>0</v>
      </c>
      <c r="AI330" s="12"/>
      <c r="AJ330" s="11" t="str">
        <f>IFERROR(VLOOKUP(A330,'[1]BP-18 Line Detail'!A$1:AJ$65536,36,FALSE),"")</f>
        <v>New FY15.  All Network.  REM 1/29/26</v>
      </c>
    </row>
    <row r="331" spans="1:36" x14ac:dyDescent="0.3">
      <c r="A331" s="15" t="s">
        <v>1382</v>
      </c>
      <c r="B331" s="29" t="str">
        <f>VLOOKUP(A331,'[1]Line Pivot'!A$1:C$65536,2,FALSE)</f>
        <v>HAT ROCK TAP TO MCNARY-WALLULA</v>
      </c>
      <c r="C331" s="10">
        <f>VLOOKUP(A331,'[1]Line Pivot'!A$1:C$65536,3,FALSE)</f>
        <v>117346.15</v>
      </c>
      <c r="D331" s="10">
        <f>IFERROR(VLOOKUP(A331,'[1]BP-18 Line Detail'!A$1:C$65536,3,FALSE),"")</f>
        <v>117346.15</v>
      </c>
      <c r="E331" s="11">
        <f t="shared" si="42"/>
        <v>0</v>
      </c>
      <c r="F331" s="12"/>
      <c r="G331" s="10">
        <f>IFERROR(VLOOKUP(A331,'[1]O&amp;M Pivot'!M$1:V$65536,10,FALSE),0)</f>
        <v>421.5214285714286</v>
      </c>
      <c r="H331" s="12"/>
      <c r="I331" s="13" t="s">
        <v>31</v>
      </c>
      <c r="J331" s="13">
        <v>1</v>
      </c>
      <c r="K331" s="13" t="s">
        <v>31</v>
      </c>
      <c r="L331" s="13" t="s">
        <v>31</v>
      </c>
      <c r="M331" s="13" t="s">
        <v>31</v>
      </c>
      <c r="N331" s="13" t="s">
        <v>31</v>
      </c>
      <c r="O331" s="13" t="s">
        <v>31</v>
      </c>
      <c r="P331" s="13">
        <f t="shared" si="43"/>
        <v>1</v>
      </c>
      <c r="Q331" s="12"/>
      <c r="R331" s="41" t="str">
        <f t="shared" si="46"/>
        <v/>
      </c>
      <c r="S331" s="41">
        <f t="shared" si="46"/>
        <v>117346.15</v>
      </c>
      <c r="T331" s="41" t="str">
        <f t="shared" si="46"/>
        <v/>
      </c>
      <c r="U331" s="41" t="str">
        <f t="shared" si="46"/>
        <v/>
      </c>
      <c r="V331" s="41" t="str">
        <f t="shared" si="46"/>
        <v/>
      </c>
      <c r="W331" s="41" t="str">
        <f t="shared" si="46"/>
        <v/>
      </c>
      <c r="X331" s="41" t="str">
        <f t="shared" si="46"/>
        <v/>
      </c>
      <c r="Y331" s="14">
        <f t="shared" si="44"/>
        <v>0</v>
      </c>
      <c r="Z331" s="12"/>
      <c r="AA331" s="10" t="str">
        <f t="shared" si="47"/>
        <v/>
      </c>
      <c r="AB331" s="10">
        <f t="shared" si="47"/>
        <v>421.5214285714286</v>
      </c>
      <c r="AC331" s="10" t="str">
        <f t="shared" si="47"/>
        <v/>
      </c>
      <c r="AD331" s="10" t="str">
        <f t="shared" si="47"/>
        <v/>
      </c>
      <c r="AE331" s="10" t="str">
        <f t="shared" si="47"/>
        <v/>
      </c>
      <c r="AF331" s="10" t="str">
        <f t="shared" si="47"/>
        <v/>
      </c>
      <c r="AG331" s="10" t="str">
        <f t="shared" si="47"/>
        <v/>
      </c>
      <c r="AH331" s="14">
        <f t="shared" si="45"/>
        <v>0</v>
      </c>
      <c r="AI331" s="12"/>
      <c r="AJ331" s="11" t="str">
        <f>IFERROR(VLOOKUP(A331,'[1]BP-18 Line Detail'!A$1:AJ$65536,36,FALSE),"")</f>
        <v>All Network</v>
      </c>
    </row>
    <row r="332" spans="1:36" x14ac:dyDescent="0.3">
      <c r="A332" s="15" t="s">
        <v>1383</v>
      </c>
      <c r="B332" s="29" t="str">
        <f>VLOOKUP(A332,'[1]Line Pivot'!A$1:C$65536,2,FALSE)</f>
        <v>HATTON TAP TO CONNELL TAP</v>
      </c>
      <c r="C332" s="10">
        <f>VLOOKUP(A332,'[1]Line Pivot'!A$1:C$65536,3,FALSE)</f>
        <v>1082777.96</v>
      </c>
      <c r="D332" s="10">
        <f>IFERROR(VLOOKUP(A332,'[1]BP-18 Line Detail'!A$1:C$65536,3,FALSE),"")</f>
        <v>1062007.4000000001</v>
      </c>
      <c r="E332" s="11">
        <f t="shared" si="42"/>
        <v>1.9557829823031194E-2</v>
      </c>
      <c r="F332" s="12"/>
      <c r="G332" s="10">
        <f>IFERROR(VLOOKUP(A332,'[1]O&amp;M Pivot'!M$1:V$65536,10,FALSE),0)</f>
        <v>6304.0414285714278</v>
      </c>
      <c r="H332" s="12"/>
      <c r="I332" s="13" t="s">
        <v>31</v>
      </c>
      <c r="J332" s="13">
        <v>1</v>
      </c>
      <c r="K332" s="13" t="s">
        <v>31</v>
      </c>
      <c r="L332" s="13" t="s">
        <v>31</v>
      </c>
      <c r="M332" s="13" t="s">
        <v>31</v>
      </c>
      <c r="N332" s="13" t="s">
        <v>31</v>
      </c>
      <c r="O332" s="13" t="s">
        <v>31</v>
      </c>
      <c r="P332" s="13">
        <f t="shared" si="43"/>
        <v>1</v>
      </c>
      <c r="Q332" s="12"/>
      <c r="R332" s="41" t="str">
        <f t="shared" si="46"/>
        <v/>
      </c>
      <c r="S332" s="41">
        <f t="shared" si="46"/>
        <v>1082777.96</v>
      </c>
      <c r="T332" s="41" t="str">
        <f t="shared" si="46"/>
        <v/>
      </c>
      <c r="U332" s="41" t="str">
        <f t="shared" si="46"/>
        <v/>
      </c>
      <c r="V332" s="41" t="str">
        <f t="shared" si="46"/>
        <v/>
      </c>
      <c r="W332" s="41" t="str">
        <f t="shared" si="46"/>
        <v/>
      </c>
      <c r="X332" s="41" t="str">
        <f t="shared" si="46"/>
        <v/>
      </c>
      <c r="Y332" s="14">
        <f t="shared" si="44"/>
        <v>0</v>
      </c>
      <c r="Z332" s="12"/>
      <c r="AA332" s="10" t="str">
        <f t="shared" si="47"/>
        <v/>
      </c>
      <c r="AB332" s="10">
        <f t="shared" si="47"/>
        <v>6304.0414285714278</v>
      </c>
      <c r="AC332" s="10" t="str">
        <f t="shared" si="47"/>
        <v/>
      </c>
      <c r="AD332" s="10" t="str">
        <f t="shared" si="47"/>
        <v/>
      </c>
      <c r="AE332" s="10" t="str">
        <f t="shared" si="47"/>
        <v/>
      </c>
      <c r="AF332" s="10" t="str">
        <f t="shared" si="47"/>
        <v/>
      </c>
      <c r="AG332" s="10" t="str">
        <f t="shared" si="47"/>
        <v/>
      </c>
      <c r="AH332" s="14">
        <f t="shared" si="45"/>
        <v>0</v>
      </c>
      <c r="AI332" s="12"/>
      <c r="AJ332" s="11" t="str">
        <f>IFERROR(VLOOKUP(A332,'[1]BP-18 Line Detail'!A$1:AJ$65536,36,FALSE),"")</f>
        <v>All Network</v>
      </c>
    </row>
    <row r="333" spans="1:36" x14ac:dyDescent="0.3">
      <c r="A333" s="15" t="s">
        <v>1384</v>
      </c>
      <c r="B333" s="29" t="str">
        <f>VLOOKUP(A333,'[1]Line Pivot'!A$1:C$65536,2,FALSE)</f>
        <v>HATWAI-DWORSHAK NO 1</v>
      </c>
      <c r="C333" s="10">
        <f>VLOOKUP(A333,'[1]Line Pivot'!A$1:C$65536,3,FALSE)</f>
        <v>6688529</v>
      </c>
      <c r="D333" s="10">
        <f>IFERROR(VLOOKUP(A333,'[1]BP-18 Line Detail'!A$1:C$65536,3,FALSE),"")</f>
        <v>6688529</v>
      </c>
      <c r="E333" s="11">
        <f t="shared" si="42"/>
        <v>0</v>
      </c>
      <c r="F333" s="12"/>
      <c r="G333" s="10">
        <f>IFERROR(VLOOKUP(A333,'[1]O&amp;M Pivot'!M$1:V$65536,10,FALSE),0)</f>
        <v>31984.057142857138</v>
      </c>
      <c r="H333" s="12"/>
      <c r="I333" s="13" t="s">
        <v>31</v>
      </c>
      <c r="J333" s="13">
        <v>1</v>
      </c>
      <c r="K333" s="13" t="s">
        <v>31</v>
      </c>
      <c r="L333" s="13" t="s">
        <v>31</v>
      </c>
      <c r="M333" s="13" t="s">
        <v>31</v>
      </c>
      <c r="N333" s="13" t="s">
        <v>31</v>
      </c>
      <c r="O333" s="13" t="s">
        <v>31</v>
      </c>
      <c r="P333" s="13">
        <f t="shared" si="43"/>
        <v>1</v>
      </c>
      <c r="Q333" s="12"/>
      <c r="R333" s="41" t="str">
        <f t="shared" si="46"/>
        <v/>
      </c>
      <c r="S333" s="41">
        <f t="shared" si="46"/>
        <v>6688529</v>
      </c>
      <c r="T333" s="41" t="str">
        <f t="shared" si="46"/>
        <v/>
      </c>
      <c r="U333" s="41" t="str">
        <f t="shared" si="46"/>
        <v/>
      </c>
      <c r="V333" s="41" t="str">
        <f t="shared" si="46"/>
        <v/>
      </c>
      <c r="W333" s="41" t="str">
        <f t="shared" si="46"/>
        <v/>
      </c>
      <c r="X333" s="41" t="str">
        <f t="shared" si="46"/>
        <v/>
      </c>
      <c r="Y333" s="14">
        <f t="shared" si="44"/>
        <v>0</v>
      </c>
      <c r="Z333" s="12"/>
      <c r="AA333" s="10" t="str">
        <f t="shared" si="47"/>
        <v/>
      </c>
      <c r="AB333" s="10">
        <f t="shared" si="47"/>
        <v>31984.057142857138</v>
      </c>
      <c r="AC333" s="10" t="str">
        <f t="shared" si="47"/>
        <v/>
      </c>
      <c r="AD333" s="10" t="str">
        <f t="shared" si="47"/>
        <v/>
      </c>
      <c r="AE333" s="10" t="str">
        <f t="shared" si="47"/>
        <v/>
      </c>
      <c r="AF333" s="10" t="str">
        <f t="shared" si="47"/>
        <v/>
      </c>
      <c r="AG333" s="10" t="str">
        <f t="shared" si="47"/>
        <v/>
      </c>
      <c r="AH333" s="14">
        <f t="shared" si="45"/>
        <v>0</v>
      </c>
      <c r="AI333" s="12"/>
      <c r="AJ333" s="11" t="str">
        <f>IFERROR(VLOOKUP(A333,'[1]BP-18 Line Detail'!A$1:AJ$65536,36,FALSE),"")</f>
        <v>All Network</v>
      </c>
    </row>
    <row r="334" spans="1:36" x14ac:dyDescent="0.3">
      <c r="A334" s="15" t="s">
        <v>1385</v>
      </c>
      <c r="B334" s="29" t="str">
        <f>VLOOKUP(A334,'[1]Line Pivot'!A$1:C$65536,2,FALSE)</f>
        <v>HAWKINS-ALVEY NO 1</v>
      </c>
      <c r="C334" s="10">
        <f>VLOOKUP(A334,'[1]Line Pivot'!A$1:C$65536,3,FALSE)</f>
        <v>524748</v>
      </c>
      <c r="D334" s="10">
        <f>IFERROR(VLOOKUP(A334,'[1]BP-18 Line Detail'!A$1:C$65536,3,FALSE),"")</f>
        <v>389274.22</v>
      </c>
      <c r="E334" s="11">
        <f t="shared" si="42"/>
        <v>0.34801631610744743</v>
      </c>
      <c r="F334" s="12"/>
      <c r="G334" s="10">
        <f>IFERROR(VLOOKUP(A334,'[1]O&amp;M Pivot'!M$1:V$65536,10,FALSE),0)</f>
        <v>4827.5642857142857</v>
      </c>
      <c r="H334" s="12"/>
      <c r="I334" s="13" t="s">
        <v>31</v>
      </c>
      <c r="J334" s="13">
        <v>1</v>
      </c>
      <c r="K334" s="13" t="s">
        <v>31</v>
      </c>
      <c r="L334" s="13" t="s">
        <v>31</v>
      </c>
      <c r="M334" s="13" t="s">
        <v>31</v>
      </c>
      <c r="N334" s="13" t="s">
        <v>31</v>
      </c>
      <c r="O334" s="13" t="s">
        <v>31</v>
      </c>
      <c r="P334" s="13">
        <f t="shared" si="43"/>
        <v>1</v>
      </c>
      <c r="Q334" s="12"/>
      <c r="R334" s="41" t="str">
        <f t="shared" si="46"/>
        <v/>
      </c>
      <c r="S334" s="41">
        <f t="shared" si="46"/>
        <v>524748</v>
      </c>
      <c r="T334" s="41" t="str">
        <f t="shared" si="46"/>
        <v/>
      </c>
      <c r="U334" s="41" t="str">
        <f t="shared" si="46"/>
        <v/>
      </c>
      <c r="V334" s="41" t="str">
        <f t="shared" si="46"/>
        <v/>
      </c>
      <c r="W334" s="41" t="str">
        <f t="shared" si="46"/>
        <v/>
      </c>
      <c r="X334" s="41" t="str">
        <f t="shared" si="46"/>
        <v/>
      </c>
      <c r="Y334" s="14">
        <f t="shared" si="44"/>
        <v>0</v>
      </c>
      <c r="Z334" s="12"/>
      <c r="AA334" s="10" t="str">
        <f t="shared" si="47"/>
        <v/>
      </c>
      <c r="AB334" s="10">
        <f t="shared" si="47"/>
        <v>4827.5642857142857</v>
      </c>
      <c r="AC334" s="10" t="str">
        <f t="shared" si="47"/>
        <v/>
      </c>
      <c r="AD334" s="10" t="str">
        <f t="shared" si="47"/>
        <v/>
      </c>
      <c r="AE334" s="10" t="str">
        <f t="shared" si="47"/>
        <v/>
      </c>
      <c r="AF334" s="10" t="str">
        <f t="shared" si="47"/>
        <v/>
      </c>
      <c r="AG334" s="10" t="str">
        <f t="shared" si="47"/>
        <v/>
      </c>
      <c r="AH334" s="14">
        <f t="shared" si="45"/>
        <v>0</v>
      </c>
      <c r="AI334" s="12"/>
      <c r="AJ334" s="11" t="str">
        <f>IFERROR(VLOOKUP(A334,'[1]BP-18 Line Detail'!A$1:AJ$65536,36,FALSE),"")</f>
        <v>All Network</v>
      </c>
    </row>
    <row r="335" spans="1:36" x14ac:dyDescent="0.3">
      <c r="A335" s="15" t="s">
        <v>1386</v>
      </c>
      <c r="B335" s="29" t="str">
        <f>VLOOKUP(A335,'[1]Line Pivot'!A$1:C$65536,2,FALSE)</f>
        <v>HEBO TAP TO BOYER-TILLAMOOK NO 1</v>
      </c>
      <c r="C335" s="10">
        <f>VLOOKUP(A335,'[1]Line Pivot'!A$1:C$65536,3,FALSE)</f>
        <v>1872</v>
      </c>
      <c r="D335" s="10">
        <f>IFERROR(VLOOKUP(A335,'[1]BP-18 Line Detail'!A$1:C$65536,3,FALSE),"")</f>
        <v>1872</v>
      </c>
      <c r="E335" s="11">
        <f t="shared" si="42"/>
        <v>0</v>
      </c>
      <c r="F335" s="12"/>
      <c r="G335" s="10">
        <f>IFERROR(VLOOKUP(A335,'[1]O&amp;M Pivot'!M$1:V$65536,10,FALSE),0)</f>
        <v>0</v>
      </c>
      <c r="H335" s="12"/>
      <c r="I335" s="13" t="s">
        <v>31</v>
      </c>
      <c r="J335" s="13">
        <v>1</v>
      </c>
      <c r="K335" s="13" t="s">
        <v>31</v>
      </c>
      <c r="L335" s="13" t="s">
        <v>31</v>
      </c>
      <c r="M335" s="13" t="s">
        <v>31</v>
      </c>
      <c r="N335" s="13" t="s">
        <v>31</v>
      </c>
      <c r="O335" s="13" t="s">
        <v>31</v>
      </c>
      <c r="P335" s="13">
        <f t="shared" si="43"/>
        <v>1</v>
      </c>
      <c r="Q335" s="12"/>
      <c r="R335" s="41" t="str">
        <f t="shared" si="46"/>
        <v/>
      </c>
      <c r="S335" s="41">
        <f t="shared" si="46"/>
        <v>1872</v>
      </c>
      <c r="T335" s="41" t="str">
        <f t="shared" si="46"/>
        <v/>
      </c>
      <c r="U335" s="41" t="str">
        <f t="shared" si="46"/>
        <v/>
      </c>
      <c r="V335" s="41" t="str">
        <f t="shared" si="46"/>
        <v/>
      </c>
      <c r="W335" s="41" t="str">
        <f t="shared" si="46"/>
        <v/>
      </c>
      <c r="X335" s="41" t="str">
        <f t="shared" si="46"/>
        <v/>
      </c>
      <c r="Y335" s="14">
        <f t="shared" si="44"/>
        <v>0</v>
      </c>
      <c r="Z335" s="12"/>
      <c r="AA335" s="10" t="str">
        <f t="shared" si="47"/>
        <v/>
      </c>
      <c r="AB335" s="10">
        <f t="shared" si="47"/>
        <v>0</v>
      </c>
      <c r="AC335" s="10" t="str">
        <f t="shared" si="47"/>
        <v/>
      </c>
      <c r="AD335" s="10" t="str">
        <f t="shared" si="47"/>
        <v/>
      </c>
      <c r="AE335" s="10" t="str">
        <f t="shared" si="47"/>
        <v/>
      </c>
      <c r="AF335" s="10" t="str">
        <f t="shared" si="47"/>
        <v/>
      </c>
      <c r="AG335" s="10" t="str">
        <f t="shared" si="47"/>
        <v/>
      </c>
      <c r="AH335" s="14">
        <f t="shared" si="45"/>
        <v>0</v>
      </c>
      <c r="AI335" s="12"/>
      <c r="AJ335" s="11" t="str">
        <f>IFERROR(VLOOKUP(A335,'[1]BP-18 Line Detail'!A$1:AJ$65536,36,FALSE),"")</f>
        <v>Moved to All Network.  REM 4/17/12</v>
      </c>
    </row>
    <row r="336" spans="1:36" x14ac:dyDescent="0.3">
      <c r="A336" s="15" t="s">
        <v>1387</v>
      </c>
      <c r="B336" s="29" t="str">
        <f>VLOOKUP(A336,'[1]Line Pivot'!A$1:C$65536,2,FALSE)</f>
        <v>HEDGES TAP TO FRANKLIN-BADGER CANYON NO 2</v>
      </c>
      <c r="C336" s="10">
        <f>VLOOKUP(A336,'[1]Line Pivot'!A$1:C$65536,3,FALSE)</f>
        <v>197981</v>
      </c>
      <c r="D336" s="10">
        <f>IFERROR(VLOOKUP(A336,'[1]BP-18 Line Detail'!A$1:C$65536,3,FALSE),"")</f>
        <v>197981</v>
      </c>
      <c r="E336" s="11">
        <f t="shared" si="42"/>
        <v>0</v>
      </c>
      <c r="F336" s="12"/>
      <c r="G336" s="10">
        <f>IFERROR(VLOOKUP(A336,'[1]O&amp;M Pivot'!M$1:V$65536,10,FALSE),0)</f>
        <v>192.76285714285714</v>
      </c>
      <c r="H336" s="12"/>
      <c r="I336" s="13" t="s">
        <v>31</v>
      </c>
      <c r="J336" s="13">
        <v>1</v>
      </c>
      <c r="K336" s="13" t="s">
        <v>31</v>
      </c>
      <c r="L336" s="13" t="s">
        <v>31</v>
      </c>
      <c r="M336" s="13" t="s">
        <v>31</v>
      </c>
      <c r="N336" s="13" t="s">
        <v>31</v>
      </c>
      <c r="O336" s="13" t="s">
        <v>31</v>
      </c>
      <c r="P336" s="13">
        <f t="shared" si="43"/>
        <v>1</v>
      </c>
      <c r="Q336" s="12"/>
      <c r="R336" s="41" t="str">
        <f t="shared" si="46"/>
        <v/>
      </c>
      <c r="S336" s="41">
        <f t="shared" si="46"/>
        <v>197981</v>
      </c>
      <c r="T336" s="41" t="str">
        <f t="shared" si="46"/>
        <v/>
      </c>
      <c r="U336" s="41" t="str">
        <f t="shared" si="46"/>
        <v/>
      </c>
      <c r="V336" s="41" t="str">
        <f t="shared" si="46"/>
        <v/>
      </c>
      <c r="W336" s="41" t="str">
        <f t="shared" si="46"/>
        <v/>
      </c>
      <c r="X336" s="41" t="str">
        <f t="shared" si="46"/>
        <v/>
      </c>
      <c r="Y336" s="14">
        <f t="shared" si="44"/>
        <v>0</v>
      </c>
      <c r="Z336" s="12"/>
      <c r="AA336" s="10" t="str">
        <f t="shared" si="47"/>
        <v/>
      </c>
      <c r="AB336" s="10">
        <f t="shared" si="47"/>
        <v>192.76285714285714</v>
      </c>
      <c r="AC336" s="10" t="str">
        <f t="shared" si="47"/>
        <v/>
      </c>
      <c r="AD336" s="10" t="str">
        <f t="shared" si="47"/>
        <v/>
      </c>
      <c r="AE336" s="10" t="str">
        <f t="shared" si="47"/>
        <v/>
      </c>
      <c r="AF336" s="10" t="str">
        <f t="shared" si="47"/>
        <v/>
      </c>
      <c r="AG336" s="10" t="str">
        <f t="shared" si="47"/>
        <v/>
      </c>
      <c r="AH336" s="14">
        <f t="shared" si="45"/>
        <v>0</v>
      </c>
      <c r="AI336" s="12"/>
      <c r="AJ336" s="11" t="str">
        <f>IFERROR(VLOOKUP(A336,'[1]BP-18 Line Detail'!A$1:AJ$65536,36,FALSE),"")</f>
        <v>All Network</v>
      </c>
    </row>
    <row r="337" spans="1:36" x14ac:dyDescent="0.3">
      <c r="A337" s="15" t="s">
        <v>1388</v>
      </c>
      <c r="B337" s="29" t="str">
        <f>VLOOKUP(A337,'[1]Line Pivot'!A$1:C$65536,2,FALSE)</f>
        <v>HEYBURN-ADELAIDE NO 1</v>
      </c>
      <c r="C337" s="10">
        <f>VLOOKUP(A337,'[1]Line Pivot'!A$1:C$65536,3,FALSE)</f>
        <v>3963221.74</v>
      </c>
      <c r="D337" s="10">
        <f>IFERROR(VLOOKUP(A337,'[1]BP-18 Line Detail'!A$1:C$65536,3,FALSE),"")</f>
        <v>3962652.93</v>
      </c>
      <c r="E337" s="11">
        <f t="shared" si="42"/>
        <v>1.435427250501234E-4</v>
      </c>
      <c r="F337" s="12"/>
      <c r="G337" s="10">
        <f>IFERROR(VLOOKUP(A337,'[1]O&amp;M Pivot'!M$1:V$65536,10,FALSE),0)</f>
        <v>4786.1957142857145</v>
      </c>
      <c r="H337" s="12"/>
      <c r="I337" s="13" t="s">
        <v>31</v>
      </c>
      <c r="J337" s="13">
        <v>1</v>
      </c>
      <c r="K337" s="13" t="s">
        <v>31</v>
      </c>
      <c r="L337" s="13" t="s">
        <v>31</v>
      </c>
      <c r="M337" s="13" t="s">
        <v>31</v>
      </c>
      <c r="N337" s="13" t="s">
        <v>31</v>
      </c>
      <c r="O337" s="13" t="s">
        <v>31</v>
      </c>
      <c r="P337" s="13">
        <f t="shared" si="43"/>
        <v>1</v>
      </c>
      <c r="Q337" s="12"/>
      <c r="R337" s="41" t="str">
        <f t="shared" si="46"/>
        <v/>
      </c>
      <c r="S337" s="41">
        <f t="shared" si="46"/>
        <v>3963221.74</v>
      </c>
      <c r="T337" s="41" t="str">
        <f t="shared" si="46"/>
        <v/>
      </c>
      <c r="U337" s="41" t="str">
        <f t="shared" si="46"/>
        <v/>
      </c>
      <c r="V337" s="41" t="str">
        <f t="shared" si="46"/>
        <v/>
      </c>
      <c r="W337" s="41" t="str">
        <f t="shared" si="46"/>
        <v/>
      </c>
      <c r="X337" s="41" t="str">
        <f t="shared" si="46"/>
        <v/>
      </c>
      <c r="Y337" s="14">
        <f t="shared" si="44"/>
        <v>0</v>
      </c>
      <c r="Z337" s="12"/>
      <c r="AA337" s="10" t="str">
        <f t="shared" si="47"/>
        <v/>
      </c>
      <c r="AB337" s="10">
        <f t="shared" si="47"/>
        <v>4786.1957142857145</v>
      </c>
      <c r="AC337" s="10" t="str">
        <f t="shared" si="47"/>
        <v/>
      </c>
      <c r="AD337" s="10" t="str">
        <f t="shared" si="47"/>
        <v/>
      </c>
      <c r="AE337" s="10" t="str">
        <f t="shared" si="47"/>
        <v/>
      </c>
      <c r="AF337" s="10" t="str">
        <f t="shared" si="47"/>
        <v/>
      </c>
      <c r="AG337" s="10" t="str">
        <f t="shared" si="47"/>
        <v/>
      </c>
      <c r="AH337" s="14">
        <f t="shared" si="45"/>
        <v>0</v>
      </c>
      <c r="AI337" s="12"/>
      <c r="AJ337" s="11" t="str">
        <f>IFERROR(VLOOKUP(A337,'[1]BP-18 Line Detail'!A$1:AJ$65536,36,FALSE),"")</f>
        <v>All Network</v>
      </c>
    </row>
    <row r="338" spans="1:36" x14ac:dyDescent="0.3">
      <c r="A338" s="15" t="s">
        <v>1389</v>
      </c>
      <c r="B338" s="29" t="str">
        <f>VLOOKUP(A338,'[1]Line Pivot'!A$1:C$65536,2,FALSE)</f>
        <v>HIDEAWAY TAP TO HAWKINS-ALVEY NO 1</v>
      </c>
      <c r="C338" s="10">
        <f>VLOOKUP(A338,'[1]Line Pivot'!A$1:C$65536,3,FALSE)</f>
        <v>505</v>
      </c>
      <c r="D338" s="10">
        <f>IFERROR(VLOOKUP(A338,'[1]BP-18 Line Detail'!A$1:C$65536,3,FALSE),"")</f>
        <v>505</v>
      </c>
      <c r="E338" s="11">
        <f t="shared" si="42"/>
        <v>0</v>
      </c>
      <c r="F338" s="12"/>
      <c r="G338" s="10">
        <f>IFERROR(VLOOKUP(A338,'[1]O&amp;M Pivot'!M$1:V$65536,10,FALSE),0)</f>
        <v>422.3471428571429</v>
      </c>
      <c r="H338" s="12"/>
      <c r="I338" s="13" t="s">
        <v>31</v>
      </c>
      <c r="J338" s="13">
        <v>1</v>
      </c>
      <c r="K338" s="13" t="s">
        <v>31</v>
      </c>
      <c r="L338" s="13" t="s">
        <v>31</v>
      </c>
      <c r="M338" s="13" t="s">
        <v>31</v>
      </c>
      <c r="N338" s="13" t="s">
        <v>31</v>
      </c>
      <c r="O338" s="13" t="s">
        <v>31</v>
      </c>
      <c r="P338" s="13">
        <f t="shared" si="43"/>
        <v>1</v>
      </c>
      <c r="Q338" s="12"/>
      <c r="R338" s="41" t="str">
        <f t="shared" si="46"/>
        <v/>
      </c>
      <c r="S338" s="41">
        <f t="shared" si="46"/>
        <v>505</v>
      </c>
      <c r="T338" s="41" t="str">
        <f t="shared" si="46"/>
        <v/>
      </c>
      <c r="U338" s="41" t="str">
        <f t="shared" si="46"/>
        <v/>
      </c>
      <c r="V338" s="41" t="str">
        <f t="shared" si="46"/>
        <v/>
      </c>
      <c r="W338" s="41" t="str">
        <f t="shared" si="46"/>
        <v/>
      </c>
      <c r="X338" s="41" t="str">
        <f t="shared" si="46"/>
        <v/>
      </c>
      <c r="Y338" s="14">
        <f t="shared" si="44"/>
        <v>0</v>
      </c>
      <c r="Z338" s="12"/>
      <c r="AA338" s="10" t="str">
        <f t="shared" si="47"/>
        <v/>
      </c>
      <c r="AB338" s="10">
        <f t="shared" si="47"/>
        <v>422.3471428571429</v>
      </c>
      <c r="AC338" s="10" t="str">
        <f t="shared" si="47"/>
        <v/>
      </c>
      <c r="AD338" s="10" t="str">
        <f t="shared" si="47"/>
        <v/>
      </c>
      <c r="AE338" s="10" t="str">
        <f t="shared" si="47"/>
        <v/>
      </c>
      <c r="AF338" s="10" t="str">
        <f t="shared" si="47"/>
        <v/>
      </c>
      <c r="AG338" s="10" t="str">
        <f t="shared" si="47"/>
        <v/>
      </c>
      <c r="AH338" s="14">
        <f t="shared" si="45"/>
        <v>0</v>
      </c>
      <c r="AI338" s="12"/>
      <c r="AJ338" s="11" t="str">
        <f>IFERROR(VLOOKUP(A338,'[1]BP-18 Line Detail'!A$1:AJ$65536,36,FALSE),"")</f>
        <v>Moved to All Network.  REM 4/17/12</v>
      </c>
    </row>
    <row r="339" spans="1:36" x14ac:dyDescent="0.3">
      <c r="A339" s="15" t="s">
        <v>1390</v>
      </c>
      <c r="B339" s="29" t="str">
        <f>VLOOKUP(A339,'[1]Line Pivot'!A$1:C$65536,2,FALSE)</f>
        <v>HILLS CREEK-LOOKOUT POINT NO 1</v>
      </c>
      <c r="C339" s="10">
        <f>VLOOKUP(A339,'[1]Line Pivot'!A$1:C$65536,3,FALSE)</f>
        <v>1594784.8049999999</v>
      </c>
      <c r="D339" s="10">
        <f>IFERROR(VLOOKUP(A339,'[1]BP-18 Line Detail'!A$1:C$65536,3,FALSE),"")</f>
        <v>1594784.8049999999</v>
      </c>
      <c r="E339" s="11">
        <f t="shared" si="42"/>
        <v>0</v>
      </c>
      <c r="F339" s="12"/>
      <c r="G339" s="10">
        <f>IFERROR(VLOOKUP(A339,'[1]O&amp;M Pivot'!M$1:V$65536,10,FALSE),0)</f>
        <v>23794.312857142857</v>
      </c>
      <c r="H339" s="12"/>
      <c r="I339" s="13">
        <v>0.19314516129032258</v>
      </c>
      <c r="J339" s="13">
        <v>0.80685483870967745</v>
      </c>
      <c r="K339" s="13" t="s">
        <v>31</v>
      </c>
      <c r="L339" s="13" t="s">
        <v>31</v>
      </c>
      <c r="M339" s="13" t="s">
        <v>31</v>
      </c>
      <c r="N339" s="13" t="s">
        <v>31</v>
      </c>
      <c r="O339" s="13" t="s">
        <v>31</v>
      </c>
      <c r="P339" s="13">
        <f t="shared" si="43"/>
        <v>1</v>
      </c>
      <c r="Q339" s="12"/>
      <c r="R339" s="41">
        <f t="shared" si="46"/>
        <v>308024.96838508063</v>
      </c>
      <c r="S339" s="41">
        <f t="shared" si="46"/>
        <v>1286759.8366149194</v>
      </c>
      <c r="T339" s="41" t="str">
        <f t="shared" si="46"/>
        <v/>
      </c>
      <c r="U339" s="41" t="str">
        <f t="shared" si="46"/>
        <v/>
      </c>
      <c r="V339" s="41" t="str">
        <f t="shared" si="46"/>
        <v/>
      </c>
      <c r="W339" s="41" t="str">
        <f t="shared" si="46"/>
        <v/>
      </c>
      <c r="X339" s="41" t="str">
        <f t="shared" si="46"/>
        <v/>
      </c>
      <c r="Y339" s="14">
        <f t="shared" si="44"/>
        <v>0</v>
      </c>
      <c r="Z339" s="12"/>
      <c r="AA339" s="10">
        <f t="shared" si="47"/>
        <v>4595.7563945852535</v>
      </c>
      <c r="AB339" s="10">
        <f t="shared" si="47"/>
        <v>19198.556462557604</v>
      </c>
      <c r="AC339" s="10" t="str">
        <f t="shared" si="47"/>
        <v/>
      </c>
      <c r="AD339" s="10" t="str">
        <f t="shared" si="47"/>
        <v/>
      </c>
      <c r="AE339" s="10" t="str">
        <f t="shared" si="47"/>
        <v/>
      </c>
      <c r="AF339" s="10" t="str">
        <f t="shared" si="47"/>
        <v/>
      </c>
      <c r="AG339" s="10" t="str">
        <f t="shared" si="47"/>
        <v/>
      </c>
      <c r="AH339" s="14">
        <f t="shared" si="45"/>
        <v>0</v>
      </c>
      <c r="AI339" s="12"/>
      <c r="AJ339" s="11" t="str">
        <f>IFERROR(VLOOKUP(A339,'[1]BP-18 Line Detail'!A$1:AJ$65536,36,FALSE),"")</f>
        <v>Based on mileage.  REM 4/17/12</v>
      </c>
    </row>
    <row r="340" spans="1:36" x14ac:dyDescent="0.3">
      <c r="A340" s="15" t="s">
        <v>1391</v>
      </c>
      <c r="B340" s="29" t="str">
        <f>VLOOKUP(A340,'[1]Line Pivot'!A$1:C$65536,2,FALSE)</f>
        <v>HILLTOP-WARNER NO 1</v>
      </c>
      <c r="C340" s="10">
        <f>VLOOKUP(A340,'[1]Line Pivot'!A$1:C$65536,3,FALSE)</f>
        <v>4850007.0999999996</v>
      </c>
      <c r="D340" s="10">
        <f>IFERROR(VLOOKUP(A340,'[1]BP-18 Line Detail'!A$1:C$65536,3,FALSE),"")</f>
        <v>4850007.1000000006</v>
      </c>
      <c r="E340" s="11">
        <f t="shared" si="42"/>
        <v>-1.920249920078423E-16</v>
      </c>
      <c r="F340" s="12"/>
      <c r="G340" s="10">
        <f>IFERROR(VLOOKUP(A340,'[1]O&amp;M Pivot'!M$1:V$65536,10,FALSE),0)</f>
        <v>3992.792857142857</v>
      </c>
      <c r="H340" s="12"/>
      <c r="I340" s="13" t="s">
        <v>31</v>
      </c>
      <c r="J340" s="13">
        <v>1</v>
      </c>
      <c r="K340" s="13" t="s">
        <v>31</v>
      </c>
      <c r="L340" s="13" t="s">
        <v>31</v>
      </c>
      <c r="M340" s="13" t="s">
        <v>31</v>
      </c>
      <c r="N340" s="13" t="s">
        <v>31</v>
      </c>
      <c r="O340" s="13" t="s">
        <v>31</v>
      </c>
      <c r="P340" s="13">
        <f t="shared" si="43"/>
        <v>1</v>
      </c>
      <c r="Q340" s="12"/>
      <c r="R340" s="41" t="str">
        <f t="shared" si="46"/>
        <v/>
      </c>
      <c r="S340" s="41">
        <f t="shared" si="46"/>
        <v>4850007.0999999996</v>
      </c>
      <c r="T340" s="41" t="str">
        <f t="shared" si="46"/>
        <v/>
      </c>
      <c r="U340" s="41" t="str">
        <f t="shared" si="46"/>
        <v/>
      </c>
      <c r="V340" s="41" t="str">
        <f t="shared" si="46"/>
        <v/>
      </c>
      <c r="W340" s="41" t="str">
        <f t="shared" si="46"/>
        <v/>
      </c>
      <c r="X340" s="41" t="str">
        <f t="shared" si="46"/>
        <v/>
      </c>
      <c r="Y340" s="14">
        <f t="shared" si="44"/>
        <v>0</v>
      </c>
      <c r="Z340" s="12"/>
      <c r="AA340" s="10" t="str">
        <f t="shared" si="47"/>
        <v/>
      </c>
      <c r="AB340" s="10">
        <f t="shared" si="47"/>
        <v>3992.792857142857</v>
      </c>
      <c r="AC340" s="10" t="str">
        <f t="shared" si="47"/>
        <v/>
      </c>
      <c r="AD340" s="10" t="str">
        <f t="shared" si="47"/>
        <v/>
      </c>
      <c r="AE340" s="10" t="str">
        <f t="shared" si="47"/>
        <v/>
      </c>
      <c r="AF340" s="10" t="str">
        <f t="shared" si="47"/>
        <v/>
      </c>
      <c r="AG340" s="10" t="str">
        <f t="shared" si="47"/>
        <v/>
      </c>
      <c r="AH340" s="14">
        <f t="shared" si="45"/>
        <v>0</v>
      </c>
      <c r="AI340" s="12"/>
      <c r="AJ340" s="11" t="str">
        <f>IFERROR(VLOOKUP(A340,'[1]BP-18 Line Detail'!A$1:AJ$65536,36,FALSE),"")</f>
        <v>All Network</v>
      </c>
    </row>
    <row r="341" spans="1:36" x14ac:dyDescent="0.3">
      <c r="A341" s="15" t="s">
        <v>1392</v>
      </c>
      <c r="B341" s="29" t="str">
        <f>VLOOKUP(A341,'[1]Line Pivot'!A$1:C$65536,2,FALSE)</f>
        <v>HOLCOMB TAP TO CHEHALIS-RAYMOND NO 1</v>
      </c>
      <c r="C341" s="10">
        <f>VLOOKUP(A341,'[1]Line Pivot'!A$1:C$65536,3,FALSE)</f>
        <v>343953</v>
      </c>
      <c r="D341" s="10">
        <f>IFERROR(VLOOKUP(A341,'[1]BP-18 Line Detail'!A$1:C$65536,3,FALSE),"")</f>
        <v>343953</v>
      </c>
      <c r="E341" s="11">
        <f t="shared" si="42"/>
        <v>0</v>
      </c>
      <c r="F341" s="12"/>
      <c r="G341" s="10">
        <f>IFERROR(VLOOKUP(A341,'[1]O&amp;M Pivot'!M$1:V$65536,10,FALSE),0)</f>
        <v>237.48714285714286</v>
      </c>
      <c r="H341" s="12"/>
      <c r="I341" s="13" t="s">
        <v>31</v>
      </c>
      <c r="J341" s="13">
        <v>1</v>
      </c>
      <c r="K341" s="13" t="s">
        <v>31</v>
      </c>
      <c r="L341" s="13" t="s">
        <v>31</v>
      </c>
      <c r="M341" s="13" t="s">
        <v>31</v>
      </c>
      <c r="N341" s="13" t="s">
        <v>31</v>
      </c>
      <c r="O341" s="13" t="s">
        <v>31</v>
      </c>
      <c r="P341" s="13">
        <f t="shared" si="43"/>
        <v>1</v>
      </c>
      <c r="Q341" s="12"/>
      <c r="R341" s="41" t="str">
        <f t="shared" si="46"/>
        <v/>
      </c>
      <c r="S341" s="41">
        <f t="shared" si="46"/>
        <v>343953</v>
      </c>
      <c r="T341" s="41" t="str">
        <f t="shared" si="46"/>
        <v/>
      </c>
      <c r="U341" s="41" t="str">
        <f t="shared" si="46"/>
        <v/>
      </c>
      <c r="V341" s="41" t="str">
        <f t="shared" si="46"/>
        <v/>
      </c>
      <c r="W341" s="41" t="str">
        <f t="shared" si="46"/>
        <v/>
      </c>
      <c r="X341" s="41" t="str">
        <f t="shared" si="46"/>
        <v/>
      </c>
      <c r="Y341" s="14">
        <f t="shared" si="44"/>
        <v>0</v>
      </c>
      <c r="Z341" s="12"/>
      <c r="AA341" s="10" t="str">
        <f t="shared" si="47"/>
        <v/>
      </c>
      <c r="AB341" s="10">
        <f t="shared" si="47"/>
        <v>237.48714285714286</v>
      </c>
      <c r="AC341" s="10" t="str">
        <f t="shared" si="47"/>
        <v/>
      </c>
      <c r="AD341" s="10" t="str">
        <f t="shared" si="47"/>
        <v/>
      </c>
      <c r="AE341" s="10" t="str">
        <f t="shared" si="47"/>
        <v/>
      </c>
      <c r="AF341" s="10" t="str">
        <f t="shared" si="47"/>
        <v/>
      </c>
      <c r="AG341" s="10" t="str">
        <f t="shared" si="47"/>
        <v/>
      </c>
      <c r="AH341" s="14">
        <f t="shared" si="45"/>
        <v>0</v>
      </c>
      <c r="AI341" s="12"/>
      <c r="AJ341" s="11" t="str">
        <f>IFERROR(VLOOKUP(A341,'[1]BP-18 Line Detail'!A$1:AJ$65536,36,FALSE),"")</f>
        <v>All Network</v>
      </c>
    </row>
    <row r="342" spans="1:36" x14ac:dyDescent="0.3">
      <c r="A342" s="15" t="s">
        <v>1393</v>
      </c>
      <c r="B342" s="29" t="str">
        <f>VLOOKUP(A342,'[1]Line Pivot'!A$1:C$65536,2,FALSE)</f>
        <v>HOLCOMB-NASELLE NO 1</v>
      </c>
      <c r="C342" s="10">
        <f>VLOOKUP(A342,'[1]Line Pivot'!A$1:C$65536,3,FALSE)</f>
        <v>3129672.75</v>
      </c>
      <c r="D342" s="10">
        <f>IFERROR(VLOOKUP(A342,'[1]BP-18 Line Detail'!A$1:C$65536,3,FALSE),"")</f>
        <v>3129672.7500000009</v>
      </c>
      <c r="E342" s="11">
        <f t="shared" si="42"/>
        <v>-2.9757826105476305E-16</v>
      </c>
      <c r="F342" s="12"/>
      <c r="G342" s="10">
        <f>IFERROR(VLOOKUP(A342,'[1]O&amp;M Pivot'!M$1:V$65536,10,FALSE),0)</f>
        <v>18022.035714285714</v>
      </c>
      <c r="H342" s="12"/>
      <c r="I342" s="13" t="s">
        <v>31</v>
      </c>
      <c r="J342" s="13">
        <v>1</v>
      </c>
      <c r="K342" s="13" t="s">
        <v>31</v>
      </c>
      <c r="L342" s="13" t="s">
        <v>31</v>
      </c>
      <c r="M342" s="13" t="s">
        <v>31</v>
      </c>
      <c r="N342" s="13" t="s">
        <v>31</v>
      </c>
      <c r="O342" s="13" t="s">
        <v>31</v>
      </c>
      <c r="P342" s="13">
        <f t="shared" si="43"/>
        <v>1</v>
      </c>
      <c r="Q342" s="12"/>
      <c r="R342" s="41" t="str">
        <f t="shared" si="46"/>
        <v/>
      </c>
      <c r="S342" s="41">
        <f t="shared" si="46"/>
        <v>3129672.75</v>
      </c>
      <c r="T342" s="41" t="str">
        <f t="shared" si="46"/>
        <v/>
      </c>
      <c r="U342" s="41" t="str">
        <f t="shared" si="46"/>
        <v/>
      </c>
      <c r="V342" s="41" t="str">
        <f t="shared" si="46"/>
        <v/>
      </c>
      <c r="W342" s="41" t="str">
        <f t="shared" si="46"/>
        <v/>
      </c>
      <c r="X342" s="41" t="str">
        <f t="shared" si="46"/>
        <v/>
      </c>
      <c r="Y342" s="14">
        <f t="shared" si="44"/>
        <v>0</v>
      </c>
      <c r="Z342" s="12"/>
      <c r="AA342" s="10" t="str">
        <f t="shared" si="47"/>
        <v/>
      </c>
      <c r="AB342" s="10">
        <f t="shared" si="47"/>
        <v>18022.035714285714</v>
      </c>
      <c r="AC342" s="10" t="str">
        <f t="shared" si="47"/>
        <v/>
      </c>
      <c r="AD342" s="10" t="str">
        <f t="shared" si="47"/>
        <v/>
      </c>
      <c r="AE342" s="10" t="str">
        <f t="shared" si="47"/>
        <v/>
      </c>
      <c r="AF342" s="10" t="str">
        <f t="shared" si="47"/>
        <v/>
      </c>
      <c r="AG342" s="10" t="str">
        <f t="shared" si="47"/>
        <v/>
      </c>
      <c r="AH342" s="14">
        <f t="shared" si="45"/>
        <v>0</v>
      </c>
      <c r="AI342" s="12"/>
      <c r="AJ342" s="11" t="str">
        <f>IFERROR(VLOOKUP(A342,'[1]BP-18 Line Detail'!A$1:AJ$65536,36,FALSE),"")</f>
        <v>All Network</v>
      </c>
    </row>
    <row r="343" spans="1:36" x14ac:dyDescent="0.3">
      <c r="A343" s="15" t="s">
        <v>1394</v>
      </c>
      <c r="B343" s="29" t="str">
        <f>VLOOKUP(A343,'[1]Line Pivot'!A$1:C$65536,2,FALSE)</f>
        <v>HOOD RIVER-COOP SERVICE NO 1</v>
      </c>
      <c r="C343" s="10">
        <f>VLOOKUP(A343,'[1]Line Pivot'!A$1:C$65536,3,FALSE)</f>
        <v>170902.31</v>
      </c>
      <c r="D343" s="10">
        <f>IFERROR(VLOOKUP(A343,'[1]BP-18 Line Detail'!A$1:C$65536,3,FALSE),"")</f>
        <v>160810.64000000001</v>
      </c>
      <c r="E343" s="11">
        <f t="shared" si="42"/>
        <v>6.275498934647597E-2</v>
      </c>
      <c r="F343" s="12"/>
      <c r="G343" s="10">
        <f>IFERROR(VLOOKUP(A343,'[1]O&amp;M Pivot'!M$1:V$65536,10,FALSE),0)</f>
        <v>767.93857142857155</v>
      </c>
      <c r="H343" s="12"/>
      <c r="I343" s="13" t="s">
        <v>31</v>
      </c>
      <c r="J343" s="13" t="s">
        <v>31</v>
      </c>
      <c r="K343" s="13" t="s">
        <v>31</v>
      </c>
      <c r="L343" s="13" t="s">
        <v>31</v>
      </c>
      <c r="M343" s="13">
        <v>1</v>
      </c>
      <c r="N343" s="13" t="s">
        <v>31</v>
      </c>
      <c r="O343" s="13" t="s">
        <v>31</v>
      </c>
      <c r="P343" s="13">
        <f t="shared" si="43"/>
        <v>1</v>
      </c>
      <c r="Q343" s="12"/>
      <c r="R343" s="41" t="str">
        <f t="shared" si="46"/>
        <v/>
      </c>
      <c r="S343" s="41" t="str">
        <f t="shared" si="46"/>
        <v/>
      </c>
      <c r="T343" s="41" t="str">
        <f t="shared" si="46"/>
        <v/>
      </c>
      <c r="U343" s="41" t="str">
        <f t="shared" si="46"/>
        <v/>
      </c>
      <c r="V343" s="41">
        <f t="shared" si="46"/>
        <v>170902.31</v>
      </c>
      <c r="W343" s="41" t="str">
        <f t="shared" si="46"/>
        <v/>
      </c>
      <c r="X343" s="41" t="str">
        <f t="shared" si="46"/>
        <v/>
      </c>
      <c r="Y343" s="14">
        <f t="shared" si="44"/>
        <v>0</v>
      </c>
      <c r="Z343" s="12"/>
      <c r="AA343" s="10" t="str">
        <f t="shared" si="47"/>
        <v/>
      </c>
      <c r="AB343" s="10" t="str">
        <f t="shared" si="47"/>
        <v/>
      </c>
      <c r="AC343" s="10" t="str">
        <f t="shared" si="47"/>
        <v/>
      </c>
      <c r="AD343" s="10" t="str">
        <f t="shared" si="47"/>
        <v/>
      </c>
      <c r="AE343" s="10">
        <f t="shared" si="47"/>
        <v>767.93857142857155</v>
      </c>
      <c r="AF343" s="10" t="str">
        <f t="shared" si="47"/>
        <v/>
      </c>
      <c r="AG343" s="10" t="str">
        <f t="shared" si="47"/>
        <v/>
      </c>
      <c r="AH343" s="14">
        <f t="shared" si="45"/>
        <v>0</v>
      </c>
      <c r="AI343" s="12"/>
      <c r="AJ343" s="11" t="str">
        <f>IFERROR(VLOOKUP(A343,'[1]BP-18 Line Detail'!A$1:AJ$65536,36,FALSE),"")</f>
        <v>All Utility Delivery.</v>
      </c>
    </row>
    <row r="344" spans="1:36" x14ac:dyDescent="0.3">
      <c r="A344" s="15" t="s">
        <v>1395</v>
      </c>
      <c r="B344" s="29" t="str">
        <f>VLOOKUP(A344,'[1]Line Pivot'!A$1:C$65536,2,FALSE)</f>
        <v>HOOD RIVER-THE DALLES NO 1</v>
      </c>
      <c r="C344" s="10">
        <f>VLOOKUP(A344,'[1]Line Pivot'!A$1:C$65536,3,FALSE)</f>
        <v>3510868.83</v>
      </c>
      <c r="D344" s="10">
        <f>IFERROR(VLOOKUP(A344,'[1]BP-18 Line Detail'!A$1:C$65536,3,FALSE),"")</f>
        <v>3510868.83</v>
      </c>
      <c r="E344" s="11">
        <f t="shared" si="42"/>
        <v>0</v>
      </c>
      <c r="F344" s="12"/>
      <c r="G344" s="10">
        <f>IFERROR(VLOOKUP(A344,'[1]O&amp;M Pivot'!M$1:V$65536,10,FALSE),0)</f>
        <v>4629.0271428571432</v>
      </c>
      <c r="H344" s="12"/>
      <c r="I344" s="13" t="s">
        <v>31</v>
      </c>
      <c r="J344" s="13">
        <v>1</v>
      </c>
      <c r="K344" s="13" t="s">
        <v>31</v>
      </c>
      <c r="L344" s="13" t="s">
        <v>31</v>
      </c>
      <c r="M344" s="13" t="s">
        <v>31</v>
      </c>
      <c r="N344" s="13" t="s">
        <v>31</v>
      </c>
      <c r="O344" s="13" t="s">
        <v>31</v>
      </c>
      <c r="P344" s="13">
        <f t="shared" si="43"/>
        <v>1</v>
      </c>
      <c r="Q344" s="12"/>
      <c r="R344" s="41" t="str">
        <f t="shared" si="46"/>
        <v/>
      </c>
      <c r="S344" s="41">
        <f t="shared" si="46"/>
        <v>3510868.83</v>
      </c>
      <c r="T344" s="41" t="str">
        <f t="shared" si="46"/>
        <v/>
      </c>
      <c r="U344" s="41" t="str">
        <f t="shared" si="46"/>
        <v/>
      </c>
      <c r="V344" s="41" t="str">
        <f t="shared" si="46"/>
        <v/>
      </c>
      <c r="W344" s="41" t="str">
        <f t="shared" si="46"/>
        <v/>
      </c>
      <c r="X344" s="41" t="str">
        <f t="shared" si="46"/>
        <v/>
      </c>
      <c r="Y344" s="14">
        <f t="shared" si="44"/>
        <v>0</v>
      </c>
      <c r="Z344" s="12"/>
      <c r="AA344" s="10" t="str">
        <f t="shared" si="47"/>
        <v/>
      </c>
      <c r="AB344" s="10">
        <f t="shared" si="47"/>
        <v>4629.0271428571432</v>
      </c>
      <c r="AC344" s="10" t="str">
        <f t="shared" si="47"/>
        <v/>
      </c>
      <c r="AD344" s="10" t="str">
        <f t="shared" si="47"/>
        <v/>
      </c>
      <c r="AE344" s="10" t="str">
        <f t="shared" si="47"/>
        <v/>
      </c>
      <c r="AF344" s="10" t="str">
        <f t="shared" si="47"/>
        <v/>
      </c>
      <c r="AG344" s="10" t="str">
        <f t="shared" si="47"/>
        <v/>
      </c>
      <c r="AH344" s="14">
        <f t="shared" si="45"/>
        <v>0</v>
      </c>
      <c r="AI344" s="12"/>
      <c r="AJ344" s="11" t="str">
        <f>IFERROR(VLOOKUP(A344,'[1]BP-18 Line Detail'!A$1:AJ$65536,36,FALSE),"")</f>
        <v>All Network</v>
      </c>
    </row>
    <row r="345" spans="1:36" x14ac:dyDescent="0.3">
      <c r="A345" s="15" t="s">
        <v>1396</v>
      </c>
      <c r="B345" s="29" t="str">
        <f>VLOOKUP(A345,'[1]Line Pivot'!A$1:C$65536,2,FALSE)</f>
        <v>HORN BUTTE TAP TO TOWER ROAD-ALKALI NO 1</v>
      </c>
      <c r="C345" s="10">
        <f>VLOOKUP(A345,'[1]Line Pivot'!A$1:C$65536,3,FALSE)</f>
        <v>339949.76</v>
      </c>
      <c r="D345" s="10">
        <f>IFERROR(VLOOKUP(A345,'[1]BP-18 Line Detail'!A$1:C$65536,3,FALSE),"")</f>
        <v>339949.76</v>
      </c>
      <c r="E345" s="11">
        <f t="shared" si="42"/>
        <v>0</v>
      </c>
      <c r="F345" s="12"/>
      <c r="G345" s="10">
        <f>IFERROR(VLOOKUP(A345,'[1]O&amp;M Pivot'!M$1:V$65536,10,FALSE),0)</f>
        <v>205.85714285714283</v>
      </c>
      <c r="H345" s="12"/>
      <c r="I345" s="13" t="s">
        <v>31</v>
      </c>
      <c r="J345" s="13">
        <v>1</v>
      </c>
      <c r="K345" s="13" t="s">
        <v>31</v>
      </c>
      <c r="L345" s="13" t="s">
        <v>31</v>
      </c>
      <c r="M345" s="13" t="s">
        <v>31</v>
      </c>
      <c r="N345" s="13" t="s">
        <v>31</v>
      </c>
      <c r="O345" s="13" t="s">
        <v>31</v>
      </c>
      <c r="P345" s="13">
        <f t="shared" si="43"/>
        <v>1</v>
      </c>
      <c r="Q345" s="12"/>
      <c r="R345" s="41" t="str">
        <f t="shared" si="46"/>
        <v/>
      </c>
      <c r="S345" s="41">
        <f t="shared" si="46"/>
        <v>339949.76</v>
      </c>
      <c r="T345" s="41" t="str">
        <f t="shared" si="46"/>
        <v/>
      </c>
      <c r="U345" s="41" t="str">
        <f t="shared" si="46"/>
        <v/>
      </c>
      <c r="V345" s="41" t="str">
        <f t="shared" si="46"/>
        <v/>
      </c>
      <c r="W345" s="41" t="str">
        <f t="shared" si="46"/>
        <v/>
      </c>
      <c r="X345" s="41" t="str">
        <f t="shared" si="46"/>
        <v/>
      </c>
      <c r="Y345" s="14">
        <f t="shared" si="44"/>
        <v>0</v>
      </c>
      <c r="Z345" s="12"/>
      <c r="AA345" s="10" t="str">
        <f t="shared" si="47"/>
        <v/>
      </c>
      <c r="AB345" s="10">
        <f t="shared" si="47"/>
        <v>205.85714285714283</v>
      </c>
      <c r="AC345" s="10" t="str">
        <f t="shared" si="47"/>
        <v/>
      </c>
      <c r="AD345" s="10" t="str">
        <f t="shared" si="47"/>
        <v/>
      </c>
      <c r="AE345" s="10" t="str">
        <f t="shared" si="47"/>
        <v/>
      </c>
      <c r="AF345" s="10" t="str">
        <f t="shared" si="47"/>
        <v/>
      </c>
      <c r="AG345" s="10" t="str">
        <f t="shared" si="47"/>
        <v/>
      </c>
      <c r="AH345" s="14">
        <f t="shared" si="45"/>
        <v>0</v>
      </c>
      <c r="AI345" s="12"/>
      <c r="AJ345" s="11" t="str">
        <f>IFERROR(VLOOKUP(A345,'[1]BP-18 Line Detail'!A$1:AJ$65536,36,FALSE),"")</f>
        <v>All Network</v>
      </c>
    </row>
    <row r="346" spans="1:36" x14ac:dyDescent="0.3">
      <c r="A346" s="15" t="s">
        <v>1397</v>
      </c>
      <c r="B346" s="29" t="str">
        <f>VLOOKUP(A346,'[1]Line Pivot'!A$1:C$65536,2,FALSE)</f>
        <v>HORSE HEAVEN-HARVALUM NO 1</v>
      </c>
      <c r="C346" s="10">
        <f>VLOOKUP(A346,'[1]Line Pivot'!A$1:C$65536,3,FALSE)</f>
        <v>773114.11</v>
      </c>
      <c r="D346" s="10">
        <f>IFERROR(VLOOKUP(A346,'[1]BP-18 Line Detail'!A$1:C$65536,3,FALSE),"")</f>
        <v>773114.11</v>
      </c>
      <c r="E346" s="11">
        <f t="shared" si="42"/>
        <v>0</v>
      </c>
      <c r="F346" s="12"/>
      <c r="G346" s="10">
        <f>IFERROR(VLOOKUP(A346,'[1]O&amp;M Pivot'!M$1:V$65536,10,FALSE),0)</f>
        <v>15077.430000000002</v>
      </c>
      <c r="H346" s="12"/>
      <c r="I346" s="13" t="s">
        <v>31</v>
      </c>
      <c r="J346" s="13">
        <v>1</v>
      </c>
      <c r="K346" s="13" t="s">
        <v>31</v>
      </c>
      <c r="L346" s="13" t="s">
        <v>31</v>
      </c>
      <c r="M346" s="13" t="s">
        <v>31</v>
      </c>
      <c r="N346" s="13" t="s">
        <v>31</v>
      </c>
      <c r="O346" s="13" t="s">
        <v>31</v>
      </c>
      <c r="P346" s="13">
        <f t="shared" si="43"/>
        <v>1</v>
      </c>
      <c r="Q346" s="12"/>
      <c r="R346" s="41" t="str">
        <f t="shared" si="46"/>
        <v/>
      </c>
      <c r="S346" s="41">
        <f t="shared" si="46"/>
        <v>773114.11</v>
      </c>
      <c r="T346" s="41" t="str">
        <f t="shared" si="46"/>
        <v/>
      </c>
      <c r="U346" s="41" t="str">
        <f t="shared" si="46"/>
        <v/>
      </c>
      <c r="V346" s="41" t="str">
        <f t="shared" si="46"/>
        <v/>
      </c>
      <c r="W346" s="41" t="str">
        <f t="shared" si="46"/>
        <v/>
      </c>
      <c r="X346" s="41" t="str">
        <f t="shared" si="46"/>
        <v/>
      </c>
      <c r="Y346" s="14">
        <f t="shared" si="44"/>
        <v>0</v>
      </c>
      <c r="Z346" s="12"/>
      <c r="AA346" s="10" t="str">
        <f t="shared" si="47"/>
        <v/>
      </c>
      <c r="AB346" s="10">
        <f t="shared" si="47"/>
        <v>15077.430000000002</v>
      </c>
      <c r="AC346" s="10" t="str">
        <f t="shared" si="47"/>
        <v/>
      </c>
      <c r="AD346" s="10" t="str">
        <f t="shared" si="47"/>
        <v/>
      </c>
      <c r="AE346" s="10" t="str">
        <f t="shared" si="47"/>
        <v/>
      </c>
      <c r="AF346" s="10" t="str">
        <f t="shared" si="47"/>
        <v/>
      </c>
      <c r="AG346" s="10" t="str">
        <f t="shared" si="47"/>
        <v/>
      </c>
      <c r="AH346" s="14">
        <f t="shared" si="45"/>
        <v>0</v>
      </c>
      <c r="AI346" s="12"/>
      <c r="AJ346" s="11" t="str">
        <f>IFERROR(VLOOKUP(A346,'[1]BP-18 Line Detail'!A$1:AJ$65536,36,FALSE),"")</f>
        <v>All Network</v>
      </c>
    </row>
    <row r="347" spans="1:36" x14ac:dyDescent="0.3">
      <c r="A347" s="15" t="s">
        <v>1398</v>
      </c>
      <c r="B347" s="29" t="str">
        <f>VLOOKUP(A347,'[1]Line Pivot'!A$1:C$65536,2,FALSE)</f>
        <v>HORSE RANCH TAP TO MONROE-SNOHOMISH NO 1&amp;2</v>
      </c>
      <c r="C347" s="10">
        <f>VLOOKUP(A347,'[1]Line Pivot'!A$1:C$65536,3,FALSE)</f>
        <v>297055.09000000003</v>
      </c>
      <c r="D347" s="10">
        <f>IFERROR(VLOOKUP(A347,'[1]BP-18 Line Detail'!A$1:C$65536,3,FALSE),"")</f>
        <v>297055.09000000003</v>
      </c>
      <c r="E347" s="11">
        <f t="shared" si="42"/>
        <v>0</v>
      </c>
      <c r="F347" s="12"/>
      <c r="G347" s="10">
        <f>IFERROR(VLOOKUP(A347,'[1]O&amp;M Pivot'!M$1:V$65536,10,FALSE),0)</f>
        <v>0</v>
      </c>
      <c r="H347" s="12"/>
      <c r="I347" s="13" t="s">
        <v>31</v>
      </c>
      <c r="J347" s="13">
        <v>1</v>
      </c>
      <c r="K347" s="13" t="s">
        <v>31</v>
      </c>
      <c r="L347" s="13" t="s">
        <v>31</v>
      </c>
      <c r="M347" s="13" t="s">
        <v>31</v>
      </c>
      <c r="N347" s="13" t="s">
        <v>31</v>
      </c>
      <c r="O347" s="13" t="s">
        <v>31</v>
      </c>
      <c r="P347" s="13">
        <f t="shared" si="43"/>
        <v>1</v>
      </c>
      <c r="Q347" s="12"/>
      <c r="R347" s="41" t="str">
        <f t="shared" si="46"/>
        <v/>
      </c>
      <c r="S347" s="41">
        <f t="shared" si="46"/>
        <v>297055.09000000003</v>
      </c>
      <c r="T347" s="41" t="str">
        <f t="shared" si="46"/>
        <v/>
      </c>
      <c r="U347" s="41" t="str">
        <f t="shared" si="46"/>
        <v/>
      </c>
      <c r="V347" s="41" t="str">
        <f t="shared" si="46"/>
        <v/>
      </c>
      <c r="W347" s="41" t="str">
        <f t="shared" si="46"/>
        <v/>
      </c>
      <c r="X347" s="41" t="str">
        <f t="shared" si="46"/>
        <v/>
      </c>
      <c r="Y347" s="14">
        <f t="shared" si="44"/>
        <v>0</v>
      </c>
      <c r="Z347" s="12"/>
      <c r="AA347" s="10" t="str">
        <f t="shared" si="47"/>
        <v/>
      </c>
      <c r="AB347" s="10">
        <f t="shared" si="47"/>
        <v>0</v>
      </c>
      <c r="AC347" s="10" t="str">
        <f t="shared" si="47"/>
        <v/>
      </c>
      <c r="AD347" s="10" t="str">
        <f t="shared" si="47"/>
        <v/>
      </c>
      <c r="AE347" s="10" t="str">
        <f t="shared" si="47"/>
        <v/>
      </c>
      <c r="AF347" s="10" t="str">
        <f t="shared" si="47"/>
        <v/>
      </c>
      <c r="AG347" s="10" t="str">
        <f t="shared" si="47"/>
        <v/>
      </c>
      <c r="AH347" s="14">
        <f t="shared" si="45"/>
        <v>0</v>
      </c>
      <c r="AI347" s="12"/>
      <c r="AJ347" s="11" t="str">
        <f>IFERROR(VLOOKUP(A347,'[1]BP-18 Line Detail'!A$1:AJ$65536,36,FALSE),"")</f>
        <v>All Network</v>
      </c>
    </row>
    <row r="348" spans="1:36" x14ac:dyDescent="0.3">
      <c r="A348" s="15" t="s">
        <v>1399</v>
      </c>
      <c r="B348" s="29" t="str">
        <f>VLOOKUP(A348,'[1]Line Pivot'!A$1:C$65536,2,FALSE)</f>
        <v>HOT SPRINGS 500-230KV TIE NO 1</v>
      </c>
      <c r="C348" s="10">
        <f>VLOOKUP(A348,'[1]Line Pivot'!A$1:C$65536,3,FALSE)</f>
        <v>37012</v>
      </c>
      <c r="D348" s="10">
        <f>IFERROR(VLOOKUP(A348,'[1]BP-18 Line Detail'!A$1:C$65536,3,FALSE),"")</f>
        <v>37012</v>
      </c>
      <c r="E348" s="11">
        <f t="shared" si="42"/>
        <v>0</v>
      </c>
      <c r="F348" s="12"/>
      <c r="G348" s="10">
        <f>IFERROR(VLOOKUP(A348,'[1]O&amp;M Pivot'!M$1:V$65536,10,FALSE),0)</f>
        <v>497.56142857142856</v>
      </c>
      <c r="H348" s="12"/>
      <c r="I348" s="13" t="s">
        <v>31</v>
      </c>
      <c r="J348" s="13">
        <v>1</v>
      </c>
      <c r="K348" s="13" t="s">
        <v>31</v>
      </c>
      <c r="L348" s="13" t="s">
        <v>31</v>
      </c>
      <c r="M348" s="13" t="s">
        <v>31</v>
      </c>
      <c r="N348" s="13" t="s">
        <v>31</v>
      </c>
      <c r="O348" s="13" t="s">
        <v>31</v>
      </c>
      <c r="P348" s="13">
        <f t="shared" si="43"/>
        <v>1</v>
      </c>
      <c r="Q348" s="12"/>
      <c r="R348" s="41" t="str">
        <f t="shared" si="46"/>
        <v/>
      </c>
      <c r="S348" s="41">
        <f t="shared" si="46"/>
        <v>37012</v>
      </c>
      <c r="T348" s="41" t="str">
        <f t="shared" si="46"/>
        <v/>
      </c>
      <c r="U348" s="41" t="str">
        <f t="shared" si="46"/>
        <v/>
      </c>
      <c r="V348" s="41" t="str">
        <f t="shared" si="46"/>
        <v/>
      </c>
      <c r="W348" s="41" t="str">
        <f t="shared" si="46"/>
        <v/>
      </c>
      <c r="X348" s="41" t="str">
        <f t="shared" si="46"/>
        <v/>
      </c>
      <c r="Y348" s="14">
        <f t="shared" si="44"/>
        <v>0</v>
      </c>
      <c r="Z348" s="12"/>
      <c r="AA348" s="10" t="str">
        <f t="shared" si="47"/>
        <v/>
      </c>
      <c r="AB348" s="10">
        <f t="shared" si="47"/>
        <v>497.56142857142856</v>
      </c>
      <c r="AC348" s="10" t="str">
        <f t="shared" si="47"/>
        <v/>
      </c>
      <c r="AD348" s="10" t="str">
        <f t="shared" si="47"/>
        <v/>
      </c>
      <c r="AE348" s="10" t="str">
        <f t="shared" si="47"/>
        <v/>
      </c>
      <c r="AF348" s="10" t="str">
        <f t="shared" si="47"/>
        <v/>
      </c>
      <c r="AG348" s="10" t="str">
        <f t="shared" si="47"/>
        <v/>
      </c>
      <c r="AH348" s="14">
        <f t="shared" si="45"/>
        <v>0</v>
      </c>
      <c r="AI348" s="12"/>
      <c r="AJ348" s="11" t="str">
        <f>IFERROR(VLOOKUP(A348,'[1]BP-18 Line Detail'!A$1:AJ$65536,36,FALSE),"")</f>
        <v>Moved to All Network.  REM 4/17/12</v>
      </c>
    </row>
    <row r="349" spans="1:36" x14ac:dyDescent="0.3">
      <c r="A349" s="15" t="s">
        <v>1400</v>
      </c>
      <c r="B349" s="29" t="str">
        <f>VLOOKUP(A349,'[1]Line Pivot'!A$1:C$65536,2,FALSE)</f>
        <v>HOT SPRINGS-RATTLESNAKE NO 1</v>
      </c>
      <c r="C349" s="10">
        <f>VLOOKUP(A349,'[1]Line Pivot'!A$1:C$65536,3,FALSE)</f>
        <v>7028932</v>
      </c>
      <c r="D349" s="10">
        <f>IFERROR(VLOOKUP(A349,'[1]BP-18 Line Detail'!A$1:C$65536,3,FALSE),"")</f>
        <v>6966370.8900000006</v>
      </c>
      <c r="E349" s="11">
        <f t="shared" si="42"/>
        <v>8.9804449099607723E-3</v>
      </c>
      <c r="F349" s="12"/>
      <c r="G349" s="10">
        <f>IFERROR(VLOOKUP(A349,'[1]O&amp;M Pivot'!M$1:V$65536,10,FALSE),0)</f>
        <v>54870.151428571429</v>
      </c>
      <c r="H349" s="12"/>
      <c r="I349" s="13" t="s">
        <v>31</v>
      </c>
      <c r="J349" s="13">
        <v>1</v>
      </c>
      <c r="K349" s="13" t="s">
        <v>31</v>
      </c>
      <c r="L349" s="13" t="s">
        <v>31</v>
      </c>
      <c r="M349" s="13" t="s">
        <v>31</v>
      </c>
      <c r="N349" s="13" t="s">
        <v>31</v>
      </c>
      <c r="O349" s="13" t="s">
        <v>31</v>
      </c>
      <c r="P349" s="13">
        <f t="shared" si="43"/>
        <v>1</v>
      </c>
      <c r="Q349" s="12"/>
      <c r="R349" s="41" t="str">
        <f t="shared" si="46"/>
        <v/>
      </c>
      <c r="S349" s="41">
        <f t="shared" si="46"/>
        <v>7028932</v>
      </c>
      <c r="T349" s="41" t="str">
        <f t="shared" si="46"/>
        <v/>
      </c>
      <c r="U349" s="41" t="str">
        <f t="shared" si="46"/>
        <v/>
      </c>
      <c r="V349" s="41" t="str">
        <f t="shared" si="46"/>
        <v/>
      </c>
      <c r="W349" s="41" t="str">
        <f t="shared" si="46"/>
        <v/>
      </c>
      <c r="X349" s="41" t="str">
        <f t="shared" si="46"/>
        <v/>
      </c>
      <c r="Y349" s="14">
        <f t="shared" si="44"/>
        <v>0</v>
      </c>
      <c r="Z349" s="12"/>
      <c r="AA349" s="10" t="str">
        <f t="shared" si="47"/>
        <v/>
      </c>
      <c r="AB349" s="10">
        <f t="shared" si="47"/>
        <v>54870.151428571429</v>
      </c>
      <c r="AC349" s="10" t="str">
        <f t="shared" si="47"/>
        <v/>
      </c>
      <c r="AD349" s="10" t="str">
        <f t="shared" si="47"/>
        <v/>
      </c>
      <c r="AE349" s="10" t="str">
        <f t="shared" si="47"/>
        <v/>
      </c>
      <c r="AF349" s="10" t="str">
        <f t="shared" si="47"/>
        <v/>
      </c>
      <c r="AG349" s="10" t="str">
        <f t="shared" si="47"/>
        <v/>
      </c>
      <c r="AH349" s="14">
        <f t="shared" si="45"/>
        <v>0</v>
      </c>
      <c r="AI349" s="12"/>
      <c r="AJ349" s="11" t="str">
        <f>IFERROR(VLOOKUP(A349,'[1]BP-18 Line Detail'!A$1:AJ$65536,36,FALSE),"")</f>
        <v>All Network</v>
      </c>
    </row>
    <row r="350" spans="1:36" x14ac:dyDescent="0.3">
      <c r="A350" s="15" t="s">
        <v>1401</v>
      </c>
      <c r="B350" s="29" t="str">
        <f>VLOOKUP(A350,'[1]Line Pivot'!A$1:C$65536,2,FALSE)</f>
        <v>HUNGRY HORSE-COLUMBIA FALLS NO 1</v>
      </c>
      <c r="C350" s="10">
        <f>VLOOKUP(A350,'[1]Line Pivot'!A$1:C$65536,3,FALSE)</f>
        <v>4979851.0600000005</v>
      </c>
      <c r="D350" s="10">
        <f>IFERROR(VLOOKUP(A350,'[1]BP-18 Line Detail'!A$1:C$65536,3,FALSE),"")</f>
        <v>4979851.0600000005</v>
      </c>
      <c r="E350" s="11">
        <f t="shared" si="42"/>
        <v>0</v>
      </c>
      <c r="F350" s="12"/>
      <c r="G350" s="10">
        <f>IFERROR(VLOOKUP(A350,'[1]O&amp;M Pivot'!M$1:V$65536,10,FALSE),0)</f>
        <v>1883.3871428571426</v>
      </c>
      <c r="H350" s="12"/>
      <c r="I350" s="13" t="s">
        <v>31</v>
      </c>
      <c r="J350" s="13">
        <v>1</v>
      </c>
      <c r="K350" s="13" t="s">
        <v>31</v>
      </c>
      <c r="L350" s="13" t="s">
        <v>31</v>
      </c>
      <c r="M350" s="13" t="s">
        <v>31</v>
      </c>
      <c r="N350" s="13" t="s">
        <v>31</v>
      </c>
      <c r="O350" s="13" t="s">
        <v>31</v>
      </c>
      <c r="P350" s="13">
        <f t="shared" si="43"/>
        <v>1</v>
      </c>
      <c r="Q350" s="12"/>
      <c r="R350" s="41" t="str">
        <f t="shared" si="46"/>
        <v/>
      </c>
      <c r="S350" s="41">
        <f t="shared" si="46"/>
        <v>4979851.0600000005</v>
      </c>
      <c r="T350" s="41" t="str">
        <f t="shared" si="46"/>
        <v/>
      </c>
      <c r="U350" s="41" t="str">
        <f t="shared" si="46"/>
        <v/>
      </c>
      <c r="V350" s="41" t="str">
        <f t="shared" si="46"/>
        <v/>
      </c>
      <c r="W350" s="41" t="str">
        <f t="shared" si="46"/>
        <v/>
      </c>
      <c r="X350" s="41" t="str">
        <f t="shared" si="46"/>
        <v/>
      </c>
      <c r="Y350" s="14">
        <f t="shared" si="44"/>
        <v>0</v>
      </c>
      <c r="Z350" s="12"/>
      <c r="AA350" s="10" t="str">
        <f t="shared" si="47"/>
        <v/>
      </c>
      <c r="AB350" s="10">
        <f t="shared" si="47"/>
        <v>1883.3871428571426</v>
      </c>
      <c r="AC350" s="10" t="str">
        <f t="shared" si="47"/>
        <v/>
      </c>
      <c r="AD350" s="10" t="str">
        <f t="shared" si="47"/>
        <v/>
      </c>
      <c r="AE350" s="10" t="str">
        <f t="shared" si="47"/>
        <v/>
      </c>
      <c r="AF350" s="10" t="str">
        <f t="shared" si="47"/>
        <v/>
      </c>
      <c r="AG350" s="10" t="str">
        <f t="shared" si="47"/>
        <v/>
      </c>
      <c r="AH350" s="14">
        <f t="shared" si="45"/>
        <v>0</v>
      </c>
      <c r="AI350" s="12"/>
      <c r="AJ350" s="11" t="str">
        <f>IFERROR(VLOOKUP(A350,'[1]BP-18 Line Detail'!A$1:AJ$65536,36,FALSE),"")</f>
        <v>All Network</v>
      </c>
    </row>
    <row r="351" spans="1:36" x14ac:dyDescent="0.3">
      <c r="A351" s="15" t="s">
        <v>1402</v>
      </c>
      <c r="B351" s="29" t="str">
        <f>VLOOKUP(A351,'[1]Line Pivot'!A$1:C$65536,2,FALSE)</f>
        <v>HUNGRY HORSE-CONKELLEY NO 1</v>
      </c>
      <c r="C351" s="10">
        <f>VLOOKUP(A351,'[1]Line Pivot'!A$1:C$65536,3,FALSE)</f>
        <v>981904.87</v>
      </c>
      <c r="D351" s="10">
        <f>IFERROR(VLOOKUP(A351,'[1]BP-18 Line Detail'!A$1:C$65536,3,FALSE),"")</f>
        <v>981904.87000000011</v>
      </c>
      <c r="E351" s="11">
        <f t="shared" si="42"/>
        <v>-1.1856069297928506E-16</v>
      </c>
      <c r="F351" s="12"/>
      <c r="G351" s="10">
        <f>IFERROR(VLOOKUP(A351,'[1]O&amp;M Pivot'!M$1:V$65536,10,FALSE),0)</f>
        <v>3047.84</v>
      </c>
      <c r="H351" s="12"/>
      <c r="I351" s="13" t="s">
        <v>31</v>
      </c>
      <c r="J351" s="13">
        <v>1</v>
      </c>
      <c r="K351" s="13" t="s">
        <v>31</v>
      </c>
      <c r="L351" s="13" t="s">
        <v>31</v>
      </c>
      <c r="M351" s="13" t="s">
        <v>31</v>
      </c>
      <c r="N351" s="13" t="s">
        <v>31</v>
      </c>
      <c r="O351" s="13" t="s">
        <v>31</v>
      </c>
      <c r="P351" s="13">
        <f t="shared" si="43"/>
        <v>1</v>
      </c>
      <c r="Q351" s="12"/>
      <c r="R351" s="41" t="str">
        <f t="shared" si="46"/>
        <v/>
      </c>
      <c r="S351" s="41">
        <f t="shared" si="46"/>
        <v>981904.87</v>
      </c>
      <c r="T351" s="41" t="str">
        <f t="shared" si="46"/>
        <v/>
      </c>
      <c r="U351" s="41" t="str">
        <f t="shared" si="46"/>
        <v/>
      </c>
      <c r="V351" s="41" t="str">
        <f t="shared" si="46"/>
        <v/>
      </c>
      <c r="W351" s="41" t="str">
        <f t="shared" si="46"/>
        <v/>
      </c>
      <c r="X351" s="41" t="str">
        <f t="shared" si="46"/>
        <v/>
      </c>
      <c r="Y351" s="14">
        <f t="shared" si="44"/>
        <v>0</v>
      </c>
      <c r="Z351" s="12"/>
      <c r="AA351" s="10" t="str">
        <f t="shared" si="47"/>
        <v/>
      </c>
      <c r="AB351" s="10">
        <f t="shared" si="47"/>
        <v>3047.84</v>
      </c>
      <c r="AC351" s="10" t="str">
        <f t="shared" si="47"/>
        <v/>
      </c>
      <c r="AD351" s="10" t="str">
        <f t="shared" si="47"/>
        <v/>
      </c>
      <c r="AE351" s="10" t="str">
        <f t="shared" si="47"/>
        <v/>
      </c>
      <c r="AF351" s="10" t="str">
        <f t="shared" si="47"/>
        <v/>
      </c>
      <c r="AG351" s="10" t="str">
        <f t="shared" si="47"/>
        <v/>
      </c>
      <c r="AH351" s="14">
        <f t="shared" si="45"/>
        <v>0</v>
      </c>
      <c r="AI351" s="12"/>
      <c r="AJ351" s="11" t="str">
        <f>IFERROR(VLOOKUP(A351,'[1]BP-18 Line Detail'!A$1:AJ$65536,36,FALSE),"")</f>
        <v>All Network</v>
      </c>
    </row>
    <row r="352" spans="1:36" x14ac:dyDescent="0.3">
      <c r="A352" s="15" t="s">
        <v>1403</v>
      </c>
      <c r="B352" s="29" t="str">
        <f>VLOOKUP(A352,'[1]Line Pivot'!A$1:C$65536,2,FALSE)</f>
        <v>ICE HARBOR-FRANKLIN NO 1</v>
      </c>
      <c r="C352" s="10">
        <f>VLOOKUP(A352,'[1]Line Pivot'!A$1:C$65536,3,FALSE)</f>
        <v>587534</v>
      </c>
      <c r="D352" s="10">
        <f>IFERROR(VLOOKUP(A352,'[1]BP-18 Line Detail'!A$1:C$65536,3,FALSE),"")</f>
        <v>587534</v>
      </c>
      <c r="E352" s="11">
        <f t="shared" si="42"/>
        <v>0</v>
      </c>
      <c r="F352" s="12"/>
      <c r="G352" s="10">
        <f>IFERROR(VLOOKUP(A352,'[1]O&amp;M Pivot'!M$1:V$65536,10,FALSE),0)</f>
        <v>7292.4628571428566</v>
      </c>
      <c r="H352" s="12"/>
      <c r="I352" s="13">
        <v>1</v>
      </c>
      <c r="J352" s="13" t="s">
        <v>31</v>
      </c>
      <c r="K352" s="13" t="s">
        <v>31</v>
      </c>
      <c r="L352" s="13" t="s">
        <v>31</v>
      </c>
      <c r="M352" s="13" t="s">
        <v>31</v>
      </c>
      <c r="N352" s="13" t="s">
        <v>31</v>
      </c>
      <c r="O352" s="13" t="s">
        <v>31</v>
      </c>
      <c r="P352" s="13">
        <f t="shared" si="43"/>
        <v>1</v>
      </c>
      <c r="Q352" s="12"/>
      <c r="R352" s="41">
        <f t="shared" si="46"/>
        <v>587534</v>
      </c>
      <c r="S352" s="41" t="str">
        <f t="shared" si="46"/>
        <v/>
      </c>
      <c r="T352" s="41" t="str">
        <f t="shared" si="46"/>
        <v/>
      </c>
      <c r="U352" s="41" t="str">
        <f t="shared" si="46"/>
        <v/>
      </c>
      <c r="V352" s="41" t="str">
        <f t="shared" si="46"/>
        <v/>
      </c>
      <c r="W352" s="41" t="str">
        <f t="shared" si="46"/>
        <v/>
      </c>
      <c r="X352" s="41" t="str">
        <f t="shared" si="46"/>
        <v/>
      </c>
      <c r="Y352" s="14">
        <f t="shared" si="44"/>
        <v>0</v>
      </c>
      <c r="Z352" s="12"/>
      <c r="AA352" s="10">
        <f t="shared" si="47"/>
        <v>7292.4628571428566</v>
      </c>
      <c r="AB352" s="10" t="str">
        <f t="shared" si="47"/>
        <v/>
      </c>
      <c r="AC352" s="10" t="str">
        <f t="shared" si="47"/>
        <v/>
      </c>
      <c r="AD352" s="10" t="str">
        <f t="shared" si="47"/>
        <v/>
      </c>
      <c r="AE352" s="10" t="str">
        <f t="shared" si="47"/>
        <v/>
      </c>
      <c r="AF352" s="10" t="str">
        <f t="shared" si="47"/>
        <v/>
      </c>
      <c r="AG352" s="10" t="str">
        <f t="shared" si="47"/>
        <v/>
      </c>
      <c r="AH352" s="14">
        <f t="shared" si="45"/>
        <v>0</v>
      </c>
      <c r="AI352" s="12"/>
      <c r="AJ352" s="11" t="str">
        <f>IFERROR(VLOOKUP(A352,'[1]BP-18 Line Detail'!A$1:AJ$65536,36,FALSE),"")</f>
        <v>All GI per one line - LET 8/6/2014</v>
      </c>
    </row>
    <row r="353" spans="1:36" x14ac:dyDescent="0.3">
      <c r="A353" s="15" t="s">
        <v>1404</v>
      </c>
      <c r="B353" s="29" t="str">
        <f>VLOOKUP(A353,'[1]Line Pivot'!A$1:C$65536,2,FALSE)</f>
        <v>ICE HARBOR-FRANKLIN NO 2</v>
      </c>
      <c r="C353" s="10">
        <f>VLOOKUP(A353,'[1]Line Pivot'!A$1:C$65536,3,FALSE)</f>
        <v>570551</v>
      </c>
      <c r="D353" s="10">
        <f>IFERROR(VLOOKUP(A353,'[1]BP-18 Line Detail'!A$1:C$65536,3,FALSE),"")</f>
        <v>570551</v>
      </c>
      <c r="E353" s="11">
        <f t="shared" si="42"/>
        <v>0</v>
      </c>
      <c r="F353" s="12"/>
      <c r="G353" s="10">
        <f>IFERROR(VLOOKUP(A353,'[1]O&amp;M Pivot'!M$1:V$65536,10,FALSE),0)</f>
        <v>1321.5585714285714</v>
      </c>
      <c r="H353" s="12"/>
      <c r="I353" s="13">
        <v>2.7563395810363836E-2</v>
      </c>
      <c r="J353" s="13">
        <v>0.97243660418963618</v>
      </c>
      <c r="K353" s="13" t="s">
        <v>31</v>
      </c>
      <c r="L353" s="13" t="s">
        <v>31</v>
      </c>
      <c r="M353" s="13" t="s">
        <v>31</v>
      </c>
      <c r="N353" s="13" t="s">
        <v>31</v>
      </c>
      <c r="O353" s="13" t="s">
        <v>31</v>
      </c>
      <c r="P353" s="13">
        <f t="shared" si="43"/>
        <v>1</v>
      </c>
      <c r="Q353" s="12"/>
      <c r="R353" s="41">
        <f t="shared" si="46"/>
        <v>15726.323042998896</v>
      </c>
      <c r="S353" s="41">
        <f t="shared" si="46"/>
        <v>554824.67695700109</v>
      </c>
      <c r="T353" s="41" t="str">
        <f t="shared" si="46"/>
        <v/>
      </c>
      <c r="U353" s="41" t="str">
        <f t="shared" si="46"/>
        <v/>
      </c>
      <c r="V353" s="41" t="str">
        <f t="shared" si="46"/>
        <v/>
      </c>
      <c r="W353" s="41" t="str">
        <f t="shared" si="46"/>
        <v/>
      </c>
      <c r="X353" s="41" t="str">
        <f t="shared" si="46"/>
        <v/>
      </c>
      <c r="Y353" s="14">
        <f t="shared" si="44"/>
        <v>0</v>
      </c>
      <c r="Z353" s="12"/>
      <c r="AA353" s="10">
        <f t="shared" si="47"/>
        <v>36.426641990864702</v>
      </c>
      <c r="AB353" s="10">
        <f t="shared" si="47"/>
        <v>1285.1319294377067</v>
      </c>
      <c r="AC353" s="10" t="str">
        <f t="shared" si="47"/>
        <v/>
      </c>
      <c r="AD353" s="10" t="str">
        <f t="shared" si="47"/>
        <v/>
      </c>
      <c r="AE353" s="10" t="str">
        <f t="shared" si="47"/>
        <v/>
      </c>
      <c r="AF353" s="10" t="str">
        <f t="shared" si="47"/>
        <v/>
      </c>
      <c r="AG353" s="10" t="str">
        <f t="shared" si="47"/>
        <v/>
      </c>
      <c r="AH353" s="14">
        <f t="shared" si="45"/>
        <v>0</v>
      </c>
      <c r="AI353" s="12"/>
      <c r="AJ353" s="11" t="str">
        <f>IFERROR(VLOOKUP(A353,'[1]BP-18 Line Detail'!A$1:AJ$65536,36,FALSE),"")</f>
        <v>GI portion .25 mi of 9.07 mi line - LET 8/5/14</v>
      </c>
    </row>
    <row r="354" spans="1:36" x14ac:dyDescent="0.3">
      <c r="A354" s="15" t="s">
        <v>1405</v>
      </c>
      <c r="B354" s="29" t="str">
        <f>VLOOKUP(A354,'[1]Line Pivot'!A$1:C$65536,2,FALSE)</f>
        <v>ICE HARBOR-FRANKLIN NO 3</v>
      </c>
      <c r="C354" s="10">
        <f>VLOOKUP(A354,'[1]Line Pivot'!A$1:C$65536,3,FALSE)</f>
        <v>1465528</v>
      </c>
      <c r="D354" s="10">
        <f>IFERROR(VLOOKUP(A354,'[1]BP-18 Line Detail'!A$1:C$65536,3,FALSE),"")</f>
        <v>1465528</v>
      </c>
      <c r="E354" s="11">
        <f t="shared" si="42"/>
        <v>0</v>
      </c>
      <c r="F354" s="12"/>
      <c r="G354" s="10">
        <f>IFERROR(VLOOKUP(A354,'[1]O&amp;M Pivot'!M$1:V$65536,10,FALSE),0)</f>
        <v>1059.95</v>
      </c>
      <c r="H354" s="12"/>
      <c r="I354" s="13">
        <v>9.1409691629955936E-2</v>
      </c>
      <c r="J354" s="13">
        <v>0.90859030837004406</v>
      </c>
      <c r="K354" s="13" t="s">
        <v>31</v>
      </c>
      <c r="L354" s="13" t="s">
        <v>31</v>
      </c>
      <c r="M354" s="13" t="s">
        <v>31</v>
      </c>
      <c r="N354" s="13" t="s">
        <v>31</v>
      </c>
      <c r="O354" s="13" t="s">
        <v>31</v>
      </c>
      <c r="P354" s="13">
        <f t="shared" si="43"/>
        <v>1</v>
      </c>
      <c r="Q354" s="12"/>
      <c r="R354" s="41">
        <f t="shared" si="46"/>
        <v>133963.46255506607</v>
      </c>
      <c r="S354" s="41">
        <f t="shared" si="46"/>
        <v>1331564.537444934</v>
      </c>
      <c r="T354" s="41" t="str">
        <f t="shared" si="46"/>
        <v/>
      </c>
      <c r="U354" s="41" t="str">
        <f t="shared" si="46"/>
        <v/>
      </c>
      <c r="V354" s="41" t="str">
        <f t="shared" si="46"/>
        <v/>
      </c>
      <c r="W354" s="41" t="str">
        <f t="shared" si="46"/>
        <v/>
      </c>
      <c r="X354" s="41" t="str">
        <f t="shared" si="46"/>
        <v/>
      </c>
      <c r="Y354" s="14">
        <f t="shared" si="44"/>
        <v>0</v>
      </c>
      <c r="Z354" s="12"/>
      <c r="AA354" s="10">
        <f t="shared" si="47"/>
        <v>96.889702643171802</v>
      </c>
      <c r="AB354" s="10">
        <f t="shared" si="47"/>
        <v>963.0602973568283</v>
      </c>
      <c r="AC354" s="10" t="str">
        <f t="shared" si="47"/>
        <v/>
      </c>
      <c r="AD354" s="10" t="str">
        <f t="shared" si="47"/>
        <v/>
      </c>
      <c r="AE354" s="10" t="str">
        <f t="shared" si="47"/>
        <v/>
      </c>
      <c r="AF354" s="10" t="str">
        <f t="shared" si="47"/>
        <v/>
      </c>
      <c r="AG354" s="10" t="str">
        <f t="shared" si="47"/>
        <v/>
      </c>
      <c r="AH354" s="14">
        <f t="shared" si="45"/>
        <v>0</v>
      </c>
      <c r="AI354" s="12"/>
      <c r="AJ354" s="11" t="str">
        <f>IFERROR(VLOOKUP(A354,'[1]BP-18 Line Detail'!A$1:AJ$65536,36,FALSE),"")</f>
        <v>GI portion .83 mi of 9.08 mi line - LET 8/5/14</v>
      </c>
    </row>
    <row r="355" spans="1:36" x14ac:dyDescent="0.3">
      <c r="A355" s="15" t="s">
        <v>1406</v>
      </c>
      <c r="B355" s="29" t="str">
        <f>VLOOKUP(A355,'[1]Line Pivot'!A$1:C$65536,2,FALSE)</f>
        <v>JACKSON TAP TO CANAL-SECOND LIFT NO. 1(SOLD)</v>
      </c>
      <c r="C355" s="10">
        <f>VLOOKUP(A355,'[1]Line Pivot'!A$1:C$65536,3,FALSE)</f>
        <v>47233.53</v>
      </c>
      <c r="D355" s="10">
        <f>IFERROR(VLOOKUP(A355,'[1]BP-18 Line Detail'!A$1:C$65536,3,FALSE),"")</f>
        <v>47233.53</v>
      </c>
      <c r="E355" s="11">
        <f t="shared" si="42"/>
        <v>0</v>
      </c>
      <c r="F355" s="12"/>
      <c r="G355" s="10">
        <f>IFERROR(VLOOKUP(A355,'[1]O&amp;M Pivot'!M$1:V$65536,10,FALSE),0)</f>
        <v>948.37571428571425</v>
      </c>
      <c r="H355" s="12"/>
      <c r="I355" s="13" t="s">
        <v>31</v>
      </c>
      <c r="J355" s="13" t="s">
        <v>31</v>
      </c>
      <c r="K355" s="13" t="s">
        <v>31</v>
      </c>
      <c r="L355" s="13" t="s">
        <v>31</v>
      </c>
      <c r="M355" s="13" t="s">
        <v>31</v>
      </c>
      <c r="N355" s="13" t="s">
        <v>31</v>
      </c>
      <c r="O355" s="13">
        <v>1</v>
      </c>
      <c r="P355" s="13">
        <f t="shared" si="43"/>
        <v>1</v>
      </c>
      <c r="Q355" s="12"/>
      <c r="R355" s="41" t="str">
        <f t="shared" si="46"/>
        <v/>
      </c>
      <c r="S355" s="41" t="str">
        <f t="shared" si="46"/>
        <v/>
      </c>
      <c r="T355" s="41" t="str">
        <f t="shared" si="46"/>
        <v/>
      </c>
      <c r="U355" s="41" t="str">
        <f t="shared" si="46"/>
        <v/>
      </c>
      <c r="V355" s="41" t="str">
        <f t="shared" si="46"/>
        <v/>
      </c>
      <c r="W355" s="41" t="str">
        <f t="shared" si="46"/>
        <v/>
      </c>
      <c r="X355" s="41">
        <f t="shared" si="46"/>
        <v>47233.53</v>
      </c>
      <c r="Y355" s="14">
        <f t="shared" si="44"/>
        <v>0</v>
      </c>
      <c r="Z355" s="12"/>
      <c r="AA355" s="10" t="str">
        <f t="shared" si="47"/>
        <v/>
      </c>
      <c r="AB355" s="10" t="str">
        <f t="shared" si="47"/>
        <v/>
      </c>
      <c r="AC355" s="10" t="str">
        <f t="shared" si="47"/>
        <v/>
      </c>
      <c r="AD355" s="10" t="str">
        <f t="shared" si="47"/>
        <v/>
      </c>
      <c r="AE355" s="10" t="str">
        <f t="shared" si="47"/>
        <v/>
      </c>
      <c r="AF355" s="10" t="str">
        <f t="shared" si="47"/>
        <v/>
      </c>
      <c r="AG355" s="10">
        <f t="shared" si="47"/>
        <v>948.37571428571425</v>
      </c>
      <c r="AH355" s="14">
        <f t="shared" si="45"/>
        <v>0</v>
      </c>
      <c r="AI355" s="12"/>
      <c r="AJ355" s="11" t="str">
        <f>IFERROR(VLOOKUP(A355,'[1]BP-18 Line Detail'!A$1:AJ$65536,36,FALSE),"")</f>
        <v>Sold.  Remaining equipment not yet retired and left unsegmented.  REM 2/19/13</v>
      </c>
    </row>
    <row r="356" spans="1:36" x14ac:dyDescent="0.3">
      <c r="A356" s="15" t="s">
        <v>1407</v>
      </c>
      <c r="B356" s="29" t="str">
        <f>VLOOKUP(A356,'[1]Line Pivot'!A$1:C$65536,2,FALSE)</f>
        <v>JACKSON TAP TO CANAL-SECOND LIFT NO. 2</v>
      </c>
      <c r="C356" s="10">
        <f>VLOOKUP(A356,'[1]Line Pivot'!A$1:C$65536,3,FALSE)</f>
        <v>54668.65</v>
      </c>
      <c r="D356" s="10">
        <f>IFERROR(VLOOKUP(A356,'[1]BP-18 Line Detail'!A$1:C$65536,3,FALSE),"")</f>
        <v>54668.65</v>
      </c>
      <c r="E356" s="11">
        <f t="shared" si="42"/>
        <v>0</v>
      </c>
      <c r="F356" s="12"/>
      <c r="G356" s="10">
        <f>IFERROR(VLOOKUP(A356,'[1]O&amp;M Pivot'!M$1:V$65536,10,FALSE),0)</f>
        <v>337.12428571428569</v>
      </c>
      <c r="H356" s="12"/>
      <c r="I356" s="13" t="s">
        <v>31</v>
      </c>
      <c r="J356" s="13">
        <v>1</v>
      </c>
      <c r="K356" s="13" t="s">
        <v>31</v>
      </c>
      <c r="L356" s="13" t="s">
        <v>31</v>
      </c>
      <c r="M356" s="13" t="s">
        <v>31</v>
      </c>
      <c r="N356" s="13" t="s">
        <v>31</v>
      </c>
      <c r="O356" s="13" t="s">
        <v>31</v>
      </c>
      <c r="P356" s="13">
        <f t="shared" si="43"/>
        <v>1</v>
      </c>
      <c r="Q356" s="12"/>
      <c r="R356" s="41" t="str">
        <f t="shared" si="46"/>
        <v/>
      </c>
      <c r="S356" s="41">
        <f t="shared" si="46"/>
        <v>54668.65</v>
      </c>
      <c r="T356" s="41" t="str">
        <f t="shared" si="46"/>
        <v/>
      </c>
      <c r="U356" s="41" t="str">
        <f t="shared" si="46"/>
        <v/>
      </c>
      <c r="V356" s="41" t="str">
        <f t="shared" si="46"/>
        <v/>
      </c>
      <c r="W356" s="41" t="str">
        <f t="shared" si="46"/>
        <v/>
      </c>
      <c r="X356" s="41" t="str">
        <f t="shared" si="46"/>
        <v/>
      </c>
      <c r="Y356" s="14">
        <f t="shared" si="44"/>
        <v>0</v>
      </c>
      <c r="Z356" s="12"/>
      <c r="AA356" s="10" t="str">
        <f t="shared" si="47"/>
        <v/>
      </c>
      <c r="AB356" s="10">
        <f t="shared" si="47"/>
        <v>337.12428571428569</v>
      </c>
      <c r="AC356" s="10" t="str">
        <f t="shared" si="47"/>
        <v/>
      </c>
      <c r="AD356" s="10" t="str">
        <f t="shared" si="47"/>
        <v/>
      </c>
      <c r="AE356" s="10" t="str">
        <f t="shared" si="47"/>
        <v/>
      </c>
      <c r="AF356" s="10" t="str">
        <f t="shared" si="47"/>
        <v/>
      </c>
      <c r="AG356" s="10" t="str">
        <f t="shared" si="47"/>
        <v/>
      </c>
      <c r="AH356" s="14">
        <f t="shared" si="45"/>
        <v>0</v>
      </c>
      <c r="AI356" s="12"/>
      <c r="AJ356" s="11" t="str">
        <f>IFERROR(VLOOKUP(A356,'[1]BP-18 Line Detail'!A$1:AJ$65536,36,FALSE),"")</f>
        <v>All Network</v>
      </c>
    </row>
    <row r="357" spans="1:36" x14ac:dyDescent="0.3">
      <c r="A357" s="15" t="s">
        <v>1408</v>
      </c>
      <c r="B357" s="29" t="str">
        <f>VLOOKUP(A357,'[1]Line Pivot'!A$1:C$65536,2,FALSE)</f>
        <v>JOHN DAY PH-JOHN DAY NO 1</v>
      </c>
      <c r="C357" s="10">
        <f>VLOOKUP(A357,'[1]Line Pivot'!A$1:C$65536,3,FALSE)</f>
        <v>4139800.9799999995</v>
      </c>
      <c r="D357" s="10">
        <f>IFERROR(VLOOKUP(A357,'[1]BP-18 Line Detail'!A$1:C$65536,3,FALSE),"")</f>
        <v>485647</v>
      </c>
      <c r="E357" s="11">
        <f t="shared" si="42"/>
        <v>7.5243005310441529</v>
      </c>
      <c r="F357" s="12"/>
      <c r="G357" s="10">
        <f>IFERROR(VLOOKUP(A357,'[1]O&amp;M Pivot'!M$1:V$65536,10,FALSE),0)</f>
        <v>482.71571428571434</v>
      </c>
      <c r="H357" s="12"/>
      <c r="I357" s="13">
        <v>1</v>
      </c>
      <c r="J357" s="13" t="s">
        <v>31</v>
      </c>
      <c r="K357" s="13" t="s">
        <v>31</v>
      </c>
      <c r="L357" s="13" t="s">
        <v>31</v>
      </c>
      <c r="M357" s="13" t="s">
        <v>31</v>
      </c>
      <c r="N357" s="13" t="s">
        <v>31</v>
      </c>
      <c r="O357" s="13" t="s">
        <v>31</v>
      </c>
      <c r="P357" s="13">
        <f t="shared" si="43"/>
        <v>1</v>
      </c>
      <c r="Q357" s="12"/>
      <c r="R357" s="41">
        <f t="shared" si="46"/>
        <v>4139800.9799999995</v>
      </c>
      <c r="S357" s="41" t="str">
        <f t="shared" si="46"/>
        <v/>
      </c>
      <c r="T357" s="41" t="str">
        <f t="shared" si="46"/>
        <v/>
      </c>
      <c r="U357" s="41" t="str">
        <f t="shared" si="46"/>
        <v/>
      </c>
      <c r="V357" s="41" t="str">
        <f t="shared" si="46"/>
        <v/>
      </c>
      <c r="W357" s="41" t="str">
        <f t="shared" si="46"/>
        <v/>
      </c>
      <c r="X357" s="41" t="str">
        <f t="shared" si="46"/>
        <v/>
      </c>
      <c r="Y357" s="14">
        <f t="shared" si="44"/>
        <v>0</v>
      </c>
      <c r="Z357" s="12"/>
      <c r="AA357" s="10">
        <f t="shared" si="47"/>
        <v>482.71571428571434</v>
      </c>
      <c r="AB357" s="10" t="str">
        <f t="shared" si="47"/>
        <v/>
      </c>
      <c r="AC357" s="10" t="str">
        <f t="shared" si="47"/>
        <v/>
      </c>
      <c r="AD357" s="10" t="str">
        <f t="shared" si="47"/>
        <v/>
      </c>
      <c r="AE357" s="10" t="str">
        <f t="shared" si="47"/>
        <v/>
      </c>
      <c r="AF357" s="10" t="str">
        <f t="shared" si="47"/>
        <v/>
      </c>
      <c r="AG357" s="10" t="str">
        <f t="shared" si="47"/>
        <v/>
      </c>
      <c r="AH357" s="14">
        <f t="shared" si="45"/>
        <v>0</v>
      </c>
      <c r="AI357" s="12"/>
      <c r="AJ357" s="11" t="str">
        <f>IFERROR(VLOOKUP(A357,'[1]BP-18 Line Detail'!A$1:AJ$65536,36,FALSE),"")</f>
        <v>All Generation Integration</v>
      </c>
    </row>
    <row r="358" spans="1:36" x14ac:dyDescent="0.3">
      <c r="A358" s="15" t="s">
        <v>1409</v>
      </c>
      <c r="B358" s="29" t="str">
        <f>VLOOKUP(A358,'[1]Line Pivot'!A$1:C$65536,2,FALSE)</f>
        <v>JOHN DAY PH-JOHN DAY NO 2</v>
      </c>
      <c r="C358" s="10">
        <f>VLOOKUP(A358,'[1]Line Pivot'!A$1:C$65536,3,FALSE)</f>
        <v>3529826.5900000003</v>
      </c>
      <c r="D358" s="10">
        <f>IFERROR(VLOOKUP(A358,'[1]BP-18 Line Detail'!A$1:C$65536,3,FALSE),"")</f>
        <v>764697.45</v>
      </c>
      <c r="E358" s="11">
        <f t="shared" si="42"/>
        <v>3.6159779792648723</v>
      </c>
      <c r="F358" s="12"/>
      <c r="G358" s="10">
        <f>IFERROR(VLOOKUP(A358,'[1]O&amp;M Pivot'!M$1:V$65536,10,FALSE),0)</f>
        <v>560.44714285714292</v>
      </c>
      <c r="H358" s="12"/>
      <c r="I358" s="13">
        <v>1</v>
      </c>
      <c r="J358" s="13" t="s">
        <v>31</v>
      </c>
      <c r="K358" s="13" t="s">
        <v>31</v>
      </c>
      <c r="L358" s="13" t="s">
        <v>31</v>
      </c>
      <c r="M358" s="13" t="s">
        <v>31</v>
      </c>
      <c r="N358" s="13" t="s">
        <v>31</v>
      </c>
      <c r="O358" s="13" t="s">
        <v>31</v>
      </c>
      <c r="P358" s="13">
        <f t="shared" si="43"/>
        <v>1</v>
      </c>
      <c r="Q358" s="12"/>
      <c r="R358" s="41">
        <f t="shared" si="46"/>
        <v>3529826.5900000003</v>
      </c>
      <c r="S358" s="41" t="str">
        <f t="shared" si="46"/>
        <v/>
      </c>
      <c r="T358" s="41" t="str">
        <f t="shared" si="46"/>
        <v/>
      </c>
      <c r="U358" s="41" t="str">
        <f t="shared" si="46"/>
        <v/>
      </c>
      <c r="V358" s="41" t="str">
        <f t="shared" si="46"/>
        <v/>
      </c>
      <c r="W358" s="41" t="str">
        <f t="shared" si="46"/>
        <v/>
      </c>
      <c r="X358" s="41" t="str">
        <f t="shared" si="46"/>
        <v/>
      </c>
      <c r="Y358" s="14">
        <f t="shared" si="44"/>
        <v>0</v>
      </c>
      <c r="Z358" s="12"/>
      <c r="AA358" s="10">
        <f t="shared" si="47"/>
        <v>560.44714285714292</v>
      </c>
      <c r="AB358" s="10" t="str">
        <f t="shared" si="47"/>
        <v/>
      </c>
      <c r="AC358" s="10" t="str">
        <f t="shared" si="47"/>
        <v/>
      </c>
      <c r="AD358" s="10" t="str">
        <f t="shared" si="47"/>
        <v/>
      </c>
      <c r="AE358" s="10" t="str">
        <f t="shared" si="47"/>
        <v/>
      </c>
      <c r="AF358" s="10" t="str">
        <f t="shared" si="47"/>
        <v/>
      </c>
      <c r="AG358" s="10" t="str">
        <f t="shared" si="47"/>
        <v/>
      </c>
      <c r="AH358" s="14">
        <f t="shared" si="45"/>
        <v>0</v>
      </c>
      <c r="AI358" s="12"/>
      <c r="AJ358" s="11" t="str">
        <f>IFERROR(VLOOKUP(A358,'[1]BP-18 Line Detail'!A$1:AJ$65536,36,FALSE),"")</f>
        <v>All Generation Integration</v>
      </c>
    </row>
    <row r="359" spans="1:36" x14ac:dyDescent="0.3">
      <c r="A359" s="15" t="s">
        <v>1410</v>
      </c>
      <c r="B359" s="29" t="str">
        <f>VLOOKUP(A359,'[1]Line Pivot'!A$1:C$65536,2,FALSE)</f>
        <v>JOHN DAY PH-JOHN DAY NO 3</v>
      </c>
      <c r="C359" s="10">
        <f>VLOOKUP(A359,'[1]Line Pivot'!A$1:C$65536,3,FALSE)</f>
        <v>2994942.81</v>
      </c>
      <c r="D359" s="10">
        <f>IFERROR(VLOOKUP(A359,'[1]BP-18 Line Detail'!A$1:C$65536,3,FALSE),"")</f>
        <v>485647</v>
      </c>
      <c r="E359" s="11">
        <f t="shared" si="42"/>
        <v>5.166913025304388</v>
      </c>
      <c r="F359" s="12"/>
      <c r="G359" s="10">
        <f>IFERROR(VLOOKUP(A359,'[1]O&amp;M Pivot'!M$1:V$65536,10,FALSE),0)</f>
        <v>576.28714285714284</v>
      </c>
      <c r="H359" s="12"/>
      <c r="I359" s="13">
        <v>1</v>
      </c>
      <c r="J359" s="13" t="s">
        <v>31</v>
      </c>
      <c r="K359" s="13" t="s">
        <v>31</v>
      </c>
      <c r="L359" s="13" t="s">
        <v>31</v>
      </c>
      <c r="M359" s="13" t="s">
        <v>31</v>
      </c>
      <c r="N359" s="13" t="s">
        <v>31</v>
      </c>
      <c r="O359" s="13" t="s">
        <v>31</v>
      </c>
      <c r="P359" s="13">
        <f t="shared" si="43"/>
        <v>1</v>
      </c>
      <c r="Q359" s="12"/>
      <c r="R359" s="41">
        <f t="shared" si="46"/>
        <v>2994942.81</v>
      </c>
      <c r="S359" s="41" t="str">
        <f t="shared" si="46"/>
        <v/>
      </c>
      <c r="T359" s="41" t="str">
        <f t="shared" si="46"/>
        <v/>
      </c>
      <c r="U359" s="41" t="str">
        <f t="shared" si="46"/>
        <v/>
      </c>
      <c r="V359" s="41" t="str">
        <f t="shared" si="46"/>
        <v/>
      </c>
      <c r="W359" s="41" t="str">
        <f t="shared" si="46"/>
        <v/>
      </c>
      <c r="X359" s="41" t="str">
        <f t="shared" si="46"/>
        <v/>
      </c>
      <c r="Y359" s="14">
        <f t="shared" si="44"/>
        <v>0</v>
      </c>
      <c r="Z359" s="12"/>
      <c r="AA359" s="10">
        <f t="shared" si="47"/>
        <v>576.28714285714284</v>
      </c>
      <c r="AB359" s="10" t="str">
        <f t="shared" si="47"/>
        <v/>
      </c>
      <c r="AC359" s="10" t="str">
        <f t="shared" si="47"/>
        <v/>
      </c>
      <c r="AD359" s="10" t="str">
        <f t="shared" si="47"/>
        <v/>
      </c>
      <c r="AE359" s="10" t="str">
        <f t="shared" si="47"/>
        <v/>
      </c>
      <c r="AF359" s="10" t="str">
        <f t="shared" si="47"/>
        <v/>
      </c>
      <c r="AG359" s="10" t="str">
        <f t="shared" si="47"/>
        <v/>
      </c>
      <c r="AH359" s="14">
        <f t="shared" si="45"/>
        <v>0</v>
      </c>
      <c r="AI359" s="12"/>
      <c r="AJ359" s="11" t="str">
        <f>IFERROR(VLOOKUP(A359,'[1]BP-18 Line Detail'!A$1:AJ$65536,36,FALSE),"")</f>
        <v>All Generation Integration</v>
      </c>
    </row>
    <row r="360" spans="1:36" x14ac:dyDescent="0.3">
      <c r="A360" s="15" t="s">
        <v>1411</v>
      </c>
      <c r="B360" s="29" t="str">
        <f>VLOOKUP(A360,'[1]Line Pivot'!A$1:C$65536,2,FALSE)</f>
        <v>JOHN DAY PH-JOHN DAY NO 4</v>
      </c>
      <c r="C360" s="10">
        <f>VLOOKUP(A360,'[1]Line Pivot'!A$1:C$65536,3,FALSE)</f>
        <v>4045363.8499999996</v>
      </c>
      <c r="D360" s="10">
        <f>IFERROR(VLOOKUP(A360,'[1]BP-18 Line Detail'!A$1:C$65536,3,FALSE),"")</f>
        <v>485642</v>
      </c>
      <c r="E360" s="11">
        <f t="shared" si="42"/>
        <v>7.3299299689895019</v>
      </c>
      <c r="F360" s="12"/>
      <c r="G360" s="10">
        <f>IFERROR(VLOOKUP(A360,'[1]O&amp;M Pivot'!M$1:V$65536,10,FALSE),0)</f>
        <v>628.53142857142859</v>
      </c>
      <c r="H360" s="12"/>
      <c r="I360" s="13">
        <v>1</v>
      </c>
      <c r="J360" s="13" t="s">
        <v>31</v>
      </c>
      <c r="K360" s="13" t="s">
        <v>31</v>
      </c>
      <c r="L360" s="13" t="s">
        <v>31</v>
      </c>
      <c r="M360" s="13" t="s">
        <v>31</v>
      </c>
      <c r="N360" s="13" t="s">
        <v>31</v>
      </c>
      <c r="O360" s="13" t="s">
        <v>31</v>
      </c>
      <c r="P360" s="13">
        <f t="shared" si="43"/>
        <v>1</v>
      </c>
      <c r="Q360" s="12"/>
      <c r="R360" s="41">
        <f t="shared" si="46"/>
        <v>4045363.8499999996</v>
      </c>
      <c r="S360" s="41" t="str">
        <f t="shared" si="46"/>
        <v/>
      </c>
      <c r="T360" s="41" t="str">
        <f t="shared" si="46"/>
        <v/>
      </c>
      <c r="U360" s="41" t="str">
        <f t="shared" si="46"/>
        <v/>
      </c>
      <c r="V360" s="41" t="str">
        <f t="shared" si="46"/>
        <v/>
      </c>
      <c r="W360" s="41" t="str">
        <f t="shared" si="46"/>
        <v/>
      </c>
      <c r="X360" s="41" t="str">
        <f t="shared" si="46"/>
        <v/>
      </c>
      <c r="Y360" s="14">
        <f t="shared" si="44"/>
        <v>0</v>
      </c>
      <c r="Z360" s="12"/>
      <c r="AA360" s="10">
        <f t="shared" si="47"/>
        <v>628.53142857142859</v>
      </c>
      <c r="AB360" s="10" t="str">
        <f t="shared" si="47"/>
        <v/>
      </c>
      <c r="AC360" s="10" t="str">
        <f t="shared" si="47"/>
        <v/>
      </c>
      <c r="AD360" s="10" t="str">
        <f t="shared" si="47"/>
        <v/>
      </c>
      <c r="AE360" s="10" t="str">
        <f t="shared" si="47"/>
        <v/>
      </c>
      <c r="AF360" s="10" t="str">
        <f t="shared" si="47"/>
        <v/>
      </c>
      <c r="AG360" s="10" t="str">
        <f t="shared" si="47"/>
        <v/>
      </c>
      <c r="AH360" s="14">
        <f t="shared" si="45"/>
        <v>0</v>
      </c>
      <c r="AI360" s="12"/>
      <c r="AJ360" s="11" t="str">
        <f>IFERROR(VLOOKUP(A360,'[1]BP-18 Line Detail'!A$1:AJ$65536,36,FALSE),"")</f>
        <v>All Generation Integration</v>
      </c>
    </row>
    <row r="361" spans="1:36" x14ac:dyDescent="0.3">
      <c r="A361" s="15" t="s">
        <v>1412</v>
      </c>
      <c r="B361" s="29" t="str">
        <f>VLOOKUP(A361,'[1]Line Pivot'!A$1:C$65536,2,FALSE)</f>
        <v>JOHN DAY STATION SERVICE-JOHN DAY NO 1</v>
      </c>
      <c r="C361" s="10">
        <f>VLOOKUP(A361,'[1]Line Pivot'!A$1:C$65536,3,FALSE)</f>
        <v>24388.78</v>
      </c>
      <c r="D361" s="10">
        <f>IFERROR(VLOOKUP(A361,'[1]BP-18 Line Detail'!A$1:C$65536,3,FALSE),"")</f>
        <v>24388.78</v>
      </c>
      <c r="E361" s="11">
        <f t="shared" si="42"/>
        <v>0</v>
      </c>
      <c r="F361" s="12"/>
      <c r="G361" s="10">
        <f>IFERROR(VLOOKUP(A361,'[1]O&amp;M Pivot'!M$1:V$65536,10,FALSE),0)</f>
        <v>3423.218571428572</v>
      </c>
      <c r="H361" s="12"/>
      <c r="I361" s="13">
        <v>1</v>
      </c>
      <c r="J361" s="13">
        <v>0</v>
      </c>
      <c r="K361" s="13">
        <v>0</v>
      </c>
      <c r="L361" s="13">
        <v>0</v>
      </c>
      <c r="M361" s="13">
        <v>0</v>
      </c>
      <c r="N361" s="13">
        <v>0</v>
      </c>
      <c r="O361" s="13">
        <v>0</v>
      </c>
      <c r="P361" s="13">
        <f t="shared" si="43"/>
        <v>1</v>
      </c>
      <c r="Q361" s="12"/>
      <c r="R361" s="41">
        <f t="shared" si="46"/>
        <v>24388.78</v>
      </c>
      <c r="S361" s="41">
        <f t="shared" si="46"/>
        <v>0</v>
      </c>
      <c r="T361" s="41">
        <f t="shared" si="46"/>
        <v>0</v>
      </c>
      <c r="U361" s="41">
        <f t="shared" ref="U361:X424" si="48">IFERROR(L361*$C361,"")</f>
        <v>0</v>
      </c>
      <c r="V361" s="41">
        <f t="shared" si="48"/>
        <v>0</v>
      </c>
      <c r="W361" s="41">
        <f t="shared" si="48"/>
        <v>0</v>
      </c>
      <c r="X361" s="41">
        <f t="shared" si="48"/>
        <v>0</v>
      </c>
      <c r="Y361" s="14">
        <f t="shared" si="44"/>
        <v>0</v>
      </c>
      <c r="Z361" s="12"/>
      <c r="AA361" s="10">
        <f t="shared" si="47"/>
        <v>3423.218571428572</v>
      </c>
      <c r="AB361" s="10">
        <f t="shared" si="47"/>
        <v>0</v>
      </c>
      <c r="AC361" s="10">
        <f t="shared" si="47"/>
        <v>0</v>
      </c>
      <c r="AD361" s="10">
        <f t="shared" si="47"/>
        <v>0</v>
      </c>
      <c r="AE361" s="10">
        <f t="shared" si="47"/>
        <v>0</v>
      </c>
      <c r="AF361" s="10">
        <f t="shared" si="47"/>
        <v>0</v>
      </c>
      <c r="AG361" s="10">
        <f t="shared" si="47"/>
        <v>0</v>
      </c>
      <c r="AH361" s="14">
        <f t="shared" si="45"/>
        <v>0</v>
      </c>
      <c r="AI361" s="12"/>
      <c r="AJ361" s="11" t="str">
        <f>IFERROR(VLOOKUP(A361,'[1]BP-18 Line Detail'!A$1:AJ$65536,36,FALSE),"")</f>
        <v>New FY15; Serves the Powerhouse, so assume all GI.  REM 1/28/16</v>
      </c>
    </row>
    <row r="362" spans="1:36" x14ac:dyDescent="0.3">
      <c r="A362" s="15" t="s">
        <v>1413</v>
      </c>
      <c r="B362" s="29" t="str">
        <f>VLOOKUP(A362,'[1]Line Pivot'!A$1:C$65536,2,FALSE)</f>
        <v>JOHN DAY-BIG EDDY NO 1</v>
      </c>
      <c r="C362" s="10">
        <f>VLOOKUP(A362,'[1]Line Pivot'!A$1:C$65536,3,FALSE)</f>
        <v>2008149.003</v>
      </c>
      <c r="D362" s="10">
        <f>IFERROR(VLOOKUP(A362,'[1]BP-18 Line Detail'!A$1:C$65536,3,FALSE),"")</f>
        <v>2008149.003</v>
      </c>
      <c r="E362" s="11">
        <f t="shared" si="42"/>
        <v>0</v>
      </c>
      <c r="F362" s="12"/>
      <c r="G362" s="10">
        <f>IFERROR(VLOOKUP(A362,'[1]O&amp;M Pivot'!M$1:V$65536,10,FALSE),0)</f>
        <v>2557.3028571428576</v>
      </c>
      <c r="H362" s="12"/>
      <c r="I362" s="13" t="s">
        <v>31</v>
      </c>
      <c r="J362" s="13" t="s">
        <v>31</v>
      </c>
      <c r="K362" s="13">
        <v>1</v>
      </c>
      <c r="L362" s="13" t="s">
        <v>31</v>
      </c>
      <c r="M362" s="13" t="s">
        <v>31</v>
      </c>
      <c r="N362" s="13" t="s">
        <v>31</v>
      </c>
      <c r="O362" s="13" t="s">
        <v>31</v>
      </c>
      <c r="P362" s="13">
        <f t="shared" si="43"/>
        <v>1</v>
      </c>
      <c r="Q362" s="12"/>
      <c r="R362" s="41" t="str">
        <f t="shared" ref="R362:W425" si="49">IFERROR(I362*$C362,"")</f>
        <v/>
      </c>
      <c r="S362" s="41" t="str">
        <f t="shared" si="49"/>
        <v/>
      </c>
      <c r="T362" s="41">
        <f t="shared" si="49"/>
        <v>2008149.003</v>
      </c>
      <c r="U362" s="41" t="str">
        <f t="shared" si="48"/>
        <v/>
      </c>
      <c r="V362" s="41" t="str">
        <f t="shared" si="48"/>
        <v/>
      </c>
      <c r="W362" s="41" t="str">
        <f t="shared" si="48"/>
        <v/>
      </c>
      <c r="X362" s="41" t="str">
        <f t="shared" si="48"/>
        <v/>
      </c>
      <c r="Y362" s="14">
        <f t="shared" si="44"/>
        <v>0</v>
      </c>
      <c r="Z362" s="12"/>
      <c r="AA362" s="10" t="str">
        <f t="shared" si="47"/>
        <v/>
      </c>
      <c r="AB362" s="10" t="str">
        <f t="shared" si="47"/>
        <v/>
      </c>
      <c r="AC362" s="10">
        <f t="shared" si="47"/>
        <v>2557.3028571428576</v>
      </c>
      <c r="AD362" s="10" t="str">
        <f t="shared" si="47"/>
        <v/>
      </c>
      <c r="AE362" s="10" t="str">
        <f t="shared" si="47"/>
        <v/>
      </c>
      <c r="AF362" s="10" t="str">
        <f t="shared" si="47"/>
        <v/>
      </c>
      <c r="AG362" s="10" t="str">
        <f t="shared" si="47"/>
        <v/>
      </c>
      <c r="AH362" s="14">
        <f t="shared" si="45"/>
        <v>0</v>
      </c>
      <c r="AI362" s="12"/>
      <c r="AJ362" s="11" t="str">
        <f>IFERROR(VLOOKUP(A362,'[1]BP-18 Line Detail'!A$1:AJ$65536,36,FALSE),"")</f>
        <v>All Southern Intertie</v>
      </c>
    </row>
    <row r="363" spans="1:36" x14ac:dyDescent="0.3">
      <c r="A363" s="15" t="s">
        <v>1414</v>
      </c>
      <c r="B363" s="29" t="str">
        <f>VLOOKUP(A363,'[1]Line Pivot'!A$1:C$65536,2,FALSE)</f>
        <v>JOHN DAY-BIG EDDY NO 2</v>
      </c>
      <c r="C363" s="10">
        <f>VLOOKUP(A363,'[1]Line Pivot'!A$1:C$65536,3,FALSE)</f>
        <v>5433041.330000001</v>
      </c>
      <c r="D363" s="10">
        <f>IFERROR(VLOOKUP(A363,'[1]BP-18 Line Detail'!A$1:C$65536,3,FALSE),"")</f>
        <v>5433041.3300000001</v>
      </c>
      <c r="E363" s="11">
        <f t="shared" si="42"/>
        <v>1.7141827533557129E-16</v>
      </c>
      <c r="F363" s="12"/>
      <c r="G363" s="10">
        <f>IFERROR(VLOOKUP(A363,'[1]O&amp;M Pivot'!M$1:V$65536,10,FALSE),0)</f>
        <v>2492.488571428571</v>
      </c>
      <c r="H363" s="12"/>
      <c r="I363" s="13" t="s">
        <v>31</v>
      </c>
      <c r="J363" s="13">
        <v>1</v>
      </c>
      <c r="K363" s="13" t="s">
        <v>31</v>
      </c>
      <c r="L363" s="13" t="s">
        <v>31</v>
      </c>
      <c r="M363" s="13" t="s">
        <v>31</v>
      </c>
      <c r="N363" s="13" t="s">
        <v>31</v>
      </c>
      <c r="O363" s="13" t="s">
        <v>31</v>
      </c>
      <c r="P363" s="13">
        <f t="shared" si="43"/>
        <v>1</v>
      </c>
      <c r="Q363" s="12"/>
      <c r="R363" s="41" t="str">
        <f t="shared" si="49"/>
        <v/>
      </c>
      <c r="S363" s="41">
        <f t="shared" si="49"/>
        <v>5433041.330000001</v>
      </c>
      <c r="T363" s="41" t="str">
        <f t="shared" si="49"/>
        <v/>
      </c>
      <c r="U363" s="41" t="str">
        <f t="shared" si="48"/>
        <v/>
      </c>
      <c r="V363" s="41" t="str">
        <f t="shared" si="48"/>
        <v/>
      </c>
      <c r="W363" s="41" t="str">
        <f t="shared" si="48"/>
        <v/>
      </c>
      <c r="X363" s="41" t="str">
        <f t="shared" si="48"/>
        <v/>
      </c>
      <c r="Y363" s="14">
        <f t="shared" si="44"/>
        <v>0</v>
      </c>
      <c r="Z363" s="12"/>
      <c r="AA363" s="10" t="str">
        <f t="shared" si="47"/>
        <v/>
      </c>
      <c r="AB363" s="10">
        <f t="shared" si="47"/>
        <v>2492.488571428571</v>
      </c>
      <c r="AC363" s="10" t="str">
        <f t="shared" si="47"/>
        <v/>
      </c>
      <c r="AD363" s="10" t="str">
        <f t="shared" si="47"/>
        <v/>
      </c>
      <c r="AE363" s="10" t="str">
        <f t="shared" si="47"/>
        <v/>
      </c>
      <c r="AF363" s="10" t="str">
        <f t="shared" si="47"/>
        <v/>
      </c>
      <c r="AG363" s="10" t="str">
        <f t="shared" si="47"/>
        <v/>
      </c>
      <c r="AH363" s="14">
        <f t="shared" si="45"/>
        <v>0</v>
      </c>
      <c r="AI363" s="12"/>
      <c r="AJ363" s="11" t="str">
        <f>IFERROR(VLOOKUP(A363,'[1]BP-18 Line Detail'!A$1:AJ$65536,36,FALSE),"")</f>
        <v>All Network</v>
      </c>
    </row>
    <row r="364" spans="1:36" x14ac:dyDescent="0.3">
      <c r="A364" s="15" t="s">
        <v>1415</v>
      </c>
      <c r="B364" s="29" t="str">
        <f>VLOOKUP(A364,'[1]Line Pivot'!A$1:C$65536,2,FALSE)</f>
        <v>JOHN DAY-BIG EDDY NO 2 ML SHERMAN CO</v>
      </c>
      <c r="C364" s="10">
        <f>VLOOKUP(A364,'[1]Line Pivot'!A$1:C$65536,3,FALSE)</f>
        <v>152151.49</v>
      </c>
      <c r="D364" s="10">
        <f>IFERROR(VLOOKUP(A364,'[1]BP-18 Line Detail'!A$1:C$65536,3,FALSE),"")</f>
        <v>152151.49</v>
      </c>
      <c r="E364" s="11">
        <f t="shared" si="42"/>
        <v>0</v>
      </c>
      <c r="F364" s="12"/>
      <c r="G364" s="10">
        <f>IFERROR(VLOOKUP(A364,'[1]O&amp;M Pivot'!M$1:V$65536,10,FALSE),0)</f>
        <v>0</v>
      </c>
      <c r="H364" s="12"/>
      <c r="I364" s="13" t="s">
        <v>31</v>
      </c>
      <c r="J364" s="13">
        <v>1</v>
      </c>
      <c r="K364" s="13" t="s">
        <v>31</v>
      </c>
      <c r="L364" s="13" t="s">
        <v>31</v>
      </c>
      <c r="M364" s="13" t="s">
        <v>31</v>
      </c>
      <c r="N364" s="13" t="s">
        <v>31</v>
      </c>
      <c r="O364" s="13" t="s">
        <v>31</v>
      </c>
      <c r="P364" s="13">
        <f t="shared" si="43"/>
        <v>1</v>
      </c>
      <c r="Q364" s="12"/>
      <c r="R364" s="41" t="str">
        <f t="shared" si="49"/>
        <v/>
      </c>
      <c r="S364" s="41">
        <f t="shared" si="49"/>
        <v>152151.49</v>
      </c>
      <c r="T364" s="41" t="str">
        <f t="shared" si="49"/>
        <v/>
      </c>
      <c r="U364" s="41" t="str">
        <f t="shared" si="48"/>
        <v/>
      </c>
      <c r="V364" s="41" t="str">
        <f t="shared" si="48"/>
        <v/>
      </c>
      <c r="W364" s="41" t="str">
        <f t="shared" si="48"/>
        <v/>
      </c>
      <c r="X364" s="41" t="str">
        <f t="shared" si="48"/>
        <v/>
      </c>
      <c r="Y364" s="14">
        <f t="shared" si="44"/>
        <v>0</v>
      </c>
      <c r="Z364" s="12"/>
      <c r="AA364" s="10" t="str">
        <f t="shared" si="47"/>
        <v/>
      </c>
      <c r="AB364" s="10">
        <f t="shared" si="47"/>
        <v>0</v>
      </c>
      <c r="AC364" s="10" t="str">
        <f t="shared" si="47"/>
        <v/>
      </c>
      <c r="AD364" s="10" t="str">
        <f t="shared" si="47"/>
        <v/>
      </c>
      <c r="AE364" s="10" t="str">
        <f t="shared" si="47"/>
        <v/>
      </c>
      <c r="AF364" s="10" t="str">
        <f t="shared" si="47"/>
        <v/>
      </c>
      <c r="AG364" s="10" t="str">
        <f t="shared" si="47"/>
        <v/>
      </c>
      <c r="AH364" s="14">
        <f t="shared" si="45"/>
        <v>0</v>
      </c>
      <c r="AI364" s="12"/>
      <c r="AJ364" s="11" t="str">
        <f>IFERROR(VLOOKUP(A364,'[1]BP-18 Line Detail'!A$1:AJ$65536,36,FALSE),"")</f>
        <v>MLEASE All Network</v>
      </c>
    </row>
    <row r="365" spans="1:36" x14ac:dyDescent="0.3">
      <c r="A365" s="15" t="s">
        <v>1416</v>
      </c>
      <c r="B365" s="29" t="str">
        <f>VLOOKUP(A365,'[1]Line Pivot'!A$1:C$65536,2,FALSE)</f>
        <v>JOHN DAY-BIG EDDY NO 2 ML WASCO CO</v>
      </c>
      <c r="C365" s="10">
        <f>VLOOKUP(A365,'[1]Line Pivot'!A$1:C$65536,3,FALSE)</f>
        <v>152152.98000000001</v>
      </c>
      <c r="D365" s="10">
        <f>IFERROR(VLOOKUP(A365,'[1]BP-18 Line Detail'!A$1:C$65536,3,FALSE),"")</f>
        <v>152152.98000000001</v>
      </c>
      <c r="E365" s="11">
        <f t="shared" si="42"/>
        <v>0</v>
      </c>
      <c r="F365" s="12"/>
      <c r="G365" s="10">
        <f>IFERROR(VLOOKUP(A365,'[1]O&amp;M Pivot'!M$1:V$65536,10,FALSE),0)</f>
        <v>0</v>
      </c>
      <c r="H365" s="12"/>
      <c r="I365" s="13" t="s">
        <v>31</v>
      </c>
      <c r="J365" s="13">
        <v>1</v>
      </c>
      <c r="K365" s="13" t="s">
        <v>31</v>
      </c>
      <c r="L365" s="13" t="s">
        <v>31</v>
      </c>
      <c r="M365" s="13" t="s">
        <v>31</v>
      </c>
      <c r="N365" s="13" t="s">
        <v>31</v>
      </c>
      <c r="O365" s="13" t="s">
        <v>31</v>
      </c>
      <c r="P365" s="13">
        <f t="shared" si="43"/>
        <v>1</v>
      </c>
      <c r="Q365" s="12"/>
      <c r="R365" s="41" t="str">
        <f t="shared" si="49"/>
        <v/>
      </c>
      <c r="S365" s="41">
        <f t="shared" si="49"/>
        <v>152152.98000000001</v>
      </c>
      <c r="T365" s="41" t="str">
        <f t="shared" si="49"/>
        <v/>
      </c>
      <c r="U365" s="41" t="str">
        <f t="shared" si="48"/>
        <v/>
      </c>
      <c r="V365" s="41" t="str">
        <f t="shared" si="48"/>
        <v/>
      </c>
      <c r="W365" s="41" t="str">
        <f t="shared" si="48"/>
        <v/>
      </c>
      <c r="X365" s="41" t="str">
        <f t="shared" si="48"/>
        <v/>
      </c>
      <c r="Y365" s="14">
        <f t="shared" si="44"/>
        <v>0</v>
      </c>
      <c r="Z365" s="12"/>
      <c r="AA365" s="10" t="str">
        <f t="shared" si="47"/>
        <v/>
      </c>
      <c r="AB365" s="10">
        <f t="shared" si="47"/>
        <v>0</v>
      </c>
      <c r="AC365" s="10" t="str">
        <f t="shared" si="47"/>
        <v/>
      </c>
      <c r="AD365" s="10" t="str">
        <f t="shared" ref="AD365:AG428" si="50">IFERROR(L365*$G365,"")</f>
        <v/>
      </c>
      <c r="AE365" s="10" t="str">
        <f t="shared" si="50"/>
        <v/>
      </c>
      <c r="AF365" s="10" t="str">
        <f t="shared" si="50"/>
        <v/>
      </c>
      <c r="AG365" s="10" t="str">
        <f t="shared" si="50"/>
        <v/>
      </c>
      <c r="AH365" s="14">
        <f t="shared" si="45"/>
        <v>0</v>
      </c>
      <c r="AI365" s="12"/>
      <c r="AJ365" s="11" t="str">
        <f>IFERROR(VLOOKUP(A365,'[1]BP-18 Line Detail'!A$1:AJ$65536,36,FALSE),"")</f>
        <v>MLEASE All Network</v>
      </c>
    </row>
    <row r="366" spans="1:36" x14ac:dyDescent="0.3">
      <c r="A366" s="15" t="s">
        <v>1417</v>
      </c>
      <c r="B366" s="29" t="str">
        <f>VLOOKUP(A366,'[1]Line Pivot'!A$1:C$65536,2,FALSE)</f>
        <v>JOHN DAY-GRIZZLY NO 1</v>
      </c>
      <c r="C366" s="10">
        <f>VLOOKUP(A366,'[1]Line Pivot'!A$1:C$65536,3,FALSE)</f>
        <v>10760175.310000001</v>
      </c>
      <c r="D366" s="10">
        <f>IFERROR(VLOOKUP(A366,'[1]BP-18 Line Detail'!A$1:C$65536,3,FALSE),"")</f>
        <v>10760175.310000001</v>
      </c>
      <c r="E366" s="11">
        <f t="shared" si="42"/>
        <v>0</v>
      </c>
      <c r="F366" s="12"/>
      <c r="G366" s="10">
        <f>IFERROR(VLOOKUP(A366,'[1]O&amp;M Pivot'!M$1:V$65536,10,FALSE),0)</f>
        <v>35252.508571428574</v>
      </c>
      <c r="H366" s="12"/>
      <c r="I366" s="13" t="s">
        <v>31</v>
      </c>
      <c r="J366" s="13" t="s">
        <v>31</v>
      </c>
      <c r="K366" s="13">
        <v>1</v>
      </c>
      <c r="L366" s="13" t="s">
        <v>31</v>
      </c>
      <c r="M366" s="13" t="s">
        <v>31</v>
      </c>
      <c r="N366" s="13" t="s">
        <v>31</v>
      </c>
      <c r="O366" s="13" t="s">
        <v>31</v>
      </c>
      <c r="P366" s="13">
        <f t="shared" si="43"/>
        <v>1</v>
      </c>
      <c r="Q366" s="12"/>
      <c r="R366" s="41" t="str">
        <f t="shared" si="49"/>
        <v/>
      </c>
      <c r="S366" s="41" t="str">
        <f t="shared" si="49"/>
        <v/>
      </c>
      <c r="T366" s="41">
        <f t="shared" si="49"/>
        <v>10760175.310000001</v>
      </c>
      <c r="U366" s="41" t="str">
        <f t="shared" si="48"/>
        <v/>
      </c>
      <c r="V366" s="41" t="str">
        <f t="shared" si="48"/>
        <v/>
      </c>
      <c r="W366" s="41" t="str">
        <f t="shared" si="48"/>
        <v/>
      </c>
      <c r="X366" s="41" t="str">
        <f t="shared" si="48"/>
        <v/>
      </c>
      <c r="Y366" s="14">
        <f t="shared" si="44"/>
        <v>0</v>
      </c>
      <c r="Z366" s="12"/>
      <c r="AA366" s="10" t="str">
        <f t="shared" ref="AA366:AF429" si="51">IFERROR(I366*$G366,"")</f>
        <v/>
      </c>
      <c r="AB366" s="10" t="str">
        <f t="shared" si="51"/>
        <v/>
      </c>
      <c r="AC366" s="10">
        <f t="shared" si="51"/>
        <v>35252.508571428574</v>
      </c>
      <c r="AD366" s="10" t="str">
        <f t="shared" si="50"/>
        <v/>
      </c>
      <c r="AE366" s="10" t="str">
        <f t="shared" si="50"/>
        <v/>
      </c>
      <c r="AF366" s="10" t="str">
        <f t="shared" si="50"/>
        <v/>
      </c>
      <c r="AG366" s="10" t="str">
        <f t="shared" si="50"/>
        <v/>
      </c>
      <c r="AH366" s="14">
        <f t="shared" si="45"/>
        <v>0</v>
      </c>
      <c r="AI366" s="12"/>
      <c r="AJ366" s="11" t="str">
        <f>IFERROR(VLOOKUP(A366,'[1]BP-18 Line Detail'!A$1:AJ$65536,36,FALSE),"")</f>
        <v>All Southern Intertie</v>
      </c>
    </row>
    <row r="367" spans="1:36" x14ac:dyDescent="0.3">
      <c r="A367" s="15" t="s">
        <v>1418</v>
      </c>
      <c r="B367" s="29" t="str">
        <f>VLOOKUP(A367,'[1]Line Pivot'!A$1:C$65536,2,FALSE)</f>
        <v>JOHN DAY-GRIZZLY NO 1 (JEFFERSON CO)</v>
      </c>
      <c r="C367" s="10">
        <f>VLOOKUP(A367,'[1]Line Pivot'!A$1:C$65536,3,FALSE)</f>
        <v>388526.87</v>
      </c>
      <c r="D367" s="10">
        <f>IFERROR(VLOOKUP(A367,'[1]BP-18 Line Detail'!A$1:C$65536,3,FALSE),"")</f>
        <v>388526.87</v>
      </c>
      <c r="E367" s="11">
        <f t="shared" si="42"/>
        <v>0</v>
      </c>
      <c r="F367" s="12"/>
      <c r="G367" s="10">
        <f>IFERROR(VLOOKUP(A367,'[1]O&amp;M Pivot'!M$1:V$65536,10,FALSE),0)</f>
        <v>0</v>
      </c>
      <c r="H367" s="12"/>
      <c r="I367" s="13" t="s">
        <v>31</v>
      </c>
      <c r="J367" s="13" t="s">
        <v>31</v>
      </c>
      <c r="K367" s="13">
        <v>1</v>
      </c>
      <c r="L367" s="13" t="s">
        <v>31</v>
      </c>
      <c r="M367" s="13" t="s">
        <v>31</v>
      </c>
      <c r="N367" s="13" t="s">
        <v>31</v>
      </c>
      <c r="O367" s="13" t="s">
        <v>31</v>
      </c>
      <c r="P367" s="13">
        <f t="shared" si="43"/>
        <v>1</v>
      </c>
      <c r="Q367" s="12"/>
      <c r="R367" s="41" t="str">
        <f t="shared" si="49"/>
        <v/>
      </c>
      <c r="S367" s="41" t="str">
        <f t="shared" si="49"/>
        <v/>
      </c>
      <c r="T367" s="41">
        <f t="shared" si="49"/>
        <v>388526.87</v>
      </c>
      <c r="U367" s="41" t="str">
        <f t="shared" si="48"/>
        <v/>
      </c>
      <c r="V367" s="41" t="str">
        <f t="shared" si="48"/>
        <v/>
      </c>
      <c r="W367" s="41" t="str">
        <f t="shared" si="48"/>
        <v/>
      </c>
      <c r="X367" s="41" t="str">
        <f t="shared" si="48"/>
        <v/>
      </c>
      <c r="Y367" s="14">
        <f t="shared" si="44"/>
        <v>0</v>
      </c>
      <c r="Z367" s="12"/>
      <c r="AA367" s="10" t="str">
        <f t="shared" si="51"/>
        <v/>
      </c>
      <c r="AB367" s="10" t="str">
        <f t="shared" si="51"/>
        <v/>
      </c>
      <c r="AC367" s="10">
        <f t="shared" si="51"/>
        <v>0</v>
      </c>
      <c r="AD367" s="10" t="str">
        <f t="shared" si="50"/>
        <v/>
      </c>
      <c r="AE367" s="10" t="str">
        <f t="shared" si="50"/>
        <v/>
      </c>
      <c r="AF367" s="10" t="str">
        <f t="shared" si="50"/>
        <v/>
      </c>
      <c r="AG367" s="10" t="str">
        <f t="shared" si="50"/>
        <v/>
      </c>
      <c r="AH367" s="14">
        <f t="shared" si="45"/>
        <v>0</v>
      </c>
      <c r="AI367" s="12"/>
      <c r="AJ367" s="11" t="str">
        <f>IFERROR(VLOOKUP(A367,'[1]BP-18 Line Detail'!A$1:AJ$65536,36,FALSE),"")</f>
        <v>MLEASE All Intertie</v>
      </c>
    </row>
    <row r="368" spans="1:36" x14ac:dyDescent="0.3">
      <c r="A368" s="15" t="s">
        <v>1419</v>
      </c>
      <c r="B368" s="29" t="str">
        <f>VLOOKUP(A368,'[1]Line Pivot'!A$1:C$65536,2,FALSE)</f>
        <v>JOHN DAY-GRIZZLY NO 1 (SHERMAN CO)</v>
      </c>
      <c r="C368" s="10">
        <f>VLOOKUP(A368,'[1]Line Pivot'!A$1:C$65536,3,FALSE)</f>
        <v>549297.19999999995</v>
      </c>
      <c r="D368" s="10">
        <f>IFERROR(VLOOKUP(A368,'[1]BP-18 Line Detail'!A$1:C$65536,3,FALSE),"")</f>
        <v>549297.19999999995</v>
      </c>
      <c r="E368" s="11">
        <f t="shared" si="42"/>
        <v>0</v>
      </c>
      <c r="F368" s="12"/>
      <c r="G368" s="10">
        <f>IFERROR(VLOOKUP(A368,'[1]O&amp;M Pivot'!M$1:V$65536,10,FALSE),0)</f>
        <v>0</v>
      </c>
      <c r="H368" s="12"/>
      <c r="I368" s="13" t="s">
        <v>31</v>
      </c>
      <c r="J368" s="13" t="s">
        <v>31</v>
      </c>
      <c r="K368" s="13">
        <v>1</v>
      </c>
      <c r="L368" s="13" t="s">
        <v>31</v>
      </c>
      <c r="M368" s="13" t="s">
        <v>31</v>
      </c>
      <c r="N368" s="13" t="s">
        <v>31</v>
      </c>
      <c r="O368" s="13" t="s">
        <v>31</v>
      </c>
      <c r="P368" s="13">
        <f t="shared" si="43"/>
        <v>1</v>
      </c>
      <c r="Q368" s="12"/>
      <c r="R368" s="41" t="str">
        <f t="shared" si="49"/>
        <v/>
      </c>
      <c r="S368" s="41" t="str">
        <f t="shared" si="49"/>
        <v/>
      </c>
      <c r="T368" s="41">
        <f t="shared" si="49"/>
        <v>549297.19999999995</v>
      </c>
      <c r="U368" s="41" t="str">
        <f t="shared" si="48"/>
        <v/>
      </c>
      <c r="V368" s="41" t="str">
        <f t="shared" si="48"/>
        <v/>
      </c>
      <c r="W368" s="41" t="str">
        <f t="shared" si="48"/>
        <v/>
      </c>
      <c r="X368" s="41" t="str">
        <f t="shared" si="48"/>
        <v/>
      </c>
      <c r="Y368" s="14">
        <f t="shared" si="44"/>
        <v>0</v>
      </c>
      <c r="Z368" s="12"/>
      <c r="AA368" s="10" t="str">
        <f t="shared" si="51"/>
        <v/>
      </c>
      <c r="AB368" s="10" t="str">
        <f t="shared" si="51"/>
        <v/>
      </c>
      <c r="AC368" s="10">
        <f t="shared" si="51"/>
        <v>0</v>
      </c>
      <c r="AD368" s="10" t="str">
        <f t="shared" si="50"/>
        <v/>
      </c>
      <c r="AE368" s="10" t="str">
        <f t="shared" si="50"/>
        <v/>
      </c>
      <c r="AF368" s="10" t="str">
        <f t="shared" si="50"/>
        <v/>
      </c>
      <c r="AG368" s="10" t="str">
        <f t="shared" si="50"/>
        <v/>
      </c>
      <c r="AH368" s="14">
        <f t="shared" si="45"/>
        <v>0</v>
      </c>
      <c r="AI368" s="12"/>
      <c r="AJ368" s="11" t="str">
        <f>IFERROR(VLOOKUP(A368,'[1]BP-18 Line Detail'!A$1:AJ$65536,36,FALSE),"")</f>
        <v>MLEASE All Intertie</v>
      </c>
    </row>
    <row r="369" spans="1:36" x14ac:dyDescent="0.3">
      <c r="A369" s="15" t="s">
        <v>1420</v>
      </c>
      <c r="B369" s="29" t="str">
        <f>VLOOKUP(A369,'[1]Line Pivot'!A$1:C$65536,2,FALSE)</f>
        <v>JOHN DAY-GRIZZLY NO 1 (WASCO CO)</v>
      </c>
      <c r="C369" s="10">
        <f>VLOOKUP(A369,'[1]Line Pivot'!A$1:C$65536,3,FALSE)</f>
        <v>401924.93</v>
      </c>
      <c r="D369" s="10">
        <f>IFERROR(VLOOKUP(A369,'[1]BP-18 Line Detail'!A$1:C$65536,3,FALSE),"")</f>
        <v>401924.93</v>
      </c>
      <c r="E369" s="11">
        <f t="shared" si="42"/>
        <v>0</v>
      </c>
      <c r="F369" s="12"/>
      <c r="G369" s="10">
        <f>IFERROR(VLOOKUP(A369,'[1]O&amp;M Pivot'!M$1:V$65536,10,FALSE),0)</f>
        <v>0</v>
      </c>
      <c r="H369" s="12"/>
      <c r="I369" s="13" t="s">
        <v>31</v>
      </c>
      <c r="J369" s="13" t="s">
        <v>31</v>
      </c>
      <c r="K369" s="13">
        <v>1</v>
      </c>
      <c r="L369" s="13" t="s">
        <v>31</v>
      </c>
      <c r="M369" s="13" t="s">
        <v>31</v>
      </c>
      <c r="N369" s="13" t="s">
        <v>31</v>
      </c>
      <c r="O369" s="13" t="s">
        <v>31</v>
      </c>
      <c r="P369" s="13">
        <f t="shared" si="43"/>
        <v>1</v>
      </c>
      <c r="Q369" s="12"/>
      <c r="R369" s="41" t="str">
        <f t="shared" si="49"/>
        <v/>
      </c>
      <c r="S369" s="41" t="str">
        <f t="shared" si="49"/>
        <v/>
      </c>
      <c r="T369" s="41">
        <f t="shared" si="49"/>
        <v>401924.93</v>
      </c>
      <c r="U369" s="41" t="str">
        <f t="shared" si="48"/>
        <v/>
      </c>
      <c r="V369" s="41" t="str">
        <f t="shared" si="48"/>
        <v/>
      </c>
      <c r="W369" s="41" t="str">
        <f t="shared" si="48"/>
        <v/>
      </c>
      <c r="X369" s="41" t="str">
        <f t="shared" si="48"/>
        <v/>
      </c>
      <c r="Y369" s="14">
        <f t="shared" si="44"/>
        <v>0</v>
      </c>
      <c r="Z369" s="12"/>
      <c r="AA369" s="10" t="str">
        <f t="shared" si="51"/>
        <v/>
      </c>
      <c r="AB369" s="10" t="str">
        <f t="shared" si="51"/>
        <v/>
      </c>
      <c r="AC369" s="10">
        <f t="shared" si="51"/>
        <v>0</v>
      </c>
      <c r="AD369" s="10" t="str">
        <f t="shared" si="50"/>
        <v/>
      </c>
      <c r="AE369" s="10" t="str">
        <f t="shared" si="50"/>
        <v/>
      </c>
      <c r="AF369" s="10" t="str">
        <f t="shared" si="50"/>
        <v/>
      </c>
      <c r="AG369" s="10" t="str">
        <f t="shared" si="50"/>
        <v/>
      </c>
      <c r="AH369" s="14">
        <f t="shared" si="45"/>
        <v>0</v>
      </c>
      <c r="AI369" s="12"/>
      <c r="AJ369" s="11" t="str">
        <f>IFERROR(VLOOKUP(A369,'[1]BP-18 Line Detail'!A$1:AJ$65536,36,FALSE),"")</f>
        <v>MLEASE All Intertie</v>
      </c>
    </row>
    <row r="370" spans="1:36" x14ac:dyDescent="0.3">
      <c r="A370" s="15" t="s">
        <v>1421</v>
      </c>
      <c r="B370" s="29" t="str">
        <f>VLOOKUP(A370,'[1]Line Pivot'!A$1:C$65536,2,FALSE)</f>
        <v>JOHN DAY-GRIZZLY NO 2</v>
      </c>
      <c r="C370" s="10">
        <f>VLOOKUP(A370,'[1]Line Pivot'!A$1:C$65536,3,FALSE)</f>
        <v>9149545.1799999997</v>
      </c>
      <c r="D370" s="10">
        <f>IFERROR(VLOOKUP(A370,'[1]BP-18 Line Detail'!A$1:C$65536,3,FALSE),"")</f>
        <v>9149545.1799999997</v>
      </c>
      <c r="E370" s="11">
        <f t="shared" si="42"/>
        <v>0</v>
      </c>
      <c r="F370" s="12"/>
      <c r="G370" s="10">
        <f>IFERROR(VLOOKUP(A370,'[1]O&amp;M Pivot'!M$1:V$65536,10,FALSE),0)</f>
        <v>25459.407142857144</v>
      </c>
      <c r="H370" s="12"/>
      <c r="I370" s="13" t="s">
        <v>31</v>
      </c>
      <c r="J370" s="13" t="s">
        <v>31</v>
      </c>
      <c r="K370" s="13">
        <v>1</v>
      </c>
      <c r="L370" s="13" t="s">
        <v>31</v>
      </c>
      <c r="M370" s="13" t="s">
        <v>31</v>
      </c>
      <c r="N370" s="13" t="s">
        <v>31</v>
      </c>
      <c r="O370" s="13" t="s">
        <v>31</v>
      </c>
      <c r="P370" s="13">
        <f t="shared" si="43"/>
        <v>1</v>
      </c>
      <c r="Q370" s="12"/>
      <c r="R370" s="41" t="str">
        <f t="shared" si="49"/>
        <v/>
      </c>
      <c r="S370" s="41" t="str">
        <f t="shared" si="49"/>
        <v/>
      </c>
      <c r="T370" s="41">
        <f t="shared" si="49"/>
        <v>9149545.1799999997</v>
      </c>
      <c r="U370" s="41" t="str">
        <f t="shared" si="48"/>
        <v/>
      </c>
      <c r="V370" s="41" t="str">
        <f t="shared" si="48"/>
        <v/>
      </c>
      <c r="W370" s="41" t="str">
        <f t="shared" si="48"/>
        <v/>
      </c>
      <c r="X370" s="41" t="str">
        <f t="shared" si="48"/>
        <v/>
      </c>
      <c r="Y370" s="14">
        <f t="shared" si="44"/>
        <v>0</v>
      </c>
      <c r="Z370" s="12"/>
      <c r="AA370" s="10" t="str">
        <f t="shared" si="51"/>
        <v/>
      </c>
      <c r="AB370" s="10" t="str">
        <f t="shared" si="51"/>
        <v/>
      </c>
      <c r="AC370" s="10">
        <f t="shared" si="51"/>
        <v>25459.407142857144</v>
      </c>
      <c r="AD370" s="10" t="str">
        <f t="shared" si="50"/>
        <v/>
      </c>
      <c r="AE370" s="10" t="str">
        <f t="shared" si="50"/>
        <v/>
      </c>
      <c r="AF370" s="10" t="str">
        <f t="shared" si="50"/>
        <v/>
      </c>
      <c r="AG370" s="10" t="str">
        <f t="shared" si="50"/>
        <v/>
      </c>
      <c r="AH370" s="14">
        <f t="shared" si="45"/>
        <v>0</v>
      </c>
      <c r="AI370" s="12"/>
      <c r="AJ370" s="11" t="str">
        <f>IFERROR(VLOOKUP(A370,'[1]BP-18 Line Detail'!A$1:AJ$65536,36,FALSE),"")</f>
        <v>All Southern Intertie</v>
      </c>
    </row>
    <row r="371" spans="1:36" x14ac:dyDescent="0.3">
      <c r="A371" s="15" t="s">
        <v>1422</v>
      </c>
      <c r="B371" s="29" t="str">
        <f>VLOOKUP(A371,'[1]Line Pivot'!A$1:C$65536,2,FALSE)</f>
        <v>JOHN DAY-GRIZZLY NO 2 ML JEFFERSON CO</v>
      </c>
      <c r="C371" s="10">
        <f>VLOOKUP(A371,'[1]Line Pivot'!A$1:C$65536,3,FALSE)</f>
        <v>384011.39</v>
      </c>
      <c r="D371" s="10">
        <f>IFERROR(VLOOKUP(A371,'[1]BP-18 Line Detail'!A$1:C$65536,3,FALSE),"")</f>
        <v>384011.39</v>
      </c>
      <c r="E371" s="11">
        <f t="shared" si="42"/>
        <v>0</v>
      </c>
      <c r="F371" s="12"/>
      <c r="G371" s="10">
        <f>IFERROR(VLOOKUP(A371,'[1]O&amp;M Pivot'!M$1:V$65536,10,FALSE),0)</f>
        <v>0</v>
      </c>
      <c r="H371" s="12"/>
      <c r="I371" s="13" t="s">
        <v>31</v>
      </c>
      <c r="J371" s="13" t="s">
        <v>31</v>
      </c>
      <c r="K371" s="13">
        <v>1</v>
      </c>
      <c r="L371" s="13" t="s">
        <v>31</v>
      </c>
      <c r="M371" s="13" t="s">
        <v>31</v>
      </c>
      <c r="N371" s="13" t="s">
        <v>31</v>
      </c>
      <c r="O371" s="13" t="s">
        <v>31</v>
      </c>
      <c r="P371" s="13">
        <f t="shared" si="43"/>
        <v>1</v>
      </c>
      <c r="Q371" s="12"/>
      <c r="R371" s="41" t="str">
        <f t="shared" si="49"/>
        <v/>
      </c>
      <c r="S371" s="41" t="str">
        <f t="shared" si="49"/>
        <v/>
      </c>
      <c r="T371" s="41">
        <f t="shared" si="49"/>
        <v>384011.39</v>
      </c>
      <c r="U371" s="41" t="str">
        <f t="shared" si="48"/>
        <v/>
      </c>
      <c r="V371" s="41" t="str">
        <f t="shared" si="48"/>
        <v/>
      </c>
      <c r="W371" s="41" t="str">
        <f t="shared" si="48"/>
        <v/>
      </c>
      <c r="X371" s="41" t="str">
        <f t="shared" si="48"/>
        <v/>
      </c>
      <c r="Y371" s="14">
        <f t="shared" si="44"/>
        <v>0</v>
      </c>
      <c r="Z371" s="12"/>
      <c r="AA371" s="10" t="str">
        <f t="shared" si="51"/>
        <v/>
      </c>
      <c r="AB371" s="10" t="str">
        <f t="shared" si="51"/>
        <v/>
      </c>
      <c r="AC371" s="10">
        <f t="shared" si="51"/>
        <v>0</v>
      </c>
      <c r="AD371" s="10" t="str">
        <f t="shared" si="50"/>
        <v/>
      </c>
      <c r="AE371" s="10" t="str">
        <f t="shared" si="50"/>
        <v/>
      </c>
      <c r="AF371" s="10" t="str">
        <f t="shared" si="50"/>
        <v/>
      </c>
      <c r="AG371" s="10" t="str">
        <f t="shared" si="50"/>
        <v/>
      </c>
      <c r="AH371" s="14">
        <f t="shared" si="45"/>
        <v>0</v>
      </c>
      <c r="AI371" s="12"/>
      <c r="AJ371" s="11" t="str">
        <f>IFERROR(VLOOKUP(A371,'[1]BP-18 Line Detail'!A$1:AJ$65536,36,FALSE),"")</f>
        <v>MLEASE All Intertie</v>
      </c>
    </row>
    <row r="372" spans="1:36" x14ac:dyDescent="0.3">
      <c r="A372" s="15" t="s">
        <v>1423</v>
      </c>
      <c r="B372" s="29" t="str">
        <f>VLOOKUP(A372,'[1]Line Pivot'!A$1:C$65536,2,FALSE)</f>
        <v>JOHN DAY-GRIZZLY NO 2 ML SHERMAN CO</v>
      </c>
      <c r="C372" s="10">
        <f>VLOOKUP(A372,'[1]Line Pivot'!A$1:C$65536,3,FALSE)</f>
        <v>576017.88</v>
      </c>
      <c r="D372" s="10">
        <f>IFERROR(VLOOKUP(A372,'[1]BP-18 Line Detail'!A$1:C$65536,3,FALSE),"")</f>
        <v>576017.88</v>
      </c>
      <c r="E372" s="11">
        <f t="shared" si="42"/>
        <v>0</v>
      </c>
      <c r="F372" s="12"/>
      <c r="G372" s="10">
        <f>IFERROR(VLOOKUP(A372,'[1]O&amp;M Pivot'!M$1:V$65536,10,FALSE),0)</f>
        <v>0</v>
      </c>
      <c r="H372" s="12"/>
      <c r="I372" s="13" t="s">
        <v>31</v>
      </c>
      <c r="J372" s="13" t="s">
        <v>31</v>
      </c>
      <c r="K372" s="13">
        <v>1</v>
      </c>
      <c r="L372" s="13" t="s">
        <v>31</v>
      </c>
      <c r="M372" s="13" t="s">
        <v>31</v>
      </c>
      <c r="N372" s="13" t="s">
        <v>31</v>
      </c>
      <c r="O372" s="13" t="s">
        <v>31</v>
      </c>
      <c r="P372" s="13">
        <f t="shared" si="43"/>
        <v>1</v>
      </c>
      <c r="Q372" s="12"/>
      <c r="R372" s="41" t="str">
        <f t="shared" si="49"/>
        <v/>
      </c>
      <c r="S372" s="41" t="str">
        <f t="shared" si="49"/>
        <v/>
      </c>
      <c r="T372" s="41">
        <f t="shared" si="49"/>
        <v>576017.88</v>
      </c>
      <c r="U372" s="41" t="str">
        <f t="shared" si="48"/>
        <v/>
      </c>
      <c r="V372" s="41" t="str">
        <f t="shared" si="48"/>
        <v/>
      </c>
      <c r="W372" s="41" t="str">
        <f t="shared" si="48"/>
        <v/>
      </c>
      <c r="X372" s="41" t="str">
        <f t="shared" si="48"/>
        <v/>
      </c>
      <c r="Y372" s="14">
        <f t="shared" si="44"/>
        <v>0</v>
      </c>
      <c r="Z372" s="12"/>
      <c r="AA372" s="10" t="str">
        <f t="shared" si="51"/>
        <v/>
      </c>
      <c r="AB372" s="10" t="str">
        <f t="shared" si="51"/>
        <v/>
      </c>
      <c r="AC372" s="10">
        <f t="shared" si="51"/>
        <v>0</v>
      </c>
      <c r="AD372" s="10" t="str">
        <f t="shared" si="50"/>
        <v/>
      </c>
      <c r="AE372" s="10" t="str">
        <f t="shared" si="50"/>
        <v/>
      </c>
      <c r="AF372" s="10" t="str">
        <f t="shared" si="50"/>
        <v/>
      </c>
      <c r="AG372" s="10" t="str">
        <f t="shared" si="50"/>
        <v/>
      </c>
      <c r="AH372" s="14">
        <f t="shared" si="45"/>
        <v>0</v>
      </c>
      <c r="AI372" s="12"/>
      <c r="AJ372" s="11" t="str">
        <f>IFERROR(VLOOKUP(A372,'[1]BP-18 Line Detail'!A$1:AJ$65536,36,FALSE),"")</f>
        <v>MLEASE All Intertie</v>
      </c>
    </row>
    <row r="373" spans="1:36" x14ac:dyDescent="0.3">
      <c r="A373" s="15" t="s">
        <v>1424</v>
      </c>
      <c r="B373" s="29" t="str">
        <f>VLOOKUP(A373,'[1]Line Pivot'!A$1:C$65536,2,FALSE)</f>
        <v>JOHN DAY-GRIZZLY NO 2 ML WASCO CO</v>
      </c>
      <c r="C373" s="10">
        <f>VLOOKUP(A373,'[1]Line Pivot'!A$1:C$65536,3,FALSE)</f>
        <v>411441.51</v>
      </c>
      <c r="D373" s="10">
        <f>IFERROR(VLOOKUP(A373,'[1]BP-18 Line Detail'!A$1:C$65536,3,FALSE),"")</f>
        <v>411441.51</v>
      </c>
      <c r="E373" s="11">
        <f t="shared" si="42"/>
        <v>0</v>
      </c>
      <c r="F373" s="12"/>
      <c r="G373" s="10">
        <f>IFERROR(VLOOKUP(A373,'[1]O&amp;M Pivot'!M$1:V$65536,10,FALSE),0)</f>
        <v>0</v>
      </c>
      <c r="H373" s="12"/>
      <c r="I373" s="13" t="s">
        <v>31</v>
      </c>
      <c r="J373" s="13" t="s">
        <v>31</v>
      </c>
      <c r="K373" s="13">
        <v>1</v>
      </c>
      <c r="L373" s="13" t="s">
        <v>31</v>
      </c>
      <c r="M373" s="13" t="s">
        <v>31</v>
      </c>
      <c r="N373" s="13" t="s">
        <v>31</v>
      </c>
      <c r="O373" s="13" t="s">
        <v>31</v>
      </c>
      <c r="P373" s="13">
        <f t="shared" si="43"/>
        <v>1</v>
      </c>
      <c r="Q373" s="12"/>
      <c r="R373" s="41" t="str">
        <f t="shared" si="49"/>
        <v/>
      </c>
      <c r="S373" s="41" t="str">
        <f t="shared" si="49"/>
        <v/>
      </c>
      <c r="T373" s="41">
        <f t="shared" si="49"/>
        <v>411441.51</v>
      </c>
      <c r="U373" s="41" t="str">
        <f t="shared" si="48"/>
        <v/>
      </c>
      <c r="V373" s="41" t="str">
        <f t="shared" si="48"/>
        <v/>
      </c>
      <c r="W373" s="41" t="str">
        <f t="shared" si="48"/>
        <v/>
      </c>
      <c r="X373" s="41" t="str">
        <f t="shared" si="48"/>
        <v/>
      </c>
      <c r="Y373" s="14">
        <f t="shared" si="44"/>
        <v>0</v>
      </c>
      <c r="Z373" s="12"/>
      <c r="AA373" s="10" t="str">
        <f t="shared" si="51"/>
        <v/>
      </c>
      <c r="AB373" s="10" t="str">
        <f t="shared" si="51"/>
        <v/>
      </c>
      <c r="AC373" s="10">
        <f t="shared" si="51"/>
        <v>0</v>
      </c>
      <c r="AD373" s="10" t="str">
        <f t="shared" si="50"/>
        <v/>
      </c>
      <c r="AE373" s="10" t="str">
        <f t="shared" si="50"/>
        <v/>
      </c>
      <c r="AF373" s="10" t="str">
        <f t="shared" si="50"/>
        <v/>
      </c>
      <c r="AG373" s="10" t="str">
        <f t="shared" si="50"/>
        <v/>
      </c>
      <c r="AH373" s="14">
        <f t="shared" si="45"/>
        <v>0</v>
      </c>
      <c r="AI373" s="12"/>
      <c r="AJ373" s="11" t="str">
        <f>IFERROR(VLOOKUP(A373,'[1]BP-18 Line Detail'!A$1:AJ$65536,36,FALSE),"")</f>
        <v>MLEASE All Network</v>
      </c>
    </row>
    <row r="374" spans="1:36" x14ac:dyDescent="0.3">
      <c r="A374" s="15" t="s">
        <v>1425</v>
      </c>
      <c r="B374" s="29" t="str">
        <f>VLOOKUP(A374,'[1]Line Pivot'!A$1:C$65536,2,FALSE)</f>
        <v>JOHN DAY-MARION NO 1</v>
      </c>
      <c r="C374" s="10">
        <f>VLOOKUP(A374,'[1]Line Pivot'!A$1:C$65536,3,FALSE)</f>
        <v>18300578.860000003</v>
      </c>
      <c r="D374" s="10">
        <f>IFERROR(VLOOKUP(A374,'[1]BP-18 Line Detail'!A$1:C$65536,3,FALSE),"")</f>
        <v>18300578.860000003</v>
      </c>
      <c r="E374" s="11">
        <f t="shared" si="42"/>
        <v>0</v>
      </c>
      <c r="F374" s="12"/>
      <c r="G374" s="10">
        <f>IFERROR(VLOOKUP(A374,'[1]O&amp;M Pivot'!M$1:V$65536,10,FALSE),0)</f>
        <v>68511.98</v>
      </c>
      <c r="H374" s="12"/>
      <c r="I374" s="13" t="s">
        <v>31</v>
      </c>
      <c r="J374" s="13">
        <v>1</v>
      </c>
      <c r="K374" s="13" t="s">
        <v>31</v>
      </c>
      <c r="L374" s="13" t="s">
        <v>31</v>
      </c>
      <c r="M374" s="13" t="s">
        <v>31</v>
      </c>
      <c r="N374" s="13" t="s">
        <v>31</v>
      </c>
      <c r="O374" s="13" t="s">
        <v>31</v>
      </c>
      <c r="P374" s="13">
        <f t="shared" si="43"/>
        <v>1</v>
      </c>
      <c r="Q374" s="12"/>
      <c r="R374" s="41" t="str">
        <f t="shared" si="49"/>
        <v/>
      </c>
      <c r="S374" s="41">
        <f t="shared" si="49"/>
        <v>18300578.860000003</v>
      </c>
      <c r="T374" s="41" t="str">
        <f t="shared" si="49"/>
        <v/>
      </c>
      <c r="U374" s="41" t="str">
        <f t="shared" si="48"/>
        <v/>
      </c>
      <c r="V374" s="41" t="str">
        <f t="shared" si="48"/>
        <v/>
      </c>
      <c r="W374" s="41" t="str">
        <f t="shared" si="48"/>
        <v/>
      </c>
      <c r="X374" s="41" t="str">
        <f t="shared" si="48"/>
        <v/>
      </c>
      <c r="Y374" s="14">
        <f t="shared" si="44"/>
        <v>0</v>
      </c>
      <c r="Z374" s="12"/>
      <c r="AA374" s="10" t="str">
        <f t="shared" si="51"/>
        <v/>
      </c>
      <c r="AB374" s="10">
        <f t="shared" si="51"/>
        <v>68511.98</v>
      </c>
      <c r="AC374" s="10" t="str">
        <f t="shared" si="51"/>
        <v/>
      </c>
      <c r="AD374" s="10" t="str">
        <f t="shared" si="50"/>
        <v/>
      </c>
      <c r="AE374" s="10" t="str">
        <f t="shared" si="50"/>
        <v/>
      </c>
      <c r="AF374" s="10" t="str">
        <f t="shared" si="50"/>
        <v/>
      </c>
      <c r="AG374" s="10" t="str">
        <f t="shared" si="50"/>
        <v/>
      </c>
      <c r="AH374" s="14">
        <f t="shared" si="45"/>
        <v>0</v>
      </c>
      <c r="AI374" s="12"/>
      <c r="AJ374" s="11" t="str">
        <f>IFERROR(VLOOKUP(A374,'[1]BP-18 Line Detail'!A$1:AJ$65536,36,FALSE),"")</f>
        <v>All Network</v>
      </c>
    </row>
    <row r="375" spans="1:36" x14ac:dyDescent="0.3">
      <c r="A375" s="15" t="s">
        <v>1426</v>
      </c>
      <c r="B375" s="29" t="str">
        <f>VLOOKUP(A375,'[1]Line Pivot'!A$1:C$65536,2,FALSE)</f>
        <v>JONES CANYON-SANTIAM NO 1</v>
      </c>
      <c r="C375" s="10">
        <f>VLOOKUP(A375,'[1]Line Pivot'!A$1:C$65536,3,FALSE)</f>
        <v>5460610.9499999993</v>
      </c>
      <c r="D375" s="10">
        <f>IFERROR(VLOOKUP(A375,'[1]BP-18 Line Detail'!A$1:C$65536,3,FALSE),"")</f>
        <v>5460610.9500000011</v>
      </c>
      <c r="E375" s="11">
        <f t="shared" si="42"/>
        <v>-3.4110563200459405E-16</v>
      </c>
      <c r="F375" s="12"/>
      <c r="G375" s="10">
        <f>IFERROR(VLOOKUP(A375,'[1]O&amp;M Pivot'!M$1:V$65536,10,FALSE),0)</f>
        <v>42933.705714285716</v>
      </c>
      <c r="H375" s="12"/>
      <c r="I375" s="13" t="s">
        <v>31</v>
      </c>
      <c r="J375" s="13">
        <v>1</v>
      </c>
      <c r="K375" s="13" t="s">
        <v>31</v>
      </c>
      <c r="L375" s="13" t="s">
        <v>31</v>
      </c>
      <c r="M375" s="13" t="s">
        <v>31</v>
      </c>
      <c r="N375" s="13" t="s">
        <v>31</v>
      </c>
      <c r="O375" s="13" t="s">
        <v>31</v>
      </c>
      <c r="P375" s="13">
        <f t="shared" si="43"/>
        <v>1</v>
      </c>
      <c r="Q375" s="12"/>
      <c r="R375" s="41" t="str">
        <f t="shared" si="49"/>
        <v/>
      </c>
      <c r="S375" s="41">
        <f t="shared" si="49"/>
        <v>5460610.9499999993</v>
      </c>
      <c r="T375" s="41" t="str">
        <f t="shared" si="49"/>
        <v/>
      </c>
      <c r="U375" s="41" t="str">
        <f t="shared" si="48"/>
        <v/>
      </c>
      <c r="V375" s="41" t="str">
        <f t="shared" si="48"/>
        <v/>
      </c>
      <c r="W375" s="41" t="str">
        <f t="shared" si="48"/>
        <v/>
      </c>
      <c r="X375" s="41" t="str">
        <f t="shared" si="48"/>
        <v/>
      </c>
      <c r="Y375" s="14">
        <f t="shared" si="44"/>
        <v>0</v>
      </c>
      <c r="Z375" s="12"/>
      <c r="AA375" s="10" t="str">
        <f t="shared" si="51"/>
        <v/>
      </c>
      <c r="AB375" s="10">
        <f t="shared" si="51"/>
        <v>42933.705714285716</v>
      </c>
      <c r="AC375" s="10" t="str">
        <f t="shared" si="51"/>
        <v/>
      </c>
      <c r="AD375" s="10" t="str">
        <f t="shared" si="50"/>
        <v/>
      </c>
      <c r="AE375" s="10" t="str">
        <f t="shared" si="50"/>
        <v/>
      </c>
      <c r="AF375" s="10" t="str">
        <f t="shared" si="50"/>
        <v/>
      </c>
      <c r="AG375" s="10" t="str">
        <f t="shared" si="50"/>
        <v/>
      </c>
      <c r="AH375" s="14">
        <f t="shared" si="45"/>
        <v>0</v>
      </c>
      <c r="AI375" s="12"/>
      <c r="AJ375" s="11" t="str">
        <f>IFERROR(VLOOKUP(A375,'[1]BP-18 Line Detail'!A$1:AJ$65536,36,FALSE),"")</f>
        <v>All Network</v>
      </c>
    </row>
    <row r="376" spans="1:36" x14ac:dyDescent="0.3">
      <c r="A376" s="15" t="s">
        <v>1427</v>
      </c>
      <c r="B376" s="29" t="str">
        <f>VLOOKUP(A376,'[1]Line Pivot'!A$1:C$65536,2,FALSE)</f>
        <v>JUNCTION CITY TAP TO ALBANY-EUGENE NO 1</v>
      </c>
      <c r="C376" s="10">
        <f>VLOOKUP(A376,'[1]Line Pivot'!A$1:C$65536,3,FALSE)</f>
        <v>2182</v>
      </c>
      <c r="D376" s="10">
        <f>IFERROR(VLOOKUP(A376,'[1]BP-18 Line Detail'!A$1:C$65536,3,FALSE),"")</f>
        <v>2182</v>
      </c>
      <c r="E376" s="11">
        <f t="shared" si="42"/>
        <v>0</v>
      </c>
      <c r="F376" s="12"/>
      <c r="G376" s="10">
        <f>IFERROR(VLOOKUP(A376,'[1]O&amp;M Pivot'!M$1:V$65536,10,FALSE),0)</f>
        <v>78.695714285714288</v>
      </c>
      <c r="H376" s="12"/>
      <c r="I376" s="13" t="s">
        <v>31</v>
      </c>
      <c r="J376" s="13">
        <v>1</v>
      </c>
      <c r="K376" s="13" t="s">
        <v>31</v>
      </c>
      <c r="L376" s="13" t="s">
        <v>31</v>
      </c>
      <c r="M376" s="13" t="s">
        <v>31</v>
      </c>
      <c r="N376" s="13" t="s">
        <v>31</v>
      </c>
      <c r="O376" s="13" t="s">
        <v>31</v>
      </c>
      <c r="P376" s="13">
        <f t="shared" si="43"/>
        <v>1</v>
      </c>
      <c r="Q376" s="12"/>
      <c r="R376" s="41" t="str">
        <f t="shared" si="49"/>
        <v/>
      </c>
      <c r="S376" s="41">
        <f t="shared" si="49"/>
        <v>2182</v>
      </c>
      <c r="T376" s="41" t="str">
        <f t="shared" si="49"/>
        <v/>
      </c>
      <c r="U376" s="41" t="str">
        <f t="shared" si="48"/>
        <v/>
      </c>
      <c r="V376" s="41" t="str">
        <f t="shared" si="48"/>
        <v/>
      </c>
      <c r="W376" s="41" t="str">
        <f t="shared" si="48"/>
        <v/>
      </c>
      <c r="X376" s="41" t="str">
        <f t="shared" si="48"/>
        <v/>
      </c>
      <c r="Y376" s="14">
        <f t="shared" si="44"/>
        <v>0</v>
      </c>
      <c r="Z376" s="12"/>
      <c r="AA376" s="10" t="str">
        <f t="shared" si="51"/>
        <v/>
      </c>
      <c r="AB376" s="10">
        <f t="shared" si="51"/>
        <v>78.695714285714288</v>
      </c>
      <c r="AC376" s="10" t="str">
        <f t="shared" si="51"/>
        <v/>
      </c>
      <c r="AD376" s="10" t="str">
        <f t="shared" si="50"/>
        <v/>
      </c>
      <c r="AE376" s="10" t="str">
        <f t="shared" si="50"/>
        <v/>
      </c>
      <c r="AF376" s="10" t="str">
        <f t="shared" si="50"/>
        <v/>
      </c>
      <c r="AG376" s="10" t="str">
        <f t="shared" si="50"/>
        <v/>
      </c>
      <c r="AH376" s="14">
        <f t="shared" si="45"/>
        <v>0</v>
      </c>
      <c r="AI376" s="12"/>
      <c r="AJ376" s="11" t="str">
        <f>IFERROR(VLOOKUP(A376,'[1]BP-18 Line Detail'!A$1:AJ$65536,36,FALSE),"")</f>
        <v>All Network</v>
      </c>
    </row>
    <row r="377" spans="1:36" x14ac:dyDescent="0.3">
      <c r="A377" s="15" t="s">
        <v>1428</v>
      </c>
      <c r="B377" s="29" t="str">
        <f>VLOOKUP(A377,'[1]Line Pivot'!A$1:C$65536,2,FALSE)</f>
        <v>KALISPELL-KERR NO 1</v>
      </c>
      <c r="C377" s="10">
        <f>VLOOKUP(A377,'[1]Line Pivot'!A$1:C$65536,3,FALSE)</f>
        <v>1401944.0899999999</v>
      </c>
      <c r="D377" s="10">
        <f>IFERROR(VLOOKUP(A377,'[1]BP-18 Line Detail'!A$1:C$65536,3,FALSE),"")</f>
        <v>1401944.0899999999</v>
      </c>
      <c r="E377" s="11">
        <f t="shared" si="42"/>
        <v>0</v>
      </c>
      <c r="F377" s="12"/>
      <c r="G377" s="10">
        <f>IFERROR(VLOOKUP(A377,'[1]O&amp;M Pivot'!M$1:V$65536,10,FALSE),0)</f>
        <v>29162.688571428578</v>
      </c>
      <c r="H377" s="12"/>
      <c r="I377" s="13" t="s">
        <v>31</v>
      </c>
      <c r="J377" s="13">
        <v>1</v>
      </c>
      <c r="K377" s="13" t="s">
        <v>31</v>
      </c>
      <c r="L377" s="13" t="s">
        <v>31</v>
      </c>
      <c r="M377" s="13" t="s">
        <v>31</v>
      </c>
      <c r="N377" s="13" t="s">
        <v>31</v>
      </c>
      <c r="O377" s="13" t="s">
        <v>31</v>
      </c>
      <c r="P377" s="13">
        <f t="shared" si="43"/>
        <v>1</v>
      </c>
      <c r="Q377" s="12"/>
      <c r="R377" s="41" t="str">
        <f t="shared" si="49"/>
        <v/>
      </c>
      <c r="S377" s="41">
        <f t="shared" si="49"/>
        <v>1401944.0899999999</v>
      </c>
      <c r="T377" s="41" t="str">
        <f t="shared" si="49"/>
        <v/>
      </c>
      <c r="U377" s="41" t="str">
        <f t="shared" si="48"/>
        <v/>
      </c>
      <c r="V377" s="41" t="str">
        <f t="shared" si="48"/>
        <v/>
      </c>
      <c r="W377" s="41" t="str">
        <f t="shared" si="48"/>
        <v/>
      </c>
      <c r="X377" s="41" t="str">
        <f t="shared" si="48"/>
        <v/>
      </c>
      <c r="Y377" s="14">
        <f t="shared" si="44"/>
        <v>0</v>
      </c>
      <c r="Z377" s="12"/>
      <c r="AA377" s="10" t="str">
        <f t="shared" si="51"/>
        <v/>
      </c>
      <c r="AB377" s="10">
        <f t="shared" si="51"/>
        <v>29162.688571428578</v>
      </c>
      <c r="AC377" s="10" t="str">
        <f t="shared" si="51"/>
        <v/>
      </c>
      <c r="AD377" s="10" t="str">
        <f t="shared" si="50"/>
        <v/>
      </c>
      <c r="AE377" s="10" t="str">
        <f t="shared" si="50"/>
        <v/>
      </c>
      <c r="AF377" s="10" t="str">
        <f t="shared" si="50"/>
        <v/>
      </c>
      <c r="AG377" s="10" t="str">
        <f t="shared" si="50"/>
        <v/>
      </c>
      <c r="AH377" s="14">
        <f t="shared" si="45"/>
        <v>0</v>
      </c>
      <c r="AI377" s="12"/>
      <c r="AJ377" s="11" t="str">
        <f>IFERROR(VLOOKUP(A377,'[1]BP-18 Line Detail'!A$1:AJ$65536,36,FALSE),"")</f>
        <v>All Network</v>
      </c>
    </row>
    <row r="378" spans="1:36" x14ac:dyDescent="0.3">
      <c r="A378" s="15" t="s">
        <v>1429</v>
      </c>
      <c r="B378" s="29" t="str">
        <f>VLOOKUP(A378,'[1]Line Pivot'!A$1:C$65536,2,FALSE)</f>
        <v>KEELER-ALLSTON NO 1</v>
      </c>
      <c r="C378" s="10">
        <f>VLOOKUP(A378,'[1]Line Pivot'!A$1:C$65536,3,FALSE)</f>
        <v>5141827</v>
      </c>
      <c r="D378" s="10">
        <f>IFERROR(VLOOKUP(A378,'[1]BP-18 Line Detail'!A$1:C$65536,3,FALSE),"")</f>
        <v>5141827</v>
      </c>
      <c r="E378" s="11">
        <f t="shared" si="42"/>
        <v>0</v>
      </c>
      <c r="F378" s="12"/>
      <c r="G378" s="10">
        <f>IFERROR(VLOOKUP(A378,'[1]O&amp;M Pivot'!M$1:V$65536,10,FALSE),0)</f>
        <v>15011.51285714286</v>
      </c>
      <c r="H378" s="12"/>
      <c r="I378" s="13" t="s">
        <v>31</v>
      </c>
      <c r="J378" s="13">
        <v>1</v>
      </c>
      <c r="K378" s="13" t="s">
        <v>31</v>
      </c>
      <c r="L378" s="13" t="s">
        <v>31</v>
      </c>
      <c r="M378" s="13" t="s">
        <v>31</v>
      </c>
      <c r="N378" s="13" t="s">
        <v>31</v>
      </c>
      <c r="O378" s="13" t="s">
        <v>31</v>
      </c>
      <c r="P378" s="13">
        <f t="shared" si="43"/>
        <v>1</v>
      </c>
      <c r="Q378" s="12"/>
      <c r="R378" s="41" t="str">
        <f t="shared" si="49"/>
        <v/>
      </c>
      <c r="S378" s="41">
        <f t="shared" si="49"/>
        <v>5141827</v>
      </c>
      <c r="T378" s="41" t="str">
        <f t="shared" si="49"/>
        <v/>
      </c>
      <c r="U378" s="41" t="str">
        <f t="shared" si="48"/>
        <v/>
      </c>
      <c r="V378" s="41" t="str">
        <f t="shared" si="48"/>
        <v/>
      </c>
      <c r="W378" s="41" t="str">
        <f t="shared" si="48"/>
        <v/>
      </c>
      <c r="X378" s="41" t="str">
        <f t="shared" si="48"/>
        <v/>
      </c>
      <c r="Y378" s="14">
        <f t="shared" si="44"/>
        <v>0</v>
      </c>
      <c r="Z378" s="12"/>
      <c r="AA378" s="10" t="str">
        <f t="shared" si="51"/>
        <v/>
      </c>
      <c r="AB378" s="10">
        <f t="shared" si="51"/>
        <v>15011.51285714286</v>
      </c>
      <c r="AC378" s="10" t="str">
        <f t="shared" si="51"/>
        <v/>
      </c>
      <c r="AD378" s="10" t="str">
        <f t="shared" si="50"/>
        <v/>
      </c>
      <c r="AE378" s="10" t="str">
        <f t="shared" si="50"/>
        <v/>
      </c>
      <c r="AF378" s="10" t="str">
        <f t="shared" si="50"/>
        <v/>
      </c>
      <c r="AG378" s="10" t="str">
        <f t="shared" si="50"/>
        <v/>
      </c>
      <c r="AH378" s="14">
        <f t="shared" si="45"/>
        <v>0</v>
      </c>
      <c r="AI378" s="12"/>
      <c r="AJ378" s="11" t="str">
        <f>IFERROR(VLOOKUP(A378,'[1]BP-18 Line Detail'!A$1:AJ$65536,36,FALSE),"")</f>
        <v>All Network</v>
      </c>
    </row>
    <row r="379" spans="1:36" x14ac:dyDescent="0.3">
      <c r="A379" s="15" t="s">
        <v>1430</v>
      </c>
      <c r="B379" s="29" t="str">
        <f>VLOOKUP(A379,'[1]Line Pivot'!A$1:C$65536,2,FALSE)</f>
        <v>KEELER-ALVEY FIBER SYSTEM</v>
      </c>
      <c r="C379" s="10">
        <f>VLOOKUP(A379,'[1]Line Pivot'!A$1:C$65536,3,FALSE)</f>
        <v>1018867.0919999999</v>
      </c>
      <c r="D379" s="10">
        <f>IFERROR(VLOOKUP(A379,'[1]BP-18 Line Detail'!A$1:C$65536,3,FALSE),"")</f>
        <v>1018867.0919999999</v>
      </c>
      <c r="E379" s="11">
        <f t="shared" si="42"/>
        <v>0</v>
      </c>
      <c r="F379" s="12"/>
      <c r="G379" s="10">
        <f>IFERROR(VLOOKUP(A379,'[1]O&amp;M Pivot'!M$1:V$65536,10,FALSE),0)</f>
        <v>0</v>
      </c>
      <c r="H379" s="12"/>
      <c r="I379" s="13" t="s">
        <v>31</v>
      </c>
      <c r="J379" s="13" t="s">
        <v>31</v>
      </c>
      <c r="K379" s="13" t="s">
        <v>31</v>
      </c>
      <c r="L379" s="13" t="s">
        <v>31</v>
      </c>
      <c r="M379" s="13" t="s">
        <v>31</v>
      </c>
      <c r="N379" s="13" t="s">
        <v>31</v>
      </c>
      <c r="O379" s="13">
        <v>1</v>
      </c>
      <c r="P379" s="13">
        <f t="shared" si="43"/>
        <v>1</v>
      </c>
      <c r="Q379" s="12"/>
      <c r="R379" s="41" t="str">
        <f t="shared" si="49"/>
        <v/>
      </c>
      <c r="S379" s="41" t="str">
        <f t="shared" si="49"/>
        <v/>
      </c>
      <c r="T379" s="41" t="str">
        <f t="shared" si="49"/>
        <v/>
      </c>
      <c r="U379" s="41" t="str">
        <f t="shared" si="48"/>
        <v/>
      </c>
      <c r="V379" s="41" t="str">
        <f t="shared" si="48"/>
        <v/>
      </c>
      <c r="W379" s="41" t="str">
        <f t="shared" si="48"/>
        <v/>
      </c>
      <c r="X379" s="41">
        <f t="shared" si="48"/>
        <v>1018867.0919999999</v>
      </c>
      <c r="Y379" s="14">
        <f t="shared" si="44"/>
        <v>0</v>
      </c>
      <c r="Z379" s="12"/>
      <c r="AA379" s="10" t="str">
        <f t="shared" si="51"/>
        <v/>
      </c>
      <c r="AB379" s="10" t="str">
        <f t="shared" si="51"/>
        <v/>
      </c>
      <c r="AC379" s="10" t="str">
        <f t="shared" si="51"/>
        <v/>
      </c>
      <c r="AD379" s="10" t="str">
        <f t="shared" si="50"/>
        <v/>
      </c>
      <c r="AE379" s="10" t="str">
        <f t="shared" si="50"/>
        <v/>
      </c>
      <c r="AF379" s="10" t="str">
        <f t="shared" si="50"/>
        <v/>
      </c>
      <c r="AG379" s="10">
        <f t="shared" si="50"/>
        <v>0</v>
      </c>
      <c r="AH379" s="14">
        <f t="shared" si="45"/>
        <v>0</v>
      </c>
      <c r="AI379" s="12"/>
      <c r="AJ379" s="11" t="str">
        <f>IFERROR(VLOOKUP(A379,'[1]BP-18 Line Detail'!A$1:AJ$65536,36,FALSE),"")</f>
        <v>Unsegmented - fiber</v>
      </c>
    </row>
    <row r="380" spans="1:36" x14ac:dyDescent="0.3">
      <c r="A380" s="15" t="s">
        <v>1431</v>
      </c>
      <c r="B380" s="29" t="str">
        <f>VLOOKUP(A380,'[1]Line Pivot'!A$1:C$65536,2,FALSE)</f>
        <v>KEELER-COVINGTON FIBER SYSTEM</v>
      </c>
      <c r="C380" s="10">
        <f>VLOOKUP(A380,'[1]Line Pivot'!A$1:C$65536,3,FALSE)</f>
        <v>840442.78999999992</v>
      </c>
      <c r="D380" s="10">
        <f>IFERROR(VLOOKUP(A380,'[1]BP-18 Line Detail'!A$1:C$65536,3,FALSE),"")</f>
        <v>840442.78999999992</v>
      </c>
      <c r="E380" s="11">
        <f t="shared" si="42"/>
        <v>0</v>
      </c>
      <c r="F380" s="12"/>
      <c r="G380" s="10">
        <f>IFERROR(VLOOKUP(A380,'[1]O&amp;M Pivot'!M$1:V$65536,10,FALSE),0)</f>
        <v>0</v>
      </c>
      <c r="H380" s="12"/>
      <c r="I380" s="13" t="s">
        <v>31</v>
      </c>
      <c r="J380" s="13" t="s">
        <v>31</v>
      </c>
      <c r="K380" s="13" t="s">
        <v>31</v>
      </c>
      <c r="L380" s="13" t="s">
        <v>31</v>
      </c>
      <c r="M380" s="13" t="s">
        <v>31</v>
      </c>
      <c r="N380" s="13" t="s">
        <v>31</v>
      </c>
      <c r="O380" s="13">
        <v>1</v>
      </c>
      <c r="P380" s="13">
        <f t="shared" si="43"/>
        <v>1</v>
      </c>
      <c r="Q380" s="12"/>
      <c r="R380" s="41" t="str">
        <f t="shared" si="49"/>
        <v/>
      </c>
      <c r="S380" s="41" t="str">
        <f t="shared" si="49"/>
        <v/>
      </c>
      <c r="T380" s="41" t="str">
        <f t="shared" si="49"/>
        <v/>
      </c>
      <c r="U380" s="41" t="str">
        <f t="shared" si="48"/>
        <v/>
      </c>
      <c r="V380" s="41" t="str">
        <f t="shared" si="48"/>
        <v/>
      </c>
      <c r="W380" s="41" t="str">
        <f t="shared" si="48"/>
        <v/>
      </c>
      <c r="X380" s="41">
        <f t="shared" si="48"/>
        <v>840442.78999999992</v>
      </c>
      <c r="Y380" s="14">
        <f t="shared" si="44"/>
        <v>0</v>
      </c>
      <c r="Z380" s="12"/>
      <c r="AA380" s="10" t="str">
        <f t="shared" si="51"/>
        <v/>
      </c>
      <c r="AB380" s="10" t="str">
        <f t="shared" si="51"/>
        <v/>
      </c>
      <c r="AC380" s="10" t="str">
        <f t="shared" si="51"/>
        <v/>
      </c>
      <c r="AD380" s="10" t="str">
        <f t="shared" si="50"/>
        <v/>
      </c>
      <c r="AE380" s="10" t="str">
        <f t="shared" si="50"/>
        <v/>
      </c>
      <c r="AF380" s="10" t="str">
        <f t="shared" si="50"/>
        <v/>
      </c>
      <c r="AG380" s="10">
        <f t="shared" si="50"/>
        <v>0</v>
      </c>
      <c r="AH380" s="14">
        <f t="shared" si="45"/>
        <v>0</v>
      </c>
      <c r="AI380" s="12"/>
      <c r="AJ380" s="11" t="str">
        <f>IFERROR(VLOOKUP(A380,'[1]BP-18 Line Detail'!A$1:AJ$65536,36,FALSE),"")</f>
        <v>Unsegmented - fiber</v>
      </c>
    </row>
    <row r="381" spans="1:36" x14ac:dyDescent="0.3">
      <c r="A381" s="15" t="s">
        <v>1432</v>
      </c>
      <c r="B381" s="29" t="str">
        <f>VLOOKUP(A381,'[1]Line Pivot'!A$1:C$65536,2,FALSE)</f>
        <v>KEELER-FOREST GROVE NO 1</v>
      </c>
      <c r="C381" s="10">
        <f>VLOOKUP(A381,'[1]Line Pivot'!A$1:C$65536,3,FALSE)</f>
        <v>1647118.46</v>
      </c>
      <c r="D381" s="10">
        <f>IFERROR(VLOOKUP(A381,'[1]BP-18 Line Detail'!A$1:C$65536,3,FALSE),"")</f>
        <v>1647118.4600000002</v>
      </c>
      <c r="E381" s="11">
        <f t="shared" si="42"/>
        <v>-1.4135634400811074E-16</v>
      </c>
      <c r="F381" s="12"/>
      <c r="G381" s="10">
        <f>IFERROR(VLOOKUP(A381,'[1]O&amp;M Pivot'!M$1:V$65536,10,FALSE),0)</f>
        <v>19417.001428571431</v>
      </c>
      <c r="H381" s="12"/>
      <c r="I381" s="13" t="s">
        <v>31</v>
      </c>
      <c r="J381" s="13">
        <v>1</v>
      </c>
      <c r="K381" s="13" t="s">
        <v>31</v>
      </c>
      <c r="L381" s="13" t="s">
        <v>31</v>
      </c>
      <c r="M381" s="13" t="s">
        <v>31</v>
      </c>
      <c r="N381" s="13" t="s">
        <v>31</v>
      </c>
      <c r="O381" s="13" t="s">
        <v>31</v>
      </c>
      <c r="P381" s="13">
        <f t="shared" si="43"/>
        <v>1</v>
      </c>
      <c r="Q381" s="12"/>
      <c r="R381" s="41" t="str">
        <f t="shared" si="49"/>
        <v/>
      </c>
      <c r="S381" s="41">
        <f t="shared" si="49"/>
        <v>1647118.46</v>
      </c>
      <c r="T381" s="41" t="str">
        <f t="shared" si="49"/>
        <v/>
      </c>
      <c r="U381" s="41" t="str">
        <f t="shared" si="48"/>
        <v/>
      </c>
      <c r="V381" s="41" t="str">
        <f t="shared" si="48"/>
        <v/>
      </c>
      <c r="W381" s="41" t="str">
        <f t="shared" si="48"/>
        <v/>
      </c>
      <c r="X381" s="41" t="str">
        <f t="shared" si="48"/>
        <v/>
      </c>
      <c r="Y381" s="14">
        <f t="shared" si="44"/>
        <v>0</v>
      </c>
      <c r="Z381" s="12"/>
      <c r="AA381" s="10" t="str">
        <f t="shared" si="51"/>
        <v/>
      </c>
      <c r="AB381" s="10">
        <f t="shared" si="51"/>
        <v>19417.001428571431</v>
      </c>
      <c r="AC381" s="10" t="str">
        <f t="shared" si="51"/>
        <v/>
      </c>
      <c r="AD381" s="10" t="str">
        <f t="shared" si="50"/>
        <v/>
      </c>
      <c r="AE381" s="10" t="str">
        <f t="shared" si="50"/>
        <v/>
      </c>
      <c r="AF381" s="10" t="str">
        <f t="shared" si="50"/>
        <v/>
      </c>
      <c r="AG381" s="10" t="str">
        <f t="shared" si="50"/>
        <v/>
      </c>
      <c r="AH381" s="14">
        <f t="shared" si="45"/>
        <v>0</v>
      </c>
      <c r="AI381" s="12"/>
      <c r="AJ381" s="11" t="str">
        <f>IFERROR(VLOOKUP(A381,'[1]BP-18 Line Detail'!A$1:AJ$65536,36,FALSE),"")</f>
        <v>All Network</v>
      </c>
    </row>
    <row r="382" spans="1:36" x14ac:dyDescent="0.3">
      <c r="A382" s="15" t="s">
        <v>1433</v>
      </c>
      <c r="B382" s="29" t="str">
        <f>VLOOKUP(A382,'[1]Line Pivot'!A$1:C$65536,2,FALSE)</f>
        <v>KEELER-FOREST GROVE NO 1 ML WASINGTON CO</v>
      </c>
      <c r="C382" s="10">
        <f>VLOOKUP(A382,'[1]Line Pivot'!A$1:C$65536,3,FALSE)</f>
        <v>3281130.7600000002</v>
      </c>
      <c r="D382" s="10">
        <f>IFERROR(VLOOKUP(A382,'[1]BP-18 Line Detail'!A$1:C$65536,3,FALSE),"")</f>
        <v>3281130.7600000002</v>
      </c>
      <c r="E382" s="11">
        <f t="shared" si="42"/>
        <v>0</v>
      </c>
      <c r="F382" s="12"/>
      <c r="G382" s="10">
        <f>IFERROR(VLOOKUP(A382,'[1]O&amp;M Pivot'!M$1:V$65536,10,FALSE),0)</f>
        <v>0</v>
      </c>
      <c r="H382" s="12"/>
      <c r="I382" s="13" t="s">
        <v>31</v>
      </c>
      <c r="J382" s="13">
        <v>1</v>
      </c>
      <c r="K382" s="13" t="s">
        <v>31</v>
      </c>
      <c r="L382" s="13" t="s">
        <v>31</v>
      </c>
      <c r="M382" s="13" t="s">
        <v>31</v>
      </c>
      <c r="N382" s="13" t="s">
        <v>31</v>
      </c>
      <c r="O382" s="13" t="s">
        <v>31</v>
      </c>
      <c r="P382" s="13">
        <f t="shared" si="43"/>
        <v>1</v>
      </c>
      <c r="Q382" s="12"/>
      <c r="R382" s="41" t="str">
        <f t="shared" si="49"/>
        <v/>
      </c>
      <c r="S382" s="41">
        <f t="shared" si="49"/>
        <v>3281130.7600000002</v>
      </c>
      <c r="T382" s="41" t="str">
        <f t="shared" si="49"/>
        <v/>
      </c>
      <c r="U382" s="41" t="str">
        <f t="shared" si="48"/>
        <v/>
      </c>
      <c r="V382" s="41" t="str">
        <f t="shared" si="48"/>
        <v/>
      </c>
      <c r="W382" s="41" t="str">
        <f t="shared" si="48"/>
        <v/>
      </c>
      <c r="X382" s="41" t="str">
        <f t="shared" si="48"/>
        <v/>
      </c>
      <c r="Y382" s="14">
        <f t="shared" si="44"/>
        <v>0</v>
      </c>
      <c r="Z382" s="12"/>
      <c r="AA382" s="10" t="str">
        <f t="shared" si="51"/>
        <v/>
      </c>
      <c r="AB382" s="10">
        <f t="shared" si="51"/>
        <v>0</v>
      </c>
      <c r="AC382" s="10" t="str">
        <f t="shared" si="51"/>
        <v/>
      </c>
      <c r="AD382" s="10" t="str">
        <f t="shared" si="50"/>
        <v/>
      </c>
      <c r="AE382" s="10" t="str">
        <f t="shared" si="50"/>
        <v/>
      </c>
      <c r="AF382" s="10" t="str">
        <f t="shared" si="50"/>
        <v/>
      </c>
      <c r="AG382" s="10" t="str">
        <f t="shared" si="50"/>
        <v/>
      </c>
      <c r="AH382" s="14">
        <f t="shared" si="45"/>
        <v>0</v>
      </c>
      <c r="AI382" s="12"/>
      <c r="AJ382" s="11" t="str">
        <f>IFERROR(VLOOKUP(A382,'[1]BP-18 Line Detail'!A$1:AJ$65536,36,FALSE),"")</f>
        <v>New FY15.  All Network.  REM 1/29/26</v>
      </c>
    </row>
    <row r="383" spans="1:36" x14ac:dyDescent="0.3">
      <c r="A383" s="15" t="s">
        <v>1434</v>
      </c>
      <c r="B383" s="29" t="str">
        <f>VLOOKUP(A383,'[1]Line Pivot'!A$1:C$65536,2,FALSE)</f>
        <v>KEELER-FOREST GROVE NO 2</v>
      </c>
      <c r="C383" s="10">
        <f>VLOOKUP(A383,'[1]Line Pivot'!A$1:C$65536,3,FALSE)</f>
        <v>775236.08000000007</v>
      </c>
      <c r="D383" s="10">
        <f>IFERROR(VLOOKUP(A383,'[1]BP-18 Line Detail'!A$1:C$65536,3,FALSE),"")</f>
        <v>728462.7300000001</v>
      </c>
      <c r="E383" s="11">
        <f t="shared" si="42"/>
        <v>6.4208295186220399E-2</v>
      </c>
      <c r="F383" s="12"/>
      <c r="G383" s="10">
        <f>IFERROR(VLOOKUP(A383,'[1]O&amp;M Pivot'!M$1:V$65536,10,FALSE),0)</f>
        <v>4336.8028571428567</v>
      </c>
      <c r="H383" s="12"/>
      <c r="I383" s="13" t="s">
        <v>31</v>
      </c>
      <c r="J383" s="13">
        <v>1</v>
      </c>
      <c r="K383" s="13" t="s">
        <v>31</v>
      </c>
      <c r="L383" s="13" t="s">
        <v>31</v>
      </c>
      <c r="M383" s="13" t="s">
        <v>31</v>
      </c>
      <c r="N383" s="13" t="s">
        <v>31</v>
      </c>
      <c r="O383" s="13" t="s">
        <v>31</v>
      </c>
      <c r="P383" s="13">
        <f t="shared" si="43"/>
        <v>1</v>
      </c>
      <c r="Q383" s="12"/>
      <c r="R383" s="41" t="str">
        <f t="shared" si="49"/>
        <v/>
      </c>
      <c r="S383" s="41">
        <f t="shared" si="49"/>
        <v>775236.08000000007</v>
      </c>
      <c r="T383" s="41" t="str">
        <f t="shared" si="49"/>
        <v/>
      </c>
      <c r="U383" s="41" t="str">
        <f t="shared" si="48"/>
        <v/>
      </c>
      <c r="V383" s="41" t="str">
        <f t="shared" si="48"/>
        <v/>
      </c>
      <c r="W383" s="41" t="str">
        <f t="shared" si="48"/>
        <v/>
      </c>
      <c r="X383" s="41" t="str">
        <f t="shared" si="48"/>
        <v/>
      </c>
      <c r="Y383" s="14">
        <f t="shared" si="44"/>
        <v>0</v>
      </c>
      <c r="Z383" s="12"/>
      <c r="AA383" s="10" t="str">
        <f t="shared" si="51"/>
        <v/>
      </c>
      <c r="AB383" s="10">
        <f t="shared" si="51"/>
        <v>4336.8028571428567</v>
      </c>
      <c r="AC383" s="10" t="str">
        <f t="shared" si="51"/>
        <v/>
      </c>
      <c r="AD383" s="10" t="str">
        <f t="shared" si="50"/>
        <v/>
      </c>
      <c r="AE383" s="10" t="str">
        <f t="shared" si="50"/>
        <v/>
      </c>
      <c r="AF383" s="10" t="str">
        <f t="shared" si="50"/>
        <v/>
      </c>
      <c r="AG383" s="10" t="str">
        <f t="shared" si="50"/>
        <v/>
      </c>
      <c r="AH383" s="14">
        <f t="shared" si="45"/>
        <v>0</v>
      </c>
      <c r="AI383" s="12"/>
      <c r="AJ383" s="11" t="str">
        <f>IFERROR(VLOOKUP(A383,'[1]BP-18 Line Detail'!A$1:AJ$65536,36,FALSE),"")</f>
        <v>All Network</v>
      </c>
    </row>
    <row r="384" spans="1:36" x14ac:dyDescent="0.3">
      <c r="A384" s="15" t="s">
        <v>1435</v>
      </c>
      <c r="B384" s="29" t="str">
        <f>VLOOKUP(A384,'[1]Line Pivot'!A$1:C$65536,2,FALSE)</f>
        <v>KEELER-OREGON CITY NO 2</v>
      </c>
      <c r="C384" s="10">
        <f>VLOOKUP(A384,'[1]Line Pivot'!A$1:C$65536,3,FALSE)</f>
        <v>1952414.94</v>
      </c>
      <c r="D384" s="10">
        <f>IFERROR(VLOOKUP(A384,'[1]BP-18 Line Detail'!A$1:C$65536,3,FALSE),"")</f>
        <v>1824475.99</v>
      </c>
      <c r="E384" s="11">
        <f t="shared" si="42"/>
        <v>7.0123668769135158E-2</v>
      </c>
      <c r="F384" s="12"/>
      <c r="G384" s="10">
        <f>IFERROR(VLOOKUP(A384,'[1]O&amp;M Pivot'!M$1:V$65536,10,FALSE),0)</f>
        <v>8938.7785714285728</v>
      </c>
      <c r="H384" s="12"/>
      <c r="I384" s="13" t="s">
        <v>31</v>
      </c>
      <c r="J384" s="13">
        <v>1</v>
      </c>
      <c r="K384" s="13" t="s">
        <v>31</v>
      </c>
      <c r="L384" s="13" t="s">
        <v>31</v>
      </c>
      <c r="M384" s="13" t="s">
        <v>31</v>
      </c>
      <c r="N384" s="13" t="s">
        <v>31</v>
      </c>
      <c r="O384" s="13" t="s">
        <v>31</v>
      </c>
      <c r="P384" s="13">
        <f t="shared" si="43"/>
        <v>1</v>
      </c>
      <c r="Q384" s="12"/>
      <c r="R384" s="41" t="str">
        <f t="shared" si="49"/>
        <v/>
      </c>
      <c r="S384" s="41">
        <f t="shared" si="49"/>
        <v>1952414.94</v>
      </c>
      <c r="T384" s="41" t="str">
        <f t="shared" si="49"/>
        <v/>
      </c>
      <c r="U384" s="41" t="str">
        <f t="shared" si="48"/>
        <v/>
      </c>
      <c r="V384" s="41" t="str">
        <f t="shared" si="48"/>
        <v/>
      </c>
      <c r="W384" s="41" t="str">
        <f t="shared" si="48"/>
        <v/>
      </c>
      <c r="X384" s="41" t="str">
        <f t="shared" si="48"/>
        <v/>
      </c>
      <c r="Y384" s="14">
        <f t="shared" si="44"/>
        <v>0</v>
      </c>
      <c r="Z384" s="12"/>
      <c r="AA384" s="10" t="str">
        <f t="shared" si="51"/>
        <v/>
      </c>
      <c r="AB384" s="10">
        <f t="shared" si="51"/>
        <v>8938.7785714285728</v>
      </c>
      <c r="AC384" s="10" t="str">
        <f t="shared" si="51"/>
        <v/>
      </c>
      <c r="AD384" s="10" t="str">
        <f t="shared" si="50"/>
        <v/>
      </c>
      <c r="AE384" s="10" t="str">
        <f t="shared" si="50"/>
        <v/>
      </c>
      <c r="AF384" s="10" t="str">
        <f t="shared" si="50"/>
        <v/>
      </c>
      <c r="AG384" s="10" t="str">
        <f t="shared" si="50"/>
        <v/>
      </c>
      <c r="AH384" s="14">
        <f t="shared" si="45"/>
        <v>0</v>
      </c>
      <c r="AI384" s="12"/>
      <c r="AJ384" s="11" t="str">
        <f>IFERROR(VLOOKUP(A384,'[1]BP-18 Line Detail'!A$1:AJ$65536,36,FALSE),"")</f>
        <v>All Network</v>
      </c>
    </row>
    <row r="385" spans="1:36" x14ac:dyDescent="0.3">
      <c r="A385" s="15" t="s">
        <v>1436</v>
      </c>
      <c r="B385" s="29" t="str">
        <f>VLOOKUP(A385,'[1]Line Pivot'!A$1:C$65536,2,FALSE)</f>
        <v>KELLER TAP TO GRAND COULEE-OKANOGAN NO 2</v>
      </c>
      <c r="C385" s="10">
        <f>VLOOKUP(A385,'[1]Line Pivot'!A$1:C$65536,3,FALSE)</f>
        <v>4911158.6999999993</v>
      </c>
      <c r="D385" s="10">
        <f>IFERROR(VLOOKUP(A385,'[1]BP-18 Line Detail'!A$1:C$65536,3,FALSE),"")</f>
        <v>4911158.7</v>
      </c>
      <c r="E385" s="11">
        <f t="shared" si="42"/>
        <v>-1.8963398079876312E-16</v>
      </c>
      <c r="F385" s="12"/>
      <c r="G385" s="10">
        <f>IFERROR(VLOOKUP(A385,'[1]O&amp;M Pivot'!M$1:V$65536,10,FALSE),0)</f>
        <v>16948.962857142858</v>
      </c>
      <c r="H385" s="12"/>
      <c r="I385" s="13" t="s">
        <v>31</v>
      </c>
      <c r="J385" s="13">
        <v>1</v>
      </c>
      <c r="K385" s="13" t="s">
        <v>31</v>
      </c>
      <c r="L385" s="13" t="s">
        <v>31</v>
      </c>
      <c r="M385" s="13" t="s">
        <v>31</v>
      </c>
      <c r="N385" s="13" t="s">
        <v>31</v>
      </c>
      <c r="O385" s="13" t="s">
        <v>31</v>
      </c>
      <c r="P385" s="13">
        <f t="shared" si="43"/>
        <v>1</v>
      </c>
      <c r="Q385" s="12"/>
      <c r="R385" s="41" t="str">
        <f t="shared" si="49"/>
        <v/>
      </c>
      <c r="S385" s="41">
        <f t="shared" si="49"/>
        <v>4911158.6999999993</v>
      </c>
      <c r="T385" s="41" t="str">
        <f t="shared" si="49"/>
        <v/>
      </c>
      <c r="U385" s="41" t="str">
        <f t="shared" si="48"/>
        <v/>
      </c>
      <c r="V385" s="41" t="str">
        <f t="shared" si="48"/>
        <v/>
      </c>
      <c r="W385" s="41" t="str">
        <f t="shared" si="48"/>
        <v/>
      </c>
      <c r="X385" s="41" t="str">
        <f t="shared" si="48"/>
        <v/>
      </c>
      <c r="Y385" s="14">
        <f t="shared" si="44"/>
        <v>0</v>
      </c>
      <c r="Z385" s="12"/>
      <c r="AA385" s="10" t="str">
        <f t="shared" si="51"/>
        <v/>
      </c>
      <c r="AB385" s="10">
        <f t="shared" si="51"/>
        <v>16948.962857142858</v>
      </c>
      <c r="AC385" s="10" t="str">
        <f t="shared" si="51"/>
        <v/>
      </c>
      <c r="AD385" s="10" t="str">
        <f t="shared" si="50"/>
        <v/>
      </c>
      <c r="AE385" s="10" t="str">
        <f t="shared" si="50"/>
        <v/>
      </c>
      <c r="AF385" s="10" t="str">
        <f t="shared" si="50"/>
        <v/>
      </c>
      <c r="AG385" s="10" t="str">
        <f t="shared" si="50"/>
        <v/>
      </c>
      <c r="AH385" s="14">
        <f t="shared" si="45"/>
        <v>0</v>
      </c>
      <c r="AI385" s="12"/>
      <c r="AJ385" s="11" t="str">
        <f>IFERROR(VLOOKUP(A385,'[1]BP-18 Line Detail'!A$1:AJ$65536,36,FALSE),"")</f>
        <v>All Network</v>
      </c>
    </row>
    <row r="386" spans="1:36" x14ac:dyDescent="0.3">
      <c r="A386" s="15" t="s">
        <v>1437</v>
      </c>
      <c r="B386" s="29" t="str">
        <f>VLOOKUP(A386,'[1]Line Pivot'!A$1:C$65536,2,FALSE)</f>
        <v>KENNEWICK TAP TO FRANKLIN-BADGER CANYON NO 2</v>
      </c>
      <c r="C386" s="10">
        <f>VLOOKUP(A386,'[1]Line Pivot'!A$1:C$65536,3,FALSE)</f>
        <v>38891.760000000002</v>
      </c>
      <c r="D386" s="10">
        <f>IFERROR(VLOOKUP(A386,'[1]BP-18 Line Detail'!A$1:C$65536,3,FALSE),"")</f>
        <v>38891.760000000002</v>
      </c>
      <c r="E386" s="11">
        <f t="shared" si="42"/>
        <v>0</v>
      </c>
      <c r="F386" s="12"/>
      <c r="G386" s="10">
        <f>IFERROR(VLOOKUP(A386,'[1]O&amp;M Pivot'!M$1:V$65536,10,FALSE),0)</f>
        <v>1195.0671428571427</v>
      </c>
      <c r="H386" s="12"/>
      <c r="I386" s="13" t="s">
        <v>31</v>
      </c>
      <c r="J386" s="13">
        <v>1</v>
      </c>
      <c r="K386" s="13" t="s">
        <v>31</v>
      </c>
      <c r="L386" s="13" t="s">
        <v>31</v>
      </c>
      <c r="M386" s="13" t="s">
        <v>31</v>
      </c>
      <c r="N386" s="13" t="s">
        <v>31</v>
      </c>
      <c r="O386" s="13" t="s">
        <v>31</v>
      </c>
      <c r="P386" s="13">
        <f t="shared" si="43"/>
        <v>1</v>
      </c>
      <c r="Q386" s="12"/>
      <c r="R386" s="41" t="str">
        <f t="shared" si="49"/>
        <v/>
      </c>
      <c r="S386" s="41">
        <f t="shared" si="49"/>
        <v>38891.760000000002</v>
      </c>
      <c r="T386" s="41" t="str">
        <f t="shared" si="49"/>
        <v/>
      </c>
      <c r="U386" s="41" t="str">
        <f t="shared" si="48"/>
        <v/>
      </c>
      <c r="V386" s="41" t="str">
        <f t="shared" si="48"/>
        <v/>
      </c>
      <c r="W386" s="41" t="str">
        <f t="shared" si="48"/>
        <v/>
      </c>
      <c r="X386" s="41" t="str">
        <f t="shared" si="48"/>
        <v/>
      </c>
      <c r="Y386" s="14">
        <f t="shared" si="44"/>
        <v>0</v>
      </c>
      <c r="Z386" s="12"/>
      <c r="AA386" s="10" t="str">
        <f t="shared" si="51"/>
        <v/>
      </c>
      <c r="AB386" s="10">
        <f t="shared" si="51"/>
        <v>1195.0671428571427</v>
      </c>
      <c r="AC386" s="10" t="str">
        <f t="shared" si="51"/>
        <v/>
      </c>
      <c r="AD386" s="10" t="str">
        <f t="shared" si="50"/>
        <v/>
      </c>
      <c r="AE386" s="10" t="str">
        <f t="shared" si="50"/>
        <v/>
      </c>
      <c r="AF386" s="10" t="str">
        <f t="shared" si="50"/>
        <v/>
      </c>
      <c r="AG386" s="10" t="str">
        <f t="shared" si="50"/>
        <v/>
      </c>
      <c r="AH386" s="14">
        <f t="shared" si="45"/>
        <v>0</v>
      </c>
      <c r="AI386" s="12"/>
      <c r="AJ386" s="11" t="str">
        <f>IFERROR(VLOOKUP(A386,'[1]BP-18 Line Detail'!A$1:AJ$65536,36,FALSE),"")</f>
        <v>All Network</v>
      </c>
    </row>
    <row r="387" spans="1:36" x14ac:dyDescent="0.3">
      <c r="A387" s="15" t="s">
        <v>1438</v>
      </c>
      <c r="B387" s="29" t="str">
        <f>VLOOKUP(A387,'[1]Line Pivot'!A$1:C$65536,2,FALSE)</f>
        <v>KERR BPA-KERR MVP NO 1</v>
      </c>
      <c r="C387" s="10">
        <f>VLOOKUP(A387,'[1]Line Pivot'!A$1:C$65536,3,FALSE)</f>
        <v>51423.96</v>
      </c>
      <c r="D387" s="10">
        <f>IFERROR(VLOOKUP(A387,'[1]BP-18 Line Detail'!A$1:C$65536,3,FALSE),"")</f>
        <v>51423.96</v>
      </c>
      <c r="E387" s="11">
        <f t="shared" ref="E387:E450" si="52">(C387-D387)/D387</f>
        <v>0</v>
      </c>
      <c r="F387" s="12"/>
      <c r="G387" s="10">
        <f>IFERROR(VLOOKUP(A387,'[1]O&amp;M Pivot'!M$1:V$65536,10,FALSE),0)</f>
        <v>739.35428571428565</v>
      </c>
      <c r="H387" s="12"/>
      <c r="I387" s="13" t="s">
        <v>31</v>
      </c>
      <c r="J387" s="13">
        <v>1</v>
      </c>
      <c r="K387" s="13" t="s">
        <v>31</v>
      </c>
      <c r="L387" s="13" t="s">
        <v>31</v>
      </c>
      <c r="M387" s="13" t="s">
        <v>31</v>
      </c>
      <c r="N387" s="13" t="s">
        <v>31</v>
      </c>
      <c r="O387" s="13" t="s">
        <v>31</v>
      </c>
      <c r="P387" s="13">
        <f t="shared" ref="P387:P450" si="53">SUM(I387:O387)</f>
        <v>1</v>
      </c>
      <c r="Q387" s="12"/>
      <c r="R387" s="41" t="str">
        <f t="shared" si="49"/>
        <v/>
      </c>
      <c r="S387" s="41">
        <f t="shared" si="49"/>
        <v>51423.96</v>
      </c>
      <c r="T387" s="41" t="str">
        <f t="shared" si="49"/>
        <v/>
      </c>
      <c r="U387" s="41" t="str">
        <f t="shared" si="48"/>
        <v/>
      </c>
      <c r="V387" s="41" t="str">
        <f t="shared" si="48"/>
        <v/>
      </c>
      <c r="W387" s="41" t="str">
        <f t="shared" si="48"/>
        <v/>
      </c>
      <c r="X387" s="41" t="str">
        <f t="shared" si="48"/>
        <v/>
      </c>
      <c r="Y387" s="14">
        <f t="shared" ref="Y387:Y450" si="54">SUM(R387:X387)-C387</f>
        <v>0</v>
      </c>
      <c r="Z387" s="12"/>
      <c r="AA387" s="10" t="str">
        <f t="shared" si="51"/>
        <v/>
      </c>
      <c r="AB387" s="10">
        <f t="shared" si="51"/>
        <v>739.35428571428565</v>
      </c>
      <c r="AC387" s="10" t="str">
        <f t="shared" si="51"/>
        <v/>
      </c>
      <c r="AD387" s="10" t="str">
        <f t="shared" si="50"/>
        <v/>
      </c>
      <c r="AE387" s="10" t="str">
        <f t="shared" si="50"/>
        <v/>
      </c>
      <c r="AF387" s="10" t="str">
        <f t="shared" si="50"/>
        <v/>
      </c>
      <c r="AG387" s="10" t="str">
        <f t="shared" si="50"/>
        <v/>
      </c>
      <c r="AH387" s="14">
        <f t="shared" ref="AH387:AH450" si="55">SUM(AA387:AG387)-G387</f>
        <v>0</v>
      </c>
      <c r="AI387" s="12"/>
      <c r="AJ387" s="11" t="str">
        <f>IFERROR(VLOOKUP(A387,'[1]BP-18 Line Detail'!A$1:AJ$65536,36,FALSE),"")</f>
        <v>Moved to All Network.  REM 4/17/12</v>
      </c>
    </row>
    <row r="388" spans="1:36" x14ac:dyDescent="0.3">
      <c r="A388" s="15" t="s">
        <v>1439</v>
      </c>
      <c r="B388" s="29" t="str">
        <f>VLOOKUP(A388,'[1]Line Pivot'!A$1:C$65536,2,FALSE)</f>
        <v>KITSAP-BANGOR NO 1</v>
      </c>
      <c r="C388" s="10">
        <f>VLOOKUP(A388,'[1]Line Pivot'!A$1:C$65536,3,FALSE)</f>
        <v>637130.15</v>
      </c>
      <c r="D388" s="10">
        <f>IFERROR(VLOOKUP(A388,'[1]BP-18 Line Detail'!A$1:C$65536,3,FALSE),"")</f>
        <v>637130.15</v>
      </c>
      <c r="E388" s="11">
        <f t="shared" si="52"/>
        <v>0</v>
      </c>
      <c r="F388" s="12"/>
      <c r="G388" s="10">
        <f>IFERROR(VLOOKUP(A388,'[1]O&amp;M Pivot'!M$1:V$65536,10,FALSE),0)</f>
        <v>7168.1957142857136</v>
      </c>
      <c r="H388" s="12"/>
      <c r="I388" s="13" t="s">
        <v>31</v>
      </c>
      <c r="J388" s="13">
        <v>1</v>
      </c>
      <c r="K388" s="13" t="s">
        <v>31</v>
      </c>
      <c r="L388" s="13" t="s">
        <v>31</v>
      </c>
      <c r="M388" s="13" t="s">
        <v>31</v>
      </c>
      <c r="N388" s="13" t="s">
        <v>31</v>
      </c>
      <c r="O388" s="13" t="s">
        <v>31</v>
      </c>
      <c r="P388" s="13">
        <f t="shared" si="53"/>
        <v>1</v>
      </c>
      <c r="Q388" s="12"/>
      <c r="R388" s="41" t="str">
        <f t="shared" si="49"/>
        <v/>
      </c>
      <c r="S388" s="41">
        <f t="shared" si="49"/>
        <v>637130.15</v>
      </c>
      <c r="T388" s="41" t="str">
        <f t="shared" si="49"/>
        <v/>
      </c>
      <c r="U388" s="41" t="str">
        <f t="shared" si="48"/>
        <v/>
      </c>
      <c r="V388" s="41" t="str">
        <f t="shared" si="48"/>
        <v/>
      </c>
      <c r="W388" s="41" t="str">
        <f t="shared" si="48"/>
        <v/>
      </c>
      <c r="X388" s="41" t="str">
        <f t="shared" si="48"/>
        <v/>
      </c>
      <c r="Y388" s="14">
        <f t="shared" si="54"/>
        <v>0</v>
      </c>
      <c r="Z388" s="12"/>
      <c r="AA388" s="10" t="str">
        <f t="shared" si="51"/>
        <v/>
      </c>
      <c r="AB388" s="10">
        <f t="shared" si="51"/>
        <v>7168.1957142857136</v>
      </c>
      <c r="AC388" s="10" t="str">
        <f t="shared" si="51"/>
        <v/>
      </c>
      <c r="AD388" s="10" t="str">
        <f t="shared" si="50"/>
        <v/>
      </c>
      <c r="AE388" s="10" t="str">
        <f t="shared" si="50"/>
        <v/>
      </c>
      <c r="AF388" s="10" t="str">
        <f t="shared" si="50"/>
        <v/>
      </c>
      <c r="AG388" s="10" t="str">
        <f t="shared" si="50"/>
        <v/>
      </c>
      <c r="AH388" s="14">
        <f t="shared" si="55"/>
        <v>0</v>
      </c>
      <c r="AI388" s="12"/>
      <c r="AJ388" s="11" t="str">
        <f>IFERROR(VLOOKUP(A388,'[1]BP-18 Line Detail'!A$1:AJ$65536,36,FALSE),"")</f>
        <v>All Network</v>
      </c>
    </row>
    <row r="389" spans="1:36" x14ac:dyDescent="0.3">
      <c r="A389" s="15" t="s">
        <v>1440</v>
      </c>
      <c r="B389" s="29" t="str">
        <f>VLOOKUP(A389,'[1]Line Pivot'!A$1:C$65536,2,FALSE)</f>
        <v>KITSAP-STATION X  NO 1</v>
      </c>
      <c r="C389" s="10">
        <f>VLOOKUP(A389,'[1]Line Pivot'!A$1:C$65536,3,FALSE)</f>
        <v>297207.52999999997</v>
      </c>
      <c r="D389" s="10">
        <f>IFERROR(VLOOKUP(A389,'[1]BP-18 Line Detail'!A$1:C$65536,3,FALSE),"")</f>
        <v>287015.89</v>
      </c>
      <c r="E389" s="11">
        <f t="shared" si="52"/>
        <v>3.5508974781849029E-2</v>
      </c>
      <c r="F389" s="12"/>
      <c r="G389" s="10">
        <f>IFERROR(VLOOKUP(A389,'[1]O&amp;M Pivot'!M$1:V$65536,10,FALSE),0)</f>
        <v>1475.0842857142857</v>
      </c>
      <c r="H389" s="12"/>
      <c r="I389" s="13" t="s">
        <v>31</v>
      </c>
      <c r="J389" s="13">
        <v>1</v>
      </c>
      <c r="K389" s="13" t="s">
        <v>31</v>
      </c>
      <c r="L389" s="13" t="s">
        <v>31</v>
      </c>
      <c r="M389" s="13" t="s">
        <v>31</v>
      </c>
      <c r="N389" s="13" t="s">
        <v>31</v>
      </c>
      <c r="O389" s="13" t="s">
        <v>31</v>
      </c>
      <c r="P389" s="13">
        <f t="shared" si="53"/>
        <v>1</v>
      </c>
      <c r="Q389" s="12"/>
      <c r="R389" s="41" t="str">
        <f t="shared" si="49"/>
        <v/>
      </c>
      <c r="S389" s="41">
        <f t="shared" si="49"/>
        <v>297207.52999999997</v>
      </c>
      <c r="T389" s="41" t="str">
        <f t="shared" si="49"/>
        <v/>
      </c>
      <c r="U389" s="41" t="str">
        <f t="shared" si="48"/>
        <v/>
      </c>
      <c r="V389" s="41" t="str">
        <f t="shared" si="48"/>
        <v/>
      </c>
      <c r="W389" s="41" t="str">
        <f t="shared" si="48"/>
        <v/>
      </c>
      <c r="X389" s="41" t="str">
        <f t="shared" si="48"/>
        <v/>
      </c>
      <c r="Y389" s="14">
        <f t="shared" si="54"/>
        <v>0</v>
      </c>
      <c r="Z389" s="12"/>
      <c r="AA389" s="10" t="str">
        <f t="shared" si="51"/>
        <v/>
      </c>
      <c r="AB389" s="10">
        <f t="shared" si="51"/>
        <v>1475.0842857142857</v>
      </c>
      <c r="AC389" s="10" t="str">
        <f t="shared" si="51"/>
        <v/>
      </c>
      <c r="AD389" s="10" t="str">
        <f t="shared" si="50"/>
        <v/>
      </c>
      <c r="AE389" s="10" t="str">
        <f t="shared" si="50"/>
        <v/>
      </c>
      <c r="AF389" s="10" t="str">
        <f t="shared" si="50"/>
        <v/>
      </c>
      <c r="AG389" s="10" t="str">
        <f t="shared" si="50"/>
        <v/>
      </c>
      <c r="AH389" s="14">
        <f t="shared" si="55"/>
        <v>0</v>
      </c>
      <c r="AI389" s="12"/>
      <c r="AJ389" s="11" t="str">
        <f>IFERROR(VLOOKUP(A389,'[1]BP-18 Line Detail'!A$1:AJ$65536,36,FALSE),"")</f>
        <v>All Network</v>
      </c>
    </row>
    <row r="390" spans="1:36" x14ac:dyDescent="0.3">
      <c r="A390" s="15" t="s">
        <v>1441</v>
      </c>
      <c r="B390" s="29" t="str">
        <f>VLOOKUP(A390,'[1]Line Pivot'!A$1:C$65536,2,FALSE)</f>
        <v>KLONDIKE SCHOOLHOUSE-JOHN DAY NO 1</v>
      </c>
      <c r="C390" s="10">
        <f>VLOOKUP(A390,'[1]Line Pivot'!A$1:C$65536,3,FALSE)</f>
        <v>9759775.8399999999</v>
      </c>
      <c r="D390" s="10">
        <f>IFERROR(VLOOKUP(A390,'[1]BP-18 Line Detail'!A$1:C$65536,3,FALSE),"")</f>
        <v>9759775.8399999999</v>
      </c>
      <c r="E390" s="11">
        <f t="shared" si="52"/>
        <v>0</v>
      </c>
      <c r="F390" s="12"/>
      <c r="G390" s="10">
        <f>IFERROR(VLOOKUP(A390,'[1]O&amp;M Pivot'!M$1:V$65536,10,FALSE),0)</f>
        <v>1714.6057142857146</v>
      </c>
      <c r="H390" s="12"/>
      <c r="I390" s="13" t="s">
        <v>31</v>
      </c>
      <c r="J390" s="13">
        <v>1</v>
      </c>
      <c r="K390" s="13" t="s">
        <v>31</v>
      </c>
      <c r="L390" s="13" t="s">
        <v>31</v>
      </c>
      <c r="M390" s="13" t="s">
        <v>31</v>
      </c>
      <c r="N390" s="13" t="s">
        <v>31</v>
      </c>
      <c r="O390" s="13" t="s">
        <v>31</v>
      </c>
      <c r="P390" s="13">
        <f t="shared" si="53"/>
        <v>1</v>
      </c>
      <c r="Q390" s="12"/>
      <c r="R390" s="41" t="str">
        <f t="shared" si="49"/>
        <v/>
      </c>
      <c r="S390" s="41">
        <f t="shared" si="49"/>
        <v>9759775.8399999999</v>
      </c>
      <c r="T390" s="41" t="str">
        <f t="shared" si="49"/>
        <v/>
      </c>
      <c r="U390" s="41" t="str">
        <f t="shared" si="48"/>
        <v/>
      </c>
      <c r="V390" s="41" t="str">
        <f t="shared" si="48"/>
        <v/>
      </c>
      <c r="W390" s="41" t="str">
        <f t="shared" si="48"/>
        <v/>
      </c>
      <c r="X390" s="41" t="str">
        <f t="shared" si="48"/>
        <v/>
      </c>
      <c r="Y390" s="14">
        <f t="shared" si="54"/>
        <v>0</v>
      </c>
      <c r="Z390" s="12"/>
      <c r="AA390" s="10" t="str">
        <f t="shared" si="51"/>
        <v/>
      </c>
      <c r="AB390" s="10">
        <f t="shared" si="51"/>
        <v>1714.6057142857146</v>
      </c>
      <c r="AC390" s="10" t="str">
        <f t="shared" si="51"/>
        <v/>
      </c>
      <c r="AD390" s="10" t="str">
        <f t="shared" si="50"/>
        <v/>
      </c>
      <c r="AE390" s="10" t="str">
        <f t="shared" si="50"/>
        <v/>
      </c>
      <c r="AF390" s="10" t="str">
        <f t="shared" si="50"/>
        <v/>
      </c>
      <c r="AG390" s="10" t="str">
        <f t="shared" si="50"/>
        <v/>
      </c>
      <c r="AH390" s="14">
        <f t="shared" si="55"/>
        <v>0</v>
      </c>
      <c r="AI390" s="12"/>
      <c r="AJ390" s="11" t="str">
        <f>IFERROR(VLOOKUP(A390,'[1]BP-18 Line Detail'!A$1:AJ$65536,36,FALSE),"")</f>
        <v>All Network</v>
      </c>
    </row>
    <row r="391" spans="1:36" x14ac:dyDescent="0.3">
      <c r="A391" s="15" t="s">
        <v>1442</v>
      </c>
      <c r="B391" s="29" t="str">
        <f>VLOOKUP(A391,'[1]Line Pivot'!A$1:C$65536,2,FALSE)</f>
        <v>LA PINE-CHILOQUIN NO 1</v>
      </c>
      <c r="C391" s="10">
        <f>VLOOKUP(A391,'[1]Line Pivot'!A$1:C$65536,3,FALSE)</f>
        <v>5000977.09</v>
      </c>
      <c r="D391" s="10">
        <f>IFERROR(VLOOKUP(A391,'[1]BP-18 Line Detail'!A$1:C$65536,3,FALSE),"")</f>
        <v>3979909.17</v>
      </c>
      <c r="E391" s="11">
        <f t="shared" si="52"/>
        <v>0.25655558365418674</v>
      </c>
      <c r="F391" s="12"/>
      <c r="G391" s="10">
        <f>IFERROR(VLOOKUP(A391,'[1]O&amp;M Pivot'!M$1:V$65536,10,FALSE),0)</f>
        <v>19450.314285714288</v>
      </c>
      <c r="H391" s="12"/>
      <c r="I391" s="13" t="s">
        <v>31</v>
      </c>
      <c r="J391" s="13">
        <v>1</v>
      </c>
      <c r="K391" s="13" t="s">
        <v>31</v>
      </c>
      <c r="L391" s="13" t="s">
        <v>31</v>
      </c>
      <c r="M391" s="13" t="s">
        <v>31</v>
      </c>
      <c r="N391" s="13" t="s">
        <v>31</v>
      </c>
      <c r="O391" s="13" t="s">
        <v>31</v>
      </c>
      <c r="P391" s="13">
        <f t="shared" si="53"/>
        <v>1</v>
      </c>
      <c r="Q391" s="12"/>
      <c r="R391" s="41" t="str">
        <f t="shared" si="49"/>
        <v/>
      </c>
      <c r="S391" s="41">
        <f t="shared" si="49"/>
        <v>5000977.09</v>
      </c>
      <c r="T391" s="41" t="str">
        <f t="shared" si="49"/>
        <v/>
      </c>
      <c r="U391" s="41" t="str">
        <f t="shared" si="48"/>
        <v/>
      </c>
      <c r="V391" s="41" t="str">
        <f t="shared" si="48"/>
        <v/>
      </c>
      <c r="W391" s="41" t="str">
        <f t="shared" si="48"/>
        <v/>
      </c>
      <c r="X391" s="41" t="str">
        <f t="shared" si="48"/>
        <v/>
      </c>
      <c r="Y391" s="14">
        <f t="shared" si="54"/>
        <v>0</v>
      </c>
      <c r="Z391" s="12"/>
      <c r="AA391" s="10" t="str">
        <f t="shared" si="51"/>
        <v/>
      </c>
      <c r="AB391" s="10">
        <f t="shared" si="51"/>
        <v>19450.314285714288</v>
      </c>
      <c r="AC391" s="10" t="str">
        <f t="shared" si="51"/>
        <v/>
      </c>
      <c r="AD391" s="10" t="str">
        <f t="shared" si="50"/>
        <v/>
      </c>
      <c r="AE391" s="10" t="str">
        <f t="shared" si="50"/>
        <v/>
      </c>
      <c r="AF391" s="10" t="str">
        <f t="shared" si="50"/>
        <v/>
      </c>
      <c r="AG391" s="10" t="str">
        <f t="shared" si="50"/>
        <v/>
      </c>
      <c r="AH391" s="14">
        <f t="shared" si="55"/>
        <v>0</v>
      </c>
      <c r="AI391" s="12"/>
      <c r="AJ391" s="11" t="str">
        <f>IFERROR(VLOOKUP(A391,'[1]BP-18 Line Detail'!A$1:AJ$65536,36,FALSE),"")</f>
        <v>All Network</v>
      </c>
    </row>
    <row r="392" spans="1:36" x14ac:dyDescent="0.3">
      <c r="A392" s="15" t="s">
        <v>1443</v>
      </c>
      <c r="B392" s="29" t="str">
        <f>VLOOKUP(A392,'[1]Line Pivot'!A$1:C$65536,2,FALSE)</f>
        <v>LA PINE-FORT ROCK NO 1</v>
      </c>
      <c r="C392" s="10">
        <f>VLOOKUP(A392,'[1]Line Pivot'!A$1:C$65536,3,FALSE)</f>
        <v>6683185.0700000003</v>
      </c>
      <c r="D392" s="10">
        <f>IFERROR(VLOOKUP(A392,'[1]BP-18 Line Detail'!A$1:C$65536,3,FALSE),"")</f>
        <v>6683185.0700000003</v>
      </c>
      <c r="E392" s="11">
        <f t="shared" si="52"/>
        <v>0</v>
      </c>
      <c r="F392" s="12"/>
      <c r="G392" s="10">
        <f>IFERROR(VLOOKUP(A392,'[1]O&amp;M Pivot'!M$1:V$65536,10,FALSE),0)</f>
        <v>9127.6471428571422</v>
      </c>
      <c r="H392" s="12"/>
      <c r="I392" s="13" t="s">
        <v>31</v>
      </c>
      <c r="J392" s="13">
        <v>1</v>
      </c>
      <c r="K392" s="13" t="s">
        <v>31</v>
      </c>
      <c r="L392" s="13" t="s">
        <v>31</v>
      </c>
      <c r="M392" s="13" t="s">
        <v>31</v>
      </c>
      <c r="N392" s="13" t="s">
        <v>31</v>
      </c>
      <c r="O392" s="13" t="s">
        <v>31</v>
      </c>
      <c r="P392" s="13">
        <f t="shared" si="53"/>
        <v>1</v>
      </c>
      <c r="Q392" s="12"/>
      <c r="R392" s="41" t="str">
        <f t="shared" si="49"/>
        <v/>
      </c>
      <c r="S392" s="41">
        <f t="shared" si="49"/>
        <v>6683185.0700000003</v>
      </c>
      <c r="T392" s="41" t="str">
        <f t="shared" si="49"/>
        <v/>
      </c>
      <c r="U392" s="41" t="str">
        <f t="shared" si="48"/>
        <v/>
      </c>
      <c r="V392" s="41" t="str">
        <f t="shared" si="48"/>
        <v/>
      </c>
      <c r="W392" s="41" t="str">
        <f t="shared" si="48"/>
        <v/>
      </c>
      <c r="X392" s="41" t="str">
        <f t="shared" si="48"/>
        <v/>
      </c>
      <c r="Y392" s="14">
        <f t="shared" si="54"/>
        <v>0</v>
      </c>
      <c r="Z392" s="12"/>
      <c r="AA392" s="10" t="str">
        <f t="shared" si="51"/>
        <v/>
      </c>
      <c r="AB392" s="10">
        <f t="shared" si="51"/>
        <v>9127.6471428571422</v>
      </c>
      <c r="AC392" s="10" t="str">
        <f t="shared" si="51"/>
        <v/>
      </c>
      <c r="AD392" s="10" t="str">
        <f t="shared" si="50"/>
        <v/>
      </c>
      <c r="AE392" s="10" t="str">
        <f t="shared" si="50"/>
        <v/>
      </c>
      <c r="AF392" s="10" t="str">
        <f t="shared" si="50"/>
        <v/>
      </c>
      <c r="AG392" s="10" t="str">
        <f t="shared" si="50"/>
        <v/>
      </c>
      <c r="AH392" s="14">
        <f t="shared" si="55"/>
        <v>0</v>
      </c>
      <c r="AI392" s="12"/>
      <c r="AJ392" s="11" t="str">
        <f>IFERROR(VLOOKUP(A392,'[1]BP-18 Line Detail'!A$1:AJ$65536,36,FALSE),"")</f>
        <v>All Network</v>
      </c>
    </row>
    <row r="393" spans="1:36" x14ac:dyDescent="0.3">
      <c r="A393" s="15" t="s">
        <v>1444</v>
      </c>
      <c r="B393" s="29" t="str">
        <f>VLOOKUP(A393,'[1]Line Pivot'!A$1:C$65536,2,FALSE)</f>
        <v>LA PINE-FORT ROCK NO 1 ML DESCHUTES CO</v>
      </c>
      <c r="C393" s="10">
        <f>VLOOKUP(A393,'[1]Line Pivot'!A$1:C$65536,3,FALSE)</f>
        <v>78561.05</v>
      </c>
      <c r="D393" s="10">
        <f>IFERROR(VLOOKUP(A393,'[1]BP-18 Line Detail'!A$1:C$65536,3,FALSE),"")</f>
        <v>78561.05</v>
      </c>
      <c r="E393" s="11">
        <f t="shared" si="52"/>
        <v>0</v>
      </c>
      <c r="F393" s="12"/>
      <c r="G393" s="10">
        <f>IFERROR(VLOOKUP(A393,'[1]O&amp;M Pivot'!M$1:V$65536,10,FALSE),0)</f>
        <v>0</v>
      </c>
      <c r="H393" s="12"/>
      <c r="I393" s="13" t="s">
        <v>31</v>
      </c>
      <c r="J393" s="13">
        <v>1</v>
      </c>
      <c r="K393" s="13" t="s">
        <v>31</v>
      </c>
      <c r="L393" s="13" t="s">
        <v>31</v>
      </c>
      <c r="M393" s="13" t="s">
        <v>31</v>
      </c>
      <c r="N393" s="13" t="s">
        <v>31</v>
      </c>
      <c r="O393" s="13" t="s">
        <v>31</v>
      </c>
      <c r="P393" s="13">
        <f t="shared" si="53"/>
        <v>1</v>
      </c>
      <c r="Q393" s="12"/>
      <c r="R393" s="41" t="str">
        <f t="shared" si="49"/>
        <v/>
      </c>
      <c r="S393" s="41">
        <f t="shared" si="49"/>
        <v>78561.05</v>
      </c>
      <c r="T393" s="41" t="str">
        <f t="shared" si="49"/>
        <v/>
      </c>
      <c r="U393" s="41" t="str">
        <f t="shared" si="48"/>
        <v/>
      </c>
      <c r="V393" s="41" t="str">
        <f t="shared" si="48"/>
        <v/>
      </c>
      <c r="W393" s="41" t="str">
        <f t="shared" si="48"/>
        <v/>
      </c>
      <c r="X393" s="41" t="str">
        <f t="shared" si="48"/>
        <v/>
      </c>
      <c r="Y393" s="14">
        <f t="shared" si="54"/>
        <v>0</v>
      </c>
      <c r="Z393" s="12"/>
      <c r="AA393" s="10" t="str">
        <f t="shared" si="51"/>
        <v/>
      </c>
      <c r="AB393" s="10">
        <f t="shared" si="51"/>
        <v>0</v>
      </c>
      <c r="AC393" s="10" t="str">
        <f t="shared" si="51"/>
        <v/>
      </c>
      <c r="AD393" s="10" t="str">
        <f t="shared" si="50"/>
        <v/>
      </c>
      <c r="AE393" s="10" t="str">
        <f t="shared" si="50"/>
        <v/>
      </c>
      <c r="AF393" s="10" t="str">
        <f t="shared" si="50"/>
        <v/>
      </c>
      <c r="AG393" s="10" t="str">
        <f t="shared" si="50"/>
        <v/>
      </c>
      <c r="AH393" s="14">
        <f t="shared" si="55"/>
        <v>0</v>
      </c>
      <c r="AI393" s="12"/>
      <c r="AJ393" s="11" t="str">
        <f>IFERROR(VLOOKUP(A393,'[1]BP-18 Line Detail'!A$1:AJ$65536,36,FALSE),"")</f>
        <v>All Network</v>
      </c>
    </row>
    <row r="394" spans="1:36" x14ac:dyDescent="0.3">
      <c r="A394" s="15" t="s">
        <v>1445</v>
      </c>
      <c r="B394" s="29" t="str">
        <f>VLOOKUP(A394,'[1]Line Pivot'!A$1:C$65536,2,FALSE)</f>
        <v>LANCASTER-NOXON NO 1</v>
      </c>
      <c r="C394" s="10">
        <f>VLOOKUP(A394,'[1]Line Pivot'!A$1:C$65536,3,FALSE)</f>
        <v>5550403.54</v>
      </c>
      <c r="D394" s="10">
        <f>IFERROR(VLOOKUP(A394,'[1]BP-18 Line Detail'!A$1:C$65536,3,FALSE),"")</f>
        <v>5550403.54</v>
      </c>
      <c r="E394" s="11">
        <f t="shared" si="52"/>
        <v>0</v>
      </c>
      <c r="F394" s="12"/>
      <c r="G394" s="10">
        <f>IFERROR(VLOOKUP(A394,'[1]O&amp;M Pivot'!M$1:V$65536,10,FALSE),0)</f>
        <v>27249.315714285713</v>
      </c>
      <c r="H394" s="12"/>
      <c r="I394" s="13" t="s">
        <v>31</v>
      </c>
      <c r="J394" s="13">
        <v>1</v>
      </c>
      <c r="K394" s="13" t="s">
        <v>31</v>
      </c>
      <c r="L394" s="13" t="s">
        <v>31</v>
      </c>
      <c r="M394" s="13" t="s">
        <v>31</v>
      </c>
      <c r="N394" s="13" t="s">
        <v>31</v>
      </c>
      <c r="O394" s="13" t="s">
        <v>31</v>
      </c>
      <c r="P394" s="13">
        <f t="shared" si="53"/>
        <v>1</v>
      </c>
      <c r="Q394" s="12"/>
      <c r="R394" s="41" t="str">
        <f t="shared" si="49"/>
        <v/>
      </c>
      <c r="S394" s="41">
        <f t="shared" si="49"/>
        <v>5550403.54</v>
      </c>
      <c r="T394" s="41" t="str">
        <f t="shared" si="49"/>
        <v/>
      </c>
      <c r="U394" s="41" t="str">
        <f t="shared" si="48"/>
        <v/>
      </c>
      <c r="V394" s="41" t="str">
        <f t="shared" si="48"/>
        <v/>
      </c>
      <c r="W394" s="41" t="str">
        <f t="shared" si="48"/>
        <v/>
      </c>
      <c r="X394" s="41" t="str">
        <f t="shared" si="48"/>
        <v/>
      </c>
      <c r="Y394" s="14">
        <f t="shared" si="54"/>
        <v>0</v>
      </c>
      <c r="Z394" s="12"/>
      <c r="AA394" s="10" t="str">
        <f t="shared" si="51"/>
        <v/>
      </c>
      <c r="AB394" s="10">
        <f t="shared" si="51"/>
        <v>27249.315714285713</v>
      </c>
      <c r="AC394" s="10" t="str">
        <f t="shared" si="51"/>
        <v/>
      </c>
      <c r="AD394" s="10" t="str">
        <f t="shared" si="50"/>
        <v/>
      </c>
      <c r="AE394" s="10" t="str">
        <f t="shared" si="50"/>
        <v/>
      </c>
      <c r="AF394" s="10" t="str">
        <f t="shared" si="50"/>
        <v/>
      </c>
      <c r="AG394" s="10" t="str">
        <f t="shared" si="50"/>
        <v/>
      </c>
      <c r="AH394" s="14">
        <f t="shared" si="55"/>
        <v>0</v>
      </c>
      <c r="AI394" s="12"/>
      <c r="AJ394" s="11" t="str">
        <f>IFERROR(VLOOKUP(A394,'[1]BP-18 Line Detail'!A$1:AJ$65536,36,FALSE),"")</f>
        <v>All Network</v>
      </c>
    </row>
    <row r="395" spans="1:36" x14ac:dyDescent="0.3">
      <c r="A395" s="15" t="s">
        <v>1446</v>
      </c>
      <c r="B395" s="29" t="str">
        <f>VLOOKUP(A395,'[1]Line Pivot'!A$1:C$65536,2,FALSE)</f>
        <v>LANE-FAIRVIEW FIBER SYSTEM</v>
      </c>
      <c r="C395" s="10">
        <f>VLOOKUP(A395,'[1]Line Pivot'!A$1:C$65536,3,FALSE)</f>
        <v>1889.36</v>
      </c>
      <c r="D395" s="10">
        <f>IFERROR(VLOOKUP(A395,'[1]BP-18 Line Detail'!A$1:C$65536,3,FALSE),"")</f>
        <v>1889.36</v>
      </c>
      <c r="E395" s="11">
        <f t="shared" si="52"/>
        <v>0</v>
      </c>
      <c r="F395" s="12"/>
      <c r="G395" s="10">
        <f>IFERROR(VLOOKUP(A395,'[1]O&amp;M Pivot'!M$1:V$65536,10,FALSE),0)</f>
        <v>269.66285714285715</v>
      </c>
      <c r="H395" s="12"/>
      <c r="I395" s="13" t="s">
        <v>31</v>
      </c>
      <c r="J395" s="13" t="s">
        <v>31</v>
      </c>
      <c r="K395" s="13" t="s">
        <v>31</v>
      </c>
      <c r="L395" s="13" t="s">
        <v>31</v>
      </c>
      <c r="M395" s="13" t="s">
        <v>31</v>
      </c>
      <c r="N395" s="13" t="s">
        <v>31</v>
      </c>
      <c r="O395" s="13">
        <v>1</v>
      </c>
      <c r="P395" s="13">
        <f t="shared" si="53"/>
        <v>1</v>
      </c>
      <c r="Q395" s="12"/>
      <c r="R395" s="41" t="str">
        <f t="shared" si="49"/>
        <v/>
      </c>
      <c r="S395" s="41" t="str">
        <f t="shared" si="49"/>
        <v/>
      </c>
      <c r="T395" s="41" t="str">
        <f t="shared" si="49"/>
        <v/>
      </c>
      <c r="U395" s="41" t="str">
        <f t="shared" si="48"/>
        <v/>
      </c>
      <c r="V395" s="41" t="str">
        <f t="shared" si="48"/>
        <v/>
      </c>
      <c r="W395" s="41" t="str">
        <f t="shared" si="48"/>
        <v/>
      </c>
      <c r="X395" s="41">
        <f t="shared" si="48"/>
        <v>1889.36</v>
      </c>
      <c r="Y395" s="14">
        <f t="shared" si="54"/>
        <v>0</v>
      </c>
      <c r="Z395" s="12"/>
      <c r="AA395" s="10" t="str">
        <f t="shared" si="51"/>
        <v/>
      </c>
      <c r="AB395" s="10" t="str">
        <f t="shared" si="51"/>
        <v/>
      </c>
      <c r="AC395" s="10" t="str">
        <f t="shared" si="51"/>
        <v/>
      </c>
      <c r="AD395" s="10" t="str">
        <f t="shared" si="50"/>
        <v/>
      </c>
      <c r="AE395" s="10" t="str">
        <f t="shared" si="50"/>
        <v/>
      </c>
      <c r="AF395" s="10" t="str">
        <f t="shared" si="50"/>
        <v/>
      </c>
      <c r="AG395" s="10">
        <f t="shared" si="50"/>
        <v>269.66285714285715</v>
      </c>
      <c r="AH395" s="14">
        <f t="shared" si="55"/>
        <v>0</v>
      </c>
      <c r="AI395" s="12"/>
      <c r="AJ395" s="11" t="str">
        <f>IFERROR(VLOOKUP(A395,'[1]BP-18 Line Detail'!A$1:AJ$65536,36,FALSE),"")</f>
        <v>Fiber - unsegmented</v>
      </c>
    </row>
    <row r="396" spans="1:36" x14ac:dyDescent="0.3">
      <c r="A396" s="15" t="s">
        <v>1447</v>
      </c>
      <c r="B396" s="29" t="str">
        <f>VLOOKUP(A396,'[1]Line Pivot'!A$1:C$65536,2,FALSE)</f>
        <v>LANE-WENDSON NO 1</v>
      </c>
      <c r="C396" s="10">
        <f>VLOOKUP(A396,'[1]Line Pivot'!A$1:C$65536,3,FALSE)</f>
        <v>3917827.6399999997</v>
      </c>
      <c r="D396" s="10">
        <f>IFERROR(VLOOKUP(A396,'[1]BP-18 Line Detail'!A$1:C$65536,3,FALSE),"")</f>
        <v>3917827.6399999997</v>
      </c>
      <c r="E396" s="11">
        <f t="shared" si="52"/>
        <v>0</v>
      </c>
      <c r="F396" s="12"/>
      <c r="G396" s="10">
        <f>IFERROR(VLOOKUP(A396,'[1]O&amp;M Pivot'!M$1:V$65536,10,FALSE),0)</f>
        <v>36299.837142857148</v>
      </c>
      <c r="H396" s="12"/>
      <c r="I396" s="13" t="s">
        <v>31</v>
      </c>
      <c r="J396" s="13">
        <v>1</v>
      </c>
      <c r="K396" s="13" t="s">
        <v>31</v>
      </c>
      <c r="L396" s="13" t="s">
        <v>31</v>
      </c>
      <c r="M396" s="13" t="s">
        <v>31</v>
      </c>
      <c r="N396" s="13" t="s">
        <v>31</v>
      </c>
      <c r="O396" s="13" t="s">
        <v>31</v>
      </c>
      <c r="P396" s="13">
        <f t="shared" si="53"/>
        <v>1</v>
      </c>
      <c r="Q396" s="12"/>
      <c r="R396" s="41" t="str">
        <f t="shared" si="49"/>
        <v/>
      </c>
      <c r="S396" s="41">
        <f t="shared" si="49"/>
        <v>3917827.6399999997</v>
      </c>
      <c r="T396" s="41" t="str">
        <f t="shared" si="49"/>
        <v/>
      </c>
      <c r="U396" s="41" t="str">
        <f t="shared" si="48"/>
        <v/>
      </c>
      <c r="V396" s="41" t="str">
        <f t="shared" si="48"/>
        <v/>
      </c>
      <c r="W396" s="41" t="str">
        <f t="shared" si="48"/>
        <v/>
      </c>
      <c r="X396" s="41" t="str">
        <f t="shared" si="48"/>
        <v/>
      </c>
      <c r="Y396" s="14">
        <f t="shared" si="54"/>
        <v>0</v>
      </c>
      <c r="Z396" s="12"/>
      <c r="AA396" s="10" t="str">
        <f t="shared" si="51"/>
        <v/>
      </c>
      <c r="AB396" s="10">
        <f t="shared" si="51"/>
        <v>36299.837142857148</v>
      </c>
      <c r="AC396" s="10" t="str">
        <f t="shared" si="51"/>
        <v/>
      </c>
      <c r="AD396" s="10" t="str">
        <f t="shared" si="50"/>
        <v/>
      </c>
      <c r="AE396" s="10" t="str">
        <f t="shared" si="50"/>
        <v/>
      </c>
      <c r="AF396" s="10" t="str">
        <f t="shared" si="50"/>
        <v/>
      </c>
      <c r="AG396" s="10" t="str">
        <f t="shared" si="50"/>
        <v/>
      </c>
      <c r="AH396" s="14">
        <f t="shared" si="55"/>
        <v>0</v>
      </c>
      <c r="AI396" s="12"/>
      <c r="AJ396" s="11" t="str">
        <f>IFERROR(VLOOKUP(A396,'[1]BP-18 Line Detail'!A$1:AJ$65536,36,FALSE),"")</f>
        <v>All Network</v>
      </c>
    </row>
    <row r="397" spans="1:36" x14ac:dyDescent="0.3">
      <c r="A397" s="15" t="s">
        <v>1448</v>
      </c>
      <c r="B397" s="29" t="str">
        <f>VLOOKUP(A397,'[1]Line Pivot'!A$1:C$65536,2,FALSE)</f>
        <v>LANE-WENDSON NO 2</v>
      </c>
      <c r="C397" s="10">
        <f>VLOOKUP(A397,'[1]Line Pivot'!A$1:C$65536,3,FALSE)</f>
        <v>2305561.2100000004</v>
      </c>
      <c r="D397" s="10">
        <f>IFERROR(VLOOKUP(A397,'[1]BP-18 Line Detail'!A$1:C$65536,3,FALSE),"")</f>
        <v>2305561.21</v>
      </c>
      <c r="E397" s="11">
        <f t="shared" si="52"/>
        <v>2.0197307505348743E-16</v>
      </c>
      <c r="F397" s="12"/>
      <c r="G397" s="10">
        <f>IFERROR(VLOOKUP(A397,'[1]O&amp;M Pivot'!M$1:V$65536,10,FALSE),0)</f>
        <v>19357.170000000002</v>
      </c>
      <c r="H397" s="12"/>
      <c r="I397" s="13" t="s">
        <v>31</v>
      </c>
      <c r="J397" s="13">
        <v>1</v>
      </c>
      <c r="K397" s="13" t="s">
        <v>31</v>
      </c>
      <c r="L397" s="13" t="s">
        <v>31</v>
      </c>
      <c r="M397" s="13" t="s">
        <v>31</v>
      </c>
      <c r="N397" s="13" t="s">
        <v>31</v>
      </c>
      <c r="O397" s="13" t="s">
        <v>31</v>
      </c>
      <c r="P397" s="13">
        <f t="shared" si="53"/>
        <v>1</v>
      </c>
      <c r="Q397" s="12"/>
      <c r="R397" s="41" t="str">
        <f t="shared" si="49"/>
        <v/>
      </c>
      <c r="S397" s="41">
        <f t="shared" si="49"/>
        <v>2305561.2100000004</v>
      </c>
      <c r="T397" s="41" t="str">
        <f t="shared" si="49"/>
        <v/>
      </c>
      <c r="U397" s="41" t="str">
        <f t="shared" si="48"/>
        <v/>
      </c>
      <c r="V397" s="41" t="str">
        <f t="shared" si="48"/>
        <v/>
      </c>
      <c r="W397" s="41" t="str">
        <f t="shared" si="48"/>
        <v/>
      </c>
      <c r="X397" s="41" t="str">
        <f t="shared" si="48"/>
        <v/>
      </c>
      <c r="Y397" s="14">
        <f t="shared" si="54"/>
        <v>0</v>
      </c>
      <c r="Z397" s="12"/>
      <c r="AA397" s="10" t="str">
        <f t="shared" si="51"/>
        <v/>
      </c>
      <c r="AB397" s="10">
        <f t="shared" si="51"/>
        <v>19357.170000000002</v>
      </c>
      <c r="AC397" s="10" t="str">
        <f t="shared" si="51"/>
        <v/>
      </c>
      <c r="AD397" s="10" t="str">
        <f t="shared" si="50"/>
        <v/>
      </c>
      <c r="AE397" s="10" t="str">
        <f t="shared" si="50"/>
        <v/>
      </c>
      <c r="AF397" s="10" t="str">
        <f t="shared" si="50"/>
        <v/>
      </c>
      <c r="AG397" s="10" t="str">
        <f t="shared" si="50"/>
        <v/>
      </c>
      <c r="AH397" s="14">
        <f t="shared" si="55"/>
        <v>0</v>
      </c>
      <c r="AI397" s="12"/>
      <c r="AJ397" s="11" t="str">
        <f>IFERROR(VLOOKUP(A397,'[1]BP-18 Line Detail'!A$1:AJ$65536,36,FALSE),"")</f>
        <v>All Network</v>
      </c>
    </row>
    <row r="398" spans="1:36" x14ac:dyDescent="0.3">
      <c r="A398" s="15" t="s">
        <v>1449</v>
      </c>
      <c r="B398" s="29" t="str">
        <f>VLOOKUP(A398,'[1]Line Pivot'!A$1:C$65536,2,FALSE)</f>
        <v>LANGLOIS TAP TO BANDON-ROGUE NO 1</v>
      </c>
      <c r="C398" s="10">
        <f>VLOOKUP(A398,'[1]Line Pivot'!A$1:C$65536,3,FALSE)</f>
        <v>26655.18</v>
      </c>
      <c r="D398" s="10">
        <f>IFERROR(VLOOKUP(A398,'[1]BP-18 Line Detail'!A$1:C$65536,3,FALSE),"")</f>
        <v>26655.18</v>
      </c>
      <c r="E398" s="11">
        <f t="shared" si="52"/>
        <v>0</v>
      </c>
      <c r="F398" s="12"/>
      <c r="G398" s="10">
        <f>IFERROR(VLOOKUP(A398,'[1]O&amp;M Pivot'!M$1:V$65536,10,FALSE),0)</f>
        <v>1497.3314285714289</v>
      </c>
      <c r="H398" s="12"/>
      <c r="I398" s="13" t="s">
        <v>31</v>
      </c>
      <c r="J398" s="13">
        <v>1</v>
      </c>
      <c r="K398" s="13" t="s">
        <v>31</v>
      </c>
      <c r="L398" s="13" t="s">
        <v>31</v>
      </c>
      <c r="M398" s="13" t="s">
        <v>31</v>
      </c>
      <c r="N398" s="13" t="s">
        <v>31</v>
      </c>
      <c r="O398" s="13" t="s">
        <v>31</v>
      </c>
      <c r="P398" s="13">
        <f t="shared" si="53"/>
        <v>1</v>
      </c>
      <c r="Q398" s="12"/>
      <c r="R398" s="41" t="str">
        <f t="shared" si="49"/>
        <v/>
      </c>
      <c r="S398" s="41">
        <f t="shared" si="49"/>
        <v>26655.18</v>
      </c>
      <c r="T398" s="41" t="str">
        <f t="shared" si="49"/>
        <v/>
      </c>
      <c r="U398" s="41" t="str">
        <f t="shared" si="48"/>
        <v/>
      </c>
      <c r="V398" s="41" t="str">
        <f t="shared" si="48"/>
        <v/>
      </c>
      <c r="W398" s="41" t="str">
        <f t="shared" si="48"/>
        <v/>
      </c>
      <c r="X398" s="41" t="str">
        <f t="shared" si="48"/>
        <v/>
      </c>
      <c r="Y398" s="14">
        <f t="shared" si="54"/>
        <v>0</v>
      </c>
      <c r="Z398" s="12"/>
      <c r="AA398" s="10" t="str">
        <f t="shared" si="51"/>
        <v/>
      </c>
      <c r="AB398" s="10">
        <f t="shared" si="51"/>
        <v>1497.3314285714289</v>
      </c>
      <c r="AC398" s="10" t="str">
        <f t="shared" si="51"/>
        <v/>
      </c>
      <c r="AD398" s="10" t="str">
        <f t="shared" si="50"/>
        <v/>
      </c>
      <c r="AE398" s="10" t="str">
        <f t="shared" si="50"/>
        <v/>
      </c>
      <c r="AF398" s="10" t="str">
        <f t="shared" si="50"/>
        <v/>
      </c>
      <c r="AG398" s="10" t="str">
        <f t="shared" si="50"/>
        <v/>
      </c>
      <c r="AH398" s="14">
        <f t="shared" si="55"/>
        <v>0</v>
      </c>
      <c r="AI398" s="12"/>
      <c r="AJ398" s="11" t="str">
        <f>IFERROR(VLOOKUP(A398,'[1]BP-18 Line Detail'!A$1:AJ$65536,36,FALSE),"")</f>
        <v>All Network</v>
      </c>
    </row>
    <row r="399" spans="1:36" x14ac:dyDescent="0.3">
      <c r="A399" s="15" t="s">
        <v>1450</v>
      </c>
      <c r="B399" s="29" t="str">
        <f>VLOOKUP(A399,'[1]Line Pivot'!A$1:C$65536,2,FALSE)</f>
        <v>LATHAM TAP TO ALVEY-MARTIN CREEK NO 1</v>
      </c>
      <c r="C399" s="10">
        <f>VLOOKUP(A399,'[1]Line Pivot'!A$1:C$65536,3,FALSE)</f>
        <v>1513988.44</v>
      </c>
      <c r="D399" s="10">
        <f>IFERROR(VLOOKUP(A399,'[1]BP-18 Line Detail'!A$1:C$65536,3,FALSE),"")</f>
        <v>1396671.8099999998</v>
      </c>
      <c r="E399" s="11">
        <f t="shared" si="52"/>
        <v>8.3997277785681182E-2</v>
      </c>
      <c r="F399" s="12"/>
      <c r="G399" s="10">
        <f>IFERROR(VLOOKUP(A399,'[1]O&amp;M Pivot'!M$1:V$65536,10,FALSE),0)</f>
        <v>1580.2642857142857</v>
      </c>
      <c r="H399" s="12"/>
      <c r="I399" s="13" t="s">
        <v>31</v>
      </c>
      <c r="J399" s="13">
        <v>1</v>
      </c>
      <c r="K399" s="13" t="s">
        <v>31</v>
      </c>
      <c r="L399" s="13" t="s">
        <v>31</v>
      </c>
      <c r="M399" s="13" t="s">
        <v>31</v>
      </c>
      <c r="N399" s="13" t="s">
        <v>31</v>
      </c>
      <c r="O399" s="13" t="s">
        <v>31</v>
      </c>
      <c r="P399" s="13">
        <f t="shared" si="53"/>
        <v>1</v>
      </c>
      <c r="Q399" s="12"/>
      <c r="R399" s="41" t="str">
        <f t="shared" si="49"/>
        <v/>
      </c>
      <c r="S399" s="41">
        <f t="shared" si="49"/>
        <v>1513988.44</v>
      </c>
      <c r="T399" s="41" t="str">
        <f t="shared" si="49"/>
        <v/>
      </c>
      <c r="U399" s="41" t="str">
        <f t="shared" si="48"/>
        <v/>
      </c>
      <c r="V399" s="41" t="str">
        <f t="shared" si="48"/>
        <v/>
      </c>
      <c r="W399" s="41" t="str">
        <f t="shared" si="48"/>
        <v/>
      </c>
      <c r="X399" s="41" t="str">
        <f t="shared" si="48"/>
        <v/>
      </c>
      <c r="Y399" s="14">
        <f t="shared" si="54"/>
        <v>0</v>
      </c>
      <c r="Z399" s="12"/>
      <c r="AA399" s="10" t="str">
        <f t="shared" si="51"/>
        <v/>
      </c>
      <c r="AB399" s="10">
        <f t="shared" si="51"/>
        <v>1580.2642857142857</v>
      </c>
      <c r="AC399" s="10" t="str">
        <f t="shared" si="51"/>
        <v/>
      </c>
      <c r="AD399" s="10" t="str">
        <f t="shared" si="50"/>
        <v/>
      </c>
      <c r="AE399" s="10" t="str">
        <f t="shared" si="50"/>
        <v/>
      </c>
      <c r="AF399" s="10" t="str">
        <f t="shared" si="50"/>
        <v/>
      </c>
      <c r="AG399" s="10" t="str">
        <f t="shared" si="50"/>
        <v/>
      </c>
      <c r="AH399" s="14">
        <f t="shared" si="55"/>
        <v>0</v>
      </c>
      <c r="AI399" s="12"/>
      <c r="AJ399" s="11" t="str">
        <f>IFERROR(VLOOKUP(A399,'[1]BP-18 Line Detail'!A$1:AJ$65536,36,FALSE),"")</f>
        <v>All Network</v>
      </c>
    </row>
    <row r="400" spans="1:36" x14ac:dyDescent="0.3">
      <c r="A400" s="15" t="s">
        <v>1451</v>
      </c>
      <c r="B400" s="29" t="str">
        <f>VLOOKUP(A400,'[1]Line Pivot'!A$1:C$65536,2,FALSE)</f>
        <v>LEXINGTON-DELAMETER NO 1 (RETIRED)</v>
      </c>
      <c r="C400" s="10">
        <f>VLOOKUP(A400,'[1]Line Pivot'!A$1:C$65536,3,FALSE)</f>
        <v>144674</v>
      </c>
      <c r="D400" s="10">
        <f>IFERROR(VLOOKUP(A400,'[1]BP-18 Line Detail'!A$1:C$65536,3,FALSE),"")</f>
        <v>144674</v>
      </c>
      <c r="E400" s="11">
        <f t="shared" si="52"/>
        <v>0</v>
      </c>
      <c r="F400" s="12"/>
      <c r="G400" s="10">
        <f>IFERROR(VLOOKUP(A400,'[1]O&amp;M Pivot'!M$1:V$65536,10,FALSE),0)</f>
        <v>0</v>
      </c>
      <c r="H400" s="12"/>
      <c r="I400" s="13" t="s">
        <v>31</v>
      </c>
      <c r="J400" s="13">
        <v>1</v>
      </c>
      <c r="K400" s="13" t="s">
        <v>31</v>
      </c>
      <c r="L400" s="13" t="s">
        <v>31</v>
      </c>
      <c r="M400" s="13" t="s">
        <v>31</v>
      </c>
      <c r="N400" s="13" t="s">
        <v>31</v>
      </c>
      <c r="O400" s="13" t="s">
        <v>31</v>
      </c>
      <c r="P400" s="13">
        <f t="shared" si="53"/>
        <v>1</v>
      </c>
      <c r="Q400" s="12"/>
      <c r="R400" s="41" t="str">
        <f t="shared" si="49"/>
        <v/>
      </c>
      <c r="S400" s="41">
        <f t="shared" si="49"/>
        <v>144674</v>
      </c>
      <c r="T400" s="41" t="str">
        <f t="shared" si="49"/>
        <v/>
      </c>
      <c r="U400" s="41" t="str">
        <f t="shared" si="48"/>
        <v/>
      </c>
      <c r="V400" s="41" t="str">
        <f t="shared" si="48"/>
        <v/>
      </c>
      <c r="W400" s="41" t="str">
        <f t="shared" si="48"/>
        <v/>
      </c>
      <c r="X400" s="41" t="str">
        <f t="shared" si="48"/>
        <v/>
      </c>
      <c r="Y400" s="14">
        <f t="shared" si="54"/>
        <v>0</v>
      </c>
      <c r="Z400" s="12"/>
      <c r="AA400" s="10" t="str">
        <f t="shared" si="51"/>
        <v/>
      </c>
      <c r="AB400" s="10">
        <f t="shared" si="51"/>
        <v>0</v>
      </c>
      <c r="AC400" s="10" t="str">
        <f t="shared" si="51"/>
        <v/>
      </c>
      <c r="AD400" s="10" t="str">
        <f t="shared" si="50"/>
        <v/>
      </c>
      <c r="AE400" s="10" t="str">
        <f t="shared" si="50"/>
        <v/>
      </c>
      <c r="AF400" s="10" t="str">
        <f t="shared" si="50"/>
        <v/>
      </c>
      <c r="AG400" s="10" t="str">
        <f t="shared" si="50"/>
        <v/>
      </c>
      <c r="AH400" s="14">
        <f t="shared" si="55"/>
        <v>0</v>
      </c>
      <c r="AI400" s="12"/>
      <c r="AJ400" s="11" t="str">
        <f>IFERROR(VLOOKUP(A400,'[1]BP-18 Line Detail'!A$1:AJ$65536,36,FALSE),"")</f>
        <v>All Network</v>
      </c>
    </row>
    <row r="401" spans="1:36" x14ac:dyDescent="0.3">
      <c r="A401" s="15" t="s">
        <v>1452</v>
      </c>
      <c r="B401" s="29" t="str">
        <f>VLOOKUP(A401,'[1]Line Pivot'!A$1:C$65536,2,FALSE)</f>
        <v>LEXINGTON-LONGVIEW NO 1</v>
      </c>
      <c r="C401" s="10">
        <f>VLOOKUP(A401,'[1]Line Pivot'!A$1:C$65536,3,FALSE)</f>
        <v>1065072.3030000001</v>
      </c>
      <c r="D401" s="10">
        <f>IFERROR(VLOOKUP(A401,'[1]BP-18 Line Detail'!A$1:C$65536,3,FALSE),"")</f>
        <v>1063565.013</v>
      </c>
      <c r="E401" s="11">
        <f t="shared" si="52"/>
        <v>1.4172053250872002E-3</v>
      </c>
      <c r="F401" s="12"/>
      <c r="G401" s="10">
        <f>IFERROR(VLOOKUP(A401,'[1]O&amp;M Pivot'!M$1:V$65536,10,FALSE),0)</f>
        <v>8729.3914285714291</v>
      </c>
      <c r="H401" s="12"/>
      <c r="I401" s="13" t="s">
        <v>31</v>
      </c>
      <c r="J401" s="13">
        <v>1</v>
      </c>
      <c r="K401" s="13" t="s">
        <v>31</v>
      </c>
      <c r="L401" s="13" t="s">
        <v>31</v>
      </c>
      <c r="M401" s="13" t="s">
        <v>31</v>
      </c>
      <c r="N401" s="13" t="s">
        <v>31</v>
      </c>
      <c r="O401" s="13" t="s">
        <v>31</v>
      </c>
      <c r="P401" s="13">
        <f t="shared" si="53"/>
        <v>1</v>
      </c>
      <c r="Q401" s="12"/>
      <c r="R401" s="41" t="str">
        <f t="shared" si="49"/>
        <v/>
      </c>
      <c r="S401" s="41">
        <f t="shared" si="49"/>
        <v>1065072.3030000001</v>
      </c>
      <c r="T401" s="41" t="str">
        <f t="shared" si="49"/>
        <v/>
      </c>
      <c r="U401" s="41" t="str">
        <f t="shared" si="48"/>
        <v/>
      </c>
      <c r="V401" s="41" t="str">
        <f t="shared" si="48"/>
        <v/>
      </c>
      <c r="W401" s="41" t="str">
        <f t="shared" si="48"/>
        <v/>
      </c>
      <c r="X401" s="41" t="str">
        <f t="shared" si="48"/>
        <v/>
      </c>
      <c r="Y401" s="14">
        <f t="shared" si="54"/>
        <v>0</v>
      </c>
      <c r="Z401" s="12"/>
      <c r="AA401" s="10" t="str">
        <f t="shared" si="51"/>
        <v/>
      </c>
      <c r="AB401" s="10">
        <f t="shared" si="51"/>
        <v>8729.3914285714291</v>
      </c>
      <c r="AC401" s="10" t="str">
        <f t="shared" si="51"/>
        <v/>
      </c>
      <c r="AD401" s="10" t="str">
        <f t="shared" si="50"/>
        <v/>
      </c>
      <c r="AE401" s="10" t="str">
        <f t="shared" si="50"/>
        <v/>
      </c>
      <c r="AF401" s="10" t="str">
        <f t="shared" si="50"/>
        <v/>
      </c>
      <c r="AG401" s="10" t="str">
        <f t="shared" si="50"/>
        <v/>
      </c>
      <c r="AH401" s="14">
        <f t="shared" si="55"/>
        <v>0</v>
      </c>
      <c r="AI401" s="12"/>
      <c r="AJ401" s="11" t="str">
        <f>IFERROR(VLOOKUP(A401,'[1]BP-18 Line Detail'!A$1:AJ$65536,36,FALSE),"")</f>
        <v>All Network</v>
      </c>
    </row>
    <row r="402" spans="1:36" x14ac:dyDescent="0.3">
      <c r="A402" s="15" t="s">
        <v>1453</v>
      </c>
      <c r="B402" s="29" t="str">
        <f>VLOOKUP(A402,'[1]Line Pivot'!A$1:C$65536,2,FALSE)</f>
        <v>LEXINGTON-LONGVIEW NO 2</v>
      </c>
      <c r="C402" s="10">
        <f>VLOOKUP(A402,'[1]Line Pivot'!A$1:C$65536,3,FALSE)</f>
        <v>803665.33000000007</v>
      </c>
      <c r="D402" s="10">
        <f>IFERROR(VLOOKUP(A402,'[1]BP-18 Line Detail'!A$1:C$65536,3,FALSE),"")</f>
        <v>819140.63</v>
      </c>
      <c r="E402" s="11">
        <f t="shared" si="52"/>
        <v>-1.8892116241383278E-2</v>
      </c>
      <c r="F402" s="12"/>
      <c r="G402" s="10">
        <f>IFERROR(VLOOKUP(A402,'[1]O&amp;M Pivot'!M$1:V$65536,10,FALSE),0)</f>
        <v>6536.1314285714279</v>
      </c>
      <c r="H402" s="12"/>
      <c r="I402" s="13" t="s">
        <v>31</v>
      </c>
      <c r="J402" s="13">
        <v>1</v>
      </c>
      <c r="K402" s="13" t="s">
        <v>31</v>
      </c>
      <c r="L402" s="13" t="s">
        <v>31</v>
      </c>
      <c r="M402" s="13" t="s">
        <v>31</v>
      </c>
      <c r="N402" s="13" t="s">
        <v>31</v>
      </c>
      <c r="O402" s="13" t="s">
        <v>31</v>
      </c>
      <c r="P402" s="13">
        <f t="shared" si="53"/>
        <v>1</v>
      </c>
      <c r="Q402" s="12"/>
      <c r="R402" s="41" t="str">
        <f t="shared" si="49"/>
        <v/>
      </c>
      <c r="S402" s="41">
        <f t="shared" si="49"/>
        <v>803665.33000000007</v>
      </c>
      <c r="T402" s="41" t="str">
        <f t="shared" si="49"/>
        <v/>
      </c>
      <c r="U402" s="41" t="str">
        <f t="shared" si="48"/>
        <v/>
      </c>
      <c r="V402" s="41" t="str">
        <f t="shared" si="48"/>
        <v/>
      </c>
      <c r="W402" s="41" t="str">
        <f t="shared" si="48"/>
        <v/>
      </c>
      <c r="X402" s="41" t="str">
        <f t="shared" si="48"/>
        <v/>
      </c>
      <c r="Y402" s="14">
        <f t="shared" si="54"/>
        <v>0</v>
      </c>
      <c r="Z402" s="12"/>
      <c r="AA402" s="10" t="str">
        <f t="shared" si="51"/>
        <v/>
      </c>
      <c r="AB402" s="10">
        <f t="shared" si="51"/>
        <v>6536.1314285714279</v>
      </c>
      <c r="AC402" s="10" t="str">
        <f t="shared" si="51"/>
        <v/>
      </c>
      <c r="AD402" s="10" t="str">
        <f t="shared" si="50"/>
        <v/>
      </c>
      <c r="AE402" s="10" t="str">
        <f t="shared" si="50"/>
        <v/>
      </c>
      <c r="AF402" s="10" t="str">
        <f t="shared" si="50"/>
        <v/>
      </c>
      <c r="AG402" s="10" t="str">
        <f t="shared" si="50"/>
        <v/>
      </c>
      <c r="AH402" s="14">
        <f t="shared" si="55"/>
        <v>0</v>
      </c>
      <c r="AI402" s="12"/>
      <c r="AJ402" s="11" t="str">
        <f>IFERROR(VLOOKUP(A402,'[1]BP-18 Line Detail'!A$1:AJ$65536,36,FALSE),"")</f>
        <v>All Network</v>
      </c>
    </row>
    <row r="403" spans="1:36" x14ac:dyDescent="0.3">
      <c r="A403" s="15" t="s">
        <v>1454</v>
      </c>
      <c r="B403" s="29" t="str">
        <f>VLOOKUP(A403,'[1]Line Pivot'!A$1:C$65536,2,FALSE)</f>
        <v>LEXINGTON-LONGVIEW NO 2 (ML COWLITZ CO)</v>
      </c>
      <c r="C403" s="10">
        <f>VLOOKUP(A403,'[1]Line Pivot'!A$1:C$65536,3,FALSE)</f>
        <v>979286.37</v>
      </c>
      <c r="D403" s="10">
        <f>IFERROR(VLOOKUP(A403,'[1]BP-18 Line Detail'!A$1:C$65536,3,FALSE),"")</f>
        <v>979286.37</v>
      </c>
      <c r="E403" s="11">
        <f t="shared" si="52"/>
        <v>0</v>
      </c>
      <c r="F403" s="12"/>
      <c r="G403" s="10">
        <f>IFERROR(VLOOKUP(A403,'[1]O&amp;M Pivot'!M$1:V$65536,10,FALSE),0)</f>
        <v>0</v>
      </c>
      <c r="H403" s="12"/>
      <c r="I403" s="13" t="s">
        <v>31</v>
      </c>
      <c r="J403" s="13">
        <v>1</v>
      </c>
      <c r="K403" s="13" t="s">
        <v>31</v>
      </c>
      <c r="L403" s="13" t="s">
        <v>31</v>
      </c>
      <c r="M403" s="13" t="s">
        <v>31</v>
      </c>
      <c r="N403" s="13" t="s">
        <v>31</v>
      </c>
      <c r="O403" s="13" t="s">
        <v>31</v>
      </c>
      <c r="P403" s="13">
        <f t="shared" si="53"/>
        <v>1</v>
      </c>
      <c r="Q403" s="12"/>
      <c r="R403" s="41" t="str">
        <f t="shared" si="49"/>
        <v/>
      </c>
      <c r="S403" s="41">
        <f t="shared" si="49"/>
        <v>979286.37</v>
      </c>
      <c r="T403" s="41" t="str">
        <f t="shared" si="49"/>
        <v/>
      </c>
      <c r="U403" s="41" t="str">
        <f t="shared" si="48"/>
        <v/>
      </c>
      <c r="V403" s="41" t="str">
        <f t="shared" si="48"/>
        <v/>
      </c>
      <c r="W403" s="41" t="str">
        <f t="shared" si="48"/>
        <v/>
      </c>
      <c r="X403" s="41" t="str">
        <f t="shared" si="48"/>
        <v/>
      </c>
      <c r="Y403" s="14">
        <f t="shared" si="54"/>
        <v>0</v>
      </c>
      <c r="Z403" s="12"/>
      <c r="AA403" s="10" t="str">
        <f t="shared" si="51"/>
        <v/>
      </c>
      <c r="AB403" s="10">
        <f t="shared" si="51"/>
        <v>0</v>
      </c>
      <c r="AC403" s="10" t="str">
        <f t="shared" si="51"/>
        <v/>
      </c>
      <c r="AD403" s="10" t="str">
        <f t="shared" si="50"/>
        <v/>
      </c>
      <c r="AE403" s="10" t="str">
        <f t="shared" si="50"/>
        <v/>
      </c>
      <c r="AF403" s="10" t="str">
        <f t="shared" si="50"/>
        <v/>
      </c>
      <c r="AG403" s="10" t="str">
        <f t="shared" si="50"/>
        <v/>
      </c>
      <c r="AH403" s="14">
        <f t="shared" si="55"/>
        <v>0</v>
      </c>
      <c r="AI403" s="12"/>
      <c r="AJ403" s="11" t="str">
        <f>IFERROR(VLOOKUP(A403,'[1]BP-18 Line Detail'!A$1:AJ$65536,36,FALSE),"")</f>
        <v>New.  All Network. REM 1/28/15</v>
      </c>
    </row>
    <row r="404" spans="1:36" x14ac:dyDescent="0.3">
      <c r="A404" s="15" t="s">
        <v>1455</v>
      </c>
      <c r="B404" s="29" t="str">
        <f>VLOOKUP(A404,'[1]Line Pivot'!A$1:C$65536,2,FALSE)</f>
        <v>LIBBY PH-LIBBY NO 1</v>
      </c>
      <c r="C404" s="10">
        <f>VLOOKUP(A404,'[1]Line Pivot'!A$1:C$65536,3,FALSE)</f>
        <v>278220</v>
      </c>
      <c r="D404" s="10">
        <f>IFERROR(VLOOKUP(A404,'[1]BP-18 Line Detail'!A$1:C$65536,3,FALSE),"")</f>
        <v>278220</v>
      </c>
      <c r="E404" s="11">
        <f t="shared" si="52"/>
        <v>0</v>
      </c>
      <c r="F404" s="12"/>
      <c r="G404" s="10">
        <f>IFERROR(VLOOKUP(A404,'[1]O&amp;M Pivot'!M$1:V$65536,10,FALSE),0)</f>
        <v>409.77285714285711</v>
      </c>
      <c r="H404" s="12"/>
      <c r="I404" s="13">
        <v>1</v>
      </c>
      <c r="J404" s="13" t="s">
        <v>31</v>
      </c>
      <c r="K404" s="13" t="s">
        <v>31</v>
      </c>
      <c r="L404" s="13" t="s">
        <v>31</v>
      </c>
      <c r="M404" s="13" t="s">
        <v>31</v>
      </c>
      <c r="N404" s="13" t="s">
        <v>31</v>
      </c>
      <c r="O404" s="13" t="s">
        <v>31</v>
      </c>
      <c r="P404" s="13">
        <f t="shared" si="53"/>
        <v>1</v>
      </c>
      <c r="Q404" s="12"/>
      <c r="R404" s="41">
        <f t="shared" si="49"/>
        <v>278220</v>
      </c>
      <c r="S404" s="41" t="str">
        <f t="shared" si="49"/>
        <v/>
      </c>
      <c r="T404" s="41" t="str">
        <f t="shared" si="49"/>
        <v/>
      </c>
      <c r="U404" s="41" t="str">
        <f t="shared" si="48"/>
        <v/>
      </c>
      <c r="V404" s="41" t="str">
        <f t="shared" si="48"/>
        <v/>
      </c>
      <c r="W404" s="41" t="str">
        <f t="shared" si="48"/>
        <v/>
      </c>
      <c r="X404" s="41" t="str">
        <f t="shared" si="48"/>
        <v/>
      </c>
      <c r="Y404" s="14">
        <f t="shared" si="54"/>
        <v>0</v>
      </c>
      <c r="Z404" s="12"/>
      <c r="AA404" s="10">
        <f t="shared" si="51"/>
        <v>409.77285714285711</v>
      </c>
      <c r="AB404" s="10" t="str">
        <f t="shared" si="51"/>
        <v/>
      </c>
      <c r="AC404" s="10" t="str">
        <f t="shared" si="51"/>
        <v/>
      </c>
      <c r="AD404" s="10" t="str">
        <f t="shared" si="50"/>
        <v/>
      </c>
      <c r="AE404" s="10" t="str">
        <f t="shared" si="50"/>
        <v/>
      </c>
      <c r="AF404" s="10" t="str">
        <f t="shared" si="50"/>
        <v/>
      </c>
      <c r="AG404" s="10" t="str">
        <f t="shared" si="50"/>
        <v/>
      </c>
      <c r="AH404" s="14">
        <f t="shared" si="55"/>
        <v>0</v>
      </c>
      <c r="AI404" s="12"/>
      <c r="AJ404" s="11" t="str">
        <f>IFERROR(VLOOKUP(A404,'[1]BP-18 Line Detail'!A$1:AJ$65536,36,FALSE),"")</f>
        <v>All Generation Integration</v>
      </c>
    </row>
    <row r="405" spans="1:36" x14ac:dyDescent="0.3">
      <c r="A405" s="15" t="s">
        <v>1456</v>
      </c>
      <c r="B405" s="29" t="str">
        <f>VLOOKUP(A405,'[1]Line Pivot'!A$1:C$65536,2,FALSE)</f>
        <v>LIBBY PH-LIBBY NO 2</v>
      </c>
      <c r="C405" s="10">
        <f>VLOOKUP(A405,'[1]Line Pivot'!A$1:C$65536,3,FALSE)</f>
        <v>265855</v>
      </c>
      <c r="D405" s="10">
        <f>IFERROR(VLOOKUP(A405,'[1]BP-18 Line Detail'!A$1:C$65536,3,FALSE),"")</f>
        <v>265855</v>
      </c>
      <c r="E405" s="11">
        <f t="shared" si="52"/>
        <v>0</v>
      </c>
      <c r="F405" s="12"/>
      <c r="G405" s="10">
        <f>IFERROR(VLOOKUP(A405,'[1]O&amp;M Pivot'!M$1:V$65536,10,FALSE),0)</f>
        <v>245.07571428571433</v>
      </c>
      <c r="H405" s="12"/>
      <c r="I405" s="13">
        <v>1</v>
      </c>
      <c r="J405" s="13" t="s">
        <v>31</v>
      </c>
      <c r="K405" s="13" t="s">
        <v>31</v>
      </c>
      <c r="L405" s="13" t="s">
        <v>31</v>
      </c>
      <c r="M405" s="13" t="s">
        <v>31</v>
      </c>
      <c r="N405" s="13" t="s">
        <v>31</v>
      </c>
      <c r="O405" s="13" t="s">
        <v>31</v>
      </c>
      <c r="P405" s="13">
        <f t="shared" si="53"/>
        <v>1</v>
      </c>
      <c r="Q405" s="12"/>
      <c r="R405" s="41">
        <f t="shared" si="49"/>
        <v>265855</v>
      </c>
      <c r="S405" s="41" t="str">
        <f t="shared" si="49"/>
        <v/>
      </c>
      <c r="T405" s="41" t="str">
        <f t="shared" si="49"/>
        <v/>
      </c>
      <c r="U405" s="41" t="str">
        <f t="shared" si="48"/>
        <v/>
      </c>
      <c r="V405" s="41" t="str">
        <f t="shared" si="48"/>
        <v/>
      </c>
      <c r="W405" s="41" t="str">
        <f t="shared" si="48"/>
        <v/>
      </c>
      <c r="X405" s="41" t="str">
        <f t="shared" si="48"/>
        <v/>
      </c>
      <c r="Y405" s="14">
        <f t="shared" si="54"/>
        <v>0</v>
      </c>
      <c r="Z405" s="12"/>
      <c r="AA405" s="10">
        <f t="shared" si="51"/>
        <v>245.07571428571433</v>
      </c>
      <c r="AB405" s="10" t="str">
        <f t="shared" si="51"/>
        <v/>
      </c>
      <c r="AC405" s="10" t="str">
        <f t="shared" si="51"/>
        <v/>
      </c>
      <c r="AD405" s="10" t="str">
        <f t="shared" si="50"/>
        <v/>
      </c>
      <c r="AE405" s="10" t="str">
        <f t="shared" si="50"/>
        <v/>
      </c>
      <c r="AF405" s="10" t="str">
        <f t="shared" si="50"/>
        <v/>
      </c>
      <c r="AG405" s="10" t="str">
        <f t="shared" si="50"/>
        <v/>
      </c>
      <c r="AH405" s="14">
        <f t="shared" si="55"/>
        <v>0</v>
      </c>
      <c r="AI405" s="12"/>
      <c r="AJ405" s="11" t="str">
        <f>IFERROR(VLOOKUP(A405,'[1]BP-18 Line Detail'!A$1:AJ$65536,36,FALSE),"")</f>
        <v>All Generation Integration</v>
      </c>
    </row>
    <row r="406" spans="1:36" x14ac:dyDescent="0.3">
      <c r="A406" s="15" t="s">
        <v>1457</v>
      </c>
      <c r="B406" s="29" t="str">
        <f>VLOOKUP(A406,'[1]Line Pivot'!A$1:C$65536,2,FALSE)</f>
        <v>LIBBY-BONNERS FERRY NO 1</v>
      </c>
      <c r="C406" s="10">
        <f>VLOOKUP(A406,'[1]Line Pivot'!A$1:C$65536,3,FALSE)</f>
        <v>27300519.965999998</v>
      </c>
      <c r="D406" s="10">
        <f>IFERROR(VLOOKUP(A406,'[1]BP-18 Line Detail'!A$1:C$65536,3,FALSE),"")</f>
        <v>26872708.195999999</v>
      </c>
      <c r="E406" s="11">
        <f t="shared" si="52"/>
        <v>1.5919935083568516E-2</v>
      </c>
      <c r="F406" s="12"/>
      <c r="G406" s="10">
        <f>IFERROR(VLOOKUP(A406,'[1]O&amp;M Pivot'!M$1:V$65536,10,FALSE),0)</f>
        <v>109911.67428571428</v>
      </c>
      <c r="H406" s="12"/>
      <c r="I406" s="13" t="s">
        <v>31</v>
      </c>
      <c r="J406" s="13">
        <v>1</v>
      </c>
      <c r="K406" s="13" t="s">
        <v>31</v>
      </c>
      <c r="L406" s="13" t="s">
        <v>31</v>
      </c>
      <c r="M406" s="13" t="s">
        <v>31</v>
      </c>
      <c r="N406" s="13" t="s">
        <v>31</v>
      </c>
      <c r="O406" s="13" t="s">
        <v>31</v>
      </c>
      <c r="P406" s="13">
        <f t="shared" si="53"/>
        <v>1</v>
      </c>
      <c r="Q406" s="12"/>
      <c r="R406" s="41" t="str">
        <f t="shared" si="49"/>
        <v/>
      </c>
      <c r="S406" s="41">
        <f t="shared" si="49"/>
        <v>27300519.965999998</v>
      </c>
      <c r="T406" s="41" t="str">
        <f t="shared" si="49"/>
        <v/>
      </c>
      <c r="U406" s="41" t="str">
        <f t="shared" si="48"/>
        <v/>
      </c>
      <c r="V406" s="41" t="str">
        <f t="shared" si="48"/>
        <v/>
      </c>
      <c r="W406" s="41" t="str">
        <f t="shared" si="48"/>
        <v/>
      </c>
      <c r="X406" s="41" t="str">
        <f t="shared" si="48"/>
        <v/>
      </c>
      <c r="Y406" s="14">
        <f t="shared" si="54"/>
        <v>0</v>
      </c>
      <c r="Z406" s="12"/>
      <c r="AA406" s="10" t="str">
        <f t="shared" si="51"/>
        <v/>
      </c>
      <c r="AB406" s="10">
        <f t="shared" si="51"/>
        <v>109911.67428571428</v>
      </c>
      <c r="AC406" s="10" t="str">
        <f t="shared" si="51"/>
        <v/>
      </c>
      <c r="AD406" s="10" t="str">
        <f t="shared" si="50"/>
        <v/>
      </c>
      <c r="AE406" s="10" t="str">
        <f t="shared" si="50"/>
        <v/>
      </c>
      <c r="AF406" s="10" t="str">
        <f t="shared" si="50"/>
        <v/>
      </c>
      <c r="AG406" s="10" t="str">
        <f t="shared" si="50"/>
        <v/>
      </c>
      <c r="AH406" s="14">
        <f t="shared" si="55"/>
        <v>0</v>
      </c>
      <c r="AI406" s="12"/>
      <c r="AJ406" s="11" t="str">
        <f>IFERROR(VLOOKUP(A406,'[1]BP-18 Line Detail'!A$1:AJ$65536,36,FALSE),"")</f>
        <v>All Network</v>
      </c>
    </row>
    <row r="407" spans="1:36" x14ac:dyDescent="0.3">
      <c r="A407" s="15" t="s">
        <v>1458</v>
      </c>
      <c r="B407" s="29" t="str">
        <f>VLOOKUP(A407,'[1]Line Pivot'!A$1:C$65536,2,FALSE)</f>
        <v>LIBBY-CONKELLEY NO 1</v>
      </c>
      <c r="C407" s="10">
        <f>VLOOKUP(A407,'[1]Line Pivot'!A$1:C$65536,3,FALSE)</f>
        <v>9860875.5700000003</v>
      </c>
      <c r="D407" s="10">
        <f>IFERROR(VLOOKUP(A407,'[1]BP-18 Line Detail'!A$1:C$65536,3,FALSE),"")</f>
        <v>9627742.2100000009</v>
      </c>
      <c r="E407" s="11">
        <f t="shared" si="52"/>
        <v>2.4214748890747397E-2</v>
      </c>
      <c r="F407" s="12"/>
      <c r="G407" s="10">
        <f>IFERROR(VLOOKUP(A407,'[1]O&amp;M Pivot'!M$1:V$65536,10,FALSE),0)</f>
        <v>38548.785714285717</v>
      </c>
      <c r="H407" s="12"/>
      <c r="I407" s="13" t="s">
        <v>31</v>
      </c>
      <c r="J407" s="13">
        <v>1</v>
      </c>
      <c r="K407" s="13" t="s">
        <v>31</v>
      </c>
      <c r="L407" s="13" t="s">
        <v>31</v>
      </c>
      <c r="M407" s="13" t="s">
        <v>31</v>
      </c>
      <c r="N407" s="13" t="s">
        <v>31</v>
      </c>
      <c r="O407" s="13" t="s">
        <v>31</v>
      </c>
      <c r="P407" s="13">
        <f t="shared" si="53"/>
        <v>1</v>
      </c>
      <c r="Q407" s="12"/>
      <c r="R407" s="41" t="str">
        <f t="shared" si="49"/>
        <v/>
      </c>
      <c r="S407" s="41">
        <f t="shared" si="49"/>
        <v>9860875.5700000003</v>
      </c>
      <c r="T407" s="41" t="str">
        <f t="shared" si="49"/>
        <v/>
      </c>
      <c r="U407" s="41" t="str">
        <f t="shared" si="48"/>
        <v/>
      </c>
      <c r="V407" s="41" t="str">
        <f t="shared" si="48"/>
        <v/>
      </c>
      <c r="W407" s="41" t="str">
        <f t="shared" si="48"/>
        <v/>
      </c>
      <c r="X407" s="41" t="str">
        <f t="shared" si="48"/>
        <v/>
      </c>
      <c r="Y407" s="14">
        <f t="shared" si="54"/>
        <v>0</v>
      </c>
      <c r="Z407" s="12"/>
      <c r="AA407" s="10" t="str">
        <f t="shared" si="51"/>
        <v/>
      </c>
      <c r="AB407" s="10">
        <f t="shared" si="51"/>
        <v>38548.785714285717</v>
      </c>
      <c r="AC407" s="10" t="str">
        <f t="shared" si="51"/>
        <v/>
      </c>
      <c r="AD407" s="10" t="str">
        <f t="shared" si="50"/>
        <v/>
      </c>
      <c r="AE407" s="10" t="str">
        <f t="shared" si="50"/>
        <v/>
      </c>
      <c r="AF407" s="10" t="str">
        <f t="shared" si="50"/>
        <v/>
      </c>
      <c r="AG407" s="10" t="str">
        <f t="shared" si="50"/>
        <v/>
      </c>
      <c r="AH407" s="14">
        <f t="shared" si="55"/>
        <v>0</v>
      </c>
      <c r="AI407" s="12"/>
      <c r="AJ407" s="11" t="str">
        <f>IFERROR(VLOOKUP(A407,'[1]BP-18 Line Detail'!A$1:AJ$65536,36,FALSE),"")</f>
        <v>All Network</v>
      </c>
    </row>
    <row r="408" spans="1:36" x14ac:dyDescent="0.3">
      <c r="A408" s="15" t="s">
        <v>1459</v>
      </c>
      <c r="B408" s="29" t="str">
        <f>VLOOKUP(A408,'[1]Line Pivot'!A$1:C$65536,2,FALSE)</f>
        <v>LITTLE GOOSE PH-LITTLE GOOSE NO 1</v>
      </c>
      <c r="C408" s="10">
        <f>VLOOKUP(A408,'[1]Line Pivot'!A$1:C$65536,3,FALSE)</f>
        <v>288469</v>
      </c>
      <c r="D408" s="10">
        <f>IFERROR(VLOOKUP(A408,'[1]BP-18 Line Detail'!A$1:C$65536,3,FALSE),"")</f>
        <v>290246</v>
      </c>
      <c r="E408" s="11">
        <f t="shared" si="52"/>
        <v>-6.1223927289264972E-3</v>
      </c>
      <c r="F408" s="12"/>
      <c r="G408" s="10">
        <f>IFERROR(VLOOKUP(A408,'[1]O&amp;M Pivot'!M$1:V$65536,10,FALSE),0)</f>
        <v>1387.4128571428571</v>
      </c>
      <c r="H408" s="12"/>
      <c r="I408" s="13">
        <v>1</v>
      </c>
      <c r="J408" s="13" t="s">
        <v>31</v>
      </c>
      <c r="K408" s="13" t="s">
        <v>31</v>
      </c>
      <c r="L408" s="13" t="s">
        <v>31</v>
      </c>
      <c r="M408" s="13" t="s">
        <v>31</v>
      </c>
      <c r="N408" s="13" t="s">
        <v>31</v>
      </c>
      <c r="O408" s="13" t="s">
        <v>31</v>
      </c>
      <c r="P408" s="13">
        <f t="shared" si="53"/>
        <v>1</v>
      </c>
      <c r="Q408" s="12"/>
      <c r="R408" s="41">
        <f t="shared" si="49"/>
        <v>288469</v>
      </c>
      <c r="S408" s="41" t="str">
        <f t="shared" si="49"/>
        <v/>
      </c>
      <c r="T408" s="41" t="str">
        <f t="shared" si="49"/>
        <v/>
      </c>
      <c r="U408" s="41" t="str">
        <f t="shared" si="48"/>
        <v/>
      </c>
      <c r="V408" s="41" t="str">
        <f t="shared" si="48"/>
        <v/>
      </c>
      <c r="W408" s="41" t="str">
        <f t="shared" si="48"/>
        <v/>
      </c>
      <c r="X408" s="41" t="str">
        <f t="shared" si="48"/>
        <v/>
      </c>
      <c r="Y408" s="14">
        <f t="shared" si="54"/>
        <v>0</v>
      </c>
      <c r="Z408" s="12"/>
      <c r="AA408" s="10">
        <f t="shared" si="51"/>
        <v>1387.4128571428571</v>
      </c>
      <c r="AB408" s="10" t="str">
        <f t="shared" si="51"/>
        <v/>
      </c>
      <c r="AC408" s="10" t="str">
        <f t="shared" si="51"/>
        <v/>
      </c>
      <c r="AD408" s="10" t="str">
        <f t="shared" si="50"/>
        <v/>
      </c>
      <c r="AE408" s="10" t="str">
        <f t="shared" si="50"/>
        <v/>
      </c>
      <c r="AF408" s="10" t="str">
        <f t="shared" si="50"/>
        <v/>
      </c>
      <c r="AG408" s="10" t="str">
        <f t="shared" si="50"/>
        <v/>
      </c>
      <c r="AH408" s="14">
        <f t="shared" si="55"/>
        <v>0</v>
      </c>
      <c r="AI408" s="12"/>
      <c r="AJ408" s="11" t="str">
        <f>IFERROR(VLOOKUP(A408,'[1]BP-18 Line Detail'!A$1:AJ$65536,36,FALSE),"")</f>
        <v>All Generation Integration</v>
      </c>
    </row>
    <row r="409" spans="1:36" x14ac:dyDescent="0.3">
      <c r="A409" s="15" t="s">
        <v>1460</v>
      </c>
      <c r="B409" s="29" t="str">
        <f>VLOOKUP(A409,'[1]Line Pivot'!A$1:C$65536,2,FALSE)</f>
        <v>LITTLE GOOSE-CENTRAL FERRY NO 2</v>
      </c>
      <c r="C409" s="10">
        <f>VLOOKUP(A409,'[1]Line Pivot'!A$1:C$65536,3,FALSE)</f>
        <v>11183170.08</v>
      </c>
      <c r="D409" s="10">
        <f>IFERROR(VLOOKUP(A409,'[1]BP-18 Line Detail'!A$1:C$65536,3,FALSE),"")</f>
        <v>11183170.08</v>
      </c>
      <c r="E409" s="11">
        <f t="shared" si="52"/>
        <v>0</v>
      </c>
      <c r="F409" s="12"/>
      <c r="G409" s="10">
        <f>IFERROR(VLOOKUP(A409,'[1]O&amp;M Pivot'!M$1:V$65536,10,FALSE),0)</f>
        <v>3033.4028571428571</v>
      </c>
      <c r="H409" s="12"/>
      <c r="I409" s="13" t="s">
        <v>31</v>
      </c>
      <c r="J409" s="13">
        <v>1</v>
      </c>
      <c r="K409" s="13" t="s">
        <v>31</v>
      </c>
      <c r="L409" s="13" t="s">
        <v>31</v>
      </c>
      <c r="M409" s="13" t="s">
        <v>31</v>
      </c>
      <c r="N409" s="13" t="s">
        <v>31</v>
      </c>
      <c r="O409" s="13" t="s">
        <v>31</v>
      </c>
      <c r="P409" s="13">
        <f t="shared" si="53"/>
        <v>1</v>
      </c>
      <c r="Q409" s="12"/>
      <c r="R409" s="41" t="str">
        <f t="shared" si="49"/>
        <v/>
      </c>
      <c r="S409" s="41">
        <f t="shared" si="49"/>
        <v>11183170.08</v>
      </c>
      <c r="T409" s="41" t="str">
        <f t="shared" si="49"/>
        <v/>
      </c>
      <c r="U409" s="41" t="str">
        <f t="shared" si="48"/>
        <v/>
      </c>
      <c r="V409" s="41" t="str">
        <f t="shared" si="48"/>
        <v/>
      </c>
      <c r="W409" s="41" t="str">
        <f t="shared" si="48"/>
        <v/>
      </c>
      <c r="X409" s="41" t="str">
        <f t="shared" si="48"/>
        <v/>
      </c>
      <c r="Y409" s="14">
        <f t="shared" si="54"/>
        <v>0</v>
      </c>
      <c r="Z409" s="12"/>
      <c r="AA409" s="10" t="str">
        <f t="shared" si="51"/>
        <v/>
      </c>
      <c r="AB409" s="10">
        <f t="shared" si="51"/>
        <v>3033.4028571428571</v>
      </c>
      <c r="AC409" s="10" t="str">
        <f t="shared" si="51"/>
        <v/>
      </c>
      <c r="AD409" s="10" t="str">
        <f t="shared" si="50"/>
        <v/>
      </c>
      <c r="AE409" s="10" t="str">
        <f t="shared" si="50"/>
        <v/>
      </c>
      <c r="AF409" s="10" t="str">
        <f t="shared" si="50"/>
        <v/>
      </c>
      <c r="AG409" s="10" t="str">
        <f t="shared" si="50"/>
        <v/>
      </c>
      <c r="AH409" s="14">
        <f t="shared" si="55"/>
        <v>0</v>
      </c>
      <c r="AI409" s="12"/>
      <c r="AJ409" s="11" t="str">
        <f>IFERROR(VLOOKUP(A409,'[1]BP-18 Line Detail'!A$1:AJ$65536,36,FALSE),"")</f>
        <v>All Network</v>
      </c>
    </row>
    <row r="410" spans="1:36" x14ac:dyDescent="0.3">
      <c r="A410" s="15" t="s">
        <v>1461</v>
      </c>
      <c r="B410" s="29" t="str">
        <f>VLOOKUP(A410,'[1]Line Pivot'!A$1:C$65536,2,FALSE)</f>
        <v>LITTLE GOOSE-LOWER GRANITE NO 1</v>
      </c>
      <c r="C410" s="10">
        <f>VLOOKUP(A410,'[1]Line Pivot'!A$1:C$65536,3,FALSE)</f>
        <v>8795904.6400000006</v>
      </c>
      <c r="D410" s="10">
        <f>IFERROR(VLOOKUP(A410,'[1]BP-18 Line Detail'!A$1:C$65536,3,FALSE),"")</f>
        <v>8795904.6400000006</v>
      </c>
      <c r="E410" s="11">
        <f t="shared" si="52"/>
        <v>0</v>
      </c>
      <c r="F410" s="12"/>
      <c r="G410" s="10">
        <f>IFERROR(VLOOKUP(A410,'[1]O&amp;M Pivot'!M$1:V$65536,10,FALSE),0)</f>
        <v>17550.312857142857</v>
      </c>
      <c r="H410" s="12"/>
      <c r="I410" s="13" t="s">
        <v>31</v>
      </c>
      <c r="J410" s="13">
        <v>1</v>
      </c>
      <c r="K410" s="13" t="s">
        <v>31</v>
      </c>
      <c r="L410" s="13" t="s">
        <v>31</v>
      </c>
      <c r="M410" s="13" t="s">
        <v>31</v>
      </c>
      <c r="N410" s="13" t="s">
        <v>31</v>
      </c>
      <c r="O410" s="13" t="s">
        <v>31</v>
      </c>
      <c r="P410" s="13">
        <f t="shared" si="53"/>
        <v>1</v>
      </c>
      <c r="Q410" s="12"/>
      <c r="R410" s="41" t="str">
        <f t="shared" si="49"/>
        <v/>
      </c>
      <c r="S410" s="41">
        <f t="shared" si="49"/>
        <v>8795904.6400000006</v>
      </c>
      <c r="T410" s="41" t="str">
        <f t="shared" si="49"/>
        <v/>
      </c>
      <c r="U410" s="41" t="str">
        <f t="shared" si="48"/>
        <v/>
      </c>
      <c r="V410" s="41" t="str">
        <f t="shared" si="48"/>
        <v/>
      </c>
      <c r="W410" s="41" t="str">
        <f t="shared" si="48"/>
        <v/>
      </c>
      <c r="X410" s="41" t="str">
        <f t="shared" si="48"/>
        <v/>
      </c>
      <c r="Y410" s="14">
        <f t="shared" si="54"/>
        <v>0</v>
      </c>
      <c r="Z410" s="12"/>
      <c r="AA410" s="10" t="str">
        <f t="shared" si="51"/>
        <v/>
      </c>
      <c r="AB410" s="10">
        <f t="shared" si="51"/>
        <v>17550.312857142857</v>
      </c>
      <c r="AC410" s="10" t="str">
        <f t="shared" si="51"/>
        <v/>
      </c>
      <c r="AD410" s="10" t="str">
        <f t="shared" si="50"/>
        <v/>
      </c>
      <c r="AE410" s="10" t="str">
        <f t="shared" si="50"/>
        <v/>
      </c>
      <c r="AF410" s="10" t="str">
        <f t="shared" si="50"/>
        <v/>
      </c>
      <c r="AG410" s="10" t="str">
        <f t="shared" si="50"/>
        <v/>
      </c>
      <c r="AH410" s="14">
        <f t="shared" si="55"/>
        <v>0</v>
      </c>
      <c r="AI410" s="12"/>
      <c r="AJ410" s="11" t="str">
        <f>IFERROR(VLOOKUP(A410,'[1]BP-18 Line Detail'!A$1:AJ$65536,36,FALSE),"")</f>
        <v>All Network</v>
      </c>
    </row>
    <row r="411" spans="1:36" x14ac:dyDescent="0.3">
      <c r="A411" s="15" t="s">
        <v>1462</v>
      </c>
      <c r="B411" s="29" t="str">
        <f>VLOOKUP(A411,'[1]Line Pivot'!A$1:C$65536,2,FALSE)</f>
        <v>LITTLE GOOSE-LOWER GRANITE NO 2 ML WHITMAN</v>
      </c>
      <c r="C411" s="10">
        <f>VLOOKUP(A411,'[1]Line Pivot'!A$1:C$65536,3,FALSE)</f>
        <v>10590.51</v>
      </c>
      <c r="D411" s="10">
        <f>IFERROR(VLOOKUP(A411,'[1]BP-18 Line Detail'!A$1:C$65536,3,FALSE),"")</f>
        <v>10590.51</v>
      </c>
      <c r="E411" s="11">
        <f t="shared" si="52"/>
        <v>0</v>
      </c>
      <c r="F411" s="12"/>
      <c r="G411" s="10">
        <f>IFERROR(VLOOKUP(A411,'[1]O&amp;M Pivot'!M$1:V$65536,10,FALSE),0)</f>
        <v>0</v>
      </c>
      <c r="H411" s="12"/>
      <c r="I411" s="13" t="s">
        <v>31</v>
      </c>
      <c r="J411" s="13">
        <v>1</v>
      </c>
      <c r="K411" s="13" t="s">
        <v>31</v>
      </c>
      <c r="L411" s="13" t="s">
        <v>31</v>
      </c>
      <c r="M411" s="13" t="s">
        <v>31</v>
      </c>
      <c r="N411" s="13" t="s">
        <v>31</v>
      </c>
      <c r="O411" s="13" t="s">
        <v>31</v>
      </c>
      <c r="P411" s="13">
        <f t="shared" si="53"/>
        <v>1</v>
      </c>
      <c r="Q411" s="12"/>
      <c r="R411" s="41" t="str">
        <f t="shared" si="49"/>
        <v/>
      </c>
      <c r="S411" s="41">
        <f t="shared" si="49"/>
        <v>10590.51</v>
      </c>
      <c r="T411" s="41" t="str">
        <f t="shared" si="49"/>
        <v/>
      </c>
      <c r="U411" s="41" t="str">
        <f t="shared" si="48"/>
        <v/>
      </c>
      <c r="V411" s="41" t="str">
        <f t="shared" si="48"/>
        <v/>
      </c>
      <c r="W411" s="41" t="str">
        <f t="shared" si="48"/>
        <v/>
      </c>
      <c r="X411" s="41" t="str">
        <f t="shared" si="48"/>
        <v/>
      </c>
      <c r="Y411" s="14">
        <f t="shared" si="54"/>
        <v>0</v>
      </c>
      <c r="Z411" s="12"/>
      <c r="AA411" s="10" t="str">
        <f t="shared" si="51"/>
        <v/>
      </c>
      <c r="AB411" s="10">
        <f t="shared" si="51"/>
        <v>0</v>
      </c>
      <c r="AC411" s="10" t="str">
        <f t="shared" si="51"/>
        <v/>
      </c>
      <c r="AD411" s="10" t="str">
        <f t="shared" si="50"/>
        <v/>
      </c>
      <c r="AE411" s="10" t="str">
        <f t="shared" si="50"/>
        <v/>
      </c>
      <c r="AF411" s="10" t="str">
        <f t="shared" si="50"/>
        <v/>
      </c>
      <c r="AG411" s="10" t="str">
        <f t="shared" si="50"/>
        <v/>
      </c>
      <c r="AH411" s="14">
        <f t="shared" si="55"/>
        <v>0</v>
      </c>
      <c r="AI411" s="12"/>
      <c r="AJ411" s="11" t="str">
        <f>IFERROR(VLOOKUP(A411,'[1]BP-18 Line Detail'!A$1:AJ$65536,36,FALSE),"")</f>
        <v>MLEASE All Network</v>
      </c>
    </row>
    <row r="412" spans="1:36" x14ac:dyDescent="0.3">
      <c r="A412" s="15" t="s">
        <v>1463</v>
      </c>
      <c r="B412" s="29" t="str">
        <f>VLOOKUP(A412,'[1]Line Pivot'!A$1:C$65536,2,FALSE)</f>
        <v>LITTLE GOOSE-LOWER GRANITE NO 2 ML COLUMBIA</v>
      </c>
      <c r="C412" s="10">
        <f>VLOOKUP(A412,'[1]Line Pivot'!A$1:C$65536,3,FALSE)</f>
        <v>158859.57</v>
      </c>
      <c r="D412" s="10">
        <f>IFERROR(VLOOKUP(A412,'[1]BP-18 Line Detail'!A$1:C$65536,3,FALSE),"")</f>
        <v>158859.57</v>
      </c>
      <c r="E412" s="11">
        <f t="shared" si="52"/>
        <v>0</v>
      </c>
      <c r="F412" s="12"/>
      <c r="G412" s="10">
        <f>IFERROR(VLOOKUP(A412,'[1]O&amp;M Pivot'!M$1:V$65536,10,FALSE),0)</f>
        <v>0</v>
      </c>
      <c r="H412" s="12"/>
      <c r="I412" s="13" t="s">
        <v>31</v>
      </c>
      <c r="J412" s="13">
        <v>1</v>
      </c>
      <c r="K412" s="13" t="s">
        <v>31</v>
      </c>
      <c r="L412" s="13" t="s">
        <v>31</v>
      </c>
      <c r="M412" s="13" t="s">
        <v>31</v>
      </c>
      <c r="N412" s="13" t="s">
        <v>31</v>
      </c>
      <c r="O412" s="13" t="s">
        <v>31</v>
      </c>
      <c r="P412" s="13">
        <f t="shared" si="53"/>
        <v>1</v>
      </c>
      <c r="Q412" s="12"/>
      <c r="R412" s="41" t="str">
        <f t="shared" si="49"/>
        <v/>
      </c>
      <c r="S412" s="41">
        <f t="shared" si="49"/>
        <v>158859.57</v>
      </c>
      <c r="T412" s="41" t="str">
        <f t="shared" si="49"/>
        <v/>
      </c>
      <c r="U412" s="41" t="str">
        <f t="shared" si="48"/>
        <v/>
      </c>
      <c r="V412" s="41" t="str">
        <f t="shared" si="48"/>
        <v/>
      </c>
      <c r="W412" s="41" t="str">
        <f t="shared" si="48"/>
        <v/>
      </c>
      <c r="X412" s="41" t="str">
        <f t="shared" si="48"/>
        <v/>
      </c>
      <c r="Y412" s="14">
        <f t="shared" si="54"/>
        <v>0</v>
      </c>
      <c r="Z412" s="12"/>
      <c r="AA412" s="10" t="str">
        <f t="shared" si="51"/>
        <v/>
      </c>
      <c r="AB412" s="10">
        <f t="shared" si="51"/>
        <v>0</v>
      </c>
      <c r="AC412" s="10" t="str">
        <f t="shared" si="51"/>
        <v/>
      </c>
      <c r="AD412" s="10" t="str">
        <f t="shared" si="50"/>
        <v/>
      </c>
      <c r="AE412" s="10" t="str">
        <f t="shared" si="50"/>
        <v/>
      </c>
      <c r="AF412" s="10" t="str">
        <f t="shared" si="50"/>
        <v/>
      </c>
      <c r="AG412" s="10" t="str">
        <f t="shared" si="50"/>
        <v/>
      </c>
      <c r="AH412" s="14">
        <f t="shared" si="55"/>
        <v>0</v>
      </c>
      <c r="AI412" s="12"/>
      <c r="AJ412" s="11" t="str">
        <f>IFERROR(VLOOKUP(A412,'[1]BP-18 Line Detail'!A$1:AJ$65536,36,FALSE),"")</f>
        <v>MLEASE All Network</v>
      </c>
    </row>
    <row r="413" spans="1:36" x14ac:dyDescent="0.3">
      <c r="A413" s="15" t="s">
        <v>1464</v>
      </c>
      <c r="B413" s="29" t="str">
        <f>VLOOKUP(A413,'[1]Line Pivot'!A$1:C$65536,2,FALSE)</f>
        <v>LITTLE GOOSE-LOWER GRANITE NO 2 ML GARFIELD</v>
      </c>
      <c r="C413" s="10">
        <f>VLOOKUP(A413,'[1]Line Pivot'!A$1:C$65536,3,FALSE)</f>
        <v>360081.54</v>
      </c>
      <c r="D413" s="10">
        <f>IFERROR(VLOOKUP(A413,'[1]BP-18 Line Detail'!A$1:C$65536,3,FALSE),"")</f>
        <v>360081.54</v>
      </c>
      <c r="E413" s="11">
        <f t="shared" si="52"/>
        <v>0</v>
      </c>
      <c r="F413" s="12"/>
      <c r="G413" s="10">
        <f>IFERROR(VLOOKUP(A413,'[1]O&amp;M Pivot'!M$1:V$65536,10,FALSE),0)</f>
        <v>0</v>
      </c>
      <c r="H413" s="12"/>
      <c r="I413" s="13" t="s">
        <v>31</v>
      </c>
      <c r="J413" s="13">
        <v>1</v>
      </c>
      <c r="K413" s="13" t="s">
        <v>31</v>
      </c>
      <c r="L413" s="13" t="s">
        <v>31</v>
      </c>
      <c r="M413" s="13" t="s">
        <v>31</v>
      </c>
      <c r="N413" s="13" t="s">
        <v>31</v>
      </c>
      <c r="O413" s="13" t="s">
        <v>31</v>
      </c>
      <c r="P413" s="13">
        <f t="shared" si="53"/>
        <v>1</v>
      </c>
      <c r="Q413" s="12"/>
      <c r="R413" s="41" t="str">
        <f t="shared" si="49"/>
        <v/>
      </c>
      <c r="S413" s="41">
        <f t="shared" si="49"/>
        <v>360081.54</v>
      </c>
      <c r="T413" s="41" t="str">
        <f t="shared" si="49"/>
        <v/>
      </c>
      <c r="U413" s="41" t="str">
        <f t="shared" si="48"/>
        <v/>
      </c>
      <c r="V413" s="41" t="str">
        <f t="shared" si="48"/>
        <v/>
      </c>
      <c r="W413" s="41" t="str">
        <f t="shared" si="48"/>
        <v/>
      </c>
      <c r="X413" s="41" t="str">
        <f t="shared" si="48"/>
        <v/>
      </c>
      <c r="Y413" s="14">
        <f t="shared" si="54"/>
        <v>0</v>
      </c>
      <c r="Z413" s="12"/>
      <c r="AA413" s="10" t="str">
        <f t="shared" si="51"/>
        <v/>
      </c>
      <c r="AB413" s="10">
        <f t="shared" si="51"/>
        <v>0</v>
      </c>
      <c r="AC413" s="10" t="str">
        <f t="shared" si="51"/>
        <v/>
      </c>
      <c r="AD413" s="10" t="str">
        <f t="shared" si="50"/>
        <v/>
      </c>
      <c r="AE413" s="10" t="str">
        <f t="shared" si="50"/>
        <v/>
      </c>
      <c r="AF413" s="10" t="str">
        <f t="shared" si="50"/>
        <v/>
      </c>
      <c r="AG413" s="10" t="str">
        <f t="shared" si="50"/>
        <v/>
      </c>
      <c r="AH413" s="14">
        <f t="shared" si="55"/>
        <v>0</v>
      </c>
      <c r="AI413" s="12"/>
      <c r="AJ413" s="11" t="str">
        <f>IFERROR(VLOOKUP(A413,'[1]BP-18 Line Detail'!A$1:AJ$65536,36,FALSE),"")</f>
        <v>MLEASE All Network</v>
      </c>
    </row>
    <row r="414" spans="1:36" x14ac:dyDescent="0.3">
      <c r="A414" s="15" t="s">
        <v>1465</v>
      </c>
      <c r="B414" s="29" t="str">
        <f>VLOOKUP(A414,'[1]Line Pivot'!A$1:C$65536,2,FALSE)</f>
        <v>LONGVIEW-ALLSTON NO 1</v>
      </c>
      <c r="C414" s="10">
        <f>VLOOKUP(A414,'[1]Line Pivot'!A$1:C$65536,3,FALSE)</f>
        <v>333524.69</v>
      </c>
      <c r="D414" s="10">
        <f>IFERROR(VLOOKUP(A414,'[1]BP-18 Line Detail'!A$1:C$65536,3,FALSE),"")</f>
        <v>333524.69</v>
      </c>
      <c r="E414" s="11">
        <f t="shared" si="52"/>
        <v>0</v>
      </c>
      <c r="F414" s="12"/>
      <c r="G414" s="10">
        <f>IFERROR(VLOOKUP(A414,'[1]O&amp;M Pivot'!M$1:V$65536,10,FALSE),0)</f>
        <v>6582.9157142857139</v>
      </c>
      <c r="H414" s="12"/>
      <c r="I414" s="13" t="s">
        <v>31</v>
      </c>
      <c r="J414" s="13">
        <v>1</v>
      </c>
      <c r="K414" s="13" t="s">
        <v>31</v>
      </c>
      <c r="L414" s="13" t="s">
        <v>31</v>
      </c>
      <c r="M414" s="13" t="s">
        <v>31</v>
      </c>
      <c r="N414" s="13" t="s">
        <v>31</v>
      </c>
      <c r="O414" s="13" t="s">
        <v>31</v>
      </c>
      <c r="P414" s="13">
        <f t="shared" si="53"/>
        <v>1</v>
      </c>
      <c r="Q414" s="12"/>
      <c r="R414" s="41" t="str">
        <f t="shared" si="49"/>
        <v/>
      </c>
      <c r="S414" s="41">
        <f t="shared" si="49"/>
        <v>333524.69</v>
      </c>
      <c r="T414" s="41" t="str">
        <f t="shared" si="49"/>
        <v/>
      </c>
      <c r="U414" s="41" t="str">
        <f t="shared" si="48"/>
        <v/>
      </c>
      <c r="V414" s="41" t="str">
        <f t="shared" si="48"/>
        <v/>
      </c>
      <c r="W414" s="41" t="str">
        <f t="shared" si="48"/>
        <v/>
      </c>
      <c r="X414" s="41" t="str">
        <f t="shared" si="48"/>
        <v/>
      </c>
      <c r="Y414" s="14">
        <f t="shared" si="54"/>
        <v>0</v>
      </c>
      <c r="Z414" s="12"/>
      <c r="AA414" s="10" t="str">
        <f t="shared" si="51"/>
        <v/>
      </c>
      <c r="AB414" s="10">
        <f t="shared" si="51"/>
        <v>6582.9157142857139</v>
      </c>
      <c r="AC414" s="10" t="str">
        <f t="shared" si="51"/>
        <v/>
      </c>
      <c r="AD414" s="10" t="str">
        <f t="shared" si="50"/>
        <v/>
      </c>
      <c r="AE414" s="10" t="str">
        <f t="shared" si="50"/>
        <v/>
      </c>
      <c r="AF414" s="10" t="str">
        <f t="shared" si="50"/>
        <v/>
      </c>
      <c r="AG414" s="10" t="str">
        <f t="shared" si="50"/>
        <v/>
      </c>
      <c r="AH414" s="14">
        <f t="shared" si="55"/>
        <v>0</v>
      </c>
      <c r="AI414" s="12"/>
      <c r="AJ414" s="11" t="str">
        <f>IFERROR(VLOOKUP(A414,'[1]BP-18 Line Detail'!A$1:AJ$65536,36,FALSE),"")</f>
        <v>All Network</v>
      </c>
    </row>
    <row r="415" spans="1:36" x14ac:dyDescent="0.3">
      <c r="A415" s="15" t="s">
        <v>1466</v>
      </c>
      <c r="B415" s="29" t="str">
        <f>VLOOKUP(A415,'[1]Line Pivot'!A$1:C$65536,2,FALSE)</f>
        <v>LONGVIEW-ALLSTON NO 2</v>
      </c>
      <c r="C415" s="10">
        <f>VLOOKUP(A415,'[1]Line Pivot'!A$1:C$65536,3,FALSE)</f>
        <v>69437</v>
      </c>
      <c r="D415" s="10">
        <f>IFERROR(VLOOKUP(A415,'[1]BP-18 Line Detail'!A$1:C$65536,3,FALSE),"")</f>
        <v>69437</v>
      </c>
      <c r="E415" s="11">
        <f t="shared" si="52"/>
        <v>0</v>
      </c>
      <c r="F415" s="12"/>
      <c r="G415" s="10">
        <f>IFERROR(VLOOKUP(A415,'[1]O&amp;M Pivot'!M$1:V$65536,10,FALSE),0)</f>
        <v>6843.8614285714275</v>
      </c>
      <c r="H415" s="12"/>
      <c r="I415" s="13" t="s">
        <v>31</v>
      </c>
      <c r="J415" s="13">
        <v>1</v>
      </c>
      <c r="K415" s="13" t="s">
        <v>31</v>
      </c>
      <c r="L415" s="13" t="s">
        <v>31</v>
      </c>
      <c r="M415" s="13" t="s">
        <v>31</v>
      </c>
      <c r="N415" s="13" t="s">
        <v>31</v>
      </c>
      <c r="O415" s="13" t="s">
        <v>31</v>
      </c>
      <c r="P415" s="13">
        <f t="shared" si="53"/>
        <v>1</v>
      </c>
      <c r="Q415" s="12"/>
      <c r="R415" s="41" t="str">
        <f t="shared" si="49"/>
        <v/>
      </c>
      <c r="S415" s="41">
        <f t="shared" si="49"/>
        <v>69437</v>
      </c>
      <c r="T415" s="41" t="str">
        <f t="shared" si="49"/>
        <v/>
      </c>
      <c r="U415" s="41" t="str">
        <f t="shared" si="48"/>
        <v/>
      </c>
      <c r="V415" s="41" t="str">
        <f t="shared" si="48"/>
        <v/>
      </c>
      <c r="W415" s="41" t="str">
        <f t="shared" si="48"/>
        <v/>
      </c>
      <c r="X415" s="41" t="str">
        <f t="shared" si="48"/>
        <v/>
      </c>
      <c r="Y415" s="14">
        <f t="shared" si="54"/>
        <v>0</v>
      </c>
      <c r="Z415" s="12"/>
      <c r="AA415" s="10" t="str">
        <f t="shared" si="51"/>
        <v/>
      </c>
      <c r="AB415" s="10">
        <f t="shared" si="51"/>
        <v>6843.8614285714275</v>
      </c>
      <c r="AC415" s="10" t="str">
        <f t="shared" si="51"/>
        <v/>
      </c>
      <c r="AD415" s="10" t="str">
        <f t="shared" si="50"/>
        <v/>
      </c>
      <c r="AE415" s="10" t="str">
        <f t="shared" si="50"/>
        <v/>
      </c>
      <c r="AF415" s="10" t="str">
        <f t="shared" si="50"/>
        <v/>
      </c>
      <c r="AG415" s="10" t="str">
        <f t="shared" si="50"/>
        <v/>
      </c>
      <c r="AH415" s="14">
        <f t="shared" si="55"/>
        <v>0</v>
      </c>
      <c r="AI415" s="12"/>
      <c r="AJ415" s="11" t="str">
        <f>IFERROR(VLOOKUP(A415,'[1]BP-18 Line Detail'!A$1:AJ$65536,36,FALSE),"")</f>
        <v>All Network</v>
      </c>
    </row>
    <row r="416" spans="1:36" x14ac:dyDescent="0.3">
      <c r="A416" s="15" t="s">
        <v>1467</v>
      </c>
      <c r="B416" s="29" t="str">
        <f>VLOOKUP(A416,'[1]Line Pivot'!A$1:C$65536,2,FALSE)</f>
        <v>LONGVIEW-ALLSTON NO 3</v>
      </c>
      <c r="C416" s="10">
        <f>VLOOKUP(A416,'[1]Line Pivot'!A$1:C$65536,3,FALSE)</f>
        <v>1078591.8600000001</v>
      </c>
      <c r="D416" s="10">
        <f>IFERROR(VLOOKUP(A416,'[1]BP-18 Line Detail'!A$1:C$65536,3,FALSE),"")</f>
        <v>1078591.8599999999</v>
      </c>
      <c r="E416" s="11">
        <f t="shared" si="52"/>
        <v>2.1586538178942835E-16</v>
      </c>
      <c r="F416" s="12"/>
      <c r="G416" s="10">
        <f>IFERROR(VLOOKUP(A416,'[1]O&amp;M Pivot'!M$1:V$65536,10,FALSE),0)</f>
        <v>5252.5985714285707</v>
      </c>
      <c r="H416" s="12"/>
      <c r="I416" s="13" t="s">
        <v>31</v>
      </c>
      <c r="J416" s="13">
        <v>1</v>
      </c>
      <c r="K416" s="13" t="s">
        <v>31</v>
      </c>
      <c r="L416" s="13" t="s">
        <v>31</v>
      </c>
      <c r="M416" s="13" t="s">
        <v>31</v>
      </c>
      <c r="N416" s="13" t="s">
        <v>31</v>
      </c>
      <c r="O416" s="13" t="s">
        <v>31</v>
      </c>
      <c r="P416" s="13">
        <f t="shared" si="53"/>
        <v>1</v>
      </c>
      <c r="Q416" s="12"/>
      <c r="R416" s="41" t="str">
        <f t="shared" si="49"/>
        <v/>
      </c>
      <c r="S416" s="41">
        <f t="shared" si="49"/>
        <v>1078591.8600000001</v>
      </c>
      <c r="T416" s="41" t="str">
        <f t="shared" si="49"/>
        <v/>
      </c>
      <c r="U416" s="41" t="str">
        <f t="shared" si="48"/>
        <v/>
      </c>
      <c r="V416" s="41" t="str">
        <f t="shared" si="48"/>
        <v/>
      </c>
      <c r="W416" s="41" t="str">
        <f t="shared" si="48"/>
        <v/>
      </c>
      <c r="X416" s="41" t="str">
        <f t="shared" si="48"/>
        <v/>
      </c>
      <c r="Y416" s="14">
        <f t="shared" si="54"/>
        <v>0</v>
      </c>
      <c r="Z416" s="12"/>
      <c r="AA416" s="10" t="str">
        <f t="shared" si="51"/>
        <v/>
      </c>
      <c r="AB416" s="10">
        <f t="shared" si="51"/>
        <v>5252.5985714285707</v>
      </c>
      <c r="AC416" s="10" t="str">
        <f t="shared" si="51"/>
        <v/>
      </c>
      <c r="AD416" s="10" t="str">
        <f t="shared" si="50"/>
        <v/>
      </c>
      <c r="AE416" s="10" t="str">
        <f t="shared" si="50"/>
        <v/>
      </c>
      <c r="AF416" s="10" t="str">
        <f t="shared" si="50"/>
        <v/>
      </c>
      <c r="AG416" s="10" t="str">
        <f t="shared" si="50"/>
        <v/>
      </c>
      <c r="AH416" s="14">
        <f t="shared" si="55"/>
        <v>0</v>
      </c>
      <c r="AI416" s="12"/>
      <c r="AJ416" s="11" t="str">
        <f>IFERROR(VLOOKUP(A416,'[1]BP-18 Line Detail'!A$1:AJ$65536,36,FALSE),"")</f>
        <v>All Network</v>
      </c>
    </row>
    <row r="417" spans="1:36" x14ac:dyDescent="0.3">
      <c r="A417" s="15" t="s">
        <v>1468</v>
      </c>
      <c r="B417" s="29" t="str">
        <f>VLOOKUP(A417,'[1]Line Pivot'!A$1:C$65536,2,FALSE)</f>
        <v>LONGVIEW-ALLSTON NO 4</v>
      </c>
      <c r="C417" s="10">
        <f>VLOOKUP(A417,'[1]Line Pivot'!A$1:C$65536,3,FALSE)</f>
        <v>658952.5</v>
      </c>
      <c r="D417" s="10">
        <f>IFERROR(VLOOKUP(A417,'[1]BP-18 Line Detail'!A$1:C$65536,3,FALSE),"")</f>
        <v>658952.5</v>
      </c>
      <c r="E417" s="11">
        <f t="shared" si="52"/>
        <v>0</v>
      </c>
      <c r="F417" s="12"/>
      <c r="G417" s="10">
        <f>IFERROR(VLOOKUP(A417,'[1]O&amp;M Pivot'!M$1:V$65536,10,FALSE),0)</f>
        <v>25879.118571428575</v>
      </c>
      <c r="H417" s="12"/>
      <c r="I417" s="13" t="s">
        <v>31</v>
      </c>
      <c r="J417" s="13">
        <v>1</v>
      </c>
      <c r="K417" s="13" t="s">
        <v>31</v>
      </c>
      <c r="L417" s="13" t="s">
        <v>31</v>
      </c>
      <c r="M417" s="13" t="s">
        <v>31</v>
      </c>
      <c r="N417" s="13" t="s">
        <v>31</v>
      </c>
      <c r="O417" s="13" t="s">
        <v>31</v>
      </c>
      <c r="P417" s="13">
        <f t="shared" si="53"/>
        <v>1</v>
      </c>
      <c r="Q417" s="12"/>
      <c r="R417" s="41" t="str">
        <f t="shared" si="49"/>
        <v/>
      </c>
      <c r="S417" s="41">
        <f t="shared" si="49"/>
        <v>658952.5</v>
      </c>
      <c r="T417" s="41" t="str">
        <f t="shared" si="49"/>
        <v/>
      </c>
      <c r="U417" s="41" t="str">
        <f t="shared" si="48"/>
        <v/>
      </c>
      <c r="V417" s="41" t="str">
        <f t="shared" si="48"/>
        <v/>
      </c>
      <c r="W417" s="41" t="str">
        <f t="shared" si="48"/>
        <v/>
      </c>
      <c r="X417" s="41" t="str">
        <f t="shared" si="48"/>
        <v/>
      </c>
      <c r="Y417" s="14">
        <f t="shared" si="54"/>
        <v>0</v>
      </c>
      <c r="Z417" s="12"/>
      <c r="AA417" s="10" t="str">
        <f t="shared" si="51"/>
        <v/>
      </c>
      <c r="AB417" s="10">
        <f t="shared" si="51"/>
        <v>25879.118571428575</v>
      </c>
      <c r="AC417" s="10" t="str">
        <f t="shared" si="51"/>
        <v/>
      </c>
      <c r="AD417" s="10" t="str">
        <f t="shared" si="50"/>
        <v/>
      </c>
      <c r="AE417" s="10" t="str">
        <f t="shared" si="50"/>
        <v/>
      </c>
      <c r="AF417" s="10" t="str">
        <f t="shared" si="50"/>
        <v/>
      </c>
      <c r="AG417" s="10" t="str">
        <f t="shared" si="50"/>
        <v/>
      </c>
      <c r="AH417" s="14">
        <f t="shared" si="55"/>
        <v>0</v>
      </c>
      <c r="AI417" s="12"/>
      <c r="AJ417" s="11" t="str">
        <f>IFERROR(VLOOKUP(A417,'[1]BP-18 Line Detail'!A$1:AJ$65536,36,FALSE),"")</f>
        <v>All Network</v>
      </c>
    </row>
    <row r="418" spans="1:36" x14ac:dyDescent="0.3">
      <c r="A418" s="15" t="s">
        <v>1469</v>
      </c>
      <c r="B418" s="29" t="str">
        <f>VLOOKUP(A418,'[1]Line Pivot'!A$1:C$65536,2,FALSE)</f>
        <v>LONGVIEW-BAKERS CORNER (COWLITZ PUD LINE)</v>
      </c>
      <c r="C418" s="10">
        <f>VLOOKUP(A418,'[1]Line Pivot'!A$1:C$65536,3,FALSE)</f>
        <v>32176.7</v>
      </c>
      <c r="D418" s="10">
        <f>IFERROR(VLOOKUP(A418,'[1]BP-18 Line Detail'!A$1:C$65536,3,FALSE),"")</f>
        <v>32176.7</v>
      </c>
      <c r="E418" s="11">
        <f t="shared" si="52"/>
        <v>0</v>
      </c>
      <c r="F418" s="12"/>
      <c r="G418" s="10">
        <f>IFERROR(VLOOKUP(A418,'[1]O&amp;M Pivot'!M$1:V$65536,10,FALSE),0)</f>
        <v>36.407142857142858</v>
      </c>
      <c r="H418" s="12"/>
      <c r="I418" s="13" t="s">
        <v>31</v>
      </c>
      <c r="J418" s="13">
        <v>1</v>
      </c>
      <c r="K418" s="13" t="s">
        <v>31</v>
      </c>
      <c r="L418" s="13" t="s">
        <v>31</v>
      </c>
      <c r="M418" s="13" t="s">
        <v>31</v>
      </c>
      <c r="N418" s="13" t="s">
        <v>31</v>
      </c>
      <c r="O418" s="13" t="s">
        <v>31</v>
      </c>
      <c r="P418" s="13">
        <f t="shared" si="53"/>
        <v>1</v>
      </c>
      <c r="Q418" s="12"/>
      <c r="R418" s="41" t="str">
        <f t="shared" si="49"/>
        <v/>
      </c>
      <c r="S418" s="41">
        <f t="shared" si="49"/>
        <v>32176.7</v>
      </c>
      <c r="T418" s="41" t="str">
        <f t="shared" si="49"/>
        <v/>
      </c>
      <c r="U418" s="41" t="str">
        <f t="shared" si="48"/>
        <v/>
      </c>
      <c r="V418" s="41" t="str">
        <f t="shared" si="48"/>
        <v/>
      </c>
      <c r="W418" s="41" t="str">
        <f t="shared" si="48"/>
        <v/>
      </c>
      <c r="X418" s="41" t="str">
        <f t="shared" si="48"/>
        <v/>
      </c>
      <c r="Y418" s="14">
        <f t="shared" si="54"/>
        <v>0</v>
      </c>
      <c r="Z418" s="12"/>
      <c r="AA418" s="10" t="str">
        <f t="shared" si="51"/>
        <v/>
      </c>
      <c r="AB418" s="10">
        <f t="shared" si="51"/>
        <v>36.407142857142858</v>
      </c>
      <c r="AC418" s="10" t="str">
        <f t="shared" si="51"/>
        <v/>
      </c>
      <c r="AD418" s="10" t="str">
        <f t="shared" si="50"/>
        <v/>
      </c>
      <c r="AE418" s="10" t="str">
        <f t="shared" si="50"/>
        <v/>
      </c>
      <c r="AF418" s="10" t="str">
        <f t="shared" si="50"/>
        <v/>
      </c>
      <c r="AG418" s="10" t="str">
        <f t="shared" si="50"/>
        <v/>
      </c>
      <c r="AH418" s="14">
        <f t="shared" si="55"/>
        <v>0</v>
      </c>
      <c r="AI418" s="12"/>
      <c r="AJ418" s="11" t="str">
        <f>IFERROR(VLOOKUP(A418,'[1]BP-18 Line Detail'!A$1:AJ$65536,36,FALSE),"")</f>
        <v>All Network</v>
      </c>
    </row>
    <row r="419" spans="1:36" x14ac:dyDescent="0.3">
      <c r="A419" s="15" t="s">
        <v>1470</v>
      </c>
      <c r="B419" s="29" t="str">
        <f>VLOOKUP(A419,'[1]Line Pivot'!A$1:C$65536,2,FALSE)</f>
        <v>LONGVIEW-CHEHALIS NO 1 &amp; 3 (LONGVIEW-CHEHALIS NO 1 SECTION)</v>
      </c>
      <c r="C419" s="10">
        <f>VLOOKUP(A419,'[1]Line Pivot'!A$1:C$65536,3,FALSE)</f>
        <v>1491566.05</v>
      </c>
      <c r="D419" s="10">
        <f>IFERROR(VLOOKUP(A419,'[1]BP-18 Line Detail'!A$1:C$65536,3,FALSE),"")</f>
        <v>1491566.05</v>
      </c>
      <c r="E419" s="11">
        <f t="shared" si="52"/>
        <v>0</v>
      </c>
      <c r="F419" s="12"/>
      <c r="G419" s="10">
        <f>IFERROR(VLOOKUP(A419,'[1]O&amp;M Pivot'!M$1:V$65536,10,FALSE),0)</f>
        <v>102802.25714285715</v>
      </c>
      <c r="H419" s="12"/>
      <c r="I419" s="13" t="s">
        <v>31</v>
      </c>
      <c r="J419" s="13">
        <v>1</v>
      </c>
      <c r="K419" s="13" t="s">
        <v>31</v>
      </c>
      <c r="L419" s="13" t="s">
        <v>31</v>
      </c>
      <c r="M419" s="13" t="s">
        <v>31</v>
      </c>
      <c r="N419" s="13" t="s">
        <v>31</v>
      </c>
      <c r="O419" s="13" t="s">
        <v>31</v>
      </c>
      <c r="P419" s="13">
        <f t="shared" si="53"/>
        <v>1</v>
      </c>
      <c r="Q419" s="12"/>
      <c r="R419" s="41" t="str">
        <f t="shared" si="49"/>
        <v/>
      </c>
      <c r="S419" s="41">
        <f t="shared" si="49"/>
        <v>1491566.05</v>
      </c>
      <c r="T419" s="41" t="str">
        <f t="shared" si="49"/>
        <v/>
      </c>
      <c r="U419" s="41" t="str">
        <f t="shared" si="48"/>
        <v/>
      </c>
      <c r="V419" s="41" t="str">
        <f t="shared" si="48"/>
        <v/>
      </c>
      <c r="W419" s="41" t="str">
        <f t="shared" si="48"/>
        <v/>
      </c>
      <c r="X419" s="41" t="str">
        <f t="shared" si="48"/>
        <v/>
      </c>
      <c r="Y419" s="14">
        <f t="shared" si="54"/>
        <v>0</v>
      </c>
      <c r="Z419" s="12"/>
      <c r="AA419" s="10" t="str">
        <f t="shared" si="51"/>
        <v/>
      </c>
      <c r="AB419" s="10">
        <f t="shared" si="51"/>
        <v>102802.25714285715</v>
      </c>
      <c r="AC419" s="10" t="str">
        <f t="shared" si="51"/>
        <v/>
      </c>
      <c r="AD419" s="10" t="str">
        <f t="shared" si="50"/>
        <v/>
      </c>
      <c r="AE419" s="10" t="str">
        <f t="shared" si="50"/>
        <v/>
      </c>
      <c r="AF419" s="10" t="str">
        <f t="shared" si="50"/>
        <v/>
      </c>
      <c r="AG419" s="10" t="str">
        <f t="shared" si="50"/>
        <v/>
      </c>
      <c r="AH419" s="14">
        <f t="shared" si="55"/>
        <v>0</v>
      </c>
      <c r="AI419" s="12"/>
      <c r="AJ419" s="11" t="str">
        <f>IFERROR(VLOOKUP(A419,'[1]BP-18 Line Detail'!A$1:AJ$65536,36,FALSE),"")</f>
        <v>All Network</v>
      </c>
    </row>
    <row r="420" spans="1:36" x14ac:dyDescent="0.3">
      <c r="A420" s="15" t="s">
        <v>1471</v>
      </c>
      <c r="B420" s="29" t="str">
        <f>VLOOKUP(A420,'[1]Line Pivot'!A$1:C$65536,2,FALSE)</f>
        <v>LONGVIEW-CHEHALIS NO 1 &amp; 3 (LONGVIEW-CHEHALI</v>
      </c>
      <c r="C420" s="10">
        <f>VLOOKUP(A420,'[1]Line Pivot'!A$1:C$65536,3,FALSE)</f>
        <v>2216763.96</v>
      </c>
      <c r="D420" s="10">
        <f>IFERROR(VLOOKUP(A420,'[1]BP-18 Line Detail'!A$1:C$65536,3,FALSE),"")</f>
        <v>2221666.88</v>
      </c>
      <c r="E420" s="11">
        <f t="shared" si="52"/>
        <v>-2.2068655045170073E-3</v>
      </c>
      <c r="F420" s="12"/>
      <c r="G420" s="10">
        <f>IFERROR(VLOOKUP(A420,'[1]O&amp;M Pivot'!M$1:V$65536,10,FALSE),0)</f>
        <v>198271.75714285715</v>
      </c>
      <c r="H420" s="12"/>
      <c r="I420" s="13" t="s">
        <v>31</v>
      </c>
      <c r="J420" s="13">
        <v>1</v>
      </c>
      <c r="K420" s="13" t="s">
        <v>31</v>
      </c>
      <c r="L420" s="13" t="s">
        <v>31</v>
      </c>
      <c r="M420" s="13" t="s">
        <v>31</v>
      </c>
      <c r="N420" s="13" t="s">
        <v>31</v>
      </c>
      <c r="O420" s="13" t="s">
        <v>31</v>
      </c>
      <c r="P420" s="13">
        <f t="shared" si="53"/>
        <v>1</v>
      </c>
      <c r="Q420" s="12"/>
      <c r="R420" s="41" t="str">
        <f t="shared" si="49"/>
        <v/>
      </c>
      <c r="S420" s="41">
        <f t="shared" si="49"/>
        <v>2216763.96</v>
      </c>
      <c r="T420" s="41" t="str">
        <f t="shared" si="49"/>
        <v/>
      </c>
      <c r="U420" s="41" t="str">
        <f t="shared" si="48"/>
        <v/>
      </c>
      <c r="V420" s="41" t="str">
        <f t="shared" si="48"/>
        <v/>
      </c>
      <c r="W420" s="41" t="str">
        <f t="shared" si="48"/>
        <v/>
      </c>
      <c r="X420" s="41" t="str">
        <f t="shared" si="48"/>
        <v/>
      </c>
      <c r="Y420" s="14">
        <f t="shared" si="54"/>
        <v>0</v>
      </c>
      <c r="Z420" s="12"/>
      <c r="AA420" s="10" t="str">
        <f t="shared" si="51"/>
        <v/>
      </c>
      <c r="AB420" s="10">
        <f t="shared" si="51"/>
        <v>198271.75714285715</v>
      </c>
      <c r="AC420" s="10" t="str">
        <f t="shared" si="51"/>
        <v/>
      </c>
      <c r="AD420" s="10" t="str">
        <f t="shared" si="50"/>
        <v/>
      </c>
      <c r="AE420" s="10" t="str">
        <f t="shared" si="50"/>
        <v/>
      </c>
      <c r="AF420" s="10" t="str">
        <f t="shared" si="50"/>
        <v/>
      </c>
      <c r="AG420" s="10" t="str">
        <f t="shared" si="50"/>
        <v/>
      </c>
      <c r="AH420" s="14">
        <f t="shared" si="55"/>
        <v>0</v>
      </c>
      <c r="AI420" s="12"/>
      <c r="AJ420" s="11" t="str">
        <f>IFERROR(VLOOKUP(A420,'[1]BP-18 Line Detail'!A$1:AJ$65536,36,FALSE),"")</f>
        <v>All Network</v>
      </c>
    </row>
    <row r="421" spans="1:36" x14ac:dyDescent="0.3">
      <c r="A421" s="15" t="s">
        <v>1472</v>
      </c>
      <c r="B421" s="29" t="str">
        <f>VLOOKUP(A421,'[1]Line Pivot'!A$1:C$65536,2,FALSE)</f>
        <v>LONGVIEW-COWLITZ NO 1</v>
      </c>
      <c r="C421" s="10">
        <f>VLOOKUP(A421,'[1]Line Pivot'!A$1:C$65536,3,FALSE)</f>
        <v>597381.12</v>
      </c>
      <c r="D421" s="10">
        <f>IFERROR(VLOOKUP(A421,'[1]BP-18 Line Detail'!A$1:C$65536,3,FALSE),"")</f>
        <v>597381.12</v>
      </c>
      <c r="E421" s="11">
        <f t="shared" si="52"/>
        <v>0</v>
      </c>
      <c r="F421" s="12"/>
      <c r="G421" s="10">
        <f>IFERROR(VLOOKUP(A421,'[1]O&amp;M Pivot'!M$1:V$65536,10,FALSE),0)</f>
        <v>3173.1357142857146</v>
      </c>
      <c r="H421" s="12"/>
      <c r="I421" s="13" t="s">
        <v>31</v>
      </c>
      <c r="J421" s="13">
        <v>1</v>
      </c>
      <c r="K421" s="13" t="s">
        <v>31</v>
      </c>
      <c r="L421" s="13" t="s">
        <v>31</v>
      </c>
      <c r="M421" s="13" t="s">
        <v>31</v>
      </c>
      <c r="N421" s="13" t="s">
        <v>31</v>
      </c>
      <c r="O421" s="13" t="s">
        <v>31</v>
      </c>
      <c r="P421" s="13">
        <f t="shared" si="53"/>
        <v>1</v>
      </c>
      <c r="Q421" s="12"/>
      <c r="R421" s="41" t="str">
        <f t="shared" si="49"/>
        <v/>
      </c>
      <c r="S421" s="41">
        <f t="shared" si="49"/>
        <v>597381.12</v>
      </c>
      <c r="T421" s="41" t="str">
        <f t="shared" si="49"/>
        <v/>
      </c>
      <c r="U421" s="41" t="str">
        <f t="shared" si="48"/>
        <v/>
      </c>
      <c r="V421" s="41" t="str">
        <f t="shared" si="48"/>
        <v/>
      </c>
      <c r="W421" s="41" t="str">
        <f t="shared" si="48"/>
        <v/>
      </c>
      <c r="X421" s="41" t="str">
        <f t="shared" si="48"/>
        <v/>
      </c>
      <c r="Y421" s="14">
        <f t="shared" si="54"/>
        <v>0</v>
      </c>
      <c r="Z421" s="12"/>
      <c r="AA421" s="10" t="str">
        <f t="shared" si="51"/>
        <v/>
      </c>
      <c r="AB421" s="10">
        <f t="shared" si="51"/>
        <v>3173.1357142857146</v>
      </c>
      <c r="AC421" s="10" t="str">
        <f t="shared" si="51"/>
        <v/>
      </c>
      <c r="AD421" s="10" t="str">
        <f t="shared" si="50"/>
        <v/>
      </c>
      <c r="AE421" s="10" t="str">
        <f t="shared" si="50"/>
        <v/>
      </c>
      <c r="AF421" s="10" t="str">
        <f t="shared" si="50"/>
        <v/>
      </c>
      <c r="AG421" s="10" t="str">
        <f t="shared" si="50"/>
        <v/>
      </c>
      <c r="AH421" s="14">
        <f t="shared" si="55"/>
        <v>0</v>
      </c>
      <c r="AI421" s="12"/>
      <c r="AJ421" s="11" t="str">
        <f>IFERROR(VLOOKUP(A421,'[1]BP-18 Line Detail'!A$1:AJ$65536,36,FALSE),"")</f>
        <v>All Network</v>
      </c>
    </row>
    <row r="422" spans="1:36" x14ac:dyDescent="0.3">
      <c r="A422" s="15" t="s">
        <v>1473</v>
      </c>
      <c r="B422" s="29" t="str">
        <f>VLOOKUP(A422,'[1]Line Pivot'!A$1:C$65536,2,FALSE)</f>
        <v>LONGVIEW-WASHINGTON WAY NO 1</v>
      </c>
      <c r="C422" s="10">
        <f>VLOOKUP(A422,'[1]Line Pivot'!A$1:C$65536,3,FALSE)</f>
        <v>629897.44000000006</v>
      </c>
      <c r="D422" s="10">
        <f>IFERROR(VLOOKUP(A422,'[1]BP-18 Line Detail'!A$1:C$65536,3,FALSE),"")</f>
        <v>629897.43999999994</v>
      </c>
      <c r="E422" s="11">
        <f t="shared" si="52"/>
        <v>1.8481631204428268E-16</v>
      </c>
      <c r="F422" s="12"/>
      <c r="G422" s="10">
        <f>IFERROR(VLOOKUP(A422,'[1]O&amp;M Pivot'!M$1:V$65536,10,FALSE),0)</f>
        <v>0</v>
      </c>
      <c r="H422" s="12"/>
      <c r="I422" s="13" t="s">
        <v>31</v>
      </c>
      <c r="J422" s="13">
        <v>1</v>
      </c>
      <c r="K422" s="13" t="s">
        <v>31</v>
      </c>
      <c r="L422" s="13" t="s">
        <v>31</v>
      </c>
      <c r="M422" s="13" t="s">
        <v>31</v>
      </c>
      <c r="N422" s="13" t="s">
        <v>31</v>
      </c>
      <c r="O422" s="13" t="s">
        <v>31</v>
      </c>
      <c r="P422" s="13">
        <f t="shared" si="53"/>
        <v>1</v>
      </c>
      <c r="Q422" s="12"/>
      <c r="R422" s="41" t="str">
        <f t="shared" si="49"/>
        <v/>
      </c>
      <c r="S422" s="41">
        <f t="shared" si="49"/>
        <v>629897.44000000006</v>
      </c>
      <c r="T422" s="41" t="str">
        <f t="shared" si="49"/>
        <v/>
      </c>
      <c r="U422" s="41" t="str">
        <f t="shared" si="48"/>
        <v/>
      </c>
      <c r="V422" s="41" t="str">
        <f t="shared" si="48"/>
        <v/>
      </c>
      <c r="W422" s="41" t="str">
        <f t="shared" si="48"/>
        <v/>
      </c>
      <c r="X422" s="41" t="str">
        <f t="shared" si="48"/>
        <v/>
      </c>
      <c r="Y422" s="14">
        <f t="shared" si="54"/>
        <v>0</v>
      </c>
      <c r="Z422" s="12"/>
      <c r="AA422" s="10" t="str">
        <f t="shared" si="51"/>
        <v/>
      </c>
      <c r="AB422" s="10">
        <f t="shared" si="51"/>
        <v>0</v>
      </c>
      <c r="AC422" s="10" t="str">
        <f t="shared" si="51"/>
        <v/>
      </c>
      <c r="AD422" s="10" t="str">
        <f t="shared" si="50"/>
        <v/>
      </c>
      <c r="AE422" s="10" t="str">
        <f t="shared" si="50"/>
        <v/>
      </c>
      <c r="AF422" s="10" t="str">
        <f t="shared" si="50"/>
        <v/>
      </c>
      <c r="AG422" s="10" t="str">
        <f t="shared" si="50"/>
        <v/>
      </c>
      <c r="AH422" s="14">
        <f t="shared" si="55"/>
        <v>0</v>
      </c>
      <c r="AI422" s="12"/>
      <c r="AJ422" s="11" t="str">
        <f>IFERROR(VLOOKUP(A422,'[1]BP-18 Line Detail'!A$1:AJ$65536,36,FALSE),"")</f>
        <v>New FY13; All Network</v>
      </c>
    </row>
    <row r="423" spans="1:36" x14ac:dyDescent="0.3">
      <c r="A423" s="15" t="s">
        <v>1474</v>
      </c>
      <c r="B423" s="29" t="str">
        <f>VLOOKUP(A423,'[1]Line Pivot'!A$1:C$65536,2,FALSE)</f>
        <v>LOOKOUT POINT PH-LOOKOUT POINT NO 1</v>
      </c>
      <c r="C423" s="10">
        <f>VLOOKUP(A423,'[1]Line Pivot'!A$1:C$65536,3,FALSE)</f>
        <v>10253</v>
      </c>
      <c r="D423" s="10">
        <f>IFERROR(VLOOKUP(A423,'[1]BP-18 Line Detail'!A$1:C$65536,3,FALSE),"")</f>
        <v>10253</v>
      </c>
      <c r="E423" s="11">
        <f t="shared" si="52"/>
        <v>0</v>
      </c>
      <c r="F423" s="12"/>
      <c r="G423" s="10">
        <f>IFERROR(VLOOKUP(A423,'[1]O&amp;M Pivot'!M$1:V$65536,10,FALSE),0)</f>
        <v>465.44</v>
      </c>
      <c r="H423" s="12"/>
      <c r="I423" s="13">
        <v>1</v>
      </c>
      <c r="J423" s="13" t="s">
        <v>31</v>
      </c>
      <c r="K423" s="13" t="s">
        <v>31</v>
      </c>
      <c r="L423" s="13" t="s">
        <v>31</v>
      </c>
      <c r="M423" s="13" t="s">
        <v>31</v>
      </c>
      <c r="N423" s="13" t="s">
        <v>31</v>
      </c>
      <c r="O423" s="13" t="s">
        <v>31</v>
      </c>
      <c r="P423" s="13">
        <f t="shared" si="53"/>
        <v>1</v>
      </c>
      <c r="Q423" s="12"/>
      <c r="R423" s="41">
        <f t="shared" si="49"/>
        <v>10253</v>
      </c>
      <c r="S423" s="41" t="str">
        <f t="shared" si="49"/>
        <v/>
      </c>
      <c r="T423" s="41" t="str">
        <f t="shared" si="49"/>
        <v/>
      </c>
      <c r="U423" s="41" t="str">
        <f t="shared" si="48"/>
        <v/>
      </c>
      <c r="V423" s="41" t="str">
        <f t="shared" si="48"/>
        <v/>
      </c>
      <c r="W423" s="41" t="str">
        <f t="shared" si="48"/>
        <v/>
      </c>
      <c r="X423" s="41" t="str">
        <f t="shared" si="48"/>
        <v/>
      </c>
      <c r="Y423" s="14">
        <f t="shared" si="54"/>
        <v>0</v>
      </c>
      <c r="Z423" s="12"/>
      <c r="AA423" s="10">
        <f t="shared" si="51"/>
        <v>465.44</v>
      </c>
      <c r="AB423" s="10" t="str">
        <f t="shared" si="51"/>
        <v/>
      </c>
      <c r="AC423" s="10" t="str">
        <f t="shared" si="51"/>
        <v/>
      </c>
      <c r="AD423" s="10" t="str">
        <f t="shared" si="50"/>
        <v/>
      </c>
      <c r="AE423" s="10" t="str">
        <f t="shared" si="50"/>
        <v/>
      </c>
      <c r="AF423" s="10" t="str">
        <f t="shared" si="50"/>
        <v/>
      </c>
      <c r="AG423" s="10" t="str">
        <f t="shared" si="50"/>
        <v/>
      </c>
      <c r="AH423" s="14">
        <f t="shared" si="55"/>
        <v>0</v>
      </c>
      <c r="AI423" s="12"/>
      <c r="AJ423" s="11" t="str">
        <f>IFERROR(VLOOKUP(A423,'[1]BP-18 Line Detail'!A$1:AJ$65536,36,FALSE),"")</f>
        <v>All Generation Integration</v>
      </c>
    </row>
    <row r="424" spans="1:36" x14ac:dyDescent="0.3">
      <c r="A424" s="15" t="s">
        <v>1475</v>
      </c>
      <c r="B424" s="29" t="str">
        <f>VLOOKUP(A424,'[1]Line Pivot'!A$1:C$65536,2,FALSE)</f>
        <v>LOOKOUT POINT-ALVEY NO 1</v>
      </c>
      <c r="C424" s="10">
        <f>VLOOKUP(A424,'[1]Line Pivot'!A$1:C$65536,3,FALSE)</f>
        <v>982947.06</v>
      </c>
      <c r="D424" s="10">
        <f>IFERROR(VLOOKUP(A424,'[1]BP-18 Line Detail'!A$1:C$65536,3,FALSE),"")</f>
        <v>941172.28999999992</v>
      </c>
      <c r="E424" s="11">
        <f t="shared" si="52"/>
        <v>4.4385890281576544E-2</v>
      </c>
      <c r="F424" s="12"/>
      <c r="G424" s="10">
        <f>IFERROR(VLOOKUP(A424,'[1]O&amp;M Pivot'!M$1:V$65536,10,FALSE),0)</f>
        <v>10852.93142857143</v>
      </c>
      <c r="H424" s="12"/>
      <c r="I424" s="13" t="s">
        <v>31</v>
      </c>
      <c r="J424" s="13">
        <v>1</v>
      </c>
      <c r="K424" s="13" t="s">
        <v>31</v>
      </c>
      <c r="L424" s="13" t="s">
        <v>31</v>
      </c>
      <c r="M424" s="13" t="s">
        <v>31</v>
      </c>
      <c r="N424" s="13" t="s">
        <v>31</v>
      </c>
      <c r="O424" s="13" t="s">
        <v>31</v>
      </c>
      <c r="P424" s="13">
        <f t="shared" si="53"/>
        <v>1</v>
      </c>
      <c r="Q424" s="12"/>
      <c r="R424" s="41" t="str">
        <f t="shared" si="49"/>
        <v/>
      </c>
      <c r="S424" s="41">
        <f t="shared" si="49"/>
        <v>982947.06</v>
      </c>
      <c r="T424" s="41" t="str">
        <f t="shared" si="49"/>
        <v/>
      </c>
      <c r="U424" s="41" t="str">
        <f t="shared" si="48"/>
        <v/>
      </c>
      <c r="V424" s="41" t="str">
        <f t="shared" si="48"/>
        <v/>
      </c>
      <c r="W424" s="41" t="str">
        <f t="shared" si="48"/>
        <v/>
      </c>
      <c r="X424" s="41" t="str">
        <f t="shared" ref="X424:X487" si="56">IFERROR(O424*$C424,"")</f>
        <v/>
      </c>
      <c r="Y424" s="14">
        <f t="shared" si="54"/>
        <v>0</v>
      </c>
      <c r="Z424" s="12"/>
      <c r="AA424" s="10" t="str">
        <f t="shared" si="51"/>
        <v/>
      </c>
      <c r="AB424" s="10">
        <f t="shared" si="51"/>
        <v>10852.93142857143</v>
      </c>
      <c r="AC424" s="10" t="str">
        <f t="shared" si="51"/>
        <v/>
      </c>
      <c r="AD424" s="10" t="str">
        <f t="shared" si="50"/>
        <v/>
      </c>
      <c r="AE424" s="10" t="str">
        <f t="shared" si="50"/>
        <v/>
      </c>
      <c r="AF424" s="10" t="str">
        <f t="shared" si="50"/>
        <v/>
      </c>
      <c r="AG424" s="10" t="str">
        <f t="shared" si="50"/>
        <v/>
      </c>
      <c r="AH424" s="14">
        <f t="shared" si="55"/>
        <v>0</v>
      </c>
      <c r="AI424" s="12"/>
      <c r="AJ424" s="11" t="str">
        <f>IFERROR(VLOOKUP(A424,'[1]BP-18 Line Detail'!A$1:AJ$65536,36,FALSE),"")</f>
        <v>All Network</v>
      </c>
    </row>
    <row r="425" spans="1:36" x14ac:dyDescent="0.3">
      <c r="A425" s="15" t="s">
        <v>1476</v>
      </c>
      <c r="B425" s="29" t="str">
        <f>VLOOKUP(A425,'[1]Line Pivot'!A$1:C$65536,2,FALSE)</f>
        <v>LOOKOUT POINT-ALVEY NO 2</v>
      </c>
      <c r="C425" s="10">
        <f>VLOOKUP(A425,'[1]Line Pivot'!A$1:C$65536,3,FALSE)</f>
        <v>925293.37999999989</v>
      </c>
      <c r="D425" s="10">
        <f>IFERROR(VLOOKUP(A425,'[1]BP-18 Line Detail'!A$1:C$65536,3,FALSE),"")</f>
        <v>891405.23</v>
      </c>
      <c r="E425" s="11">
        <f t="shared" si="52"/>
        <v>3.8016548321126532E-2</v>
      </c>
      <c r="F425" s="12"/>
      <c r="G425" s="10">
        <f>IFERROR(VLOOKUP(A425,'[1]O&amp;M Pivot'!M$1:V$65536,10,FALSE),0)</f>
        <v>6975.8057142857151</v>
      </c>
      <c r="H425" s="12"/>
      <c r="I425" s="13" t="s">
        <v>31</v>
      </c>
      <c r="J425" s="13">
        <v>1</v>
      </c>
      <c r="K425" s="13" t="s">
        <v>31</v>
      </c>
      <c r="L425" s="13" t="s">
        <v>31</v>
      </c>
      <c r="M425" s="13" t="s">
        <v>31</v>
      </c>
      <c r="N425" s="13" t="s">
        <v>31</v>
      </c>
      <c r="O425" s="13" t="s">
        <v>31</v>
      </c>
      <c r="P425" s="13">
        <f t="shared" si="53"/>
        <v>1</v>
      </c>
      <c r="Q425" s="12"/>
      <c r="R425" s="41" t="str">
        <f t="shared" si="49"/>
        <v/>
      </c>
      <c r="S425" s="41">
        <f t="shared" si="49"/>
        <v>925293.37999999989</v>
      </c>
      <c r="T425" s="41" t="str">
        <f t="shared" si="49"/>
        <v/>
      </c>
      <c r="U425" s="41" t="str">
        <f t="shared" si="49"/>
        <v/>
      </c>
      <c r="V425" s="41" t="str">
        <f t="shared" si="49"/>
        <v/>
      </c>
      <c r="W425" s="41" t="str">
        <f t="shared" si="49"/>
        <v/>
      </c>
      <c r="X425" s="41" t="str">
        <f t="shared" si="56"/>
        <v/>
      </c>
      <c r="Y425" s="14">
        <f t="shared" si="54"/>
        <v>0</v>
      </c>
      <c r="Z425" s="12"/>
      <c r="AA425" s="10" t="str">
        <f t="shared" si="51"/>
        <v/>
      </c>
      <c r="AB425" s="10">
        <f t="shared" si="51"/>
        <v>6975.8057142857151</v>
      </c>
      <c r="AC425" s="10" t="str">
        <f t="shared" si="51"/>
        <v/>
      </c>
      <c r="AD425" s="10" t="str">
        <f t="shared" si="50"/>
        <v/>
      </c>
      <c r="AE425" s="10" t="str">
        <f t="shared" si="50"/>
        <v/>
      </c>
      <c r="AF425" s="10" t="str">
        <f t="shared" si="50"/>
        <v/>
      </c>
      <c r="AG425" s="10" t="str">
        <f t="shared" si="50"/>
        <v/>
      </c>
      <c r="AH425" s="14">
        <f t="shared" si="55"/>
        <v>0</v>
      </c>
      <c r="AI425" s="12"/>
      <c r="AJ425" s="11" t="str">
        <f>IFERROR(VLOOKUP(A425,'[1]BP-18 Line Detail'!A$1:AJ$65536,36,FALSE),"")</f>
        <v>All Network</v>
      </c>
    </row>
    <row r="426" spans="1:36" x14ac:dyDescent="0.3">
      <c r="A426" s="15" t="s">
        <v>1477</v>
      </c>
      <c r="B426" s="29" t="str">
        <f>VLOOKUP(A426,'[1]Line Pivot'!A$1:C$65536,2,FALSE)</f>
        <v>LOPEZ ISLAND-DECATUR NO 1</v>
      </c>
      <c r="C426" s="10">
        <f>VLOOKUP(A426,'[1]Line Pivot'!A$1:C$65536,3,FALSE)</f>
        <v>773158.5</v>
      </c>
      <c r="D426" s="10">
        <f>IFERROR(VLOOKUP(A426,'[1]BP-18 Line Detail'!A$1:C$65536,3,FALSE),"")</f>
        <v>773158.5</v>
      </c>
      <c r="E426" s="11">
        <f t="shared" si="52"/>
        <v>0</v>
      </c>
      <c r="F426" s="12"/>
      <c r="G426" s="10">
        <f>IFERROR(VLOOKUP(A426,'[1]O&amp;M Pivot'!M$1:V$65536,10,FALSE),0)</f>
        <v>0</v>
      </c>
      <c r="H426" s="12"/>
      <c r="I426" s="13" t="s">
        <v>31</v>
      </c>
      <c r="J426" s="13">
        <v>1</v>
      </c>
      <c r="K426" s="13" t="s">
        <v>31</v>
      </c>
      <c r="L426" s="13" t="s">
        <v>31</v>
      </c>
      <c r="M426" s="13" t="s">
        <v>31</v>
      </c>
      <c r="N426" s="13" t="s">
        <v>31</v>
      </c>
      <c r="O426" s="13" t="s">
        <v>31</v>
      </c>
      <c r="P426" s="13">
        <f t="shared" si="53"/>
        <v>1</v>
      </c>
      <c r="Q426" s="12"/>
      <c r="R426" s="41" t="str">
        <f t="shared" ref="R426:W468" si="57">IFERROR(I426*$C426,"")</f>
        <v/>
      </c>
      <c r="S426" s="41">
        <f t="shared" si="57"/>
        <v>773158.5</v>
      </c>
      <c r="T426" s="41" t="str">
        <f t="shared" si="57"/>
        <v/>
      </c>
      <c r="U426" s="41" t="str">
        <f t="shared" si="57"/>
        <v/>
      </c>
      <c r="V426" s="41" t="str">
        <f t="shared" si="57"/>
        <v/>
      </c>
      <c r="W426" s="41" t="str">
        <f t="shared" si="57"/>
        <v/>
      </c>
      <c r="X426" s="41" t="str">
        <f t="shared" si="56"/>
        <v/>
      </c>
      <c r="Y426" s="14">
        <f t="shared" si="54"/>
        <v>0</v>
      </c>
      <c r="Z426" s="12"/>
      <c r="AA426" s="10" t="str">
        <f t="shared" si="51"/>
        <v/>
      </c>
      <c r="AB426" s="10">
        <f t="shared" si="51"/>
        <v>0</v>
      </c>
      <c r="AC426" s="10" t="str">
        <f t="shared" si="51"/>
        <v/>
      </c>
      <c r="AD426" s="10" t="str">
        <f t="shared" si="50"/>
        <v/>
      </c>
      <c r="AE426" s="10" t="str">
        <f t="shared" si="50"/>
        <v/>
      </c>
      <c r="AF426" s="10" t="str">
        <f t="shared" si="50"/>
        <v/>
      </c>
      <c r="AG426" s="10" t="str">
        <f t="shared" si="50"/>
        <v/>
      </c>
      <c r="AH426" s="14">
        <f t="shared" si="55"/>
        <v>0</v>
      </c>
      <c r="AI426" s="12"/>
      <c r="AJ426" s="11" t="str">
        <f>IFERROR(VLOOKUP(A426,'[1]BP-18 Line Detail'!A$1:AJ$65536,36,FALSE),"")</f>
        <v>All Network.  Line not working between Decatur and Fidalgo.  Leased to OPALCO.  REM 2/19/13</v>
      </c>
    </row>
    <row r="427" spans="1:36" x14ac:dyDescent="0.3">
      <c r="A427" s="15" t="s">
        <v>1478</v>
      </c>
      <c r="B427" s="29" t="str">
        <f>VLOOKUP(A427,'[1]Line Pivot'!A$1:C$65536,2,FALSE)</f>
        <v>LOST RIVER-SPAR CANYON NO 1</v>
      </c>
      <c r="C427" s="10">
        <f>VLOOKUP(A427,'[1]Line Pivot'!A$1:C$65536,3,FALSE)</f>
        <v>5518064.3300000001</v>
      </c>
      <c r="D427" s="10">
        <f>IFERROR(VLOOKUP(A427,'[1]BP-18 Line Detail'!A$1:C$65536,3,FALSE),"")</f>
        <v>5518064.3300000001</v>
      </c>
      <c r="E427" s="11">
        <f t="shared" si="52"/>
        <v>0</v>
      </c>
      <c r="F427" s="12"/>
      <c r="G427" s="10">
        <f>IFERROR(VLOOKUP(A427,'[1]O&amp;M Pivot'!M$1:V$65536,10,FALSE),0)</f>
        <v>65486.605714285724</v>
      </c>
      <c r="H427" s="12"/>
      <c r="I427" s="13" t="s">
        <v>31</v>
      </c>
      <c r="J427" s="13">
        <v>1</v>
      </c>
      <c r="K427" s="13" t="s">
        <v>31</v>
      </c>
      <c r="L427" s="13" t="s">
        <v>31</v>
      </c>
      <c r="M427" s="13" t="s">
        <v>31</v>
      </c>
      <c r="N427" s="13" t="s">
        <v>31</v>
      </c>
      <c r="O427" s="13" t="s">
        <v>31</v>
      </c>
      <c r="P427" s="13">
        <f t="shared" si="53"/>
        <v>1</v>
      </c>
      <c r="Q427" s="12"/>
      <c r="R427" s="41" t="str">
        <f t="shared" si="57"/>
        <v/>
      </c>
      <c r="S427" s="41">
        <f t="shared" si="57"/>
        <v>5518064.3300000001</v>
      </c>
      <c r="T427" s="41" t="str">
        <f t="shared" si="57"/>
        <v/>
      </c>
      <c r="U427" s="41" t="str">
        <f t="shared" si="57"/>
        <v/>
      </c>
      <c r="V427" s="41" t="str">
        <f t="shared" si="57"/>
        <v/>
      </c>
      <c r="W427" s="41" t="str">
        <f t="shared" si="57"/>
        <v/>
      </c>
      <c r="X427" s="41" t="str">
        <f t="shared" si="56"/>
        <v/>
      </c>
      <c r="Y427" s="14">
        <f t="shared" si="54"/>
        <v>0</v>
      </c>
      <c r="Z427" s="12"/>
      <c r="AA427" s="10" t="str">
        <f t="shared" si="51"/>
        <v/>
      </c>
      <c r="AB427" s="10">
        <f t="shared" si="51"/>
        <v>65486.605714285724</v>
      </c>
      <c r="AC427" s="10" t="str">
        <f t="shared" si="51"/>
        <v/>
      </c>
      <c r="AD427" s="10" t="str">
        <f t="shared" si="50"/>
        <v/>
      </c>
      <c r="AE427" s="10" t="str">
        <f t="shared" si="50"/>
        <v/>
      </c>
      <c r="AF427" s="10" t="str">
        <f t="shared" si="50"/>
        <v/>
      </c>
      <c r="AG427" s="10" t="str">
        <f t="shared" si="50"/>
        <v/>
      </c>
      <c r="AH427" s="14">
        <f t="shared" si="55"/>
        <v>0</v>
      </c>
      <c r="AI427" s="12"/>
      <c r="AJ427" s="11" t="str">
        <f>IFERROR(VLOOKUP(A427,'[1]BP-18 Line Detail'!A$1:AJ$65536,36,FALSE),"")</f>
        <v>All Network</v>
      </c>
    </row>
    <row r="428" spans="1:36" x14ac:dyDescent="0.3">
      <c r="A428" s="15" t="s">
        <v>1479</v>
      </c>
      <c r="B428" s="29" t="str">
        <f>VLOOKUP(A428,'[1]Line Pivot'!A$1:C$65536,2,FALSE)</f>
        <v>LOWER GRANITE PH-LOWER GRANITE NO 1</v>
      </c>
      <c r="C428" s="10">
        <f>VLOOKUP(A428,'[1]Line Pivot'!A$1:C$65536,3,FALSE)</f>
        <v>433123</v>
      </c>
      <c r="D428" s="10">
        <f>IFERROR(VLOOKUP(A428,'[1]BP-18 Line Detail'!A$1:C$65536,3,FALSE),"")</f>
        <v>433123</v>
      </c>
      <c r="E428" s="11">
        <f t="shared" si="52"/>
        <v>0</v>
      </c>
      <c r="F428" s="12"/>
      <c r="G428" s="10">
        <f>IFERROR(VLOOKUP(A428,'[1]O&amp;M Pivot'!M$1:V$65536,10,FALSE),0)</f>
        <v>810.6957142857143</v>
      </c>
      <c r="H428" s="12"/>
      <c r="I428" s="13">
        <v>1</v>
      </c>
      <c r="J428" s="13" t="s">
        <v>31</v>
      </c>
      <c r="K428" s="13" t="s">
        <v>31</v>
      </c>
      <c r="L428" s="13" t="s">
        <v>31</v>
      </c>
      <c r="M428" s="13" t="s">
        <v>31</v>
      </c>
      <c r="N428" s="13" t="s">
        <v>31</v>
      </c>
      <c r="O428" s="13" t="s">
        <v>31</v>
      </c>
      <c r="P428" s="13">
        <f t="shared" si="53"/>
        <v>1</v>
      </c>
      <c r="Q428" s="12"/>
      <c r="R428" s="41">
        <f t="shared" si="57"/>
        <v>433123</v>
      </c>
      <c r="S428" s="41" t="str">
        <f t="shared" si="57"/>
        <v/>
      </c>
      <c r="T428" s="41" t="str">
        <f t="shared" si="57"/>
        <v/>
      </c>
      <c r="U428" s="41" t="str">
        <f t="shared" si="57"/>
        <v/>
      </c>
      <c r="V428" s="41" t="str">
        <f t="shared" si="57"/>
        <v/>
      </c>
      <c r="W428" s="41" t="str">
        <f t="shared" si="57"/>
        <v/>
      </c>
      <c r="X428" s="41" t="str">
        <f t="shared" si="56"/>
        <v/>
      </c>
      <c r="Y428" s="14">
        <f t="shared" si="54"/>
        <v>0</v>
      </c>
      <c r="Z428" s="12"/>
      <c r="AA428" s="10">
        <f t="shared" si="51"/>
        <v>810.6957142857143</v>
      </c>
      <c r="AB428" s="10" t="str">
        <f t="shared" si="51"/>
        <v/>
      </c>
      <c r="AC428" s="10" t="str">
        <f t="shared" si="51"/>
        <v/>
      </c>
      <c r="AD428" s="10" t="str">
        <f t="shared" si="50"/>
        <v/>
      </c>
      <c r="AE428" s="10" t="str">
        <f t="shared" si="50"/>
        <v/>
      </c>
      <c r="AF428" s="10" t="str">
        <f t="shared" si="50"/>
        <v/>
      </c>
      <c r="AG428" s="10" t="str">
        <f t="shared" ref="AG428:AG491" si="58">IFERROR(O428*$G428,"")</f>
        <v/>
      </c>
      <c r="AH428" s="14">
        <f t="shared" si="55"/>
        <v>0</v>
      </c>
      <c r="AI428" s="12"/>
      <c r="AJ428" s="11" t="str">
        <f>IFERROR(VLOOKUP(A428,'[1]BP-18 Line Detail'!A$1:AJ$65536,36,FALSE),"")</f>
        <v>All Generation Integration</v>
      </c>
    </row>
    <row r="429" spans="1:36" x14ac:dyDescent="0.3">
      <c r="A429" s="15" t="s">
        <v>1480</v>
      </c>
      <c r="B429" s="29" t="str">
        <f>VLOOKUP(A429,'[1]Line Pivot'!A$1:C$65536,2,FALSE)</f>
        <v>LOWER GRANITE-HATWAI NO 1</v>
      </c>
      <c r="C429" s="10">
        <f>VLOOKUP(A429,'[1]Line Pivot'!A$1:C$65536,3,FALSE)</f>
        <v>8692113.1600000001</v>
      </c>
      <c r="D429" s="10">
        <f>IFERROR(VLOOKUP(A429,'[1]BP-18 Line Detail'!A$1:C$65536,3,FALSE),"")</f>
        <v>8692113.1600000001</v>
      </c>
      <c r="E429" s="11">
        <f t="shared" si="52"/>
        <v>0</v>
      </c>
      <c r="F429" s="12"/>
      <c r="G429" s="10">
        <f>IFERROR(VLOOKUP(A429,'[1]O&amp;M Pivot'!M$1:V$65536,10,FALSE),0)</f>
        <v>24143.721428571433</v>
      </c>
      <c r="H429" s="12"/>
      <c r="I429" s="13" t="s">
        <v>31</v>
      </c>
      <c r="J429" s="13">
        <v>1</v>
      </c>
      <c r="K429" s="13" t="s">
        <v>31</v>
      </c>
      <c r="L429" s="13" t="s">
        <v>31</v>
      </c>
      <c r="M429" s="13" t="s">
        <v>31</v>
      </c>
      <c r="N429" s="13" t="s">
        <v>31</v>
      </c>
      <c r="O429" s="13" t="s">
        <v>31</v>
      </c>
      <c r="P429" s="13">
        <f t="shared" si="53"/>
        <v>1</v>
      </c>
      <c r="Q429" s="12"/>
      <c r="R429" s="41" t="str">
        <f t="shared" si="57"/>
        <v/>
      </c>
      <c r="S429" s="41">
        <f t="shared" si="57"/>
        <v>8692113.1600000001</v>
      </c>
      <c r="T429" s="41" t="str">
        <f t="shared" si="57"/>
        <v/>
      </c>
      <c r="U429" s="41" t="str">
        <f t="shared" si="57"/>
        <v/>
      </c>
      <c r="V429" s="41" t="str">
        <f t="shared" si="57"/>
        <v/>
      </c>
      <c r="W429" s="41" t="str">
        <f t="shared" si="57"/>
        <v/>
      </c>
      <c r="X429" s="41" t="str">
        <f t="shared" si="56"/>
        <v/>
      </c>
      <c r="Y429" s="14">
        <f t="shared" si="54"/>
        <v>0</v>
      </c>
      <c r="Z429" s="12"/>
      <c r="AA429" s="10" t="str">
        <f t="shared" si="51"/>
        <v/>
      </c>
      <c r="AB429" s="10">
        <f t="shared" si="51"/>
        <v>24143.721428571433</v>
      </c>
      <c r="AC429" s="10" t="str">
        <f t="shared" si="51"/>
        <v/>
      </c>
      <c r="AD429" s="10" t="str">
        <f t="shared" si="51"/>
        <v/>
      </c>
      <c r="AE429" s="10" t="str">
        <f t="shared" si="51"/>
        <v/>
      </c>
      <c r="AF429" s="10" t="str">
        <f t="shared" si="51"/>
        <v/>
      </c>
      <c r="AG429" s="10" t="str">
        <f t="shared" si="58"/>
        <v/>
      </c>
      <c r="AH429" s="14">
        <f t="shared" si="55"/>
        <v>0</v>
      </c>
      <c r="AI429" s="12"/>
      <c r="AJ429" s="11" t="str">
        <f>IFERROR(VLOOKUP(A429,'[1]BP-18 Line Detail'!A$1:AJ$65536,36,FALSE),"")</f>
        <v>All Network</v>
      </c>
    </row>
    <row r="430" spans="1:36" x14ac:dyDescent="0.3">
      <c r="A430" s="15" t="s">
        <v>1481</v>
      </c>
      <c r="B430" s="29" t="str">
        <f>VLOOKUP(A430,'[1]Line Pivot'!A$1:C$65536,2,FALSE)</f>
        <v>LOWER GRANITE-HATWAI NO 1 (NEZ PERCE CO)</v>
      </c>
      <c r="C430" s="10">
        <f>VLOOKUP(A430,'[1]Line Pivot'!A$1:C$65536,3,FALSE)</f>
        <v>31877.670000000002</v>
      </c>
      <c r="D430" s="10">
        <f>IFERROR(VLOOKUP(A430,'[1]BP-18 Line Detail'!A$1:C$65536,3,FALSE),"")</f>
        <v>31863.86</v>
      </c>
      <c r="E430" s="11">
        <f t="shared" si="52"/>
        <v>4.3340637323919043E-4</v>
      </c>
      <c r="F430" s="12"/>
      <c r="G430" s="10">
        <f>IFERROR(VLOOKUP(A430,'[1]O&amp;M Pivot'!M$1:V$65536,10,FALSE),0)</f>
        <v>0</v>
      </c>
      <c r="H430" s="12"/>
      <c r="I430" s="13"/>
      <c r="J430" s="13">
        <v>1</v>
      </c>
      <c r="K430" s="13"/>
      <c r="L430" s="13"/>
      <c r="M430" s="13"/>
      <c r="N430" s="13"/>
      <c r="O430" s="13"/>
      <c r="P430" s="13">
        <f t="shared" si="53"/>
        <v>1</v>
      </c>
      <c r="Q430" s="12"/>
      <c r="R430" s="41">
        <f t="shared" si="57"/>
        <v>0</v>
      </c>
      <c r="S430" s="41">
        <f t="shared" si="57"/>
        <v>31877.670000000002</v>
      </c>
      <c r="T430" s="41">
        <f t="shared" si="57"/>
        <v>0</v>
      </c>
      <c r="U430" s="41">
        <f t="shared" si="57"/>
        <v>0</v>
      </c>
      <c r="V430" s="41">
        <f t="shared" si="57"/>
        <v>0</v>
      </c>
      <c r="W430" s="41">
        <f t="shared" si="57"/>
        <v>0</v>
      </c>
      <c r="X430" s="41">
        <f t="shared" si="56"/>
        <v>0</v>
      </c>
      <c r="Y430" s="14">
        <f t="shared" si="54"/>
        <v>0</v>
      </c>
      <c r="Z430" s="12"/>
      <c r="AA430" s="10">
        <f t="shared" ref="AA430:AF472" si="59">IFERROR(I430*$G430,"")</f>
        <v>0</v>
      </c>
      <c r="AB430" s="10">
        <f t="shared" si="59"/>
        <v>0</v>
      </c>
      <c r="AC430" s="10">
        <f t="shared" si="59"/>
        <v>0</v>
      </c>
      <c r="AD430" s="10">
        <f t="shared" si="59"/>
        <v>0</v>
      </c>
      <c r="AE430" s="10">
        <f t="shared" si="59"/>
        <v>0</v>
      </c>
      <c r="AF430" s="10">
        <f t="shared" si="59"/>
        <v>0</v>
      </c>
      <c r="AG430" s="10">
        <f t="shared" si="58"/>
        <v>0</v>
      </c>
      <c r="AH430" s="14">
        <f t="shared" si="55"/>
        <v>0</v>
      </c>
      <c r="AI430" s="12"/>
      <c r="AJ430" s="11" t="str">
        <f>IFERROR(VLOOKUP(A430,'[1]BP-18 Line Detail'!A$1:AJ$65536,36,FALSE),"")</f>
        <v>New ML. All Network consistent with other investment on this line (LTD 3/28/17)</v>
      </c>
    </row>
    <row r="431" spans="1:36" x14ac:dyDescent="0.3">
      <c r="A431" s="15" t="s">
        <v>1482</v>
      </c>
      <c r="B431" s="29" t="str">
        <f>VLOOKUP(A431,'[1]Line Pivot'!A$1:C$65536,2,FALSE)</f>
        <v>LOWER GRANITE-HATWAI NO 1 (WHITMAN CO)</v>
      </c>
      <c r="C431" s="10">
        <f>VLOOKUP(A431,'[1]Line Pivot'!A$1:C$65536,3,FALSE)</f>
        <v>28324.519999999997</v>
      </c>
      <c r="D431" s="10">
        <f>IFERROR(VLOOKUP(A431,'[1]BP-18 Line Detail'!A$1:C$65536,3,FALSE),"")</f>
        <v>28312.32</v>
      </c>
      <c r="E431" s="11">
        <f t="shared" si="52"/>
        <v>4.309078168089754E-4</v>
      </c>
      <c r="F431" s="12"/>
      <c r="G431" s="10">
        <f>IFERROR(VLOOKUP(A431,'[1]O&amp;M Pivot'!M$1:V$65536,10,FALSE),0)</f>
        <v>0</v>
      </c>
      <c r="H431" s="12"/>
      <c r="I431" s="13"/>
      <c r="J431" s="13">
        <v>1</v>
      </c>
      <c r="K431" s="13"/>
      <c r="L431" s="13"/>
      <c r="M431" s="13"/>
      <c r="N431" s="13"/>
      <c r="O431" s="13"/>
      <c r="P431" s="13">
        <f t="shared" si="53"/>
        <v>1</v>
      </c>
      <c r="Q431" s="12"/>
      <c r="R431" s="41">
        <f t="shared" si="57"/>
        <v>0</v>
      </c>
      <c r="S431" s="41">
        <f t="shared" si="57"/>
        <v>28324.519999999997</v>
      </c>
      <c r="T431" s="41">
        <f t="shared" si="57"/>
        <v>0</v>
      </c>
      <c r="U431" s="41">
        <f t="shared" si="57"/>
        <v>0</v>
      </c>
      <c r="V431" s="41">
        <f t="shared" si="57"/>
        <v>0</v>
      </c>
      <c r="W431" s="41">
        <f t="shared" si="57"/>
        <v>0</v>
      </c>
      <c r="X431" s="41">
        <f t="shared" si="56"/>
        <v>0</v>
      </c>
      <c r="Y431" s="14">
        <f t="shared" si="54"/>
        <v>0</v>
      </c>
      <c r="Z431" s="12"/>
      <c r="AA431" s="10">
        <f t="shared" si="59"/>
        <v>0</v>
      </c>
      <c r="AB431" s="10">
        <f t="shared" si="59"/>
        <v>0</v>
      </c>
      <c r="AC431" s="10">
        <f t="shared" si="59"/>
        <v>0</v>
      </c>
      <c r="AD431" s="10">
        <f t="shared" si="59"/>
        <v>0</v>
      </c>
      <c r="AE431" s="10">
        <f t="shared" si="59"/>
        <v>0</v>
      </c>
      <c r="AF431" s="10">
        <f t="shared" si="59"/>
        <v>0</v>
      </c>
      <c r="AG431" s="10">
        <f t="shared" si="58"/>
        <v>0</v>
      </c>
      <c r="AH431" s="14">
        <f t="shared" si="55"/>
        <v>0</v>
      </c>
      <c r="AI431" s="12"/>
      <c r="AJ431" s="11" t="str">
        <f>IFERROR(VLOOKUP(A431,'[1]BP-18 Line Detail'!A$1:AJ$65536,36,FALSE),"")</f>
        <v>New ML. All Network consistent with other investment on this line (LTD 3/28/17)</v>
      </c>
    </row>
    <row r="432" spans="1:36" x14ac:dyDescent="0.3">
      <c r="A432" s="15" t="s">
        <v>1483</v>
      </c>
      <c r="B432" s="29" t="str">
        <f>VLOOKUP(A432,'[1]Line Pivot'!A$1:C$65536,2,FALSE)</f>
        <v>LOWER MONUMENTAL PH-LOWER MONUMENTAL NO 1</v>
      </c>
      <c r="C432" s="10">
        <f>VLOOKUP(A432,'[1]Line Pivot'!A$1:C$65536,3,FALSE)</f>
        <v>236523</v>
      </c>
      <c r="D432" s="10">
        <f>IFERROR(VLOOKUP(A432,'[1]BP-18 Line Detail'!A$1:C$65536,3,FALSE),"")</f>
        <v>236523</v>
      </c>
      <c r="E432" s="11">
        <f t="shared" si="52"/>
        <v>0</v>
      </c>
      <c r="F432" s="12"/>
      <c r="G432" s="10">
        <f>IFERROR(VLOOKUP(A432,'[1]O&amp;M Pivot'!M$1:V$65536,10,FALSE),0)</f>
        <v>4206.3957142857153</v>
      </c>
      <c r="H432" s="12"/>
      <c r="I432" s="13">
        <v>1</v>
      </c>
      <c r="J432" s="13" t="s">
        <v>31</v>
      </c>
      <c r="K432" s="13" t="s">
        <v>31</v>
      </c>
      <c r="L432" s="13" t="s">
        <v>31</v>
      </c>
      <c r="M432" s="13" t="s">
        <v>31</v>
      </c>
      <c r="N432" s="13" t="s">
        <v>31</v>
      </c>
      <c r="O432" s="13" t="s">
        <v>31</v>
      </c>
      <c r="P432" s="13">
        <f t="shared" si="53"/>
        <v>1</v>
      </c>
      <c r="Q432" s="12"/>
      <c r="R432" s="41">
        <f t="shared" si="57"/>
        <v>236523</v>
      </c>
      <c r="S432" s="41" t="str">
        <f t="shared" si="57"/>
        <v/>
      </c>
      <c r="T432" s="41" t="str">
        <f t="shared" si="57"/>
        <v/>
      </c>
      <c r="U432" s="41" t="str">
        <f t="shared" si="57"/>
        <v/>
      </c>
      <c r="V432" s="41" t="str">
        <f t="shared" si="57"/>
        <v/>
      </c>
      <c r="W432" s="41" t="str">
        <f t="shared" si="57"/>
        <v/>
      </c>
      <c r="X432" s="41" t="str">
        <f t="shared" si="56"/>
        <v/>
      </c>
      <c r="Y432" s="14">
        <f t="shared" si="54"/>
        <v>0</v>
      </c>
      <c r="Z432" s="12"/>
      <c r="AA432" s="10">
        <f t="shared" si="59"/>
        <v>4206.3957142857153</v>
      </c>
      <c r="AB432" s="10" t="str">
        <f t="shared" si="59"/>
        <v/>
      </c>
      <c r="AC432" s="10" t="str">
        <f t="shared" si="59"/>
        <v/>
      </c>
      <c r="AD432" s="10" t="str">
        <f t="shared" si="59"/>
        <v/>
      </c>
      <c r="AE432" s="10" t="str">
        <f t="shared" si="59"/>
        <v/>
      </c>
      <c r="AF432" s="10" t="str">
        <f t="shared" si="59"/>
        <v/>
      </c>
      <c r="AG432" s="10" t="str">
        <f t="shared" si="58"/>
        <v/>
      </c>
      <c r="AH432" s="14">
        <f t="shared" si="55"/>
        <v>0</v>
      </c>
      <c r="AI432" s="12"/>
      <c r="AJ432" s="11" t="str">
        <f>IFERROR(VLOOKUP(A432,'[1]BP-18 Line Detail'!A$1:AJ$65536,36,FALSE),"")</f>
        <v>All Generation Integration</v>
      </c>
    </row>
    <row r="433" spans="1:36" x14ac:dyDescent="0.3">
      <c r="A433" s="15" t="s">
        <v>1484</v>
      </c>
      <c r="B433" s="29" t="str">
        <f>VLOOKUP(A433,'[1]Line Pivot'!A$1:C$65536,2,FALSE)</f>
        <v>LOWER MONUMENTAL-ASHE NO 1</v>
      </c>
      <c r="C433" s="10">
        <f>VLOOKUP(A433,'[1]Line Pivot'!A$1:C$65536,3,FALSE)</f>
        <v>11094886.243000001</v>
      </c>
      <c r="D433" s="10">
        <f>IFERROR(VLOOKUP(A433,'[1]BP-18 Line Detail'!A$1:C$65536,3,FALSE),"")</f>
        <v>11094886.243000001</v>
      </c>
      <c r="E433" s="11">
        <f t="shared" si="52"/>
        <v>0</v>
      </c>
      <c r="F433" s="12"/>
      <c r="G433" s="10">
        <f>IFERROR(VLOOKUP(A433,'[1]O&amp;M Pivot'!M$1:V$65536,10,FALSE),0)</f>
        <v>19932.442857142858</v>
      </c>
      <c r="H433" s="12"/>
      <c r="I433" s="13" t="s">
        <v>31</v>
      </c>
      <c r="J433" s="13">
        <v>1</v>
      </c>
      <c r="K433" s="13" t="s">
        <v>31</v>
      </c>
      <c r="L433" s="13" t="s">
        <v>31</v>
      </c>
      <c r="M433" s="13" t="s">
        <v>31</v>
      </c>
      <c r="N433" s="13" t="s">
        <v>31</v>
      </c>
      <c r="O433" s="13" t="s">
        <v>31</v>
      </c>
      <c r="P433" s="13">
        <f t="shared" si="53"/>
        <v>1</v>
      </c>
      <c r="Q433" s="12"/>
      <c r="R433" s="41" t="str">
        <f t="shared" si="57"/>
        <v/>
      </c>
      <c r="S433" s="41">
        <f t="shared" si="57"/>
        <v>11094886.243000001</v>
      </c>
      <c r="T433" s="41" t="str">
        <f t="shared" si="57"/>
        <v/>
      </c>
      <c r="U433" s="41" t="str">
        <f t="shared" si="57"/>
        <v/>
      </c>
      <c r="V433" s="41" t="str">
        <f t="shared" si="57"/>
        <v/>
      </c>
      <c r="W433" s="41" t="str">
        <f t="shared" si="57"/>
        <v/>
      </c>
      <c r="X433" s="41" t="str">
        <f t="shared" si="56"/>
        <v/>
      </c>
      <c r="Y433" s="14">
        <f t="shared" si="54"/>
        <v>0</v>
      </c>
      <c r="Z433" s="12"/>
      <c r="AA433" s="10" t="str">
        <f t="shared" si="59"/>
        <v/>
      </c>
      <c r="AB433" s="10">
        <f t="shared" si="59"/>
        <v>19932.442857142858</v>
      </c>
      <c r="AC433" s="10" t="str">
        <f t="shared" si="59"/>
        <v/>
      </c>
      <c r="AD433" s="10" t="str">
        <f t="shared" si="59"/>
        <v/>
      </c>
      <c r="AE433" s="10" t="str">
        <f t="shared" si="59"/>
        <v/>
      </c>
      <c r="AF433" s="10" t="str">
        <f t="shared" si="59"/>
        <v/>
      </c>
      <c r="AG433" s="10" t="str">
        <f t="shared" si="58"/>
        <v/>
      </c>
      <c r="AH433" s="14">
        <f t="shared" si="55"/>
        <v>0</v>
      </c>
      <c r="AI433" s="12"/>
      <c r="AJ433" s="11" t="str">
        <f>IFERROR(VLOOKUP(A433,'[1]BP-18 Line Detail'!A$1:AJ$65536,36,FALSE),"")</f>
        <v>All Network</v>
      </c>
    </row>
    <row r="434" spans="1:36" x14ac:dyDescent="0.3">
      <c r="A434" s="15" t="s">
        <v>1485</v>
      </c>
      <c r="B434" s="29" t="str">
        <f>VLOOKUP(A434,'[1]Line Pivot'!A$1:C$65536,2,FALSE)</f>
        <v>LOWER MONUMENTAL-HANFORD NO 1</v>
      </c>
      <c r="C434" s="10">
        <f>VLOOKUP(A434,'[1]Line Pivot'!A$1:C$65536,3,FALSE)</f>
        <v>5699847.1729999995</v>
      </c>
      <c r="D434" s="10">
        <f>IFERROR(VLOOKUP(A434,'[1]BP-18 Line Detail'!A$1:C$65536,3,FALSE),"")</f>
        <v>5699847.1730000004</v>
      </c>
      <c r="E434" s="11">
        <f t="shared" si="52"/>
        <v>-1.6339430625914405E-16</v>
      </c>
      <c r="F434" s="12"/>
      <c r="G434" s="10">
        <f>IFERROR(VLOOKUP(A434,'[1]O&amp;M Pivot'!M$1:V$65536,10,FALSE),0)</f>
        <v>16028.761428571432</v>
      </c>
      <c r="H434" s="12"/>
      <c r="I434" s="13" t="s">
        <v>31</v>
      </c>
      <c r="J434" s="13">
        <v>1</v>
      </c>
      <c r="K434" s="13" t="s">
        <v>31</v>
      </c>
      <c r="L434" s="13" t="s">
        <v>31</v>
      </c>
      <c r="M434" s="13" t="s">
        <v>31</v>
      </c>
      <c r="N434" s="13" t="s">
        <v>31</v>
      </c>
      <c r="O434" s="13" t="s">
        <v>31</v>
      </c>
      <c r="P434" s="13">
        <f t="shared" si="53"/>
        <v>1</v>
      </c>
      <c r="Q434" s="12"/>
      <c r="R434" s="41" t="str">
        <f t="shared" si="57"/>
        <v/>
      </c>
      <c r="S434" s="41">
        <f t="shared" si="57"/>
        <v>5699847.1729999995</v>
      </c>
      <c r="T434" s="41" t="str">
        <f t="shared" si="57"/>
        <v/>
      </c>
      <c r="U434" s="41" t="str">
        <f t="shared" si="57"/>
        <v/>
      </c>
      <c r="V434" s="41" t="str">
        <f t="shared" si="57"/>
        <v/>
      </c>
      <c r="W434" s="41" t="str">
        <f t="shared" si="57"/>
        <v/>
      </c>
      <c r="X434" s="41" t="str">
        <f t="shared" si="56"/>
        <v/>
      </c>
      <c r="Y434" s="14">
        <f t="shared" si="54"/>
        <v>0</v>
      </c>
      <c r="Z434" s="12"/>
      <c r="AA434" s="10" t="str">
        <f t="shared" si="59"/>
        <v/>
      </c>
      <c r="AB434" s="10">
        <f t="shared" si="59"/>
        <v>16028.761428571432</v>
      </c>
      <c r="AC434" s="10" t="str">
        <f t="shared" si="59"/>
        <v/>
      </c>
      <c r="AD434" s="10" t="str">
        <f t="shared" si="59"/>
        <v/>
      </c>
      <c r="AE434" s="10" t="str">
        <f t="shared" si="59"/>
        <v/>
      </c>
      <c r="AF434" s="10" t="str">
        <f t="shared" si="59"/>
        <v/>
      </c>
      <c r="AG434" s="10" t="str">
        <f t="shared" si="58"/>
        <v/>
      </c>
      <c r="AH434" s="14">
        <f t="shared" si="55"/>
        <v>0</v>
      </c>
      <c r="AI434" s="12"/>
      <c r="AJ434" s="11" t="str">
        <f>IFERROR(VLOOKUP(A434,'[1]BP-18 Line Detail'!A$1:AJ$65536,36,FALSE),"")</f>
        <v>All Network</v>
      </c>
    </row>
    <row r="435" spans="1:36" x14ac:dyDescent="0.3">
      <c r="A435" s="15" t="s">
        <v>1486</v>
      </c>
      <c r="B435" s="29" t="str">
        <f>VLOOKUP(A435,'[1]Line Pivot'!A$1:C$65536,2,FALSE)</f>
        <v>LOWER MONUMENTAL-HANFORD NO 1 ML BENTON</v>
      </c>
      <c r="C435" s="10">
        <f>VLOOKUP(A435,'[1]Line Pivot'!A$1:C$65536,3,FALSE)</f>
        <v>103973.53</v>
      </c>
      <c r="D435" s="10">
        <f>IFERROR(VLOOKUP(A435,'[1]BP-18 Line Detail'!A$1:C$65536,3,FALSE),"")</f>
        <v>103973.53</v>
      </c>
      <c r="E435" s="11">
        <f t="shared" si="52"/>
        <v>0</v>
      </c>
      <c r="F435" s="12"/>
      <c r="G435" s="10">
        <f>IFERROR(VLOOKUP(A435,'[1]O&amp;M Pivot'!M$1:V$65536,10,FALSE),0)</f>
        <v>0</v>
      </c>
      <c r="H435" s="12"/>
      <c r="I435" s="13" t="s">
        <v>31</v>
      </c>
      <c r="J435" s="13">
        <v>1</v>
      </c>
      <c r="K435" s="13" t="s">
        <v>31</v>
      </c>
      <c r="L435" s="13" t="s">
        <v>31</v>
      </c>
      <c r="M435" s="13" t="s">
        <v>31</v>
      </c>
      <c r="N435" s="13" t="s">
        <v>31</v>
      </c>
      <c r="O435" s="13" t="s">
        <v>31</v>
      </c>
      <c r="P435" s="13">
        <f t="shared" si="53"/>
        <v>1</v>
      </c>
      <c r="Q435" s="12"/>
      <c r="R435" s="41" t="str">
        <f t="shared" si="57"/>
        <v/>
      </c>
      <c r="S435" s="41">
        <f t="shared" si="57"/>
        <v>103973.53</v>
      </c>
      <c r="T435" s="41" t="str">
        <f t="shared" si="57"/>
        <v/>
      </c>
      <c r="U435" s="41" t="str">
        <f t="shared" si="57"/>
        <v/>
      </c>
      <c r="V435" s="41" t="str">
        <f t="shared" si="57"/>
        <v/>
      </c>
      <c r="W435" s="41" t="str">
        <f t="shared" si="57"/>
        <v/>
      </c>
      <c r="X435" s="41" t="str">
        <f t="shared" si="56"/>
        <v/>
      </c>
      <c r="Y435" s="14">
        <f t="shared" si="54"/>
        <v>0</v>
      </c>
      <c r="Z435" s="12"/>
      <c r="AA435" s="10" t="str">
        <f t="shared" si="59"/>
        <v/>
      </c>
      <c r="AB435" s="10">
        <f t="shared" si="59"/>
        <v>0</v>
      </c>
      <c r="AC435" s="10" t="str">
        <f t="shared" si="59"/>
        <v/>
      </c>
      <c r="AD435" s="10" t="str">
        <f t="shared" si="59"/>
        <v/>
      </c>
      <c r="AE435" s="10" t="str">
        <f t="shared" si="59"/>
        <v/>
      </c>
      <c r="AF435" s="10" t="str">
        <f t="shared" si="59"/>
        <v/>
      </c>
      <c r="AG435" s="10" t="str">
        <f t="shared" si="58"/>
        <v/>
      </c>
      <c r="AH435" s="14">
        <f t="shared" si="55"/>
        <v>0</v>
      </c>
      <c r="AI435" s="12"/>
      <c r="AJ435" s="11" t="str">
        <f>IFERROR(VLOOKUP(A435,'[1]BP-18 Line Detail'!A$1:AJ$65536,36,FALSE),"")</f>
        <v>MLEASE All Network</v>
      </c>
    </row>
    <row r="436" spans="1:36" x14ac:dyDescent="0.3">
      <c r="A436" s="15" t="s">
        <v>1487</v>
      </c>
      <c r="B436" s="29" t="str">
        <f>VLOOKUP(A436,'[1]Line Pivot'!A$1:C$65536,2,FALSE)</f>
        <v>LOWER MONUMENTAL-HANFORD NO 1 ML FRANKLIN</v>
      </c>
      <c r="C436" s="10">
        <f>VLOOKUP(A436,'[1]Line Pivot'!A$1:C$65536,3,FALSE)</f>
        <v>639837.35</v>
      </c>
      <c r="D436" s="10">
        <f>IFERROR(VLOOKUP(A436,'[1]BP-18 Line Detail'!A$1:C$65536,3,FALSE),"")</f>
        <v>639837.35</v>
      </c>
      <c r="E436" s="11">
        <f t="shared" si="52"/>
        <v>0</v>
      </c>
      <c r="F436" s="12"/>
      <c r="G436" s="10">
        <f>IFERROR(VLOOKUP(A436,'[1]O&amp;M Pivot'!M$1:V$65536,10,FALSE),0)</f>
        <v>0</v>
      </c>
      <c r="H436" s="12"/>
      <c r="I436" s="13" t="s">
        <v>31</v>
      </c>
      <c r="J436" s="13">
        <v>1</v>
      </c>
      <c r="K436" s="13" t="s">
        <v>31</v>
      </c>
      <c r="L436" s="13" t="s">
        <v>31</v>
      </c>
      <c r="M436" s="13" t="s">
        <v>31</v>
      </c>
      <c r="N436" s="13" t="s">
        <v>31</v>
      </c>
      <c r="O436" s="13" t="s">
        <v>31</v>
      </c>
      <c r="P436" s="13">
        <f t="shared" si="53"/>
        <v>1</v>
      </c>
      <c r="Q436" s="12"/>
      <c r="R436" s="41" t="str">
        <f t="shared" si="57"/>
        <v/>
      </c>
      <c r="S436" s="41">
        <f t="shared" si="57"/>
        <v>639837.35</v>
      </c>
      <c r="T436" s="41" t="str">
        <f t="shared" si="57"/>
        <v/>
      </c>
      <c r="U436" s="41" t="str">
        <f t="shared" si="57"/>
        <v/>
      </c>
      <c r="V436" s="41" t="str">
        <f t="shared" si="57"/>
        <v/>
      </c>
      <c r="W436" s="41" t="str">
        <f t="shared" si="57"/>
        <v/>
      </c>
      <c r="X436" s="41" t="str">
        <f t="shared" si="56"/>
        <v/>
      </c>
      <c r="Y436" s="14">
        <f t="shared" si="54"/>
        <v>0</v>
      </c>
      <c r="Z436" s="12"/>
      <c r="AA436" s="10" t="str">
        <f t="shared" si="59"/>
        <v/>
      </c>
      <c r="AB436" s="10">
        <f t="shared" si="59"/>
        <v>0</v>
      </c>
      <c r="AC436" s="10" t="str">
        <f t="shared" si="59"/>
        <v/>
      </c>
      <c r="AD436" s="10" t="str">
        <f t="shared" si="59"/>
        <v/>
      </c>
      <c r="AE436" s="10" t="str">
        <f t="shared" si="59"/>
        <v/>
      </c>
      <c r="AF436" s="10" t="str">
        <f t="shared" si="59"/>
        <v/>
      </c>
      <c r="AG436" s="10" t="str">
        <f t="shared" si="58"/>
        <v/>
      </c>
      <c r="AH436" s="14">
        <f t="shared" si="55"/>
        <v>0</v>
      </c>
      <c r="AI436" s="12"/>
      <c r="AJ436" s="11" t="str">
        <f>IFERROR(VLOOKUP(A436,'[1]BP-18 Line Detail'!A$1:AJ$65536,36,FALSE),"")</f>
        <v>MLEASE All Network</v>
      </c>
    </row>
    <row r="437" spans="1:36" x14ac:dyDescent="0.3">
      <c r="A437" s="15" t="s">
        <v>1488</v>
      </c>
      <c r="B437" s="29" t="str">
        <f>VLOOKUP(A437,'[1]Line Pivot'!A$1:C$65536,2,FALSE)</f>
        <v>LOWER MONUMENTAL-HANFORD NO 1 ML GRANT</v>
      </c>
      <c r="C437" s="10">
        <f>VLOOKUP(A437,'[1]Line Pivot'!A$1:C$65536,3,FALSE)</f>
        <v>47987.78</v>
      </c>
      <c r="D437" s="10">
        <f>IFERROR(VLOOKUP(A437,'[1]BP-18 Line Detail'!A$1:C$65536,3,FALSE),"")</f>
        <v>47987.78</v>
      </c>
      <c r="E437" s="11">
        <f t="shared" si="52"/>
        <v>0</v>
      </c>
      <c r="F437" s="12"/>
      <c r="G437" s="10">
        <f>IFERROR(VLOOKUP(A437,'[1]O&amp;M Pivot'!M$1:V$65536,10,FALSE),0)</f>
        <v>0</v>
      </c>
      <c r="H437" s="12"/>
      <c r="I437" s="13" t="s">
        <v>31</v>
      </c>
      <c r="J437" s="13">
        <v>1</v>
      </c>
      <c r="K437" s="13" t="s">
        <v>31</v>
      </c>
      <c r="L437" s="13" t="s">
        <v>31</v>
      </c>
      <c r="M437" s="13" t="s">
        <v>31</v>
      </c>
      <c r="N437" s="13" t="s">
        <v>31</v>
      </c>
      <c r="O437" s="13" t="s">
        <v>31</v>
      </c>
      <c r="P437" s="13">
        <f t="shared" si="53"/>
        <v>1</v>
      </c>
      <c r="Q437" s="12"/>
      <c r="R437" s="41" t="str">
        <f t="shared" si="57"/>
        <v/>
      </c>
      <c r="S437" s="41">
        <f t="shared" si="57"/>
        <v>47987.78</v>
      </c>
      <c r="T437" s="41" t="str">
        <f t="shared" si="57"/>
        <v/>
      </c>
      <c r="U437" s="41" t="str">
        <f t="shared" si="57"/>
        <v/>
      </c>
      <c r="V437" s="41" t="str">
        <f t="shared" si="57"/>
        <v/>
      </c>
      <c r="W437" s="41" t="str">
        <f t="shared" si="57"/>
        <v/>
      </c>
      <c r="X437" s="41" t="str">
        <f t="shared" si="56"/>
        <v/>
      </c>
      <c r="Y437" s="14">
        <f t="shared" si="54"/>
        <v>0</v>
      </c>
      <c r="Z437" s="12"/>
      <c r="AA437" s="10" t="str">
        <f t="shared" si="59"/>
        <v/>
      </c>
      <c r="AB437" s="10">
        <f t="shared" si="59"/>
        <v>0</v>
      </c>
      <c r="AC437" s="10" t="str">
        <f t="shared" si="59"/>
        <v/>
      </c>
      <c r="AD437" s="10" t="str">
        <f t="shared" si="59"/>
        <v/>
      </c>
      <c r="AE437" s="10" t="str">
        <f t="shared" si="59"/>
        <v/>
      </c>
      <c r="AF437" s="10" t="str">
        <f t="shared" si="59"/>
        <v/>
      </c>
      <c r="AG437" s="10" t="str">
        <f t="shared" si="58"/>
        <v/>
      </c>
      <c r="AH437" s="14">
        <f t="shared" si="55"/>
        <v>0</v>
      </c>
      <c r="AI437" s="12"/>
      <c r="AJ437" s="11" t="str">
        <f>IFERROR(VLOOKUP(A437,'[1]BP-18 Line Detail'!A$1:AJ$65536,36,FALSE),"")</f>
        <v>MLEASE All Network</v>
      </c>
    </row>
    <row r="438" spans="1:36" x14ac:dyDescent="0.3">
      <c r="A438" s="15" t="s">
        <v>1489</v>
      </c>
      <c r="B438" s="29" t="str">
        <f>VLOOKUP(A438,'[1]Line Pivot'!A$1:C$65536,2,FALSE)</f>
        <v>LOWER MONUMENTAL-HANFORD NO 1 ML WALLA WALLA</v>
      </c>
      <c r="C438" s="10">
        <f>VLOOKUP(A438,'[1]Line Pivot'!A$1:C$65536,3,FALSE)</f>
        <v>7998</v>
      </c>
      <c r="D438" s="10">
        <f>IFERROR(VLOOKUP(A438,'[1]BP-18 Line Detail'!A$1:C$65536,3,FALSE),"")</f>
        <v>7998</v>
      </c>
      <c r="E438" s="11">
        <f t="shared" si="52"/>
        <v>0</v>
      </c>
      <c r="F438" s="12"/>
      <c r="G438" s="10">
        <f>IFERROR(VLOOKUP(A438,'[1]O&amp;M Pivot'!M$1:V$65536,10,FALSE),0)</f>
        <v>0</v>
      </c>
      <c r="H438" s="12"/>
      <c r="I438" s="13" t="s">
        <v>31</v>
      </c>
      <c r="J438" s="13">
        <v>1</v>
      </c>
      <c r="K438" s="13" t="s">
        <v>31</v>
      </c>
      <c r="L438" s="13" t="s">
        <v>31</v>
      </c>
      <c r="M438" s="13" t="s">
        <v>31</v>
      </c>
      <c r="N438" s="13" t="s">
        <v>31</v>
      </c>
      <c r="O438" s="13" t="s">
        <v>31</v>
      </c>
      <c r="P438" s="13">
        <f t="shared" si="53"/>
        <v>1</v>
      </c>
      <c r="Q438" s="12"/>
      <c r="R438" s="41" t="str">
        <f t="shared" si="57"/>
        <v/>
      </c>
      <c r="S438" s="41">
        <f t="shared" si="57"/>
        <v>7998</v>
      </c>
      <c r="T438" s="41" t="str">
        <f t="shared" si="57"/>
        <v/>
      </c>
      <c r="U438" s="41" t="str">
        <f t="shared" si="57"/>
        <v/>
      </c>
      <c r="V438" s="41" t="str">
        <f t="shared" si="57"/>
        <v/>
      </c>
      <c r="W438" s="41" t="str">
        <f t="shared" si="57"/>
        <v/>
      </c>
      <c r="X438" s="41" t="str">
        <f t="shared" si="56"/>
        <v/>
      </c>
      <c r="Y438" s="14">
        <f t="shared" si="54"/>
        <v>0</v>
      </c>
      <c r="Z438" s="12"/>
      <c r="AA438" s="10" t="str">
        <f t="shared" si="59"/>
        <v/>
      </c>
      <c r="AB438" s="10">
        <f t="shared" si="59"/>
        <v>0</v>
      </c>
      <c r="AC438" s="10" t="str">
        <f t="shared" si="59"/>
        <v/>
      </c>
      <c r="AD438" s="10" t="str">
        <f t="shared" si="59"/>
        <v/>
      </c>
      <c r="AE438" s="10" t="str">
        <f t="shared" si="59"/>
        <v/>
      </c>
      <c r="AF438" s="10" t="str">
        <f t="shared" si="59"/>
        <v/>
      </c>
      <c r="AG438" s="10" t="str">
        <f t="shared" si="58"/>
        <v/>
      </c>
      <c r="AH438" s="14">
        <f t="shared" si="55"/>
        <v>0</v>
      </c>
      <c r="AI438" s="12"/>
      <c r="AJ438" s="11" t="str">
        <f>IFERROR(VLOOKUP(A438,'[1]BP-18 Line Detail'!A$1:AJ$65536,36,FALSE),"")</f>
        <v>MLEASE All Network</v>
      </c>
    </row>
    <row r="439" spans="1:36" x14ac:dyDescent="0.3">
      <c r="A439" s="15" t="s">
        <v>1490</v>
      </c>
      <c r="B439" s="29" t="str">
        <f>VLOOKUP(A439,'[1]Line Pivot'!A$1:C$65536,2,FALSE)</f>
        <v>LOWER MONUMENTAL-LITTLE GOOSE NO 1</v>
      </c>
      <c r="C439" s="10">
        <f>VLOOKUP(A439,'[1]Line Pivot'!A$1:C$65536,3,FALSE)</f>
        <v>3144902.89</v>
      </c>
      <c r="D439" s="10">
        <f>IFERROR(VLOOKUP(A439,'[1]BP-18 Line Detail'!A$1:C$65536,3,FALSE),"")</f>
        <v>3144902.89</v>
      </c>
      <c r="E439" s="11">
        <f t="shared" si="52"/>
        <v>0</v>
      </c>
      <c r="F439" s="12"/>
      <c r="G439" s="10">
        <f>IFERROR(VLOOKUP(A439,'[1]O&amp;M Pivot'!M$1:V$65536,10,FALSE),0)</f>
        <v>11658.537142857142</v>
      </c>
      <c r="H439" s="12"/>
      <c r="I439" s="13" t="s">
        <v>31</v>
      </c>
      <c r="J439" s="13">
        <v>1</v>
      </c>
      <c r="K439" s="13" t="s">
        <v>31</v>
      </c>
      <c r="L439" s="13" t="s">
        <v>31</v>
      </c>
      <c r="M439" s="13" t="s">
        <v>31</v>
      </c>
      <c r="N439" s="13" t="s">
        <v>31</v>
      </c>
      <c r="O439" s="13" t="s">
        <v>31</v>
      </c>
      <c r="P439" s="13">
        <f t="shared" si="53"/>
        <v>1</v>
      </c>
      <c r="Q439" s="12"/>
      <c r="R439" s="41" t="str">
        <f t="shared" si="57"/>
        <v/>
      </c>
      <c r="S439" s="41">
        <f t="shared" si="57"/>
        <v>3144902.89</v>
      </c>
      <c r="T439" s="41" t="str">
        <f t="shared" si="57"/>
        <v/>
      </c>
      <c r="U439" s="41" t="str">
        <f t="shared" si="57"/>
        <v/>
      </c>
      <c r="V439" s="41" t="str">
        <f t="shared" si="57"/>
        <v/>
      </c>
      <c r="W439" s="41" t="str">
        <f t="shared" si="57"/>
        <v/>
      </c>
      <c r="X439" s="41" t="str">
        <f t="shared" si="56"/>
        <v/>
      </c>
      <c r="Y439" s="14">
        <f t="shared" si="54"/>
        <v>0</v>
      </c>
      <c r="Z439" s="12"/>
      <c r="AA439" s="10" t="str">
        <f t="shared" si="59"/>
        <v/>
      </c>
      <c r="AB439" s="10">
        <f t="shared" si="59"/>
        <v>11658.537142857142</v>
      </c>
      <c r="AC439" s="10" t="str">
        <f t="shared" si="59"/>
        <v/>
      </c>
      <c r="AD439" s="10" t="str">
        <f t="shared" si="59"/>
        <v/>
      </c>
      <c r="AE439" s="10" t="str">
        <f t="shared" si="59"/>
        <v/>
      </c>
      <c r="AF439" s="10" t="str">
        <f t="shared" si="59"/>
        <v/>
      </c>
      <c r="AG439" s="10" t="str">
        <f t="shared" si="58"/>
        <v/>
      </c>
      <c r="AH439" s="14">
        <f t="shared" si="55"/>
        <v>0</v>
      </c>
      <c r="AI439" s="12"/>
      <c r="AJ439" s="11" t="str">
        <f>IFERROR(VLOOKUP(A439,'[1]BP-18 Line Detail'!A$1:AJ$65536,36,FALSE),"")</f>
        <v>All Network</v>
      </c>
    </row>
    <row r="440" spans="1:36" x14ac:dyDescent="0.3">
      <c r="A440" s="15" t="s">
        <v>1491</v>
      </c>
      <c r="B440" s="29" t="str">
        <f>VLOOKUP(A440,'[1]Line Pivot'!A$1:C$65536,2,FALSE)</f>
        <v>LOWER MONUMENTAL-LITTLE GOOSE NO 2</v>
      </c>
      <c r="C440" s="10">
        <f>VLOOKUP(A440,'[1]Line Pivot'!A$1:C$65536,3,FALSE)</f>
        <v>3305144.4000000004</v>
      </c>
      <c r="D440" s="10">
        <f>IFERROR(VLOOKUP(A440,'[1]BP-18 Line Detail'!A$1:C$65536,3,FALSE),"")</f>
        <v>3305144.4000000004</v>
      </c>
      <c r="E440" s="11">
        <f t="shared" si="52"/>
        <v>0</v>
      </c>
      <c r="F440" s="12"/>
      <c r="G440" s="10">
        <f>IFERROR(VLOOKUP(A440,'[1]O&amp;M Pivot'!M$1:V$65536,10,FALSE),0)</f>
        <v>6477.5228571428579</v>
      </c>
      <c r="H440" s="12"/>
      <c r="I440" s="13" t="s">
        <v>31</v>
      </c>
      <c r="J440" s="13">
        <v>1</v>
      </c>
      <c r="K440" s="13" t="s">
        <v>31</v>
      </c>
      <c r="L440" s="13" t="s">
        <v>31</v>
      </c>
      <c r="M440" s="13" t="s">
        <v>31</v>
      </c>
      <c r="N440" s="13" t="s">
        <v>31</v>
      </c>
      <c r="O440" s="13" t="s">
        <v>31</v>
      </c>
      <c r="P440" s="13">
        <f t="shared" si="53"/>
        <v>1</v>
      </c>
      <c r="Q440" s="12"/>
      <c r="R440" s="41" t="str">
        <f t="shared" si="57"/>
        <v/>
      </c>
      <c r="S440" s="41">
        <f t="shared" si="57"/>
        <v>3305144.4000000004</v>
      </c>
      <c r="T440" s="41" t="str">
        <f t="shared" si="57"/>
        <v/>
      </c>
      <c r="U440" s="41" t="str">
        <f t="shared" si="57"/>
        <v/>
      </c>
      <c r="V440" s="41" t="str">
        <f t="shared" si="57"/>
        <v/>
      </c>
      <c r="W440" s="41" t="str">
        <f t="shared" si="57"/>
        <v/>
      </c>
      <c r="X440" s="41" t="str">
        <f t="shared" si="56"/>
        <v/>
      </c>
      <c r="Y440" s="14">
        <f t="shared" si="54"/>
        <v>0</v>
      </c>
      <c r="Z440" s="12"/>
      <c r="AA440" s="10" t="str">
        <f t="shared" si="59"/>
        <v/>
      </c>
      <c r="AB440" s="10">
        <f t="shared" si="59"/>
        <v>6477.5228571428579</v>
      </c>
      <c r="AC440" s="10" t="str">
        <f t="shared" si="59"/>
        <v/>
      </c>
      <c r="AD440" s="10" t="str">
        <f t="shared" si="59"/>
        <v/>
      </c>
      <c r="AE440" s="10" t="str">
        <f t="shared" si="59"/>
        <v/>
      </c>
      <c r="AF440" s="10" t="str">
        <f t="shared" si="59"/>
        <v/>
      </c>
      <c r="AG440" s="10" t="str">
        <f t="shared" si="58"/>
        <v/>
      </c>
      <c r="AH440" s="14">
        <f t="shared" si="55"/>
        <v>0</v>
      </c>
      <c r="AI440" s="12"/>
      <c r="AJ440" s="11" t="str">
        <f>IFERROR(VLOOKUP(A440,'[1]BP-18 Line Detail'!A$1:AJ$65536,36,FALSE),"")</f>
        <v>All Network</v>
      </c>
    </row>
    <row r="441" spans="1:36" x14ac:dyDescent="0.3">
      <c r="A441" s="15" t="s">
        <v>1492</v>
      </c>
      <c r="B441" s="29" t="str">
        <f>VLOOKUP(A441,'[1]Line Pivot'!A$1:C$65536,2,FALSE)</f>
        <v>LOWER MONUMENTAL-LITTLE GOOSE NO 1 ML GARFIELD</v>
      </c>
      <c r="C441" s="10">
        <f>VLOOKUP(A441,'[1]Line Pivot'!A$1:C$65536,3,FALSE)</f>
        <v>231498.31</v>
      </c>
      <c r="D441" s="10">
        <f>IFERROR(VLOOKUP(A441,'[1]BP-18 Line Detail'!A$1:C$65536,3,FALSE),"")</f>
        <v>231498.31</v>
      </c>
      <c r="E441" s="11">
        <f t="shared" si="52"/>
        <v>0</v>
      </c>
      <c r="F441" s="12"/>
      <c r="G441" s="10">
        <f>IFERROR(VLOOKUP(A441,'[1]O&amp;M Pivot'!M$1:V$65536,10,FALSE),0)</f>
        <v>0</v>
      </c>
      <c r="H441" s="12"/>
      <c r="I441" s="13" t="s">
        <v>31</v>
      </c>
      <c r="J441" s="13">
        <v>1</v>
      </c>
      <c r="K441" s="13" t="s">
        <v>31</v>
      </c>
      <c r="L441" s="13" t="s">
        <v>31</v>
      </c>
      <c r="M441" s="13" t="s">
        <v>31</v>
      </c>
      <c r="N441" s="13" t="s">
        <v>31</v>
      </c>
      <c r="O441" s="13" t="s">
        <v>31</v>
      </c>
      <c r="P441" s="13">
        <f t="shared" si="53"/>
        <v>1</v>
      </c>
      <c r="Q441" s="12"/>
      <c r="R441" s="41" t="str">
        <f t="shared" si="57"/>
        <v/>
      </c>
      <c r="S441" s="41">
        <f t="shared" si="57"/>
        <v>231498.31</v>
      </c>
      <c r="T441" s="41" t="str">
        <f t="shared" si="57"/>
        <v/>
      </c>
      <c r="U441" s="41" t="str">
        <f t="shared" si="57"/>
        <v/>
      </c>
      <c r="V441" s="41" t="str">
        <f t="shared" si="57"/>
        <v/>
      </c>
      <c r="W441" s="41" t="str">
        <f t="shared" si="57"/>
        <v/>
      </c>
      <c r="X441" s="41" t="str">
        <f t="shared" si="56"/>
        <v/>
      </c>
      <c r="Y441" s="14">
        <f t="shared" si="54"/>
        <v>0</v>
      </c>
      <c r="Z441" s="12"/>
      <c r="AA441" s="10" t="str">
        <f t="shared" si="59"/>
        <v/>
      </c>
      <c r="AB441" s="10">
        <f t="shared" si="59"/>
        <v>0</v>
      </c>
      <c r="AC441" s="10" t="str">
        <f t="shared" si="59"/>
        <v/>
      </c>
      <c r="AD441" s="10" t="str">
        <f t="shared" si="59"/>
        <v/>
      </c>
      <c r="AE441" s="10" t="str">
        <f t="shared" si="59"/>
        <v/>
      </c>
      <c r="AF441" s="10" t="str">
        <f t="shared" si="59"/>
        <v/>
      </c>
      <c r="AG441" s="10" t="str">
        <f t="shared" si="58"/>
        <v/>
      </c>
      <c r="AH441" s="14">
        <f t="shared" si="55"/>
        <v>0</v>
      </c>
      <c r="AI441" s="12"/>
      <c r="AJ441" s="11" t="str">
        <f>IFERROR(VLOOKUP(A441,'[1]BP-18 Line Detail'!A$1:AJ$65536,36,FALSE),"")</f>
        <v>MLEASE All Network</v>
      </c>
    </row>
    <row r="442" spans="1:36" x14ac:dyDescent="0.3">
      <c r="A442" s="15" t="s">
        <v>1493</v>
      </c>
      <c r="B442" s="29" t="str">
        <f>VLOOKUP(A442,'[1]Line Pivot'!A$1:C$65536,2,FALSE)</f>
        <v>LOWER MONUMENTAL-LITTLE GOOSE NO 1 ML COLUMB</v>
      </c>
      <c r="C442" s="10">
        <f>VLOOKUP(A442,'[1]Line Pivot'!A$1:C$65536,3,FALSE)</f>
        <v>28937.37</v>
      </c>
      <c r="D442" s="10">
        <f>IFERROR(VLOOKUP(A442,'[1]BP-18 Line Detail'!A$1:C$65536,3,FALSE),"")</f>
        <v>28937.37</v>
      </c>
      <c r="E442" s="11">
        <f t="shared" si="52"/>
        <v>0</v>
      </c>
      <c r="F442" s="12"/>
      <c r="G442" s="10">
        <f>IFERROR(VLOOKUP(A442,'[1]O&amp;M Pivot'!M$1:V$65536,10,FALSE),0)</f>
        <v>0</v>
      </c>
      <c r="H442" s="12"/>
      <c r="I442" s="13" t="s">
        <v>31</v>
      </c>
      <c r="J442" s="13">
        <v>1</v>
      </c>
      <c r="K442" s="13" t="s">
        <v>31</v>
      </c>
      <c r="L442" s="13" t="s">
        <v>31</v>
      </c>
      <c r="M442" s="13" t="s">
        <v>31</v>
      </c>
      <c r="N442" s="13" t="s">
        <v>31</v>
      </c>
      <c r="O442" s="13" t="s">
        <v>31</v>
      </c>
      <c r="P442" s="13">
        <f t="shared" si="53"/>
        <v>1</v>
      </c>
      <c r="Q442" s="12"/>
      <c r="R442" s="41" t="str">
        <f t="shared" si="57"/>
        <v/>
      </c>
      <c r="S442" s="41">
        <f t="shared" si="57"/>
        <v>28937.37</v>
      </c>
      <c r="T442" s="41" t="str">
        <f t="shared" si="57"/>
        <v/>
      </c>
      <c r="U442" s="41" t="str">
        <f t="shared" si="57"/>
        <v/>
      </c>
      <c r="V442" s="41" t="str">
        <f t="shared" si="57"/>
        <v/>
      </c>
      <c r="W442" s="41" t="str">
        <f t="shared" si="57"/>
        <v/>
      </c>
      <c r="X442" s="41" t="str">
        <f t="shared" si="56"/>
        <v/>
      </c>
      <c r="Y442" s="14">
        <f t="shared" si="54"/>
        <v>0</v>
      </c>
      <c r="Z442" s="12"/>
      <c r="AA442" s="10" t="str">
        <f t="shared" si="59"/>
        <v/>
      </c>
      <c r="AB442" s="10">
        <f t="shared" si="59"/>
        <v>0</v>
      </c>
      <c r="AC442" s="10" t="str">
        <f t="shared" si="59"/>
        <v/>
      </c>
      <c r="AD442" s="10" t="str">
        <f t="shared" si="59"/>
        <v/>
      </c>
      <c r="AE442" s="10" t="str">
        <f t="shared" si="59"/>
        <v/>
      </c>
      <c r="AF442" s="10" t="str">
        <f t="shared" si="59"/>
        <v/>
      </c>
      <c r="AG442" s="10" t="str">
        <f t="shared" si="58"/>
        <v/>
      </c>
      <c r="AH442" s="14">
        <f t="shared" si="55"/>
        <v>0</v>
      </c>
      <c r="AI442" s="12"/>
      <c r="AJ442" s="11" t="str">
        <f>IFERROR(VLOOKUP(A442,'[1]BP-18 Line Detail'!A$1:AJ$65536,36,FALSE),"")</f>
        <v>MLEASE All Network</v>
      </c>
    </row>
    <row r="443" spans="1:36" x14ac:dyDescent="0.3">
      <c r="A443" s="15" t="s">
        <v>1494</v>
      </c>
      <c r="B443" s="29" t="str">
        <f>VLOOKUP(A443,'[1]Line Pivot'!A$1:C$65536,2,FALSE)</f>
        <v>LOWER MONUMENTAL-LITTLE GOOSE NO 1 ML WHITMA</v>
      </c>
      <c r="C443" s="10">
        <f>VLOOKUP(A443,'[1]Line Pivot'!A$1:C$65536,3,FALSE)</f>
        <v>101280.55</v>
      </c>
      <c r="D443" s="10">
        <f>IFERROR(VLOOKUP(A443,'[1]BP-18 Line Detail'!A$1:C$65536,3,FALSE),"")</f>
        <v>101280.55</v>
      </c>
      <c r="E443" s="11">
        <f t="shared" si="52"/>
        <v>0</v>
      </c>
      <c r="F443" s="12"/>
      <c r="G443" s="10">
        <f>IFERROR(VLOOKUP(A443,'[1]O&amp;M Pivot'!M$1:V$65536,10,FALSE),0)</f>
        <v>0</v>
      </c>
      <c r="H443" s="12"/>
      <c r="I443" s="13" t="s">
        <v>31</v>
      </c>
      <c r="J443" s="13">
        <v>1</v>
      </c>
      <c r="K443" s="13" t="s">
        <v>31</v>
      </c>
      <c r="L443" s="13" t="s">
        <v>31</v>
      </c>
      <c r="M443" s="13" t="s">
        <v>31</v>
      </c>
      <c r="N443" s="13" t="s">
        <v>31</v>
      </c>
      <c r="O443" s="13" t="s">
        <v>31</v>
      </c>
      <c r="P443" s="13">
        <f t="shared" si="53"/>
        <v>1</v>
      </c>
      <c r="Q443" s="12"/>
      <c r="R443" s="41" t="str">
        <f t="shared" si="57"/>
        <v/>
      </c>
      <c r="S443" s="41">
        <f t="shared" si="57"/>
        <v>101280.55</v>
      </c>
      <c r="T443" s="41" t="str">
        <f t="shared" si="57"/>
        <v/>
      </c>
      <c r="U443" s="41" t="str">
        <f t="shared" si="57"/>
        <v/>
      </c>
      <c r="V443" s="41" t="str">
        <f t="shared" si="57"/>
        <v/>
      </c>
      <c r="W443" s="41" t="str">
        <f t="shared" si="57"/>
        <v/>
      </c>
      <c r="X443" s="41" t="str">
        <f t="shared" si="56"/>
        <v/>
      </c>
      <c r="Y443" s="14">
        <f t="shared" si="54"/>
        <v>0</v>
      </c>
      <c r="Z443" s="12"/>
      <c r="AA443" s="10" t="str">
        <f t="shared" si="59"/>
        <v/>
      </c>
      <c r="AB443" s="10">
        <f t="shared" si="59"/>
        <v>0</v>
      </c>
      <c r="AC443" s="10" t="str">
        <f t="shared" si="59"/>
        <v/>
      </c>
      <c r="AD443" s="10" t="str">
        <f t="shared" si="59"/>
        <v/>
      </c>
      <c r="AE443" s="10" t="str">
        <f t="shared" si="59"/>
        <v/>
      </c>
      <c r="AF443" s="10" t="str">
        <f t="shared" si="59"/>
        <v/>
      </c>
      <c r="AG443" s="10" t="str">
        <f t="shared" si="58"/>
        <v/>
      </c>
      <c r="AH443" s="14">
        <f t="shared" si="55"/>
        <v>0</v>
      </c>
      <c r="AI443" s="12"/>
      <c r="AJ443" s="11" t="str">
        <f>IFERROR(VLOOKUP(A443,'[1]BP-18 Line Detail'!A$1:AJ$65536,36,FALSE),"")</f>
        <v>MLEASE All Network</v>
      </c>
    </row>
    <row r="444" spans="1:36" x14ac:dyDescent="0.3">
      <c r="A444" s="15" t="s">
        <v>1495</v>
      </c>
      <c r="B444" s="29" t="str">
        <f>VLOOKUP(A444,'[1]Line Pivot'!A$1:C$65536,2,FALSE)</f>
        <v>LOWER MONUMENTAL-LITTLE GOOSE NO 2 (WALLA WALLA CO)</v>
      </c>
      <c r="C444" s="10">
        <f>VLOOKUP(A444,'[1]Line Pivot'!A$1:C$65536,3,FALSE)</f>
        <v>760467.05</v>
      </c>
      <c r="D444" s="10">
        <f>IFERROR(VLOOKUP(A444,'[1]BP-18 Line Detail'!A$1:C$65536,3,FALSE),"")</f>
        <v>760467.04999999993</v>
      </c>
      <c r="E444" s="11">
        <f t="shared" si="52"/>
        <v>1.5308397888762548E-16</v>
      </c>
      <c r="F444" s="12"/>
      <c r="G444" s="10">
        <f>IFERROR(VLOOKUP(A444,'[1]O&amp;M Pivot'!M$1:V$65536,10,FALSE),0)</f>
        <v>0</v>
      </c>
      <c r="H444" s="12"/>
      <c r="I444" s="13" t="s">
        <v>31</v>
      </c>
      <c r="J444" s="13">
        <v>1</v>
      </c>
      <c r="K444" s="13" t="s">
        <v>31</v>
      </c>
      <c r="L444" s="13" t="s">
        <v>31</v>
      </c>
      <c r="M444" s="13" t="s">
        <v>31</v>
      </c>
      <c r="N444" s="13" t="s">
        <v>31</v>
      </c>
      <c r="O444" s="13" t="s">
        <v>31</v>
      </c>
      <c r="P444" s="13">
        <f t="shared" si="53"/>
        <v>1</v>
      </c>
      <c r="Q444" s="12"/>
      <c r="R444" s="41" t="str">
        <f t="shared" si="57"/>
        <v/>
      </c>
      <c r="S444" s="41">
        <f t="shared" si="57"/>
        <v>760467.05</v>
      </c>
      <c r="T444" s="41" t="str">
        <f t="shared" si="57"/>
        <v/>
      </c>
      <c r="U444" s="41" t="str">
        <f t="shared" si="57"/>
        <v/>
      </c>
      <c r="V444" s="41" t="str">
        <f t="shared" si="57"/>
        <v/>
      </c>
      <c r="W444" s="41" t="str">
        <f t="shared" si="57"/>
        <v/>
      </c>
      <c r="X444" s="41" t="str">
        <f t="shared" si="56"/>
        <v/>
      </c>
      <c r="Y444" s="14">
        <f t="shared" si="54"/>
        <v>0</v>
      </c>
      <c r="Z444" s="12"/>
      <c r="AA444" s="10" t="str">
        <f t="shared" si="59"/>
        <v/>
      </c>
      <c r="AB444" s="10">
        <f t="shared" si="59"/>
        <v>0</v>
      </c>
      <c r="AC444" s="10" t="str">
        <f t="shared" si="59"/>
        <v/>
      </c>
      <c r="AD444" s="10" t="str">
        <f t="shared" si="59"/>
        <v/>
      </c>
      <c r="AE444" s="10" t="str">
        <f t="shared" si="59"/>
        <v/>
      </c>
      <c r="AF444" s="10" t="str">
        <f t="shared" si="59"/>
        <v/>
      </c>
      <c r="AG444" s="10" t="str">
        <f t="shared" si="58"/>
        <v/>
      </c>
      <c r="AH444" s="14">
        <f t="shared" si="55"/>
        <v>0</v>
      </c>
      <c r="AI444" s="12"/>
      <c r="AJ444" s="11" t="str">
        <f>IFERROR(VLOOKUP(A444,'[1]BP-18 Line Detail'!A$1:AJ$65536,36,FALSE),"")</f>
        <v>New FY15.  All Network.  REM 1/29/26</v>
      </c>
    </row>
    <row r="445" spans="1:36" x14ac:dyDescent="0.3">
      <c r="A445" s="15" t="s">
        <v>1496</v>
      </c>
      <c r="B445" s="29" t="str">
        <f>VLOOKUP(A445,'[1]Line Pivot'!A$1:C$65536,2,FALSE)</f>
        <v>LOWER MONUMENTAL-MCNARY NO 1</v>
      </c>
      <c r="C445" s="10">
        <f>VLOOKUP(A445,'[1]Line Pivot'!A$1:C$65536,3,FALSE)</f>
        <v>8812515.290000001</v>
      </c>
      <c r="D445" s="10">
        <f>IFERROR(VLOOKUP(A445,'[1]BP-18 Line Detail'!A$1:C$65536,3,FALSE),"")</f>
        <v>8812515.290000001</v>
      </c>
      <c r="E445" s="11">
        <f t="shared" si="52"/>
        <v>0</v>
      </c>
      <c r="F445" s="12"/>
      <c r="G445" s="10">
        <f>IFERROR(VLOOKUP(A445,'[1]O&amp;M Pivot'!M$1:V$65536,10,FALSE),0)</f>
        <v>26099.62571428571</v>
      </c>
      <c r="H445" s="12"/>
      <c r="I445" s="13" t="s">
        <v>31</v>
      </c>
      <c r="J445" s="13">
        <v>1</v>
      </c>
      <c r="K445" s="13" t="s">
        <v>31</v>
      </c>
      <c r="L445" s="13" t="s">
        <v>31</v>
      </c>
      <c r="M445" s="13" t="s">
        <v>31</v>
      </c>
      <c r="N445" s="13" t="s">
        <v>31</v>
      </c>
      <c r="O445" s="13" t="s">
        <v>31</v>
      </c>
      <c r="P445" s="13">
        <f t="shared" si="53"/>
        <v>1</v>
      </c>
      <c r="Q445" s="12"/>
      <c r="R445" s="41" t="str">
        <f t="shared" si="57"/>
        <v/>
      </c>
      <c r="S445" s="41">
        <f t="shared" si="57"/>
        <v>8812515.290000001</v>
      </c>
      <c r="T445" s="41" t="str">
        <f t="shared" si="57"/>
        <v/>
      </c>
      <c r="U445" s="41" t="str">
        <f t="shared" si="57"/>
        <v/>
      </c>
      <c r="V445" s="41" t="str">
        <f t="shared" si="57"/>
        <v/>
      </c>
      <c r="W445" s="41" t="str">
        <f t="shared" si="57"/>
        <v/>
      </c>
      <c r="X445" s="41" t="str">
        <f t="shared" si="56"/>
        <v/>
      </c>
      <c r="Y445" s="14">
        <f t="shared" si="54"/>
        <v>0</v>
      </c>
      <c r="Z445" s="12"/>
      <c r="AA445" s="10" t="str">
        <f t="shared" si="59"/>
        <v/>
      </c>
      <c r="AB445" s="10">
        <f t="shared" si="59"/>
        <v>26099.62571428571</v>
      </c>
      <c r="AC445" s="10" t="str">
        <f t="shared" si="59"/>
        <v/>
      </c>
      <c r="AD445" s="10" t="str">
        <f t="shared" si="59"/>
        <v/>
      </c>
      <c r="AE445" s="10" t="str">
        <f t="shared" si="59"/>
        <v/>
      </c>
      <c r="AF445" s="10" t="str">
        <f t="shared" si="59"/>
        <v/>
      </c>
      <c r="AG445" s="10" t="str">
        <f t="shared" si="58"/>
        <v/>
      </c>
      <c r="AH445" s="14">
        <f t="shared" si="55"/>
        <v>0</v>
      </c>
      <c r="AI445" s="12"/>
      <c r="AJ445" s="11" t="str">
        <f>IFERROR(VLOOKUP(A445,'[1]BP-18 Line Detail'!A$1:AJ$65536,36,FALSE),"")</f>
        <v>All Network</v>
      </c>
    </row>
    <row r="446" spans="1:36" x14ac:dyDescent="0.3">
      <c r="A446" s="15" t="s">
        <v>1497</v>
      </c>
      <c r="B446" s="29" t="str">
        <f>VLOOKUP(A446,'[1]Line Pivot'!A$1:C$65536,2,FALSE)</f>
        <v>LOWER MONUMENTAL-MCNARY NO 1 ML UMATILLA CO</v>
      </c>
      <c r="C446" s="10">
        <f>VLOOKUP(A446,'[1]Line Pivot'!A$1:C$65536,3,FALSE)</f>
        <v>359186.38</v>
      </c>
      <c r="D446" s="10">
        <f>IFERROR(VLOOKUP(A446,'[1]BP-18 Line Detail'!A$1:C$65536,3,FALSE),"")</f>
        <v>359186.38</v>
      </c>
      <c r="E446" s="11">
        <f t="shared" si="52"/>
        <v>0</v>
      </c>
      <c r="F446" s="12"/>
      <c r="G446" s="10">
        <f>IFERROR(VLOOKUP(A446,'[1]O&amp;M Pivot'!M$1:V$65536,10,FALSE),0)</f>
        <v>0</v>
      </c>
      <c r="H446" s="12"/>
      <c r="I446" s="13" t="s">
        <v>31</v>
      </c>
      <c r="J446" s="13">
        <v>1</v>
      </c>
      <c r="K446" s="13" t="s">
        <v>31</v>
      </c>
      <c r="L446" s="13" t="s">
        <v>31</v>
      </c>
      <c r="M446" s="13" t="s">
        <v>31</v>
      </c>
      <c r="N446" s="13" t="s">
        <v>31</v>
      </c>
      <c r="O446" s="13" t="s">
        <v>31</v>
      </c>
      <c r="P446" s="13">
        <f t="shared" si="53"/>
        <v>1</v>
      </c>
      <c r="Q446" s="12"/>
      <c r="R446" s="41" t="str">
        <f t="shared" si="57"/>
        <v/>
      </c>
      <c r="S446" s="41">
        <f t="shared" si="57"/>
        <v>359186.38</v>
      </c>
      <c r="T446" s="41" t="str">
        <f t="shared" si="57"/>
        <v/>
      </c>
      <c r="U446" s="41" t="str">
        <f t="shared" si="57"/>
        <v/>
      </c>
      <c r="V446" s="41" t="str">
        <f t="shared" si="57"/>
        <v/>
      </c>
      <c r="W446" s="41" t="str">
        <f t="shared" si="57"/>
        <v/>
      </c>
      <c r="X446" s="41" t="str">
        <f t="shared" si="56"/>
        <v/>
      </c>
      <c r="Y446" s="14">
        <f t="shared" si="54"/>
        <v>0</v>
      </c>
      <c r="Z446" s="12"/>
      <c r="AA446" s="10" t="str">
        <f t="shared" si="59"/>
        <v/>
      </c>
      <c r="AB446" s="10">
        <f t="shared" si="59"/>
        <v>0</v>
      </c>
      <c r="AC446" s="10" t="str">
        <f t="shared" si="59"/>
        <v/>
      </c>
      <c r="AD446" s="10" t="str">
        <f t="shared" si="59"/>
        <v/>
      </c>
      <c r="AE446" s="10" t="str">
        <f t="shared" si="59"/>
        <v/>
      </c>
      <c r="AF446" s="10" t="str">
        <f t="shared" si="59"/>
        <v/>
      </c>
      <c r="AG446" s="10" t="str">
        <f t="shared" si="58"/>
        <v/>
      </c>
      <c r="AH446" s="14">
        <f t="shared" si="55"/>
        <v>0</v>
      </c>
      <c r="AI446" s="12"/>
      <c r="AJ446" s="11" t="str">
        <f>IFERROR(VLOOKUP(A446,'[1]BP-18 Line Detail'!A$1:AJ$65536,36,FALSE),"")</f>
        <v>MLEASE All Network</v>
      </c>
    </row>
    <row r="447" spans="1:36" x14ac:dyDescent="0.3">
      <c r="A447" s="15" t="s">
        <v>1498</v>
      </c>
      <c r="B447" s="29" t="str">
        <f>VLOOKUP(A447,'[1]Line Pivot'!A$1:C$65536,2,FALSE)</f>
        <v>LOWER MONUMENTAL-MCNARY NO 1 ML WALLA WALLA</v>
      </c>
      <c r="C447" s="10">
        <f>VLOOKUP(A447,'[1]Line Pivot'!A$1:C$65536,3,FALSE)</f>
        <v>2564040.5999999996</v>
      </c>
      <c r="D447" s="10">
        <f>IFERROR(VLOOKUP(A447,'[1]BP-18 Line Detail'!A$1:C$65536,3,FALSE),"")</f>
        <v>2564040.5999999996</v>
      </c>
      <c r="E447" s="11">
        <f t="shared" si="52"/>
        <v>0</v>
      </c>
      <c r="F447" s="12"/>
      <c r="G447" s="10">
        <f>IFERROR(VLOOKUP(A447,'[1]O&amp;M Pivot'!M$1:V$65536,10,FALSE),0)</f>
        <v>0</v>
      </c>
      <c r="H447" s="12"/>
      <c r="I447" s="13" t="s">
        <v>31</v>
      </c>
      <c r="J447" s="13">
        <v>1</v>
      </c>
      <c r="K447" s="13" t="s">
        <v>31</v>
      </c>
      <c r="L447" s="13" t="s">
        <v>31</v>
      </c>
      <c r="M447" s="13" t="s">
        <v>31</v>
      </c>
      <c r="N447" s="13" t="s">
        <v>31</v>
      </c>
      <c r="O447" s="13" t="s">
        <v>31</v>
      </c>
      <c r="P447" s="13">
        <f t="shared" si="53"/>
        <v>1</v>
      </c>
      <c r="Q447" s="12"/>
      <c r="R447" s="41" t="str">
        <f t="shared" si="57"/>
        <v/>
      </c>
      <c r="S447" s="41">
        <f t="shared" si="57"/>
        <v>2564040.5999999996</v>
      </c>
      <c r="T447" s="41" t="str">
        <f t="shared" si="57"/>
        <v/>
      </c>
      <c r="U447" s="41" t="str">
        <f t="shared" si="57"/>
        <v/>
      </c>
      <c r="V447" s="41" t="str">
        <f t="shared" si="57"/>
        <v/>
      </c>
      <c r="W447" s="41" t="str">
        <f t="shared" si="57"/>
        <v/>
      </c>
      <c r="X447" s="41" t="str">
        <f t="shared" si="56"/>
        <v/>
      </c>
      <c r="Y447" s="14">
        <f t="shared" si="54"/>
        <v>0</v>
      </c>
      <c r="Z447" s="12"/>
      <c r="AA447" s="10" t="str">
        <f t="shared" si="59"/>
        <v/>
      </c>
      <c r="AB447" s="10">
        <f t="shared" si="59"/>
        <v>0</v>
      </c>
      <c r="AC447" s="10" t="str">
        <f t="shared" si="59"/>
        <v/>
      </c>
      <c r="AD447" s="10" t="str">
        <f t="shared" si="59"/>
        <v/>
      </c>
      <c r="AE447" s="10" t="str">
        <f t="shared" si="59"/>
        <v/>
      </c>
      <c r="AF447" s="10" t="str">
        <f t="shared" si="59"/>
        <v/>
      </c>
      <c r="AG447" s="10" t="str">
        <f t="shared" si="58"/>
        <v/>
      </c>
      <c r="AH447" s="14">
        <f t="shared" si="55"/>
        <v>0</v>
      </c>
      <c r="AI447" s="12"/>
      <c r="AJ447" s="11" t="str">
        <f>IFERROR(VLOOKUP(A447,'[1]BP-18 Line Detail'!A$1:AJ$65536,36,FALSE),"")</f>
        <v>MLEASE All Network</v>
      </c>
    </row>
    <row r="448" spans="1:36" x14ac:dyDescent="0.3">
      <c r="A448" s="15" t="s">
        <v>1499</v>
      </c>
      <c r="B448" s="29" t="str">
        <f>VLOOKUP(A448,'[1]Line Pivot'!A$1:C$65536,2,FALSE)</f>
        <v>LYNCH CREEK TAP TO CANYON-LAGRANDE NO 1,2</v>
      </c>
      <c r="C448" s="10">
        <f>VLOOKUP(A448,'[1]Line Pivot'!A$1:C$65536,3,FALSE)</f>
        <v>1053416.73</v>
      </c>
      <c r="D448" s="10">
        <f>IFERROR(VLOOKUP(A448,'[1]BP-18 Line Detail'!A$1:C$65536,3,FALSE),"")</f>
        <v>1053416.73</v>
      </c>
      <c r="E448" s="11">
        <f t="shared" si="52"/>
        <v>0</v>
      </c>
      <c r="F448" s="12"/>
      <c r="G448" s="10">
        <f>IFERROR(VLOOKUP(A448,'[1]O&amp;M Pivot'!M$1:V$65536,10,FALSE),0)</f>
        <v>4497.9328571428568</v>
      </c>
      <c r="H448" s="12"/>
      <c r="I448" s="13" t="s">
        <v>31</v>
      </c>
      <c r="J448" s="13">
        <v>1</v>
      </c>
      <c r="K448" s="13" t="s">
        <v>31</v>
      </c>
      <c r="L448" s="13" t="s">
        <v>31</v>
      </c>
      <c r="M448" s="13" t="s">
        <v>31</v>
      </c>
      <c r="N448" s="13" t="s">
        <v>31</v>
      </c>
      <c r="O448" s="13" t="s">
        <v>31</v>
      </c>
      <c r="P448" s="13">
        <f t="shared" si="53"/>
        <v>1</v>
      </c>
      <c r="Q448" s="12"/>
      <c r="R448" s="41" t="str">
        <f t="shared" si="57"/>
        <v/>
      </c>
      <c r="S448" s="41">
        <f t="shared" si="57"/>
        <v>1053416.73</v>
      </c>
      <c r="T448" s="41" t="str">
        <f t="shared" si="57"/>
        <v/>
      </c>
      <c r="U448" s="41" t="str">
        <f t="shared" si="57"/>
        <v/>
      </c>
      <c r="V448" s="41" t="str">
        <f t="shared" si="57"/>
        <v/>
      </c>
      <c r="W448" s="41" t="str">
        <f t="shared" si="57"/>
        <v/>
      </c>
      <c r="X448" s="41" t="str">
        <f t="shared" si="56"/>
        <v/>
      </c>
      <c r="Y448" s="14">
        <f t="shared" si="54"/>
        <v>0</v>
      </c>
      <c r="Z448" s="12"/>
      <c r="AA448" s="10" t="str">
        <f t="shared" si="59"/>
        <v/>
      </c>
      <c r="AB448" s="10">
        <f t="shared" si="59"/>
        <v>4497.9328571428568</v>
      </c>
      <c r="AC448" s="10" t="str">
        <f t="shared" si="59"/>
        <v/>
      </c>
      <c r="AD448" s="10" t="str">
        <f t="shared" si="59"/>
        <v/>
      </c>
      <c r="AE448" s="10" t="str">
        <f t="shared" si="59"/>
        <v/>
      </c>
      <c r="AF448" s="10" t="str">
        <f t="shared" si="59"/>
        <v/>
      </c>
      <c r="AG448" s="10" t="str">
        <f t="shared" si="58"/>
        <v/>
      </c>
      <c r="AH448" s="14">
        <f t="shared" si="55"/>
        <v>0</v>
      </c>
      <c r="AI448" s="12"/>
      <c r="AJ448" s="11" t="str">
        <f>IFERROR(VLOOKUP(A448,'[1]BP-18 Line Detail'!A$1:AJ$65536,36,FALSE),"")</f>
        <v>All Network</v>
      </c>
    </row>
    <row r="449" spans="1:36" x14ac:dyDescent="0.3">
      <c r="A449" s="15" t="s">
        <v>1500</v>
      </c>
      <c r="B449" s="29" t="str">
        <f>VLOOKUP(A449,'[1]Line Pivot'!A$1:C$65536,2,FALSE)</f>
        <v>MACKS INN-MADISON NO 1</v>
      </c>
      <c r="C449" s="10">
        <f>VLOOKUP(A449,'[1]Line Pivot'!A$1:C$65536,3,FALSE)</f>
        <v>3815255.4400000004</v>
      </c>
      <c r="D449" s="10">
        <f>IFERROR(VLOOKUP(A449,'[1]BP-18 Line Detail'!A$1:C$65536,3,FALSE),"")</f>
        <v>3815255.4400000009</v>
      </c>
      <c r="E449" s="11">
        <f t="shared" si="52"/>
        <v>-1.2205245353316086E-16</v>
      </c>
      <c r="F449" s="12"/>
      <c r="G449" s="10">
        <f>IFERROR(VLOOKUP(A449,'[1]O&amp;M Pivot'!M$1:V$65536,10,FALSE),0)</f>
        <v>22525.065714285716</v>
      </c>
      <c r="H449" s="12"/>
      <c r="I449" s="13" t="s">
        <v>31</v>
      </c>
      <c r="J449" s="13">
        <v>1</v>
      </c>
      <c r="K449" s="13" t="s">
        <v>31</v>
      </c>
      <c r="L449" s="13" t="s">
        <v>31</v>
      </c>
      <c r="M449" s="13" t="s">
        <v>31</v>
      </c>
      <c r="N449" s="13" t="s">
        <v>31</v>
      </c>
      <c r="O449" s="13" t="s">
        <v>31</v>
      </c>
      <c r="P449" s="13">
        <f t="shared" si="53"/>
        <v>1</v>
      </c>
      <c r="Q449" s="12"/>
      <c r="R449" s="41" t="str">
        <f t="shared" si="57"/>
        <v/>
      </c>
      <c r="S449" s="41">
        <f t="shared" si="57"/>
        <v>3815255.4400000004</v>
      </c>
      <c r="T449" s="41" t="str">
        <f t="shared" si="57"/>
        <v/>
      </c>
      <c r="U449" s="41" t="str">
        <f t="shared" si="57"/>
        <v/>
      </c>
      <c r="V449" s="41" t="str">
        <f t="shared" si="57"/>
        <v/>
      </c>
      <c r="W449" s="41" t="str">
        <f t="shared" si="57"/>
        <v/>
      </c>
      <c r="X449" s="41" t="str">
        <f t="shared" si="56"/>
        <v/>
      </c>
      <c r="Y449" s="14">
        <f t="shared" si="54"/>
        <v>0</v>
      </c>
      <c r="Z449" s="12"/>
      <c r="AA449" s="10" t="str">
        <f t="shared" si="59"/>
        <v/>
      </c>
      <c r="AB449" s="10">
        <f t="shared" si="59"/>
        <v>22525.065714285716</v>
      </c>
      <c r="AC449" s="10" t="str">
        <f t="shared" si="59"/>
        <v/>
      </c>
      <c r="AD449" s="10" t="str">
        <f t="shared" si="59"/>
        <v/>
      </c>
      <c r="AE449" s="10" t="str">
        <f t="shared" si="59"/>
        <v/>
      </c>
      <c r="AF449" s="10" t="str">
        <f t="shared" si="59"/>
        <v/>
      </c>
      <c r="AG449" s="10" t="str">
        <f t="shared" si="58"/>
        <v/>
      </c>
      <c r="AH449" s="14">
        <f t="shared" si="55"/>
        <v>0</v>
      </c>
      <c r="AI449" s="12"/>
      <c r="AJ449" s="11" t="str">
        <f>IFERROR(VLOOKUP(A449,'[1]BP-18 Line Detail'!A$1:AJ$65536,36,FALSE),"")</f>
        <v>All Network</v>
      </c>
    </row>
    <row r="450" spans="1:36" x14ac:dyDescent="0.3">
      <c r="A450" s="15" t="s">
        <v>1501</v>
      </c>
      <c r="B450" s="29" t="str">
        <f>VLOOKUP(A450,'[1]Line Pivot'!A$1:C$65536,2,FALSE)</f>
        <v>MALIN-HILLTOP NO 1</v>
      </c>
      <c r="C450" s="10">
        <f>VLOOKUP(A450,'[1]Line Pivot'!A$1:C$65536,3,FALSE)</f>
        <v>6744343.7999999998</v>
      </c>
      <c r="D450" s="10">
        <f>IFERROR(VLOOKUP(A450,'[1]BP-18 Line Detail'!A$1:C$65536,3,FALSE),"")</f>
        <v>6741801.2699999996</v>
      </c>
      <c r="E450" s="11">
        <f t="shared" si="52"/>
        <v>3.7712918227271642E-4</v>
      </c>
      <c r="F450" s="12"/>
      <c r="G450" s="10">
        <f>IFERROR(VLOOKUP(A450,'[1]O&amp;M Pivot'!M$1:V$65536,10,FALSE),0)</f>
        <v>34750.218571428573</v>
      </c>
      <c r="H450" s="12"/>
      <c r="I450" s="13" t="s">
        <v>31</v>
      </c>
      <c r="J450" s="13">
        <v>1</v>
      </c>
      <c r="K450" s="13" t="s">
        <v>31</v>
      </c>
      <c r="L450" s="13" t="s">
        <v>31</v>
      </c>
      <c r="M450" s="13" t="s">
        <v>31</v>
      </c>
      <c r="N450" s="13" t="s">
        <v>31</v>
      </c>
      <c r="O450" s="13" t="s">
        <v>31</v>
      </c>
      <c r="P450" s="13">
        <f t="shared" si="53"/>
        <v>1</v>
      </c>
      <c r="Q450" s="12"/>
      <c r="R450" s="41" t="str">
        <f t="shared" si="57"/>
        <v/>
      </c>
      <c r="S450" s="41">
        <f t="shared" si="57"/>
        <v>6744343.7999999998</v>
      </c>
      <c r="T450" s="41" t="str">
        <f t="shared" si="57"/>
        <v/>
      </c>
      <c r="U450" s="41" t="str">
        <f t="shared" si="57"/>
        <v/>
      </c>
      <c r="V450" s="41" t="str">
        <f t="shared" si="57"/>
        <v/>
      </c>
      <c r="W450" s="41" t="str">
        <f t="shared" si="57"/>
        <v/>
      </c>
      <c r="X450" s="41" t="str">
        <f t="shared" si="56"/>
        <v/>
      </c>
      <c r="Y450" s="14">
        <f t="shared" si="54"/>
        <v>0</v>
      </c>
      <c r="Z450" s="12"/>
      <c r="AA450" s="10" t="str">
        <f t="shared" si="59"/>
        <v/>
      </c>
      <c r="AB450" s="10">
        <f t="shared" si="59"/>
        <v>34750.218571428573</v>
      </c>
      <c r="AC450" s="10" t="str">
        <f t="shared" si="59"/>
        <v/>
      </c>
      <c r="AD450" s="10" t="str">
        <f t="shared" si="59"/>
        <v/>
      </c>
      <c r="AE450" s="10" t="str">
        <f t="shared" si="59"/>
        <v/>
      </c>
      <c r="AF450" s="10" t="str">
        <f t="shared" si="59"/>
        <v/>
      </c>
      <c r="AG450" s="10" t="str">
        <f t="shared" si="58"/>
        <v/>
      </c>
      <c r="AH450" s="14">
        <f t="shared" si="55"/>
        <v>0</v>
      </c>
      <c r="AI450" s="12"/>
      <c r="AJ450" s="11" t="str">
        <f>IFERROR(VLOOKUP(A450,'[1]BP-18 Line Detail'!A$1:AJ$65536,36,FALSE),"")</f>
        <v>All Network</v>
      </c>
    </row>
    <row r="451" spans="1:36" x14ac:dyDescent="0.3">
      <c r="A451" s="15" t="s">
        <v>1502</v>
      </c>
      <c r="B451" s="29" t="str">
        <f>VLOOKUP(A451,'[1]Line Pivot'!A$1:C$65536,2,FALSE)</f>
        <v>MAPLE VALLEY-DUWAMISH NO 1</v>
      </c>
      <c r="C451" s="10">
        <f>VLOOKUP(A451,'[1]Line Pivot'!A$1:C$65536,3,FALSE)</f>
        <v>73303.799999999988</v>
      </c>
      <c r="D451" s="10">
        <f>IFERROR(VLOOKUP(A451,'[1]BP-18 Line Detail'!A$1:C$65536,3,FALSE),"")</f>
        <v>73303.799999999988</v>
      </c>
      <c r="E451" s="11">
        <f t="shared" ref="E451:E514" si="60">(C451-D451)/D451</f>
        <v>0</v>
      </c>
      <c r="F451" s="12"/>
      <c r="G451" s="10">
        <f>IFERROR(VLOOKUP(A451,'[1]O&amp;M Pivot'!M$1:V$65536,10,FALSE),0)</f>
        <v>379.17714285714288</v>
      </c>
      <c r="H451" s="12"/>
      <c r="I451" s="13" t="s">
        <v>31</v>
      </c>
      <c r="J451" s="13">
        <v>1</v>
      </c>
      <c r="K451" s="13" t="s">
        <v>31</v>
      </c>
      <c r="L451" s="13" t="s">
        <v>31</v>
      </c>
      <c r="M451" s="13" t="s">
        <v>31</v>
      </c>
      <c r="N451" s="13" t="s">
        <v>31</v>
      </c>
      <c r="O451" s="13" t="s">
        <v>31</v>
      </c>
      <c r="P451" s="13">
        <f t="shared" ref="P451:P514" si="61">SUM(I451:O451)</f>
        <v>1</v>
      </c>
      <c r="Q451" s="12"/>
      <c r="R451" s="41" t="str">
        <f t="shared" si="57"/>
        <v/>
      </c>
      <c r="S451" s="41">
        <f t="shared" si="57"/>
        <v>73303.799999999988</v>
      </c>
      <c r="T451" s="41" t="str">
        <f t="shared" si="57"/>
        <v/>
      </c>
      <c r="U451" s="41" t="str">
        <f t="shared" si="57"/>
        <v/>
      </c>
      <c r="V451" s="41" t="str">
        <f t="shared" si="57"/>
        <v/>
      </c>
      <c r="W451" s="41" t="str">
        <f t="shared" si="57"/>
        <v/>
      </c>
      <c r="X451" s="41" t="str">
        <f t="shared" si="56"/>
        <v/>
      </c>
      <c r="Y451" s="14">
        <f t="shared" ref="Y451:Y514" si="62">SUM(R451:X451)-C451</f>
        <v>0</v>
      </c>
      <c r="Z451" s="12"/>
      <c r="AA451" s="10" t="str">
        <f t="shared" si="59"/>
        <v/>
      </c>
      <c r="AB451" s="10">
        <f t="shared" si="59"/>
        <v>379.17714285714288</v>
      </c>
      <c r="AC451" s="10" t="str">
        <f t="shared" si="59"/>
        <v/>
      </c>
      <c r="AD451" s="10" t="str">
        <f t="shared" si="59"/>
        <v/>
      </c>
      <c r="AE451" s="10" t="str">
        <f t="shared" si="59"/>
        <v/>
      </c>
      <c r="AF451" s="10" t="str">
        <f t="shared" si="59"/>
        <v/>
      </c>
      <c r="AG451" s="10" t="str">
        <f t="shared" si="58"/>
        <v/>
      </c>
      <c r="AH451" s="14">
        <f t="shared" ref="AH451:AH514" si="63">SUM(AA451:AG451)-G451</f>
        <v>0</v>
      </c>
      <c r="AI451" s="12"/>
      <c r="AJ451" s="11" t="str">
        <f>IFERROR(VLOOKUP(A451,'[1]BP-18 Line Detail'!A$1:AJ$65536,36,FALSE),"")</f>
        <v>All Network</v>
      </c>
    </row>
    <row r="452" spans="1:36" x14ac:dyDescent="0.3">
      <c r="A452" s="15" t="s">
        <v>1503</v>
      </c>
      <c r="B452" s="29" t="str">
        <f>VLOOKUP(A452,'[1]Line Pivot'!A$1:C$65536,2,FALSE)</f>
        <v>MAPLE VALLEY-MASSACHUSETTS NO 1</v>
      </c>
      <c r="C452" s="10">
        <f>VLOOKUP(A452,'[1]Line Pivot'!A$1:C$65536,3,FALSE)</f>
        <v>23317</v>
      </c>
      <c r="D452" s="10">
        <f>IFERROR(VLOOKUP(A452,'[1]BP-18 Line Detail'!A$1:C$65536,3,FALSE),"")</f>
        <v>23317</v>
      </c>
      <c r="E452" s="11">
        <f t="shared" si="60"/>
        <v>0</v>
      </c>
      <c r="F452" s="12"/>
      <c r="G452" s="10">
        <f>IFERROR(VLOOKUP(A452,'[1]O&amp;M Pivot'!M$1:V$65536,10,FALSE),0)</f>
        <v>205.08714285714288</v>
      </c>
      <c r="H452" s="12"/>
      <c r="I452" s="13" t="s">
        <v>31</v>
      </c>
      <c r="J452" s="13">
        <v>1</v>
      </c>
      <c r="K452" s="13" t="s">
        <v>31</v>
      </c>
      <c r="L452" s="13" t="s">
        <v>31</v>
      </c>
      <c r="M452" s="13" t="s">
        <v>31</v>
      </c>
      <c r="N452" s="13" t="s">
        <v>31</v>
      </c>
      <c r="O452" s="13" t="s">
        <v>31</v>
      </c>
      <c r="P452" s="13">
        <f t="shared" si="61"/>
        <v>1</v>
      </c>
      <c r="Q452" s="12"/>
      <c r="R452" s="41" t="str">
        <f t="shared" si="57"/>
        <v/>
      </c>
      <c r="S452" s="41">
        <f t="shared" si="57"/>
        <v>23317</v>
      </c>
      <c r="T452" s="41" t="str">
        <f t="shared" si="57"/>
        <v/>
      </c>
      <c r="U452" s="41" t="str">
        <f t="shared" si="57"/>
        <v/>
      </c>
      <c r="V452" s="41" t="str">
        <f t="shared" si="57"/>
        <v/>
      </c>
      <c r="W452" s="41" t="str">
        <f t="shared" si="57"/>
        <v/>
      </c>
      <c r="X452" s="41" t="str">
        <f t="shared" si="56"/>
        <v/>
      </c>
      <c r="Y452" s="14">
        <f t="shared" si="62"/>
        <v>0</v>
      </c>
      <c r="Z452" s="12"/>
      <c r="AA452" s="10" t="str">
        <f t="shared" si="59"/>
        <v/>
      </c>
      <c r="AB452" s="10">
        <f t="shared" si="59"/>
        <v>205.08714285714288</v>
      </c>
      <c r="AC452" s="10" t="str">
        <f t="shared" si="59"/>
        <v/>
      </c>
      <c r="AD452" s="10" t="str">
        <f t="shared" si="59"/>
        <v/>
      </c>
      <c r="AE452" s="10" t="str">
        <f t="shared" si="59"/>
        <v/>
      </c>
      <c r="AF452" s="10" t="str">
        <f t="shared" si="59"/>
        <v/>
      </c>
      <c r="AG452" s="10" t="str">
        <f t="shared" si="58"/>
        <v/>
      </c>
      <c r="AH452" s="14">
        <f t="shared" si="63"/>
        <v>0</v>
      </c>
      <c r="AI452" s="12"/>
      <c r="AJ452" s="11" t="str">
        <f>IFERROR(VLOOKUP(A452,'[1]BP-18 Line Detail'!A$1:AJ$65536,36,FALSE),"")</f>
        <v>All Network</v>
      </c>
    </row>
    <row r="453" spans="1:36" x14ac:dyDescent="0.3">
      <c r="A453" s="15" t="s">
        <v>1504</v>
      </c>
      <c r="B453" s="29" t="str">
        <f>VLOOKUP(A453,'[1]Line Pivot'!A$1:C$65536,2,FALSE)</f>
        <v>MARION-ALVEY NO 1</v>
      </c>
      <c r="C453" s="10">
        <f>VLOOKUP(A453,'[1]Line Pivot'!A$1:C$65536,3,FALSE)</f>
        <v>12093444.425000001</v>
      </c>
      <c r="D453" s="10">
        <f>IFERROR(VLOOKUP(A453,'[1]BP-18 Line Detail'!A$1:C$65536,3,FALSE),"")</f>
        <v>8912220.7550000008</v>
      </c>
      <c r="E453" s="11">
        <f t="shared" si="60"/>
        <v>0.35695072613806678</v>
      </c>
      <c r="F453" s="12"/>
      <c r="G453" s="10">
        <f>IFERROR(VLOOKUP(A453,'[1]O&amp;M Pivot'!M$1:V$65536,10,FALSE),0)</f>
        <v>29614.955714285716</v>
      </c>
      <c r="H453" s="12"/>
      <c r="I453" s="13" t="s">
        <v>31</v>
      </c>
      <c r="J453" s="13">
        <v>0.5</v>
      </c>
      <c r="K453" s="13">
        <v>0.5</v>
      </c>
      <c r="L453" s="13" t="s">
        <v>31</v>
      </c>
      <c r="M453" s="13" t="s">
        <v>31</v>
      </c>
      <c r="N453" s="13" t="s">
        <v>31</v>
      </c>
      <c r="O453" s="13" t="s">
        <v>31</v>
      </c>
      <c r="P453" s="13">
        <f t="shared" si="61"/>
        <v>1</v>
      </c>
      <c r="Q453" s="12"/>
      <c r="R453" s="41" t="str">
        <f t="shared" si="57"/>
        <v/>
      </c>
      <c r="S453" s="41">
        <f t="shared" si="57"/>
        <v>6046722.2125000004</v>
      </c>
      <c r="T453" s="41">
        <f t="shared" si="57"/>
        <v>6046722.2125000004</v>
      </c>
      <c r="U453" s="41" t="str">
        <f t="shared" si="57"/>
        <v/>
      </c>
      <c r="V453" s="41" t="str">
        <f t="shared" si="57"/>
        <v/>
      </c>
      <c r="W453" s="41" t="str">
        <f t="shared" si="57"/>
        <v/>
      </c>
      <c r="X453" s="41" t="str">
        <f t="shared" si="56"/>
        <v/>
      </c>
      <c r="Y453" s="14">
        <f t="shared" si="62"/>
        <v>0</v>
      </c>
      <c r="Z453" s="12"/>
      <c r="AA453" s="10" t="str">
        <f t="shared" si="59"/>
        <v/>
      </c>
      <c r="AB453" s="10">
        <f t="shared" si="59"/>
        <v>14807.477857142858</v>
      </c>
      <c r="AC453" s="10">
        <f t="shared" si="59"/>
        <v>14807.477857142858</v>
      </c>
      <c r="AD453" s="10" t="str">
        <f t="shared" si="59"/>
        <v/>
      </c>
      <c r="AE453" s="10" t="str">
        <f t="shared" si="59"/>
        <v/>
      </c>
      <c r="AF453" s="10" t="str">
        <f t="shared" si="59"/>
        <v/>
      </c>
      <c r="AG453" s="10" t="str">
        <f t="shared" si="58"/>
        <v/>
      </c>
      <c r="AH453" s="14">
        <f t="shared" si="63"/>
        <v>0</v>
      </c>
      <c r="AI453" s="12"/>
      <c r="AJ453" s="11" t="str">
        <f>IFERROR(VLOOKUP(A453,'[1]BP-18 Line Detail'!A$1:AJ$65536,36,FALSE),"")</f>
        <v>Split per COA contract</v>
      </c>
    </row>
    <row r="454" spans="1:36" x14ac:dyDescent="0.3">
      <c r="A454" s="15" t="s">
        <v>1505</v>
      </c>
      <c r="B454" s="29" t="str">
        <f>VLOOKUP(A454,'[1]Line Pivot'!A$1:C$65536,2,FALSE)</f>
        <v>MARION-LANE NO 1</v>
      </c>
      <c r="C454" s="10">
        <f>VLOOKUP(A454,'[1]Line Pivot'!A$1:C$65536,3,FALSE)</f>
        <v>10952389.574999999</v>
      </c>
      <c r="D454" s="10">
        <f>IFERROR(VLOOKUP(A454,'[1]BP-18 Line Detail'!A$1:C$65536,3,FALSE),"")</f>
        <v>8713787.1349999998</v>
      </c>
      <c r="E454" s="11">
        <f t="shared" si="60"/>
        <v>0.25690350307140014</v>
      </c>
      <c r="F454" s="12"/>
      <c r="G454" s="10">
        <f>IFERROR(VLOOKUP(A454,'[1]O&amp;M Pivot'!M$1:V$65536,10,FALSE),0)</f>
        <v>28601.675714285713</v>
      </c>
      <c r="H454" s="12"/>
      <c r="I454" s="13" t="s">
        <v>31</v>
      </c>
      <c r="J454" s="13">
        <v>1</v>
      </c>
      <c r="K454" s="13" t="s">
        <v>31</v>
      </c>
      <c r="L454" s="13" t="s">
        <v>31</v>
      </c>
      <c r="M454" s="13" t="s">
        <v>31</v>
      </c>
      <c r="N454" s="13" t="s">
        <v>31</v>
      </c>
      <c r="O454" s="13" t="s">
        <v>31</v>
      </c>
      <c r="P454" s="13">
        <f t="shared" si="61"/>
        <v>1</v>
      </c>
      <c r="Q454" s="12"/>
      <c r="R454" s="41" t="str">
        <f t="shared" si="57"/>
        <v/>
      </c>
      <c r="S454" s="41">
        <f t="shared" si="57"/>
        <v>10952389.574999999</v>
      </c>
      <c r="T454" s="41" t="str">
        <f t="shared" si="57"/>
        <v/>
      </c>
      <c r="U454" s="41" t="str">
        <f t="shared" si="57"/>
        <v/>
      </c>
      <c r="V454" s="41" t="str">
        <f t="shared" si="57"/>
        <v/>
      </c>
      <c r="W454" s="41" t="str">
        <f t="shared" si="57"/>
        <v/>
      </c>
      <c r="X454" s="41" t="str">
        <f t="shared" si="56"/>
        <v/>
      </c>
      <c r="Y454" s="14">
        <f t="shared" si="62"/>
        <v>0</v>
      </c>
      <c r="Z454" s="12"/>
      <c r="AA454" s="10" t="str">
        <f t="shared" si="59"/>
        <v/>
      </c>
      <c r="AB454" s="10">
        <f t="shared" si="59"/>
        <v>28601.675714285713</v>
      </c>
      <c r="AC454" s="10" t="str">
        <f t="shared" si="59"/>
        <v/>
      </c>
      <c r="AD454" s="10" t="str">
        <f t="shared" si="59"/>
        <v/>
      </c>
      <c r="AE454" s="10" t="str">
        <f t="shared" si="59"/>
        <v/>
      </c>
      <c r="AF454" s="10" t="str">
        <f t="shared" si="59"/>
        <v/>
      </c>
      <c r="AG454" s="10" t="str">
        <f t="shared" si="58"/>
        <v/>
      </c>
      <c r="AH454" s="14">
        <f t="shared" si="63"/>
        <v>0</v>
      </c>
      <c r="AI454" s="12"/>
      <c r="AJ454" s="11" t="str">
        <f>IFERROR(VLOOKUP(A454,'[1]BP-18 Line Detail'!A$1:AJ$65536,36,FALSE),"")</f>
        <v>All Network</v>
      </c>
    </row>
    <row r="455" spans="1:36" x14ac:dyDescent="0.3">
      <c r="A455" s="15" t="s">
        <v>1506</v>
      </c>
      <c r="B455" s="29" t="str">
        <f>VLOOKUP(A455,'[1]Line Pivot'!A$1:C$65536,2,FALSE)</f>
        <v>MARION-SANTIAM 2 (DEENERGIZED)</v>
      </c>
      <c r="C455" s="10">
        <f>VLOOKUP(A455,'[1]Line Pivot'!A$1:C$65536,3,FALSE)</f>
        <v>615992</v>
      </c>
      <c r="D455" s="10">
        <f>IFERROR(VLOOKUP(A455,'[1]BP-18 Line Detail'!A$1:C$65536,3,FALSE),"")</f>
        <v>615992</v>
      </c>
      <c r="E455" s="11">
        <f t="shared" si="60"/>
        <v>0</v>
      </c>
      <c r="F455" s="12"/>
      <c r="G455" s="10">
        <f>IFERROR(VLOOKUP(A455,'[1]O&amp;M Pivot'!M$1:V$65536,10,FALSE),0)</f>
        <v>34.472857142857144</v>
      </c>
      <c r="H455" s="12"/>
      <c r="I455" s="13" t="s">
        <v>31</v>
      </c>
      <c r="J455" s="13" t="s">
        <v>31</v>
      </c>
      <c r="K455" s="13" t="s">
        <v>31</v>
      </c>
      <c r="L455" s="13" t="s">
        <v>31</v>
      </c>
      <c r="M455" s="13" t="s">
        <v>31</v>
      </c>
      <c r="N455" s="13" t="s">
        <v>31</v>
      </c>
      <c r="O455" s="13">
        <v>1</v>
      </c>
      <c r="P455" s="13">
        <f t="shared" si="61"/>
        <v>1</v>
      </c>
      <c r="Q455" s="12"/>
      <c r="R455" s="41" t="str">
        <f t="shared" si="57"/>
        <v/>
      </c>
      <c r="S455" s="41" t="str">
        <f t="shared" si="57"/>
        <v/>
      </c>
      <c r="T455" s="41" t="str">
        <f t="shared" si="57"/>
        <v/>
      </c>
      <c r="U455" s="41" t="str">
        <f t="shared" si="57"/>
        <v/>
      </c>
      <c r="V455" s="41" t="str">
        <f t="shared" si="57"/>
        <v/>
      </c>
      <c r="W455" s="41" t="str">
        <f t="shared" si="57"/>
        <v/>
      </c>
      <c r="X455" s="41">
        <f t="shared" si="56"/>
        <v>615992</v>
      </c>
      <c r="Y455" s="14">
        <f t="shared" si="62"/>
        <v>0</v>
      </c>
      <c r="Z455" s="12"/>
      <c r="AA455" s="10" t="str">
        <f t="shared" si="59"/>
        <v/>
      </c>
      <c r="AB455" s="10" t="str">
        <f t="shared" si="59"/>
        <v/>
      </c>
      <c r="AC455" s="10" t="str">
        <f t="shared" si="59"/>
        <v/>
      </c>
      <c r="AD455" s="10" t="str">
        <f t="shared" si="59"/>
        <v/>
      </c>
      <c r="AE455" s="10" t="str">
        <f t="shared" si="59"/>
        <v/>
      </c>
      <c r="AF455" s="10" t="str">
        <f t="shared" si="59"/>
        <v/>
      </c>
      <c r="AG455" s="10">
        <f t="shared" si="58"/>
        <v>34.472857142857144</v>
      </c>
      <c r="AH455" s="14">
        <f t="shared" si="63"/>
        <v>0</v>
      </c>
      <c r="AI455" s="12"/>
      <c r="AJ455" s="11" t="str">
        <f>IFERROR(VLOOKUP(A455,'[1]BP-18 Line Detail'!A$1:AJ$65536,36,FALSE),"")</f>
        <v>De-energized (not in service)</v>
      </c>
    </row>
    <row r="456" spans="1:36" x14ac:dyDescent="0.3">
      <c r="A456" s="15" t="s">
        <v>1507</v>
      </c>
      <c r="B456" s="29" t="str">
        <f>VLOOKUP(A456,'[1]Line Pivot'!A$1:C$65536,2,FALSE)</f>
        <v>MARION-SANTIAM NO 1</v>
      </c>
      <c r="C456" s="10">
        <f>VLOOKUP(A456,'[1]Line Pivot'!A$1:C$65536,3,FALSE)</f>
        <v>619487</v>
      </c>
      <c r="D456" s="10">
        <f>IFERROR(VLOOKUP(A456,'[1]BP-18 Line Detail'!A$1:C$65536,3,FALSE),"")</f>
        <v>619487</v>
      </c>
      <c r="E456" s="11">
        <f t="shared" si="60"/>
        <v>0</v>
      </c>
      <c r="F456" s="12"/>
      <c r="G456" s="10">
        <f>IFERROR(VLOOKUP(A456,'[1]O&amp;M Pivot'!M$1:V$65536,10,FALSE),0)</f>
        <v>744.46857142857152</v>
      </c>
      <c r="H456" s="12"/>
      <c r="I456" s="13" t="s">
        <v>31</v>
      </c>
      <c r="J456" s="13">
        <v>1</v>
      </c>
      <c r="K456" s="13" t="s">
        <v>31</v>
      </c>
      <c r="L456" s="13" t="s">
        <v>31</v>
      </c>
      <c r="M456" s="13" t="s">
        <v>31</v>
      </c>
      <c r="N456" s="13" t="s">
        <v>31</v>
      </c>
      <c r="O456" s="13" t="s">
        <v>31</v>
      </c>
      <c r="P456" s="13">
        <f t="shared" si="61"/>
        <v>1</v>
      </c>
      <c r="Q456" s="12"/>
      <c r="R456" s="41" t="str">
        <f t="shared" si="57"/>
        <v/>
      </c>
      <c r="S456" s="41">
        <f t="shared" si="57"/>
        <v>619487</v>
      </c>
      <c r="T456" s="41" t="str">
        <f t="shared" si="57"/>
        <v/>
      </c>
      <c r="U456" s="41" t="str">
        <f t="shared" si="57"/>
        <v/>
      </c>
      <c r="V456" s="41" t="str">
        <f t="shared" si="57"/>
        <v/>
      </c>
      <c r="W456" s="41" t="str">
        <f t="shared" si="57"/>
        <v/>
      </c>
      <c r="X456" s="41" t="str">
        <f t="shared" si="56"/>
        <v/>
      </c>
      <c r="Y456" s="14">
        <f t="shared" si="62"/>
        <v>0</v>
      </c>
      <c r="Z456" s="12"/>
      <c r="AA456" s="10" t="str">
        <f t="shared" si="59"/>
        <v/>
      </c>
      <c r="AB456" s="10">
        <f t="shared" si="59"/>
        <v>744.46857142857152</v>
      </c>
      <c r="AC456" s="10" t="str">
        <f t="shared" si="59"/>
        <v/>
      </c>
      <c r="AD456" s="10" t="str">
        <f t="shared" si="59"/>
        <v/>
      </c>
      <c r="AE456" s="10" t="str">
        <f t="shared" si="59"/>
        <v/>
      </c>
      <c r="AF456" s="10" t="str">
        <f t="shared" si="59"/>
        <v/>
      </c>
      <c r="AG456" s="10" t="str">
        <f t="shared" si="58"/>
        <v/>
      </c>
      <c r="AH456" s="14">
        <f t="shared" si="63"/>
        <v>0</v>
      </c>
      <c r="AI456" s="12"/>
      <c r="AJ456" s="11" t="str">
        <f>IFERROR(VLOOKUP(A456,'[1]BP-18 Line Detail'!A$1:AJ$65536,36,FALSE),"")</f>
        <v>All Network</v>
      </c>
    </row>
    <row r="457" spans="1:36" x14ac:dyDescent="0.3">
      <c r="A457" s="15" t="s">
        <v>1508</v>
      </c>
      <c r="B457" s="29" t="str">
        <f>VLOOKUP(A457,'[1]Line Pivot'!A$1:C$65536,2,FALSE)</f>
        <v>MARTIN CREEK TAP TO ALVEY-FAIRVIEW NO 1</v>
      </c>
      <c r="C457" s="10">
        <f>VLOOKUP(A457,'[1]Line Pivot'!A$1:C$65536,3,FALSE)</f>
        <v>11094.34</v>
      </c>
      <c r="D457" s="10">
        <f>IFERROR(VLOOKUP(A457,'[1]BP-18 Line Detail'!A$1:C$65536,3,FALSE),"")</f>
        <v>11094.34</v>
      </c>
      <c r="E457" s="11">
        <f t="shared" si="60"/>
        <v>0</v>
      </c>
      <c r="F457" s="12"/>
      <c r="G457" s="10">
        <f>IFERROR(VLOOKUP(A457,'[1]O&amp;M Pivot'!M$1:V$65536,10,FALSE),0)</f>
        <v>417.78000000000003</v>
      </c>
      <c r="H457" s="12"/>
      <c r="I457" s="13" t="s">
        <v>31</v>
      </c>
      <c r="J457" s="13">
        <v>1</v>
      </c>
      <c r="K457" s="13" t="s">
        <v>31</v>
      </c>
      <c r="L457" s="13" t="s">
        <v>31</v>
      </c>
      <c r="M457" s="13" t="s">
        <v>31</v>
      </c>
      <c r="N457" s="13" t="s">
        <v>31</v>
      </c>
      <c r="O457" s="13" t="s">
        <v>31</v>
      </c>
      <c r="P457" s="13">
        <f t="shared" si="61"/>
        <v>1</v>
      </c>
      <c r="Q457" s="12"/>
      <c r="R457" s="41" t="str">
        <f t="shared" si="57"/>
        <v/>
      </c>
      <c r="S457" s="41">
        <f t="shared" si="57"/>
        <v>11094.34</v>
      </c>
      <c r="T457" s="41" t="str">
        <f t="shared" si="57"/>
        <v/>
      </c>
      <c r="U457" s="41" t="str">
        <f t="shared" si="57"/>
        <v/>
      </c>
      <c r="V457" s="41" t="str">
        <f t="shared" si="57"/>
        <v/>
      </c>
      <c r="W457" s="41" t="str">
        <f t="shared" si="57"/>
        <v/>
      </c>
      <c r="X457" s="41" t="str">
        <f t="shared" si="56"/>
        <v/>
      </c>
      <c r="Y457" s="14">
        <f t="shared" si="62"/>
        <v>0</v>
      </c>
      <c r="Z457" s="12"/>
      <c r="AA457" s="10" t="str">
        <f t="shared" si="59"/>
        <v/>
      </c>
      <c r="AB457" s="10">
        <f t="shared" si="59"/>
        <v>417.78000000000003</v>
      </c>
      <c r="AC457" s="10" t="str">
        <f t="shared" si="59"/>
        <v/>
      </c>
      <c r="AD457" s="10" t="str">
        <f t="shared" si="59"/>
        <v/>
      </c>
      <c r="AE457" s="10" t="str">
        <f t="shared" si="59"/>
        <v/>
      </c>
      <c r="AF457" s="10" t="str">
        <f t="shared" si="59"/>
        <v/>
      </c>
      <c r="AG457" s="10" t="str">
        <f t="shared" si="58"/>
        <v/>
      </c>
      <c r="AH457" s="14">
        <f t="shared" si="63"/>
        <v>0</v>
      </c>
      <c r="AI457" s="12"/>
      <c r="AJ457" s="11" t="str">
        <f>IFERROR(VLOOKUP(A457,'[1]BP-18 Line Detail'!A$1:AJ$65536,36,FALSE),"")</f>
        <v>Moved to All Network.  REM 4/17/12</v>
      </c>
    </row>
    <row r="458" spans="1:36" x14ac:dyDescent="0.3">
      <c r="A458" s="15" t="s">
        <v>1509</v>
      </c>
      <c r="B458" s="29" t="str">
        <f>VLOOKUP(A458,'[1]Line Pivot'!A$1:C$65536,2,FALSE)</f>
        <v>MARTIN CREEK-DRAIN NO 1</v>
      </c>
      <c r="C458" s="10">
        <f>VLOOKUP(A458,'[1]Line Pivot'!A$1:C$65536,3,FALSE)</f>
        <v>1296834.649</v>
      </c>
      <c r="D458" s="10">
        <f>IFERROR(VLOOKUP(A458,'[1]BP-18 Line Detail'!A$1:C$65536,3,FALSE),"")</f>
        <v>1223701.4790000001</v>
      </c>
      <c r="E458" s="11">
        <f t="shared" si="60"/>
        <v>5.9763897694855954E-2</v>
      </c>
      <c r="F458" s="12"/>
      <c r="G458" s="10">
        <f>IFERROR(VLOOKUP(A458,'[1]O&amp;M Pivot'!M$1:V$65536,10,FALSE),0)</f>
        <v>7363.4957142857138</v>
      </c>
      <c r="H458" s="12"/>
      <c r="I458" s="13" t="s">
        <v>31</v>
      </c>
      <c r="J458" s="13">
        <v>1</v>
      </c>
      <c r="K458" s="13" t="s">
        <v>31</v>
      </c>
      <c r="L458" s="13" t="s">
        <v>31</v>
      </c>
      <c r="M458" s="13" t="s">
        <v>31</v>
      </c>
      <c r="N458" s="13" t="s">
        <v>31</v>
      </c>
      <c r="O458" s="13" t="s">
        <v>31</v>
      </c>
      <c r="P458" s="13">
        <f t="shared" si="61"/>
        <v>1</v>
      </c>
      <c r="Q458" s="12"/>
      <c r="R458" s="41" t="str">
        <f t="shared" si="57"/>
        <v/>
      </c>
      <c r="S458" s="41">
        <f t="shared" si="57"/>
        <v>1296834.649</v>
      </c>
      <c r="T458" s="41" t="str">
        <f t="shared" si="57"/>
        <v/>
      </c>
      <c r="U458" s="41" t="str">
        <f t="shared" si="57"/>
        <v/>
      </c>
      <c r="V458" s="41" t="str">
        <f t="shared" si="57"/>
        <v/>
      </c>
      <c r="W458" s="41" t="str">
        <f t="shared" si="57"/>
        <v/>
      </c>
      <c r="X458" s="41" t="str">
        <f t="shared" si="56"/>
        <v/>
      </c>
      <c r="Y458" s="14">
        <f t="shared" si="62"/>
        <v>0</v>
      </c>
      <c r="Z458" s="12"/>
      <c r="AA458" s="10" t="str">
        <f t="shared" si="59"/>
        <v/>
      </c>
      <c r="AB458" s="10">
        <f t="shared" si="59"/>
        <v>7363.4957142857138</v>
      </c>
      <c r="AC458" s="10" t="str">
        <f t="shared" si="59"/>
        <v/>
      </c>
      <c r="AD458" s="10" t="str">
        <f t="shared" si="59"/>
        <v/>
      </c>
      <c r="AE458" s="10" t="str">
        <f t="shared" si="59"/>
        <v/>
      </c>
      <c r="AF458" s="10" t="str">
        <f t="shared" si="59"/>
        <v/>
      </c>
      <c r="AG458" s="10" t="str">
        <f t="shared" si="58"/>
        <v/>
      </c>
      <c r="AH458" s="14">
        <f t="shared" si="63"/>
        <v>0</v>
      </c>
      <c r="AI458" s="12"/>
      <c r="AJ458" s="11" t="str">
        <f>IFERROR(VLOOKUP(A458,'[1]BP-18 Line Detail'!A$1:AJ$65536,36,FALSE),"")</f>
        <v>All Network</v>
      </c>
    </row>
    <row r="459" spans="1:36" x14ac:dyDescent="0.3">
      <c r="A459" s="15" t="s">
        <v>1510</v>
      </c>
      <c r="B459" s="29" t="str">
        <f>VLOOKUP(A459,'[1]Line Pivot'!A$1:C$65536,2,FALSE)</f>
        <v>MAUPIN-TYGH VALLEY NO 1</v>
      </c>
      <c r="C459" s="10">
        <f>VLOOKUP(A459,'[1]Line Pivot'!A$1:C$65536,3,FALSE)</f>
        <v>4272295.16</v>
      </c>
      <c r="D459" s="10">
        <f>IFERROR(VLOOKUP(A459,'[1]BP-18 Line Detail'!A$1:C$65536,3,FALSE),"")</f>
        <v>4394355.6899999995</v>
      </c>
      <c r="E459" s="11">
        <f t="shared" si="60"/>
        <v>-2.7776661383548437E-2</v>
      </c>
      <c r="F459" s="12"/>
      <c r="G459" s="10">
        <f>IFERROR(VLOOKUP(A459,'[1]O&amp;M Pivot'!M$1:V$65536,10,FALSE),0)</f>
        <v>1488.8471428571429</v>
      </c>
      <c r="H459" s="12"/>
      <c r="I459" s="13" t="s">
        <v>31</v>
      </c>
      <c r="J459" s="13">
        <v>1</v>
      </c>
      <c r="K459" s="13" t="s">
        <v>31</v>
      </c>
      <c r="L459" s="13" t="s">
        <v>31</v>
      </c>
      <c r="M459" s="13" t="s">
        <v>31</v>
      </c>
      <c r="N459" s="13" t="s">
        <v>31</v>
      </c>
      <c r="O459" s="13" t="s">
        <v>31</v>
      </c>
      <c r="P459" s="13">
        <f t="shared" si="61"/>
        <v>1</v>
      </c>
      <c r="Q459" s="12"/>
      <c r="R459" s="41" t="str">
        <f t="shared" si="57"/>
        <v/>
      </c>
      <c r="S459" s="41">
        <f t="shared" si="57"/>
        <v>4272295.16</v>
      </c>
      <c r="T459" s="41" t="str">
        <f t="shared" si="57"/>
        <v/>
      </c>
      <c r="U459" s="41" t="str">
        <f t="shared" si="57"/>
        <v/>
      </c>
      <c r="V459" s="41" t="str">
        <f t="shared" si="57"/>
        <v/>
      </c>
      <c r="W459" s="41" t="str">
        <f t="shared" si="57"/>
        <v/>
      </c>
      <c r="X459" s="41" t="str">
        <f t="shared" si="56"/>
        <v/>
      </c>
      <c r="Y459" s="14">
        <f t="shared" si="62"/>
        <v>0</v>
      </c>
      <c r="Z459" s="12"/>
      <c r="AA459" s="10" t="str">
        <f t="shared" si="59"/>
        <v/>
      </c>
      <c r="AB459" s="10">
        <f t="shared" si="59"/>
        <v>1488.8471428571429</v>
      </c>
      <c r="AC459" s="10" t="str">
        <f t="shared" si="59"/>
        <v/>
      </c>
      <c r="AD459" s="10" t="str">
        <f t="shared" si="59"/>
        <v/>
      </c>
      <c r="AE459" s="10" t="str">
        <f t="shared" si="59"/>
        <v/>
      </c>
      <c r="AF459" s="10" t="str">
        <f t="shared" si="59"/>
        <v/>
      </c>
      <c r="AG459" s="10" t="str">
        <f t="shared" si="58"/>
        <v/>
      </c>
      <c r="AH459" s="14">
        <f t="shared" si="63"/>
        <v>0</v>
      </c>
      <c r="AI459" s="12"/>
      <c r="AJ459" s="11" t="str">
        <f>IFERROR(VLOOKUP(A459,'[1]BP-18 Line Detail'!A$1:AJ$65536,36,FALSE),"")</f>
        <v>All Network</v>
      </c>
    </row>
    <row r="460" spans="1:36" x14ac:dyDescent="0.3">
      <c r="A460" s="15" t="s">
        <v>1511</v>
      </c>
      <c r="B460" s="29" t="str">
        <f>VLOOKUP(A460,'[1]Line Pivot'!A$1:C$65536,2,FALSE)</f>
        <v>MCCULLOUGH TAP TO COWLITZ-LAGRANDE NO 1,2</v>
      </c>
      <c r="C460" s="10">
        <f>VLOOKUP(A460,'[1]Line Pivot'!A$1:C$65536,3,FALSE)</f>
        <v>459238.44</v>
      </c>
      <c r="D460" s="10">
        <f>IFERROR(VLOOKUP(A460,'[1]BP-18 Line Detail'!A$1:C$65536,3,FALSE),"")</f>
        <v>459238.44</v>
      </c>
      <c r="E460" s="11">
        <f t="shared" si="60"/>
        <v>0</v>
      </c>
      <c r="F460" s="12"/>
      <c r="G460" s="10">
        <f>IFERROR(VLOOKUP(A460,'[1]O&amp;M Pivot'!M$1:V$65536,10,FALSE),0)</f>
        <v>5132.0471428571427</v>
      </c>
      <c r="H460" s="12"/>
      <c r="I460" s="13" t="s">
        <v>31</v>
      </c>
      <c r="J460" s="13">
        <v>1</v>
      </c>
      <c r="K460" s="13" t="s">
        <v>31</v>
      </c>
      <c r="L460" s="13" t="s">
        <v>31</v>
      </c>
      <c r="M460" s="13" t="s">
        <v>31</v>
      </c>
      <c r="N460" s="13" t="s">
        <v>31</v>
      </c>
      <c r="O460" s="13" t="s">
        <v>31</v>
      </c>
      <c r="P460" s="13">
        <f t="shared" si="61"/>
        <v>1</v>
      </c>
      <c r="Q460" s="12"/>
      <c r="R460" s="41" t="str">
        <f t="shared" si="57"/>
        <v/>
      </c>
      <c r="S460" s="41">
        <f t="shared" si="57"/>
        <v>459238.44</v>
      </c>
      <c r="T460" s="41" t="str">
        <f t="shared" si="57"/>
        <v/>
      </c>
      <c r="U460" s="41" t="str">
        <f t="shared" si="57"/>
        <v/>
      </c>
      <c r="V460" s="41" t="str">
        <f t="shared" si="57"/>
        <v/>
      </c>
      <c r="W460" s="41" t="str">
        <f t="shared" si="57"/>
        <v/>
      </c>
      <c r="X460" s="41" t="str">
        <f t="shared" si="56"/>
        <v/>
      </c>
      <c r="Y460" s="14">
        <f t="shared" si="62"/>
        <v>0</v>
      </c>
      <c r="Z460" s="12"/>
      <c r="AA460" s="10" t="str">
        <f t="shared" si="59"/>
        <v/>
      </c>
      <c r="AB460" s="10">
        <f t="shared" si="59"/>
        <v>5132.0471428571427</v>
      </c>
      <c r="AC460" s="10" t="str">
        <f t="shared" si="59"/>
        <v/>
      </c>
      <c r="AD460" s="10" t="str">
        <f t="shared" si="59"/>
        <v/>
      </c>
      <c r="AE460" s="10" t="str">
        <f t="shared" si="59"/>
        <v/>
      </c>
      <c r="AF460" s="10" t="str">
        <f t="shared" si="59"/>
        <v/>
      </c>
      <c r="AG460" s="10" t="str">
        <f t="shared" si="58"/>
        <v/>
      </c>
      <c r="AH460" s="14">
        <f t="shared" si="63"/>
        <v>0</v>
      </c>
      <c r="AI460" s="12"/>
      <c r="AJ460" s="11" t="str">
        <f>IFERROR(VLOOKUP(A460,'[1]BP-18 Line Detail'!A$1:AJ$65536,36,FALSE),"")</f>
        <v>All Network</v>
      </c>
    </row>
    <row r="461" spans="1:36" x14ac:dyDescent="0.3">
      <c r="A461" s="15" t="s">
        <v>1512</v>
      </c>
      <c r="B461" s="29" t="str">
        <f>VLOOKUP(A461,'[1]Line Pivot'!A$1:C$65536,2,FALSE)</f>
        <v>MCNARY PH-MCNARY 3&amp;4 NO 3</v>
      </c>
      <c r="C461" s="10">
        <f>VLOOKUP(A461,'[1]Line Pivot'!A$1:C$65536,3,FALSE)</f>
        <v>135173.04999999999</v>
      </c>
      <c r="D461" s="10">
        <f>IFERROR(VLOOKUP(A461,'[1]BP-18 Line Detail'!A$1:C$65536,3,FALSE),"")</f>
        <v>135173.04999999999</v>
      </c>
      <c r="E461" s="11">
        <f t="shared" si="60"/>
        <v>0</v>
      </c>
      <c r="F461" s="12"/>
      <c r="G461" s="10">
        <f>IFERROR(VLOOKUP(A461,'[1]O&amp;M Pivot'!M$1:V$65536,10,FALSE),0)</f>
        <v>139.04142857142858</v>
      </c>
      <c r="H461" s="12"/>
      <c r="I461" s="13">
        <v>1</v>
      </c>
      <c r="J461" s="13" t="s">
        <v>31</v>
      </c>
      <c r="K461" s="13" t="s">
        <v>31</v>
      </c>
      <c r="L461" s="13" t="s">
        <v>31</v>
      </c>
      <c r="M461" s="13" t="s">
        <v>31</v>
      </c>
      <c r="N461" s="13" t="s">
        <v>31</v>
      </c>
      <c r="O461" s="13" t="s">
        <v>31</v>
      </c>
      <c r="P461" s="13">
        <f t="shared" si="61"/>
        <v>1</v>
      </c>
      <c r="Q461" s="12"/>
      <c r="R461" s="41">
        <f t="shared" si="57"/>
        <v>135173.04999999999</v>
      </c>
      <c r="S461" s="41" t="str">
        <f t="shared" si="57"/>
        <v/>
      </c>
      <c r="T461" s="41" t="str">
        <f t="shared" si="57"/>
        <v/>
      </c>
      <c r="U461" s="41" t="str">
        <f t="shared" si="57"/>
        <v/>
      </c>
      <c r="V461" s="41" t="str">
        <f t="shared" si="57"/>
        <v/>
      </c>
      <c r="W461" s="41" t="str">
        <f t="shared" si="57"/>
        <v/>
      </c>
      <c r="X461" s="41" t="str">
        <f t="shared" si="56"/>
        <v/>
      </c>
      <c r="Y461" s="14">
        <f t="shared" si="62"/>
        <v>0</v>
      </c>
      <c r="Z461" s="12"/>
      <c r="AA461" s="10">
        <f t="shared" si="59"/>
        <v>139.04142857142858</v>
      </c>
      <c r="AB461" s="10" t="str">
        <f t="shared" si="59"/>
        <v/>
      </c>
      <c r="AC461" s="10" t="str">
        <f t="shared" si="59"/>
        <v/>
      </c>
      <c r="AD461" s="10" t="str">
        <f t="shared" si="59"/>
        <v/>
      </c>
      <c r="AE461" s="10" t="str">
        <f t="shared" si="59"/>
        <v/>
      </c>
      <c r="AF461" s="10" t="str">
        <f t="shared" si="59"/>
        <v/>
      </c>
      <c r="AG461" s="10" t="str">
        <f t="shared" si="58"/>
        <v/>
      </c>
      <c r="AH461" s="14">
        <f t="shared" si="63"/>
        <v>0</v>
      </c>
      <c r="AI461" s="12"/>
      <c r="AJ461" s="11" t="str">
        <f>IFERROR(VLOOKUP(A461,'[1]BP-18 Line Detail'!A$1:AJ$65536,36,FALSE),"")</f>
        <v>All Generation Integration</v>
      </c>
    </row>
    <row r="462" spans="1:36" x14ac:dyDescent="0.3">
      <c r="A462" s="15" t="s">
        <v>1513</v>
      </c>
      <c r="B462" s="29" t="str">
        <f>VLOOKUP(A462,'[1]Line Pivot'!A$1:C$65536,2,FALSE)</f>
        <v>MCNARY PH-MCNARY NO 1</v>
      </c>
      <c r="C462" s="10">
        <f>VLOOKUP(A462,'[1]Line Pivot'!A$1:C$65536,3,FALSE)</f>
        <v>76682.570000000007</v>
      </c>
      <c r="D462" s="10">
        <f>IFERROR(VLOOKUP(A462,'[1]BP-18 Line Detail'!A$1:C$65536,3,FALSE),"")</f>
        <v>76682.570000000007</v>
      </c>
      <c r="E462" s="11">
        <f t="shared" si="60"/>
        <v>0</v>
      </c>
      <c r="F462" s="12"/>
      <c r="G462" s="10">
        <f>IFERROR(VLOOKUP(A462,'[1]O&amp;M Pivot'!M$1:V$65536,10,FALSE),0)</f>
        <v>162.54428571428571</v>
      </c>
      <c r="H462" s="12"/>
      <c r="I462" s="13">
        <v>1</v>
      </c>
      <c r="J462" s="13" t="s">
        <v>31</v>
      </c>
      <c r="K462" s="13" t="s">
        <v>31</v>
      </c>
      <c r="L462" s="13" t="s">
        <v>31</v>
      </c>
      <c r="M462" s="13" t="s">
        <v>31</v>
      </c>
      <c r="N462" s="13" t="s">
        <v>31</v>
      </c>
      <c r="O462" s="13" t="s">
        <v>31</v>
      </c>
      <c r="P462" s="13">
        <f t="shared" si="61"/>
        <v>1</v>
      </c>
      <c r="Q462" s="12"/>
      <c r="R462" s="41">
        <f t="shared" si="57"/>
        <v>76682.570000000007</v>
      </c>
      <c r="S462" s="41" t="str">
        <f t="shared" si="57"/>
        <v/>
      </c>
      <c r="T462" s="41" t="str">
        <f t="shared" si="57"/>
        <v/>
      </c>
      <c r="U462" s="41" t="str">
        <f t="shared" si="57"/>
        <v/>
      </c>
      <c r="V462" s="41" t="str">
        <f t="shared" si="57"/>
        <v/>
      </c>
      <c r="W462" s="41" t="str">
        <f t="shared" si="57"/>
        <v/>
      </c>
      <c r="X462" s="41" t="str">
        <f t="shared" si="56"/>
        <v/>
      </c>
      <c r="Y462" s="14">
        <f t="shared" si="62"/>
        <v>0</v>
      </c>
      <c r="Z462" s="12"/>
      <c r="AA462" s="10">
        <f t="shared" si="59"/>
        <v>162.54428571428571</v>
      </c>
      <c r="AB462" s="10" t="str">
        <f t="shared" si="59"/>
        <v/>
      </c>
      <c r="AC462" s="10" t="str">
        <f t="shared" si="59"/>
        <v/>
      </c>
      <c r="AD462" s="10" t="str">
        <f t="shared" si="59"/>
        <v/>
      </c>
      <c r="AE462" s="10" t="str">
        <f t="shared" si="59"/>
        <v/>
      </c>
      <c r="AF462" s="10" t="str">
        <f t="shared" si="59"/>
        <v/>
      </c>
      <c r="AG462" s="10" t="str">
        <f t="shared" si="58"/>
        <v/>
      </c>
      <c r="AH462" s="14">
        <f t="shared" si="63"/>
        <v>0</v>
      </c>
      <c r="AI462" s="12"/>
      <c r="AJ462" s="11" t="str">
        <f>IFERROR(VLOOKUP(A462,'[1]BP-18 Line Detail'!A$1:AJ$65536,36,FALSE),"")</f>
        <v>All Generation Integration</v>
      </c>
    </row>
    <row r="463" spans="1:36" x14ac:dyDescent="0.3">
      <c r="A463" s="15" t="s">
        <v>1514</v>
      </c>
      <c r="B463" s="29" t="str">
        <f>VLOOKUP(A463,'[1]Line Pivot'!A$1:C$65536,2,FALSE)</f>
        <v>MCNARY PH-MCNARY NO 2</v>
      </c>
      <c r="C463" s="10">
        <f>VLOOKUP(A463,'[1]Line Pivot'!A$1:C$65536,3,FALSE)</f>
        <v>74361.240000000005</v>
      </c>
      <c r="D463" s="10">
        <f>IFERROR(VLOOKUP(A463,'[1]BP-18 Line Detail'!A$1:C$65536,3,FALSE),"")</f>
        <v>74361.240000000005</v>
      </c>
      <c r="E463" s="11">
        <f t="shared" si="60"/>
        <v>0</v>
      </c>
      <c r="F463" s="12"/>
      <c r="G463" s="10">
        <f>IFERROR(VLOOKUP(A463,'[1]O&amp;M Pivot'!M$1:V$65536,10,FALSE),0)</f>
        <v>-1207.035714285714</v>
      </c>
      <c r="H463" s="12"/>
      <c r="I463" s="13">
        <v>1</v>
      </c>
      <c r="J463" s="13" t="s">
        <v>31</v>
      </c>
      <c r="K463" s="13" t="s">
        <v>31</v>
      </c>
      <c r="L463" s="13" t="s">
        <v>31</v>
      </c>
      <c r="M463" s="13" t="s">
        <v>31</v>
      </c>
      <c r="N463" s="13" t="s">
        <v>31</v>
      </c>
      <c r="O463" s="13" t="s">
        <v>31</v>
      </c>
      <c r="P463" s="13">
        <f t="shared" si="61"/>
        <v>1</v>
      </c>
      <c r="Q463" s="12"/>
      <c r="R463" s="41">
        <f t="shared" si="57"/>
        <v>74361.240000000005</v>
      </c>
      <c r="S463" s="41" t="str">
        <f t="shared" si="57"/>
        <v/>
      </c>
      <c r="T463" s="41" t="str">
        <f t="shared" si="57"/>
        <v/>
      </c>
      <c r="U463" s="41" t="str">
        <f t="shared" si="57"/>
        <v/>
      </c>
      <c r="V463" s="41" t="str">
        <f t="shared" si="57"/>
        <v/>
      </c>
      <c r="W463" s="41" t="str">
        <f t="shared" si="57"/>
        <v/>
      </c>
      <c r="X463" s="41" t="str">
        <f t="shared" si="56"/>
        <v/>
      </c>
      <c r="Y463" s="14">
        <f t="shared" si="62"/>
        <v>0</v>
      </c>
      <c r="Z463" s="12"/>
      <c r="AA463" s="10">
        <f t="shared" si="59"/>
        <v>-1207.035714285714</v>
      </c>
      <c r="AB463" s="10" t="str">
        <f t="shared" si="59"/>
        <v/>
      </c>
      <c r="AC463" s="10" t="str">
        <f t="shared" si="59"/>
        <v/>
      </c>
      <c r="AD463" s="10" t="str">
        <f t="shared" si="59"/>
        <v/>
      </c>
      <c r="AE463" s="10" t="str">
        <f t="shared" si="59"/>
        <v/>
      </c>
      <c r="AF463" s="10" t="str">
        <f t="shared" si="59"/>
        <v/>
      </c>
      <c r="AG463" s="10" t="str">
        <f t="shared" si="58"/>
        <v/>
      </c>
      <c r="AH463" s="14">
        <f t="shared" si="63"/>
        <v>0</v>
      </c>
      <c r="AI463" s="12"/>
      <c r="AJ463" s="11" t="str">
        <f>IFERROR(VLOOKUP(A463,'[1]BP-18 Line Detail'!A$1:AJ$65536,36,FALSE),"")</f>
        <v>All Generation Integration</v>
      </c>
    </row>
    <row r="464" spans="1:36" x14ac:dyDescent="0.3">
      <c r="A464" s="15" t="s">
        <v>1515</v>
      </c>
      <c r="B464" s="29" t="str">
        <f>VLOOKUP(A464,'[1]Line Pivot'!A$1:C$65536,2,FALSE)</f>
        <v>MCNARY PH-MCNARY NO 5</v>
      </c>
      <c r="C464" s="10">
        <f>VLOOKUP(A464,'[1]Line Pivot'!A$1:C$65536,3,FALSE)</f>
        <v>101716.63</v>
      </c>
      <c r="D464" s="10">
        <f>IFERROR(VLOOKUP(A464,'[1]BP-18 Line Detail'!A$1:C$65536,3,FALSE),"")</f>
        <v>101716.63</v>
      </c>
      <c r="E464" s="11">
        <f t="shared" si="60"/>
        <v>0</v>
      </c>
      <c r="F464" s="12"/>
      <c r="G464" s="10">
        <f>IFERROR(VLOOKUP(A464,'[1]O&amp;M Pivot'!M$1:V$65536,10,FALSE),0)</f>
        <v>136.07714285714286</v>
      </c>
      <c r="H464" s="12"/>
      <c r="I464" s="13">
        <v>1</v>
      </c>
      <c r="J464" s="13" t="s">
        <v>31</v>
      </c>
      <c r="K464" s="13" t="s">
        <v>31</v>
      </c>
      <c r="L464" s="13" t="s">
        <v>31</v>
      </c>
      <c r="M464" s="13" t="s">
        <v>31</v>
      </c>
      <c r="N464" s="13" t="s">
        <v>31</v>
      </c>
      <c r="O464" s="13" t="s">
        <v>31</v>
      </c>
      <c r="P464" s="13">
        <f t="shared" si="61"/>
        <v>1</v>
      </c>
      <c r="Q464" s="12"/>
      <c r="R464" s="41">
        <f t="shared" si="57"/>
        <v>101716.63</v>
      </c>
      <c r="S464" s="41" t="str">
        <f t="shared" si="57"/>
        <v/>
      </c>
      <c r="T464" s="41" t="str">
        <f t="shared" si="57"/>
        <v/>
      </c>
      <c r="U464" s="41" t="str">
        <f t="shared" si="57"/>
        <v/>
      </c>
      <c r="V464" s="41" t="str">
        <f t="shared" si="57"/>
        <v/>
      </c>
      <c r="W464" s="41" t="str">
        <f t="shared" si="57"/>
        <v/>
      </c>
      <c r="X464" s="41" t="str">
        <f t="shared" si="56"/>
        <v/>
      </c>
      <c r="Y464" s="14">
        <f t="shared" si="62"/>
        <v>0</v>
      </c>
      <c r="Z464" s="12"/>
      <c r="AA464" s="10">
        <f t="shared" si="59"/>
        <v>136.07714285714286</v>
      </c>
      <c r="AB464" s="10" t="str">
        <f t="shared" si="59"/>
        <v/>
      </c>
      <c r="AC464" s="10" t="str">
        <f t="shared" si="59"/>
        <v/>
      </c>
      <c r="AD464" s="10" t="str">
        <f t="shared" si="59"/>
        <v/>
      </c>
      <c r="AE464" s="10" t="str">
        <f t="shared" si="59"/>
        <v/>
      </c>
      <c r="AF464" s="10" t="str">
        <f t="shared" si="59"/>
        <v/>
      </c>
      <c r="AG464" s="10" t="str">
        <f t="shared" si="58"/>
        <v/>
      </c>
      <c r="AH464" s="14">
        <f t="shared" si="63"/>
        <v>0</v>
      </c>
      <c r="AI464" s="12"/>
      <c r="AJ464" s="11" t="str">
        <f>IFERROR(VLOOKUP(A464,'[1]BP-18 Line Detail'!A$1:AJ$65536,36,FALSE),"")</f>
        <v>All Generation Integration</v>
      </c>
    </row>
    <row r="465" spans="1:36" x14ac:dyDescent="0.3">
      <c r="A465" s="15" t="s">
        <v>1516</v>
      </c>
      <c r="B465" s="29" t="str">
        <f>VLOOKUP(A465,'[1]Line Pivot'!A$1:C$65536,2,FALSE)</f>
        <v>MCNARY PH-MCNARY NO 6</v>
      </c>
      <c r="C465" s="10">
        <f>VLOOKUP(A465,'[1]Line Pivot'!A$1:C$65536,3,FALSE)</f>
        <v>112594.8</v>
      </c>
      <c r="D465" s="10">
        <f>IFERROR(VLOOKUP(A465,'[1]BP-18 Line Detail'!A$1:C$65536,3,FALSE),"")</f>
        <v>112594.8</v>
      </c>
      <c r="E465" s="11">
        <f t="shared" si="60"/>
        <v>0</v>
      </c>
      <c r="F465" s="12"/>
      <c r="G465" s="10">
        <f>IFERROR(VLOOKUP(A465,'[1]O&amp;M Pivot'!M$1:V$65536,10,FALSE),0)</f>
        <v>308.07428571428574</v>
      </c>
      <c r="H465" s="12"/>
      <c r="I465" s="13">
        <v>1</v>
      </c>
      <c r="J465" s="13" t="s">
        <v>31</v>
      </c>
      <c r="K465" s="13" t="s">
        <v>31</v>
      </c>
      <c r="L465" s="13" t="s">
        <v>31</v>
      </c>
      <c r="M465" s="13" t="s">
        <v>31</v>
      </c>
      <c r="N465" s="13" t="s">
        <v>31</v>
      </c>
      <c r="O465" s="13" t="s">
        <v>31</v>
      </c>
      <c r="P465" s="13">
        <f t="shared" si="61"/>
        <v>1</v>
      </c>
      <c r="Q465" s="12"/>
      <c r="R465" s="41">
        <f t="shared" si="57"/>
        <v>112594.8</v>
      </c>
      <c r="S465" s="41" t="str">
        <f t="shared" si="57"/>
        <v/>
      </c>
      <c r="T465" s="41" t="str">
        <f t="shared" si="57"/>
        <v/>
      </c>
      <c r="U465" s="41" t="str">
        <f t="shared" si="57"/>
        <v/>
      </c>
      <c r="V465" s="41" t="str">
        <f t="shared" si="57"/>
        <v/>
      </c>
      <c r="W465" s="41" t="str">
        <f t="shared" si="57"/>
        <v/>
      </c>
      <c r="X465" s="41" t="str">
        <f t="shared" si="56"/>
        <v/>
      </c>
      <c r="Y465" s="14">
        <f t="shared" si="62"/>
        <v>0</v>
      </c>
      <c r="Z465" s="12"/>
      <c r="AA465" s="10">
        <f t="shared" si="59"/>
        <v>308.07428571428574</v>
      </c>
      <c r="AB465" s="10" t="str">
        <f t="shared" si="59"/>
        <v/>
      </c>
      <c r="AC465" s="10" t="str">
        <f t="shared" si="59"/>
        <v/>
      </c>
      <c r="AD465" s="10" t="str">
        <f t="shared" si="59"/>
        <v/>
      </c>
      <c r="AE465" s="10" t="str">
        <f t="shared" si="59"/>
        <v/>
      </c>
      <c r="AF465" s="10" t="str">
        <f t="shared" si="59"/>
        <v/>
      </c>
      <c r="AG465" s="10" t="str">
        <f t="shared" si="58"/>
        <v/>
      </c>
      <c r="AH465" s="14">
        <f t="shared" si="63"/>
        <v>0</v>
      </c>
      <c r="AI465" s="12"/>
      <c r="AJ465" s="11" t="str">
        <f>IFERROR(VLOOKUP(A465,'[1]BP-18 Line Detail'!A$1:AJ$65536,36,FALSE),"")</f>
        <v>All Generation Integration</v>
      </c>
    </row>
    <row r="466" spans="1:36" x14ac:dyDescent="0.3">
      <c r="A466" s="15" t="s">
        <v>1517</v>
      </c>
      <c r="B466" s="29" t="str">
        <f>VLOOKUP(A466,'[1]Line Pivot'!A$1:C$65536,2,FALSE)</f>
        <v>MCNARY-BADGER CANYON NO 1</v>
      </c>
      <c r="C466" s="10">
        <f>VLOOKUP(A466,'[1]Line Pivot'!A$1:C$65536,3,FALSE)</f>
        <v>2668698.21</v>
      </c>
      <c r="D466" s="10">
        <f>IFERROR(VLOOKUP(A466,'[1]BP-18 Line Detail'!A$1:C$65536,3,FALSE),"")</f>
        <v>2668698.21</v>
      </c>
      <c r="E466" s="11">
        <f t="shared" si="60"/>
        <v>0</v>
      </c>
      <c r="F466" s="12"/>
      <c r="G466" s="10">
        <f>IFERROR(VLOOKUP(A466,'[1]O&amp;M Pivot'!M$1:V$65536,10,FALSE),0)</f>
        <v>7273.5514285714289</v>
      </c>
      <c r="H466" s="12"/>
      <c r="I466" s="13" t="s">
        <v>31</v>
      </c>
      <c r="J466" s="13">
        <v>1</v>
      </c>
      <c r="K466" s="13" t="s">
        <v>31</v>
      </c>
      <c r="L466" s="13" t="s">
        <v>31</v>
      </c>
      <c r="M466" s="13" t="s">
        <v>31</v>
      </c>
      <c r="N466" s="13" t="s">
        <v>31</v>
      </c>
      <c r="O466" s="13" t="s">
        <v>31</v>
      </c>
      <c r="P466" s="13">
        <f t="shared" si="61"/>
        <v>1</v>
      </c>
      <c r="Q466" s="12"/>
      <c r="R466" s="41" t="str">
        <f t="shared" si="57"/>
        <v/>
      </c>
      <c r="S466" s="41">
        <f t="shared" si="57"/>
        <v>2668698.21</v>
      </c>
      <c r="T466" s="41" t="str">
        <f t="shared" si="57"/>
        <v/>
      </c>
      <c r="U466" s="41" t="str">
        <f t="shared" si="57"/>
        <v/>
      </c>
      <c r="V466" s="41" t="str">
        <f t="shared" si="57"/>
        <v/>
      </c>
      <c r="W466" s="41" t="str">
        <f t="shared" si="57"/>
        <v/>
      </c>
      <c r="X466" s="41" t="str">
        <f t="shared" si="56"/>
        <v/>
      </c>
      <c r="Y466" s="14">
        <f t="shared" si="62"/>
        <v>0</v>
      </c>
      <c r="Z466" s="12"/>
      <c r="AA466" s="10" t="str">
        <f t="shared" si="59"/>
        <v/>
      </c>
      <c r="AB466" s="10">
        <f t="shared" si="59"/>
        <v>7273.5514285714289</v>
      </c>
      <c r="AC466" s="10" t="str">
        <f t="shared" si="59"/>
        <v/>
      </c>
      <c r="AD466" s="10" t="str">
        <f t="shared" si="59"/>
        <v/>
      </c>
      <c r="AE466" s="10" t="str">
        <f t="shared" si="59"/>
        <v/>
      </c>
      <c r="AF466" s="10" t="str">
        <f t="shared" si="59"/>
        <v/>
      </c>
      <c r="AG466" s="10" t="str">
        <f t="shared" si="58"/>
        <v/>
      </c>
      <c r="AH466" s="14">
        <f t="shared" si="63"/>
        <v>0</v>
      </c>
      <c r="AI466" s="12"/>
      <c r="AJ466" s="11" t="str">
        <f>IFERROR(VLOOKUP(A466,'[1]BP-18 Line Detail'!A$1:AJ$65536,36,FALSE),"")</f>
        <v>All Network</v>
      </c>
    </row>
    <row r="467" spans="1:36" x14ac:dyDescent="0.3">
      <c r="A467" s="15" t="s">
        <v>1518</v>
      </c>
      <c r="B467" s="29" t="str">
        <f>VLOOKUP(A467,'[1]Line Pivot'!A$1:C$65536,2,FALSE)</f>
        <v>MCNARY-BADGER CANYON NO 1 ML BENTON CO, WA</v>
      </c>
      <c r="C467" s="10">
        <f>VLOOKUP(A467,'[1]Line Pivot'!A$1:C$65536,3,FALSE)</f>
        <v>5106906.83</v>
      </c>
      <c r="D467" s="10">
        <f>IFERROR(VLOOKUP(A467,'[1]BP-18 Line Detail'!A$1:C$65536,3,FALSE),"")</f>
        <v>5106906.83</v>
      </c>
      <c r="E467" s="11">
        <f t="shared" si="60"/>
        <v>0</v>
      </c>
      <c r="F467" s="12"/>
      <c r="G467" s="10">
        <f>IFERROR(VLOOKUP(A467,'[1]O&amp;M Pivot'!M$1:V$65536,10,FALSE),0)</f>
        <v>0</v>
      </c>
      <c r="H467" s="12"/>
      <c r="I467" s="13" t="s">
        <v>31</v>
      </c>
      <c r="J467" s="13">
        <v>1</v>
      </c>
      <c r="K467" s="13" t="s">
        <v>31</v>
      </c>
      <c r="L467" s="13" t="s">
        <v>31</v>
      </c>
      <c r="M467" s="13" t="s">
        <v>31</v>
      </c>
      <c r="N467" s="13" t="s">
        <v>31</v>
      </c>
      <c r="O467" s="13" t="s">
        <v>31</v>
      </c>
      <c r="P467" s="13">
        <f t="shared" si="61"/>
        <v>1</v>
      </c>
      <c r="Q467" s="12"/>
      <c r="R467" s="41" t="str">
        <f t="shared" si="57"/>
        <v/>
      </c>
      <c r="S467" s="41">
        <f t="shared" si="57"/>
        <v>5106906.83</v>
      </c>
      <c r="T467" s="41" t="str">
        <f t="shared" si="57"/>
        <v/>
      </c>
      <c r="U467" s="41" t="str">
        <f t="shared" si="57"/>
        <v/>
      </c>
      <c r="V467" s="41" t="str">
        <f t="shared" si="57"/>
        <v/>
      </c>
      <c r="W467" s="41" t="str">
        <f t="shared" si="57"/>
        <v/>
      </c>
      <c r="X467" s="41" t="str">
        <f t="shared" si="56"/>
        <v/>
      </c>
      <c r="Y467" s="14">
        <f t="shared" si="62"/>
        <v>0</v>
      </c>
      <c r="Z467" s="12"/>
      <c r="AA467" s="10" t="str">
        <f t="shared" si="59"/>
        <v/>
      </c>
      <c r="AB467" s="10">
        <f t="shared" si="59"/>
        <v>0</v>
      </c>
      <c r="AC467" s="10" t="str">
        <f t="shared" si="59"/>
        <v/>
      </c>
      <c r="AD467" s="10" t="str">
        <f t="shared" si="59"/>
        <v/>
      </c>
      <c r="AE467" s="10" t="str">
        <f t="shared" si="59"/>
        <v/>
      </c>
      <c r="AF467" s="10" t="str">
        <f t="shared" si="59"/>
        <v/>
      </c>
      <c r="AG467" s="10" t="str">
        <f t="shared" si="58"/>
        <v/>
      </c>
      <c r="AH467" s="14">
        <f t="shared" si="63"/>
        <v>0</v>
      </c>
      <c r="AI467" s="12"/>
      <c r="AJ467" s="11" t="str">
        <f>IFERROR(VLOOKUP(A467,'[1]BP-18 Line Detail'!A$1:AJ$65536,36,FALSE),"")</f>
        <v>New.  All Network.</v>
      </c>
    </row>
    <row r="468" spans="1:36" x14ac:dyDescent="0.3">
      <c r="A468" s="15" t="s">
        <v>1519</v>
      </c>
      <c r="B468" s="29" t="str">
        <f>VLOOKUP(A468,'[1]Line Pivot'!A$1:C$65536,2,FALSE)</f>
        <v>MCNARY-COYOTE SPRINGS NO 1</v>
      </c>
      <c r="C468" s="10">
        <f>VLOOKUP(A468,'[1]Line Pivot'!A$1:C$65536,3,FALSE)</f>
        <v>2077322.86</v>
      </c>
      <c r="D468" s="10">
        <f>IFERROR(VLOOKUP(A468,'[1]BP-18 Line Detail'!A$1:C$65536,3,FALSE),"")</f>
        <v>2077322.8599999999</v>
      </c>
      <c r="E468" s="11">
        <f t="shared" si="60"/>
        <v>1.1208206877089373E-16</v>
      </c>
      <c r="F468" s="12"/>
      <c r="G468" s="10">
        <f>IFERROR(VLOOKUP(A468,'[1]O&amp;M Pivot'!M$1:V$65536,10,FALSE),0)</f>
        <v>6817.6442857142856</v>
      </c>
      <c r="H468" s="12"/>
      <c r="I468" s="13" t="s">
        <v>31</v>
      </c>
      <c r="J468" s="13">
        <v>1</v>
      </c>
      <c r="K468" s="13" t="s">
        <v>31</v>
      </c>
      <c r="L468" s="13" t="s">
        <v>31</v>
      </c>
      <c r="M468" s="13" t="s">
        <v>31</v>
      </c>
      <c r="N468" s="13" t="s">
        <v>31</v>
      </c>
      <c r="O468" s="13" t="s">
        <v>31</v>
      </c>
      <c r="P468" s="13">
        <f t="shared" si="61"/>
        <v>1</v>
      </c>
      <c r="Q468" s="12"/>
      <c r="R468" s="41" t="str">
        <f t="shared" si="57"/>
        <v/>
      </c>
      <c r="S468" s="41">
        <f t="shared" si="57"/>
        <v>2077322.86</v>
      </c>
      <c r="T468" s="41" t="str">
        <f t="shared" si="57"/>
        <v/>
      </c>
      <c r="U468" s="41" t="str">
        <f t="shared" ref="U468:X531" si="64">IFERROR(L468*$C468,"")</f>
        <v/>
      </c>
      <c r="V468" s="41" t="str">
        <f t="shared" si="64"/>
        <v/>
      </c>
      <c r="W468" s="41" t="str">
        <f t="shared" si="64"/>
        <v/>
      </c>
      <c r="X468" s="41" t="str">
        <f t="shared" si="56"/>
        <v/>
      </c>
      <c r="Y468" s="14">
        <f t="shared" si="62"/>
        <v>0</v>
      </c>
      <c r="Z468" s="12"/>
      <c r="AA468" s="10" t="str">
        <f t="shared" si="59"/>
        <v/>
      </c>
      <c r="AB468" s="10">
        <f t="shared" si="59"/>
        <v>6817.6442857142856</v>
      </c>
      <c r="AC468" s="10" t="str">
        <f t="shared" si="59"/>
        <v/>
      </c>
      <c r="AD468" s="10" t="str">
        <f t="shared" si="59"/>
        <v/>
      </c>
      <c r="AE468" s="10" t="str">
        <f t="shared" si="59"/>
        <v/>
      </c>
      <c r="AF468" s="10" t="str">
        <f t="shared" si="59"/>
        <v/>
      </c>
      <c r="AG468" s="10" t="str">
        <f t="shared" si="58"/>
        <v/>
      </c>
      <c r="AH468" s="14">
        <f t="shared" si="63"/>
        <v>0</v>
      </c>
      <c r="AI468" s="12"/>
      <c r="AJ468" s="11" t="str">
        <f>IFERROR(VLOOKUP(A468,'[1]BP-18 Line Detail'!A$1:AJ$65536,36,FALSE),"")</f>
        <v>All Network</v>
      </c>
    </row>
    <row r="469" spans="1:36" x14ac:dyDescent="0.3">
      <c r="A469" s="15" t="s">
        <v>1520</v>
      </c>
      <c r="B469" s="29" t="str">
        <f>VLOOKUP(A469,'[1]Line Pivot'!A$1:C$65536,2,FALSE)</f>
        <v>MCNARY-FRANKLIN NO 2</v>
      </c>
      <c r="C469" s="10">
        <f>VLOOKUP(A469,'[1]Line Pivot'!A$1:C$65536,3,FALSE)</f>
        <v>1875825.9529999997</v>
      </c>
      <c r="D469" s="10">
        <f>IFERROR(VLOOKUP(A469,'[1]BP-18 Line Detail'!A$1:C$65536,3,FALSE),"")</f>
        <v>1875825.9529999997</v>
      </c>
      <c r="E469" s="11">
        <f t="shared" si="60"/>
        <v>0</v>
      </c>
      <c r="F469" s="12"/>
      <c r="G469" s="10">
        <f>IFERROR(VLOOKUP(A469,'[1]O&amp;M Pivot'!M$1:V$65536,10,FALSE),0)</f>
        <v>15292.925714285713</v>
      </c>
      <c r="H469" s="12"/>
      <c r="I469" s="13" t="s">
        <v>31</v>
      </c>
      <c r="J469" s="13">
        <v>1</v>
      </c>
      <c r="K469" s="13" t="s">
        <v>31</v>
      </c>
      <c r="L469" s="13" t="s">
        <v>31</v>
      </c>
      <c r="M469" s="13" t="s">
        <v>31</v>
      </c>
      <c r="N469" s="13" t="s">
        <v>31</v>
      </c>
      <c r="O469" s="13" t="s">
        <v>31</v>
      </c>
      <c r="P469" s="13">
        <f t="shared" si="61"/>
        <v>1</v>
      </c>
      <c r="Q469" s="12"/>
      <c r="R469" s="41" t="str">
        <f t="shared" ref="R469:X532" si="65">IFERROR(I469*$C469,"")</f>
        <v/>
      </c>
      <c r="S469" s="41">
        <f t="shared" si="65"/>
        <v>1875825.9529999997</v>
      </c>
      <c r="T469" s="41" t="str">
        <f t="shared" si="65"/>
        <v/>
      </c>
      <c r="U469" s="41" t="str">
        <f t="shared" si="64"/>
        <v/>
      </c>
      <c r="V469" s="41" t="str">
        <f t="shared" si="64"/>
        <v/>
      </c>
      <c r="W469" s="41" t="str">
        <f t="shared" si="64"/>
        <v/>
      </c>
      <c r="X469" s="41" t="str">
        <f t="shared" si="56"/>
        <v/>
      </c>
      <c r="Y469" s="14">
        <f t="shared" si="62"/>
        <v>0</v>
      </c>
      <c r="Z469" s="12"/>
      <c r="AA469" s="10" t="str">
        <f t="shared" si="59"/>
        <v/>
      </c>
      <c r="AB469" s="10">
        <f t="shared" si="59"/>
        <v>15292.925714285713</v>
      </c>
      <c r="AC469" s="10" t="str">
        <f t="shared" si="59"/>
        <v/>
      </c>
      <c r="AD469" s="10" t="str">
        <f t="shared" si="59"/>
        <v/>
      </c>
      <c r="AE469" s="10" t="str">
        <f t="shared" si="59"/>
        <v/>
      </c>
      <c r="AF469" s="10" t="str">
        <f t="shared" si="59"/>
        <v/>
      </c>
      <c r="AG469" s="10" t="str">
        <f t="shared" si="58"/>
        <v/>
      </c>
      <c r="AH469" s="14">
        <f t="shared" si="63"/>
        <v>0</v>
      </c>
      <c r="AI469" s="12"/>
      <c r="AJ469" s="11" t="str">
        <f>IFERROR(VLOOKUP(A469,'[1]BP-18 Line Detail'!A$1:AJ$65536,36,FALSE),"")</f>
        <v>All Network</v>
      </c>
    </row>
    <row r="470" spans="1:36" x14ac:dyDescent="0.3">
      <c r="A470" s="15" t="s">
        <v>1521</v>
      </c>
      <c r="B470" s="29" t="str">
        <f>VLOOKUP(A470,'[1]Line Pivot'!A$1:C$65536,2,FALSE)</f>
        <v>MCNARY-HORSE HEAVEN NO 1</v>
      </c>
      <c r="C470" s="10">
        <f>VLOOKUP(A470,'[1]Line Pivot'!A$1:C$65536,3,FALSE)</f>
        <v>13284118.870000001</v>
      </c>
      <c r="D470" s="10">
        <f>IFERROR(VLOOKUP(A470,'[1]BP-18 Line Detail'!A$1:C$65536,3,FALSE),"")</f>
        <v>13284118.869999999</v>
      </c>
      <c r="E470" s="11">
        <f t="shared" si="60"/>
        <v>1.4021593509204703E-16</v>
      </c>
      <c r="F470" s="12"/>
      <c r="G470" s="10">
        <f>IFERROR(VLOOKUP(A470,'[1]O&amp;M Pivot'!M$1:V$65536,10,FALSE),0)</f>
        <v>5129.1928571428571</v>
      </c>
      <c r="H470" s="12"/>
      <c r="I470" s="13" t="s">
        <v>31</v>
      </c>
      <c r="J470" s="13">
        <v>1</v>
      </c>
      <c r="K470" s="13" t="s">
        <v>31</v>
      </c>
      <c r="L470" s="13" t="s">
        <v>31</v>
      </c>
      <c r="M470" s="13" t="s">
        <v>31</v>
      </c>
      <c r="N470" s="13" t="s">
        <v>31</v>
      </c>
      <c r="O470" s="13" t="s">
        <v>31</v>
      </c>
      <c r="P470" s="13">
        <f t="shared" si="61"/>
        <v>1</v>
      </c>
      <c r="Q470" s="12"/>
      <c r="R470" s="41" t="str">
        <f t="shared" si="65"/>
        <v/>
      </c>
      <c r="S470" s="41">
        <f t="shared" si="65"/>
        <v>13284118.870000001</v>
      </c>
      <c r="T470" s="41" t="str">
        <f t="shared" si="65"/>
        <v/>
      </c>
      <c r="U470" s="41" t="str">
        <f t="shared" si="64"/>
        <v/>
      </c>
      <c r="V470" s="41" t="str">
        <f t="shared" si="64"/>
        <v/>
      </c>
      <c r="W470" s="41" t="str">
        <f t="shared" si="64"/>
        <v/>
      </c>
      <c r="X470" s="41" t="str">
        <f t="shared" si="56"/>
        <v/>
      </c>
      <c r="Y470" s="14">
        <f t="shared" si="62"/>
        <v>0</v>
      </c>
      <c r="Z470" s="12"/>
      <c r="AA470" s="10" t="str">
        <f t="shared" si="59"/>
        <v/>
      </c>
      <c r="AB470" s="10">
        <f t="shared" si="59"/>
        <v>5129.1928571428571</v>
      </c>
      <c r="AC470" s="10" t="str">
        <f t="shared" si="59"/>
        <v/>
      </c>
      <c r="AD470" s="10" t="str">
        <f t="shared" si="59"/>
        <v/>
      </c>
      <c r="AE470" s="10" t="str">
        <f t="shared" si="59"/>
        <v/>
      </c>
      <c r="AF470" s="10" t="str">
        <f t="shared" si="59"/>
        <v/>
      </c>
      <c r="AG470" s="10" t="str">
        <f t="shared" si="58"/>
        <v/>
      </c>
      <c r="AH470" s="14">
        <f t="shared" si="63"/>
        <v>0</v>
      </c>
      <c r="AI470" s="12"/>
      <c r="AJ470" s="11" t="str">
        <f>IFERROR(VLOOKUP(A470,'[1]BP-18 Line Detail'!A$1:AJ$65536,36,FALSE),"")</f>
        <v>All Network</v>
      </c>
    </row>
    <row r="471" spans="1:36" x14ac:dyDescent="0.3">
      <c r="A471" s="15" t="s">
        <v>1522</v>
      </c>
      <c r="B471" s="29" t="str">
        <f>VLOOKUP(A471,'[1]Line Pivot'!A$1:C$65536,2,FALSE)</f>
        <v>MCNARY-JOHN DAY NO 2</v>
      </c>
      <c r="C471" s="10">
        <f>VLOOKUP(A471,'[1]Line Pivot'!A$1:C$65536,3,FALSE)</f>
        <v>136519590.54999998</v>
      </c>
      <c r="D471" s="10">
        <f>IFERROR(VLOOKUP(A471,'[1]BP-18 Line Detail'!A$1:C$65536,3,FALSE),"")</f>
        <v>135877031.71000001</v>
      </c>
      <c r="E471" s="11">
        <f t="shared" si="60"/>
        <v>4.728973189312642E-3</v>
      </c>
      <c r="F471" s="12"/>
      <c r="G471" s="10">
        <f>IFERROR(VLOOKUP(A471,'[1]O&amp;M Pivot'!M$1:V$65536,10,FALSE),0)</f>
        <v>14770.037142857143</v>
      </c>
      <c r="H471" s="12"/>
      <c r="I471" s="13" t="s">
        <v>31</v>
      </c>
      <c r="J471" s="13">
        <v>1</v>
      </c>
      <c r="K471" s="13" t="s">
        <v>31</v>
      </c>
      <c r="L471" s="13" t="s">
        <v>31</v>
      </c>
      <c r="M471" s="13" t="s">
        <v>31</v>
      </c>
      <c r="N471" s="13" t="s">
        <v>31</v>
      </c>
      <c r="O471" s="13" t="s">
        <v>31</v>
      </c>
      <c r="P471" s="13">
        <f t="shared" si="61"/>
        <v>1</v>
      </c>
      <c r="Q471" s="12"/>
      <c r="R471" s="41" t="str">
        <f t="shared" si="65"/>
        <v/>
      </c>
      <c r="S471" s="41">
        <f t="shared" si="65"/>
        <v>136519590.54999998</v>
      </c>
      <c r="T471" s="41" t="str">
        <f t="shared" si="65"/>
        <v/>
      </c>
      <c r="U471" s="41" t="str">
        <f t="shared" si="64"/>
        <v/>
      </c>
      <c r="V471" s="41" t="str">
        <f t="shared" si="64"/>
        <v/>
      </c>
      <c r="W471" s="41" t="str">
        <f t="shared" si="64"/>
        <v/>
      </c>
      <c r="X471" s="41" t="str">
        <f t="shared" si="56"/>
        <v/>
      </c>
      <c r="Y471" s="14">
        <f t="shared" si="62"/>
        <v>0</v>
      </c>
      <c r="Z471" s="12"/>
      <c r="AA471" s="10" t="str">
        <f t="shared" si="59"/>
        <v/>
      </c>
      <c r="AB471" s="10">
        <f t="shared" si="59"/>
        <v>14770.037142857143</v>
      </c>
      <c r="AC471" s="10" t="str">
        <f t="shared" si="59"/>
        <v/>
      </c>
      <c r="AD471" s="10" t="str">
        <f t="shared" si="59"/>
        <v/>
      </c>
      <c r="AE471" s="10" t="str">
        <f t="shared" si="59"/>
        <v/>
      </c>
      <c r="AF471" s="10" t="str">
        <f t="shared" si="59"/>
        <v/>
      </c>
      <c r="AG471" s="10" t="str">
        <f t="shared" si="58"/>
        <v/>
      </c>
      <c r="AH471" s="14">
        <f t="shared" si="63"/>
        <v>0</v>
      </c>
      <c r="AI471" s="12"/>
      <c r="AJ471" s="11" t="str">
        <f>IFERROR(VLOOKUP(A471,'[1]BP-18 Line Detail'!A$1:AJ$65536,36,FALSE),"")</f>
        <v>All Network.  REM 2/26/13</v>
      </c>
    </row>
    <row r="472" spans="1:36" x14ac:dyDescent="0.3">
      <c r="A472" s="15" t="s">
        <v>1523</v>
      </c>
      <c r="B472" s="29" t="str">
        <f>VLOOKUP(A472,'[1]Line Pivot'!A$1:C$65536,2,FALSE)</f>
        <v>MCNARY-JONES CANYON NO 1 (ML UMATILLA CO)</v>
      </c>
      <c r="C472" s="10">
        <f>VLOOKUP(A472,'[1]Line Pivot'!A$1:C$65536,3,FALSE)</f>
        <v>245286.34</v>
      </c>
      <c r="D472" s="10">
        <f>IFERROR(VLOOKUP(A472,'[1]BP-18 Line Detail'!A$1:C$65536,3,FALSE),"")</f>
        <v>242292.96999999997</v>
      </c>
      <c r="E472" s="11">
        <f t="shared" si="60"/>
        <v>1.2354341110268386E-2</v>
      </c>
      <c r="F472" s="12"/>
      <c r="G472" s="10">
        <f>IFERROR(VLOOKUP(A472,'[1]O&amp;M Pivot'!M$1:V$65536,10,FALSE),0)</f>
        <v>0</v>
      </c>
      <c r="H472" s="12"/>
      <c r="I472" s="13"/>
      <c r="J472" s="13">
        <v>1</v>
      </c>
      <c r="K472" s="13"/>
      <c r="L472" s="13"/>
      <c r="M472" s="13"/>
      <c r="N472" s="13"/>
      <c r="O472" s="13"/>
      <c r="P472" s="13">
        <f t="shared" si="61"/>
        <v>1</v>
      </c>
      <c r="Q472" s="12"/>
      <c r="R472" s="41">
        <f t="shared" si="65"/>
        <v>0</v>
      </c>
      <c r="S472" s="41">
        <f t="shared" si="65"/>
        <v>245286.34</v>
      </c>
      <c r="T472" s="41">
        <f t="shared" si="65"/>
        <v>0</v>
      </c>
      <c r="U472" s="41">
        <f t="shared" si="64"/>
        <v>0</v>
      </c>
      <c r="V472" s="41">
        <f t="shared" si="64"/>
        <v>0</v>
      </c>
      <c r="W472" s="41">
        <f t="shared" si="64"/>
        <v>0</v>
      </c>
      <c r="X472" s="41">
        <f t="shared" si="56"/>
        <v>0</v>
      </c>
      <c r="Y472" s="14">
        <f t="shared" si="62"/>
        <v>0</v>
      </c>
      <c r="Z472" s="12"/>
      <c r="AA472" s="10">
        <f t="shared" si="59"/>
        <v>0</v>
      </c>
      <c r="AB472" s="10">
        <f t="shared" si="59"/>
        <v>0</v>
      </c>
      <c r="AC472" s="10">
        <f t="shared" si="59"/>
        <v>0</v>
      </c>
      <c r="AD472" s="10">
        <f t="shared" ref="AD472:AG535" si="66">IFERROR(L472*$G472,"")</f>
        <v>0</v>
      </c>
      <c r="AE472" s="10">
        <f t="shared" si="66"/>
        <v>0</v>
      </c>
      <c r="AF472" s="10">
        <f t="shared" si="66"/>
        <v>0</v>
      </c>
      <c r="AG472" s="10">
        <f t="shared" si="58"/>
        <v>0</v>
      </c>
      <c r="AH472" s="14">
        <f t="shared" si="63"/>
        <v>0</v>
      </c>
      <c r="AI472" s="12"/>
      <c r="AJ472" s="11" t="str">
        <f>IFERROR(VLOOKUP(A472,'[1]BP-18 Line Detail'!A$1:AJ$65536,36,FALSE),"")</f>
        <v>New ML.  All Network consistent with other investment on this line (LTD 3/28/17)</v>
      </c>
    </row>
    <row r="473" spans="1:36" x14ac:dyDescent="0.3">
      <c r="A473" s="15" t="s">
        <v>1524</v>
      </c>
      <c r="B473" s="29" t="str">
        <f>VLOOKUP(A473,'[1]Line Pivot'!A$1:C$65536,2,FALSE)</f>
        <v>MCNARY-MORROW FLAT NO 1</v>
      </c>
      <c r="C473" s="10">
        <f>VLOOKUP(A473,'[1]Line Pivot'!A$1:C$65536,3,FALSE)</f>
        <v>5975461.1899999995</v>
      </c>
      <c r="D473" s="10">
        <f>IFERROR(VLOOKUP(A473,'[1]BP-18 Line Detail'!A$1:C$65536,3,FALSE),"")</f>
        <v>6115820.1200000001</v>
      </c>
      <c r="E473" s="11">
        <f t="shared" si="60"/>
        <v>-2.2950140332119617E-2</v>
      </c>
      <c r="F473" s="12"/>
      <c r="G473" s="10">
        <f>IFERROR(VLOOKUP(A473,'[1]O&amp;M Pivot'!M$1:V$65536,10,FALSE),0)</f>
        <v>4978.5528571428576</v>
      </c>
      <c r="H473" s="12"/>
      <c r="I473" s="13" t="s">
        <v>31</v>
      </c>
      <c r="J473" s="13">
        <v>1</v>
      </c>
      <c r="K473" s="13" t="s">
        <v>31</v>
      </c>
      <c r="L473" s="13" t="s">
        <v>31</v>
      </c>
      <c r="M473" s="13" t="s">
        <v>31</v>
      </c>
      <c r="N473" s="13" t="s">
        <v>31</v>
      </c>
      <c r="O473" s="13" t="s">
        <v>31</v>
      </c>
      <c r="P473" s="13">
        <f t="shared" si="61"/>
        <v>1</v>
      </c>
      <c r="Q473" s="12"/>
      <c r="R473" s="41" t="str">
        <f t="shared" si="65"/>
        <v/>
      </c>
      <c r="S473" s="41">
        <f t="shared" si="65"/>
        <v>5975461.1899999995</v>
      </c>
      <c r="T473" s="41" t="str">
        <f t="shared" si="65"/>
        <v/>
      </c>
      <c r="U473" s="41" t="str">
        <f t="shared" si="64"/>
        <v/>
      </c>
      <c r="V473" s="41" t="str">
        <f t="shared" si="64"/>
        <v/>
      </c>
      <c r="W473" s="41" t="str">
        <f t="shared" si="64"/>
        <v/>
      </c>
      <c r="X473" s="41" t="str">
        <f t="shared" si="56"/>
        <v/>
      </c>
      <c r="Y473" s="14">
        <f t="shared" si="62"/>
        <v>0</v>
      </c>
      <c r="Z473" s="12"/>
      <c r="AA473" s="10" t="str">
        <f t="shared" ref="AA473:AG536" si="67">IFERROR(I473*$G473,"")</f>
        <v/>
      </c>
      <c r="AB473" s="10">
        <f t="shared" si="67"/>
        <v>4978.5528571428576</v>
      </c>
      <c r="AC473" s="10" t="str">
        <f t="shared" si="67"/>
        <v/>
      </c>
      <c r="AD473" s="10" t="str">
        <f t="shared" si="66"/>
        <v/>
      </c>
      <c r="AE473" s="10" t="str">
        <f t="shared" si="66"/>
        <v/>
      </c>
      <c r="AF473" s="10" t="str">
        <f t="shared" si="66"/>
        <v/>
      </c>
      <c r="AG473" s="10" t="str">
        <f t="shared" si="58"/>
        <v/>
      </c>
      <c r="AH473" s="14">
        <f t="shared" si="63"/>
        <v>0</v>
      </c>
      <c r="AI473" s="12"/>
      <c r="AJ473" s="11" t="str">
        <f>IFERROR(VLOOKUP(A473,'[1]BP-18 Line Detail'!A$1:AJ$65536,36,FALSE),"")</f>
        <v>All Network</v>
      </c>
    </row>
    <row r="474" spans="1:36" x14ac:dyDescent="0.3">
      <c r="A474" s="15" t="s">
        <v>1525</v>
      </c>
      <c r="B474" s="29" t="str">
        <f>VLOOKUP(A474,'[1]Line Pivot'!A$1:C$65536,2,FALSE)</f>
        <v>MCNARY-MORROW FLAT NO 2</v>
      </c>
      <c r="C474" s="10">
        <f>VLOOKUP(A474,'[1]Line Pivot'!A$1:C$65536,3,FALSE)</f>
        <v>6740069.4399999995</v>
      </c>
      <c r="D474" s="10">
        <f>IFERROR(VLOOKUP(A474,'[1]BP-18 Line Detail'!A$1:C$65536,3,FALSE),"")</f>
        <v>6939216.6500000004</v>
      </c>
      <c r="E474" s="11">
        <f t="shared" si="60"/>
        <v>-2.8698802767600704E-2</v>
      </c>
      <c r="F474" s="12"/>
      <c r="G474" s="10">
        <f>IFERROR(VLOOKUP(A474,'[1]O&amp;M Pivot'!M$1:V$65536,10,FALSE),0)</f>
        <v>2318.9185714285713</v>
      </c>
      <c r="H474" s="12"/>
      <c r="I474" s="13" t="s">
        <v>31</v>
      </c>
      <c r="J474" s="13">
        <v>1</v>
      </c>
      <c r="K474" s="13" t="s">
        <v>31</v>
      </c>
      <c r="L474" s="13" t="s">
        <v>31</v>
      </c>
      <c r="M474" s="13" t="s">
        <v>31</v>
      </c>
      <c r="N474" s="13" t="s">
        <v>31</v>
      </c>
      <c r="O474" s="13" t="s">
        <v>31</v>
      </c>
      <c r="P474" s="13">
        <f t="shared" si="61"/>
        <v>1</v>
      </c>
      <c r="Q474" s="12"/>
      <c r="R474" s="41" t="str">
        <f t="shared" si="65"/>
        <v/>
      </c>
      <c r="S474" s="41">
        <f t="shared" si="65"/>
        <v>6740069.4399999995</v>
      </c>
      <c r="T474" s="41" t="str">
        <f t="shared" si="65"/>
        <v/>
      </c>
      <c r="U474" s="41" t="str">
        <f t="shared" si="64"/>
        <v/>
      </c>
      <c r="V474" s="41" t="str">
        <f t="shared" si="64"/>
        <v/>
      </c>
      <c r="W474" s="41" t="str">
        <f t="shared" si="64"/>
        <v/>
      </c>
      <c r="X474" s="41" t="str">
        <f t="shared" si="56"/>
        <v/>
      </c>
      <c r="Y474" s="14">
        <f t="shared" si="62"/>
        <v>0</v>
      </c>
      <c r="Z474" s="12"/>
      <c r="AA474" s="10" t="str">
        <f t="shared" si="67"/>
        <v/>
      </c>
      <c r="AB474" s="10">
        <f t="shared" si="67"/>
        <v>2318.9185714285713</v>
      </c>
      <c r="AC474" s="10" t="str">
        <f t="shared" si="67"/>
        <v/>
      </c>
      <c r="AD474" s="10" t="str">
        <f t="shared" si="66"/>
        <v/>
      </c>
      <c r="AE474" s="10" t="str">
        <f t="shared" si="66"/>
        <v/>
      </c>
      <c r="AF474" s="10" t="str">
        <f t="shared" si="66"/>
        <v/>
      </c>
      <c r="AG474" s="10" t="str">
        <f t="shared" si="58"/>
        <v/>
      </c>
      <c r="AH474" s="14">
        <f t="shared" si="63"/>
        <v>0</v>
      </c>
      <c r="AI474" s="12"/>
      <c r="AJ474" s="11" t="str">
        <f>IFERROR(VLOOKUP(A474,'[1]BP-18 Line Detail'!A$1:AJ$65536,36,FALSE),"")</f>
        <v>All Network</v>
      </c>
    </row>
    <row r="475" spans="1:36" x14ac:dyDescent="0.3">
      <c r="A475" s="15" t="s">
        <v>1526</v>
      </c>
      <c r="B475" s="29" t="str">
        <f>VLOOKUP(A475,'[1]Line Pivot'!A$1:C$65536,2,FALSE)</f>
        <v>MCNARY-ROSS NO 1</v>
      </c>
      <c r="C475" s="10">
        <f>VLOOKUP(A475,'[1]Line Pivot'!A$1:C$65536,3,FALSE)</f>
        <v>16999672.629999999</v>
      </c>
      <c r="D475" s="10">
        <f>IFERROR(VLOOKUP(A475,'[1]BP-18 Line Detail'!A$1:C$65536,3,FALSE),"")</f>
        <v>16999672.630000003</v>
      </c>
      <c r="E475" s="11">
        <f t="shared" si="60"/>
        <v>-2.1913894341045986E-16</v>
      </c>
      <c r="F475" s="12"/>
      <c r="G475" s="10">
        <f>IFERROR(VLOOKUP(A475,'[1]O&amp;M Pivot'!M$1:V$65536,10,FALSE),0)</f>
        <v>67646.509999999995</v>
      </c>
      <c r="H475" s="12"/>
      <c r="I475" s="13" t="s">
        <v>31</v>
      </c>
      <c r="J475" s="13">
        <v>1</v>
      </c>
      <c r="K475" s="13" t="s">
        <v>31</v>
      </c>
      <c r="L475" s="13" t="s">
        <v>31</v>
      </c>
      <c r="M475" s="13" t="s">
        <v>31</v>
      </c>
      <c r="N475" s="13" t="s">
        <v>31</v>
      </c>
      <c r="O475" s="13" t="s">
        <v>31</v>
      </c>
      <c r="P475" s="13">
        <f t="shared" si="61"/>
        <v>1</v>
      </c>
      <c r="Q475" s="12"/>
      <c r="R475" s="41" t="str">
        <f t="shared" si="65"/>
        <v/>
      </c>
      <c r="S475" s="41">
        <f t="shared" si="65"/>
        <v>16999672.629999999</v>
      </c>
      <c r="T475" s="41" t="str">
        <f t="shared" si="65"/>
        <v/>
      </c>
      <c r="U475" s="41" t="str">
        <f t="shared" si="64"/>
        <v/>
      </c>
      <c r="V475" s="41" t="str">
        <f t="shared" si="64"/>
        <v/>
      </c>
      <c r="W475" s="41" t="str">
        <f t="shared" si="64"/>
        <v/>
      </c>
      <c r="X475" s="41" t="str">
        <f t="shared" si="56"/>
        <v/>
      </c>
      <c r="Y475" s="14">
        <f t="shared" si="62"/>
        <v>0</v>
      </c>
      <c r="Z475" s="12"/>
      <c r="AA475" s="10" t="str">
        <f t="shared" si="67"/>
        <v/>
      </c>
      <c r="AB475" s="10">
        <f t="shared" si="67"/>
        <v>67646.509999999995</v>
      </c>
      <c r="AC475" s="10" t="str">
        <f t="shared" si="67"/>
        <v/>
      </c>
      <c r="AD475" s="10" t="str">
        <f t="shared" si="66"/>
        <v/>
      </c>
      <c r="AE475" s="10" t="str">
        <f t="shared" si="66"/>
        <v/>
      </c>
      <c r="AF475" s="10" t="str">
        <f t="shared" si="66"/>
        <v/>
      </c>
      <c r="AG475" s="10" t="str">
        <f t="shared" si="58"/>
        <v/>
      </c>
      <c r="AH475" s="14">
        <f t="shared" si="63"/>
        <v>0</v>
      </c>
      <c r="AI475" s="12"/>
      <c r="AJ475" s="11" t="str">
        <f>IFERROR(VLOOKUP(A475,'[1]BP-18 Line Detail'!A$1:AJ$65536,36,FALSE),"")</f>
        <v>All Network</v>
      </c>
    </row>
    <row r="476" spans="1:36" x14ac:dyDescent="0.3">
      <c r="A476" s="15" t="s">
        <v>1527</v>
      </c>
      <c r="B476" s="29" t="str">
        <f>VLOOKUP(A476,'[1]Line Pivot'!A$1:C$65536,2,FALSE)</f>
        <v>MCNARY-ROUNDUP NO 1</v>
      </c>
      <c r="C476" s="10">
        <f>VLOOKUP(A476,'[1]Line Pivot'!A$1:C$65536,3,FALSE)</f>
        <v>1533568.89</v>
      </c>
      <c r="D476" s="10">
        <f>IFERROR(VLOOKUP(A476,'[1]BP-18 Line Detail'!A$1:C$65536,3,FALSE),"")</f>
        <v>1519533.76</v>
      </c>
      <c r="E476" s="11">
        <f t="shared" si="60"/>
        <v>9.2364713239407644E-3</v>
      </c>
      <c r="F476" s="12"/>
      <c r="G476" s="10">
        <f>IFERROR(VLOOKUP(A476,'[1]O&amp;M Pivot'!M$1:V$65536,10,FALSE),0)</f>
        <v>13323.168571428572</v>
      </c>
      <c r="H476" s="12"/>
      <c r="I476" s="13" t="s">
        <v>31</v>
      </c>
      <c r="J476" s="13">
        <v>1</v>
      </c>
      <c r="K476" s="13" t="s">
        <v>31</v>
      </c>
      <c r="L476" s="13" t="s">
        <v>31</v>
      </c>
      <c r="M476" s="13" t="s">
        <v>31</v>
      </c>
      <c r="N476" s="13" t="s">
        <v>31</v>
      </c>
      <c r="O476" s="13" t="s">
        <v>31</v>
      </c>
      <c r="P476" s="13">
        <f t="shared" si="61"/>
        <v>1</v>
      </c>
      <c r="Q476" s="12"/>
      <c r="R476" s="41" t="str">
        <f t="shared" si="65"/>
        <v/>
      </c>
      <c r="S476" s="41">
        <f t="shared" si="65"/>
        <v>1533568.89</v>
      </c>
      <c r="T476" s="41" t="str">
        <f t="shared" si="65"/>
        <v/>
      </c>
      <c r="U476" s="41" t="str">
        <f t="shared" si="64"/>
        <v/>
      </c>
      <c r="V476" s="41" t="str">
        <f t="shared" si="64"/>
        <v/>
      </c>
      <c r="W476" s="41" t="str">
        <f t="shared" si="64"/>
        <v/>
      </c>
      <c r="X476" s="41" t="str">
        <f t="shared" si="56"/>
        <v/>
      </c>
      <c r="Y476" s="14">
        <f t="shared" si="62"/>
        <v>0</v>
      </c>
      <c r="Z476" s="12"/>
      <c r="AA476" s="10" t="str">
        <f t="shared" si="67"/>
        <v/>
      </c>
      <c r="AB476" s="10">
        <f t="shared" si="67"/>
        <v>13323.168571428572</v>
      </c>
      <c r="AC476" s="10" t="str">
        <f t="shared" si="67"/>
        <v/>
      </c>
      <c r="AD476" s="10" t="str">
        <f t="shared" si="66"/>
        <v/>
      </c>
      <c r="AE476" s="10" t="str">
        <f t="shared" si="66"/>
        <v/>
      </c>
      <c r="AF476" s="10" t="str">
        <f t="shared" si="66"/>
        <v/>
      </c>
      <c r="AG476" s="10" t="str">
        <f t="shared" si="58"/>
        <v/>
      </c>
      <c r="AH476" s="14">
        <f t="shared" si="63"/>
        <v>0</v>
      </c>
      <c r="AI476" s="12"/>
      <c r="AJ476" s="11" t="str">
        <f>IFERROR(VLOOKUP(A476,'[1]BP-18 Line Detail'!A$1:AJ$65536,36,FALSE),"")</f>
        <v>All Network</v>
      </c>
    </row>
    <row r="477" spans="1:36" x14ac:dyDescent="0.3">
      <c r="A477" s="15" t="s">
        <v>1528</v>
      </c>
      <c r="B477" s="29" t="str">
        <f>VLOOKUP(A477,'[1]Line Pivot'!A$1:C$65536,2,FALSE)</f>
        <v>MCNARY-SANTIAM NO 1(OBS/RET, SEE NOTES)</v>
      </c>
      <c r="C477" s="10">
        <f>VLOOKUP(A477,'[1]Line Pivot'!A$1:C$65536,3,FALSE)</f>
        <v>6147462.5999999996</v>
      </c>
      <c r="D477" s="10">
        <f>IFERROR(VLOOKUP(A477,'[1]BP-18 Line Detail'!A$1:C$65536,3,FALSE),"")</f>
        <v>6147462.5999999996</v>
      </c>
      <c r="E477" s="11">
        <f t="shared" si="60"/>
        <v>0</v>
      </c>
      <c r="F477" s="12"/>
      <c r="G477" s="10">
        <f>IFERROR(VLOOKUP(A477,'[1]O&amp;M Pivot'!M$1:V$65536,10,FALSE),0)</f>
        <v>3352.8228571428581</v>
      </c>
      <c r="H477" s="12"/>
      <c r="I477" s="13" t="s">
        <v>31</v>
      </c>
      <c r="J477" s="13">
        <v>1</v>
      </c>
      <c r="K477" s="13" t="s">
        <v>31</v>
      </c>
      <c r="L477" s="13" t="s">
        <v>31</v>
      </c>
      <c r="M477" s="13" t="s">
        <v>31</v>
      </c>
      <c r="N477" s="13" t="s">
        <v>31</v>
      </c>
      <c r="O477" s="13" t="s">
        <v>31</v>
      </c>
      <c r="P477" s="13">
        <f t="shared" si="61"/>
        <v>1</v>
      </c>
      <c r="Q477" s="12"/>
      <c r="R477" s="41" t="str">
        <f t="shared" si="65"/>
        <v/>
      </c>
      <c r="S477" s="41">
        <f t="shared" si="65"/>
        <v>6147462.5999999996</v>
      </c>
      <c r="T477" s="41" t="str">
        <f t="shared" si="65"/>
        <v/>
      </c>
      <c r="U477" s="41" t="str">
        <f t="shared" si="64"/>
        <v/>
      </c>
      <c r="V477" s="41" t="str">
        <f t="shared" si="64"/>
        <v/>
      </c>
      <c r="W477" s="41" t="str">
        <f t="shared" si="64"/>
        <v/>
      </c>
      <c r="X477" s="41" t="str">
        <f t="shared" si="56"/>
        <v/>
      </c>
      <c r="Y477" s="14">
        <f t="shared" si="62"/>
        <v>0</v>
      </c>
      <c r="Z477" s="12"/>
      <c r="AA477" s="10" t="str">
        <f t="shared" si="67"/>
        <v/>
      </c>
      <c r="AB477" s="10">
        <f t="shared" si="67"/>
        <v>3352.8228571428581</v>
      </c>
      <c r="AC477" s="10" t="str">
        <f t="shared" si="67"/>
        <v/>
      </c>
      <c r="AD477" s="10" t="str">
        <f t="shared" si="66"/>
        <v/>
      </c>
      <c r="AE477" s="10" t="str">
        <f t="shared" si="66"/>
        <v/>
      </c>
      <c r="AF477" s="10" t="str">
        <f t="shared" si="66"/>
        <v/>
      </c>
      <c r="AG477" s="10" t="str">
        <f t="shared" si="58"/>
        <v/>
      </c>
      <c r="AH477" s="14">
        <f t="shared" si="63"/>
        <v>0</v>
      </c>
      <c r="AI477" s="12"/>
      <c r="AJ477" s="11" t="str">
        <f>IFERROR(VLOOKUP(A477,'[1]BP-18 Line Detail'!A$1:AJ$65536,36,FALSE),"")</f>
        <v>Line was split.  This remaining investment is the McNary to Jones Canyon portion?  REM 2/27/15</v>
      </c>
    </row>
    <row r="478" spans="1:36" x14ac:dyDescent="0.3">
      <c r="A478" s="15" t="s">
        <v>1529</v>
      </c>
      <c r="B478" s="29" t="str">
        <f>VLOOKUP(A478,'[1]Line Pivot'!A$1:C$65536,2,FALSE)</f>
        <v>MIDWAY-BENTON NO 1</v>
      </c>
      <c r="C478" s="10">
        <f>VLOOKUP(A478,'[1]Line Pivot'!A$1:C$65536,3,FALSE)</f>
        <v>3567087.906</v>
      </c>
      <c r="D478" s="10">
        <f>IFERROR(VLOOKUP(A478,'[1]BP-18 Line Detail'!A$1:C$65536,3,FALSE),"")</f>
        <v>3567087.906</v>
      </c>
      <c r="E478" s="11">
        <f t="shared" si="60"/>
        <v>0</v>
      </c>
      <c r="F478" s="12"/>
      <c r="G478" s="10">
        <f>IFERROR(VLOOKUP(A478,'[1]O&amp;M Pivot'!M$1:V$65536,10,FALSE),0)</f>
        <v>9450.9942857142869</v>
      </c>
      <c r="H478" s="12"/>
      <c r="I478" s="13" t="s">
        <v>31</v>
      </c>
      <c r="J478" s="13">
        <v>1</v>
      </c>
      <c r="K478" s="13" t="s">
        <v>31</v>
      </c>
      <c r="L478" s="13" t="s">
        <v>31</v>
      </c>
      <c r="M478" s="13" t="s">
        <v>31</v>
      </c>
      <c r="N478" s="13" t="s">
        <v>31</v>
      </c>
      <c r="O478" s="13" t="s">
        <v>31</v>
      </c>
      <c r="P478" s="13">
        <f t="shared" si="61"/>
        <v>1</v>
      </c>
      <c r="Q478" s="12"/>
      <c r="R478" s="41" t="str">
        <f t="shared" si="65"/>
        <v/>
      </c>
      <c r="S478" s="41">
        <f t="shared" si="65"/>
        <v>3567087.906</v>
      </c>
      <c r="T478" s="41" t="str">
        <f t="shared" si="65"/>
        <v/>
      </c>
      <c r="U478" s="41" t="str">
        <f t="shared" si="64"/>
        <v/>
      </c>
      <c r="V478" s="41" t="str">
        <f t="shared" si="64"/>
        <v/>
      </c>
      <c r="W478" s="41" t="str">
        <f t="shared" si="64"/>
        <v/>
      </c>
      <c r="X478" s="41" t="str">
        <f t="shared" si="56"/>
        <v/>
      </c>
      <c r="Y478" s="14">
        <f t="shared" si="62"/>
        <v>0</v>
      </c>
      <c r="Z478" s="12"/>
      <c r="AA478" s="10" t="str">
        <f t="shared" si="67"/>
        <v/>
      </c>
      <c r="AB478" s="10">
        <f t="shared" si="67"/>
        <v>9450.9942857142869</v>
      </c>
      <c r="AC478" s="10" t="str">
        <f t="shared" si="67"/>
        <v/>
      </c>
      <c r="AD478" s="10" t="str">
        <f t="shared" si="66"/>
        <v/>
      </c>
      <c r="AE478" s="10" t="str">
        <f t="shared" si="66"/>
        <v/>
      </c>
      <c r="AF478" s="10" t="str">
        <f t="shared" si="66"/>
        <v/>
      </c>
      <c r="AG478" s="10" t="str">
        <f t="shared" si="58"/>
        <v/>
      </c>
      <c r="AH478" s="14">
        <f t="shared" si="63"/>
        <v>0</v>
      </c>
      <c r="AI478" s="12"/>
      <c r="AJ478" s="11" t="str">
        <f>IFERROR(VLOOKUP(A478,'[1]BP-18 Line Detail'!A$1:AJ$65536,36,FALSE),"")</f>
        <v>All Network</v>
      </c>
    </row>
    <row r="479" spans="1:36" x14ac:dyDescent="0.3">
      <c r="A479" s="15" t="s">
        <v>1530</v>
      </c>
      <c r="B479" s="29" t="str">
        <f>VLOOKUP(A479,'[1]Line Pivot'!A$1:C$65536,2,FALSE)</f>
        <v>MIDWAY-BENTON NO 1 (ML)</v>
      </c>
      <c r="C479" s="10">
        <f>VLOOKUP(A479,'[1]Line Pivot'!A$1:C$65536,3,FALSE)</f>
        <v>13270389.390000001</v>
      </c>
      <c r="D479" s="10">
        <f>IFERROR(VLOOKUP(A479,'[1]BP-18 Line Detail'!A$1:C$65536,3,FALSE),"")</f>
        <v>13043705.310000001</v>
      </c>
      <c r="E479" s="11">
        <f t="shared" si="60"/>
        <v>1.7378810285311488E-2</v>
      </c>
      <c r="F479" s="12"/>
      <c r="G479" s="10">
        <f>IFERROR(VLOOKUP(A479,'[1]O&amp;M Pivot'!M$1:V$65536,10,FALSE),0)</f>
        <v>0</v>
      </c>
      <c r="H479" s="12"/>
      <c r="I479" s="13" t="s">
        <v>31</v>
      </c>
      <c r="J479" s="13">
        <v>1</v>
      </c>
      <c r="K479" s="13" t="s">
        <v>31</v>
      </c>
      <c r="L479" s="13" t="s">
        <v>31</v>
      </c>
      <c r="M479" s="13" t="s">
        <v>31</v>
      </c>
      <c r="N479" s="13" t="s">
        <v>31</v>
      </c>
      <c r="O479" s="13" t="s">
        <v>31</v>
      </c>
      <c r="P479" s="13">
        <f t="shared" si="61"/>
        <v>1</v>
      </c>
      <c r="Q479" s="12"/>
      <c r="R479" s="41" t="str">
        <f t="shared" si="65"/>
        <v/>
      </c>
      <c r="S479" s="41">
        <f t="shared" si="65"/>
        <v>13270389.390000001</v>
      </c>
      <c r="T479" s="41" t="str">
        <f t="shared" si="65"/>
        <v/>
      </c>
      <c r="U479" s="41" t="str">
        <f t="shared" si="64"/>
        <v/>
      </c>
      <c r="V479" s="41" t="str">
        <f t="shared" si="64"/>
        <v/>
      </c>
      <c r="W479" s="41" t="str">
        <f t="shared" si="64"/>
        <v/>
      </c>
      <c r="X479" s="41" t="str">
        <f t="shared" si="56"/>
        <v/>
      </c>
      <c r="Y479" s="14">
        <f t="shared" si="62"/>
        <v>0</v>
      </c>
      <c r="Z479" s="12"/>
      <c r="AA479" s="10" t="str">
        <f t="shared" si="67"/>
        <v/>
      </c>
      <c r="AB479" s="10">
        <f t="shared" si="67"/>
        <v>0</v>
      </c>
      <c r="AC479" s="10" t="str">
        <f t="shared" si="67"/>
        <v/>
      </c>
      <c r="AD479" s="10" t="str">
        <f t="shared" si="66"/>
        <v/>
      </c>
      <c r="AE479" s="10" t="str">
        <f t="shared" si="66"/>
        <v/>
      </c>
      <c r="AF479" s="10" t="str">
        <f t="shared" si="66"/>
        <v/>
      </c>
      <c r="AG479" s="10" t="str">
        <f t="shared" si="58"/>
        <v/>
      </c>
      <c r="AH479" s="14">
        <f t="shared" si="63"/>
        <v>0</v>
      </c>
      <c r="AI479" s="12"/>
      <c r="AJ479" s="11" t="str">
        <f>IFERROR(VLOOKUP(A479,'[1]BP-18 Line Detail'!A$1:AJ$65536,36,FALSE),"")</f>
        <v>New.  All Network. REM 1/28/15</v>
      </c>
    </row>
    <row r="480" spans="1:36" x14ac:dyDescent="0.3">
      <c r="A480" s="15" t="s">
        <v>1531</v>
      </c>
      <c r="B480" s="29" t="str">
        <f>VLOOKUP(A480,'[1]Line Pivot'!A$1:C$65536,2,FALSE)</f>
        <v>MIDWAY-BENTON NO 2</v>
      </c>
      <c r="C480" s="10">
        <f>VLOOKUP(A480,'[1]Line Pivot'!A$1:C$65536,3,FALSE)</f>
        <v>1944282</v>
      </c>
      <c r="D480" s="10">
        <f>IFERROR(VLOOKUP(A480,'[1]BP-18 Line Detail'!A$1:C$65536,3,FALSE),"")</f>
        <v>1944282</v>
      </c>
      <c r="E480" s="11">
        <f t="shared" si="60"/>
        <v>0</v>
      </c>
      <c r="F480" s="12"/>
      <c r="G480" s="10">
        <f>IFERROR(VLOOKUP(A480,'[1]O&amp;M Pivot'!M$1:V$65536,10,FALSE),0)</f>
        <v>4304.954285714286</v>
      </c>
      <c r="H480" s="12"/>
      <c r="I480" s="13" t="s">
        <v>31</v>
      </c>
      <c r="J480" s="13">
        <v>1</v>
      </c>
      <c r="K480" s="13" t="s">
        <v>31</v>
      </c>
      <c r="L480" s="13" t="s">
        <v>31</v>
      </c>
      <c r="M480" s="13" t="s">
        <v>31</v>
      </c>
      <c r="N480" s="13" t="s">
        <v>31</v>
      </c>
      <c r="O480" s="13" t="s">
        <v>31</v>
      </c>
      <c r="P480" s="13">
        <f t="shared" si="61"/>
        <v>1</v>
      </c>
      <c r="Q480" s="12"/>
      <c r="R480" s="41" t="str">
        <f t="shared" si="65"/>
        <v/>
      </c>
      <c r="S480" s="41">
        <f t="shared" si="65"/>
        <v>1944282</v>
      </c>
      <c r="T480" s="41" t="str">
        <f t="shared" si="65"/>
        <v/>
      </c>
      <c r="U480" s="41" t="str">
        <f t="shared" si="64"/>
        <v/>
      </c>
      <c r="V480" s="41" t="str">
        <f t="shared" si="64"/>
        <v/>
      </c>
      <c r="W480" s="41" t="str">
        <f t="shared" si="64"/>
        <v/>
      </c>
      <c r="X480" s="41" t="str">
        <f t="shared" si="56"/>
        <v/>
      </c>
      <c r="Y480" s="14">
        <f t="shared" si="62"/>
        <v>0</v>
      </c>
      <c r="Z480" s="12"/>
      <c r="AA480" s="10" t="str">
        <f t="shared" si="67"/>
        <v/>
      </c>
      <c r="AB480" s="10">
        <f t="shared" si="67"/>
        <v>4304.954285714286</v>
      </c>
      <c r="AC480" s="10" t="str">
        <f t="shared" si="67"/>
        <v/>
      </c>
      <c r="AD480" s="10" t="str">
        <f t="shared" si="66"/>
        <v/>
      </c>
      <c r="AE480" s="10" t="str">
        <f t="shared" si="66"/>
        <v/>
      </c>
      <c r="AF480" s="10" t="str">
        <f t="shared" si="66"/>
        <v/>
      </c>
      <c r="AG480" s="10" t="str">
        <f t="shared" si="58"/>
        <v/>
      </c>
      <c r="AH480" s="14">
        <f t="shared" si="63"/>
        <v>0</v>
      </c>
      <c r="AI480" s="12"/>
      <c r="AJ480" s="11" t="str">
        <f>IFERROR(VLOOKUP(A480,'[1]BP-18 Line Detail'!A$1:AJ$65536,36,FALSE),"")</f>
        <v>All Network</v>
      </c>
    </row>
    <row r="481" spans="1:36" x14ac:dyDescent="0.3">
      <c r="A481" s="15" t="s">
        <v>1532</v>
      </c>
      <c r="B481" s="29" t="str">
        <f>VLOOKUP(A481,'[1]Line Pivot'!A$1:C$65536,2,FALSE)</f>
        <v>MIDWAY-GRANDVIEW NO 1</v>
      </c>
      <c r="C481" s="10">
        <f>VLOOKUP(A481,'[1]Line Pivot'!A$1:C$65536,3,FALSE)</f>
        <v>1274252.4909999999</v>
      </c>
      <c r="D481" s="10">
        <f>IFERROR(VLOOKUP(A481,'[1]BP-18 Line Detail'!A$1:C$65536,3,FALSE),"")</f>
        <v>1254399.8910000001</v>
      </c>
      <c r="E481" s="11">
        <f t="shared" si="60"/>
        <v>1.582637254868819E-2</v>
      </c>
      <c r="F481" s="12"/>
      <c r="G481" s="10">
        <f>IFERROR(VLOOKUP(A481,'[1]O&amp;M Pivot'!M$1:V$65536,10,FALSE),0)</f>
        <v>20551.36714285714</v>
      </c>
      <c r="H481" s="12"/>
      <c r="I481" s="13" t="s">
        <v>31</v>
      </c>
      <c r="J481" s="13">
        <v>1</v>
      </c>
      <c r="K481" s="13" t="s">
        <v>31</v>
      </c>
      <c r="L481" s="13" t="s">
        <v>31</v>
      </c>
      <c r="M481" s="13" t="s">
        <v>31</v>
      </c>
      <c r="N481" s="13" t="s">
        <v>31</v>
      </c>
      <c r="O481" s="13" t="s">
        <v>31</v>
      </c>
      <c r="P481" s="13">
        <f t="shared" si="61"/>
        <v>1</v>
      </c>
      <c r="Q481" s="12"/>
      <c r="R481" s="41" t="str">
        <f t="shared" si="65"/>
        <v/>
      </c>
      <c r="S481" s="41">
        <f t="shared" si="65"/>
        <v>1274252.4909999999</v>
      </c>
      <c r="T481" s="41" t="str">
        <f t="shared" si="65"/>
        <v/>
      </c>
      <c r="U481" s="41" t="str">
        <f t="shared" si="64"/>
        <v/>
      </c>
      <c r="V481" s="41" t="str">
        <f t="shared" si="64"/>
        <v/>
      </c>
      <c r="W481" s="41" t="str">
        <f t="shared" si="64"/>
        <v/>
      </c>
      <c r="X481" s="41" t="str">
        <f t="shared" si="56"/>
        <v/>
      </c>
      <c r="Y481" s="14">
        <f t="shared" si="62"/>
        <v>0</v>
      </c>
      <c r="Z481" s="12"/>
      <c r="AA481" s="10" t="str">
        <f t="shared" si="67"/>
        <v/>
      </c>
      <c r="AB481" s="10">
        <f t="shared" si="67"/>
        <v>20551.36714285714</v>
      </c>
      <c r="AC481" s="10" t="str">
        <f t="shared" si="67"/>
        <v/>
      </c>
      <c r="AD481" s="10" t="str">
        <f t="shared" si="66"/>
        <v/>
      </c>
      <c r="AE481" s="10" t="str">
        <f t="shared" si="66"/>
        <v/>
      </c>
      <c r="AF481" s="10" t="str">
        <f t="shared" si="66"/>
        <v/>
      </c>
      <c r="AG481" s="10" t="str">
        <f t="shared" si="58"/>
        <v/>
      </c>
      <c r="AH481" s="14">
        <f t="shared" si="63"/>
        <v>0</v>
      </c>
      <c r="AI481" s="12"/>
      <c r="AJ481" s="11" t="str">
        <f>IFERROR(VLOOKUP(A481,'[1]BP-18 Line Detail'!A$1:AJ$65536,36,FALSE),"")</f>
        <v>All Network</v>
      </c>
    </row>
    <row r="482" spans="1:36" x14ac:dyDescent="0.3">
      <c r="A482" s="15" t="s">
        <v>1533</v>
      </c>
      <c r="B482" s="29" t="str">
        <f>VLOOKUP(A482,'[1]Line Pivot'!A$1:C$65536,2,FALSE)</f>
        <v>MIDWAY-MOXEE NO 1</v>
      </c>
      <c r="C482" s="10">
        <f>VLOOKUP(A482,'[1]Line Pivot'!A$1:C$65536,3,FALSE)</f>
        <v>1398625.898</v>
      </c>
      <c r="D482" s="10">
        <f>IFERROR(VLOOKUP(A482,'[1]BP-18 Line Detail'!A$1:C$65536,3,FALSE),"")</f>
        <v>1385757.1380000003</v>
      </c>
      <c r="E482" s="11">
        <f t="shared" si="60"/>
        <v>9.2864468434726358E-3</v>
      </c>
      <c r="F482" s="12"/>
      <c r="G482" s="10">
        <f>IFERROR(VLOOKUP(A482,'[1]O&amp;M Pivot'!M$1:V$65536,10,FALSE),0)</f>
        <v>17054.309999999998</v>
      </c>
      <c r="H482" s="12"/>
      <c r="I482" s="13" t="s">
        <v>31</v>
      </c>
      <c r="J482" s="13">
        <v>1</v>
      </c>
      <c r="K482" s="13" t="s">
        <v>31</v>
      </c>
      <c r="L482" s="13" t="s">
        <v>31</v>
      </c>
      <c r="M482" s="13" t="s">
        <v>31</v>
      </c>
      <c r="N482" s="13" t="s">
        <v>31</v>
      </c>
      <c r="O482" s="13" t="s">
        <v>31</v>
      </c>
      <c r="P482" s="13">
        <f t="shared" si="61"/>
        <v>1</v>
      </c>
      <c r="Q482" s="12"/>
      <c r="R482" s="41" t="str">
        <f t="shared" si="65"/>
        <v/>
      </c>
      <c r="S482" s="41">
        <f t="shared" si="65"/>
        <v>1398625.898</v>
      </c>
      <c r="T482" s="41" t="str">
        <f t="shared" si="65"/>
        <v/>
      </c>
      <c r="U482" s="41" t="str">
        <f t="shared" si="64"/>
        <v/>
      </c>
      <c r="V482" s="41" t="str">
        <f t="shared" si="64"/>
        <v/>
      </c>
      <c r="W482" s="41" t="str">
        <f t="shared" si="64"/>
        <v/>
      </c>
      <c r="X482" s="41" t="str">
        <f t="shared" si="56"/>
        <v/>
      </c>
      <c r="Y482" s="14">
        <f t="shared" si="62"/>
        <v>0</v>
      </c>
      <c r="Z482" s="12"/>
      <c r="AA482" s="10" t="str">
        <f t="shared" si="67"/>
        <v/>
      </c>
      <c r="AB482" s="10">
        <f t="shared" si="67"/>
        <v>17054.309999999998</v>
      </c>
      <c r="AC482" s="10" t="str">
        <f t="shared" si="67"/>
        <v/>
      </c>
      <c r="AD482" s="10" t="str">
        <f t="shared" si="66"/>
        <v/>
      </c>
      <c r="AE482" s="10" t="str">
        <f t="shared" si="66"/>
        <v/>
      </c>
      <c r="AF482" s="10" t="str">
        <f t="shared" si="66"/>
        <v/>
      </c>
      <c r="AG482" s="10" t="str">
        <f t="shared" si="58"/>
        <v/>
      </c>
      <c r="AH482" s="14">
        <f t="shared" si="63"/>
        <v>0</v>
      </c>
      <c r="AI482" s="12"/>
      <c r="AJ482" s="11" t="str">
        <f>IFERROR(VLOOKUP(A482,'[1]BP-18 Line Detail'!A$1:AJ$65536,36,FALSE),"")</f>
        <v>All Network</v>
      </c>
    </row>
    <row r="483" spans="1:36" x14ac:dyDescent="0.3">
      <c r="A483" s="15" t="s">
        <v>1534</v>
      </c>
      <c r="B483" s="29" t="str">
        <f>VLOOKUP(A483,'[1]Line Pivot'!A$1:C$65536,2,FALSE)</f>
        <v>MIDWAY-POTHOLES NO 1</v>
      </c>
      <c r="C483" s="10">
        <f>VLOOKUP(A483,'[1]Line Pivot'!A$1:C$65536,3,FALSE)</f>
        <v>765881.99300000002</v>
      </c>
      <c r="D483" s="10">
        <f>IFERROR(VLOOKUP(A483,'[1]BP-18 Line Detail'!A$1:C$65536,3,FALSE),"")</f>
        <v>765881.99300000002</v>
      </c>
      <c r="E483" s="11">
        <f t="shared" si="60"/>
        <v>0</v>
      </c>
      <c r="F483" s="12"/>
      <c r="G483" s="10">
        <f>IFERROR(VLOOKUP(A483,'[1]O&amp;M Pivot'!M$1:V$65536,10,FALSE),0)</f>
        <v>21434.492857142857</v>
      </c>
      <c r="H483" s="12"/>
      <c r="I483" s="13" t="s">
        <v>31</v>
      </c>
      <c r="J483" s="13">
        <v>1</v>
      </c>
      <c r="K483" s="13" t="s">
        <v>31</v>
      </c>
      <c r="L483" s="13" t="s">
        <v>31</v>
      </c>
      <c r="M483" s="13" t="s">
        <v>31</v>
      </c>
      <c r="N483" s="13" t="s">
        <v>31</v>
      </c>
      <c r="O483" s="13" t="s">
        <v>31</v>
      </c>
      <c r="P483" s="13">
        <f t="shared" si="61"/>
        <v>1</v>
      </c>
      <c r="Q483" s="12"/>
      <c r="R483" s="41" t="str">
        <f t="shared" si="65"/>
        <v/>
      </c>
      <c r="S483" s="41">
        <f t="shared" si="65"/>
        <v>765881.99300000002</v>
      </c>
      <c r="T483" s="41" t="str">
        <f t="shared" si="65"/>
        <v/>
      </c>
      <c r="U483" s="41" t="str">
        <f t="shared" si="64"/>
        <v/>
      </c>
      <c r="V483" s="41" t="str">
        <f t="shared" si="64"/>
        <v/>
      </c>
      <c r="W483" s="41" t="str">
        <f t="shared" si="64"/>
        <v/>
      </c>
      <c r="X483" s="41" t="str">
        <f t="shared" si="56"/>
        <v/>
      </c>
      <c r="Y483" s="14">
        <f t="shared" si="62"/>
        <v>0</v>
      </c>
      <c r="Z483" s="12"/>
      <c r="AA483" s="10" t="str">
        <f t="shared" si="67"/>
        <v/>
      </c>
      <c r="AB483" s="10">
        <f t="shared" si="67"/>
        <v>21434.492857142857</v>
      </c>
      <c r="AC483" s="10" t="str">
        <f t="shared" si="67"/>
        <v/>
      </c>
      <c r="AD483" s="10" t="str">
        <f t="shared" si="66"/>
        <v/>
      </c>
      <c r="AE483" s="10" t="str">
        <f t="shared" si="66"/>
        <v/>
      </c>
      <c r="AF483" s="10" t="str">
        <f t="shared" si="66"/>
        <v/>
      </c>
      <c r="AG483" s="10" t="str">
        <f t="shared" si="58"/>
        <v/>
      </c>
      <c r="AH483" s="14">
        <f t="shared" si="63"/>
        <v>0</v>
      </c>
      <c r="AI483" s="12"/>
      <c r="AJ483" s="11" t="str">
        <f>IFERROR(VLOOKUP(A483,'[1]BP-18 Line Detail'!A$1:AJ$65536,36,FALSE),"")</f>
        <v>All Network</v>
      </c>
    </row>
    <row r="484" spans="1:36" x14ac:dyDescent="0.3">
      <c r="A484" s="15" t="s">
        <v>1535</v>
      </c>
      <c r="B484" s="29" t="str">
        <f>VLOOKUP(A484,'[1]Line Pivot'!A$1:C$65536,2,FALSE)</f>
        <v>MIDWAY-ROCKY FORD NO 1</v>
      </c>
      <c r="C484" s="10">
        <f>VLOOKUP(A484,'[1]Line Pivot'!A$1:C$65536,3,FALSE)</f>
        <v>1620448.3530000001</v>
      </c>
      <c r="D484" s="10">
        <f>IFERROR(VLOOKUP(A484,'[1]BP-18 Line Detail'!A$1:C$65536,3,FALSE),"")</f>
        <v>1620448.3530000001</v>
      </c>
      <c r="E484" s="11">
        <f t="shared" si="60"/>
        <v>0</v>
      </c>
      <c r="F484" s="12"/>
      <c r="G484" s="10">
        <f>IFERROR(VLOOKUP(A484,'[1]O&amp;M Pivot'!M$1:V$65536,10,FALSE),0)</f>
        <v>24080.097142857143</v>
      </c>
      <c r="H484" s="12"/>
      <c r="I484" s="13" t="s">
        <v>31</v>
      </c>
      <c r="J484" s="13">
        <v>1</v>
      </c>
      <c r="K484" s="13" t="s">
        <v>31</v>
      </c>
      <c r="L484" s="13" t="s">
        <v>31</v>
      </c>
      <c r="M484" s="13" t="s">
        <v>31</v>
      </c>
      <c r="N484" s="13" t="s">
        <v>31</v>
      </c>
      <c r="O484" s="13" t="s">
        <v>31</v>
      </c>
      <c r="P484" s="13">
        <f t="shared" si="61"/>
        <v>1</v>
      </c>
      <c r="Q484" s="12"/>
      <c r="R484" s="41" t="str">
        <f t="shared" si="65"/>
        <v/>
      </c>
      <c r="S484" s="41">
        <f t="shared" si="65"/>
        <v>1620448.3530000001</v>
      </c>
      <c r="T484" s="41" t="str">
        <f t="shared" si="65"/>
        <v/>
      </c>
      <c r="U484" s="41" t="str">
        <f t="shared" si="64"/>
        <v/>
      </c>
      <c r="V484" s="41" t="str">
        <f t="shared" si="64"/>
        <v/>
      </c>
      <c r="W484" s="41" t="str">
        <f t="shared" si="64"/>
        <v/>
      </c>
      <c r="X484" s="41" t="str">
        <f t="shared" si="56"/>
        <v/>
      </c>
      <c r="Y484" s="14">
        <f t="shared" si="62"/>
        <v>0</v>
      </c>
      <c r="Z484" s="12"/>
      <c r="AA484" s="10" t="str">
        <f t="shared" si="67"/>
        <v/>
      </c>
      <c r="AB484" s="10">
        <f t="shared" si="67"/>
        <v>24080.097142857143</v>
      </c>
      <c r="AC484" s="10" t="str">
        <f t="shared" si="67"/>
        <v/>
      </c>
      <c r="AD484" s="10" t="str">
        <f t="shared" si="66"/>
        <v/>
      </c>
      <c r="AE484" s="10" t="str">
        <f t="shared" si="66"/>
        <v/>
      </c>
      <c r="AF484" s="10" t="str">
        <f t="shared" si="66"/>
        <v/>
      </c>
      <c r="AG484" s="10" t="str">
        <f t="shared" si="58"/>
        <v/>
      </c>
      <c r="AH484" s="14">
        <f t="shared" si="63"/>
        <v>0</v>
      </c>
      <c r="AI484" s="12"/>
      <c r="AJ484" s="11" t="str">
        <f>IFERROR(VLOOKUP(A484,'[1]BP-18 Line Detail'!A$1:AJ$65536,36,FALSE),"")</f>
        <v>All Network</v>
      </c>
    </row>
    <row r="485" spans="1:36" x14ac:dyDescent="0.3">
      <c r="A485" s="15" t="s">
        <v>1536</v>
      </c>
      <c r="B485" s="29" t="str">
        <f>VLOOKUP(A485,'[1]Line Pivot'!A$1:C$65536,2,FALSE)</f>
        <v>MIDWAY-VANTAGE NO 1</v>
      </c>
      <c r="C485" s="10">
        <f>VLOOKUP(A485,'[1]Line Pivot'!A$1:C$65536,3,FALSE)</f>
        <v>9948979.9529999997</v>
      </c>
      <c r="D485" s="10">
        <f>IFERROR(VLOOKUP(A485,'[1]BP-18 Line Detail'!A$1:C$65536,3,FALSE),"")</f>
        <v>9948979.9529999979</v>
      </c>
      <c r="E485" s="11">
        <f t="shared" si="60"/>
        <v>1.8721971076736348E-16</v>
      </c>
      <c r="F485" s="12"/>
      <c r="G485" s="10">
        <f>IFERROR(VLOOKUP(A485,'[1]O&amp;M Pivot'!M$1:V$65536,10,FALSE),0)</f>
        <v>8457.1071428571413</v>
      </c>
      <c r="H485" s="12"/>
      <c r="I485" s="13" t="s">
        <v>31</v>
      </c>
      <c r="J485" s="13">
        <v>1</v>
      </c>
      <c r="K485" s="13" t="s">
        <v>31</v>
      </c>
      <c r="L485" s="13" t="s">
        <v>31</v>
      </c>
      <c r="M485" s="13" t="s">
        <v>31</v>
      </c>
      <c r="N485" s="13" t="s">
        <v>31</v>
      </c>
      <c r="O485" s="13" t="s">
        <v>31</v>
      </c>
      <c r="P485" s="13">
        <f t="shared" si="61"/>
        <v>1</v>
      </c>
      <c r="Q485" s="12"/>
      <c r="R485" s="41" t="str">
        <f t="shared" si="65"/>
        <v/>
      </c>
      <c r="S485" s="41">
        <f t="shared" si="65"/>
        <v>9948979.9529999997</v>
      </c>
      <c r="T485" s="41" t="str">
        <f t="shared" si="65"/>
        <v/>
      </c>
      <c r="U485" s="41" t="str">
        <f t="shared" si="64"/>
        <v/>
      </c>
      <c r="V485" s="41" t="str">
        <f t="shared" si="64"/>
        <v/>
      </c>
      <c r="W485" s="41" t="str">
        <f t="shared" si="64"/>
        <v/>
      </c>
      <c r="X485" s="41" t="str">
        <f t="shared" si="56"/>
        <v/>
      </c>
      <c r="Y485" s="14">
        <f t="shared" si="62"/>
        <v>0</v>
      </c>
      <c r="Z485" s="12"/>
      <c r="AA485" s="10" t="str">
        <f t="shared" si="67"/>
        <v/>
      </c>
      <c r="AB485" s="10">
        <f t="shared" si="67"/>
        <v>8457.1071428571413</v>
      </c>
      <c r="AC485" s="10" t="str">
        <f t="shared" si="67"/>
        <v/>
      </c>
      <c r="AD485" s="10" t="str">
        <f t="shared" si="66"/>
        <v/>
      </c>
      <c r="AE485" s="10" t="str">
        <f t="shared" si="66"/>
        <v/>
      </c>
      <c r="AF485" s="10" t="str">
        <f t="shared" si="66"/>
        <v/>
      </c>
      <c r="AG485" s="10" t="str">
        <f t="shared" si="58"/>
        <v/>
      </c>
      <c r="AH485" s="14">
        <f t="shared" si="63"/>
        <v>0</v>
      </c>
      <c r="AI485" s="12"/>
      <c r="AJ485" s="11" t="str">
        <f>IFERROR(VLOOKUP(A485,'[1]BP-18 Line Detail'!A$1:AJ$65536,36,FALSE),"")</f>
        <v>All Network</v>
      </c>
    </row>
    <row r="486" spans="1:36" x14ac:dyDescent="0.3">
      <c r="A486" s="15" t="s">
        <v>1537</v>
      </c>
      <c r="B486" s="29" t="str">
        <f>VLOOKUP(A486,'[1]Line Pivot'!A$1:C$65536,2,FALSE)</f>
        <v>MILTON TAP TO WALLA WALLA-PENDLETON NO 1</v>
      </c>
      <c r="C486" s="10">
        <f>VLOOKUP(A486,'[1]Line Pivot'!A$1:C$65536,3,FALSE)</f>
        <v>2196320.8800000004</v>
      </c>
      <c r="D486" s="10">
        <f>IFERROR(VLOOKUP(A486,'[1]BP-18 Line Detail'!A$1:C$65536,3,FALSE),"")</f>
        <v>2196320.8799999994</v>
      </c>
      <c r="E486" s="11">
        <f t="shared" si="60"/>
        <v>4.2403757260436317E-16</v>
      </c>
      <c r="F486" s="12"/>
      <c r="G486" s="10">
        <f>IFERROR(VLOOKUP(A486,'[1]O&amp;M Pivot'!M$1:V$65536,10,FALSE),0)</f>
        <v>1268.7028571428571</v>
      </c>
      <c r="H486" s="12"/>
      <c r="I486" s="13" t="s">
        <v>31</v>
      </c>
      <c r="J486" s="13">
        <v>1</v>
      </c>
      <c r="K486" s="13" t="s">
        <v>31</v>
      </c>
      <c r="L486" s="13" t="s">
        <v>31</v>
      </c>
      <c r="M486" s="13" t="s">
        <v>31</v>
      </c>
      <c r="N486" s="13" t="s">
        <v>31</v>
      </c>
      <c r="O486" s="13" t="s">
        <v>31</v>
      </c>
      <c r="P486" s="13">
        <f t="shared" si="61"/>
        <v>1</v>
      </c>
      <c r="Q486" s="12"/>
      <c r="R486" s="41" t="str">
        <f t="shared" si="65"/>
        <v/>
      </c>
      <c r="S486" s="41">
        <f t="shared" si="65"/>
        <v>2196320.8800000004</v>
      </c>
      <c r="T486" s="41" t="str">
        <f t="shared" si="65"/>
        <v/>
      </c>
      <c r="U486" s="41" t="str">
        <f t="shared" si="64"/>
        <v/>
      </c>
      <c r="V486" s="41" t="str">
        <f t="shared" si="64"/>
        <v/>
      </c>
      <c r="W486" s="41" t="str">
        <f t="shared" si="64"/>
        <v/>
      </c>
      <c r="X486" s="41" t="str">
        <f t="shared" si="56"/>
        <v/>
      </c>
      <c r="Y486" s="14">
        <f t="shared" si="62"/>
        <v>0</v>
      </c>
      <c r="Z486" s="12"/>
      <c r="AA486" s="10" t="str">
        <f t="shared" si="67"/>
        <v/>
      </c>
      <c r="AB486" s="10">
        <f t="shared" si="67"/>
        <v>1268.7028571428571</v>
      </c>
      <c r="AC486" s="10" t="str">
        <f t="shared" si="67"/>
        <v/>
      </c>
      <c r="AD486" s="10" t="str">
        <f t="shared" si="66"/>
        <v/>
      </c>
      <c r="AE486" s="10" t="str">
        <f t="shared" si="66"/>
        <v/>
      </c>
      <c r="AF486" s="10" t="str">
        <f t="shared" si="66"/>
        <v/>
      </c>
      <c r="AG486" s="10" t="str">
        <f t="shared" si="58"/>
        <v/>
      </c>
      <c r="AH486" s="14">
        <f t="shared" si="63"/>
        <v>0</v>
      </c>
      <c r="AI486" s="12"/>
      <c r="AJ486" s="11" t="str">
        <f>IFERROR(VLOOKUP(A486,'[1]BP-18 Line Detail'!A$1:AJ$65536,36,FALSE),"")</f>
        <v>All Network</v>
      </c>
    </row>
    <row r="487" spans="1:36" x14ac:dyDescent="0.3">
      <c r="A487" s="15" t="s">
        <v>1538</v>
      </c>
      <c r="B487" s="29" t="str">
        <f>VLOOKUP(A487,'[1]Line Pivot'!A$1:C$65536,2,FALSE)</f>
        <v>MINIDOKA PH-UNITY NO 1</v>
      </c>
      <c r="C487" s="10">
        <f>VLOOKUP(A487,'[1]Line Pivot'!A$1:C$65536,3,FALSE)</f>
        <v>2243907.5700000003</v>
      </c>
      <c r="D487" s="10">
        <f>IFERROR(VLOOKUP(A487,'[1]BP-18 Line Detail'!A$1:C$65536,3,FALSE),"")</f>
        <v>2240442.5700000003</v>
      </c>
      <c r="E487" s="11">
        <f t="shared" si="60"/>
        <v>1.5465694351629818E-3</v>
      </c>
      <c r="F487" s="12"/>
      <c r="G487" s="10">
        <f>IFERROR(VLOOKUP(A487,'[1]O&amp;M Pivot'!M$1:V$65536,10,FALSE),0)</f>
        <v>38237.33571428572</v>
      </c>
      <c r="H487" s="12"/>
      <c r="I487" s="13" t="s">
        <v>31</v>
      </c>
      <c r="J487" s="13">
        <v>1</v>
      </c>
      <c r="K487" s="13" t="s">
        <v>31</v>
      </c>
      <c r="L487" s="13" t="s">
        <v>31</v>
      </c>
      <c r="M487" s="13" t="s">
        <v>31</v>
      </c>
      <c r="N487" s="13" t="s">
        <v>31</v>
      </c>
      <c r="O487" s="13" t="s">
        <v>31</v>
      </c>
      <c r="P487" s="13">
        <f t="shared" si="61"/>
        <v>1</v>
      </c>
      <c r="Q487" s="12"/>
      <c r="R487" s="41" t="str">
        <f t="shared" si="65"/>
        <v/>
      </c>
      <c r="S487" s="41">
        <f t="shared" si="65"/>
        <v>2243907.5700000003</v>
      </c>
      <c r="T487" s="41" t="str">
        <f t="shared" si="65"/>
        <v/>
      </c>
      <c r="U487" s="41" t="str">
        <f t="shared" si="64"/>
        <v/>
      </c>
      <c r="V487" s="41" t="str">
        <f t="shared" si="64"/>
        <v/>
      </c>
      <c r="W487" s="41" t="str">
        <f t="shared" si="64"/>
        <v/>
      </c>
      <c r="X487" s="41" t="str">
        <f t="shared" si="56"/>
        <v/>
      </c>
      <c r="Y487" s="14">
        <f t="shared" si="62"/>
        <v>0</v>
      </c>
      <c r="Z487" s="12"/>
      <c r="AA487" s="10" t="str">
        <f t="shared" si="67"/>
        <v/>
      </c>
      <c r="AB487" s="10">
        <f t="shared" si="67"/>
        <v>38237.33571428572</v>
      </c>
      <c r="AC487" s="10" t="str">
        <f t="shared" si="67"/>
        <v/>
      </c>
      <c r="AD487" s="10" t="str">
        <f t="shared" si="66"/>
        <v/>
      </c>
      <c r="AE487" s="10" t="str">
        <f t="shared" si="66"/>
        <v/>
      </c>
      <c r="AF487" s="10" t="str">
        <f t="shared" si="66"/>
        <v/>
      </c>
      <c r="AG487" s="10" t="str">
        <f t="shared" si="58"/>
        <v/>
      </c>
      <c r="AH487" s="14">
        <f t="shared" si="63"/>
        <v>0</v>
      </c>
      <c r="AI487" s="12"/>
      <c r="AJ487" s="11" t="str">
        <f>IFERROR(VLOOKUP(A487,'[1]BP-18 Line Detail'!A$1:AJ$65536,36,FALSE),"")</f>
        <v>All Network</v>
      </c>
    </row>
    <row r="488" spans="1:36" x14ac:dyDescent="0.3">
      <c r="A488" s="15" t="s">
        <v>1539</v>
      </c>
      <c r="B488" s="29" t="str">
        <f>VLOOKUP(A488,'[1]Line Pivot'!A$1:C$65536,2,FALSE)</f>
        <v>MINIDOKA SUB TAP TO DUFN43</v>
      </c>
      <c r="C488" s="10">
        <f>VLOOKUP(A488,'[1]Line Pivot'!A$1:C$65536,3,FALSE)</f>
        <v>1099937</v>
      </c>
      <c r="D488" s="10">
        <f>IFERROR(VLOOKUP(A488,'[1]BP-18 Line Detail'!A$1:C$65536,3,FALSE),"")</f>
        <v>1099937</v>
      </c>
      <c r="E488" s="11">
        <f t="shared" si="60"/>
        <v>0</v>
      </c>
      <c r="F488" s="12"/>
      <c r="G488" s="10">
        <f>IFERROR(VLOOKUP(A488,'[1]O&amp;M Pivot'!M$1:V$65536,10,FALSE),0)</f>
        <v>64.515714285714282</v>
      </c>
      <c r="H488" s="12"/>
      <c r="I488" s="13" t="s">
        <v>31</v>
      </c>
      <c r="J488" s="13">
        <v>1</v>
      </c>
      <c r="K488" s="13" t="s">
        <v>31</v>
      </c>
      <c r="L488" s="13" t="s">
        <v>31</v>
      </c>
      <c r="M488" s="13" t="s">
        <v>31</v>
      </c>
      <c r="N488" s="13" t="s">
        <v>31</v>
      </c>
      <c r="O488" s="13" t="s">
        <v>31</v>
      </c>
      <c r="P488" s="13">
        <f t="shared" si="61"/>
        <v>1</v>
      </c>
      <c r="Q488" s="12"/>
      <c r="R488" s="41" t="str">
        <f t="shared" si="65"/>
        <v/>
      </c>
      <c r="S488" s="41">
        <f t="shared" si="65"/>
        <v>1099937</v>
      </c>
      <c r="T488" s="41" t="str">
        <f t="shared" si="65"/>
        <v/>
      </c>
      <c r="U488" s="41" t="str">
        <f t="shared" si="64"/>
        <v/>
      </c>
      <c r="V488" s="41" t="str">
        <f t="shared" si="64"/>
        <v/>
      </c>
      <c r="W488" s="41" t="str">
        <f t="shared" si="64"/>
        <v/>
      </c>
      <c r="X488" s="41" t="str">
        <f t="shared" si="64"/>
        <v/>
      </c>
      <c r="Y488" s="14">
        <f t="shared" si="62"/>
        <v>0</v>
      </c>
      <c r="Z488" s="12"/>
      <c r="AA488" s="10" t="str">
        <f t="shared" si="67"/>
        <v/>
      </c>
      <c r="AB488" s="10">
        <f t="shared" si="67"/>
        <v>64.515714285714282</v>
      </c>
      <c r="AC488" s="10" t="str">
        <f t="shared" si="67"/>
        <v/>
      </c>
      <c r="AD488" s="10" t="str">
        <f t="shared" si="66"/>
        <v/>
      </c>
      <c r="AE488" s="10" t="str">
        <f t="shared" si="66"/>
        <v/>
      </c>
      <c r="AF488" s="10" t="str">
        <f t="shared" si="66"/>
        <v/>
      </c>
      <c r="AG488" s="10" t="str">
        <f t="shared" si="58"/>
        <v/>
      </c>
      <c r="AH488" s="14">
        <f t="shared" si="63"/>
        <v>0</v>
      </c>
      <c r="AI488" s="12"/>
      <c r="AJ488" s="11" t="str">
        <f>IFERROR(VLOOKUP(A488,'[1]BP-18 Line Detail'!A$1:AJ$65536,36,FALSE),"")</f>
        <v>All Network</v>
      </c>
    </row>
    <row r="489" spans="1:36" x14ac:dyDescent="0.3">
      <c r="A489" s="15" t="s">
        <v>1540</v>
      </c>
      <c r="B489" s="29" t="str">
        <f>VLOOKUP(A489,'[1]Line Pivot'!A$1:C$65536,2,FALSE)</f>
        <v>MIST TAP TO ALLSTON-DRISCOLL NO 2</v>
      </c>
      <c r="C489" s="10">
        <f>VLOOKUP(A489,'[1]Line Pivot'!A$1:C$65536,3,FALSE)</f>
        <v>9302.41</v>
      </c>
      <c r="D489" s="10">
        <f>IFERROR(VLOOKUP(A489,'[1]BP-18 Line Detail'!A$1:C$65536,3,FALSE),"")</f>
        <v>9302.41</v>
      </c>
      <c r="E489" s="11">
        <f t="shared" si="60"/>
        <v>0</v>
      </c>
      <c r="F489" s="12"/>
      <c r="G489" s="10">
        <f>IFERROR(VLOOKUP(A489,'[1]O&amp;M Pivot'!M$1:V$65536,10,FALSE),0)</f>
        <v>1053.5385714285715</v>
      </c>
      <c r="H489" s="12"/>
      <c r="I489" s="13" t="s">
        <v>31</v>
      </c>
      <c r="J489" s="13">
        <v>1</v>
      </c>
      <c r="K489" s="13" t="s">
        <v>31</v>
      </c>
      <c r="L489" s="13" t="s">
        <v>31</v>
      </c>
      <c r="M489" s="13" t="s">
        <v>31</v>
      </c>
      <c r="N489" s="13" t="s">
        <v>31</v>
      </c>
      <c r="O489" s="13" t="s">
        <v>31</v>
      </c>
      <c r="P489" s="13">
        <f t="shared" si="61"/>
        <v>1</v>
      </c>
      <c r="Q489" s="12"/>
      <c r="R489" s="41" t="str">
        <f t="shared" si="65"/>
        <v/>
      </c>
      <c r="S489" s="41">
        <f t="shared" si="65"/>
        <v>9302.41</v>
      </c>
      <c r="T489" s="41" t="str">
        <f t="shared" si="65"/>
        <v/>
      </c>
      <c r="U489" s="41" t="str">
        <f t="shared" si="64"/>
        <v/>
      </c>
      <c r="V489" s="41" t="str">
        <f t="shared" si="64"/>
        <v/>
      </c>
      <c r="W489" s="41" t="str">
        <f t="shared" si="64"/>
        <v/>
      </c>
      <c r="X489" s="41" t="str">
        <f t="shared" si="64"/>
        <v/>
      </c>
      <c r="Y489" s="14">
        <f t="shared" si="62"/>
        <v>0</v>
      </c>
      <c r="Z489" s="12"/>
      <c r="AA489" s="10" t="str">
        <f t="shared" si="67"/>
        <v/>
      </c>
      <c r="AB489" s="10">
        <f t="shared" si="67"/>
        <v>1053.5385714285715</v>
      </c>
      <c r="AC489" s="10" t="str">
        <f t="shared" si="67"/>
        <v/>
      </c>
      <c r="AD489" s="10" t="str">
        <f t="shared" si="66"/>
        <v/>
      </c>
      <c r="AE489" s="10" t="str">
        <f t="shared" si="66"/>
        <v/>
      </c>
      <c r="AF489" s="10" t="str">
        <f t="shared" si="66"/>
        <v/>
      </c>
      <c r="AG489" s="10" t="str">
        <f t="shared" si="58"/>
        <v/>
      </c>
      <c r="AH489" s="14">
        <f t="shared" si="63"/>
        <v>0</v>
      </c>
      <c r="AI489" s="12"/>
      <c r="AJ489" s="11" t="str">
        <f>IFERROR(VLOOKUP(A489,'[1]BP-18 Line Detail'!A$1:AJ$65536,36,FALSE),"")</f>
        <v>All Network</v>
      </c>
    </row>
    <row r="490" spans="1:36" x14ac:dyDescent="0.3">
      <c r="A490" s="15" t="s">
        <v>1541</v>
      </c>
      <c r="B490" s="29" t="str">
        <f>VLOOKUP(A490,'[1]Line Pivot'!A$1:C$65536,2,FALSE)</f>
        <v>MONROE-CUSTER NO 1</v>
      </c>
      <c r="C490" s="10">
        <f>VLOOKUP(A490,'[1]Line Pivot'!A$1:C$65536,3,FALSE)</f>
        <v>19774961.412999999</v>
      </c>
      <c r="D490" s="10">
        <f>IFERROR(VLOOKUP(A490,'[1]BP-18 Line Detail'!A$1:C$65536,3,FALSE),"")</f>
        <v>19774961.413000003</v>
      </c>
      <c r="E490" s="11">
        <f t="shared" si="60"/>
        <v>-1.8838420063934583E-16</v>
      </c>
      <c r="F490" s="12"/>
      <c r="G490" s="10">
        <f>IFERROR(VLOOKUP(A490,'[1]O&amp;M Pivot'!M$1:V$65536,10,FALSE),0)</f>
        <v>66899.534285714282</v>
      </c>
      <c r="H490" s="12"/>
      <c r="I490" s="13" t="s">
        <v>31</v>
      </c>
      <c r="J490" s="13">
        <v>1</v>
      </c>
      <c r="K490" s="13" t="s">
        <v>31</v>
      </c>
      <c r="L490" s="13" t="s">
        <v>31</v>
      </c>
      <c r="M490" s="13" t="s">
        <v>31</v>
      </c>
      <c r="N490" s="13" t="s">
        <v>31</v>
      </c>
      <c r="O490" s="13" t="s">
        <v>31</v>
      </c>
      <c r="P490" s="13">
        <f t="shared" si="61"/>
        <v>1</v>
      </c>
      <c r="Q490" s="12"/>
      <c r="R490" s="41" t="str">
        <f t="shared" si="65"/>
        <v/>
      </c>
      <c r="S490" s="41">
        <f t="shared" si="65"/>
        <v>19774961.412999999</v>
      </c>
      <c r="T490" s="41" t="str">
        <f t="shared" si="65"/>
        <v/>
      </c>
      <c r="U490" s="41" t="str">
        <f t="shared" si="64"/>
        <v/>
      </c>
      <c r="V490" s="41" t="str">
        <f t="shared" si="64"/>
        <v/>
      </c>
      <c r="W490" s="41" t="str">
        <f t="shared" si="64"/>
        <v/>
      </c>
      <c r="X490" s="41" t="str">
        <f t="shared" si="64"/>
        <v/>
      </c>
      <c r="Y490" s="14">
        <f t="shared" si="62"/>
        <v>0</v>
      </c>
      <c r="Z490" s="12"/>
      <c r="AA490" s="10" t="str">
        <f t="shared" si="67"/>
        <v/>
      </c>
      <c r="AB490" s="10">
        <f t="shared" si="67"/>
        <v>66899.534285714282</v>
      </c>
      <c r="AC490" s="10" t="str">
        <f t="shared" si="67"/>
        <v/>
      </c>
      <c r="AD490" s="10" t="str">
        <f t="shared" si="66"/>
        <v/>
      </c>
      <c r="AE490" s="10" t="str">
        <f t="shared" si="66"/>
        <v/>
      </c>
      <c r="AF490" s="10" t="str">
        <f t="shared" si="66"/>
        <v/>
      </c>
      <c r="AG490" s="10" t="str">
        <f t="shared" si="58"/>
        <v/>
      </c>
      <c r="AH490" s="14">
        <f t="shared" si="63"/>
        <v>0</v>
      </c>
      <c r="AI490" s="12"/>
      <c r="AJ490" s="11" t="str">
        <f>IFERROR(VLOOKUP(A490,'[1]BP-18 Line Detail'!A$1:AJ$65536,36,FALSE),"")</f>
        <v>All Network</v>
      </c>
    </row>
    <row r="491" spans="1:36" x14ac:dyDescent="0.3">
      <c r="A491" s="15" t="s">
        <v>1542</v>
      </c>
      <c r="B491" s="29" t="str">
        <f>VLOOKUP(A491,'[1]Line Pivot'!A$1:C$65536,2,FALSE)</f>
        <v>MONROE-CUSTER NO 1 ML SKAGIT CO</v>
      </c>
      <c r="C491" s="10">
        <f>VLOOKUP(A491,'[1]Line Pivot'!A$1:C$65536,3,FALSE)</f>
        <v>365246.1</v>
      </c>
      <c r="D491" s="10">
        <f>IFERROR(VLOOKUP(A491,'[1]BP-18 Line Detail'!A$1:C$65536,3,FALSE),"")</f>
        <v>365246.1</v>
      </c>
      <c r="E491" s="11">
        <f t="shared" si="60"/>
        <v>0</v>
      </c>
      <c r="F491" s="12"/>
      <c r="G491" s="10">
        <f>IFERROR(VLOOKUP(A491,'[1]O&amp;M Pivot'!M$1:V$65536,10,FALSE),0)</f>
        <v>0</v>
      </c>
      <c r="H491" s="12"/>
      <c r="I491" s="13" t="s">
        <v>31</v>
      </c>
      <c r="J491" s="13">
        <v>1</v>
      </c>
      <c r="K491" s="13" t="s">
        <v>31</v>
      </c>
      <c r="L491" s="13" t="s">
        <v>31</v>
      </c>
      <c r="M491" s="13" t="s">
        <v>31</v>
      </c>
      <c r="N491" s="13" t="s">
        <v>31</v>
      </c>
      <c r="O491" s="13" t="s">
        <v>31</v>
      </c>
      <c r="P491" s="13">
        <f t="shared" si="61"/>
        <v>1</v>
      </c>
      <c r="Q491" s="12"/>
      <c r="R491" s="41" t="str">
        <f t="shared" si="65"/>
        <v/>
      </c>
      <c r="S491" s="41">
        <f t="shared" si="65"/>
        <v>365246.1</v>
      </c>
      <c r="T491" s="41" t="str">
        <f t="shared" si="65"/>
        <v/>
      </c>
      <c r="U491" s="41" t="str">
        <f t="shared" si="64"/>
        <v/>
      </c>
      <c r="V491" s="41" t="str">
        <f t="shared" si="64"/>
        <v/>
      </c>
      <c r="W491" s="41" t="str">
        <f t="shared" si="64"/>
        <v/>
      </c>
      <c r="X491" s="41" t="str">
        <f t="shared" si="64"/>
        <v/>
      </c>
      <c r="Y491" s="14">
        <f t="shared" si="62"/>
        <v>0</v>
      </c>
      <c r="Z491" s="12"/>
      <c r="AA491" s="10" t="str">
        <f t="shared" si="67"/>
        <v/>
      </c>
      <c r="AB491" s="10">
        <f t="shared" si="67"/>
        <v>0</v>
      </c>
      <c r="AC491" s="10" t="str">
        <f t="shared" si="67"/>
        <v/>
      </c>
      <c r="AD491" s="10" t="str">
        <f t="shared" si="66"/>
        <v/>
      </c>
      <c r="AE491" s="10" t="str">
        <f t="shared" si="66"/>
        <v/>
      </c>
      <c r="AF491" s="10" t="str">
        <f t="shared" si="66"/>
        <v/>
      </c>
      <c r="AG491" s="10" t="str">
        <f t="shared" si="58"/>
        <v/>
      </c>
      <c r="AH491" s="14">
        <f t="shared" si="63"/>
        <v>0</v>
      </c>
      <c r="AI491" s="12"/>
      <c r="AJ491" s="11" t="str">
        <f>IFERROR(VLOOKUP(A491,'[1]BP-18 Line Detail'!A$1:AJ$65536,36,FALSE),"")</f>
        <v>MLEASE All Network</v>
      </c>
    </row>
    <row r="492" spans="1:36" x14ac:dyDescent="0.3">
      <c r="A492" s="15" t="s">
        <v>1543</v>
      </c>
      <c r="B492" s="29" t="str">
        <f>VLOOKUP(A492,'[1]Line Pivot'!A$1:C$65536,2,FALSE)</f>
        <v>MONROE-CUSTER NO 1 ML SNOHOMISH CO</v>
      </c>
      <c r="C492" s="10">
        <f>VLOOKUP(A492,'[1]Line Pivot'!A$1:C$65536,3,FALSE)</f>
        <v>474819.44</v>
      </c>
      <c r="D492" s="10">
        <f>IFERROR(VLOOKUP(A492,'[1]BP-18 Line Detail'!A$1:C$65536,3,FALSE),"")</f>
        <v>474819.44</v>
      </c>
      <c r="E492" s="11">
        <f t="shared" si="60"/>
        <v>0</v>
      </c>
      <c r="F492" s="12"/>
      <c r="G492" s="10">
        <f>IFERROR(VLOOKUP(A492,'[1]O&amp;M Pivot'!M$1:V$65536,10,FALSE),0)</f>
        <v>0</v>
      </c>
      <c r="H492" s="12"/>
      <c r="I492" s="13" t="s">
        <v>31</v>
      </c>
      <c r="J492" s="13">
        <v>1</v>
      </c>
      <c r="K492" s="13" t="s">
        <v>31</v>
      </c>
      <c r="L492" s="13" t="s">
        <v>31</v>
      </c>
      <c r="M492" s="13" t="s">
        <v>31</v>
      </c>
      <c r="N492" s="13" t="s">
        <v>31</v>
      </c>
      <c r="O492" s="13" t="s">
        <v>31</v>
      </c>
      <c r="P492" s="13">
        <f t="shared" si="61"/>
        <v>1</v>
      </c>
      <c r="Q492" s="12"/>
      <c r="R492" s="41" t="str">
        <f t="shared" si="65"/>
        <v/>
      </c>
      <c r="S492" s="41">
        <f t="shared" si="65"/>
        <v>474819.44</v>
      </c>
      <c r="T492" s="41" t="str">
        <f t="shared" si="65"/>
        <v/>
      </c>
      <c r="U492" s="41" t="str">
        <f t="shared" si="64"/>
        <v/>
      </c>
      <c r="V492" s="41" t="str">
        <f t="shared" si="64"/>
        <v/>
      </c>
      <c r="W492" s="41" t="str">
        <f t="shared" si="64"/>
        <v/>
      </c>
      <c r="X492" s="41" t="str">
        <f t="shared" si="64"/>
        <v/>
      </c>
      <c r="Y492" s="14">
        <f t="shared" si="62"/>
        <v>0</v>
      </c>
      <c r="Z492" s="12"/>
      <c r="AA492" s="10" t="str">
        <f t="shared" si="67"/>
        <v/>
      </c>
      <c r="AB492" s="10">
        <f t="shared" si="67"/>
        <v>0</v>
      </c>
      <c r="AC492" s="10" t="str">
        <f t="shared" si="67"/>
        <v/>
      </c>
      <c r="AD492" s="10" t="str">
        <f t="shared" si="66"/>
        <v/>
      </c>
      <c r="AE492" s="10" t="str">
        <f t="shared" si="66"/>
        <v/>
      </c>
      <c r="AF492" s="10" t="str">
        <f t="shared" si="66"/>
        <v/>
      </c>
      <c r="AG492" s="10" t="str">
        <f t="shared" si="66"/>
        <v/>
      </c>
      <c r="AH492" s="14">
        <f t="shared" si="63"/>
        <v>0</v>
      </c>
      <c r="AI492" s="12"/>
      <c r="AJ492" s="11" t="str">
        <f>IFERROR(VLOOKUP(A492,'[1]BP-18 Line Detail'!A$1:AJ$65536,36,FALSE),"")</f>
        <v>MLEASE All Network</v>
      </c>
    </row>
    <row r="493" spans="1:36" x14ac:dyDescent="0.3">
      <c r="A493" s="15" t="s">
        <v>1544</v>
      </c>
      <c r="B493" s="29" t="str">
        <f>VLOOKUP(A493,'[1]Line Pivot'!A$1:C$65536,2,FALSE)</f>
        <v>MONROE-CUSTER NO 1 ML WHATCOME CO</v>
      </c>
      <c r="C493" s="10">
        <f>VLOOKUP(A493,'[1]Line Pivot'!A$1:C$65536,3,FALSE)</f>
        <v>377420.76</v>
      </c>
      <c r="D493" s="10">
        <f>IFERROR(VLOOKUP(A493,'[1]BP-18 Line Detail'!A$1:C$65536,3,FALSE),"")</f>
        <v>377420.76</v>
      </c>
      <c r="E493" s="11">
        <f t="shared" si="60"/>
        <v>0</v>
      </c>
      <c r="F493" s="12"/>
      <c r="G493" s="10">
        <f>IFERROR(VLOOKUP(A493,'[1]O&amp;M Pivot'!M$1:V$65536,10,FALSE),0)</f>
        <v>0</v>
      </c>
      <c r="H493" s="12"/>
      <c r="I493" s="13" t="s">
        <v>31</v>
      </c>
      <c r="J493" s="13">
        <v>1</v>
      </c>
      <c r="K493" s="13" t="s">
        <v>31</v>
      </c>
      <c r="L493" s="13" t="s">
        <v>31</v>
      </c>
      <c r="M493" s="13" t="s">
        <v>31</v>
      </c>
      <c r="N493" s="13" t="s">
        <v>31</v>
      </c>
      <c r="O493" s="13" t="s">
        <v>31</v>
      </c>
      <c r="P493" s="13">
        <f t="shared" si="61"/>
        <v>1</v>
      </c>
      <c r="Q493" s="12"/>
      <c r="R493" s="41" t="str">
        <f t="shared" si="65"/>
        <v/>
      </c>
      <c r="S493" s="41">
        <f t="shared" si="65"/>
        <v>377420.76</v>
      </c>
      <c r="T493" s="41" t="str">
        <f t="shared" si="65"/>
        <v/>
      </c>
      <c r="U493" s="41" t="str">
        <f t="shared" si="64"/>
        <v/>
      </c>
      <c r="V493" s="41" t="str">
        <f t="shared" si="64"/>
        <v/>
      </c>
      <c r="W493" s="41" t="str">
        <f t="shared" si="64"/>
        <v/>
      </c>
      <c r="X493" s="41" t="str">
        <f t="shared" si="64"/>
        <v/>
      </c>
      <c r="Y493" s="14">
        <f t="shared" si="62"/>
        <v>0</v>
      </c>
      <c r="Z493" s="12"/>
      <c r="AA493" s="10" t="str">
        <f t="shared" si="67"/>
        <v/>
      </c>
      <c r="AB493" s="10">
        <f t="shared" si="67"/>
        <v>0</v>
      </c>
      <c r="AC493" s="10" t="str">
        <f t="shared" si="67"/>
        <v/>
      </c>
      <c r="AD493" s="10" t="str">
        <f t="shared" si="66"/>
        <v/>
      </c>
      <c r="AE493" s="10" t="str">
        <f t="shared" si="66"/>
        <v/>
      </c>
      <c r="AF493" s="10" t="str">
        <f t="shared" si="66"/>
        <v/>
      </c>
      <c r="AG493" s="10" t="str">
        <f t="shared" si="66"/>
        <v/>
      </c>
      <c r="AH493" s="14">
        <f t="shared" si="63"/>
        <v>0</v>
      </c>
      <c r="AI493" s="12"/>
      <c r="AJ493" s="11" t="str">
        <f>IFERROR(VLOOKUP(A493,'[1]BP-18 Line Detail'!A$1:AJ$65536,36,FALSE),"")</f>
        <v>MLEASE All Network</v>
      </c>
    </row>
    <row r="494" spans="1:36" x14ac:dyDescent="0.3">
      <c r="A494" s="15" t="s">
        <v>1545</v>
      </c>
      <c r="B494" s="29" t="str">
        <f>VLOOKUP(A494,'[1]Line Pivot'!A$1:C$65536,2,FALSE)</f>
        <v>MONROE-CUSTER NO 2</v>
      </c>
      <c r="C494" s="10">
        <f>VLOOKUP(A494,'[1]Line Pivot'!A$1:C$65536,3,FALSE)</f>
        <v>8704892.345999999</v>
      </c>
      <c r="D494" s="10">
        <f>IFERROR(VLOOKUP(A494,'[1]BP-18 Line Detail'!A$1:C$65536,3,FALSE),"")</f>
        <v>8704892.3460000008</v>
      </c>
      <c r="E494" s="11">
        <f t="shared" si="60"/>
        <v>-2.13976816162105E-16</v>
      </c>
      <c r="F494" s="12"/>
      <c r="G494" s="10">
        <f>IFERROR(VLOOKUP(A494,'[1]O&amp;M Pivot'!M$1:V$65536,10,FALSE),0)</f>
        <v>46984.530000000006</v>
      </c>
      <c r="H494" s="12"/>
      <c r="I494" s="13" t="s">
        <v>31</v>
      </c>
      <c r="J494" s="13">
        <v>1</v>
      </c>
      <c r="K494" s="13" t="s">
        <v>31</v>
      </c>
      <c r="L494" s="13" t="s">
        <v>31</v>
      </c>
      <c r="M494" s="13" t="s">
        <v>31</v>
      </c>
      <c r="N494" s="13" t="s">
        <v>31</v>
      </c>
      <c r="O494" s="13" t="s">
        <v>31</v>
      </c>
      <c r="P494" s="13">
        <f t="shared" si="61"/>
        <v>1</v>
      </c>
      <c r="Q494" s="12"/>
      <c r="R494" s="41" t="str">
        <f t="shared" si="65"/>
        <v/>
      </c>
      <c r="S494" s="41">
        <f t="shared" si="65"/>
        <v>8704892.345999999</v>
      </c>
      <c r="T494" s="41" t="str">
        <f t="shared" si="65"/>
        <v/>
      </c>
      <c r="U494" s="41" t="str">
        <f t="shared" si="64"/>
        <v/>
      </c>
      <c r="V494" s="41" t="str">
        <f t="shared" si="64"/>
        <v/>
      </c>
      <c r="W494" s="41" t="str">
        <f t="shared" si="64"/>
        <v/>
      </c>
      <c r="X494" s="41" t="str">
        <f t="shared" si="64"/>
        <v/>
      </c>
      <c r="Y494" s="14">
        <f t="shared" si="62"/>
        <v>0</v>
      </c>
      <c r="Z494" s="12"/>
      <c r="AA494" s="10" t="str">
        <f t="shared" si="67"/>
        <v/>
      </c>
      <c r="AB494" s="10">
        <f t="shared" si="67"/>
        <v>46984.530000000006</v>
      </c>
      <c r="AC494" s="10" t="str">
        <f t="shared" si="67"/>
        <v/>
      </c>
      <c r="AD494" s="10" t="str">
        <f t="shared" si="66"/>
        <v/>
      </c>
      <c r="AE494" s="10" t="str">
        <f t="shared" si="66"/>
        <v/>
      </c>
      <c r="AF494" s="10" t="str">
        <f t="shared" si="66"/>
        <v/>
      </c>
      <c r="AG494" s="10" t="str">
        <f t="shared" si="66"/>
        <v/>
      </c>
      <c r="AH494" s="14">
        <f t="shared" si="63"/>
        <v>0</v>
      </c>
      <c r="AI494" s="12"/>
      <c r="AJ494" s="11" t="str">
        <f>IFERROR(VLOOKUP(A494,'[1]BP-18 Line Detail'!A$1:AJ$65536,36,FALSE),"")</f>
        <v>All Network</v>
      </c>
    </row>
    <row r="495" spans="1:36" x14ac:dyDescent="0.3">
      <c r="A495" s="15" t="s">
        <v>1546</v>
      </c>
      <c r="B495" s="29" t="str">
        <f>VLOOKUP(A495,'[1]Line Pivot'!A$1:C$65536,2,FALSE)</f>
        <v>MONROE-NOVELTY HILL NO.1</v>
      </c>
      <c r="C495" s="10">
        <f>VLOOKUP(A495,'[1]Line Pivot'!A$1:C$65536,3,FALSE)</f>
        <v>1736161</v>
      </c>
      <c r="D495" s="10">
        <f>IFERROR(VLOOKUP(A495,'[1]BP-18 Line Detail'!A$1:C$65536,3,FALSE),"")</f>
        <v>1736161</v>
      </c>
      <c r="E495" s="11">
        <f t="shared" si="60"/>
        <v>0</v>
      </c>
      <c r="F495" s="12"/>
      <c r="G495" s="10">
        <f>IFERROR(VLOOKUP(A495,'[1]O&amp;M Pivot'!M$1:V$65536,10,FALSE),0)</f>
        <v>0</v>
      </c>
      <c r="H495" s="12"/>
      <c r="I495" s="13" t="s">
        <v>31</v>
      </c>
      <c r="J495" s="13">
        <v>1</v>
      </c>
      <c r="K495" s="13" t="s">
        <v>31</v>
      </c>
      <c r="L495" s="13" t="s">
        <v>31</v>
      </c>
      <c r="M495" s="13" t="s">
        <v>31</v>
      </c>
      <c r="N495" s="13" t="s">
        <v>31</v>
      </c>
      <c r="O495" s="13" t="s">
        <v>31</v>
      </c>
      <c r="P495" s="13">
        <f t="shared" si="61"/>
        <v>1</v>
      </c>
      <c r="Q495" s="12"/>
      <c r="R495" s="41" t="str">
        <f t="shared" si="65"/>
        <v/>
      </c>
      <c r="S495" s="41">
        <f t="shared" si="65"/>
        <v>1736161</v>
      </c>
      <c r="T495" s="41" t="str">
        <f t="shared" si="65"/>
        <v/>
      </c>
      <c r="U495" s="41" t="str">
        <f t="shared" si="64"/>
        <v/>
      </c>
      <c r="V495" s="41" t="str">
        <f t="shared" si="64"/>
        <v/>
      </c>
      <c r="W495" s="41" t="str">
        <f t="shared" si="64"/>
        <v/>
      </c>
      <c r="X495" s="41" t="str">
        <f t="shared" si="64"/>
        <v/>
      </c>
      <c r="Y495" s="14">
        <f t="shared" si="62"/>
        <v>0</v>
      </c>
      <c r="Z495" s="12"/>
      <c r="AA495" s="10" t="str">
        <f t="shared" si="67"/>
        <v/>
      </c>
      <c r="AB495" s="10">
        <f t="shared" si="67"/>
        <v>0</v>
      </c>
      <c r="AC495" s="10" t="str">
        <f t="shared" si="67"/>
        <v/>
      </c>
      <c r="AD495" s="10" t="str">
        <f t="shared" si="66"/>
        <v/>
      </c>
      <c r="AE495" s="10" t="str">
        <f t="shared" si="66"/>
        <v/>
      </c>
      <c r="AF495" s="10" t="str">
        <f t="shared" si="66"/>
        <v/>
      </c>
      <c r="AG495" s="10" t="str">
        <f t="shared" si="66"/>
        <v/>
      </c>
      <c r="AH495" s="14">
        <f t="shared" si="63"/>
        <v>0</v>
      </c>
      <c r="AI495" s="12"/>
      <c r="AJ495" s="11" t="str">
        <f>IFERROR(VLOOKUP(A495,'[1]BP-18 Line Detail'!A$1:AJ$65536,36,FALSE),"")</f>
        <v>All Network</v>
      </c>
    </row>
    <row r="496" spans="1:36" x14ac:dyDescent="0.3">
      <c r="A496" s="15" t="s">
        <v>1547</v>
      </c>
      <c r="B496" s="29" t="str">
        <f>VLOOKUP(A496,'[1]Line Pivot'!A$1:C$65536,2,FALSE)</f>
        <v>MONROE-SNOHOMISH NO 1 &amp; 2 (MONROE-SNOHOMISH NO 1 SECTION)</v>
      </c>
      <c r="C496" s="10">
        <f>VLOOKUP(A496,'[1]Line Pivot'!A$1:C$65536,3,FALSE)</f>
        <v>402266.79000000004</v>
      </c>
      <c r="D496" s="10">
        <f>IFERROR(VLOOKUP(A496,'[1]BP-18 Line Detail'!A$1:C$65536,3,FALSE),"")</f>
        <v>402266.79000000004</v>
      </c>
      <c r="E496" s="11">
        <f t="shared" si="60"/>
        <v>0</v>
      </c>
      <c r="F496" s="12"/>
      <c r="G496" s="10">
        <f>IFERROR(VLOOKUP(A496,'[1]O&amp;M Pivot'!M$1:V$65536,10,FALSE),0)</f>
        <v>2299.8942857142856</v>
      </c>
      <c r="H496" s="12"/>
      <c r="I496" s="13" t="s">
        <v>31</v>
      </c>
      <c r="J496" s="13">
        <v>1</v>
      </c>
      <c r="K496" s="13" t="s">
        <v>31</v>
      </c>
      <c r="L496" s="13" t="s">
        <v>31</v>
      </c>
      <c r="M496" s="13" t="s">
        <v>31</v>
      </c>
      <c r="N496" s="13" t="s">
        <v>31</v>
      </c>
      <c r="O496" s="13" t="s">
        <v>31</v>
      </c>
      <c r="P496" s="13">
        <f t="shared" si="61"/>
        <v>1</v>
      </c>
      <c r="Q496" s="12"/>
      <c r="R496" s="41" t="str">
        <f t="shared" si="65"/>
        <v/>
      </c>
      <c r="S496" s="41">
        <f t="shared" si="65"/>
        <v>402266.79000000004</v>
      </c>
      <c r="T496" s="41" t="str">
        <f t="shared" si="65"/>
        <v/>
      </c>
      <c r="U496" s="41" t="str">
        <f t="shared" si="64"/>
        <v/>
      </c>
      <c r="V496" s="41" t="str">
        <f t="shared" si="64"/>
        <v/>
      </c>
      <c r="W496" s="41" t="str">
        <f t="shared" si="64"/>
        <v/>
      </c>
      <c r="X496" s="41" t="str">
        <f t="shared" si="64"/>
        <v/>
      </c>
      <c r="Y496" s="14">
        <f t="shared" si="62"/>
        <v>0</v>
      </c>
      <c r="Z496" s="12"/>
      <c r="AA496" s="10" t="str">
        <f t="shared" si="67"/>
        <v/>
      </c>
      <c r="AB496" s="10">
        <f t="shared" si="67"/>
        <v>2299.8942857142856</v>
      </c>
      <c r="AC496" s="10" t="str">
        <f t="shared" si="67"/>
        <v/>
      </c>
      <c r="AD496" s="10" t="str">
        <f t="shared" si="66"/>
        <v/>
      </c>
      <c r="AE496" s="10" t="str">
        <f t="shared" si="66"/>
        <v/>
      </c>
      <c r="AF496" s="10" t="str">
        <f t="shared" si="66"/>
        <v/>
      </c>
      <c r="AG496" s="10" t="str">
        <f t="shared" si="66"/>
        <v/>
      </c>
      <c r="AH496" s="14">
        <f t="shared" si="63"/>
        <v>0</v>
      </c>
      <c r="AI496" s="12"/>
      <c r="AJ496" s="11" t="str">
        <f>IFERROR(VLOOKUP(A496,'[1]BP-18 Line Detail'!A$1:AJ$65536,36,FALSE),"")</f>
        <v>All Network</v>
      </c>
    </row>
    <row r="497" spans="1:36" x14ac:dyDescent="0.3">
      <c r="A497" s="15" t="s">
        <v>1548</v>
      </c>
      <c r="B497" s="29" t="str">
        <f>VLOOKUP(A497,'[1]Line Pivot'!A$1:C$65536,2,FALSE)</f>
        <v>MONROE-SNOHOMISH NO 1 &amp; 2 (MONROE-SNOHOMISH NO 2 SECTION)</v>
      </c>
      <c r="C497" s="10">
        <f>VLOOKUP(A497,'[1]Line Pivot'!A$1:C$65536,3,FALSE)</f>
        <v>164312</v>
      </c>
      <c r="D497" s="10">
        <f>IFERROR(VLOOKUP(A497,'[1]BP-18 Line Detail'!A$1:C$65536,3,FALSE),"")</f>
        <v>164312</v>
      </c>
      <c r="E497" s="11">
        <f t="shared" si="60"/>
        <v>0</v>
      </c>
      <c r="F497" s="12"/>
      <c r="G497" s="10">
        <f>IFERROR(VLOOKUP(A497,'[1]O&amp;M Pivot'!M$1:V$65536,10,FALSE),0)</f>
        <v>1638.7128571428573</v>
      </c>
      <c r="H497" s="12"/>
      <c r="I497" s="13" t="s">
        <v>31</v>
      </c>
      <c r="J497" s="13">
        <v>1</v>
      </c>
      <c r="K497" s="13" t="s">
        <v>31</v>
      </c>
      <c r="L497" s="13" t="s">
        <v>31</v>
      </c>
      <c r="M497" s="13" t="s">
        <v>31</v>
      </c>
      <c r="N497" s="13" t="s">
        <v>31</v>
      </c>
      <c r="O497" s="13" t="s">
        <v>31</v>
      </c>
      <c r="P497" s="13">
        <f t="shared" si="61"/>
        <v>1</v>
      </c>
      <c r="Q497" s="12"/>
      <c r="R497" s="41" t="str">
        <f t="shared" si="65"/>
        <v/>
      </c>
      <c r="S497" s="41">
        <f t="shared" si="65"/>
        <v>164312</v>
      </c>
      <c r="T497" s="41" t="str">
        <f t="shared" si="65"/>
        <v/>
      </c>
      <c r="U497" s="41" t="str">
        <f t="shared" si="64"/>
        <v/>
      </c>
      <c r="V497" s="41" t="str">
        <f t="shared" si="64"/>
        <v/>
      </c>
      <c r="W497" s="41" t="str">
        <f t="shared" si="64"/>
        <v/>
      </c>
      <c r="X497" s="41" t="str">
        <f t="shared" si="64"/>
        <v/>
      </c>
      <c r="Y497" s="14">
        <f t="shared" si="62"/>
        <v>0</v>
      </c>
      <c r="Z497" s="12"/>
      <c r="AA497" s="10" t="str">
        <f t="shared" si="67"/>
        <v/>
      </c>
      <c r="AB497" s="10">
        <f t="shared" si="67"/>
        <v>1638.7128571428573</v>
      </c>
      <c r="AC497" s="10" t="str">
        <f t="shared" si="67"/>
        <v/>
      </c>
      <c r="AD497" s="10" t="str">
        <f t="shared" si="66"/>
        <v/>
      </c>
      <c r="AE497" s="10" t="str">
        <f t="shared" si="66"/>
        <v/>
      </c>
      <c r="AF497" s="10" t="str">
        <f t="shared" si="66"/>
        <v/>
      </c>
      <c r="AG497" s="10" t="str">
        <f t="shared" si="66"/>
        <v/>
      </c>
      <c r="AH497" s="14">
        <f t="shared" si="63"/>
        <v>0</v>
      </c>
      <c r="AI497" s="12"/>
      <c r="AJ497" s="11" t="str">
        <f>IFERROR(VLOOKUP(A497,'[1]BP-18 Line Detail'!A$1:AJ$65536,36,FALSE),"")</f>
        <v>All Network</v>
      </c>
    </row>
    <row r="498" spans="1:36" x14ac:dyDescent="0.3">
      <c r="A498" s="15" t="s">
        <v>1549</v>
      </c>
      <c r="B498" s="29" t="str">
        <f>VLOOKUP(A498,'[1]Line Pivot'!A$1:C$65536,2,FALSE)</f>
        <v>MONROE-SNOHOMISH NO 1 &amp; 2 (MONROE-SNOHOMISH NO 1 SECTION) (</v>
      </c>
      <c r="C498" s="10">
        <f>VLOOKUP(A498,'[1]Line Pivot'!A$1:C$65536,3,FALSE)</f>
        <v>1024026.84</v>
      </c>
      <c r="D498" s="10">
        <f>IFERROR(VLOOKUP(A498,'[1]BP-18 Line Detail'!A$1:C$65536,3,FALSE),"")</f>
        <v>1024026.84</v>
      </c>
      <c r="E498" s="11">
        <f t="shared" si="60"/>
        <v>0</v>
      </c>
      <c r="F498" s="12"/>
      <c r="G498" s="10">
        <f>IFERROR(VLOOKUP(A498,'[1]O&amp;M Pivot'!M$1:V$65536,10,FALSE),0)</f>
        <v>0</v>
      </c>
      <c r="H498" s="12"/>
      <c r="I498" s="13" t="s">
        <v>31</v>
      </c>
      <c r="J498" s="13">
        <v>1</v>
      </c>
      <c r="K498" s="13" t="s">
        <v>31</v>
      </c>
      <c r="L498" s="13" t="s">
        <v>31</v>
      </c>
      <c r="M498" s="13" t="s">
        <v>31</v>
      </c>
      <c r="N498" s="13" t="s">
        <v>31</v>
      </c>
      <c r="O498" s="13" t="s">
        <v>31</v>
      </c>
      <c r="P498" s="13">
        <f t="shared" si="61"/>
        <v>1</v>
      </c>
      <c r="Q498" s="12"/>
      <c r="R498" s="41" t="str">
        <f t="shared" si="65"/>
        <v/>
      </c>
      <c r="S498" s="41">
        <f t="shared" si="65"/>
        <v>1024026.84</v>
      </c>
      <c r="T498" s="41" t="str">
        <f t="shared" si="65"/>
        <v/>
      </c>
      <c r="U498" s="41" t="str">
        <f t="shared" si="64"/>
        <v/>
      </c>
      <c r="V498" s="41" t="str">
        <f t="shared" si="64"/>
        <v/>
      </c>
      <c r="W498" s="41" t="str">
        <f t="shared" si="64"/>
        <v/>
      </c>
      <c r="X498" s="41" t="str">
        <f t="shared" si="64"/>
        <v/>
      </c>
      <c r="Y498" s="14">
        <f t="shared" si="62"/>
        <v>0</v>
      </c>
      <c r="Z498" s="12"/>
      <c r="AA498" s="10" t="str">
        <f t="shared" si="67"/>
        <v/>
      </c>
      <c r="AB498" s="10">
        <f t="shared" si="67"/>
        <v>0</v>
      </c>
      <c r="AC498" s="10" t="str">
        <f t="shared" si="67"/>
        <v/>
      </c>
      <c r="AD498" s="10" t="str">
        <f t="shared" si="66"/>
        <v/>
      </c>
      <c r="AE498" s="10" t="str">
        <f t="shared" si="66"/>
        <v/>
      </c>
      <c r="AF498" s="10" t="str">
        <f t="shared" si="66"/>
        <v/>
      </c>
      <c r="AG498" s="10" t="str">
        <f t="shared" si="66"/>
        <v/>
      </c>
      <c r="AH498" s="14">
        <f t="shared" si="63"/>
        <v>0</v>
      </c>
      <c r="AI498" s="12"/>
      <c r="AJ498" s="11" t="str">
        <f>IFERROR(VLOOKUP(A498,'[1]BP-18 Line Detail'!A$1:AJ$65536,36,FALSE),"")</f>
        <v>New FY15.  All Network.  REM 1/29/26</v>
      </c>
    </row>
    <row r="499" spans="1:36" x14ac:dyDescent="0.3">
      <c r="A499" s="15" t="s">
        <v>1550</v>
      </c>
      <c r="B499" s="29" t="str">
        <f>VLOOKUP(A499,'[1]Line Pivot'!A$1:C$65536,2,FALSE)</f>
        <v>MORROW FLAT-BOARDMAN NO 1</v>
      </c>
      <c r="C499" s="10">
        <f>VLOOKUP(A499,'[1]Line Pivot'!A$1:C$65536,3,FALSE)</f>
        <v>3075450.99</v>
      </c>
      <c r="D499" s="10">
        <f>IFERROR(VLOOKUP(A499,'[1]BP-18 Line Detail'!A$1:C$65536,3,FALSE),"")</f>
        <v>3061656.7600000002</v>
      </c>
      <c r="E499" s="11">
        <f t="shared" si="60"/>
        <v>4.5054789224641826E-3</v>
      </c>
      <c r="F499" s="12"/>
      <c r="G499" s="10">
        <f>IFERROR(VLOOKUP(A499,'[1]O&amp;M Pivot'!M$1:V$65536,10,FALSE),0)</f>
        <v>21.261428571428574</v>
      </c>
      <c r="H499" s="12"/>
      <c r="I499" s="13"/>
      <c r="J499" s="13">
        <v>1</v>
      </c>
      <c r="K499" s="13"/>
      <c r="L499" s="13"/>
      <c r="M499" s="13"/>
      <c r="N499" s="13"/>
      <c r="O499" s="13"/>
      <c r="P499" s="13">
        <f t="shared" si="61"/>
        <v>1</v>
      </c>
      <c r="Q499" s="12"/>
      <c r="R499" s="41">
        <f t="shared" si="65"/>
        <v>0</v>
      </c>
      <c r="S499" s="41">
        <f t="shared" si="65"/>
        <v>3075450.99</v>
      </c>
      <c r="T499" s="41">
        <f t="shared" si="65"/>
        <v>0</v>
      </c>
      <c r="U499" s="41">
        <f t="shared" si="64"/>
        <v>0</v>
      </c>
      <c r="V499" s="41">
        <f t="shared" si="64"/>
        <v>0</v>
      </c>
      <c r="W499" s="41">
        <f t="shared" si="64"/>
        <v>0</v>
      </c>
      <c r="X499" s="41">
        <f t="shared" si="64"/>
        <v>0</v>
      </c>
      <c r="Y499" s="14">
        <f t="shared" si="62"/>
        <v>0</v>
      </c>
      <c r="Z499" s="12"/>
      <c r="AA499" s="10">
        <f t="shared" si="67"/>
        <v>0</v>
      </c>
      <c r="AB499" s="10">
        <f t="shared" si="67"/>
        <v>21.261428571428574</v>
      </c>
      <c r="AC499" s="10">
        <f t="shared" si="67"/>
        <v>0</v>
      </c>
      <c r="AD499" s="10">
        <f t="shared" si="66"/>
        <v>0</v>
      </c>
      <c r="AE499" s="10">
        <f t="shared" si="66"/>
        <v>0</v>
      </c>
      <c r="AF499" s="10">
        <f t="shared" si="66"/>
        <v>0</v>
      </c>
      <c r="AG499" s="10">
        <f t="shared" si="66"/>
        <v>0</v>
      </c>
      <c r="AH499" s="14">
        <f t="shared" si="63"/>
        <v>0</v>
      </c>
      <c r="AI499" s="12"/>
      <c r="AJ499" s="11" t="str">
        <f>IFERROR(VLOOKUP(A499,'[1]BP-18 Line Detail'!A$1:AJ$65536,36,FALSE),"")</f>
        <v>New. All Network (LTD 3/28/17)</v>
      </c>
    </row>
    <row r="500" spans="1:36" x14ac:dyDescent="0.3">
      <c r="A500" s="15" t="s">
        <v>1551</v>
      </c>
      <c r="B500" s="29" t="str">
        <f>VLOOKUP(A500,'[1]Line Pivot'!A$1:C$65536,2,FALSE)</f>
        <v>MORROW FLAT-JONES CANYON NO 1</v>
      </c>
      <c r="C500" s="10">
        <f>VLOOKUP(A500,'[1]Line Pivot'!A$1:C$65536,3,FALSE)</f>
        <v>2651248.96</v>
      </c>
      <c r="D500" s="10">
        <f>IFERROR(VLOOKUP(A500,'[1]BP-18 Line Detail'!A$1:C$65536,3,FALSE),"")</f>
        <v>2646103.35</v>
      </c>
      <c r="E500" s="11">
        <f t="shared" si="60"/>
        <v>1.9445990270938848E-3</v>
      </c>
      <c r="F500" s="12"/>
      <c r="G500" s="10">
        <f>IFERROR(VLOOKUP(A500,'[1]O&amp;M Pivot'!M$1:V$65536,10,FALSE),0)</f>
        <v>604.86428571428576</v>
      </c>
      <c r="H500" s="12"/>
      <c r="I500" s="13"/>
      <c r="J500" s="13">
        <v>1</v>
      </c>
      <c r="K500" s="13"/>
      <c r="L500" s="13"/>
      <c r="M500" s="13"/>
      <c r="N500" s="13"/>
      <c r="O500" s="13"/>
      <c r="P500" s="13">
        <f t="shared" si="61"/>
        <v>1</v>
      </c>
      <c r="Q500" s="12"/>
      <c r="R500" s="41">
        <f t="shared" si="65"/>
        <v>0</v>
      </c>
      <c r="S500" s="41">
        <f t="shared" si="65"/>
        <v>2651248.96</v>
      </c>
      <c r="T500" s="41">
        <f t="shared" si="65"/>
        <v>0</v>
      </c>
      <c r="U500" s="41">
        <f t="shared" si="64"/>
        <v>0</v>
      </c>
      <c r="V500" s="41">
        <f t="shared" si="64"/>
        <v>0</v>
      </c>
      <c r="W500" s="41">
        <f t="shared" si="64"/>
        <v>0</v>
      </c>
      <c r="X500" s="41">
        <f t="shared" si="64"/>
        <v>0</v>
      </c>
      <c r="Y500" s="14">
        <f t="shared" si="62"/>
        <v>0</v>
      </c>
      <c r="Z500" s="12"/>
      <c r="AA500" s="10">
        <f t="shared" si="67"/>
        <v>0</v>
      </c>
      <c r="AB500" s="10">
        <f t="shared" si="67"/>
        <v>604.86428571428576</v>
      </c>
      <c r="AC500" s="10">
        <f t="shared" si="67"/>
        <v>0</v>
      </c>
      <c r="AD500" s="10">
        <f t="shared" si="66"/>
        <v>0</v>
      </c>
      <c r="AE500" s="10">
        <f t="shared" si="66"/>
        <v>0</v>
      </c>
      <c r="AF500" s="10">
        <f t="shared" si="66"/>
        <v>0</v>
      </c>
      <c r="AG500" s="10">
        <f t="shared" si="66"/>
        <v>0</v>
      </c>
      <c r="AH500" s="14">
        <f t="shared" si="63"/>
        <v>0</v>
      </c>
      <c r="AI500" s="12"/>
      <c r="AJ500" s="11" t="str">
        <f>IFERROR(VLOOKUP(A500,'[1]BP-18 Line Detail'!A$1:AJ$65536,36,FALSE),"")</f>
        <v>New. All Network (LTD 3/28/17)</v>
      </c>
    </row>
    <row r="501" spans="1:36" x14ac:dyDescent="0.3">
      <c r="A501" s="15" t="s">
        <v>1552</v>
      </c>
      <c r="B501" s="29" t="str">
        <f>VLOOKUP(A501,'[1]Line Pivot'!A$1:C$65536,2,FALSE)</f>
        <v>MOSSYROCK-CHEHALIS NO 1</v>
      </c>
      <c r="C501" s="10">
        <f>VLOOKUP(A501,'[1]Line Pivot'!A$1:C$65536,3,FALSE)</f>
        <v>2194609.98</v>
      </c>
      <c r="D501" s="10">
        <f>IFERROR(VLOOKUP(A501,'[1]BP-18 Line Detail'!A$1:C$65536,3,FALSE),"")</f>
        <v>1091456.2</v>
      </c>
      <c r="E501" s="11">
        <f t="shared" si="60"/>
        <v>1.0107174067085789</v>
      </c>
      <c r="F501" s="12"/>
      <c r="G501" s="10">
        <f>IFERROR(VLOOKUP(A501,'[1]O&amp;M Pivot'!M$1:V$65536,10,FALSE),0)</f>
        <v>8888.5399999999991</v>
      </c>
      <c r="H501" s="12"/>
      <c r="I501" s="13" t="s">
        <v>31</v>
      </c>
      <c r="J501" s="13">
        <v>1</v>
      </c>
      <c r="K501" s="13" t="s">
        <v>31</v>
      </c>
      <c r="L501" s="13" t="s">
        <v>31</v>
      </c>
      <c r="M501" s="13" t="s">
        <v>31</v>
      </c>
      <c r="N501" s="13" t="s">
        <v>31</v>
      </c>
      <c r="O501" s="13" t="s">
        <v>31</v>
      </c>
      <c r="P501" s="13">
        <f t="shared" si="61"/>
        <v>1</v>
      </c>
      <c r="Q501" s="12"/>
      <c r="R501" s="41" t="str">
        <f t="shared" si="65"/>
        <v/>
      </c>
      <c r="S501" s="41">
        <f t="shared" si="65"/>
        <v>2194609.98</v>
      </c>
      <c r="T501" s="41" t="str">
        <f t="shared" si="65"/>
        <v/>
      </c>
      <c r="U501" s="41" t="str">
        <f t="shared" si="64"/>
        <v/>
      </c>
      <c r="V501" s="41" t="str">
        <f t="shared" si="64"/>
        <v/>
      </c>
      <c r="W501" s="41" t="str">
        <f t="shared" si="64"/>
        <v/>
      </c>
      <c r="X501" s="41" t="str">
        <f t="shared" si="64"/>
        <v/>
      </c>
      <c r="Y501" s="14">
        <f t="shared" si="62"/>
        <v>0</v>
      </c>
      <c r="Z501" s="12"/>
      <c r="AA501" s="10" t="str">
        <f t="shared" si="67"/>
        <v/>
      </c>
      <c r="AB501" s="10">
        <f t="shared" si="67"/>
        <v>8888.5399999999991</v>
      </c>
      <c r="AC501" s="10" t="str">
        <f t="shared" si="67"/>
        <v/>
      </c>
      <c r="AD501" s="10" t="str">
        <f t="shared" si="66"/>
        <v/>
      </c>
      <c r="AE501" s="10" t="str">
        <f t="shared" si="66"/>
        <v/>
      </c>
      <c r="AF501" s="10" t="str">
        <f t="shared" si="66"/>
        <v/>
      </c>
      <c r="AG501" s="10" t="str">
        <f t="shared" si="66"/>
        <v/>
      </c>
      <c r="AH501" s="14">
        <f t="shared" si="63"/>
        <v>0</v>
      </c>
      <c r="AI501" s="12"/>
      <c r="AJ501" s="11" t="str">
        <f>IFERROR(VLOOKUP(A501,'[1]BP-18 Line Detail'!A$1:AJ$65536,36,FALSE),"")</f>
        <v>All Network</v>
      </c>
    </row>
    <row r="502" spans="1:36" x14ac:dyDescent="0.3">
      <c r="A502" s="15" t="s">
        <v>1553</v>
      </c>
      <c r="B502" s="29" t="str">
        <f>VLOOKUP(A502,'[1]Line Pivot'!A$1:C$65536,2,FALSE)</f>
        <v>MOUNTAIN AVENUE TAP TO (PACIFICORP) ASHLAND-OAK KNOLL</v>
      </c>
      <c r="C502" s="10">
        <f>VLOOKUP(A502,'[1]Line Pivot'!A$1:C$65536,3,FALSE)</f>
        <v>699915.15</v>
      </c>
      <c r="D502" s="10">
        <f>IFERROR(VLOOKUP(A502,'[1]BP-18 Line Detail'!A$1:C$65536,3,FALSE),"")</f>
        <v>699915.15</v>
      </c>
      <c r="E502" s="11">
        <f t="shared" si="60"/>
        <v>0</v>
      </c>
      <c r="F502" s="12"/>
      <c r="G502" s="10">
        <f>IFERROR(VLOOKUP(A502,'[1]O&amp;M Pivot'!M$1:V$65536,10,FALSE),0)</f>
        <v>1663.8742857142859</v>
      </c>
      <c r="H502" s="12"/>
      <c r="I502" s="13" t="s">
        <v>31</v>
      </c>
      <c r="J502" s="13">
        <v>1</v>
      </c>
      <c r="K502" s="13" t="s">
        <v>31</v>
      </c>
      <c r="L502" s="13" t="s">
        <v>31</v>
      </c>
      <c r="M502" s="13" t="s">
        <v>31</v>
      </c>
      <c r="N502" s="13" t="s">
        <v>31</v>
      </c>
      <c r="O502" s="13" t="s">
        <v>31</v>
      </c>
      <c r="P502" s="13">
        <f t="shared" si="61"/>
        <v>1</v>
      </c>
      <c r="Q502" s="12"/>
      <c r="R502" s="41" t="str">
        <f t="shared" si="65"/>
        <v/>
      </c>
      <c r="S502" s="41">
        <f t="shared" si="65"/>
        <v>699915.15</v>
      </c>
      <c r="T502" s="41" t="str">
        <f t="shared" si="65"/>
        <v/>
      </c>
      <c r="U502" s="41" t="str">
        <f t="shared" si="64"/>
        <v/>
      </c>
      <c r="V502" s="41" t="str">
        <f t="shared" si="64"/>
        <v/>
      </c>
      <c r="W502" s="41" t="str">
        <f t="shared" si="64"/>
        <v/>
      </c>
      <c r="X502" s="41" t="str">
        <f t="shared" si="64"/>
        <v/>
      </c>
      <c r="Y502" s="14">
        <f t="shared" si="62"/>
        <v>0</v>
      </c>
      <c r="Z502" s="12"/>
      <c r="AA502" s="10" t="str">
        <f t="shared" si="67"/>
        <v/>
      </c>
      <c r="AB502" s="10">
        <f t="shared" si="67"/>
        <v>1663.8742857142859</v>
      </c>
      <c r="AC502" s="10" t="str">
        <f t="shared" si="67"/>
        <v/>
      </c>
      <c r="AD502" s="10" t="str">
        <f t="shared" si="66"/>
        <v/>
      </c>
      <c r="AE502" s="10" t="str">
        <f t="shared" si="66"/>
        <v/>
      </c>
      <c r="AF502" s="10" t="str">
        <f t="shared" si="66"/>
        <v/>
      </c>
      <c r="AG502" s="10" t="str">
        <f t="shared" si="66"/>
        <v/>
      </c>
      <c r="AH502" s="14">
        <f t="shared" si="63"/>
        <v>0</v>
      </c>
      <c r="AI502" s="12"/>
      <c r="AJ502" s="11" t="str">
        <f>IFERROR(VLOOKUP(A502,'[1]BP-18 Line Detail'!A$1:AJ$65536,36,FALSE),"")</f>
        <v>All Network</v>
      </c>
    </row>
    <row r="503" spans="1:36" x14ac:dyDescent="0.3">
      <c r="A503" s="15" t="s">
        <v>1554</v>
      </c>
      <c r="B503" s="29" t="str">
        <f>VLOOKUP(A503,'[1]Line Pivot'!A$1:C$65536,2,FALSE)</f>
        <v>MOXEE-ROZA NO 1</v>
      </c>
      <c r="C503" s="10">
        <f>VLOOKUP(A503,'[1]Line Pivot'!A$1:C$65536,3,FALSE)</f>
        <v>23832.46</v>
      </c>
      <c r="D503" s="10">
        <f>IFERROR(VLOOKUP(A503,'[1]BP-18 Line Detail'!A$1:C$65536,3,FALSE),"")</f>
        <v>23832.46</v>
      </c>
      <c r="E503" s="11">
        <f t="shared" si="60"/>
        <v>0</v>
      </c>
      <c r="F503" s="12"/>
      <c r="G503" s="10">
        <f>IFERROR(VLOOKUP(A503,'[1]O&amp;M Pivot'!M$1:V$65536,10,FALSE),0)</f>
        <v>5662.0828571428574</v>
      </c>
      <c r="H503" s="12"/>
      <c r="I503" s="13" t="s">
        <v>31</v>
      </c>
      <c r="J503" s="13">
        <v>1</v>
      </c>
      <c r="K503" s="13" t="s">
        <v>31</v>
      </c>
      <c r="L503" s="13" t="s">
        <v>31</v>
      </c>
      <c r="M503" s="13" t="s">
        <v>31</v>
      </c>
      <c r="N503" s="13" t="s">
        <v>31</v>
      </c>
      <c r="O503" s="13" t="s">
        <v>31</v>
      </c>
      <c r="P503" s="13">
        <f t="shared" si="61"/>
        <v>1</v>
      </c>
      <c r="Q503" s="12"/>
      <c r="R503" s="41" t="str">
        <f t="shared" si="65"/>
        <v/>
      </c>
      <c r="S503" s="41">
        <f t="shared" si="65"/>
        <v>23832.46</v>
      </c>
      <c r="T503" s="41" t="str">
        <f t="shared" si="65"/>
        <v/>
      </c>
      <c r="U503" s="41" t="str">
        <f t="shared" si="64"/>
        <v/>
      </c>
      <c r="V503" s="41" t="str">
        <f t="shared" si="64"/>
        <v/>
      </c>
      <c r="W503" s="41" t="str">
        <f t="shared" si="64"/>
        <v/>
      </c>
      <c r="X503" s="41" t="str">
        <f t="shared" si="64"/>
        <v/>
      </c>
      <c r="Y503" s="14">
        <f t="shared" si="62"/>
        <v>0</v>
      </c>
      <c r="Z503" s="12"/>
      <c r="AA503" s="10" t="str">
        <f t="shared" si="67"/>
        <v/>
      </c>
      <c r="AB503" s="10">
        <f t="shared" si="67"/>
        <v>5662.0828571428574</v>
      </c>
      <c r="AC503" s="10" t="str">
        <f t="shared" si="67"/>
        <v/>
      </c>
      <c r="AD503" s="10" t="str">
        <f t="shared" si="66"/>
        <v/>
      </c>
      <c r="AE503" s="10" t="str">
        <f t="shared" si="66"/>
        <v/>
      </c>
      <c r="AF503" s="10" t="str">
        <f t="shared" si="66"/>
        <v/>
      </c>
      <c r="AG503" s="10" t="str">
        <f t="shared" si="66"/>
        <v/>
      </c>
      <c r="AH503" s="14">
        <f t="shared" si="63"/>
        <v>0</v>
      </c>
      <c r="AI503" s="12"/>
      <c r="AJ503" s="11" t="str">
        <f>IFERROR(VLOOKUP(A503,'[1]BP-18 Line Detail'!A$1:AJ$65536,36,FALSE),"")</f>
        <v>All Network</v>
      </c>
    </row>
    <row r="504" spans="1:36" x14ac:dyDescent="0.3">
      <c r="A504" s="15" t="s">
        <v>1555</v>
      </c>
      <c r="B504" s="29" t="str">
        <f>VLOOKUP(A504,'[1]Line Pivot'!A$1:C$65536,2,FALSE)</f>
        <v>MT SI-TANNER NO 1</v>
      </c>
      <c r="C504" s="10">
        <f>VLOOKUP(A504,'[1]Line Pivot'!A$1:C$65536,3,FALSE)</f>
        <v>6226960.2299999995</v>
      </c>
      <c r="D504" s="10">
        <f>IFERROR(VLOOKUP(A504,'[1]BP-18 Line Detail'!A$1:C$65536,3,FALSE),"")</f>
        <v>6226960.2299999995</v>
      </c>
      <c r="E504" s="11">
        <f t="shared" si="60"/>
        <v>0</v>
      </c>
      <c r="F504" s="12"/>
      <c r="G504" s="10">
        <f>IFERROR(VLOOKUP(A504,'[1]O&amp;M Pivot'!M$1:V$65536,10,FALSE),0)</f>
        <v>1979.918571428572</v>
      </c>
      <c r="H504" s="12"/>
      <c r="I504" s="13" t="s">
        <v>31</v>
      </c>
      <c r="J504" s="13">
        <v>1</v>
      </c>
      <c r="K504" s="13" t="s">
        <v>31</v>
      </c>
      <c r="L504" s="13" t="s">
        <v>31</v>
      </c>
      <c r="M504" s="13" t="s">
        <v>31</v>
      </c>
      <c r="N504" s="13" t="s">
        <v>31</v>
      </c>
      <c r="O504" s="13" t="s">
        <v>31</v>
      </c>
      <c r="P504" s="13">
        <f t="shared" si="61"/>
        <v>1</v>
      </c>
      <c r="Q504" s="12"/>
      <c r="R504" s="41" t="str">
        <f t="shared" si="65"/>
        <v/>
      </c>
      <c r="S504" s="41">
        <f t="shared" si="65"/>
        <v>6226960.2299999995</v>
      </c>
      <c r="T504" s="41" t="str">
        <f t="shared" si="65"/>
        <v/>
      </c>
      <c r="U504" s="41" t="str">
        <f t="shared" si="64"/>
        <v/>
      </c>
      <c r="V504" s="41" t="str">
        <f t="shared" si="64"/>
        <v/>
      </c>
      <c r="W504" s="41" t="str">
        <f t="shared" si="64"/>
        <v/>
      </c>
      <c r="X504" s="41" t="str">
        <f t="shared" si="64"/>
        <v/>
      </c>
      <c r="Y504" s="14">
        <f t="shared" si="62"/>
        <v>0</v>
      </c>
      <c r="Z504" s="12"/>
      <c r="AA504" s="10" t="str">
        <f t="shared" si="67"/>
        <v/>
      </c>
      <c r="AB504" s="10">
        <f t="shared" si="67"/>
        <v>1979.918571428572</v>
      </c>
      <c r="AC504" s="10" t="str">
        <f t="shared" si="67"/>
        <v/>
      </c>
      <c r="AD504" s="10" t="str">
        <f t="shared" si="66"/>
        <v/>
      </c>
      <c r="AE504" s="10" t="str">
        <f t="shared" si="66"/>
        <v/>
      </c>
      <c r="AF504" s="10" t="str">
        <f t="shared" si="66"/>
        <v/>
      </c>
      <c r="AG504" s="10" t="str">
        <f t="shared" si="66"/>
        <v/>
      </c>
      <c r="AH504" s="14">
        <f t="shared" si="63"/>
        <v>0</v>
      </c>
      <c r="AI504" s="12"/>
      <c r="AJ504" s="11" t="str">
        <f>IFERROR(VLOOKUP(A504,'[1]BP-18 Line Detail'!A$1:AJ$65536,36,FALSE),"")</f>
        <v>All Network</v>
      </c>
    </row>
    <row r="505" spans="1:36" x14ac:dyDescent="0.3">
      <c r="A505" s="15" t="s">
        <v>1556</v>
      </c>
      <c r="B505" s="29" t="str">
        <f>VLOOKUP(A505,'[1]Line Pivot'!A$1:C$65536,2,FALSE)</f>
        <v>MT. VERNON TAP TO LOOKOUT POINT-ALVEY NO 2</v>
      </c>
      <c r="C505" s="10">
        <f>VLOOKUP(A505,'[1]Line Pivot'!A$1:C$65536,3,FALSE)</f>
        <v>68601</v>
      </c>
      <c r="D505" s="10">
        <f>IFERROR(VLOOKUP(A505,'[1]BP-18 Line Detail'!A$1:C$65536,3,FALSE),"")</f>
        <v>68601</v>
      </c>
      <c r="E505" s="11">
        <f t="shared" si="60"/>
        <v>0</v>
      </c>
      <c r="F505" s="12"/>
      <c r="G505" s="10">
        <f>IFERROR(VLOOKUP(A505,'[1]O&amp;M Pivot'!M$1:V$65536,10,FALSE),0)</f>
        <v>1109.4057142857143</v>
      </c>
      <c r="H505" s="12"/>
      <c r="I505" s="13" t="s">
        <v>31</v>
      </c>
      <c r="J505" s="13">
        <v>1</v>
      </c>
      <c r="K505" s="13" t="s">
        <v>31</v>
      </c>
      <c r="L505" s="13" t="s">
        <v>31</v>
      </c>
      <c r="M505" s="13" t="s">
        <v>31</v>
      </c>
      <c r="N505" s="13" t="s">
        <v>31</v>
      </c>
      <c r="O505" s="13" t="s">
        <v>31</v>
      </c>
      <c r="P505" s="13">
        <f t="shared" si="61"/>
        <v>1</v>
      </c>
      <c r="Q505" s="12"/>
      <c r="R505" s="41" t="str">
        <f t="shared" si="65"/>
        <v/>
      </c>
      <c r="S505" s="41">
        <f t="shared" si="65"/>
        <v>68601</v>
      </c>
      <c r="T505" s="41" t="str">
        <f t="shared" si="65"/>
        <v/>
      </c>
      <c r="U505" s="41" t="str">
        <f t="shared" si="64"/>
        <v/>
      </c>
      <c r="V505" s="41" t="str">
        <f t="shared" si="64"/>
        <v/>
      </c>
      <c r="W505" s="41" t="str">
        <f t="shared" si="64"/>
        <v/>
      </c>
      <c r="X505" s="41" t="str">
        <f t="shared" si="64"/>
        <v/>
      </c>
      <c r="Y505" s="14">
        <f t="shared" si="62"/>
        <v>0</v>
      </c>
      <c r="Z505" s="12"/>
      <c r="AA505" s="10" t="str">
        <f t="shared" si="67"/>
        <v/>
      </c>
      <c r="AB505" s="10">
        <f t="shared" si="67"/>
        <v>1109.4057142857143</v>
      </c>
      <c r="AC505" s="10" t="str">
        <f t="shared" si="67"/>
        <v/>
      </c>
      <c r="AD505" s="10" t="str">
        <f t="shared" si="66"/>
        <v/>
      </c>
      <c r="AE505" s="10" t="str">
        <f t="shared" si="66"/>
        <v/>
      </c>
      <c r="AF505" s="10" t="str">
        <f t="shared" si="66"/>
        <v/>
      </c>
      <c r="AG505" s="10" t="str">
        <f t="shared" si="66"/>
        <v/>
      </c>
      <c r="AH505" s="14">
        <f t="shared" si="63"/>
        <v>0</v>
      </c>
      <c r="AI505" s="12"/>
      <c r="AJ505" s="11" t="str">
        <f>IFERROR(VLOOKUP(A505,'[1]BP-18 Line Detail'!A$1:AJ$65536,36,FALSE),"")</f>
        <v>All Network</v>
      </c>
    </row>
    <row r="506" spans="1:36" x14ac:dyDescent="0.3">
      <c r="A506" s="15" t="s">
        <v>1557</v>
      </c>
      <c r="B506" s="29" t="str">
        <f>VLOOKUP(A506,'[1]Line Pivot'!A$1:C$65536,2,FALSE)</f>
        <v>MURRAY-CUSTER NO 1</v>
      </c>
      <c r="C506" s="10">
        <f>VLOOKUP(A506,'[1]Line Pivot'!A$1:C$65536,3,FALSE)</f>
        <v>4332893.41</v>
      </c>
      <c r="D506" s="10">
        <f>IFERROR(VLOOKUP(A506,'[1]BP-18 Line Detail'!A$1:C$65536,3,FALSE),"")</f>
        <v>3979487.1599999997</v>
      </c>
      <c r="E506" s="11">
        <f t="shared" si="60"/>
        <v>8.8806983360137412E-2</v>
      </c>
      <c r="F506" s="12"/>
      <c r="G506" s="10">
        <f>IFERROR(VLOOKUP(A506,'[1]O&amp;M Pivot'!M$1:V$65536,10,FALSE),0)</f>
        <v>18338.099999999999</v>
      </c>
      <c r="H506" s="12"/>
      <c r="I506" s="13" t="s">
        <v>31</v>
      </c>
      <c r="J506" s="13">
        <v>1</v>
      </c>
      <c r="K506" s="13" t="s">
        <v>31</v>
      </c>
      <c r="L506" s="13" t="s">
        <v>31</v>
      </c>
      <c r="M506" s="13" t="s">
        <v>31</v>
      </c>
      <c r="N506" s="13" t="s">
        <v>31</v>
      </c>
      <c r="O506" s="13" t="s">
        <v>31</v>
      </c>
      <c r="P506" s="13">
        <f t="shared" si="61"/>
        <v>1</v>
      </c>
      <c r="Q506" s="12"/>
      <c r="R506" s="41" t="str">
        <f t="shared" si="65"/>
        <v/>
      </c>
      <c r="S506" s="41">
        <f t="shared" si="65"/>
        <v>4332893.41</v>
      </c>
      <c r="T506" s="41" t="str">
        <f t="shared" si="65"/>
        <v/>
      </c>
      <c r="U506" s="41" t="str">
        <f t="shared" si="64"/>
        <v/>
      </c>
      <c r="V506" s="41" t="str">
        <f t="shared" si="64"/>
        <v/>
      </c>
      <c r="W506" s="41" t="str">
        <f t="shared" si="64"/>
        <v/>
      </c>
      <c r="X506" s="41" t="str">
        <f t="shared" si="64"/>
        <v/>
      </c>
      <c r="Y506" s="14">
        <f t="shared" si="62"/>
        <v>0</v>
      </c>
      <c r="Z506" s="12"/>
      <c r="AA506" s="10" t="str">
        <f t="shared" si="67"/>
        <v/>
      </c>
      <c r="AB506" s="10">
        <f t="shared" si="67"/>
        <v>18338.099999999999</v>
      </c>
      <c r="AC506" s="10" t="str">
        <f t="shared" si="67"/>
        <v/>
      </c>
      <c r="AD506" s="10" t="str">
        <f t="shared" si="66"/>
        <v/>
      </c>
      <c r="AE506" s="10" t="str">
        <f t="shared" si="66"/>
        <v/>
      </c>
      <c r="AF506" s="10" t="str">
        <f t="shared" si="66"/>
        <v/>
      </c>
      <c r="AG506" s="10" t="str">
        <f t="shared" si="66"/>
        <v/>
      </c>
      <c r="AH506" s="14">
        <f t="shared" si="63"/>
        <v>0</v>
      </c>
      <c r="AI506" s="12"/>
      <c r="AJ506" s="11" t="str">
        <f>IFERROR(VLOOKUP(A506,'[1]BP-18 Line Detail'!A$1:AJ$65536,36,FALSE),"")</f>
        <v>All Network</v>
      </c>
    </row>
    <row r="507" spans="1:36" x14ac:dyDescent="0.3">
      <c r="A507" s="15" t="s">
        <v>1558</v>
      </c>
      <c r="B507" s="29" t="str">
        <f>VLOOKUP(A507,'[1]Line Pivot'!A$1:C$65536,2,FALSE)</f>
        <v>NAPAVINE-ALLSTON NO 1</v>
      </c>
      <c r="C507" s="10">
        <f>VLOOKUP(A507,'[1]Line Pivot'!A$1:C$65536,3,FALSE)</f>
        <v>8402758.5700000003</v>
      </c>
      <c r="D507" s="10">
        <f>IFERROR(VLOOKUP(A507,'[1]BP-18 Line Detail'!A$1:C$65536,3,FALSE),"")</f>
        <v>8405197.3900000006</v>
      </c>
      <c r="E507" s="11">
        <f t="shared" si="60"/>
        <v>-2.9015618394659712E-4</v>
      </c>
      <c r="F507" s="12"/>
      <c r="G507" s="10">
        <f>IFERROR(VLOOKUP(A507,'[1]O&amp;M Pivot'!M$1:V$65536,10,FALSE),0)</f>
        <v>10823.337142857143</v>
      </c>
      <c r="H507" s="12"/>
      <c r="I507" s="13" t="s">
        <v>31</v>
      </c>
      <c r="J507" s="13">
        <v>1</v>
      </c>
      <c r="K507" s="13" t="s">
        <v>31</v>
      </c>
      <c r="L507" s="13" t="s">
        <v>31</v>
      </c>
      <c r="M507" s="13" t="s">
        <v>31</v>
      </c>
      <c r="N507" s="13" t="s">
        <v>31</v>
      </c>
      <c r="O507" s="13" t="s">
        <v>31</v>
      </c>
      <c r="P507" s="13">
        <f t="shared" si="61"/>
        <v>1</v>
      </c>
      <c r="Q507" s="12"/>
      <c r="R507" s="41" t="str">
        <f t="shared" si="65"/>
        <v/>
      </c>
      <c r="S507" s="41">
        <f t="shared" si="65"/>
        <v>8402758.5700000003</v>
      </c>
      <c r="T507" s="41" t="str">
        <f t="shared" si="65"/>
        <v/>
      </c>
      <c r="U507" s="41" t="str">
        <f t="shared" si="64"/>
        <v/>
      </c>
      <c r="V507" s="41" t="str">
        <f t="shared" si="64"/>
        <v/>
      </c>
      <c r="W507" s="41" t="str">
        <f t="shared" si="64"/>
        <v/>
      </c>
      <c r="X507" s="41" t="str">
        <f t="shared" si="64"/>
        <v/>
      </c>
      <c r="Y507" s="14">
        <f t="shared" si="62"/>
        <v>0</v>
      </c>
      <c r="Z507" s="12"/>
      <c r="AA507" s="10" t="str">
        <f t="shared" si="67"/>
        <v/>
      </c>
      <c r="AB507" s="10">
        <f t="shared" si="67"/>
        <v>10823.337142857143</v>
      </c>
      <c r="AC507" s="10" t="str">
        <f t="shared" si="67"/>
        <v/>
      </c>
      <c r="AD507" s="10" t="str">
        <f t="shared" si="66"/>
        <v/>
      </c>
      <c r="AE507" s="10" t="str">
        <f t="shared" si="66"/>
        <v/>
      </c>
      <c r="AF507" s="10" t="str">
        <f t="shared" si="66"/>
        <v/>
      </c>
      <c r="AG507" s="10" t="str">
        <f t="shared" si="66"/>
        <v/>
      </c>
      <c r="AH507" s="14">
        <f t="shared" si="63"/>
        <v>0</v>
      </c>
      <c r="AI507" s="12"/>
      <c r="AJ507" s="11" t="str">
        <f>IFERROR(VLOOKUP(A507,'[1]BP-18 Line Detail'!A$1:AJ$65536,36,FALSE),"")</f>
        <v>All Network</v>
      </c>
    </row>
    <row r="508" spans="1:36" x14ac:dyDescent="0.3">
      <c r="A508" s="15" t="s">
        <v>1559</v>
      </c>
      <c r="B508" s="29" t="str">
        <f>VLOOKUP(A508,'[1]Line Pivot'!A$1:C$65536,2,FALSE)</f>
        <v>NAPAVINE-ALLSTON NO 1 ML COLUMBIA CO-DO NOT USE</v>
      </c>
      <c r="C508" s="10">
        <f>VLOOKUP(A508,'[1]Line Pivot'!A$1:C$65536,3,FALSE)</f>
        <v>35702.449999999997</v>
      </c>
      <c r="D508" s="10">
        <f>IFERROR(VLOOKUP(A508,'[1]BP-18 Line Detail'!A$1:C$65536,3,FALSE),"")</f>
        <v>35702.449999999997</v>
      </c>
      <c r="E508" s="11">
        <f t="shared" si="60"/>
        <v>0</v>
      </c>
      <c r="F508" s="12"/>
      <c r="G508" s="10">
        <f>IFERROR(VLOOKUP(A508,'[1]O&amp;M Pivot'!M$1:V$65536,10,FALSE),0)</f>
        <v>0</v>
      </c>
      <c r="H508" s="12"/>
      <c r="I508" s="13" t="s">
        <v>31</v>
      </c>
      <c r="J508" s="13">
        <v>1</v>
      </c>
      <c r="K508" s="13" t="s">
        <v>31</v>
      </c>
      <c r="L508" s="13" t="s">
        <v>31</v>
      </c>
      <c r="M508" s="13" t="s">
        <v>31</v>
      </c>
      <c r="N508" s="13" t="s">
        <v>31</v>
      </c>
      <c r="O508" s="13" t="s">
        <v>31</v>
      </c>
      <c r="P508" s="13">
        <f t="shared" si="61"/>
        <v>1</v>
      </c>
      <c r="Q508" s="12"/>
      <c r="R508" s="41" t="str">
        <f t="shared" si="65"/>
        <v/>
      </c>
      <c r="S508" s="41">
        <f t="shared" si="65"/>
        <v>35702.449999999997</v>
      </c>
      <c r="T508" s="41" t="str">
        <f t="shared" si="65"/>
        <v/>
      </c>
      <c r="U508" s="41" t="str">
        <f t="shared" si="64"/>
        <v/>
      </c>
      <c r="V508" s="41" t="str">
        <f t="shared" si="64"/>
        <v/>
      </c>
      <c r="W508" s="41" t="str">
        <f t="shared" si="64"/>
        <v/>
      </c>
      <c r="X508" s="41" t="str">
        <f t="shared" si="64"/>
        <v/>
      </c>
      <c r="Y508" s="14">
        <f t="shared" si="62"/>
        <v>0</v>
      </c>
      <c r="Z508" s="12"/>
      <c r="AA508" s="10" t="str">
        <f t="shared" si="67"/>
        <v/>
      </c>
      <c r="AB508" s="10">
        <f t="shared" si="67"/>
        <v>0</v>
      </c>
      <c r="AC508" s="10" t="str">
        <f t="shared" si="67"/>
        <v/>
      </c>
      <c r="AD508" s="10" t="str">
        <f t="shared" si="66"/>
        <v/>
      </c>
      <c r="AE508" s="10" t="str">
        <f t="shared" si="66"/>
        <v/>
      </c>
      <c r="AF508" s="10" t="str">
        <f t="shared" si="66"/>
        <v/>
      </c>
      <c r="AG508" s="10" t="str">
        <f t="shared" si="66"/>
        <v/>
      </c>
      <c r="AH508" s="14">
        <f t="shared" si="63"/>
        <v>0</v>
      </c>
      <c r="AI508" s="12"/>
      <c r="AJ508" s="11" t="str">
        <f>IFERROR(VLOOKUP(A508,'[1]BP-18 Line Detail'!A$1:AJ$65536,36,FALSE),"")</f>
        <v>MLEASE All Network</v>
      </c>
    </row>
    <row r="509" spans="1:36" x14ac:dyDescent="0.3">
      <c r="A509" s="15" t="s">
        <v>1560</v>
      </c>
      <c r="B509" s="29" t="str">
        <f>VLOOKUP(A509,'[1]Line Pivot'!A$1:C$65536,2,FALSE)</f>
        <v>NAPAVINE-ALLSTON NO 1 ML COWLITZ CO</v>
      </c>
      <c r="C509" s="10">
        <f>VLOOKUP(A509,'[1]Line Pivot'!A$1:C$65536,3,FALSE)</f>
        <v>267769.25</v>
      </c>
      <c r="D509" s="10">
        <f>IFERROR(VLOOKUP(A509,'[1]BP-18 Line Detail'!A$1:C$65536,3,FALSE),"")</f>
        <v>267769.25</v>
      </c>
      <c r="E509" s="11">
        <f t="shared" si="60"/>
        <v>0</v>
      </c>
      <c r="F509" s="12"/>
      <c r="G509" s="10">
        <f>IFERROR(VLOOKUP(A509,'[1]O&amp;M Pivot'!M$1:V$65536,10,FALSE),0)</f>
        <v>0</v>
      </c>
      <c r="H509" s="12"/>
      <c r="I509" s="13" t="s">
        <v>31</v>
      </c>
      <c r="J509" s="13">
        <v>1</v>
      </c>
      <c r="K509" s="13" t="s">
        <v>31</v>
      </c>
      <c r="L509" s="13" t="s">
        <v>31</v>
      </c>
      <c r="M509" s="13" t="s">
        <v>31</v>
      </c>
      <c r="N509" s="13" t="s">
        <v>31</v>
      </c>
      <c r="O509" s="13" t="s">
        <v>31</v>
      </c>
      <c r="P509" s="13">
        <f t="shared" si="61"/>
        <v>1</v>
      </c>
      <c r="Q509" s="12"/>
      <c r="R509" s="41" t="str">
        <f t="shared" si="65"/>
        <v/>
      </c>
      <c r="S509" s="41">
        <f t="shared" si="65"/>
        <v>267769.25</v>
      </c>
      <c r="T509" s="41" t="str">
        <f t="shared" si="65"/>
        <v/>
      </c>
      <c r="U509" s="41" t="str">
        <f t="shared" si="64"/>
        <v/>
      </c>
      <c r="V509" s="41" t="str">
        <f t="shared" si="64"/>
        <v/>
      </c>
      <c r="W509" s="41" t="str">
        <f t="shared" si="64"/>
        <v/>
      </c>
      <c r="X509" s="41" t="str">
        <f t="shared" si="64"/>
        <v/>
      </c>
      <c r="Y509" s="14">
        <f t="shared" si="62"/>
        <v>0</v>
      </c>
      <c r="Z509" s="12"/>
      <c r="AA509" s="10" t="str">
        <f t="shared" si="67"/>
        <v/>
      </c>
      <c r="AB509" s="10">
        <f t="shared" si="67"/>
        <v>0</v>
      </c>
      <c r="AC509" s="10" t="str">
        <f t="shared" si="67"/>
        <v/>
      </c>
      <c r="AD509" s="10" t="str">
        <f t="shared" si="66"/>
        <v/>
      </c>
      <c r="AE509" s="10" t="str">
        <f t="shared" si="66"/>
        <v/>
      </c>
      <c r="AF509" s="10" t="str">
        <f t="shared" si="66"/>
        <v/>
      </c>
      <c r="AG509" s="10" t="str">
        <f t="shared" si="66"/>
        <v/>
      </c>
      <c r="AH509" s="14">
        <f t="shared" si="63"/>
        <v>0</v>
      </c>
      <c r="AI509" s="12"/>
      <c r="AJ509" s="11" t="str">
        <f>IFERROR(VLOOKUP(A509,'[1]BP-18 Line Detail'!A$1:AJ$65536,36,FALSE),"")</f>
        <v>MLEASE All Network</v>
      </c>
    </row>
    <row r="510" spans="1:36" x14ac:dyDescent="0.3">
      <c r="A510" s="15" t="s">
        <v>1561</v>
      </c>
      <c r="B510" s="29" t="str">
        <f>VLOOKUP(A510,'[1]Line Pivot'!A$1:C$65536,2,FALSE)</f>
        <v>NAPAVINE-ALLSTON NO 1 ML WASHINGTON CO-DO NOT USE</v>
      </c>
      <c r="C510" s="10">
        <f>VLOOKUP(A510,'[1]Line Pivot'!A$1:C$65536,3,FALSE)</f>
        <v>291570.59000000003</v>
      </c>
      <c r="D510" s="10">
        <f>IFERROR(VLOOKUP(A510,'[1]BP-18 Line Detail'!A$1:C$65536,3,FALSE),"")</f>
        <v>291570.59000000003</v>
      </c>
      <c r="E510" s="11">
        <f t="shared" si="60"/>
        <v>0</v>
      </c>
      <c r="F510" s="12"/>
      <c r="G510" s="10">
        <f>IFERROR(VLOOKUP(A510,'[1]O&amp;M Pivot'!M$1:V$65536,10,FALSE),0)</f>
        <v>0</v>
      </c>
      <c r="H510" s="12"/>
      <c r="I510" s="13" t="s">
        <v>31</v>
      </c>
      <c r="J510" s="13">
        <v>1</v>
      </c>
      <c r="K510" s="13" t="s">
        <v>31</v>
      </c>
      <c r="L510" s="13" t="s">
        <v>31</v>
      </c>
      <c r="M510" s="13" t="s">
        <v>31</v>
      </c>
      <c r="N510" s="13" t="s">
        <v>31</v>
      </c>
      <c r="O510" s="13" t="s">
        <v>31</v>
      </c>
      <c r="P510" s="13">
        <f t="shared" si="61"/>
        <v>1</v>
      </c>
      <c r="Q510" s="12"/>
      <c r="R510" s="41" t="str">
        <f t="shared" si="65"/>
        <v/>
      </c>
      <c r="S510" s="41">
        <f t="shared" si="65"/>
        <v>291570.59000000003</v>
      </c>
      <c r="T510" s="41" t="str">
        <f t="shared" si="65"/>
        <v/>
      </c>
      <c r="U510" s="41" t="str">
        <f t="shared" si="64"/>
        <v/>
      </c>
      <c r="V510" s="41" t="str">
        <f t="shared" si="64"/>
        <v/>
      </c>
      <c r="W510" s="41" t="str">
        <f t="shared" si="64"/>
        <v/>
      </c>
      <c r="X510" s="41" t="str">
        <f t="shared" si="64"/>
        <v/>
      </c>
      <c r="Y510" s="14">
        <f t="shared" si="62"/>
        <v>0</v>
      </c>
      <c r="Z510" s="12"/>
      <c r="AA510" s="10" t="str">
        <f t="shared" si="67"/>
        <v/>
      </c>
      <c r="AB510" s="10">
        <f t="shared" si="67"/>
        <v>0</v>
      </c>
      <c r="AC510" s="10" t="str">
        <f t="shared" si="67"/>
        <v/>
      </c>
      <c r="AD510" s="10" t="str">
        <f t="shared" si="66"/>
        <v/>
      </c>
      <c r="AE510" s="10" t="str">
        <f t="shared" si="66"/>
        <v/>
      </c>
      <c r="AF510" s="10" t="str">
        <f t="shared" si="66"/>
        <v/>
      </c>
      <c r="AG510" s="10" t="str">
        <f t="shared" si="66"/>
        <v/>
      </c>
      <c r="AH510" s="14">
        <f t="shared" si="63"/>
        <v>0</v>
      </c>
      <c r="AI510" s="12"/>
      <c r="AJ510" s="11" t="str">
        <f>IFERROR(VLOOKUP(A510,'[1]BP-18 Line Detail'!A$1:AJ$65536,36,FALSE),"")</f>
        <v>MLEASE All Network</v>
      </c>
    </row>
    <row r="511" spans="1:36" x14ac:dyDescent="0.3">
      <c r="A511" s="15" t="s">
        <v>1562</v>
      </c>
      <c r="B511" s="29" t="str">
        <f>VLOOKUP(A511,'[1]Line Pivot'!A$1:C$65536,2,FALSE)</f>
        <v>NASELLE-TARLETT NO 1</v>
      </c>
      <c r="C511" s="10">
        <f>VLOOKUP(A511,'[1]Line Pivot'!A$1:C$65536,3,FALSE)</f>
        <v>3507599.98</v>
      </c>
      <c r="D511" s="10">
        <f>IFERROR(VLOOKUP(A511,'[1]BP-18 Line Detail'!A$1:C$65536,3,FALSE),"")</f>
        <v>2687640.4499999997</v>
      </c>
      <c r="E511" s="11">
        <f t="shared" si="60"/>
        <v>0.3050852765666629</v>
      </c>
      <c r="F511" s="12"/>
      <c r="G511" s="10">
        <f>IFERROR(VLOOKUP(A511,'[1]O&amp;M Pivot'!M$1:V$65536,10,FALSE),0)</f>
        <v>21958.394285714287</v>
      </c>
      <c r="H511" s="12"/>
      <c r="I511" s="13" t="s">
        <v>31</v>
      </c>
      <c r="J511" s="13">
        <v>1</v>
      </c>
      <c r="K511" s="13" t="s">
        <v>31</v>
      </c>
      <c r="L511" s="13" t="s">
        <v>31</v>
      </c>
      <c r="M511" s="13" t="s">
        <v>31</v>
      </c>
      <c r="N511" s="13" t="s">
        <v>31</v>
      </c>
      <c r="O511" s="13" t="s">
        <v>31</v>
      </c>
      <c r="P511" s="13">
        <f t="shared" si="61"/>
        <v>1</v>
      </c>
      <c r="Q511" s="12"/>
      <c r="R511" s="41" t="str">
        <f t="shared" si="65"/>
        <v/>
      </c>
      <c r="S511" s="41">
        <f t="shared" si="65"/>
        <v>3507599.98</v>
      </c>
      <c r="T511" s="41" t="str">
        <f t="shared" si="65"/>
        <v/>
      </c>
      <c r="U511" s="41" t="str">
        <f t="shared" si="64"/>
        <v/>
      </c>
      <c r="V511" s="41" t="str">
        <f t="shared" si="64"/>
        <v/>
      </c>
      <c r="W511" s="41" t="str">
        <f t="shared" si="64"/>
        <v/>
      </c>
      <c r="X511" s="41" t="str">
        <f t="shared" si="64"/>
        <v/>
      </c>
      <c r="Y511" s="14">
        <f t="shared" si="62"/>
        <v>0</v>
      </c>
      <c r="Z511" s="12"/>
      <c r="AA511" s="10" t="str">
        <f t="shared" si="67"/>
        <v/>
      </c>
      <c r="AB511" s="10">
        <f t="shared" si="67"/>
        <v>21958.394285714287</v>
      </c>
      <c r="AC511" s="10" t="str">
        <f t="shared" si="67"/>
        <v/>
      </c>
      <c r="AD511" s="10" t="str">
        <f t="shared" si="66"/>
        <v/>
      </c>
      <c r="AE511" s="10" t="str">
        <f t="shared" si="66"/>
        <v/>
      </c>
      <c r="AF511" s="10" t="str">
        <f t="shared" si="66"/>
        <v/>
      </c>
      <c r="AG511" s="10" t="str">
        <f t="shared" si="66"/>
        <v/>
      </c>
      <c r="AH511" s="14">
        <f t="shared" si="63"/>
        <v>0</v>
      </c>
      <c r="AI511" s="12"/>
      <c r="AJ511" s="11" t="str">
        <f>IFERROR(VLOOKUP(A511,'[1]BP-18 Line Detail'!A$1:AJ$65536,36,FALSE),"")</f>
        <v>All Network</v>
      </c>
    </row>
    <row r="512" spans="1:36" x14ac:dyDescent="0.3">
      <c r="A512" s="15" t="s">
        <v>1563</v>
      </c>
      <c r="B512" s="29" t="str">
        <f>VLOOKUP(A512,'[1]Line Pivot'!A$1:C$65536,2,FALSE)</f>
        <v>NASELLE-TARLETT NO 2</v>
      </c>
      <c r="C512" s="10">
        <f>VLOOKUP(A512,'[1]Line Pivot'!A$1:C$65536,3,FALSE)</f>
        <v>3941920.5729999999</v>
      </c>
      <c r="D512" s="10">
        <f>IFERROR(VLOOKUP(A512,'[1]BP-18 Line Detail'!A$1:C$65536,3,FALSE),"")</f>
        <v>3909345.5129999998</v>
      </c>
      <c r="E512" s="11">
        <f t="shared" si="60"/>
        <v>8.3326121704198567E-3</v>
      </c>
      <c r="F512" s="12"/>
      <c r="G512" s="10">
        <f>IFERROR(VLOOKUP(A512,'[1]O&amp;M Pivot'!M$1:V$65536,10,FALSE),0)</f>
        <v>6719.8542857142847</v>
      </c>
      <c r="H512" s="12"/>
      <c r="I512" s="13" t="s">
        <v>31</v>
      </c>
      <c r="J512" s="13">
        <v>1</v>
      </c>
      <c r="K512" s="13" t="s">
        <v>31</v>
      </c>
      <c r="L512" s="13" t="s">
        <v>31</v>
      </c>
      <c r="M512" s="13" t="s">
        <v>31</v>
      </c>
      <c r="N512" s="13" t="s">
        <v>31</v>
      </c>
      <c r="O512" s="13" t="s">
        <v>31</v>
      </c>
      <c r="P512" s="13">
        <f t="shared" si="61"/>
        <v>1</v>
      </c>
      <c r="Q512" s="12"/>
      <c r="R512" s="41" t="str">
        <f t="shared" si="65"/>
        <v/>
      </c>
      <c r="S512" s="41">
        <f t="shared" si="65"/>
        <v>3941920.5729999999</v>
      </c>
      <c r="T512" s="41" t="str">
        <f t="shared" si="65"/>
        <v/>
      </c>
      <c r="U512" s="41" t="str">
        <f t="shared" si="64"/>
        <v/>
      </c>
      <c r="V512" s="41" t="str">
        <f t="shared" si="64"/>
        <v/>
      </c>
      <c r="W512" s="41" t="str">
        <f t="shared" si="64"/>
        <v/>
      </c>
      <c r="X512" s="41" t="str">
        <f t="shared" si="64"/>
        <v/>
      </c>
      <c r="Y512" s="14">
        <f t="shared" si="62"/>
        <v>0</v>
      </c>
      <c r="Z512" s="12"/>
      <c r="AA512" s="10" t="str">
        <f t="shared" si="67"/>
        <v/>
      </c>
      <c r="AB512" s="10">
        <f t="shared" si="67"/>
        <v>6719.8542857142847</v>
      </c>
      <c r="AC512" s="10" t="str">
        <f t="shared" si="67"/>
        <v/>
      </c>
      <c r="AD512" s="10" t="str">
        <f t="shared" si="66"/>
        <v/>
      </c>
      <c r="AE512" s="10" t="str">
        <f t="shared" si="66"/>
        <v/>
      </c>
      <c r="AF512" s="10" t="str">
        <f t="shared" si="66"/>
        <v/>
      </c>
      <c r="AG512" s="10" t="str">
        <f t="shared" si="66"/>
        <v/>
      </c>
      <c r="AH512" s="14">
        <f t="shared" si="63"/>
        <v>0</v>
      </c>
      <c r="AI512" s="12"/>
      <c r="AJ512" s="11" t="str">
        <f>IFERROR(VLOOKUP(A512,'[1]BP-18 Line Detail'!A$1:AJ$65536,36,FALSE),"")</f>
        <v>All Network</v>
      </c>
    </row>
    <row r="513" spans="1:36" x14ac:dyDescent="0.3">
      <c r="A513" s="15" t="s">
        <v>1564</v>
      </c>
      <c r="B513" s="29" t="str">
        <f>VLOOKUP(A513,'[1]Line Pivot'!A$1:C$65536,2,FALSE)</f>
        <v>NESPELEM TAP TO GRAND COULEE-OKANOGAN</v>
      </c>
      <c r="C513" s="10">
        <f>VLOOKUP(A513,'[1]Line Pivot'!A$1:C$65536,3,FALSE)</f>
        <v>578.97</v>
      </c>
      <c r="D513" s="10">
        <f>IFERROR(VLOOKUP(A513,'[1]BP-18 Line Detail'!A$1:C$65536,3,FALSE),"")</f>
        <v>578.97</v>
      </c>
      <c r="E513" s="11">
        <f t="shared" si="60"/>
        <v>0</v>
      </c>
      <c r="F513" s="12"/>
      <c r="G513" s="10">
        <f>IFERROR(VLOOKUP(A513,'[1]O&amp;M Pivot'!M$1:V$65536,10,FALSE),0)</f>
        <v>0</v>
      </c>
      <c r="H513" s="12"/>
      <c r="I513" s="13" t="s">
        <v>31</v>
      </c>
      <c r="J513" s="13">
        <v>1</v>
      </c>
      <c r="K513" s="13" t="s">
        <v>31</v>
      </c>
      <c r="L513" s="13" t="s">
        <v>31</v>
      </c>
      <c r="M513" s="13" t="s">
        <v>31</v>
      </c>
      <c r="N513" s="13" t="s">
        <v>31</v>
      </c>
      <c r="O513" s="13" t="s">
        <v>31</v>
      </c>
      <c r="P513" s="13">
        <f t="shared" si="61"/>
        <v>1</v>
      </c>
      <c r="Q513" s="12"/>
      <c r="R513" s="41" t="str">
        <f t="shared" si="65"/>
        <v/>
      </c>
      <c r="S513" s="41">
        <f t="shared" si="65"/>
        <v>578.97</v>
      </c>
      <c r="T513" s="41" t="str">
        <f t="shared" si="65"/>
        <v/>
      </c>
      <c r="U513" s="41" t="str">
        <f t="shared" si="64"/>
        <v/>
      </c>
      <c r="V513" s="41" t="str">
        <f t="shared" si="64"/>
        <v/>
      </c>
      <c r="W513" s="41" t="str">
        <f t="shared" si="64"/>
        <v/>
      </c>
      <c r="X513" s="41" t="str">
        <f t="shared" si="64"/>
        <v/>
      </c>
      <c r="Y513" s="14">
        <f t="shared" si="62"/>
        <v>0</v>
      </c>
      <c r="Z513" s="12"/>
      <c r="AA513" s="10" t="str">
        <f t="shared" si="67"/>
        <v/>
      </c>
      <c r="AB513" s="10">
        <f t="shared" si="67"/>
        <v>0</v>
      </c>
      <c r="AC513" s="10" t="str">
        <f t="shared" si="67"/>
        <v/>
      </c>
      <c r="AD513" s="10" t="str">
        <f t="shared" si="66"/>
        <v/>
      </c>
      <c r="AE513" s="10" t="str">
        <f t="shared" si="66"/>
        <v/>
      </c>
      <c r="AF513" s="10" t="str">
        <f t="shared" si="66"/>
        <v/>
      </c>
      <c r="AG513" s="10" t="str">
        <f t="shared" si="66"/>
        <v/>
      </c>
      <c r="AH513" s="14">
        <f t="shared" si="63"/>
        <v>0</v>
      </c>
      <c r="AI513" s="12"/>
      <c r="AJ513" s="11" t="str">
        <f>IFERROR(VLOOKUP(A513,'[1]BP-18 Line Detail'!A$1:AJ$65536,36,FALSE),"")</f>
        <v>Moved to All Network.  REM 4/17/12</v>
      </c>
    </row>
    <row r="514" spans="1:36" x14ac:dyDescent="0.3">
      <c r="A514" s="15" t="s">
        <v>1565</v>
      </c>
      <c r="B514" s="29" t="str">
        <f>VLOOKUP(A514,'[1]Line Pivot'!A$1:C$65536,2,FALSE)</f>
        <v>NINE MILE TAP TO FRANKLIN-WALLA WALLA NO 1</v>
      </c>
      <c r="C514" s="10">
        <f>VLOOKUP(A514,'[1]Line Pivot'!A$1:C$65536,3,FALSE)</f>
        <v>40787.599999999999</v>
      </c>
      <c r="D514" s="10">
        <f>IFERROR(VLOOKUP(A514,'[1]BP-18 Line Detail'!A$1:C$65536,3,FALSE),"")</f>
        <v>40787.599999999999</v>
      </c>
      <c r="E514" s="11">
        <f t="shared" si="60"/>
        <v>0</v>
      </c>
      <c r="F514" s="12"/>
      <c r="G514" s="10">
        <f>IFERROR(VLOOKUP(A514,'[1]O&amp;M Pivot'!M$1:V$65536,10,FALSE),0)</f>
        <v>127.7957142857143</v>
      </c>
      <c r="H514" s="12"/>
      <c r="I514" s="13" t="s">
        <v>31</v>
      </c>
      <c r="J514" s="13">
        <v>1</v>
      </c>
      <c r="K514" s="13" t="s">
        <v>31</v>
      </c>
      <c r="L514" s="13" t="s">
        <v>31</v>
      </c>
      <c r="M514" s="13" t="s">
        <v>31</v>
      </c>
      <c r="N514" s="13" t="s">
        <v>31</v>
      </c>
      <c r="O514" s="13" t="s">
        <v>31</v>
      </c>
      <c r="P514" s="13">
        <f t="shared" si="61"/>
        <v>1</v>
      </c>
      <c r="Q514" s="12"/>
      <c r="R514" s="41" t="str">
        <f t="shared" si="65"/>
        <v/>
      </c>
      <c r="S514" s="41">
        <f t="shared" si="65"/>
        <v>40787.599999999999</v>
      </c>
      <c r="T514" s="41" t="str">
        <f t="shared" si="65"/>
        <v/>
      </c>
      <c r="U514" s="41" t="str">
        <f t="shared" si="64"/>
        <v/>
      </c>
      <c r="V514" s="41" t="str">
        <f t="shared" si="64"/>
        <v/>
      </c>
      <c r="W514" s="41" t="str">
        <f t="shared" si="64"/>
        <v/>
      </c>
      <c r="X514" s="41" t="str">
        <f t="shared" si="64"/>
        <v/>
      </c>
      <c r="Y514" s="14">
        <f t="shared" si="62"/>
        <v>0</v>
      </c>
      <c r="Z514" s="12"/>
      <c r="AA514" s="10" t="str">
        <f t="shared" si="67"/>
        <v/>
      </c>
      <c r="AB514" s="10">
        <f t="shared" si="67"/>
        <v>127.7957142857143</v>
      </c>
      <c r="AC514" s="10" t="str">
        <f t="shared" si="67"/>
        <v/>
      </c>
      <c r="AD514" s="10" t="str">
        <f t="shared" si="66"/>
        <v/>
      </c>
      <c r="AE514" s="10" t="str">
        <f t="shared" si="66"/>
        <v/>
      </c>
      <c r="AF514" s="10" t="str">
        <f t="shared" si="66"/>
        <v/>
      </c>
      <c r="AG514" s="10" t="str">
        <f t="shared" si="66"/>
        <v/>
      </c>
      <c r="AH514" s="14">
        <f t="shared" si="63"/>
        <v>0</v>
      </c>
      <c r="AI514" s="12"/>
      <c r="AJ514" s="11" t="str">
        <f>IFERROR(VLOOKUP(A514,'[1]BP-18 Line Detail'!A$1:AJ$65536,36,FALSE),"")</f>
        <v>All Network</v>
      </c>
    </row>
    <row r="515" spans="1:36" x14ac:dyDescent="0.3">
      <c r="A515" s="15" t="s">
        <v>1566</v>
      </c>
      <c r="B515" s="29" t="str">
        <f>VLOOKUP(A515,'[1]Line Pivot'!A$1:C$65536,2,FALSE)</f>
        <v>NORTH BONNEVILLE-MIDWAY NO 1</v>
      </c>
      <c r="C515" s="10">
        <f>VLOOKUP(A515,'[1]Line Pivot'!A$1:C$65536,3,FALSE)</f>
        <v>10520228.439000001</v>
      </c>
      <c r="D515" s="10">
        <f>IFERROR(VLOOKUP(A515,'[1]BP-18 Line Detail'!A$1:C$65536,3,FALSE),"")</f>
        <v>9986515.9990000017</v>
      </c>
      <c r="E515" s="11">
        <f t="shared" ref="E515:E578" si="68">(C515-D515)/D515</f>
        <v>5.3443306960449737E-2</v>
      </c>
      <c r="F515" s="12"/>
      <c r="G515" s="10">
        <f>IFERROR(VLOOKUP(A515,'[1]O&amp;M Pivot'!M$1:V$65536,10,FALSE),0)</f>
        <v>38414.982857142859</v>
      </c>
      <c r="H515" s="12"/>
      <c r="I515" s="13" t="s">
        <v>31</v>
      </c>
      <c r="J515" s="13">
        <v>1</v>
      </c>
      <c r="K515" s="13" t="s">
        <v>31</v>
      </c>
      <c r="L515" s="13" t="s">
        <v>31</v>
      </c>
      <c r="M515" s="13" t="s">
        <v>31</v>
      </c>
      <c r="N515" s="13" t="s">
        <v>31</v>
      </c>
      <c r="O515" s="13" t="s">
        <v>31</v>
      </c>
      <c r="P515" s="13">
        <f t="shared" ref="P515:P578" si="69">SUM(I515:O515)</f>
        <v>1</v>
      </c>
      <c r="Q515" s="12"/>
      <c r="R515" s="41" t="str">
        <f t="shared" si="65"/>
        <v/>
      </c>
      <c r="S515" s="41">
        <f t="shared" si="65"/>
        <v>10520228.439000001</v>
      </c>
      <c r="T515" s="41" t="str">
        <f t="shared" si="65"/>
        <v/>
      </c>
      <c r="U515" s="41" t="str">
        <f t="shared" si="64"/>
        <v/>
      </c>
      <c r="V515" s="41" t="str">
        <f t="shared" si="64"/>
        <v/>
      </c>
      <c r="W515" s="41" t="str">
        <f t="shared" si="64"/>
        <v/>
      </c>
      <c r="X515" s="41" t="str">
        <f t="shared" si="64"/>
        <v/>
      </c>
      <c r="Y515" s="14">
        <f t="shared" ref="Y515:Y578" si="70">SUM(R515:X515)-C515</f>
        <v>0</v>
      </c>
      <c r="Z515" s="12"/>
      <c r="AA515" s="10" t="str">
        <f t="shared" si="67"/>
        <v/>
      </c>
      <c r="AB515" s="10">
        <f t="shared" si="67"/>
        <v>38414.982857142859</v>
      </c>
      <c r="AC515" s="10" t="str">
        <f t="shared" si="67"/>
        <v/>
      </c>
      <c r="AD515" s="10" t="str">
        <f t="shared" si="66"/>
        <v/>
      </c>
      <c r="AE515" s="10" t="str">
        <f t="shared" si="66"/>
        <v/>
      </c>
      <c r="AF515" s="10" t="str">
        <f t="shared" si="66"/>
        <v/>
      </c>
      <c r="AG515" s="10" t="str">
        <f t="shared" si="66"/>
        <v/>
      </c>
      <c r="AH515" s="14">
        <f t="shared" ref="AH515:AH578" si="71">SUM(AA515:AG515)-G515</f>
        <v>0</v>
      </c>
      <c r="AI515" s="12"/>
      <c r="AJ515" s="11" t="str">
        <f>IFERROR(VLOOKUP(A515,'[1]BP-18 Line Detail'!A$1:AJ$65536,36,FALSE),"")</f>
        <v>All Network</v>
      </c>
    </row>
    <row r="516" spans="1:36" x14ac:dyDescent="0.3">
      <c r="A516" s="15" t="s">
        <v>1567</v>
      </c>
      <c r="B516" s="29" t="str">
        <f>VLOOKUP(A516,'[1]Line Pivot'!A$1:C$65536,2,FALSE)</f>
        <v>NORTH BONNEVILLE-ROSS NO 1</v>
      </c>
      <c r="C516" s="10">
        <f>VLOOKUP(A516,'[1]Line Pivot'!A$1:C$65536,3,FALSE)</f>
        <v>2635550.33</v>
      </c>
      <c r="D516" s="10">
        <f>IFERROR(VLOOKUP(A516,'[1]BP-18 Line Detail'!A$1:C$65536,3,FALSE),"")</f>
        <v>2635550.33</v>
      </c>
      <c r="E516" s="11">
        <f t="shared" si="68"/>
        <v>0</v>
      </c>
      <c r="F516" s="12"/>
      <c r="G516" s="10">
        <f>IFERROR(VLOOKUP(A516,'[1]O&amp;M Pivot'!M$1:V$65536,10,FALSE),0)</f>
        <v>13841.157142857144</v>
      </c>
      <c r="H516" s="12"/>
      <c r="I516" s="13" t="s">
        <v>31</v>
      </c>
      <c r="J516" s="13">
        <v>1</v>
      </c>
      <c r="K516" s="13" t="s">
        <v>31</v>
      </c>
      <c r="L516" s="13" t="s">
        <v>31</v>
      </c>
      <c r="M516" s="13" t="s">
        <v>31</v>
      </c>
      <c r="N516" s="13" t="s">
        <v>31</v>
      </c>
      <c r="O516" s="13" t="s">
        <v>31</v>
      </c>
      <c r="P516" s="13">
        <f t="shared" si="69"/>
        <v>1</v>
      </c>
      <c r="Q516" s="12"/>
      <c r="R516" s="41" t="str">
        <f t="shared" si="65"/>
        <v/>
      </c>
      <c r="S516" s="41">
        <f t="shared" si="65"/>
        <v>2635550.33</v>
      </c>
      <c r="T516" s="41" t="str">
        <f t="shared" si="65"/>
        <v/>
      </c>
      <c r="U516" s="41" t="str">
        <f t="shared" si="64"/>
        <v/>
      </c>
      <c r="V516" s="41" t="str">
        <f t="shared" si="64"/>
        <v/>
      </c>
      <c r="W516" s="41" t="str">
        <f t="shared" si="64"/>
        <v/>
      </c>
      <c r="X516" s="41" t="str">
        <f t="shared" si="64"/>
        <v/>
      </c>
      <c r="Y516" s="14">
        <f t="shared" si="70"/>
        <v>0</v>
      </c>
      <c r="Z516" s="12"/>
      <c r="AA516" s="10" t="str">
        <f t="shared" si="67"/>
        <v/>
      </c>
      <c r="AB516" s="10">
        <f t="shared" si="67"/>
        <v>13841.157142857144</v>
      </c>
      <c r="AC516" s="10" t="str">
        <f t="shared" si="67"/>
        <v/>
      </c>
      <c r="AD516" s="10" t="str">
        <f t="shared" si="66"/>
        <v/>
      </c>
      <c r="AE516" s="10" t="str">
        <f t="shared" si="66"/>
        <v/>
      </c>
      <c r="AF516" s="10" t="str">
        <f t="shared" si="66"/>
        <v/>
      </c>
      <c r="AG516" s="10" t="str">
        <f t="shared" si="66"/>
        <v/>
      </c>
      <c r="AH516" s="14">
        <f t="shared" si="71"/>
        <v>0</v>
      </c>
      <c r="AI516" s="12"/>
      <c r="AJ516" s="11" t="str">
        <f>IFERROR(VLOOKUP(A516,'[1]BP-18 Line Detail'!A$1:AJ$65536,36,FALSE),"")</f>
        <v>All Network</v>
      </c>
    </row>
    <row r="517" spans="1:36" x14ac:dyDescent="0.3">
      <c r="A517" s="15" t="s">
        <v>1568</v>
      </c>
      <c r="B517" s="29" t="str">
        <f>VLOOKUP(A517,'[1]Line Pivot'!A$1:C$65536,2,FALSE)</f>
        <v>NORTH BONNEVILLE-ROSS NO 2</v>
      </c>
      <c r="C517" s="10">
        <f>VLOOKUP(A517,'[1]Line Pivot'!A$1:C$65536,3,FALSE)</f>
        <v>1843674.47</v>
      </c>
      <c r="D517" s="10">
        <f>IFERROR(VLOOKUP(A517,'[1]BP-18 Line Detail'!A$1:C$65536,3,FALSE),"")</f>
        <v>1843674.4700000002</v>
      </c>
      <c r="E517" s="11">
        <f t="shared" si="68"/>
        <v>-1.2628620043421744E-16</v>
      </c>
      <c r="F517" s="12"/>
      <c r="G517" s="10">
        <f>IFERROR(VLOOKUP(A517,'[1]O&amp;M Pivot'!M$1:V$65536,10,FALSE),0)</f>
        <v>49142.982857142859</v>
      </c>
      <c r="H517" s="12"/>
      <c r="I517" s="13" t="s">
        <v>31</v>
      </c>
      <c r="J517" s="13">
        <v>1</v>
      </c>
      <c r="K517" s="13" t="s">
        <v>31</v>
      </c>
      <c r="L517" s="13" t="s">
        <v>31</v>
      </c>
      <c r="M517" s="13" t="s">
        <v>31</v>
      </c>
      <c r="N517" s="13" t="s">
        <v>31</v>
      </c>
      <c r="O517" s="13" t="s">
        <v>31</v>
      </c>
      <c r="P517" s="13">
        <f t="shared" si="69"/>
        <v>1</v>
      </c>
      <c r="Q517" s="12"/>
      <c r="R517" s="41" t="str">
        <f t="shared" si="65"/>
        <v/>
      </c>
      <c r="S517" s="41">
        <f t="shared" si="65"/>
        <v>1843674.47</v>
      </c>
      <c r="T517" s="41" t="str">
        <f t="shared" si="65"/>
        <v/>
      </c>
      <c r="U517" s="41" t="str">
        <f t="shared" si="64"/>
        <v/>
      </c>
      <c r="V517" s="41" t="str">
        <f t="shared" si="64"/>
        <v/>
      </c>
      <c r="W517" s="41" t="str">
        <f t="shared" si="64"/>
        <v/>
      </c>
      <c r="X517" s="41" t="str">
        <f t="shared" si="64"/>
        <v/>
      </c>
      <c r="Y517" s="14">
        <f t="shared" si="70"/>
        <v>0</v>
      </c>
      <c r="Z517" s="12"/>
      <c r="AA517" s="10" t="str">
        <f t="shared" si="67"/>
        <v/>
      </c>
      <c r="AB517" s="10">
        <f t="shared" si="67"/>
        <v>49142.982857142859</v>
      </c>
      <c r="AC517" s="10" t="str">
        <f t="shared" si="67"/>
        <v/>
      </c>
      <c r="AD517" s="10" t="str">
        <f t="shared" si="66"/>
        <v/>
      </c>
      <c r="AE517" s="10" t="str">
        <f t="shared" si="66"/>
        <v/>
      </c>
      <c r="AF517" s="10" t="str">
        <f t="shared" si="66"/>
        <v/>
      </c>
      <c r="AG517" s="10" t="str">
        <f t="shared" si="66"/>
        <v/>
      </c>
      <c r="AH517" s="14">
        <f t="shared" si="71"/>
        <v>0</v>
      </c>
      <c r="AI517" s="12"/>
      <c r="AJ517" s="11" t="str">
        <f>IFERROR(VLOOKUP(A517,'[1]BP-18 Line Detail'!A$1:AJ$65536,36,FALSE),"")</f>
        <v>All Network</v>
      </c>
    </row>
    <row r="518" spans="1:36" x14ac:dyDescent="0.3">
      <c r="A518" s="15" t="s">
        <v>1569</v>
      </c>
      <c r="B518" s="29" t="str">
        <f>VLOOKUP(A518,'[1]Line Pivot'!A$1:C$65536,2,FALSE)</f>
        <v>NORTH BONNEVILLE-TROUTDALE NO 1</v>
      </c>
      <c r="C518" s="10">
        <f>VLOOKUP(A518,'[1]Line Pivot'!A$1:C$65536,3,FALSE)</f>
        <v>2888783</v>
      </c>
      <c r="D518" s="10">
        <f>IFERROR(VLOOKUP(A518,'[1]BP-18 Line Detail'!A$1:C$65536,3,FALSE),"")</f>
        <v>2888783</v>
      </c>
      <c r="E518" s="11">
        <f t="shared" si="68"/>
        <v>0</v>
      </c>
      <c r="F518" s="12"/>
      <c r="G518" s="10">
        <f>IFERROR(VLOOKUP(A518,'[1]O&amp;M Pivot'!M$1:V$65536,10,FALSE),0)</f>
        <v>3222.5371428571425</v>
      </c>
      <c r="H518" s="12"/>
      <c r="I518" s="13" t="s">
        <v>31</v>
      </c>
      <c r="J518" s="13">
        <v>1</v>
      </c>
      <c r="K518" s="13" t="s">
        <v>31</v>
      </c>
      <c r="L518" s="13" t="s">
        <v>31</v>
      </c>
      <c r="M518" s="13" t="s">
        <v>31</v>
      </c>
      <c r="N518" s="13" t="s">
        <v>31</v>
      </c>
      <c r="O518" s="13" t="s">
        <v>31</v>
      </c>
      <c r="P518" s="13">
        <f t="shared" si="69"/>
        <v>1</v>
      </c>
      <c r="Q518" s="12"/>
      <c r="R518" s="41" t="str">
        <f t="shared" si="65"/>
        <v/>
      </c>
      <c r="S518" s="41">
        <f t="shared" si="65"/>
        <v>2888783</v>
      </c>
      <c r="T518" s="41" t="str">
        <f t="shared" si="65"/>
        <v/>
      </c>
      <c r="U518" s="41" t="str">
        <f t="shared" si="64"/>
        <v/>
      </c>
      <c r="V518" s="41" t="str">
        <f t="shared" si="64"/>
        <v/>
      </c>
      <c r="W518" s="41" t="str">
        <f t="shared" si="64"/>
        <v/>
      </c>
      <c r="X518" s="41" t="str">
        <f t="shared" si="64"/>
        <v/>
      </c>
      <c r="Y518" s="14">
        <f t="shared" si="70"/>
        <v>0</v>
      </c>
      <c r="Z518" s="12"/>
      <c r="AA518" s="10" t="str">
        <f t="shared" si="67"/>
        <v/>
      </c>
      <c r="AB518" s="10">
        <f t="shared" si="67"/>
        <v>3222.5371428571425</v>
      </c>
      <c r="AC518" s="10" t="str">
        <f t="shared" si="67"/>
        <v/>
      </c>
      <c r="AD518" s="10" t="str">
        <f t="shared" si="66"/>
        <v/>
      </c>
      <c r="AE518" s="10" t="str">
        <f t="shared" si="66"/>
        <v/>
      </c>
      <c r="AF518" s="10" t="str">
        <f t="shared" si="66"/>
        <v/>
      </c>
      <c r="AG518" s="10" t="str">
        <f t="shared" si="66"/>
        <v/>
      </c>
      <c r="AH518" s="14">
        <f t="shared" si="71"/>
        <v>0</v>
      </c>
      <c r="AI518" s="12"/>
      <c r="AJ518" s="11" t="str">
        <f>IFERROR(VLOOKUP(A518,'[1]BP-18 Line Detail'!A$1:AJ$65536,36,FALSE),"")</f>
        <v>All Network</v>
      </c>
    </row>
    <row r="519" spans="1:36" x14ac:dyDescent="0.3">
      <c r="A519" s="15" t="s">
        <v>1570</v>
      </c>
      <c r="B519" s="29" t="str">
        <f>VLOOKUP(A519,'[1]Line Pivot'!A$1:C$65536,2,FALSE)</f>
        <v>NORTH BONNEVILLE-TROUTDALE NO 2</v>
      </c>
      <c r="C519" s="10">
        <f>VLOOKUP(A519,'[1]Line Pivot'!A$1:C$65536,3,FALSE)</f>
        <v>3294397.45</v>
      </c>
      <c r="D519" s="10">
        <f>IFERROR(VLOOKUP(A519,'[1]BP-18 Line Detail'!A$1:C$65536,3,FALSE),"")</f>
        <v>2881488</v>
      </c>
      <c r="E519" s="11">
        <f t="shared" si="68"/>
        <v>0.14329729986729087</v>
      </c>
      <c r="F519" s="12"/>
      <c r="G519" s="10">
        <f>IFERROR(VLOOKUP(A519,'[1]O&amp;M Pivot'!M$1:V$65536,10,FALSE),0)</f>
        <v>5650.6228571428574</v>
      </c>
      <c r="H519" s="12"/>
      <c r="I519" s="13" t="s">
        <v>31</v>
      </c>
      <c r="J519" s="13">
        <v>1</v>
      </c>
      <c r="K519" s="13" t="s">
        <v>31</v>
      </c>
      <c r="L519" s="13" t="s">
        <v>31</v>
      </c>
      <c r="M519" s="13" t="s">
        <v>31</v>
      </c>
      <c r="N519" s="13" t="s">
        <v>31</v>
      </c>
      <c r="O519" s="13" t="s">
        <v>31</v>
      </c>
      <c r="P519" s="13">
        <f t="shared" si="69"/>
        <v>1</v>
      </c>
      <c r="Q519" s="12"/>
      <c r="R519" s="41" t="str">
        <f t="shared" si="65"/>
        <v/>
      </c>
      <c r="S519" s="41">
        <f t="shared" si="65"/>
        <v>3294397.45</v>
      </c>
      <c r="T519" s="41" t="str">
        <f t="shared" si="65"/>
        <v/>
      </c>
      <c r="U519" s="41" t="str">
        <f t="shared" si="64"/>
        <v/>
      </c>
      <c r="V519" s="41" t="str">
        <f t="shared" si="64"/>
        <v/>
      </c>
      <c r="W519" s="41" t="str">
        <f t="shared" si="64"/>
        <v/>
      </c>
      <c r="X519" s="41" t="str">
        <f t="shared" si="64"/>
        <v/>
      </c>
      <c r="Y519" s="14">
        <f t="shared" si="70"/>
        <v>0</v>
      </c>
      <c r="Z519" s="12"/>
      <c r="AA519" s="10" t="str">
        <f t="shared" si="67"/>
        <v/>
      </c>
      <c r="AB519" s="10">
        <f t="shared" si="67"/>
        <v>5650.6228571428574</v>
      </c>
      <c r="AC519" s="10" t="str">
        <f t="shared" si="67"/>
        <v/>
      </c>
      <c r="AD519" s="10" t="str">
        <f t="shared" si="66"/>
        <v/>
      </c>
      <c r="AE519" s="10" t="str">
        <f t="shared" si="66"/>
        <v/>
      </c>
      <c r="AF519" s="10" t="str">
        <f t="shared" si="66"/>
        <v/>
      </c>
      <c r="AG519" s="10" t="str">
        <f t="shared" si="66"/>
        <v/>
      </c>
      <c r="AH519" s="14">
        <f t="shared" si="71"/>
        <v>0</v>
      </c>
      <c r="AI519" s="12"/>
      <c r="AJ519" s="11" t="str">
        <f>IFERROR(VLOOKUP(A519,'[1]BP-18 Line Detail'!A$1:AJ$65536,36,FALSE),"")</f>
        <v>All Network</v>
      </c>
    </row>
    <row r="520" spans="1:36" x14ac:dyDescent="0.3">
      <c r="A520" s="15" t="s">
        <v>1571</v>
      </c>
      <c r="B520" s="29" t="str">
        <f>VLOOKUP(A520,'[1]Line Pivot'!A$1:C$65536,2,FALSE)</f>
        <v>NORTH CAMAS-OAK PARK NO 1</v>
      </c>
      <c r="C520" s="10">
        <f>VLOOKUP(A520,'[1]Line Pivot'!A$1:C$65536,3,FALSE)</f>
        <v>333503.87</v>
      </c>
      <c r="D520" s="10">
        <f>IFERROR(VLOOKUP(A520,'[1]BP-18 Line Detail'!A$1:C$65536,3,FALSE),"")</f>
        <v>233303.61</v>
      </c>
      <c r="E520" s="11">
        <f t="shared" si="68"/>
        <v>0.42948439589083093</v>
      </c>
      <c r="F520" s="12"/>
      <c r="G520" s="10">
        <f>IFERROR(VLOOKUP(A520,'[1]O&amp;M Pivot'!M$1:V$65536,10,FALSE),0)</f>
        <v>1018.2971428571429</v>
      </c>
      <c r="H520" s="12"/>
      <c r="I520" s="13" t="s">
        <v>31</v>
      </c>
      <c r="J520" s="13">
        <v>1</v>
      </c>
      <c r="K520" s="13" t="s">
        <v>31</v>
      </c>
      <c r="L520" s="13" t="s">
        <v>31</v>
      </c>
      <c r="M520" s="13" t="s">
        <v>31</v>
      </c>
      <c r="N520" s="13" t="s">
        <v>31</v>
      </c>
      <c r="O520" s="13" t="s">
        <v>31</v>
      </c>
      <c r="P520" s="13">
        <f t="shared" si="69"/>
        <v>1</v>
      </c>
      <c r="Q520" s="12"/>
      <c r="R520" s="41" t="str">
        <f t="shared" si="65"/>
        <v/>
      </c>
      <c r="S520" s="41">
        <f t="shared" si="65"/>
        <v>333503.87</v>
      </c>
      <c r="T520" s="41" t="str">
        <f t="shared" si="65"/>
        <v/>
      </c>
      <c r="U520" s="41" t="str">
        <f t="shared" si="64"/>
        <v/>
      </c>
      <c r="V520" s="41" t="str">
        <f t="shared" si="64"/>
        <v/>
      </c>
      <c r="W520" s="41" t="str">
        <f t="shared" si="64"/>
        <v/>
      </c>
      <c r="X520" s="41" t="str">
        <f t="shared" si="64"/>
        <v/>
      </c>
      <c r="Y520" s="14">
        <f t="shared" si="70"/>
        <v>0</v>
      </c>
      <c r="Z520" s="12"/>
      <c r="AA520" s="10" t="str">
        <f t="shared" si="67"/>
        <v/>
      </c>
      <c r="AB520" s="10">
        <f t="shared" si="67"/>
        <v>1018.2971428571429</v>
      </c>
      <c r="AC520" s="10" t="str">
        <f t="shared" si="67"/>
        <v/>
      </c>
      <c r="AD520" s="10" t="str">
        <f t="shared" si="66"/>
        <v/>
      </c>
      <c r="AE520" s="10" t="str">
        <f t="shared" si="66"/>
        <v/>
      </c>
      <c r="AF520" s="10" t="str">
        <f t="shared" si="66"/>
        <v/>
      </c>
      <c r="AG520" s="10" t="str">
        <f t="shared" si="66"/>
        <v/>
      </c>
      <c r="AH520" s="14">
        <f t="shared" si="71"/>
        <v>0</v>
      </c>
      <c r="AI520" s="12"/>
      <c r="AJ520" s="11" t="str">
        <f>IFERROR(VLOOKUP(A520,'[1]BP-18 Line Detail'!A$1:AJ$65536,36,FALSE),"")</f>
        <v>All Network</v>
      </c>
    </row>
    <row r="521" spans="1:36" x14ac:dyDescent="0.3">
      <c r="A521" s="15" t="s">
        <v>1572</v>
      </c>
      <c r="B521" s="29" t="str">
        <f>VLOOKUP(A521,'[1]Line Pivot'!A$1:C$65536,2,FALSE)</f>
        <v>NORTH CAMAS-SIFTON NO 1</v>
      </c>
      <c r="C521" s="10">
        <f>VLOOKUP(A521,'[1]Line Pivot'!A$1:C$65536,3,FALSE)</f>
        <v>357536.20999999996</v>
      </c>
      <c r="D521" s="10">
        <f>IFERROR(VLOOKUP(A521,'[1]BP-18 Line Detail'!A$1:C$65536,3,FALSE),"")</f>
        <v>357536.20999999996</v>
      </c>
      <c r="E521" s="11">
        <f t="shared" si="68"/>
        <v>0</v>
      </c>
      <c r="F521" s="12"/>
      <c r="G521" s="10">
        <f>IFERROR(VLOOKUP(A521,'[1]O&amp;M Pivot'!M$1:V$65536,10,FALSE),0)</f>
        <v>1903.4714285714288</v>
      </c>
      <c r="H521" s="12"/>
      <c r="I521" s="13" t="s">
        <v>31</v>
      </c>
      <c r="J521" s="13">
        <v>1</v>
      </c>
      <c r="K521" s="13" t="s">
        <v>31</v>
      </c>
      <c r="L521" s="13" t="s">
        <v>31</v>
      </c>
      <c r="M521" s="13" t="s">
        <v>31</v>
      </c>
      <c r="N521" s="13" t="s">
        <v>31</v>
      </c>
      <c r="O521" s="13" t="s">
        <v>31</v>
      </c>
      <c r="P521" s="13">
        <f t="shared" si="69"/>
        <v>1</v>
      </c>
      <c r="Q521" s="12"/>
      <c r="R521" s="41" t="str">
        <f t="shared" si="65"/>
        <v/>
      </c>
      <c r="S521" s="41">
        <f t="shared" si="65"/>
        <v>357536.20999999996</v>
      </c>
      <c r="T521" s="41" t="str">
        <f t="shared" si="65"/>
        <v/>
      </c>
      <c r="U521" s="41" t="str">
        <f t="shared" si="64"/>
        <v/>
      </c>
      <c r="V521" s="41" t="str">
        <f t="shared" si="64"/>
        <v/>
      </c>
      <c r="W521" s="41" t="str">
        <f t="shared" si="64"/>
        <v/>
      </c>
      <c r="X521" s="41" t="str">
        <f t="shared" si="64"/>
        <v/>
      </c>
      <c r="Y521" s="14">
        <f t="shared" si="70"/>
        <v>0</v>
      </c>
      <c r="Z521" s="12"/>
      <c r="AA521" s="10" t="str">
        <f t="shared" si="67"/>
        <v/>
      </c>
      <c r="AB521" s="10">
        <f t="shared" si="67"/>
        <v>1903.4714285714288</v>
      </c>
      <c r="AC521" s="10" t="str">
        <f t="shared" si="67"/>
        <v/>
      </c>
      <c r="AD521" s="10" t="str">
        <f t="shared" si="66"/>
        <v/>
      </c>
      <c r="AE521" s="10" t="str">
        <f t="shared" si="66"/>
        <v/>
      </c>
      <c r="AF521" s="10" t="str">
        <f t="shared" si="66"/>
        <v/>
      </c>
      <c r="AG521" s="10" t="str">
        <f t="shared" si="66"/>
        <v/>
      </c>
      <c r="AH521" s="14">
        <f t="shared" si="71"/>
        <v>0</v>
      </c>
      <c r="AI521" s="12"/>
      <c r="AJ521" s="11" t="str">
        <f>IFERROR(VLOOKUP(A521,'[1]BP-18 Line Detail'!A$1:AJ$65536,36,FALSE),"")</f>
        <v>All Network</v>
      </c>
    </row>
    <row r="522" spans="1:36" x14ac:dyDescent="0.3">
      <c r="A522" s="15" t="s">
        <v>1573</v>
      </c>
      <c r="B522" s="29" t="str">
        <f>VLOOKUP(A522,'[1]Line Pivot'!A$1:C$65536,2,FALSE)</f>
        <v>NORTH MOUNTAIN-SNOHOMISH NO 1</v>
      </c>
      <c r="C522" s="10">
        <f>VLOOKUP(A522,'[1]Line Pivot'!A$1:C$65536,3,FALSE)</f>
        <v>225973.22</v>
      </c>
      <c r="D522" s="10">
        <f>IFERROR(VLOOKUP(A522,'[1]BP-18 Line Detail'!A$1:C$65536,3,FALSE),"")</f>
        <v>149405</v>
      </c>
      <c r="E522" s="11">
        <f t="shared" si="68"/>
        <v>0.51248766774873666</v>
      </c>
      <c r="F522" s="12"/>
      <c r="G522" s="10">
        <f>IFERROR(VLOOKUP(A522,'[1]O&amp;M Pivot'!M$1:V$65536,10,FALSE),0)</f>
        <v>649.79857142857145</v>
      </c>
      <c r="H522" s="12"/>
      <c r="I522" s="13" t="s">
        <v>31</v>
      </c>
      <c r="J522" s="13">
        <v>1</v>
      </c>
      <c r="K522" s="13" t="s">
        <v>31</v>
      </c>
      <c r="L522" s="13" t="s">
        <v>31</v>
      </c>
      <c r="M522" s="13" t="s">
        <v>31</v>
      </c>
      <c r="N522" s="13" t="s">
        <v>31</v>
      </c>
      <c r="O522" s="13" t="s">
        <v>31</v>
      </c>
      <c r="P522" s="13">
        <f t="shared" si="69"/>
        <v>1</v>
      </c>
      <c r="Q522" s="12"/>
      <c r="R522" s="41" t="str">
        <f t="shared" si="65"/>
        <v/>
      </c>
      <c r="S522" s="41">
        <f t="shared" si="65"/>
        <v>225973.22</v>
      </c>
      <c r="T522" s="41" t="str">
        <f t="shared" si="65"/>
        <v/>
      </c>
      <c r="U522" s="41" t="str">
        <f t="shared" si="64"/>
        <v/>
      </c>
      <c r="V522" s="41" t="str">
        <f t="shared" si="64"/>
        <v/>
      </c>
      <c r="W522" s="41" t="str">
        <f t="shared" si="64"/>
        <v/>
      </c>
      <c r="X522" s="41" t="str">
        <f t="shared" si="64"/>
        <v/>
      </c>
      <c r="Y522" s="14">
        <f t="shared" si="70"/>
        <v>0</v>
      </c>
      <c r="Z522" s="12"/>
      <c r="AA522" s="10" t="str">
        <f t="shared" si="67"/>
        <v/>
      </c>
      <c r="AB522" s="10">
        <f t="shared" si="67"/>
        <v>649.79857142857145</v>
      </c>
      <c r="AC522" s="10" t="str">
        <f t="shared" si="67"/>
        <v/>
      </c>
      <c r="AD522" s="10" t="str">
        <f t="shared" si="66"/>
        <v/>
      </c>
      <c r="AE522" s="10" t="str">
        <f t="shared" si="66"/>
        <v/>
      </c>
      <c r="AF522" s="10" t="str">
        <f t="shared" si="66"/>
        <v/>
      </c>
      <c r="AG522" s="10" t="str">
        <f t="shared" si="66"/>
        <v/>
      </c>
      <c r="AH522" s="14">
        <f t="shared" si="71"/>
        <v>0</v>
      </c>
      <c r="AI522" s="12"/>
      <c r="AJ522" s="11" t="str">
        <f>IFERROR(VLOOKUP(A522,'[1]BP-18 Line Detail'!A$1:AJ$65536,36,FALSE),"")</f>
        <v>All Network</v>
      </c>
    </row>
    <row r="523" spans="1:36" x14ac:dyDescent="0.3">
      <c r="A523" s="15" t="s">
        <v>1574</v>
      </c>
      <c r="B523" s="29" t="str">
        <f>VLOOKUP(A523,'[1]Line Pivot'!A$1:C$65536,2,FALSE)</f>
        <v>NOXON-HOT SPRINGS NO 1</v>
      </c>
      <c r="C523" s="10">
        <f>VLOOKUP(A523,'[1]Line Pivot'!A$1:C$65536,3,FALSE)</f>
        <v>3019998</v>
      </c>
      <c r="D523" s="10">
        <f>IFERROR(VLOOKUP(A523,'[1]BP-18 Line Detail'!A$1:C$65536,3,FALSE),"")</f>
        <v>3019998</v>
      </c>
      <c r="E523" s="11">
        <f t="shared" si="68"/>
        <v>0</v>
      </c>
      <c r="F523" s="12"/>
      <c r="G523" s="10">
        <f>IFERROR(VLOOKUP(A523,'[1]O&amp;M Pivot'!M$1:V$65536,10,FALSE),0)</f>
        <v>33666.612857142856</v>
      </c>
      <c r="H523" s="12"/>
      <c r="I523" s="13" t="s">
        <v>31</v>
      </c>
      <c r="J523" s="13">
        <v>1</v>
      </c>
      <c r="K523" s="13" t="s">
        <v>31</v>
      </c>
      <c r="L523" s="13" t="s">
        <v>31</v>
      </c>
      <c r="M523" s="13" t="s">
        <v>31</v>
      </c>
      <c r="N523" s="13" t="s">
        <v>31</v>
      </c>
      <c r="O523" s="13" t="s">
        <v>31</v>
      </c>
      <c r="P523" s="13">
        <f t="shared" si="69"/>
        <v>1</v>
      </c>
      <c r="Q523" s="12"/>
      <c r="R523" s="41" t="str">
        <f t="shared" si="65"/>
        <v/>
      </c>
      <c r="S523" s="41">
        <f t="shared" si="65"/>
        <v>3019998</v>
      </c>
      <c r="T523" s="41" t="str">
        <f t="shared" si="65"/>
        <v/>
      </c>
      <c r="U523" s="41" t="str">
        <f t="shared" si="64"/>
        <v/>
      </c>
      <c r="V523" s="41" t="str">
        <f t="shared" si="64"/>
        <v/>
      </c>
      <c r="W523" s="41" t="str">
        <f t="shared" si="64"/>
        <v/>
      </c>
      <c r="X523" s="41" t="str">
        <f t="shared" si="64"/>
        <v/>
      </c>
      <c r="Y523" s="14">
        <f t="shared" si="70"/>
        <v>0</v>
      </c>
      <c r="Z523" s="12"/>
      <c r="AA523" s="10" t="str">
        <f t="shared" si="67"/>
        <v/>
      </c>
      <c r="AB523" s="10">
        <f t="shared" si="67"/>
        <v>33666.612857142856</v>
      </c>
      <c r="AC523" s="10" t="str">
        <f t="shared" si="67"/>
        <v/>
      </c>
      <c r="AD523" s="10" t="str">
        <f t="shared" si="66"/>
        <v/>
      </c>
      <c r="AE523" s="10" t="str">
        <f t="shared" si="66"/>
        <v/>
      </c>
      <c r="AF523" s="10" t="str">
        <f t="shared" si="66"/>
        <v/>
      </c>
      <c r="AG523" s="10" t="str">
        <f t="shared" si="66"/>
        <v/>
      </c>
      <c r="AH523" s="14">
        <f t="shared" si="71"/>
        <v>0</v>
      </c>
      <c r="AI523" s="12"/>
      <c r="AJ523" s="11" t="str">
        <f>IFERROR(VLOOKUP(A523,'[1]BP-18 Line Detail'!A$1:AJ$65536,36,FALSE),"")</f>
        <v>All Network</v>
      </c>
    </row>
    <row r="524" spans="1:36" x14ac:dyDescent="0.3">
      <c r="A524" s="15" t="s">
        <v>1575</v>
      </c>
      <c r="B524" s="29" t="str">
        <f>VLOOKUP(A524,'[1]Line Pivot'!A$1:C$65536,2,FALSE)</f>
        <v>NOXON-LIBBY NO 1</v>
      </c>
      <c r="C524" s="10">
        <f>VLOOKUP(A524,'[1]Line Pivot'!A$1:C$65536,3,FALSE)</f>
        <v>2845524.5300000003</v>
      </c>
      <c r="D524" s="10">
        <f>IFERROR(VLOOKUP(A524,'[1]BP-18 Line Detail'!A$1:C$65536,3,FALSE),"")</f>
        <v>2845524.53</v>
      </c>
      <c r="E524" s="11">
        <f t="shared" si="68"/>
        <v>1.6364690671204276E-16</v>
      </c>
      <c r="F524" s="12"/>
      <c r="G524" s="10">
        <f>IFERROR(VLOOKUP(A524,'[1]O&amp;M Pivot'!M$1:V$65536,10,FALSE),0)</f>
        <v>36612.298571428568</v>
      </c>
      <c r="H524" s="12"/>
      <c r="I524" s="13" t="s">
        <v>31</v>
      </c>
      <c r="J524" s="13">
        <v>1</v>
      </c>
      <c r="K524" s="13" t="s">
        <v>31</v>
      </c>
      <c r="L524" s="13" t="s">
        <v>31</v>
      </c>
      <c r="M524" s="13" t="s">
        <v>31</v>
      </c>
      <c r="N524" s="13" t="s">
        <v>31</v>
      </c>
      <c r="O524" s="13" t="s">
        <v>31</v>
      </c>
      <c r="P524" s="13">
        <f t="shared" si="69"/>
        <v>1</v>
      </c>
      <c r="Q524" s="12"/>
      <c r="R524" s="41" t="str">
        <f t="shared" si="65"/>
        <v/>
      </c>
      <c r="S524" s="41">
        <f t="shared" si="65"/>
        <v>2845524.5300000003</v>
      </c>
      <c r="T524" s="41" t="str">
        <f t="shared" si="65"/>
        <v/>
      </c>
      <c r="U524" s="41" t="str">
        <f t="shared" si="64"/>
        <v/>
      </c>
      <c r="V524" s="41" t="str">
        <f t="shared" si="64"/>
        <v/>
      </c>
      <c r="W524" s="41" t="str">
        <f t="shared" si="64"/>
        <v/>
      </c>
      <c r="X524" s="41" t="str">
        <f t="shared" si="64"/>
        <v/>
      </c>
      <c r="Y524" s="14">
        <f t="shared" si="70"/>
        <v>0</v>
      </c>
      <c r="Z524" s="12"/>
      <c r="AA524" s="10" t="str">
        <f t="shared" si="67"/>
        <v/>
      </c>
      <c r="AB524" s="10">
        <f t="shared" si="67"/>
        <v>36612.298571428568</v>
      </c>
      <c r="AC524" s="10" t="str">
        <f t="shared" si="67"/>
        <v/>
      </c>
      <c r="AD524" s="10" t="str">
        <f t="shared" si="66"/>
        <v/>
      </c>
      <c r="AE524" s="10" t="str">
        <f t="shared" si="66"/>
        <v/>
      </c>
      <c r="AF524" s="10" t="str">
        <f t="shared" si="66"/>
        <v/>
      </c>
      <c r="AG524" s="10" t="str">
        <f t="shared" si="66"/>
        <v/>
      </c>
      <c r="AH524" s="14">
        <f t="shared" si="71"/>
        <v>0</v>
      </c>
      <c r="AI524" s="12"/>
      <c r="AJ524" s="11" t="str">
        <f>IFERROR(VLOOKUP(A524,'[1]BP-18 Line Detail'!A$1:AJ$65536,36,FALSE),"")</f>
        <v>All Network</v>
      </c>
    </row>
    <row r="525" spans="1:36" x14ac:dyDescent="0.3">
      <c r="A525" s="15" t="s">
        <v>1576</v>
      </c>
      <c r="B525" s="29" t="str">
        <f>VLOOKUP(A525,'[1]Line Pivot'!A$1:C$65536,2,FALSE)</f>
        <v>NOXON-TAFT FIBER SYSTEM</v>
      </c>
      <c r="C525" s="10">
        <f>VLOOKUP(A525,'[1]Line Pivot'!A$1:C$65536,3,FALSE)</f>
        <v>357479.473</v>
      </c>
      <c r="D525" s="10">
        <f>IFERROR(VLOOKUP(A525,'[1]BP-18 Line Detail'!A$1:C$65536,3,FALSE),"")</f>
        <v>357479.473</v>
      </c>
      <c r="E525" s="11">
        <f t="shared" si="68"/>
        <v>0</v>
      </c>
      <c r="F525" s="12"/>
      <c r="G525" s="10">
        <f>IFERROR(VLOOKUP(A525,'[1]O&amp;M Pivot'!M$1:V$65536,10,FALSE),0)</f>
        <v>0</v>
      </c>
      <c r="H525" s="12"/>
      <c r="I525" s="13" t="s">
        <v>31</v>
      </c>
      <c r="J525" s="13" t="s">
        <v>31</v>
      </c>
      <c r="K525" s="13" t="s">
        <v>31</v>
      </c>
      <c r="L525" s="13" t="s">
        <v>31</v>
      </c>
      <c r="M525" s="13" t="s">
        <v>31</v>
      </c>
      <c r="N525" s="13" t="s">
        <v>31</v>
      </c>
      <c r="O525" s="13">
        <v>1</v>
      </c>
      <c r="P525" s="13">
        <f t="shared" si="69"/>
        <v>1</v>
      </c>
      <c r="Q525" s="12"/>
      <c r="R525" s="41" t="str">
        <f t="shared" si="65"/>
        <v/>
      </c>
      <c r="S525" s="41" t="str">
        <f t="shared" si="65"/>
        <v/>
      </c>
      <c r="T525" s="41" t="str">
        <f t="shared" si="65"/>
        <v/>
      </c>
      <c r="U525" s="41" t="str">
        <f t="shared" si="64"/>
        <v/>
      </c>
      <c r="V525" s="41" t="str">
        <f t="shared" si="64"/>
        <v/>
      </c>
      <c r="W525" s="41" t="str">
        <f t="shared" si="64"/>
        <v/>
      </c>
      <c r="X525" s="41">
        <f t="shared" si="64"/>
        <v>357479.473</v>
      </c>
      <c r="Y525" s="14">
        <f t="shared" si="70"/>
        <v>0</v>
      </c>
      <c r="Z525" s="12"/>
      <c r="AA525" s="10" t="str">
        <f t="shared" si="67"/>
        <v/>
      </c>
      <c r="AB525" s="10" t="str">
        <f t="shared" si="67"/>
        <v/>
      </c>
      <c r="AC525" s="10" t="str">
        <f t="shared" si="67"/>
        <v/>
      </c>
      <c r="AD525" s="10" t="str">
        <f t="shared" si="66"/>
        <v/>
      </c>
      <c r="AE525" s="10" t="str">
        <f t="shared" si="66"/>
        <v/>
      </c>
      <c r="AF525" s="10" t="str">
        <f t="shared" si="66"/>
        <v/>
      </c>
      <c r="AG525" s="10">
        <f t="shared" si="66"/>
        <v>0</v>
      </c>
      <c r="AH525" s="14">
        <f t="shared" si="71"/>
        <v>0</v>
      </c>
      <c r="AI525" s="12"/>
      <c r="AJ525" s="11" t="str">
        <f>IFERROR(VLOOKUP(A525,'[1]BP-18 Line Detail'!A$1:AJ$65536,36,FALSE),"")</f>
        <v>Unsegmented - fiber</v>
      </c>
    </row>
    <row r="526" spans="1:36" x14ac:dyDescent="0.3">
      <c r="A526" s="15" t="s">
        <v>1577</v>
      </c>
      <c r="B526" s="29" t="str">
        <f>VLOOKUP(A526,'[1]Line Pivot'!A$1:C$65536,2,FALSE)</f>
        <v>OLYMPIA 500-230 TIE LINE 1 ML THURSTON CO</v>
      </c>
      <c r="C526" s="10">
        <f>VLOOKUP(A526,'[1]Line Pivot'!A$1:C$65536,3,FALSE)</f>
        <v>992128.51</v>
      </c>
      <c r="D526" s="10">
        <f>IFERROR(VLOOKUP(A526,'[1]BP-18 Line Detail'!A$1:C$65536,3,FALSE),"")</f>
        <v>992128.51</v>
      </c>
      <c r="E526" s="11">
        <f t="shared" si="68"/>
        <v>0</v>
      </c>
      <c r="F526" s="12"/>
      <c r="G526" s="10">
        <f>IFERROR(VLOOKUP(A526,'[1]O&amp;M Pivot'!M$1:V$65536,10,FALSE),0)</f>
        <v>0</v>
      </c>
      <c r="H526" s="12"/>
      <c r="I526" s="13" t="s">
        <v>31</v>
      </c>
      <c r="J526" s="13">
        <v>1</v>
      </c>
      <c r="K526" s="13" t="s">
        <v>31</v>
      </c>
      <c r="L526" s="13" t="s">
        <v>31</v>
      </c>
      <c r="M526" s="13" t="s">
        <v>31</v>
      </c>
      <c r="N526" s="13" t="s">
        <v>31</v>
      </c>
      <c r="O526" s="13" t="s">
        <v>31</v>
      </c>
      <c r="P526" s="13">
        <f t="shared" si="69"/>
        <v>1</v>
      </c>
      <c r="Q526" s="12"/>
      <c r="R526" s="41" t="str">
        <f t="shared" si="65"/>
        <v/>
      </c>
      <c r="S526" s="41">
        <f t="shared" si="65"/>
        <v>992128.51</v>
      </c>
      <c r="T526" s="41" t="str">
        <f t="shared" si="65"/>
        <v/>
      </c>
      <c r="U526" s="41" t="str">
        <f t="shared" si="64"/>
        <v/>
      </c>
      <c r="V526" s="41" t="str">
        <f t="shared" si="64"/>
        <v/>
      </c>
      <c r="W526" s="41" t="str">
        <f t="shared" si="64"/>
        <v/>
      </c>
      <c r="X526" s="41" t="str">
        <f t="shared" si="64"/>
        <v/>
      </c>
      <c r="Y526" s="14">
        <f t="shared" si="70"/>
        <v>0</v>
      </c>
      <c r="Z526" s="12"/>
      <c r="AA526" s="10" t="str">
        <f t="shared" si="67"/>
        <v/>
      </c>
      <c r="AB526" s="10">
        <f t="shared" si="67"/>
        <v>0</v>
      </c>
      <c r="AC526" s="10" t="str">
        <f t="shared" si="67"/>
        <v/>
      </c>
      <c r="AD526" s="10" t="str">
        <f t="shared" si="66"/>
        <v/>
      </c>
      <c r="AE526" s="10" t="str">
        <f t="shared" si="66"/>
        <v/>
      </c>
      <c r="AF526" s="10" t="str">
        <f t="shared" si="66"/>
        <v/>
      </c>
      <c r="AG526" s="10" t="str">
        <f t="shared" si="66"/>
        <v/>
      </c>
      <c r="AH526" s="14">
        <f t="shared" si="71"/>
        <v>0</v>
      </c>
      <c r="AI526" s="12"/>
      <c r="AJ526" s="11" t="str">
        <f>IFERROR(VLOOKUP(A526,'[1]BP-18 Line Detail'!A$1:AJ$65536,36,FALSE),"")</f>
        <v>New.  All Network.</v>
      </c>
    </row>
    <row r="527" spans="1:36" x14ac:dyDescent="0.3">
      <c r="A527" s="15" t="s">
        <v>1578</v>
      </c>
      <c r="B527" s="29" t="str">
        <f>VLOOKUP(A527,'[1]Line Pivot'!A$1:C$65536,2,FALSE)</f>
        <v>OLYMPIA-GRAND COULEE NO 1</v>
      </c>
      <c r="C527" s="10">
        <f>VLOOKUP(A527,'[1]Line Pivot'!A$1:C$65536,3,FALSE)</f>
        <v>22668766.539999999</v>
      </c>
      <c r="D527" s="10">
        <f>IFERROR(VLOOKUP(A527,'[1]BP-18 Line Detail'!A$1:C$65536,3,FALSE),"")</f>
        <v>22668766.539999999</v>
      </c>
      <c r="E527" s="11">
        <f t="shared" si="68"/>
        <v>0</v>
      </c>
      <c r="F527" s="12"/>
      <c r="G527" s="10">
        <f>IFERROR(VLOOKUP(A527,'[1]O&amp;M Pivot'!M$1:V$65536,10,FALSE),0)</f>
        <v>109743.84285714287</v>
      </c>
      <c r="H527" s="12"/>
      <c r="I527" s="13" t="s">
        <v>31</v>
      </c>
      <c r="J527" s="13">
        <v>1</v>
      </c>
      <c r="K527" s="13" t="s">
        <v>31</v>
      </c>
      <c r="L527" s="13" t="s">
        <v>31</v>
      </c>
      <c r="M527" s="13" t="s">
        <v>31</v>
      </c>
      <c r="N527" s="13" t="s">
        <v>31</v>
      </c>
      <c r="O527" s="13" t="s">
        <v>31</v>
      </c>
      <c r="P527" s="13">
        <f t="shared" si="69"/>
        <v>1</v>
      </c>
      <c r="Q527" s="12"/>
      <c r="R527" s="41" t="str">
        <f t="shared" si="65"/>
        <v/>
      </c>
      <c r="S527" s="41">
        <f t="shared" si="65"/>
        <v>22668766.539999999</v>
      </c>
      <c r="T527" s="41" t="str">
        <f t="shared" si="65"/>
        <v/>
      </c>
      <c r="U527" s="41" t="str">
        <f t="shared" si="64"/>
        <v/>
      </c>
      <c r="V527" s="41" t="str">
        <f t="shared" si="64"/>
        <v/>
      </c>
      <c r="W527" s="41" t="str">
        <f t="shared" si="64"/>
        <v/>
      </c>
      <c r="X527" s="41" t="str">
        <f t="shared" si="64"/>
        <v/>
      </c>
      <c r="Y527" s="14">
        <f t="shared" si="70"/>
        <v>0</v>
      </c>
      <c r="Z527" s="12"/>
      <c r="AA527" s="10" t="str">
        <f t="shared" si="67"/>
        <v/>
      </c>
      <c r="AB527" s="10">
        <f t="shared" si="67"/>
        <v>109743.84285714287</v>
      </c>
      <c r="AC527" s="10" t="str">
        <f t="shared" si="67"/>
        <v/>
      </c>
      <c r="AD527" s="10" t="str">
        <f t="shared" si="66"/>
        <v/>
      </c>
      <c r="AE527" s="10" t="str">
        <f t="shared" si="66"/>
        <v/>
      </c>
      <c r="AF527" s="10" t="str">
        <f t="shared" si="66"/>
        <v/>
      </c>
      <c r="AG527" s="10" t="str">
        <f t="shared" si="66"/>
        <v/>
      </c>
      <c r="AH527" s="14">
        <f t="shared" si="71"/>
        <v>0</v>
      </c>
      <c r="AI527" s="12"/>
      <c r="AJ527" s="11" t="str">
        <f>IFERROR(VLOOKUP(A527,'[1]BP-18 Line Detail'!A$1:AJ$65536,36,FALSE),"")</f>
        <v>All Network</v>
      </c>
    </row>
    <row r="528" spans="1:36" x14ac:dyDescent="0.3">
      <c r="A528" s="15" t="s">
        <v>1579</v>
      </c>
      <c r="B528" s="29" t="str">
        <f>VLOOKUP(A528,'[1]Line Pivot'!A$1:C$65536,2,FALSE)</f>
        <v>OLYMPIA-KITSAP NO 3 (SEE NOTES)</v>
      </c>
      <c r="C528" s="10">
        <f>VLOOKUP(A528,'[1]Line Pivot'!A$1:C$65536,3,FALSE)</f>
        <v>3117039.38</v>
      </c>
      <c r="D528" s="10">
        <f>IFERROR(VLOOKUP(A528,'[1]BP-18 Line Detail'!A$1:C$65536,3,FALSE),"")</f>
        <v>3117039.38</v>
      </c>
      <c r="E528" s="11">
        <f t="shared" si="68"/>
        <v>0</v>
      </c>
      <c r="F528" s="12"/>
      <c r="G528" s="10">
        <f>IFERROR(VLOOKUP(A528,'[1]O&amp;M Pivot'!M$1:V$65536,10,FALSE),0)</f>
        <v>3785.2042857142856</v>
      </c>
      <c r="H528" s="12"/>
      <c r="I528" s="13" t="s">
        <v>31</v>
      </c>
      <c r="J528" s="13">
        <v>1</v>
      </c>
      <c r="K528" s="13" t="s">
        <v>31</v>
      </c>
      <c r="L528" s="13" t="s">
        <v>31</v>
      </c>
      <c r="M528" s="13" t="s">
        <v>31</v>
      </c>
      <c r="N528" s="13" t="s">
        <v>31</v>
      </c>
      <c r="O528" s="13" t="s">
        <v>31</v>
      </c>
      <c r="P528" s="13">
        <f t="shared" si="69"/>
        <v>1</v>
      </c>
      <c r="Q528" s="12"/>
      <c r="R528" s="41" t="str">
        <f t="shared" si="65"/>
        <v/>
      </c>
      <c r="S528" s="41">
        <f t="shared" si="65"/>
        <v>3117039.38</v>
      </c>
      <c r="T528" s="41" t="str">
        <f t="shared" si="65"/>
        <v/>
      </c>
      <c r="U528" s="41" t="str">
        <f t="shared" si="64"/>
        <v/>
      </c>
      <c r="V528" s="41" t="str">
        <f t="shared" si="64"/>
        <v/>
      </c>
      <c r="W528" s="41" t="str">
        <f t="shared" si="64"/>
        <v/>
      </c>
      <c r="X528" s="41" t="str">
        <f t="shared" si="64"/>
        <v/>
      </c>
      <c r="Y528" s="14">
        <f t="shared" si="70"/>
        <v>0</v>
      </c>
      <c r="Z528" s="12"/>
      <c r="AA528" s="10" t="str">
        <f t="shared" si="67"/>
        <v/>
      </c>
      <c r="AB528" s="10">
        <f t="shared" si="67"/>
        <v>3785.2042857142856</v>
      </c>
      <c r="AC528" s="10" t="str">
        <f t="shared" si="67"/>
        <v/>
      </c>
      <c r="AD528" s="10" t="str">
        <f t="shared" si="66"/>
        <v/>
      </c>
      <c r="AE528" s="10" t="str">
        <f t="shared" si="66"/>
        <v/>
      </c>
      <c r="AF528" s="10" t="str">
        <f t="shared" si="66"/>
        <v/>
      </c>
      <c r="AG528" s="10" t="str">
        <f t="shared" si="66"/>
        <v/>
      </c>
      <c r="AH528" s="14">
        <f t="shared" si="71"/>
        <v>0</v>
      </c>
      <c r="AI528" s="12"/>
      <c r="AJ528" s="11" t="str">
        <f>IFERROR(VLOOKUP(A528,'[1]BP-18 Line Detail'!A$1:AJ$65536,36,FALSE),"")</f>
        <v>All Network</v>
      </c>
    </row>
    <row r="529" spans="1:36" x14ac:dyDescent="0.3">
      <c r="A529" s="15" t="s">
        <v>1580</v>
      </c>
      <c r="B529" s="29" t="str">
        <f>VLOOKUP(A529,'[1]Line Pivot'!A$1:C$65536,2,FALSE)</f>
        <v>OLYMPIA-KITSAP NO 3 ML MASON CO(SEE NOTES)</v>
      </c>
      <c r="C529" s="10">
        <f>VLOOKUP(A529,'[1]Line Pivot'!A$1:C$65536,3,FALSE)</f>
        <v>889265.13</v>
      </c>
      <c r="D529" s="10">
        <f>IFERROR(VLOOKUP(A529,'[1]BP-18 Line Detail'!A$1:C$65536,3,FALSE),"")</f>
        <v>889265.13</v>
      </c>
      <c r="E529" s="11">
        <f t="shared" si="68"/>
        <v>0</v>
      </c>
      <c r="F529" s="12"/>
      <c r="G529" s="10">
        <f>IFERROR(VLOOKUP(A529,'[1]O&amp;M Pivot'!M$1:V$65536,10,FALSE),0)</f>
        <v>0</v>
      </c>
      <c r="H529" s="12"/>
      <c r="I529" s="13" t="s">
        <v>31</v>
      </c>
      <c r="J529" s="13">
        <v>1</v>
      </c>
      <c r="K529" s="13" t="s">
        <v>31</v>
      </c>
      <c r="L529" s="13" t="s">
        <v>31</v>
      </c>
      <c r="M529" s="13" t="s">
        <v>31</v>
      </c>
      <c r="N529" s="13" t="s">
        <v>31</v>
      </c>
      <c r="O529" s="13" t="s">
        <v>31</v>
      </c>
      <c r="P529" s="13">
        <f t="shared" si="69"/>
        <v>1</v>
      </c>
      <c r="Q529" s="12"/>
      <c r="R529" s="41" t="str">
        <f t="shared" si="65"/>
        <v/>
      </c>
      <c r="S529" s="41">
        <f t="shared" si="65"/>
        <v>889265.13</v>
      </c>
      <c r="T529" s="41" t="str">
        <f t="shared" si="65"/>
        <v/>
      </c>
      <c r="U529" s="41" t="str">
        <f t="shared" si="64"/>
        <v/>
      </c>
      <c r="V529" s="41" t="str">
        <f t="shared" si="64"/>
        <v/>
      </c>
      <c r="W529" s="41" t="str">
        <f t="shared" si="64"/>
        <v/>
      </c>
      <c r="X529" s="41" t="str">
        <f t="shared" si="64"/>
        <v/>
      </c>
      <c r="Y529" s="14">
        <f t="shared" si="70"/>
        <v>0</v>
      </c>
      <c r="Z529" s="12"/>
      <c r="AA529" s="10" t="str">
        <f t="shared" si="67"/>
        <v/>
      </c>
      <c r="AB529" s="10">
        <f t="shared" si="67"/>
        <v>0</v>
      </c>
      <c r="AC529" s="10" t="str">
        <f t="shared" si="67"/>
        <v/>
      </c>
      <c r="AD529" s="10" t="str">
        <f t="shared" si="66"/>
        <v/>
      </c>
      <c r="AE529" s="10" t="str">
        <f t="shared" si="66"/>
        <v/>
      </c>
      <c r="AF529" s="10" t="str">
        <f t="shared" si="66"/>
        <v/>
      </c>
      <c r="AG529" s="10" t="str">
        <f t="shared" si="66"/>
        <v/>
      </c>
      <c r="AH529" s="14">
        <f t="shared" si="71"/>
        <v>0</v>
      </c>
      <c r="AI529" s="12"/>
      <c r="AJ529" s="11" t="str">
        <f>IFERROR(VLOOKUP(A529,'[1]BP-18 Line Detail'!A$1:AJ$65536,36,FALSE),"")</f>
        <v>New.  All Network.</v>
      </c>
    </row>
    <row r="530" spans="1:36" x14ac:dyDescent="0.3">
      <c r="A530" s="15" t="s">
        <v>1581</v>
      </c>
      <c r="B530" s="29" t="str">
        <f>VLOOKUP(A530,'[1]Line Pivot'!A$1:C$65536,2,FALSE)</f>
        <v>OLYMPIA-KITSAP NO 3 ML THURSTON CO(SEE NOTES</v>
      </c>
      <c r="C530" s="10">
        <f>VLOOKUP(A530,'[1]Line Pivot'!A$1:C$65536,3,FALSE)</f>
        <v>168819.91999999998</v>
      </c>
      <c r="D530" s="10">
        <f>IFERROR(VLOOKUP(A530,'[1]BP-18 Line Detail'!A$1:C$65536,3,FALSE),"")</f>
        <v>168819.91999999998</v>
      </c>
      <c r="E530" s="11">
        <f t="shared" si="68"/>
        <v>0</v>
      </c>
      <c r="F530" s="12"/>
      <c r="G530" s="10">
        <f>IFERROR(VLOOKUP(A530,'[1]O&amp;M Pivot'!M$1:V$65536,10,FALSE),0)</f>
        <v>0</v>
      </c>
      <c r="H530" s="12"/>
      <c r="I530" s="13" t="s">
        <v>31</v>
      </c>
      <c r="J530" s="13">
        <v>1</v>
      </c>
      <c r="K530" s="13" t="s">
        <v>31</v>
      </c>
      <c r="L530" s="13" t="s">
        <v>31</v>
      </c>
      <c r="M530" s="13" t="s">
        <v>31</v>
      </c>
      <c r="N530" s="13" t="s">
        <v>31</v>
      </c>
      <c r="O530" s="13" t="s">
        <v>31</v>
      </c>
      <c r="P530" s="13">
        <f t="shared" si="69"/>
        <v>1</v>
      </c>
      <c r="Q530" s="12"/>
      <c r="R530" s="41" t="str">
        <f t="shared" si="65"/>
        <v/>
      </c>
      <c r="S530" s="41">
        <f t="shared" si="65"/>
        <v>168819.91999999998</v>
      </c>
      <c r="T530" s="41" t="str">
        <f t="shared" si="65"/>
        <v/>
      </c>
      <c r="U530" s="41" t="str">
        <f t="shared" si="64"/>
        <v/>
      </c>
      <c r="V530" s="41" t="str">
        <f t="shared" si="64"/>
        <v/>
      </c>
      <c r="W530" s="41" t="str">
        <f t="shared" si="64"/>
        <v/>
      </c>
      <c r="X530" s="41" t="str">
        <f t="shared" si="64"/>
        <v/>
      </c>
      <c r="Y530" s="14">
        <f t="shared" si="70"/>
        <v>0</v>
      </c>
      <c r="Z530" s="12"/>
      <c r="AA530" s="10" t="str">
        <f t="shared" si="67"/>
        <v/>
      </c>
      <c r="AB530" s="10">
        <f t="shared" si="67"/>
        <v>0</v>
      </c>
      <c r="AC530" s="10" t="str">
        <f t="shared" si="67"/>
        <v/>
      </c>
      <c r="AD530" s="10" t="str">
        <f t="shared" si="66"/>
        <v/>
      </c>
      <c r="AE530" s="10" t="str">
        <f t="shared" si="66"/>
        <v/>
      </c>
      <c r="AF530" s="10" t="str">
        <f t="shared" si="66"/>
        <v/>
      </c>
      <c r="AG530" s="10" t="str">
        <f t="shared" si="66"/>
        <v/>
      </c>
      <c r="AH530" s="14">
        <f t="shared" si="71"/>
        <v>0</v>
      </c>
      <c r="AI530" s="12"/>
      <c r="AJ530" s="11" t="str">
        <f>IFERROR(VLOOKUP(A530,'[1]BP-18 Line Detail'!A$1:AJ$65536,36,FALSE),"")</f>
        <v>New.  All Network.</v>
      </c>
    </row>
    <row r="531" spans="1:36" x14ac:dyDescent="0.3">
      <c r="A531" s="15" t="s">
        <v>1582</v>
      </c>
      <c r="B531" s="29" t="str">
        <f>VLOOKUP(A531,'[1]Line Pivot'!A$1:C$65536,2,FALSE)</f>
        <v>OLYMPIA-SATSOP NO 2</v>
      </c>
      <c r="C531" s="10">
        <f>VLOOKUP(A531,'[1]Line Pivot'!A$1:C$65536,3,FALSE)</f>
        <v>3893067.753</v>
      </c>
      <c r="D531" s="10">
        <f>IFERROR(VLOOKUP(A531,'[1]BP-18 Line Detail'!A$1:C$65536,3,FALSE),"")</f>
        <v>3893067.753</v>
      </c>
      <c r="E531" s="11">
        <f t="shared" si="68"/>
        <v>0</v>
      </c>
      <c r="F531" s="12"/>
      <c r="G531" s="10">
        <f>IFERROR(VLOOKUP(A531,'[1]O&amp;M Pivot'!M$1:V$65536,10,FALSE),0)</f>
        <v>11596.982857142857</v>
      </c>
      <c r="H531" s="12"/>
      <c r="I531" s="13" t="s">
        <v>31</v>
      </c>
      <c r="J531" s="13">
        <v>1</v>
      </c>
      <c r="K531" s="13" t="s">
        <v>31</v>
      </c>
      <c r="L531" s="13" t="s">
        <v>31</v>
      </c>
      <c r="M531" s="13" t="s">
        <v>31</v>
      </c>
      <c r="N531" s="13" t="s">
        <v>31</v>
      </c>
      <c r="O531" s="13" t="s">
        <v>31</v>
      </c>
      <c r="P531" s="13">
        <f t="shared" si="69"/>
        <v>1</v>
      </c>
      <c r="Q531" s="12"/>
      <c r="R531" s="41" t="str">
        <f t="shared" si="65"/>
        <v/>
      </c>
      <c r="S531" s="41">
        <f t="shared" si="65"/>
        <v>3893067.753</v>
      </c>
      <c r="T531" s="41" t="str">
        <f t="shared" si="65"/>
        <v/>
      </c>
      <c r="U531" s="41" t="str">
        <f t="shared" si="64"/>
        <v/>
      </c>
      <c r="V531" s="41" t="str">
        <f t="shared" si="64"/>
        <v/>
      </c>
      <c r="W531" s="41" t="str">
        <f t="shared" si="64"/>
        <v/>
      </c>
      <c r="X531" s="41" t="str">
        <f t="shared" si="64"/>
        <v/>
      </c>
      <c r="Y531" s="14">
        <f t="shared" si="70"/>
        <v>0</v>
      </c>
      <c r="Z531" s="12"/>
      <c r="AA531" s="10" t="str">
        <f t="shared" si="67"/>
        <v/>
      </c>
      <c r="AB531" s="10">
        <f t="shared" si="67"/>
        <v>11596.982857142857</v>
      </c>
      <c r="AC531" s="10" t="str">
        <f t="shared" si="67"/>
        <v/>
      </c>
      <c r="AD531" s="10" t="str">
        <f t="shared" si="66"/>
        <v/>
      </c>
      <c r="AE531" s="10" t="str">
        <f t="shared" si="66"/>
        <v/>
      </c>
      <c r="AF531" s="10" t="str">
        <f t="shared" si="66"/>
        <v/>
      </c>
      <c r="AG531" s="10" t="str">
        <f t="shared" si="66"/>
        <v/>
      </c>
      <c r="AH531" s="14">
        <f t="shared" si="71"/>
        <v>0</v>
      </c>
      <c r="AI531" s="12"/>
      <c r="AJ531" s="11" t="str">
        <f>IFERROR(VLOOKUP(A531,'[1]BP-18 Line Detail'!A$1:AJ$65536,36,FALSE),"")</f>
        <v>All Network</v>
      </c>
    </row>
    <row r="532" spans="1:36" x14ac:dyDescent="0.3">
      <c r="A532" s="15" t="s">
        <v>1583</v>
      </c>
      <c r="B532" s="29" t="str">
        <f>VLOOKUP(A532,'[1]Line Pivot'!A$1:C$65536,2,FALSE)</f>
        <v>OLYMPIA-SATSOP NO 3</v>
      </c>
      <c r="C532" s="10">
        <f>VLOOKUP(A532,'[1]Line Pivot'!A$1:C$65536,3,FALSE)</f>
        <v>4021560.41</v>
      </c>
      <c r="D532" s="10">
        <f>IFERROR(VLOOKUP(A532,'[1]BP-18 Line Detail'!A$1:C$65536,3,FALSE),"")</f>
        <v>4021560.41</v>
      </c>
      <c r="E532" s="11">
        <f t="shared" si="68"/>
        <v>0</v>
      </c>
      <c r="F532" s="12"/>
      <c r="G532" s="10">
        <f>IFERROR(VLOOKUP(A532,'[1]O&amp;M Pivot'!M$1:V$65536,10,FALSE),0)</f>
        <v>3634.1300000000006</v>
      </c>
      <c r="H532" s="12"/>
      <c r="I532" s="13" t="s">
        <v>31</v>
      </c>
      <c r="J532" s="13">
        <v>1</v>
      </c>
      <c r="K532" s="13" t="s">
        <v>31</v>
      </c>
      <c r="L532" s="13" t="s">
        <v>31</v>
      </c>
      <c r="M532" s="13" t="s">
        <v>31</v>
      </c>
      <c r="N532" s="13" t="s">
        <v>31</v>
      </c>
      <c r="O532" s="13" t="s">
        <v>31</v>
      </c>
      <c r="P532" s="13">
        <f t="shared" si="69"/>
        <v>1</v>
      </c>
      <c r="Q532" s="12"/>
      <c r="R532" s="41" t="str">
        <f t="shared" si="65"/>
        <v/>
      </c>
      <c r="S532" s="41">
        <f t="shared" si="65"/>
        <v>4021560.41</v>
      </c>
      <c r="T532" s="41" t="str">
        <f t="shared" si="65"/>
        <v/>
      </c>
      <c r="U532" s="41" t="str">
        <f t="shared" si="65"/>
        <v/>
      </c>
      <c r="V532" s="41" t="str">
        <f t="shared" si="65"/>
        <v/>
      </c>
      <c r="W532" s="41" t="str">
        <f t="shared" si="65"/>
        <v/>
      </c>
      <c r="X532" s="41" t="str">
        <f t="shared" si="65"/>
        <v/>
      </c>
      <c r="Y532" s="14">
        <f t="shared" si="70"/>
        <v>0</v>
      </c>
      <c r="Z532" s="12"/>
      <c r="AA532" s="10" t="str">
        <f t="shared" si="67"/>
        <v/>
      </c>
      <c r="AB532" s="10">
        <f t="shared" si="67"/>
        <v>3634.1300000000006</v>
      </c>
      <c r="AC532" s="10" t="str">
        <f t="shared" si="67"/>
        <v/>
      </c>
      <c r="AD532" s="10" t="str">
        <f t="shared" si="66"/>
        <v/>
      </c>
      <c r="AE532" s="10" t="str">
        <f t="shared" si="66"/>
        <v/>
      </c>
      <c r="AF532" s="10" t="str">
        <f t="shared" si="66"/>
        <v/>
      </c>
      <c r="AG532" s="10" t="str">
        <f t="shared" si="66"/>
        <v/>
      </c>
      <c r="AH532" s="14">
        <f t="shared" si="71"/>
        <v>0</v>
      </c>
      <c r="AI532" s="12"/>
      <c r="AJ532" s="11" t="str">
        <f>IFERROR(VLOOKUP(A532,'[1]BP-18 Line Detail'!A$1:AJ$65536,36,FALSE),"")</f>
        <v>All Network</v>
      </c>
    </row>
    <row r="533" spans="1:36" x14ac:dyDescent="0.3">
      <c r="A533" s="15" t="s">
        <v>1584</v>
      </c>
      <c r="B533" s="29" t="str">
        <f>VLOOKUP(A533,'[1]Line Pivot'!A$1:C$65536,2,FALSE)</f>
        <v>OLYMPIA-SHELTON NO 1</v>
      </c>
      <c r="C533" s="10">
        <f>VLOOKUP(A533,'[1]Line Pivot'!A$1:C$65536,3,FALSE)</f>
        <v>404089.32</v>
      </c>
      <c r="D533" s="10">
        <f>IFERROR(VLOOKUP(A533,'[1]BP-18 Line Detail'!A$1:C$65536,3,FALSE),"")</f>
        <v>349472.91000000003</v>
      </c>
      <c r="E533" s="11">
        <f t="shared" si="68"/>
        <v>0.15628224230599153</v>
      </c>
      <c r="F533" s="12"/>
      <c r="G533" s="10">
        <f>IFERROR(VLOOKUP(A533,'[1]O&amp;M Pivot'!M$1:V$65536,10,FALSE),0)</f>
        <v>7555.3542857142847</v>
      </c>
      <c r="H533" s="12"/>
      <c r="I533" s="13" t="s">
        <v>31</v>
      </c>
      <c r="J533" s="13">
        <v>1</v>
      </c>
      <c r="K533" s="13" t="s">
        <v>31</v>
      </c>
      <c r="L533" s="13" t="s">
        <v>31</v>
      </c>
      <c r="M533" s="13" t="s">
        <v>31</v>
      </c>
      <c r="N533" s="13" t="s">
        <v>31</v>
      </c>
      <c r="O533" s="13" t="s">
        <v>31</v>
      </c>
      <c r="P533" s="13">
        <f t="shared" si="69"/>
        <v>1</v>
      </c>
      <c r="Q533" s="12"/>
      <c r="R533" s="41" t="str">
        <f t="shared" ref="R533:X569" si="72">IFERROR(I533*$C533,"")</f>
        <v/>
      </c>
      <c r="S533" s="41">
        <f t="shared" si="72"/>
        <v>404089.32</v>
      </c>
      <c r="T533" s="41" t="str">
        <f t="shared" si="72"/>
        <v/>
      </c>
      <c r="U533" s="41" t="str">
        <f t="shared" si="72"/>
        <v/>
      </c>
      <c r="V533" s="41" t="str">
        <f t="shared" si="72"/>
        <v/>
      </c>
      <c r="W533" s="41" t="str">
        <f t="shared" si="72"/>
        <v/>
      </c>
      <c r="X533" s="41" t="str">
        <f t="shared" si="72"/>
        <v/>
      </c>
      <c r="Y533" s="14">
        <f t="shared" si="70"/>
        <v>0</v>
      </c>
      <c r="Z533" s="12"/>
      <c r="AA533" s="10" t="str">
        <f t="shared" si="67"/>
        <v/>
      </c>
      <c r="AB533" s="10">
        <f t="shared" si="67"/>
        <v>7555.3542857142847</v>
      </c>
      <c r="AC533" s="10" t="str">
        <f t="shared" si="67"/>
        <v/>
      </c>
      <c r="AD533" s="10" t="str">
        <f t="shared" si="66"/>
        <v/>
      </c>
      <c r="AE533" s="10" t="str">
        <f t="shared" si="66"/>
        <v/>
      </c>
      <c r="AF533" s="10" t="str">
        <f t="shared" si="66"/>
        <v/>
      </c>
      <c r="AG533" s="10" t="str">
        <f t="shared" si="66"/>
        <v/>
      </c>
      <c r="AH533" s="14">
        <f t="shared" si="71"/>
        <v>0</v>
      </c>
      <c r="AI533" s="12"/>
      <c r="AJ533" s="11" t="str">
        <f>IFERROR(VLOOKUP(A533,'[1]BP-18 Line Detail'!A$1:AJ$65536,36,FALSE),"")</f>
        <v>All Network</v>
      </c>
    </row>
    <row r="534" spans="1:36" x14ac:dyDescent="0.3">
      <c r="A534" s="15" t="s">
        <v>1585</v>
      </c>
      <c r="B534" s="29" t="str">
        <f>VLOOKUP(A534,'[1]Line Pivot'!A$1:C$65536,2,FALSE)</f>
        <v>OLYMPIA-SHELTON NO 2</v>
      </c>
      <c r="C534" s="10">
        <f>VLOOKUP(A534,'[1]Line Pivot'!A$1:C$65536,3,FALSE)</f>
        <v>2253978.19</v>
      </c>
      <c r="D534" s="10">
        <f>IFERROR(VLOOKUP(A534,'[1]BP-18 Line Detail'!A$1:C$65536,3,FALSE),"")</f>
        <v>1643819.7300000002</v>
      </c>
      <c r="E534" s="11">
        <f t="shared" si="68"/>
        <v>0.37118331704170482</v>
      </c>
      <c r="F534" s="12"/>
      <c r="G534" s="10">
        <f>IFERROR(VLOOKUP(A534,'[1]O&amp;M Pivot'!M$1:V$65536,10,FALSE),0)</f>
        <v>8338.8228571428572</v>
      </c>
      <c r="H534" s="12"/>
      <c r="I534" s="13" t="s">
        <v>31</v>
      </c>
      <c r="J534" s="13">
        <v>1</v>
      </c>
      <c r="K534" s="13" t="s">
        <v>31</v>
      </c>
      <c r="L534" s="13" t="s">
        <v>31</v>
      </c>
      <c r="M534" s="13" t="s">
        <v>31</v>
      </c>
      <c r="N534" s="13" t="s">
        <v>31</v>
      </c>
      <c r="O534" s="13" t="s">
        <v>31</v>
      </c>
      <c r="P534" s="13">
        <f t="shared" si="69"/>
        <v>1</v>
      </c>
      <c r="Q534" s="12"/>
      <c r="R534" s="41" t="str">
        <f t="shared" si="72"/>
        <v/>
      </c>
      <c r="S534" s="41">
        <f t="shared" si="72"/>
        <v>2253978.19</v>
      </c>
      <c r="T534" s="41" t="str">
        <f t="shared" si="72"/>
        <v/>
      </c>
      <c r="U534" s="41" t="str">
        <f t="shared" si="72"/>
        <v/>
      </c>
      <c r="V534" s="41" t="str">
        <f t="shared" si="72"/>
        <v/>
      </c>
      <c r="W534" s="41" t="str">
        <f t="shared" si="72"/>
        <v/>
      </c>
      <c r="X534" s="41" t="str">
        <f t="shared" si="72"/>
        <v/>
      </c>
      <c r="Y534" s="14">
        <f t="shared" si="70"/>
        <v>0</v>
      </c>
      <c r="Z534" s="12"/>
      <c r="AA534" s="10" t="str">
        <f t="shared" si="67"/>
        <v/>
      </c>
      <c r="AB534" s="10">
        <f t="shared" si="67"/>
        <v>8338.8228571428572</v>
      </c>
      <c r="AC534" s="10" t="str">
        <f t="shared" si="67"/>
        <v/>
      </c>
      <c r="AD534" s="10" t="str">
        <f t="shared" si="66"/>
        <v/>
      </c>
      <c r="AE534" s="10" t="str">
        <f t="shared" si="66"/>
        <v/>
      </c>
      <c r="AF534" s="10" t="str">
        <f t="shared" si="66"/>
        <v/>
      </c>
      <c r="AG534" s="10" t="str">
        <f t="shared" si="66"/>
        <v/>
      </c>
      <c r="AH534" s="14">
        <f t="shared" si="71"/>
        <v>0</v>
      </c>
      <c r="AI534" s="12"/>
      <c r="AJ534" s="11" t="str">
        <f>IFERROR(VLOOKUP(A534,'[1]BP-18 Line Detail'!A$1:AJ$65536,36,FALSE),"")</f>
        <v>All Network</v>
      </c>
    </row>
    <row r="535" spans="1:36" x14ac:dyDescent="0.3">
      <c r="A535" s="15" t="s">
        <v>1586</v>
      </c>
      <c r="B535" s="29" t="str">
        <f>VLOOKUP(A535,'[1]Line Pivot'!A$1:C$65536,2,FALSE)</f>
        <v>OLYMPIA-SHELTON NO 3</v>
      </c>
      <c r="C535" s="10">
        <f>VLOOKUP(A535,'[1]Line Pivot'!A$1:C$65536,3,FALSE)</f>
        <v>2055537.1800000002</v>
      </c>
      <c r="D535" s="10">
        <f>IFERROR(VLOOKUP(A535,'[1]BP-18 Line Detail'!A$1:C$65536,3,FALSE),"")</f>
        <v>2055537.1800000002</v>
      </c>
      <c r="E535" s="11">
        <f t="shared" si="68"/>
        <v>0</v>
      </c>
      <c r="F535" s="12"/>
      <c r="G535" s="10">
        <f>IFERROR(VLOOKUP(A535,'[1]O&amp;M Pivot'!M$1:V$65536,10,FALSE),0)</f>
        <v>6838.3771428571426</v>
      </c>
      <c r="H535" s="12"/>
      <c r="I535" s="13" t="s">
        <v>31</v>
      </c>
      <c r="J535" s="13">
        <v>1</v>
      </c>
      <c r="K535" s="13" t="s">
        <v>31</v>
      </c>
      <c r="L535" s="13" t="s">
        <v>31</v>
      </c>
      <c r="M535" s="13" t="s">
        <v>31</v>
      </c>
      <c r="N535" s="13" t="s">
        <v>31</v>
      </c>
      <c r="O535" s="13" t="s">
        <v>31</v>
      </c>
      <c r="P535" s="13">
        <f t="shared" si="69"/>
        <v>1</v>
      </c>
      <c r="Q535" s="12"/>
      <c r="R535" s="41" t="str">
        <f t="shared" si="72"/>
        <v/>
      </c>
      <c r="S535" s="41">
        <f t="shared" si="72"/>
        <v>2055537.1800000002</v>
      </c>
      <c r="T535" s="41" t="str">
        <f t="shared" si="72"/>
        <v/>
      </c>
      <c r="U535" s="41" t="str">
        <f t="shared" si="72"/>
        <v/>
      </c>
      <c r="V535" s="41" t="str">
        <f t="shared" si="72"/>
        <v/>
      </c>
      <c r="W535" s="41" t="str">
        <f t="shared" si="72"/>
        <v/>
      </c>
      <c r="X535" s="41" t="str">
        <f t="shared" si="72"/>
        <v/>
      </c>
      <c r="Y535" s="14">
        <f t="shared" si="70"/>
        <v>0</v>
      </c>
      <c r="Z535" s="12"/>
      <c r="AA535" s="10" t="str">
        <f t="shared" si="67"/>
        <v/>
      </c>
      <c r="AB535" s="10">
        <f t="shared" si="67"/>
        <v>6838.3771428571426</v>
      </c>
      <c r="AC535" s="10" t="str">
        <f t="shared" si="67"/>
        <v/>
      </c>
      <c r="AD535" s="10" t="str">
        <f t="shared" si="66"/>
        <v/>
      </c>
      <c r="AE535" s="10" t="str">
        <f t="shared" si="66"/>
        <v/>
      </c>
      <c r="AF535" s="10" t="str">
        <f t="shared" si="66"/>
        <v/>
      </c>
      <c r="AG535" s="10" t="str">
        <f t="shared" si="66"/>
        <v/>
      </c>
      <c r="AH535" s="14">
        <f t="shared" si="71"/>
        <v>0</v>
      </c>
      <c r="AI535" s="12"/>
      <c r="AJ535" s="11" t="str">
        <f>IFERROR(VLOOKUP(A535,'[1]BP-18 Line Detail'!A$1:AJ$65536,36,FALSE),"")</f>
        <v>All Network</v>
      </c>
    </row>
    <row r="536" spans="1:36" x14ac:dyDescent="0.3">
      <c r="A536" s="15" t="s">
        <v>1587</v>
      </c>
      <c r="B536" s="29" t="str">
        <f>VLOOKUP(A536,'[1]Line Pivot'!A$1:C$65536,2,FALSE)</f>
        <v>OLYMPIA-SHELTON NO 3 ML MASON CO</v>
      </c>
      <c r="C536" s="10">
        <f>VLOOKUP(A536,'[1]Line Pivot'!A$1:C$65536,3,FALSE)</f>
        <v>1250399.02</v>
      </c>
      <c r="D536" s="10">
        <f>IFERROR(VLOOKUP(A536,'[1]BP-18 Line Detail'!A$1:C$65536,3,FALSE),"")</f>
        <v>1250399.02</v>
      </c>
      <c r="E536" s="11">
        <f t="shared" si="68"/>
        <v>0</v>
      </c>
      <c r="F536" s="12"/>
      <c r="G536" s="10">
        <f>IFERROR(VLOOKUP(A536,'[1]O&amp;M Pivot'!M$1:V$65536,10,FALSE),0)</f>
        <v>0</v>
      </c>
      <c r="H536" s="12"/>
      <c r="I536" s="13" t="s">
        <v>31</v>
      </c>
      <c r="J536" s="13">
        <v>1</v>
      </c>
      <c r="K536" s="13" t="s">
        <v>31</v>
      </c>
      <c r="L536" s="13" t="s">
        <v>31</v>
      </c>
      <c r="M536" s="13" t="s">
        <v>31</v>
      </c>
      <c r="N536" s="13" t="s">
        <v>31</v>
      </c>
      <c r="O536" s="13" t="s">
        <v>31</v>
      </c>
      <c r="P536" s="13">
        <f t="shared" si="69"/>
        <v>1</v>
      </c>
      <c r="Q536" s="12"/>
      <c r="R536" s="41" t="str">
        <f t="shared" si="72"/>
        <v/>
      </c>
      <c r="S536" s="41">
        <f t="shared" si="72"/>
        <v>1250399.02</v>
      </c>
      <c r="T536" s="41" t="str">
        <f t="shared" si="72"/>
        <v/>
      </c>
      <c r="U536" s="41" t="str">
        <f t="shared" si="72"/>
        <v/>
      </c>
      <c r="V536" s="41" t="str">
        <f t="shared" si="72"/>
        <v/>
      </c>
      <c r="W536" s="41" t="str">
        <f t="shared" si="72"/>
        <v/>
      </c>
      <c r="X536" s="41" t="str">
        <f t="shared" si="72"/>
        <v/>
      </c>
      <c r="Y536" s="14">
        <f t="shared" si="70"/>
        <v>0</v>
      </c>
      <c r="Z536" s="12"/>
      <c r="AA536" s="10" t="str">
        <f t="shared" si="67"/>
        <v/>
      </c>
      <c r="AB536" s="10">
        <f t="shared" si="67"/>
        <v>0</v>
      </c>
      <c r="AC536" s="10" t="str">
        <f t="shared" si="67"/>
        <v/>
      </c>
      <c r="AD536" s="10" t="str">
        <f t="shared" si="67"/>
        <v/>
      </c>
      <c r="AE536" s="10" t="str">
        <f t="shared" si="67"/>
        <v/>
      </c>
      <c r="AF536" s="10" t="str">
        <f t="shared" si="67"/>
        <v/>
      </c>
      <c r="AG536" s="10" t="str">
        <f t="shared" si="67"/>
        <v/>
      </c>
      <c r="AH536" s="14">
        <f t="shared" si="71"/>
        <v>0</v>
      </c>
      <c r="AI536" s="12"/>
      <c r="AJ536" s="11" t="str">
        <f>IFERROR(VLOOKUP(A536,'[1]BP-18 Line Detail'!A$1:AJ$65536,36,FALSE),"")</f>
        <v>New.  All Network.</v>
      </c>
    </row>
    <row r="537" spans="1:36" x14ac:dyDescent="0.3">
      <c r="A537" s="15" t="s">
        <v>1588</v>
      </c>
      <c r="B537" s="29" t="str">
        <f>VLOOKUP(A537,'[1]Line Pivot'!A$1:C$65536,2,FALSE)</f>
        <v>OLYMPIA-SHELTON NO 4</v>
      </c>
      <c r="C537" s="10">
        <f>VLOOKUP(A537,'[1]Line Pivot'!A$1:C$65536,3,FALSE)</f>
        <v>1943388.17</v>
      </c>
      <c r="D537" s="10">
        <f>IFERROR(VLOOKUP(A537,'[1]BP-18 Line Detail'!A$1:C$65536,3,FALSE),"")</f>
        <v>1943388.17</v>
      </c>
      <c r="E537" s="11">
        <f t="shared" si="68"/>
        <v>0</v>
      </c>
      <c r="F537" s="12"/>
      <c r="G537" s="10">
        <f>IFERROR(VLOOKUP(A537,'[1]O&amp;M Pivot'!M$1:V$65536,10,FALSE),0)</f>
        <v>5240.1114285714284</v>
      </c>
      <c r="H537" s="12"/>
      <c r="I537" s="13" t="s">
        <v>31</v>
      </c>
      <c r="J537" s="13">
        <v>1</v>
      </c>
      <c r="K537" s="13" t="s">
        <v>31</v>
      </c>
      <c r="L537" s="13" t="s">
        <v>31</v>
      </c>
      <c r="M537" s="13" t="s">
        <v>31</v>
      </c>
      <c r="N537" s="13" t="s">
        <v>31</v>
      </c>
      <c r="O537" s="13" t="s">
        <v>31</v>
      </c>
      <c r="P537" s="13">
        <f t="shared" si="69"/>
        <v>1</v>
      </c>
      <c r="Q537" s="12"/>
      <c r="R537" s="41" t="str">
        <f t="shared" si="72"/>
        <v/>
      </c>
      <c r="S537" s="41">
        <f t="shared" si="72"/>
        <v>1943388.17</v>
      </c>
      <c r="T537" s="41" t="str">
        <f t="shared" si="72"/>
        <v/>
      </c>
      <c r="U537" s="41" t="str">
        <f t="shared" si="72"/>
        <v/>
      </c>
      <c r="V537" s="41" t="str">
        <f t="shared" si="72"/>
        <v/>
      </c>
      <c r="W537" s="41" t="str">
        <f t="shared" si="72"/>
        <v/>
      </c>
      <c r="X537" s="41" t="str">
        <f t="shared" si="72"/>
        <v/>
      </c>
      <c r="Y537" s="14">
        <f t="shared" si="70"/>
        <v>0</v>
      </c>
      <c r="Z537" s="12"/>
      <c r="AA537" s="10" t="str">
        <f t="shared" ref="AA537:AG573" si="73">IFERROR(I537*$G537,"")</f>
        <v/>
      </c>
      <c r="AB537" s="10">
        <f t="shared" si="73"/>
        <v>5240.1114285714284</v>
      </c>
      <c r="AC537" s="10" t="str">
        <f t="shared" si="73"/>
        <v/>
      </c>
      <c r="AD537" s="10" t="str">
        <f t="shared" si="73"/>
        <v/>
      </c>
      <c r="AE537" s="10" t="str">
        <f t="shared" si="73"/>
        <v/>
      </c>
      <c r="AF537" s="10" t="str">
        <f t="shared" si="73"/>
        <v/>
      </c>
      <c r="AG537" s="10" t="str">
        <f t="shared" si="73"/>
        <v/>
      </c>
      <c r="AH537" s="14">
        <f t="shared" si="71"/>
        <v>0</v>
      </c>
      <c r="AI537" s="12"/>
      <c r="AJ537" s="11" t="str">
        <f>IFERROR(VLOOKUP(A537,'[1]BP-18 Line Detail'!A$1:AJ$65536,36,FALSE),"")</f>
        <v>All Network</v>
      </c>
    </row>
    <row r="538" spans="1:36" x14ac:dyDescent="0.3">
      <c r="A538" s="15" t="s">
        <v>1589</v>
      </c>
      <c r="B538" s="29" t="str">
        <f>VLOOKUP(A538,'[1]Line Pivot'!A$1:C$65536,2,FALSE)</f>
        <v>OLYMPIA-SHELTON NO 4 ML MASON CO</v>
      </c>
      <c r="C538" s="10">
        <f>VLOOKUP(A538,'[1]Line Pivot'!A$1:C$65536,3,FALSE)</f>
        <v>1250399.02</v>
      </c>
      <c r="D538" s="10">
        <f>IFERROR(VLOOKUP(A538,'[1]BP-18 Line Detail'!A$1:C$65536,3,FALSE),"")</f>
        <v>1250399.02</v>
      </c>
      <c r="E538" s="11">
        <f t="shared" si="68"/>
        <v>0</v>
      </c>
      <c r="F538" s="12"/>
      <c r="G538" s="10">
        <f>IFERROR(VLOOKUP(A538,'[1]O&amp;M Pivot'!M$1:V$65536,10,FALSE),0)</f>
        <v>0</v>
      </c>
      <c r="H538" s="12"/>
      <c r="I538" s="13" t="s">
        <v>31</v>
      </c>
      <c r="J538" s="13">
        <v>1</v>
      </c>
      <c r="K538" s="13" t="s">
        <v>31</v>
      </c>
      <c r="L538" s="13" t="s">
        <v>31</v>
      </c>
      <c r="M538" s="13" t="s">
        <v>31</v>
      </c>
      <c r="N538" s="13" t="s">
        <v>31</v>
      </c>
      <c r="O538" s="13" t="s">
        <v>31</v>
      </c>
      <c r="P538" s="13">
        <f t="shared" si="69"/>
        <v>1</v>
      </c>
      <c r="Q538" s="12"/>
      <c r="R538" s="41" t="str">
        <f t="shared" si="72"/>
        <v/>
      </c>
      <c r="S538" s="41">
        <f t="shared" si="72"/>
        <v>1250399.02</v>
      </c>
      <c r="T538" s="41" t="str">
        <f t="shared" si="72"/>
        <v/>
      </c>
      <c r="U538" s="41" t="str">
        <f t="shared" si="72"/>
        <v/>
      </c>
      <c r="V538" s="41" t="str">
        <f t="shared" si="72"/>
        <v/>
      </c>
      <c r="W538" s="41" t="str">
        <f t="shared" si="72"/>
        <v/>
      </c>
      <c r="X538" s="41" t="str">
        <f t="shared" si="72"/>
        <v/>
      </c>
      <c r="Y538" s="14">
        <f t="shared" si="70"/>
        <v>0</v>
      </c>
      <c r="Z538" s="12"/>
      <c r="AA538" s="10" t="str">
        <f t="shared" si="73"/>
        <v/>
      </c>
      <c r="AB538" s="10">
        <f t="shared" si="73"/>
        <v>0</v>
      </c>
      <c r="AC538" s="10" t="str">
        <f t="shared" si="73"/>
        <v/>
      </c>
      <c r="AD538" s="10" t="str">
        <f t="shared" si="73"/>
        <v/>
      </c>
      <c r="AE538" s="10" t="str">
        <f t="shared" si="73"/>
        <v/>
      </c>
      <c r="AF538" s="10" t="str">
        <f t="shared" si="73"/>
        <v/>
      </c>
      <c r="AG538" s="10" t="str">
        <f t="shared" si="73"/>
        <v/>
      </c>
      <c r="AH538" s="14">
        <f t="shared" si="71"/>
        <v>0</v>
      </c>
      <c r="AI538" s="12"/>
      <c r="AJ538" s="11" t="str">
        <f>IFERROR(VLOOKUP(A538,'[1]BP-18 Line Detail'!A$1:AJ$65536,36,FALSE),"")</f>
        <v>New.  All Network.</v>
      </c>
    </row>
    <row r="539" spans="1:36" x14ac:dyDescent="0.3">
      <c r="A539" s="15" t="s">
        <v>1590</v>
      </c>
      <c r="B539" s="29" t="str">
        <f>VLOOKUP(A539,'[1]Line Pivot'!A$1:C$65536,2,FALSE)</f>
        <v>OLYMPIA-SHELTON NO 5</v>
      </c>
      <c r="C539" s="10">
        <f>VLOOKUP(A539,'[1]Line Pivot'!A$1:C$65536,3,FALSE)</f>
        <v>292541.49</v>
      </c>
      <c r="D539" s="10">
        <f>IFERROR(VLOOKUP(A539,'[1]BP-18 Line Detail'!A$1:C$65536,3,FALSE),"")</f>
        <v>292541.49</v>
      </c>
      <c r="E539" s="11">
        <f t="shared" si="68"/>
        <v>0</v>
      </c>
      <c r="F539" s="12"/>
      <c r="G539" s="10">
        <f>IFERROR(VLOOKUP(A539,'[1]O&amp;M Pivot'!M$1:V$65536,10,FALSE),0)</f>
        <v>4931.7642857142855</v>
      </c>
      <c r="H539" s="12"/>
      <c r="I539" s="13" t="s">
        <v>31</v>
      </c>
      <c r="J539" s="13">
        <v>1</v>
      </c>
      <c r="K539" s="13" t="s">
        <v>31</v>
      </c>
      <c r="L539" s="13" t="s">
        <v>31</v>
      </c>
      <c r="M539" s="13" t="s">
        <v>31</v>
      </c>
      <c r="N539" s="13" t="s">
        <v>31</v>
      </c>
      <c r="O539" s="13" t="s">
        <v>31</v>
      </c>
      <c r="P539" s="13">
        <f t="shared" si="69"/>
        <v>1</v>
      </c>
      <c r="Q539" s="12"/>
      <c r="R539" s="41" t="str">
        <f t="shared" si="72"/>
        <v/>
      </c>
      <c r="S539" s="41">
        <f t="shared" si="72"/>
        <v>292541.49</v>
      </c>
      <c r="T539" s="41" t="str">
        <f t="shared" si="72"/>
        <v/>
      </c>
      <c r="U539" s="41" t="str">
        <f t="shared" si="72"/>
        <v/>
      </c>
      <c r="V539" s="41" t="str">
        <f t="shared" si="72"/>
        <v/>
      </c>
      <c r="W539" s="41" t="str">
        <f t="shared" si="72"/>
        <v/>
      </c>
      <c r="X539" s="41" t="str">
        <f t="shared" si="72"/>
        <v/>
      </c>
      <c r="Y539" s="14">
        <f t="shared" si="70"/>
        <v>0</v>
      </c>
      <c r="Z539" s="12"/>
      <c r="AA539" s="10" t="str">
        <f t="shared" si="73"/>
        <v/>
      </c>
      <c r="AB539" s="10">
        <f t="shared" si="73"/>
        <v>4931.7642857142855</v>
      </c>
      <c r="AC539" s="10" t="str">
        <f t="shared" si="73"/>
        <v/>
      </c>
      <c r="AD539" s="10" t="str">
        <f t="shared" si="73"/>
        <v/>
      </c>
      <c r="AE539" s="10" t="str">
        <f t="shared" si="73"/>
        <v/>
      </c>
      <c r="AF539" s="10" t="str">
        <f t="shared" si="73"/>
        <v/>
      </c>
      <c r="AG539" s="10" t="str">
        <f t="shared" si="73"/>
        <v/>
      </c>
      <c r="AH539" s="14">
        <f t="shared" si="71"/>
        <v>0</v>
      </c>
      <c r="AI539" s="12"/>
      <c r="AJ539" s="11" t="str">
        <f>IFERROR(VLOOKUP(A539,'[1]BP-18 Line Detail'!A$1:AJ$65536,36,FALSE),"")</f>
        <v>New.  All Network.</v>
      </c>
    </row>
    <row r="540" spans="1:36" x14ac:dyDescent="0.3">
      <c r="A540" s="15" t="s">
        <v>1591</v>
      </c>
      <c r="B540" s="29" t="str">
        <f>VLOOKUP(A540,'[1]Line Pivot'!A$1:C$65536,2,FALSE)</f>
        <v>OLYMPIA-SHELTON NO 5 ML MASON CO</v>
      </c>
      <c r="C540" s="10">
        <f>VLOOKUP(A540,'[1]Line Pivot'!A$1:C$65536,3,FALSE)</f>
        <v>5617309.0800000001</v>
      </c>
      <c r="D540" s="10">
        <f>IFERROR(VLOOKUP(A540,'[1]BP-18 Line Detail'!A$1:C$65536,3,FALSE),"")</f>
        <v>5617309.0800000001</v>
      </c>
      <c r="E540" s="11">
        <f t="shared" si="68"/>
        <v>0</v>
      </c>
      <c r="F540" s="12"/>
      <c r="G540" s="10">
        <f>IFERROR(VLOOKUP(A540,'[1]O&amp;M Pivot'!M$1:V$65536,10,FALSE),0)</f>
        <v>0</v>
      </c>
      <c r="H540" s="12"/>
      <c r="I540" s="13" t="s">
        <v>31</v>
      </c>
      <c r="J540" s="13">
        <v>1</v>
      </c>
      <c r="K540" s="13" t="s">
        <v>31</v>
      </c>
      <c r="L540" s="13" t="s">
        <v>31</v>
      </c>
      <c r="M540" s="13" t="s">
        <v>31</v>
      </c>
      <c r="N540" s="13" t="s">
        <v>31</v>
      </c>
      <c r="O540" s="13" t="s">
        <v>31</v>
      </c>
      <c r="P540" s="13">
        <f t="shared" si="69"/>
        <v>1</v>
      </c>
      <c r="Q540" s="12"/>
      <c r="R540" s="41" t="str">
        <f t="shared" si="72"/>
        <v/>
      </c>
      <c r="S540" s="41">
        <f t="shared" si="72"/>
        <v>5617309.0800000001</v>
      </c>
      <c r="T540" s="41" t="str">
        <f t="shared" si="72"/>
        <v/>
      </c>
      <c r="U540" s="41" t="str">
        <f t="shared" si="72"/>
        <v/>
      </c>
      <c r="V540" s="41" t="str">
        <f t="shared" si="72"/>
        <v/>
      </c>
      <c r="W540" s="41" t="str">
        <f t="shared" si="72"/>
        <v/>
      </c>
      <c r="X540" s="41" t="str">
        <f t="shared" si="72"/>
        <v/>
      </c>
      <c r="Y540" s="14">
        <f t="shared" si="70"/>
        <v>0</v>
      </c>
      <c r="Z540" s="12"/>
      <c r="AA540" s="10" t="str">
        <f t="shared" si="73"/>
        <v/>
      </c>
      <c r="AB540" s="10">
        <f t="shared" si="73"/>
        <v>0</v>
      </c>
      <c r="AC540" s="10" t="str">
        <f t="shared" si="73"/>
        <v/>
      </c>
      <c r="AD540" s="10" t="str">
        <f t="shared" si="73"/>
        <v/>
      </c>
      <c r="AE540" s="10" t="str">
        <f t="shared" si="73"/>
        <v/>
      </c>
      <c r="AF540" s="10" t="str">
        <f t="shared" si="73"/>
        <v/>
      </c>
      <c r="AG540" s="10" t="str">
        <f t="shared" si="73"/>
        <v/>
      </c>
      <c r="AH540" s="14">
        <f t="shared" si="71"/>
        <v>0</v>
      </c>
      <c r="AI540" s="12"/>
      <c r="AJ540" s="11" t="str">
        <f>IFERROR(VLOOKUP(A540,'[1]BP-18 Line Detail'!A$1:AJ$65536,36,FALSE),"")</f>
        <v>New.  All Network.</v>
      </c>
    </row>
    <row r="541" spans="1:36" x14ac:dyDescent="0.3">
      <c r="A541" s="15" t="s">
        <v>1592</v>
      </c>
      <c r="B541" s="29" t="str">
        <f>VLOOKUP(A541,'[1]Line Pivot'!A$1:C$65536,2,FALSE)</f>
        <v>OLYMPIA-SHELTON NO 5 ML THURSTON CO</v>
      </c>
      <c r="C541" s="10">
        <f>VLOOKUP(A541,'[1]Line Pivot'!A$1:C$65536,3,FALSE)</f>
        <v>2938476.32</v>
      </c>
      <c r="D541" s="10">
        <f>IFERROR(VLOOKUP(A541,'[1]BP-18 Line Detail'!A$1:C$65536,3,FALSE),"")</f>
        <v>2938476.32</v>
      </c>
      <c r="E541" s="11">
        <f t="shared" si="68"/>
        <v>0</v>
      </c>
      <c r="F541" s="12"/>
      <c r="G541" s="10">
        <f>IFERROR(VLOOKUP(A541,'[1]O&amp;M Pivot'!M$1:V$65536,10,FALSE),0)</f>
        <v>0</v>
      </c>
      <c r="H541" s="12"/>
      <c r="I541" s="13" t="s">
        <v>31</v>
      </c>
      <c r="J541" s="13">
        <v>1</v>
      </c>
      <c r="K541" s="13" t="s">
        <v>31</v>
      </c>
      <c r="L541" s="13" t="s">
        <v>31</v>
      </c>
      <c r="M541" s="13" t="s">
        <v>31</v>
      </c>
      <c r="N541" s="13" t="s">
        <v>31</v>
      </c>
      <c r="O541" s="13" t="s">
        <v>31</v>
      </c>
      <c r="P541" s="13">
        <f t="shared" si="69"/>
        <v>1</v>
      </c>
      <c r="Q541" s="12"/>
      <c r="R541" s="41" t="str">
        <f t="shared" si="72"/>
        <v/>
      </c>
      <c r="S541" s="41">
        <f t="shared" si="72"/>
        <v>2938476.32</v>
      </c>
      <c r="T541" s="41" t="str">
        <f t="shared" si="72"/>
        <v/>
      </c>
      <c r="U541" s="41" t="str">
        <f t="shared" si="72"/>
        <v/>
      </c>
      <c r="V541" s="41" t="str">
        <f t="shared" si="72"/>
        <v/>
      </c>
      <c r="W541" s="41" t="str">
        <f t="shared" si="72"/>
        <v/>
      </c>
      <c r="X541" s="41" t="str">
        <f t="shared" si="72"/>
        <v/>
      </c>
      <c r="Y541" s="14">
        <f t="shared" si="70"/>
        <v>0</v>
      </c>
      <c r="Z541" s="12"/>
      <c r="AA541" s="10" t="str">
        <f t="shared" si="73"/>
        <v/>
      </c>
      <c r="AB541" s="10">
        <f t="shared" si="73"/>
        <v>0</v>
      </c>
      <c r="AC541" s="10" t="str">
        <f t="shared" si="73"/>
        <v/>
      </c>
      <c r="AD541" s="10" t="str">
        <f t="shared" si="73"/>
        <v/>
      </c>
      <c r="AE541" s="10" t="str">
        <f t="shared" si="73"/>
        <v/>
      </c>
      <c r="AF541" s="10" t="str">
        <f t="shared" si="73"/>
        <v/>
      </c>
      <c r="AG541" s="10" t="str">
        <f t="shared" si="73"/>
        <v/>
      </c>
      <c r="AH541" s="14">
        <f t="shared" si="71"/>
        <v>0</v>
      </c>
      <c r="AI541" s="12"/>
      <c r="AJ541" s="11" t="str">
        <f>IFERROR(VLOOKUP(A541,'[1]BP-18 Line Detail'!A$1:AJ$65536,36,FALSE),"")</f>
        <v>New.  All Network.</v>
      </c>
    </row>
    <row r="542" spans="1:36" x14ac:dyDescent="0.3">
      <c r="A542" s="15" t="s">
        <v>1593</v>
      </c>
      <c r="B542" s="29" t="str">
        <f>VLOOKUP(A542,'[1]Line Pivot'!A$1:C$65536,2,FALSE)</f>
        <v>OLYMPIA-SOUTH ELMA NO 1</v>
      </c>
      <c r="C542" s="10">
        <f>VLOOKUP(A542,'[1]Line Pivot'!A$1:C$65536,3,FALSE)</f>
        <v>1140677.5900000001</v>
      </c>
      <c r="D542" s="10">
        <f>IFERROR(VLOOKUP(A542,'[1]BP-18 Line Detail'!A$1:C$65536,3,FALSE),"")</f>
        <v>1061722.54</v>
      </c>
      <c r="E542" s="11">
        <f t="shared" si="68"/>
        <v>7.4365050213589745E-2</v>
      </c>
      <c r="F542" s="12"/>
      <c r="G542" s="10">
        <f>IFERROR(VLOOKUP(A542,'[1]O&amp;M Pivot'!M$1:V$65536,10,FALSE),0)</f>
        <v>11020.537142857143</v>
      </c>
      <c r="H542" s="12"/>
      <c r="I542" s="13" t="s">
        <v>31</v>
      </c>
      <c r="J542" s="13">
        <v>1</v>
      </c>
      <c r="K542" s="13" t="s">
        <v>31</v>
      </c>
      <c r="L542" s="13" t="s">
        <v>31</v>
      </c>
      <c r="M542" s="13" t="s">
        <v>31</v>
      </c>
      <c r="N542" s="13" t="s">
        <v>31</v>
      </c>
      <c r="O542" s="13" t="s">
        <v>31</v>
      </c>
      <c r="P542" s="13">
        <f t="shared" si="69"/>
        <v>1</v>
      </c>
      <c r="Q542" s="12"/>
      <c r="R542" s="41" t="str">
        <f t="shared" si="72"/>
        <v/>
      </c>
      <c r="S542" s="41">
        <f t="shared" si="72"/>
        <v>1140677.5900000001</v>
      </c>
      <c r="T542" s="41" t="str">
        <f t="shared" si="72"/>
        <v/>
      </c>
      <c r="U542" s="41" t="str">
        <f t="shared" si="72"/>
        <v/>
      </c>
      <c r="V542" s="41" t="str">
        <f t="shared" si="72"/>
        <v/>
      </c>
      <c r="W542" s="41" t="str">
        <f t="shared" si="72"/>
        <v/>
      </c>
      <c r="X542" s="41" t="str">
        <f t="shared" si="72"/>
        <v/>
      </c>
      <c r="Y542" s="14">
        <f t="shared" si="70"/>
        <v>0</v>
      </c>
      <c r="Z542" s="12"/>
      <c r="AA542" s="10" t="str">
        <f t="shared" si="73"/>
        <v/>
      </c>
      <c r="AB542" s="10">
        <f t="shared" si="73"/>
        <v>11020.537142857143</v>
      </c>
      <c r="AC542" s="10" t="str">
        <f t="shared" si="73"/>
        <v/>
      </c>
      <c r="AD542" s="10" t="str">
        <f t="shared" si="73"/>
        <v/>
      </c>
      <c r="AE542" s="10" t="str">
        <f t="shared" si="73"/>
        <v/>
      </c>
      <c r="AF542" s="10" t="str">
        <f t="shared" si="73"/>
        <v/>
      </c>
      <c r="AG542" s="10" t="str">
        <f t="shared" si="73"/>
        <v/>
      </c>
      <c r="AH542" s="14">
        <f t="shared" si="71"/>
        <v>0</v>
      </c>
      <c r="AI542" s="12"/>
      <c r="AJ542" s="11" t="str">
        <f>IFERROR(VLOOKUP(A542,'[1]BP-18 Line Detail'!A$1:AJ$65536,36,FALSE),"")</f>
        <v>All Network</v>
      </c>
    </row>
    <row r="543" spans="1:36" x14ac:dyDescent="0.3">
      <c r="A543" s="15" t="s">
        <v>1594</v>
      </c>
      <c r="B543" s="29" t="str">
        <f>VLOOKUP(A543,'[1]Line Pivot'!A$1:C$65536,2,FALSE)</f>
        <v>OLYMPIA-ST CLAIR NO 1</v>
      </c>
      <c r="C543" s="10">
        <f>VLOOKUP(A543,'[1]Line Pivot'!A$1:C$65536,3,FALSE)</f>
        <v>10977501.330000002</v>
      </c>
      <c r="D543" s="10">
        <f>IFERROR(VLOOKUP(A543,'[1]BP-18 Line Detail'!A$1:C$65536,3,FALSE),"")</f>
        <v>10977501.330000002</v>
      </c>
      <c r="E543" s="11">
        <f t="shared" si="68"/>
        <v>0</v>
      </c>
      <c r="F543" s="12"/>
      <c r="G543" s="10">
        <f>IFERROR(VLOOKUP(A543,'[1]O&amp;M Pivot'!M$1:V$65536,10,FALSE),0)</f>
        <v>9764.86</v>
      </c>
      <c r="H543" s="12"/>
      <c r="I543" s="13" t="s">
        <v>31</v>
      </c>
      <c r="J543" s="13">
        <v>1</v>
      </c>
      <c r="K543" s="13" t="s">
        <v>31</v>
      </c>
      <c r="L543" s="13" t="s">
        <v>31</v>
      </c>
      <c r="M543" s="13" t="s">
        <v>31</v>
      </c>
      <c r="N543" s="13" t="s">
        <v>31</v>
      </c>
      <c r="O543" s="13" t="s">
        <v>31</v>
      </c>
      <c r="P543" s="13">
        <f t="shared" si="69"/>
        <v>1</v>
      </c>
      <c r="Q543" s="12"/>
      <c r="R543" s="41" t="str">
        <f t="shared" si="72"/>
        <v/>
      </c>
      <c r="S543" s="41">
        <f t="shared" si="72"/>
        <v>10977501.330000002</v>
      </c>
      <c r="T543" s="41" t="str">
        <f t="shared" si="72"/>
        <v/>
      </c>
      <c r="U543" s="41" t="str">
        <f t="shared" si="72"/>
        <v/>
      </c>
      <c r="V543" s="41" t="str">
        <f t="shared" si="72"/>
        <v/>
      </c>
      <c r="W543" s="41" t="str">
        <f t="shared" si="72"/>
        <v/>
      </c>
      <c r="X543" s="41" t="str">
        <f t="shared" si="72"/>
        <v/>
      </c>
      <c r="Y543" s="14">
        <f t="shared" si="70"/>
        <v>0</v>
      </c>
      <c r="Z543" s="12"/>
      <c r="AA543" s="10" t="str">
        <f t="shared" si="73"/>
        <v/>
      </c>
      <c r="AB543" s="10">
        <f t="shared" si="73"/>
        <v>9764.86</v>
      </c>
      <c r="AC543" s="10" t="str">
        <f t="shared" si="73"/>
        <v/>
      </c>
      <c r="AD543" s="10" t="str">
        <f t="shared" si="73"/>
        <v/>
      </c>
      <c r="AE543" s="10" t="str">
        <f t="shared" si="73"/>
        <v/>
      </c>
      <c r="AF543" s="10" t="str">
        <f t="shared" si="73"/>
        <v/>
      </c>
      <c r="AG543" s="10" t="str">
        <f t="shared" si="73"/>
        <v/>
      </c>
      <c r="AH543" s="14">
        <f t="shared" si="71"/>
        <v>0</v>
      </c>
      <c r="AI543" s="12"/>
      <c r="AJ543" s="11" t="str">
        <f>IFERROR(VLOOKUP(A543,'[1]BP-18 Line Detail'!A$1:AJ$65536,36,FALSE),"")</f>
        <v>All Network</v>
      </c>
    </row>
    <row r="544" spans="1:36" x14ac:dyDescent="0.3">
      <c r="A544" s="15" t="s">
        <v>1595</v>
      </c>
      <c r="B544" s="29" t="str">
        <f>VLOOKUP(A544,'[1]Line Pivot'!A$1:C$65536,2,FALSE)</f>
        <v>OREGON CITY STUB 20/7-23/12 SECTION(DEENERGIZED)</v>
      </c>
      <c r="C544" s="10">
        <f>VLOOKUP(A544,'[1]Line Pivot'!A$1:C$65536,3,FALSE)</f>
        <v>155.41999999999999</v>
      </c>
      <c r="D544" s="10">
        <f>IFERROR(VLOOKUP(A544,'[1]BP-18 Line Detail'!A$1:C$65536,3,FALSE),"")</f>
        <v>155.41999999999999</v>
      </c>
      <c r="E544" s="11">
        <f t="shared" si="68"/>
        <v>0</v>
      </c>
      <c r="F544" s="12"/>
      <c r="G544" s="10">
        <f>IFERROR(VLOOKUP(A544,'[1]O&amp;M Pivot'!M$1:V$65536,10,FALSE),0)</f>
        <v>0</v>
      </c>
      <c r="H544" s="12"/>
      <c r="I544" s="13" t="s">
        <v>31</v>
      </c>
      <c r="J544" s="13" t="s">
        <v>31</v>
      </c>
      <c r="K544" s="13" t="s">
        <v>31</v>
      </c>
      <c r="L544" s="13" t="s">
        <v>31</v>
      </c>
      <c r="M544" s="13" t="s">
        <v>31</v>
      </c>
      <c r="N544" s="13" t="s">
        <v>31</v>
      </c>
      <c r="O544" s="13">
        <v>1</v>
      </c>
      <c r="P544" s="13">
        <f t="shared" si="69"/>
        <v>1</v>
      </c>
      <c r="Q544" s="12"/>
      <c r="R544" s="41" t="str">
        <f t="shared" si="72"/>
        <v/>
      </c>
      <c r="S544" s="41" t="str">
        <f t="shared" si="72"/>
        <v/>
      </c>
      <c r="T544" s="41" t="str">
        <f t="shared" si="72"/>
        <v/>
      </c>
      <c r="U544" s="41" t="str">
        <f t="shared" si="72"/>
        <v/>
      </c>
      <c r="V544" s="41" t="str">
        <f t="shared" si="72"/>
        <v/>
      </c>
      <c r="W544" s="41" t="str">
        <f t="shared" si="72"/>
        <v/>
      </c>
      <c r="X544" s="41">
        <f t="shared" si="72"/>
        <v>155.41999999999999</v>
      </c>
      <c r="Y544" s="14">
        <f t="shared" si="70"/>
        <v>0</v>
      </c>
      <c r="Z544" s="12"/>
      <c r="AA544" s="10" t="str">
        <f t="shared" si="73"/>
        <v/>
      </c>
      <c r="AB544" s="10" t="str">
        <f t="shared" si="73"/>
        <v/>
      </c>
      <c r="AC544" s="10" t="str">
        <f t="shared" si="73"/>
        <v/>
      </c>
      <c r="AD544" s="10" t="str">
        <f t="shared" si="73"/>
        <v/>
      </c>
      <c r="AE544" s="10" t="str">
        <f t="shared" si="73"/>
        <v/>
      </c>
      <c r="AF544" s="10" t="str">
        <f t="shared" si="73"/>
        <v/>
      </c>
      <c r="AG544" s="10">
        <f t="shared" si="73"/>
        <v>0</v>
      </c>
      <c r="AH544" s="14">
        <f t="shared" si="71"/>
        <v>0</v>
      </c>
      <c r="AI544" s="12"/>
      <c r="AJ544" s="11" t="str">
        <f>IFERROR(VLOOKUP(A544,'[1]BP-18 Line Detail'!A$1:AJ$65536,36,FALSE),"")</f>
        <v>De-energized (not in service)</v>
      </c>
    </row>
    <row r="545" spans="1:36" x14ac:dyDescent="0.3">
      <c r="A545" s="15" t="s">
        <v>1596</v>
      </c>
      <c r="B545" s="29" t="str">
        <f>VLOOKUP(A545,'[1]Line Pivot'!A$1:C$65536,2,FALSE)</f>
        <v>OREGON CITY-CANBY PGE NO 1</v>
      </c>
      <c r="C545" s="10">
        <f>VLOOKUP(A545,'[1]Line Pivot'!A$1:C$65536,3,FALSE)</f>
        <v>528604.23</v>
      </c>
      <c r="D545" s="10">
        <f>IFERROR(VLOOKUP(A545,'[1]BP-18 Line Detail'!A$1:C$65536,3,FALSE),"")</f>
        <v>473423.92000000004</v>
      </c>
      <c r="E545" s="11">
        <f t="shared" si="68"/>
        <v>0.11655581323394039</v>
      </c>
      <c r="F545" s="12"/>
      <c r="G545" s="10">
        <f>IFERROR(VLOOKUP(A545,'[1]O&amp;M Pivot'!M$1:V$65536,10,FALSE),0)</f>
        <v>1373.55</v>
      </c>
      <c r="H545" s="12"/>
      <c r="I545" s="13" t="s">
        <v>31</v>
      </c>
      <c r="J545" s="13">
        <v>1</v>
      </c>
      <c r="K545" s="13" t="s">
        <v>31</v>
      </c>
      <c r="L545" s="13" t="s">
        <v>31</v>
      </c>
      <c r="M545" s="13" t="s">
        <v>31</v>
      </c>
      <c r="N545" s="13" t="s">
        <v>31</v>
      </c>
      <c r="O545" s="13" t="s">
        <v>31</v>
      </c>
      <c r="P545" s="13">
        <f t="shared" si="69"/>
        <v>1</v>
      </c>
      <c r="Q545" s="12"/>
      <c r="R545" s="41" t="str">
        <f t="shared" si="72"/>
        <v/>
      </c>
      <c r="S545" s="41">
        <f t="shared" si="72"/>
        <v>528604.23</v>
      </c>
      <c r="T545" s="41" t="str">
        <f t="shared" si="72"/>
        <v/>
      </c>
      <c r="U545" s="41" t="str">
        <f t="shared" si="72"/>
        <v/>
      </c>
      <c r="V545" s="41" t="str">
        <f t="shared" si="72"/>
        <v/>
      </c>
      <c r="W545" s="41" t="str">
        <f t="shared" si="72"/>
        <v/>
      </c>
      <c r="X545" s="41" t="str">
        <f t="shared" si="72"/>
        <v/>
      </c>
      <c r="Y545" s="14">
        <f t="shared" si="70"/>
        <v>0</v>
      </c>
      <c r="Z545" s="12"/>
      <c r="AA545" s="10" t="str">
        <f t="shared" si="73"/>
        <v/>
      </c>
      <c r="AB545" s="10">
        <f t="shared" si="73"/>
        <v>1373.55</v>
      </c>
      <c r="AC545" s="10" t="str">
        <f t="shared" si="73"/>
        <v/>
      </c>
      <c r="AD545" s="10" t="str">
        <f t="shared" si="73"/>
        <v/>
      </c>
      <c r="AE545" s="10" t="str">
        <f t="shared" si="73"/>
        <v/>
      </c>
      <c r="AF545" s="10" t="str">
        <f t="shared" si="73"/>
        <v/>
      </c>
      <c r="AG545" s="10" t="str">
        <f t="shared" si="73"/>
        <v/>
      </c>
      <c r="AH545" s="14">
        <f t="shared" si="71"/>
        <v>0</v>
      </c>
      <c r="AI545" s="12"/>
      <c r="AJ545" s="11" t="str">
        <f>IFERROR(VLOOKUP(A545,'[1]BP-18 Line Detail'!A$1:AJ$65536,36,FALSE),"")</f>
        <v>All Network</v>
      </c>
    </row>
    <row r="546" spans="1:36" x14ac:dyDescent="0.3">
      <c r="A546" s="15" t="s">
        <v>1597</v>
      </c>
      <c r="B546" s="29" t="str">
        <f>VLOOKUP(A546,'[1]Line Pivot'!A$1:C$65536,2,FALSE)</f>
        <v>OREGON CITY-CHEMAWA NO 1</v>
      </c>
      <c r="C546" s="10">
        <f>VLOOKUP(A546,'[1]Line Pivot'!A$1:C$65536,3,FALSE)</f>
        <v>35889.599999999999</v>
      </c>
      <c r="D546" s="10">
        <f>IFERROR(VLOOKUP(A546,'[1]BP-18 Line Detail'!A$1:C$65536,3,FALSE),"")</f>
        <v>35889.599999999999</v>
      </c>
      <c r="E546" s="11">
        <f t="shared" si="68"/>
        <v>0</v>
      </c>
      <c r="F546" s="12"/>
      <c r="G546" s="10">
        <f>IFERROR(VLOOKUP(A546,'[1]O&amp;M Pivot'!M$1:V$65536,10,FALSE),0)</f>
        <v>0</v>
      </c>
      <c r="H546" s="12"/>
      <c r="I546" s="13" t="s">
        <v>31</v>
      </c>
      <c r="J546" s="13">
        <v>1</v>
      </c>
      <c r="K546" s="13" t="s">
        <v>31</v>
      </c>
      <c r="L546" s="13" t="s">
        <v>31</v>
      </c>
      <c r="M546" s="13" t="s">
        <v>31</v>
      </c>
      <c r="N546" s="13" t="s">
        <v>31</v>
      </c>
      <c r="O546" s="13" t="s">
        <v>31</v>
      </c>
      <c r="P546" s="13">
        <f t="shared" si="69"/>
        <v>1</v>
      </c>
      <c r="Q546" s="12"/>
      <c r="R546" s="41" t="str">
        <f t="shared" si="72"/>
        <v/>
      </c>
      <c r="S546" s="41">
        <f t="shared" si="72"/>
        <v>35889.599999999999</v>
      </c>
      <c r="T546" s="41" t="str">
        <f t="shared" si="72"/>
        <v/>
      </c>
      <c r="U546" s="41" t="str">
        <f t="shared" si="72"/>
        <v/>
      </c>
      <c r="V546" s="41" t="str">
        <f t="shared" si="72"/>
        <v/>
      </c>
      <c r="W546" s="41" t="str">
        <f t="shared" si="72"/>
        <v/>
      </c>
      <c r="X546" s="41" t="str">
        <f t="shared" si="72"/>
        <v/>
      </c>
      <c r="Y546" s="14">
        <f t="shared" si="70"/>
        <v>0</v>
      </c>
      <c r="Z546" s="12"/>
      <c r="AA546" s="10" t="str">
        <f t="shared" si="73"/>
        <v/>
      </c>
      <c r="AB546" s="10">
        <f t="shared" si="73"/>
        <v>0</v>
      </c>
      <c r="AC546" s="10" t="str">
        <f t="shared" si="73"/>
        <v/>
      </c>
      <c r="AD546" s="10" t="str">
        <f t="shared" si="73"/>
        <v/>
      </c>
      <c r="AE546" s="10" t="str">
        <f t="shared" si="73"/>
        <v/>
      </c>
      <c r="AF546" s="10" t="str">
        <f t="shared" si="73"/>
        <v/>
      </c>
      <c r="AG546" s="10" t="str">
        <f t="shared" si="73"/>
        <v/>
      </c>
      <c r="AH546" s="14">
        <f t="shared" si="71"/>
        <v>0</v>
      </c>
      <c r="AI546" s="12"/>
      <c r="AJ546" s="11" t="str">
        <f>IFERROR(VLOOKUP(A546,'[1]BP-18 Line Detail'!A$1:AJ$65536,36,FALSE),"")</f>
        <v>All Network</v>
      </c>
    </row>
    <row r="547" spans="1:36" x14ac:dyDescent="0.3">
      <c r="A547" s="15" t="s">
        <v>1598</v>
      </c>
      <c r="B547" s="29" t="str">
        <f>VLOOKUP(A547,'[1]Line Pivot'!A$1:C$65536,2,FALSE)</f>
        <v>OREGON CITY-CHEMAWA NO 2</v>
      </c>
      <c r="C547" s="10">
        <f>VLOOKUP(A547,'[1]Line Pivot'!A$1:C$65536,3,FALSE)</f>
        <v>2995438.2909999997</v>
      </c>
      <c r="D547" s="10">
        <f>IFERROR(VLOOKUP(A547,'[1]BP-18 Line Detail'!A$1:C$65536,3,FALSE),"")</f>
        <v>2924884.071</v>
      </c>
      <c r="E547" s="11">
        <f t="shared" si="68"/>
        <v>2.4122056904593035E-2</v>
      </c>
      <c r="F547" s="12"/>
      <c r="G547" s="10">
        <f>IFERROR(VLOOKUP(A547,'[1]O&amp;M Pivot'!M$1:V$65536,10,FALSE),0)</f>
        <v>35852.287142857145</v>
      </c>
      <c r="H547" s="12"/>
      <c r="I547" s="13" t="s">
        <v>31</v>
      </c>
      <c r="J547" s="13">
        <v>1</v>
      </c>
      <c r="K547" s="13" t="s">
        <v>31</v>
      </c>
      <c r="L547" s="13" t="s">
        <v>31</v>
      </c>
      <c r="M547" s="13" t="s">
        <v>31</v>
      </c>
      <c r="N547" s="13" t="s">
        <v>31</v>
      </c>
      <c r="O547" s="13" t="s">
        <v>31</v>
      </c>
      <c r="P547" s="13">
        <f t="shared" si="69"/>
        <v>1</v>
      </c>
      <c r="Q547" s="12"/>
      <c r="R547" s="41" t="str">
        <f t="shared" si="72"/>
        <v/>
      </c>
      <c r="S547" s="41">
        <f t="shared" si="72"/>
        <v>2995438.2909999997</v>
      </c>
      <c r="T547" s="41" t="str">
        <f t="shared" si="72"/>
        <v/>
      </c>
      <c r="U547" s="41" t="str">
        <f t="shared" si="72"/>
        <v/>
      </c>
      <c r="V547" s="41" t="str">
        <f t="shared" si="72"/>
        <v/>
      </c>
      <c r="W547" s="41" t="str">
        <f t="shared" si="72"/>
        <v/>
      </c>
      <c r="X547" s="41" t="str">
        <f t="shared" si="72"/>
        <v/>
      </c>
      <c r="Y547" s="14">
        <f t="shared" si="70"/>
        <v>0</v>
      </c>
      <c r="Z547" s="12"/>
      <c r="AA547" s="10" t="str">
        <f t="shared" si="73"/>
        <v/>
      </c>
      <c r="AB547" s="10">
        <f t="shared" si="73"/>
        <v>35852.287142857145</v>
      </c>
      <c r="AC547" s="10" t="str">
        <f t="shared" si="73"/>
        <v/>
      </c>
      <c r="AD547" s="10" t="str">
        <f t="shared" si="73"/>
        <v/>
      </c>
      <c r="AE547" s="10" t="str">
        <f t="shared" si="73"/>
        <v/>
      </c>
      <c r="AF547" s="10" t="str">
        <f t="shared" si="73"/>
        <v/>
      </c>
      <c r="AG547" s="10" t="str">
        <f t="shared" si="73"/>
        <v/>
      </c>
      <c r="AH547" s="14">
        <f t="shared" si="71"/>
        <v>0</v>
      </c>
      <c r="AI547" s="12"/>
      <c r="AJ547" s="11" t="str">
        <f>IFERROR(VLOOKUP(A547,'[1]BP-18 Line Detail'!A$1:AJ$65536,36,FALSE),"")</f>
        <v>All Network</v>
      </c>
    </row>
    <row r="548" spans="1:36" x14ac:dyDescent="0.3">
      <c r="A548" s="15" t="s">
        <v>1599</v>
      </c>
      <c r="B548" s="29" t="str">
        <f>VLOOKUP(A548,'[1]Line Pivot'!A$1:C$65536,2,FALSE)</f>
        <v>OSTRANDER-MCLOUGHLIN NO 1</v>
      </c>
      <c r="C548" s="10">
        <f>VLOOKUP(A548,'[1]Line Pivot'!A$1:C$65536,3,FALSE)</f>
        <v>1415214</v>
      </c>
      <c r="D548" s="10">
        <f>IFERROR(VLOOKUP(A548,'[1]BP-18 Line Detail'!A$1:C$65536,3,FALSE),"")</f>
        <v>1415214</v>
      </c>
      <c r="E548" s="11">
        <f t="shared" si="68"/>
        <v>0</v>
      </c>
      <c r="F548" s="12"/>
      <c r="G548" s="10">
        <f>IFERROR(VLOOKUP(A548,'[1]O&amp;M Pivot'!M$1:V$65536,10,FALSE),0)</f>
        <v>4086.7671428571425</v>
      </c>
      <c r="H548" s="12"/>
      <c r="I548" s="13" t="s">
        <v>31</v>
      </c>
      <c r="J548" s="13">
        <v>1</v>
      </c>
      <c r="K548" s="13" t="s">
        <v>31</v>
      </c>
      <c r="L548" s="13" t="s">
        <v>31</v>
      </c>
      <c r="M548" s="13" t="s">
        <v>31</v>
      </c>
      <c r="N548" s="13" t="s">
        <v>31</v>
      </c>
      <c r="O548" s="13" t="s">
        <v>31</v>
      </c>
      <c r="P548" s="13">
        <f t="shared" si="69"/>
        <v>1</v>
      </c>
      <c r="Q548" s="12"/>
      <c r="R548" s="41" t="str">
        <f t="shared" si="72"/>
        <v/>
      </c>
      <c r="S548" s="41">
        <f t="shared" si="72"/>
        <v>1415214</v>
      </c>
      <c r="T548" s="41" t="str">
        <f t="shared" si="72"/>
        <v/>
      </c>
      <c r="U548" s="41" t="str">
        <f t="shared" si="72"/>
        <v/>
      </c>
      <c r="V548" s="41" t="str">
        <f t="shared" si="72"/>
        <v/>
      </c>
      <c r="W548" s="41" t="str">
        <f t="shared" si="72"/>
        <v/>
      </c>
      <c r="X548" s="41" t="str">
        <f t="shared" si="72"/>
        <v/>
      </c>
      <c r="Y548" s="14">
        <f t="shared" si="70"/>
        <v>0</v>
      </c>
      <c r="Z548" s="12"/>
      <c r="AA548" s="10" t="str">
        <f t="shared" si="73"/>
        <v/>
      </c>
      <c r="AB548" s="10">
        <f t="shared" si="73"/>
        <v>4086.7671428571425</v>
      </c>
      <c r="AC548" s="10" t="str">
        <f t="shared" si="73"/>
        <v/>
      </c>
      <c r="AD548" s="10" t="str">
        <f t="shared" si="73"/>
        <v/>
      </c>
      <c r="AE548" s="10" t="str">
        <f t="shared" si="73"/>
        <v/>
      </c>
      <c r="AF548" s="10" t="str">
        <f t="shared" si="73"/>
        <v/>
      </c>
      <c r="AG548" s="10" t="str">
        <f t="shared" si="73"/>
        <v/>
      </c>
      <c r="AH548" s="14">
        <f t="shared" si="71"/>
        <v>0</v>
      </c>
      <c r="AI548" s="12"/>
      <c r="AJ548" s="11" t="str">
        <f>IFERROR(VLOOKUP(A548,'[1]BP-18 Line Detail'!A$1:AJ$65536,36,FALSE),"")</f>
        <v>All Network</v>
      </c>
    </row>
    <row r="549" spans="1:36" x14ac:dyDescent="0.3">
      <c r="A549" s="15" t="s">
        <v>1600</v>
      </c>
      <c r="B549" s="29" t="str">
        <f>VLOOKUP(A549,'[1]Line Pivot'!A$1:C$65536,2,FALSE)</f>
        <v>OSTRANDER-PEARL NO 1</v>
      </c>
      <c r="C549" s="10">
        <f>VLOOKUP(A549,'[1]Line Pivot'!A$1:C$65536,3,FALSE)</f>
        <v>2001443.4</v>
      </c>
      <c r="D549" s="10">
        <f>IFERROR(VLOOKUP(A549,'[1]BP-18 Line Detail'!A$1:C$65536,3,FALSE),"")</f>
        <v>2001443.4</v>
      </c>
      <c r="E549" s="11">
        <f t="shared" si="68"/>
        <v>0</v>
      </c>
      <c r="F549" s="12"/>
      <c r="G549" s="10">
        <f>IFERROR(VLOOKUP(A549,'[1]O&amp;M Pivot'!M$1:V$65536,10,FALSE),0)</f>
        <v>19191.214285714286</v>
      </c>
      <c r="H549" s="12"/>
      <c r="I549" s="13" t="s">
        <v>31</v>
      </c>
      <c r="J549" s="13">
        <v>1</v>
      </c>
      <c r="K549" s="13" t="s">
        <v>31</v>
      </c>
      <c r="L549" s="13" t="s">
        <v>31</v>
      </c>
      <c r="M549" s="13" t="s">
        <v>31</v>
      </c>
      <c r="N549" s="13" t="s">
        <v>31</v>
      </c>
      <c r="O549" s="13" t="s">
        <v>31</v>
      </c>
      <c r="P549" s="13">
        <f t="shared" si="69"/>
        <v>1</v>
      </c>
      <c r="Q549" s="12"/>
      <c r="R549" s="41" t="str">
        <f t="shared" si="72"/>
        <v/>
      </c>
      <c r="S549" s="41">
        <f t="shared" si="72"/>
        <v>2001443.4</v>
      </c>
      <c r="T549" s="41" t="str">
        <f t="shared" si="72"/>
        <v/>
      </c>
      <c r="U549" s="41" t="str">
        <f t="shared" si="72"/>
        <v/>
      </c>
      <c r="V549" s="41" t="str">
        <f t="shared" si="72"/>
        <v/>
      </c>
      <c r="W549" s="41" t="str">
        <f t="shared" si="72"/>
        <v/>
      </c>
      <c r="X549" s="41" t="str">
        <f t="shared" si="72"/>
        <v/>
      </c>
      <c r="Y549" s="14">
        <f t="shared" si="70"/>
        <v>0</v>
      </c>
      <c r="Z549" s="12"/>
      <c r="AA549" s="10" t="str">
        <f t="shared" si="73"/>
        <v/>
      </c>
      <c r="AB549" s="10">
        <f t="shared" si="73"/>
        <v>19191.214285714286</v>
      </c>
      <c r="AC549" s="10" t="str">
        <f t="shared" si="73"/>
        <v/>
      </c>
      <c r="AD549" s="10" t="str">
        <f t="shared" si="73"/>
        <v/>
      </c>
      <c r="AE549" s="10" t="str">
        <f t="shared" si="73"/>
        <v/>
      </c>
      <c r="AF549" s="10" t="str">
        <f t="shared" si="73"/>
        <v/>
      </c>
      <c r="AG549" s="10" t="str">
        <f t="shared" si="73"/>
        <v/>
      </c>
      <c r="AH549" s="14">
        <f t="shared" si="71"/>
        <v>0</v>
      </c>
      <c r="AI549" s="12"/>
      <c r="AJ549" s="11" t="str">
        <f>IFERROR(VLOOKUP(A549,'[1]BP-18 Line Detail'!A$1:AJ$65536,36,FALSE),"")</f>
        <v>All Network</v>
      </c>
    </row>
    <row r="550" spans="1:36" x14ac:dyDescent="0.3">
      <c r="A550" s="15" t="s">
        <v>1601</v>
      </c>
      <c r="B550" s="29" t="str">
        <f>VLOOKUP(A550,'[1]Line Pivot'!A$1:C$65536,2,FALSE)</f>
        <v>OSTRANDER-TROUTDALE NO 1</v>
      </c>
      <c r="C550" s="10">
        <f>VLOOKUP(A550,'[1]Line Pivot'!A$1:C$65536,3,FALSE)</f>
        <v>6217653.442999999</v>
      </c>
      <c r="D550" s="10">
        <f>IFERROR(VLOOKUP(A550,'[1]BP-18 Line Detail'!A$1:C$65536,3,FALSE),"")</f>
        <v>6196840.6730000013</v>
      </c>
      <c r="E550" s="11">
        <f t="shared" si="68"/>
        <v>3.3586098301155542E-3</v>
      </c>
      <c r="F550" s="12"/>
      <c r="G550" s="10">
        <f>IFERROR(VLOOKUP(A550,'[1]O&amp;M Pivot'!M$1:V$65536,10,FALSE),0)</f>
        <v>18936.471428571433</v>
      </c>
      <c r="H550" s="12"/>
      <c r="I550" s="13" t="s">
        <v>31</v>
      </c>
      <c r="J550" s="13">
        <v>1</v>
      </c>
      <c r="K550" s="13" t="s">
        <v>31</v>
      </c>
      <c r="L550" s="13" t="s">
        <v>31</v>
      </c>
      <c r="M550" s="13" t="s">
        <v>31</v>
      </c>
      <c r="N550" s="13" t="s">
        <v>31</v>
      </c>
      <c r="O550" s="13" t="s">
        <v>31</v>
      </c>
      <c r="P550" s="13">
        <f t="shared" si="69"/>
        <v>1</v>
      </c>
      <c r="Q550" s="12"/>
      <c r="R550" s="41" t="str">
        <f t="shared" si="72"/>
        <v/>
      </c>
      <c r="S550" s="41">
        <f t="shared" si="72"/>
        <v>6217653.442999999</v>
      </c>
      <c r="T550" s="41" t="str">
        <f t="shared" si="72"/>
        <v/>
      </c>
      <c r="U550" s="41" t="str">
        <f t="shared" si="72"/>
        <v/>
      </c>
      <c r="V550" s="41" t="str">
        <f t="shared" si="72"/>
        <v/>
      </c>
      <c r="W550" s="41" t="str">
        <f t="shared" si="72"/>
        <v/>
      </c>
      <c r="X550" s="41" t="str">
        <f t="shared" si="72"/>
        <v/>
      </c>
      <c r="Y550" s="14">
        <f t="shared" si="70"/>
        <v>0</v>
      </c>
      <c r="Z550" s="12"/>
      <c r="AA550" s="10" t="str">
        <f t="shared" si="73"/>
        <v/>
      </c>
      <c r="AB550" s="10">
        <f t="shared" si="73"/>
        <v>18936.471428571433</v>
      </c>
      <c r="AC550" s="10" t="str">
        <f t="shared" si="73"/>
        <v/>
      </c>
      <c r="AD550" s="10" t="str">
        <f t="shared" si="73"/>
        <v/>
      </c>
      <c r="AE550" s="10" t="str">
        <f t="shared" si="73"/>
        <v/>
      </c>
      <c r="AF550" s="10" t="str">
        <f t="shared" si="73"/>
        <v/>
      </c>
      <c r="AG550" s="10" t="str">
        <f t="shared" si="73"/>
        <v/>
      </c>
      <c r="AH550" s="14">
        <f t="shared" si="71"/>
        <v>0</v>
      </c>
      <c r="AI550" s="12"/>
      <c r="AJ550" s="11" t="str">
        <f>IFERROR(VLOOKUP(A550,'[1]BP-18 Line Detail'!A$1:AJ$65536,36,FALSE),"")</f>
        <v>All Network</v>
      </c>
    </row>
    <row r="551" spans="1:36" x14ac:dyDescent="0.3">
      <c r="A551" s="15" t="s">
        <v>1602</v>
      </c>
      <c r="B551" s="29" t="str">
        <f>VLOOKUP(A551,'[1]Line Pivot'!A$1:C$65536,2,FALSE)</f>
        <v>OSTRANDER-TROUTDALE NO 1 (ML CLACKACMAS CO)</v>
      </c>
      <c r="C551" s="10">
        <f>VLOOKUP(A551,'[1]Line Pivot'!A$1:C$65536,3,FALSE)</f>
        <v>1743312.07</v>
      </c>
      <c r="D551" s="10">
        <f>IFERROR(VLOOKUP(A551,'[1]BP-18 Line Detail'!A$1:C$65536,3,FALSE),"")</f>
        <v>1743312.07</v>
      </c>
      <c r="E551" s="11">
        <f t="shared" si="68"/>
        <v>0</v>
      </c>
      <c r="F551" s="12"/>
      <c r="G551" s="10">
        <f>IFERROR(VLOOKUP(A551,'[1]O&amp;M Pivot'!M$1:V$65536,10,FALSE),0)</f>
        <v>0</v>
      </c>
      <c r="H551" s="12"/>
      <c r="I551" s="13" t="s">
        <v>31</v>
      </c>
      <c r="J551" s="13">
        <v>1</v>
      </c>
      <c r="K551" s="13" t="s">
        <v>31</v>
      </c>
      <c r="L551" s="13" t="s">
        <v>31</v>
      </c>
      <c r="M551" s="13" t="s">
        <v>31</v>
      </c>
      <c r="N551" s="13" t="s">
        <v>31</v>
      </c>
      <c r="O551" s="13" t="s">
        <v>31</v>
      </c>
      <c r="P551" s="13">
        <f t="shared" si="69"/>
        <v>1</v>
      </c>
      <c r="Q551" s="12"/>
      <c r="R551" s="41" t="str">
        <f t="shared" si="72"/>
        <v/>
      </c>
      <c r="S551" s="41">
        <f t="shared" si="72"/>
        <v>1743312.07</v>
      </c>
      <c r="T551" s="41" t="str">
        <f t="shared" si="72"/>
        <v/>
      </c>
      <c r="U551" s="41" t="str">
        <f t="shared" si="72"/>
        <v/>
      </c>
      <c r="V551" s="41" t="str">
        <f t="shared" si="72"/>
        <v/>
      </c>
      <c r="W551" s="41" t="str">
        <f t="shared" si="72"/>
        <v/>
      </c>
      <c r="X551" s="41" t="str">
        <f t="shared" si="72"/>
        <v/>
      </c>
      <c r="Y551" s="14">
        <f t="shared" si="70"/>
        <v>0</v>
      </c>
      <c r="Z551" s="12"/>
      <c r="AA551" s="10" t="str">
        <f t="shared" si="73"/>
        <v/>
      </c>
      <c r="AB551" s="10">
        <f t="shared" si="73"/>
        <v>0</v>
      </c>
      <c r="AC551" s="10" t="str">
        <f t="shared" si="73"/>
        <v/>
      </c>
      <c r="AD551" s="10" t="str">
        <f t="shared" si="73"/>
        <v/>
      </c>
      <c r="AE551" s="10" t="str">
        <f t="shared" si="73"/>
        <v/>
      </c>
      <c r="AF551" s="10" t="str">
        <f t="shared" si="73"/>
        <v/>
      </c>
      <c r="AG551" s="10" t="str">
        <f t="shared" si="73"/>
        <v/>
      </c>
      <c r="AH551" s="14">
        <f t="shared" si="71"/>
        <v>0</v>
      </c>
      <c r="AI551" s="12"/>
      <c r="AJ551" s="11" t="str">
        <f>IFERROR(VLOOKUP(A551,'[1]BP-18 Line Detail'!A$1:AJ$65536,36,FALSE),"")</f>
        <v>All Network. REM 2/26/13</v>
      </c>
    </row>
    <row r="552" spans="1:36" x14ac:dyDescent="0.3">
      <c r="A552" s="15" t="s">
        <v>1603</v>
      </c>
      <c r="B552" s="29" t="str">
        <f>VLOOKUP(A552,'[1]Line Pivot'!A$1:C$65536,2,FALSE)</f>
        <v>OSTRANDER-TROUTDALE NO 1 (ML MULTNOMAH CO)</v>
      </c>
      <c r="C552" s="10">
        <f>VLOOKUP(A552,'[1]Line Pivot'!A$1:C$65536,3,FALSE)</f>
        <v>1296471.77</v>
      </c>
      <c r="D552" s="10">
        <f>IFERROR(VLOOKUP(A552,'[1]BP-18 Line Detail'!A$1:C$65536,3,FALSE),"")</f>
        <v>1296471.77</v>
      </c>
      <c r="E552" s="11">
        <f t="shared" si="68"/>
        <v>0</v>
      </c>
      <c r="F552" s="12"/>
      <c r="G552" s="10">
        <f>IFERROR(VLOOKUP(A552,'[1]O&amp;M Pivot'!M$1:V$65536,10,FALSE),0)</f>
        <v>0</v>
      </c>
      <c r="H552" s="12"/>
      <c r="I552" s="13" t="s">
        <v>31</v>
      </c>
      <c r="J552" s="13">
        <v>1</v>
      </c>
      <c r="K552" s="13" t="s">
        <v>31</v>
      </c>
      <c r="L552" s="13" t="s">
        <v>31</v>
      </c>
      <c r="M552" s="13" t="s">
        <v>31</v>
      </c>
      <c r="N552" s="13" t="s">
        <v>31</v>
      </c>
      <c r="O552" s="13" t="s">
        <v>31</v>
      </c>
      <c r="P552" s="13">
        <f t="shared" si="69"/>
        <v>1</v>
      </c>
      <c r="Q552" s="12"/>
      <c r="R552" s="41" t="str">
        <f t="shared" si="72"/>
        <v/>
      </c>
      <c r="S552" s="41">
        <f t="shared" si="72"/>
        <v>1296471.77</v>
      </c>
      <c r="T552" s="41" t="str">
        <f t="shared" si="72"/>
        <v/>
      </c>
      <c r="U552" s="41" t="str">
        <f t="shared" si="72"/>
        <v/>
      </c>
      <c r="V552" s="41" t="str">
        <f t="shared" si="72"/>
        <v/>
      </c>
      <c r="W552" s="41" t="str">
        <f t="shared" si="72"/>
        <v/>
      </c>
      <c r="X552" s="41" t="str">
        <f t="shared" si="72"/>
        <v/>
      </c>
      <c r="Y552" s="14">
        <f t="shared" si="70"/>
        <v>0</v>
      </c>
      <c r="Z552" s="12"/>
      <c r="AA552" s="10" t="str">
        <f t="shared" si="73"/>
        <v/>
      </c>
      <c r="AB552" s="10">
        <f t="shared" si="73"/>
        <v>0</v>
      </c>
      <c r="AC552" s="10" t="str">
        <f t="shared" si="73"/>
        <v/>
      </c>
      <c r="AD552" s="10" t="str">
        <f t="shared" si="73"/>
        <v/>
      </c>
      <c r="AE552" s="10" t="str">
        <f t="shared" si="73"/>
        <v/>
      </c>
      <c r="AF552" s="10" t="str">
        <f t="shared" si="73"/>
        <v/>
      </c>
      <c r="AG552" s="10" t="str">
        <f t="shared" si="73"/>
        <v/>
      </c>
      <c r="AH552" s="14">
        <f t="shared" si="71"/>
        <v>0</v>
      </c>
      <c r="AI552" s="12"/>
      <c r="AJ552" s="11" t="str">
        <f>IFERROR(VLOOKUP(A552,'[1]BP-18 Line Detail'!A$1:AJ$65536,36,FALSE),"")</f>
        <v>New.  All Network. REM 1/28/15</v>
      </c>
    </row>
    <row r="553" spans="1:36" x14ac:dyDescent="0.3">
      <c r="A553" s="15" t="s">
        <v>1604</v>
      </c>
      <c r="B553" s="29" t="str">
        <f>VLOOKUP(A553,'[1]Line Pivot'!A$1:C$65536,2,FALSE)</f>
        <v>PALISADES-CATTLE CREEK NO 1</v>
      </c>
      <c r="C553" s="10">
        <f>VLOOKUP(A553,'[1]Line Pivot'!A$1:C$65536,3,FALSE)</f>
        <v>4294449.45</v>
      </c>
      <c r="D553" s="10">
        <f>IFERROR(VLOOKUP(A553,'[1]BP-18 Line Detail'!A$1:C$65536,3,FALSE),"")</f>
        <v>4294449.45</v>
      </c>
      <c r="E553" s="11">
        <f t="shared" si="68"/>
        <v>0</v>
      </c>
      <c r="F553" s="12"/>
      <c r="G553" s="10">
        <f>IFERROR(VLOOKUP(A553,'[1]O&amp;M Pivot'!M$1:V$65536,10,FALSE),0)</f>
        <v>22877.431428571428</v>
      </c>
      <c r="H553" s="12"/>
      <c r="I553" s="13" t="s">
        <v>31</v>
      </c>
      <c r="J553" s="13">
        <v>1</v>
      </c>
      <c r="K553" s="13" t="s">
        <v>31</v>
      </c>
      <c r="L553" s="13" t="s">
        <v>31</v>
      </c>
      <c r="M553" s="13" t="s">
        <v>31</v>
      </c>
      <c r="N553" s="13" t="s">
        <v>31</v>
      </c>
      <c r="O553" s="13" t="s">
        <v>31</v>
      </c>
      <c r="P553" s="13">
        <f t="shared" si="69"/>
        <v>1</v>
      </c>
      <c r="Q553" s="12"/>
      <c r="R553" s="41" t="str">
        <f t="shared" si="72"/>
        <v/>
      </c>
      <c r="S553" s="41">
        <f t="shared" si="72"/>
        <v>4294449.45</v>
      </c>
      <c r="T553" s="41" t="str">
        <f t="shared" si="72"/>
        <v/>
      </c>
      <c r="U553" s="41" t="str">
        <f t="shared" si="72"/>
        <v/>
      </c>
      <c r="V553" s="41" t="str">
        <f t="shared" si="72"/>
        <v/>
      </c>
      <c r="W553" s="41" t="str">
        <f t="shared" si="72"/>
        <v/>
      </c>
      <c r="X553" s="41" t="str">
        <f t="shared" si="72"/>
        <v/>
      </c>
      <c r="Y553" s="14">
        <f t="shared" si="70"/>
        <v>0</v>
      </c>
      <c r="Z553" s="12"/>
      <c r="AA553" s="10" t="str">
        <f t="shared" si="73"/>
        <v/>
      </c>
      <c r="AB553" s="10">
        <f t="shared" si="73"/>
        <v>22877.431428571428</v>
      </c>
      <c r="AC553" s="10" t="str">
        <f t="shared" si="73"/>
        <v/>
      </c>
      <c r="AD553" s="10" t="str">
        <f t="shared" si="73"/>
        <v/>
      </c>
      <c r="AE553" s="10" t="str">
        <f t="shared" si="73"/>
        <v/>
      </c>
      <c r="AF553" s="10" t="str">
        <f t="shared" si="73"/>
        <v/>
      </c>
      <c r="AG553" s="10" t="str">
        <f t="shared" si="73"/>
        <v/>
      </c>
      <c r="AH553" s="14">
        <f t="shared" si="71"/>
        <v>0</v>
      </c>
      <c r="AI553" s="12"/>
      <c r="AJ553" s="11" t="str">
        <f>IFERROR(VLOOKUP(A553,'[1]BP-18 Line Detail'!A$1:AJ$65536,36,FALSE),"")</f>
        <v>All Network</v>
      </c>
    </row>
    <row r="554" spans="1:36" x14ac:dyDescent="0.3">
      <c r="A554" s="15" t="s">
        <v>1605</v>
      </c>
      <c r="B554" s="29" t="str">
        <f>VLOOKUP(A554,'[1]Line Pivot'!A$1:C$65536,2,FALSE)</f>
        <v>PALISADES-CATTLE CREEK NO 1 ML BONNEVILLE CO</v>
      </c>
      <c r="C554" s="10">
        <f>VLOOKUP(A554,'[1]Line Pivot'!A$1:C$65536,3,FALSE)</f>
        <v>15565179.65</v>
      </c>
      <c r="D554" s="10">
        <f>IFERROR(VLOOKUP(A554,'[1]BP-18 Line Detail'!A$1:C$65536,3,FALSE),"")</f>
        <v>15565179.649999999</v>
      </c>
      <c r="E554" s="11">
        <f t="shared" si="68"/>
        <v>1.1966743661907925E-16</v>
      </c>
      <c r="F554" s="12"/>
      <c r="G554" s="10">
        <f>IFERROR(VLOOKUP(A554,'[1]O&amp;M Pivot'!M$1:V$65536,10,FALSE),0)</f>
        <v>0</v>
      </c>
      <c r="H554" s="12"/>
      <c r="I554" s="13" t="s">
        <v>31</v>
      </c>
      <c r="J554" s="13">
        <v>1</v>
      </c>
      <c r="K554" s="13" t="s">
        <v>31</v>
      </c>
      <c r="L554" s="13" t="s">
        <v>31</v>
      </c>
      <c r="M554" s="13" t="s">
        <v>31</v>
      </c>
      <c r="N554" s="13" t="s">
        <v>31</v>
      </c>
      <c r="O554" s="13" t="s">
        <v>31</v>
      </c>
      <c r="P554" s="13">
        <f t="shared" si="69"/>
        <v>1</v>
      </c>
      <c r="Q554" s="12"/>
      <c r="R554" s="41" t="str">
        <f t="shared" si="72"/>
        <v/>
      </c>
      <c r="S554" s="41">
        <f t="shared" si="72"/>
        <v>15565179.65</v>
      </c>
      <c r="T554" s="41" t="str">
        <f t="shared" si="72"/>
        <v/>
      </c>
      <c r="U554" s="41" t="str">
        <f t="shared" si="72"/>
        <v/>
      </c>
      <c r="V554" s="41" t="str">
        <f t="shared" si="72"/>
        <v/>
      </c>
      <c r="W554" s="41" t="str">
        <f t="shared" si="72"/>
        <v/>
      </c>
      <c r="X554" s="41" t="str">
        <f t="shared" si="72"/>
        <v/>
      </c>
      <c r="Y554" s="14">
        <f t="shared" si="70"/>
        <v>0</v>
      </c>
      <c r="Z554" s="12"/>
      <c r="AA554" s="10" t="str">
        <f t="shared" si="73"/>
        <v/>
      </c>
      <c r="AB554" s="10">
        <f t="shared" si="73"/>
        <v>0</v>
      </c>
      <c r="AC554" s="10" t="str">
        <f t="shared" si="73"/>
        <v/>
      </c>
      <c r="AD554" s="10" t="str">
        <f t="shared" si="73"/>
        <v/>
      </c>
      <c r="AE554" s="10" t="str">
        <f t="shared" si="73"/>
        <v/>
      </c>
      <c r="AF554" s="10" t="str">
        <f t="shared" si="73"/>
        <v/>
      </c>
      <c r="AG554" s="10" t="str">
        <f t="shared" si="73"/>
        <v/>
      </c>
      <c r="AH554" s="14">
        <f t="shared" si="71"/>
        <v>0</v>
      </c>
      <c r="AI554" s="12"/>
      <c r="AJ554" s="11" t="str">
        <f>IFERROR(VLOOKUP(A554,'[1]BP-18 Line Detail'!A$1:AJ$65536,36,FALSE),"")</f>
        <v>New.  All Network.</v>
      </c>
    </row>
    <row r="555" spans="1:36" x14ac:dyDescent="0.3">
      <c r="A555" s="15" t="s">
        <v>1606</v>
      </c>
      <c r="B555" s="29" t="str">
        <f>VLOOKUP(A555,'[1]Line Pivot'!A$1:C$65536,2,FALSE)</f>
        <v>PALISADES-SWAN VALLEY NO 1</v>
      </c>
      <c r="C555" s="10">
        <f>VLOOKUP(A555,'[1]Line Pivot'!A$1:C$65536,3,FALSE)</f>
        <v>10704293.49</v>
      </c>
      <c r="D555" s="10">
        <f>IFERROR(VLOOKUP(A555,'[1]BP-18 Line Detail'!A$1:C$65536,3,FALSE),"")</f>
        <v>2340775.98</v>
      </c>
      <c r="E555" s="11">
        <f t="shared" si="68"/>
        <v>3.5729679309166524</v>
      </c>
      <c r="F555" s="12"/>
      <c r="G555" s="10">
        <f>IFERROR(VLOOKUP(A555,'[1]O&amp;M Pivot'!M$1:V$65536,10,FALSE),0)</f>
        <v>28500.13571428572</v>
      </c>
      <c r="H555" s="12"/>
      <c r="I555" s="13" t="s">
        <v>31</v>
      </c>
      <c r="J555" s="13">
        <v>1</v>
      </c>
      <c r="K555" s="13" t="s">
        <v>31</v>
      </c>
      <c r="L555" s="13" t="s">
        <v>31</v>
      </c>
      <c r="M555" s="13" t="s">
        <v>31</v>
      </c>
      <c r="N555" s="13" t="s">
        <v>31</v>
      </c>
      <c r="O555" s="13" t="s">
        <v>31</v>
      </c>
      <c r="P555" s="13">
        <f t="shared" si="69"/>
        <v>1</v>
      </c>
      <c r="Q555" s="12"/>
      <c r="R555" s="41" t="str">
        <f t="shared" si="72"/>
        <v/>
      </c>
      <c r="S555" s="41">
        <f t="shared" si="72"/>
        <v>10704293.49</v>
      </c>
      <c r="T555" s="41" t="str">
        <f t="shared" si="72"/>
        <v/>
      </c>
      <c r="U555" s="41" t="str">
        <f t="shared" si="72"/>
        <v/>
      </c>
      <c r="V555" s="41" t="str">
        <f t="shared" si="72"/>
        <v/>
      </c>
      <c r="W555" s="41" t="str">
        <f t="shared" si="72"/>
        <v/>
      </c>
      <c r="X555" s="41" t="str">
        <f t="shared" si="72"/>
        <v/>
      </c>
      <c r="Y555" s="14">
        <f t="shared" si="70"/>
        <v>0</v>
      </c>
      <c r="Z555" s="12"/>
      <c r="AA555" s="10" t="str">
        <f t="shared" si="73"/>
        <v/>
      </c>
      <c r="AB555" s="10">
        <f t="shared" si="73"/>
        <v>28500.13571428572</v>
      </c>
      <c r="AC555" s="10" t="str">
        <f t="shared" si="73"/>
        <v/>
      </c>
      <c r="AD555" s="10" t="str">
        <f t="shared" si="73"/>
        <v/>
      </c>
      <c r="AE555" s="10" t="str">
        <f t="shared" si="73"/>
        <v/>
      </c>
      <c r="AF555" s="10" t="str">
        <f t="shared" si="73"/>
        <v/>
      </c>
      <c r="AG555" s="10" t="str">
        <f t="shared" si="73"/>
        <v/>
      </c>
      <c r="AH555" s="14">
        <f t="shared" si="71"/>
        <v>0</v>
      </c>
      <c r="AI555" s="12"/>
      <c r="AJ555" s="11" t="str">
        <f>IFERROR(VLOOKUP(A555,'[1]BP-18 Line Detail'!A$1:AJ$65536,36,FALSE),"")</f>
        <v>All Network</v>
      </c>
    </row>
    <row r="556" spans="1:36" x14ac:dyDescent="0.3">
      <c r="A556" s="15" t="s">
        <v>1607</v>
      </c>
      <c r="B556" s="29" t="str">
        <f>VLOOKUP(A556,'[1]Line Pivot'!A$1:C$65536,2,FALSE)</f>
        <v>PARKER TAP TO EUGENE-ALDERWOOD NO 1</v>
      </c>
      <c r="C556" s="10">
        <f>VLOOKUP(A556,'[1]Line Pivot'!A$1:C$65536,3,FALSE)</f>
        <v>9970</v>
      </c>
      <c r="D556" s="10">
        <f>IFERROR(VLOOKUP(A556,'[1]BP-18 Line Detail'!A$1:C$65536,3,FALSE),"")</f>
        <v>9970</v>
      </c>
      <c r="E556" s="11">
        <f t="shared" si="68"/>
        <v>0</v>
      </c>
      <c r="F556" s="12"/>
      <c r="G556" s="10">
        <f>IFERROR(VLOOKUP(A556,'[1]O&amp;M Pivot'!M$1:V$65536,10,FALSE),0)</f>
        <v>131.95428571428573</v>
      </c>
      <c r="H556" s="12"/>
      <c r="I556" s="13" t="s">
        <v>31</v>
      </c>
      <c r="J556" s="13">
        <v>1</v>
      </c>
      <c r="K556" s="13" t="s">
        <v>31</v>
      </c>
      <c r="L556" s="13" t="s">
        <v>31</v>
      </c>
      <c r="M556" s="13" t="s">
        <v>31</v>
      </c>
      <c r="N556" s="13" t="s">
        <v>31</v>
      </c>
      <c r="O556" s="13" t="s">
        <v>31</v>
      </c>
      <c r="P556" s="13">
        <f t="shared" si="69"/>
        <v>1</v>
      </c>
      <c r="Q556" s="12"/>
      <c r="R556" s="41" t="str">
        <f t="shared" si="72"/>
        <v/>
      </c>
      <c r="S556" s="41">
        <f t="shared" si="72"/>
        <v>9970</v>
      </c>
      <c r="T556" s="41" t="str">
        <f t="shared" si="72"/>
        <v/>
      </c>
      <c r="U556" s="41" t="str">
        <f t="shared" si="72"/>
        <v/>
      </c>
      <c r="V556" s="41" t="str">
        <f t="shared" si="72"/>
        <v/>
      </c>
      <c r="W556" s="41" t="str">
        <f t="shared" si="72"/>
        <v/>
      </c>
      <c r="X556" s="41" t="str">
        <f t="shared" si="72"/>
        <v/>
      </c>
      <c r="Y556" s="14">
        <f t="shared" si="70"/>
        <v>0</v>
      </c>
      <c r="Z556" s="12"/>
      <c r="AA556" s="10" t="str">
        <f t="shared" si="73"/>
        <v/>
      </c>
      <c r="AB556" s="10">
        <f t="shared" si="73"/>
        <v>131.95428571428573</v>
      </c>
      <c r="AC556" s="10" t="str">
        <f t="shared" si="73"/>
        <v/>
      </c>
      <c r="AD556" s="10" t="str">
        <f t="shared" si="73"/>
        <v/>
      </c>
      <c r="AE556" s="10" t="str">
        <f t="shared" si="73"/>
        <v/>
      </c>
      <c r="AF556" s="10" t="str">
        <f t="shared" si="73"/>
        <v/>
      </c>
      <c r="AG556" s="10" t="str">
        <f t="shared" si="73"/>
        <v/>
      </c>
      <c r="AH556" s="14">
        <f t="shared" si="71"/>
        <v>0</v>
      </c>
      <c r="AI556" s="12"/>
      <c r="AJ556" s="11" t="str">
        <f>IFERROR(VLOOKUP(A556,'[1]BP-18 Line Detail'!A$1:AJ$65536,36,FALSE),"")</f>
        <v>All Network</v>
      </c>
    </row>
    <row r="557" spans="1:36" x14ac:dyDescent="0.3">
      <c r="A557" s="15" t="s">
        <v>1608</v>
      </c>
      <c r="B557" s="29" t="str">
        <f>VLOOKUP(A557,'[1]Line Pivot'!A$1:C$65536,2,FALSE)</f>
        <v>PAUL D. JOHNSON TAP TO ROSS-VANCOUVER SHIPYARD NO. 1</v>
      </c>
      <c r="C557" s="10">
        <f>VLOOKUP(A557,'[1]Line Pivot'!A$1:C$65536,3,FALSE)</f>
        <v>180119.84000000003</v>
      </c>
      <c r="D557" s="10">
        <f>IFERROR(VLOOKUP(A557,'[1]BP-18 Line Detail'!A$1:C$65536,3,FALSE),"")</f>
        <v>180119.84000000003</v>
      </c>
      <c r="E557" s="11">
        <f t="shared" si="68"/>
        <v>0</v>
      </c>
      <c r="F557" s="12"/>
      <c r="G557" s="10">
        <f>IFERROR(VLOOKUP(A557,'[1]O&amp;M Pivot'!M$1:V$65536,10,FALSE),0)</f>
        <v>0</v>
      </c>
      <c r="H557" s="12"/>
      <c r="I557" s="13" t="s">
        <v>31</v>
      </c>
      <c r="J557" s="13">
        <v>1</v>
      </c>
      <c r="K557" s="13" t="s">
        <v>31</v>
      </c>
      <c r="L557" s="13" t="s">
        <v>31</v>
      </c>
      <c r="M557" s="13" t="s">
        <v>31</v>
      </c>
      <c r="N557" s="13" t="s">
        <v>31</v>
      </c>
      <c r="O557" s="13" t="s">
        <v>31</v>
      </c>
      <c r="P557" s="13">
        <f t="shared" si="69"/>
        <v>1</v>
      </c>
      <c r="Q557" s="12"/>
      <c r="R557" s="41" t="str">
        <f t="shared" si="72"/>
        <v/>
      </c>
      <c r="S557" s="41">
        <f t="shared" si="72"/>
        <v>180119.84000000003</v>
      </c>
      <c r="T557" s="41" t="str">
        <f t="shared" si="72"/>
        <v/>
      </c>
      <c r="U557" s="41" t="str">
        <f t="shared" si="72"/>
        <v/>
      </c>
      <c r="V557" s="41" t="str">
        <f t="shared" si="72"/>
        <v/>
      </c>
      <c r="W557" s="41" t="str">
        <f t="shared" si="72"/>
        <v/>
      </c>
      <c r="X557" s="41" t="str">
        <f t="shared" si="72"/>
        <v/>
      </c>
      <c r="Y557" s="14">
        <f t="shared" si="70"/>
        <v>0</v>
      </c>
      <c r="Z557" s="12"/>
      <c r="AA557" s="10" t="str">
        <f t="shared" si="73"/>
        <v/>
      </c>
      <c r="AB557" s="10">
        <f t="shared" si="73"/>
        <v>0</v>
      </c>
      <c r="AC557" s="10" t="str">
        <f t="shared" si="73"/>
        <v/>
      </c>
      <c r="AD557" s="10" t="str">
        <f t="shared" si="73"/>
        <v/>
      </c>
      <c r="AE557" s="10" t="str">
        <f t="shared" si="73"/>
        <v/>
      </c>
      <c r="AF557" s="10" t="str">
        <f t="shared" si="73"/>
        <v/>
      </c>
      <c r="AG557" s="10" t="str">
        <f t="shared" si="73"/>
        <v/>
      </c>
      <c r="AH557" s="14">
        <f t="shared" si="71"/>
        <v>0</v>
      </c>
      <c r="AI557" s="12"/>
      <c r="AJ557" s="11" t="str">
        <f>IFERROR(VLOOKUP(A557,'[1]BP-18 Line Detail'!A$1:AJ$65536,36,FALSE),"")</f>
        <v>New.  All Network.</v>
      </c>
    </row>
    <row r="558" spans="1:36" x14ac:dyDescent="0.3">
      <c r="A558" s="15" t="s">
        <v>1609</v>
      </c>
      <c r="B558" s="29" t="str">
        <f>VLOOKUP(A558,'[1]Line Pivot'!A$1:C$65536,2,FALSE)</f>
        <v>PAUL-ALLSTON NO 2</v>
      </c>
      <c r="C558" s="10">
        <f>VLOOKUP(A558,'[1]Line Pivot'!A$1:C$65536,3,FALSE)</f>
        <v>9536953.6630000006</v>
      </c>
      <c r="D558" s="10">
        <f>IFERROR(VLOOKUP(A558,'[1]BP-18 Line Detail'!A$1:C$65536,3,FALSE),"")</f>
        <v>9278477.0029999986</v>
      </c>
      <c r="E558" s="11">
        <f t="shared" si="68"/>
        <v>2.7857660251399994E-2</v>
      </c>
      <c r="F558" s="12"/>
      <c r="G558" s="10">
        <f>IFERROR(VLOOKUP(A558,'[1]O&amp;M Pivot'!M$1:V$65536,10,FALSE),0)</f>
        <v>34818.895714285718</v>
      </c>
      <c r="H558" s="12"/>
      <c r="I558" s="13" t="s">
        <v>31</v>
      </c>
      <c r="J558" s="13">
        <v>1</v>
      </c>
      <c r="K558" s="13" t="s">
        <v>31</v>
      </c>
      <c r="L558" s="13" t="s">
        <v>31</v>
      </c>
      <c r="M558" s="13" t="s">
        <v>31</v>
      </c>
      <c r="N558" s="13" t="s">
        <v>31</v>
      </c>
      <c r="O558" s="13" t="s">
        <v>31</v>
      </c>
      <c r="P558" s="13">
        <f t="shared" si="69"/>
        <v>1</v>
      </c>
      <c r="Q558" s="12"/>
      <c r="R558" s="41" t="str">
        <f t="shared" si="72"/>
        <v/>
      </c>
      <c r="S558" s="41">
        <f t="shared" si="72"/>
        <v>9536953.6630000006</v>
      </c>
      <c r="T558" s="41" t="str">
        <f t="shared" si="72"/>
        <v/>
      </c>
      <c r="U558" s="41" t="str">
        <f t="shared" si="72"/>
        <v/>
      </c>
      <c r="V558" s="41" t="str">
        <f t="shared" si="72"/>
        <v/>
      </c>
      <c r="W558" s="41" t="str">
        <f t="shared" si="72"/>
        <v/>
      </c>
      <c r="X558" s="41" t="str">
        <f t="shared" si="72"/>
        <v/>
      </c>
      <c r="Y558" s="14">
        <f t="shared" si="70"/>
        <v>0</v>
      </c>
      <c r="Z558" s="12"/>
      <c r="AA558" s="10" t="str">
        <f t="shared" si="73"/>
        <v/>
      </c>
      <c r="AB558" s="10">
        <f t="shared" si="73"/>
        <v>34818.895714285718</v>
      </c>
      <c r="AC558" s="10" t="str">
        <f t="shared" si="73"/>
        <v/>
      </c>
      <c r="AD558" s="10" t="str">
        <f t="shared" si="73"/>
        <v/>
      </c>
      <c r="AE558" s="10" t="str">
        <f t="shared" si="73"/>
        <v/>
      </c>
      <c r="AF558" s="10" t="str">
        <f t="shared" si="73"/>
        <v/>
      </c>
      <c r="AG558" s="10" t="str">
        <f t="shared" si="73"/>
        <v/>
      </c>
      <c r="AH558" s="14">
        <f t="shared" si="71"/>
        <v>0</v>
      </c>
      <c r="AI558" s="12"/>
      <c r="AJ558" s="11" t="str">
        <f>IFERROR(VLOOKUP(A558,'[1]BP-18 Line Detail'!A$1:AJ$65536,36,FALSE),"")</f>
        <v>All Network</v>
      </c>
    </row>
    <row r="559" spans="1:36" x14ac:dyDescent="0.3">
      <c r="A559" s="15" t="s">
        <v>1610</v>
      </c>
      <c r="B559" s="29" t="str">
        <f>VLOOKUP(A559,'[1]Line Pivot'!A$1:C$65536,2,FALSE)</f>
        <v>PAUL-NAPAVINE NO 1</v>
      </c>
      <c r="C559" s="10">
        <f>VLOOKUP(A559,'[1]Line Pivot'!A$1:C$65536,3,FALSE)</f>
        <v>1699814.54</v>
      </c>
      <c r="D559" s="10">
        <f>IFERROR(VLOOKUP(A559,'[1]BP-18 Line Detail'!A$1:C$65536,3,FALSE),"")</f>
        <v>1699814.5399999998</v>
      </c>
      <c r="E559" s="11">
        <f t="shared" si="68"/>
        <v>1.3697414522284865E-16</v>
      </c>
      <c r="F559" s="12"/>
      <c r="G559" s="10">
        <f>IFERROR(VLOOKUP(A559,'[1]O&amp;M Pivot'!M$1:V$65536,10,FALSE),0)</f>
        <v>8467.8557142857153</v>
      </c>
      <c r="H559" s="12"/>
      <c r="I559" s="13" t="s">
        <v>31</v>
      </c>
      <c r="J559" s="13">
        <v>1</v>
      </c>
      <c r="K559" s="13" t="s">
        <v>31</v>
      </c>
      <c r="L559" s="13" t="s">
        <v>31</v>
      </c>
      <c r="M559" s="13" t="s">
        <v>31</v>
      </c>
      <c r="N559" s="13" t="s">
        <v>31</v>
      </c>
      <c r="O559" s="13" t="s">
        <v>31</v>
      </c>
      <c r="P559" s="13">
        <f t="shared" si="69"/>
        <v>1</v>
      </c>
      <c r="Q559" s="12"/>
      <c r="R559" s="41" t="str">
        <f t="shared" si="72"/>
        <v/>
      </c>
      <c r="S559" s="41">
        <f t="shared" si="72"/>
        <v>1699814.54</v>
      </c>
      <c r="T559" s="41" t="str">
        <f t="shared" si="72"/>
        <v/>
      </c>
      <c r="U559" s="41" t="str">
        <f t="shared" si="72"/>
        <v/>
      </c>
      <c r="V559" s="41" t="str">
        <f t="shared" si="72"/>
        <v/>
      </c>
      <c r="W559" s="41" t="str">
        <f t="shared" si="72"/>
        <v/>
      </c>
      <c r="X559" s="41" t="str">
        <f t="shared" si="72"/>
        <v/>
      </c>
      <c r="Y559" s="14">
        <f t="shared" si="70"/>
        <v>0</v>
      </c>
      <c r="Z559" s="12"/>
      <c r="AA559" s="10" t="str">
        <f t="shared" si="73"/>
        <v/>
      </c>
      <c r="AB559" s="10">
        <f t="shared" si="73"/>
        <v>8467.8557142857153</v>
      </c>
      <c r="AC559" s="10" t="str">
        <f t="shared" si="73"/>
        <v/>
      </c>
      <c r="AD559" s="10" t="str">
        <f t="shared" si="73"/>
        <v/>
      </c>
      <c r="AE559" s="10" t="str">
        <f t="shared" si="73"/>
        <v/>
      </c>
      <c r="AF559" s="10" t="str">
        <f t="shared" si="73"/>
        <v/>
      </c>
      <c r="AG559" s="10" t="str">
        <f t="shared" si="73"/>
        <v/>
      </c>
      <c r="AH559" s="14">
        <f t="shared" si="71"/>
        <v>0</v>
      </c>
      <c r="AI559" s="12"/>
      <c r="AJ559" s="11" t="str">
        <f>IFERROR(VLOOKUP(A559,'[1]BP-18 Line Detail'!A$1:AJ$65536,36,FALSE),"")</f>
        <v>All Network</v>
      </c>
    </row>
    <row r="560" spans="1:36" x14ac:dyDescent="0.3">
      <c r="A560" s="15" t="s">
        <v>1611</v>
      </c>
      <c r="B560" s="29" t="str">
        <f>VLOOKUP(A560,'[1]Line Pivot'!A$1:C$65536,2,FALSE)</f>
        <v>PAUL-OLYMPIA NO 1</v>
      </c>
      <c r="C560" s="10">
        <f>VLOOKUP(A560,'[1]Line Pivot'!A$1:C$65536,3,FALSE)</f>
        <v>3514675.9</v>
      </c>
      <c r="D560" s="10">
        <f>IFERROR(VLOOKUP(A560,'[1]BP-18 Line Detail'!A$1:C$65536,3,FALSE),"")</f>
        <v>3514675.9</v>
      </c>
      <c r="E560" s="11">
        <f t="shared" si="68"/>
        <v>0</v>
      </c>
      <c r="F560" s="12"/>
      <c r="G560" s="10">
        <f>IFERROR(VLOOKUP(A560,'[1]O&amp;M Pivot'!M$1:V$65536,10,FALSE),0)</f>
        <v>9403.5614285714273</v>
      </c>
      <c r="H560" s="12"/>
      <c r="I560" s="13" t="s">
        <v>31</v>
      </c>
      <c r="J560" s="13">
        <v>1</v>
      </c>
      <c r="K560" s="13" t="s">
        <v>31</v>
      </c>
      <c r="L560" s="13" t="s">
        <v>31</v>
      </c>
      <c r="M560" s="13" t="s">
        <v>31</v>
      </c>
      <c r="N560" s="13" t="s">
        <v>31</v>
      </c>
      <c r="O560" s="13" t="s">
        <v>31</v>
      </c>
      <c r="P560" s="13">
        <f t="shared" si="69"/>
        <v>1</v>
      </c>
      <c r="Q560" s="12"/>
      <c r="R560" s="41" t="str">
        <f t="shared" si="72"/>
        <v/>
      </c>
      <c r="S560" s="41">
        <f t="shared" si="72"/>
        <v>3514675.9</v>
      </c>
      <c r="T560" s="41" t="str">
        <f t="shared" si="72"/>
        <v/>
      </c>
      <c r="U560" s="41" t="str">
        <f t="shared" si="72"/>
        <v/>
      </c>
      <c r="V560" s="41" t="str">
        <f t="shared" si="72"/>
        <v/>
      </c>
      <c r="W560" s="41" t="str">
        <f t="shared" si="72"/>
        <v/>
      </c>
      <c r="X560" s="41" t="str">
        <f t="shared" si="72"/>
        <v/>
      </c>
      <c r="Y560" s="14">
        <f t="shared" si="70"/>
        <v>0</v>
      </c>
      <c r="Z560" s="12"/>
      <c r="AA560" s="10" t="str">
        <f t="shared" si="73"/>
        <v/>
      </c>
      <c r="AB560" s="10">
        <f t="shared" si="73"/>
        <v>9403.5614285714273</v>
      </c>
      <c r="AC560" s="10" t="str">
        <f t="shared" si="73"/>
        <v/>
      </c>
      <c r="AD560" s="10" t="str">
        <f t="shared" si="73"/>
        <v/>
      </c>
      <c r="AE560" s="10" t="str">
        <f t="shared" si="73"/>
        <v/>
      </c>
      <c r="AF560" s="10" t="str">
        <f t="shared" si="73"/>
        <v/>
      </c>
      <c r="AG560" s="10" t="str">
        <f t="shared" si="73"/>
        <v/>
      </c>
      <c r="AH560" s="14">
        <f t="shared" si="71"/>
        <v>0</v>
      </c>
      <c r="AI560" s="12"/>
      <c r="AJ560" s="11" t="str">
        <f>IFERROR(VLOOKUP(A560,'[1]BP-18 Line Detail'!A$1:AJ$65536,36,FALSE),"")</f>
        <v>All Network</v>
      </c>
    </row>
    <row r="561" spans="1:36" x14ac:dyDescent="0.3">
      <c r="A561" s="15" t="s">
        <v>1612</v>
      </c>
      <c r="B561" s="29" t="str">
        <f>VLOOKUP(A561,'[1]Line Pivot'!A$1:C$65536,2,FALSE)</f>
        <v>PAUL-SATSOP NO 1</v>
      </c>
      <c r="C561" s="10">
        <f>VLOOKUP(A561,'[1]Line Pivot'!A$1:C$65536,3,FALSE)</f>
        <v>30139100.280000001</v>
      </c>
      <c r="D561" s="10">
        <f>IFERROR(VLOOKUP(A561,'[1]BP-18 Line Detail'!A$1:C$65536,3,FALSE),"")</f>
        <v>30139100.280000001</v>
      </c>
      <c r="E561" s="11">
        <f t="shared" si="68"/>
        <v>0</v>
      </c>
      <c r="F561" s="12"/>
      <c r="G561" s="10">
        <f>IFERROR(VLOOKUP(A561,'[1]O&amp;M Pivot'!M$1:V$65536,10,FALSE),0)</f>
        <v>22882.075714285715</v>
      </c>
      <c r="H561" s="12"/>
      <c r="I561" s="13" t="s">
        <v>31</v>
      </c>
      <c r="J561" s="13">
        <v>1</v>
      </c>
      <c r="K561" s="13" t="s">
        <v>31</v>
      </c>
      <c r="L561" s="13" t="s">
        <v>31</v>
      </c>
      <c r="M561" s="13" t="s">
        <v>31</v>
      </c>
      <c r="N561" s="13" t="s">
        <v>31</v>
      </c>
      <c r="O561" s="13" t="s">
        <v>31</v>
      </c>
      <c r="P561" s="13">
        <f t="shared" si="69"/>
        <v>1</v>
      </c>
      <c r="Q561" s="12"/>
      <c r="R561" s="41" t="str">
        <f t="shared" si="72"/>
        <v/>
      </c>
      <c r="S561" s="41">
        <f t="shared" si="72"/>
        <v>30139100.280000001</v>
      </c>
      <c r="T561" s="41" t="str">
        <f t="shared" si="72"/>
        <v/>
      </c>
      <c r="U561" s="41" t="str">
        <f t="shared" si="72"/>
        <v/>
      </c>
      <c r="V561" s="41" t="str">
        <f t="shared" si="72"/>
        <v/>
      </c>
      <c r="W561" s="41" t="str">
        <f t="shared" si="72"/>
        <v/>
      </c>
      <c r="X561" s="41" t="str">
        <f t="shared" si="72"/>
        <v/>
      </c>
      <c r="Y561" s="14">
        <f t="shared" si="70"/>
        <v>0</v>
      </c>
      <c r="Z561" s="12"/>
      <c r="AA561" s="10" t="str">
        <f t="shared" si="73"/>
        <v/>
      </c>
      <c r="AB561" s="10">
        <f t="shared" si="73"/>
        <v>22882.075714285715</v>
      </c>
      <c r="AC561" s="10" t="str">
        <f t="shared" si="73"/>
        <v/>
      </c>
      <c r="AD561" s="10" t="str">
        <f t="shared" si="73"/>
        <v/>
      </c>
      <c r="AE561" s="10" t="str">
        <f t="shared" si="73"/>
        <v/>
      </c>
      <c r="AF561" s="10" t="str">
        <f t="shared" si="73"/>
        <v/>
      </c>
      <c r="AG561" s="10" t="str">
        <f t="shared" si="73"/>
        <v/>
      </c>
      <c r="AH561" s="14">
        <f t="shared" si="71"/>
        <v>0</v>
      </c>
      <c r="AI561" s="12"/>
      <c r="AJ561" s="11" t="str">
        <f>IFERROR(VLOOKUP(A561,'[1]BP-18 Line Detail'!A$1:AJ$65536,36,FALSE),"")</f>
        <v>All Network</v>
      </c>
    </row>
    <row r="562" spans="1:36" x14ac:dyDescent="0.3">
      <c r="A562" s="15" t="s">
        <v>1613</v>
      </c>
      <c r="B562" s="29" t="str">
        <f>VLOOKUP(A562,'[1]Line Pivot'!A$1:C$65536,2,FALSE)</f>
        <v>PEARL-KEELER NO 1</v>
      </c>
      <c r="C562" s="10">
        <f>VLOOKUP(A562,'[1]Line Pivot'!A$1:C$65536,3,FALSE)</f>
        <v>2197930.25</v>
      </c>
      <c r="D562" s="10">
        <f>IFERROR(VLOOKUP(A562,'[1]BP-18 Line Detail'!A$1:C$65536,3,FALSE),"")</f>
        <v>2245470.6999999997</v>
      </c>
      <c r="E562" s="11">
        <f t="shared" si="68"/>
        <v>-2.1171708007590447E-2</v>
      </c>
      <c r="F562" s="12"/>
      <c r="G562" s="10">
        <f>IFERROR(VLOOKUP(A562,'[1]O&amp;M Pivot'!M$1:V$65536,10,FALSE),0)</f>
        <v>8809.1671428571444</v>
      </c>
      <c r="H562" s="12"/>
      <c r="I562" s="13" t="s">
        <v>31</v>
      </c>
      <c r="J562" s="13">
        <v>1</v>
      </c>
      <c r="K562" s="13" t="s">
        <v>31</v>
      </c>
      <c r="L562" s="13" t="s">
        <v>31</v>
      </c>
      <c r="M562" s="13" t="s">
        <v>31</v>
      </c>
      <c r="N562" s="13" t="s">
        <v>31</v>
      </c>
      <c r="O562" s="13" t="s">
        <v>31</v>
      </c>
      <c r="P562" s="13">
        <f t="shared" si="69"/>
        <v>1</v>
      </c>
      <c r="Q562" s="12"/>
      <c r="R562" s="41" t="str">
        <f t="shared" si="72"/>
        <v/>
      </c>
      <c r="S562" s="41">
        <f t="shared" si="72"/>
        <v>2197930.25</v>
      </c>
      <c r="T562" s="41" t="str">
        <f t="shared" si="72"/>
        <v/>
      </c>
      <c r="U562" s="41" t="str">
        <f t="shared" si="72"/>
        <v/>
      </c>
      <c r="V562" s="41" t="str">
        <f t="shared" si="72"/>
        <v/>
      </c>
      <c r="W562" s="41" t="str">
        <f t="shared" si="72"/>
        <v/>
      </c>
      <c r="X562" s="41" t="str">
        <f t="shared" si="72"/>
        <v/>
      </c>
      <c r="Y562" s="14">
        <f t="shared" si="70"/>
        <v>0</v>
      </c>
      <c r="Z562" s="12"/>
      <c r="AA562" s="10" t="str">
        <f t="shared" si="73"/>
        <v/>
      </c>
      <c r="AB562" s="10">
        <f t="shared" si="73"/>
        <v>8809.1671428571444</v>
      </c>
      <c r="AC562" s="10" t="str">
        <f t="shared" si="73"/>
        <v/>
      </c>
      <c r="AD562" s="10" t="str">
        <f t="shared" si="73"/>
        <v/>
      </c>
      <c r="AE562" s="10" t="str">
        <f t="shared" si="73"/>
        <v/>
      </c>
      <c r="AF562" s="10" t="str">
        <f t="shared" si="73"/>
        <v/>
      </c>
      <c r="AG562" s="10" t="str">
        <f t="shared" si="73"/>
        <v/>
      </c>
      <c r="AH562" s="14">
        <f t="shared" si="71"/>
        <v>0</v>
      </c>
      <c r="AI562" s="12"/>
      <c r="AJ562" s="11" t="str">
        <f>IFERROR(VLOOKUP(A562,'[1]BP-18 Line Detail'!A$1:AJ$65536,36,FALSE),"")</f>
        <v>All Network</v>
      </c>
    </row>
    <row r="563" spans="1:36" x14ac:dyDescent="0.3">
      <c r="A563" s="15" t="s">
        <v>1614</v>
      </c>
      <c r="B563" s="29" t="str">
        <f>VLOOKUP(A563,'[1]Line Pivot'!A$1:C$65536,2,FALSE)</f>
        <v>PEARL-MARION NO 1</v>
      </c>
      <c r="C563" s="10">
        <f>VLOOKUP(A563,'[1]Line Pivot'!A$1:C$65536,3,FALSE)</f>
        <v>4559011.6100000003</v>
      </c>
      <c r="D563" s="10">
        <f>IFERROR(VLOOKUP(A563,'[1]BP-18 Line Detail'!A$1:C$65536,3,FALSE),"")</f>
        <v>4558825.75</v>
      </c>
      <c r="E563" s="11">
        <f t="shared" si="68"/>
        <v>4.0769270464074059E-5</v>
      </c>
      <c r="F563" s="12"/>
      <c r="G563" s="10">
        <f>IFERROR(VLOOKUP(A563,'[1]O&amp;M Pivot'!M$1:V$65536,10,FALSE),0)</f>
        <v>74104.741428571419</v>
      </c>
      <c r="H563" s="12"/>
      <c r="I563" s="13" t="s">
        <v>31</v>
      </c>
      <c r="J563" s="13">
        <v>1</v>
      </c>
      <c r="K563" s="13" t="s">
        <v>31</v>
      </c>
      <c r="L563" s="13" t="s">
        <v>31</v>
      </c>
      <c r="M563" s="13" t="s">
        <v>31</v>
      </c>
      <c r="N563" s="13" t="s">
        <v>31</v>
      </c>
      <c r="O563" s="13" t="s">
        <v>31</v>
      </c>
      <c r="P563" s="13">
        <f t="shared" si="69"/>
        <v>1</v>
      </c>
      <c r="Q563" s="12"/>
      <c r="R563" s="41" t="str">
        <f t="shared" si="72"/>
        <v/>
      </c>
      <c r="S563" s="41">
        <f t="shared" si="72"/>
        <v>4559011.6100000003</v>
      </c>
      <c r="T563" s="41" t="str">
        <f t="shared" si="72"/>
        <v/>
      </c>
      <c r="U563" s="41" t="str">
        <f t="shared" si="72"/>
        <v/>
      </c>
      <c r="V563" s="41" t="str">
        <f t="shared" si="72"/>
        <v/>
      </c>
      <c r="W563" s="41" t="str">
        <f t="shared" si="72"/>
        <v/>
      </c>
      <c r="X563" s="41" t="str">
        <f t="shared" si="72"/>
        <v/>
      </c>
      <c r="Y563" s="14">
        <f t="shared" si="70"/>
        <v>0</v>
      </c>
      <c r="Z563" s="12"/>
      <c r="AA563" s="10" t="str">
        <f t="shared" si="73"/>
        <v/>
      </c>
      <c r="AB563" s="10">
        <f t="shared" si="73"/>
        <v>74104.741428571419</v>
      </c>
      <c r="AC563" s="10" t="str">
        <f t="shared" si="73"/>
        <v/>
      </c>
      <c r="AD563" s="10" t="str">
        <f t="shared" si="73"/>
        <v/>
      </c>
      <c r="AE563" s="10" t="str">
        <f t="shared" si="73"/>
        <v/>
      </c>
      <c r="AF563" s="10" t="str">
        <f t="shared" si="73"/>
        <v/>
      </c>
      <c r="AG563" s="10" t="str">
        <f t="shared" si="73"/>
        <v/>
      </c>
      <c r="AH563" s="14">
        <f t="shared" si="71"/>
        <v>0</v>
      </c>
      <c r="AI563" s="12"/>
      <c r="AJ563" s="11" t="str">
        <f>IFERROR(VLOOKUP(A563,'[1]BP-18 Line Detail'!A$1:AJ$65536,36,FALSE),"")</f>
        <v>All Network</v>
      </c>
    </row>
    <row r="564" spans="1:36" x14ac:dyDescent="0.3">
      <c r="A564" s="15" t="s">
        <v>1615</v>
      </c>
      <c r="B564" s="29" t="str">
        <f>VLOOKUP(A564,'[1]Line Pivot'!A$1:C$65536,2,FALSE)</f>
        <v>PEARL-MARION NO 1 ML CLACKAMAS CO</v>
      </c>
      <c r="C564" s="10">
        <f>VLOOKUP(A564,'[1]Line Pivot'!A$1:C$65536,3,FALSE)</f>
        <v>295851.78000000003</v>
      </c>
      <c r="D564" s="10">
        <f>IFERROR(VLOOKUP(A564,'[1]BP-18 Line Detail'!A$1:C$65536,3,FALSE),"")</f>
        <v>295851.78000000003</v>
      </c>
      <c r="E564" s="11">
        <f t="shared" si="68"/>
        <v>0</v>
      </c>
      <c r="F564" s="12"/>
      <c r="G564" s="10">
        <f>IFERROR(VLOOKUP(A564,'[1]O&amp;M Pivot'!M$1:V$65536,10,FALSE),0)</f>
        <v>0</v>
      </c>
      <c r="H564" s="12"/>
      <c r="I564" s="13" t="s">
        <v>31</v>
      </c>
      <c r="J564" s="13">
        <v>1</v>
      </c>
      <c r="K564" s="13" t="s">
        <v>31</v>
      </c>
      <c r="L564" s="13" t="s">
        <v>31</v>
      </c>
      <c r="M564" s="13" t="s">
        <v>31</v>
      </c>
      <c r="N564" s="13" t="s">
        <v>31</v>
      </c>
      <c r="O564" s="13" t="s">
        <v>31</v>
      </c>
      <c r="P564" s="13">
        <f t="shared" si="69"/>
        <v>1</v>
      </c>
      <c r="Q564" s="12"/>
      <c r="R564" s="41" t="str">
        <f t="shared" si="72"/>
        <v/>
      </c>
      <c r="S564" s="41">
        <f t="shared" si="72"/>
        <v>295851.78000000003</v>
      </c>
      <c r="T564" s="41" t="str">
        <f t="shared" si="72"/>
        <v/>
      </c>
      <c r="U564" s="41" t="str">
        <f t="shared" si="72"/>
        <v/>
      </c>
      <c r="V564" s="41" t="str">
        <f t="shared" si="72"/>
        <v/>
      </c>
      <c r="W564" s="41" t="str">
        <f t="shared" si="72"/>
        <v/>
      </c>
      <c r="X564" s="41" t="str">
        <f t="shared" si="72"/>
        <v/>
      </c>
      <c r="Y564" s="14">
        <f t="shared" si="70"/>
        <v>0</v>
      </c>
      <c r="Z564" s="12"/>
      <c r="AA564" s="10" t="str">
        <f t="shared" si="73"/>
        <v/>
      </c>
      <c r="AB564" s="10">
        <f t="shared" si="73"/>
        <v>0</v>
      </c>
      <c r="AC564" s="10" t="str">
        <f t="shared" si="73"/>
        <v/>
      </c>
      <c r="AD564" s="10" t="str">
        <f t="shared" si="73"/>
        <v/>
      </c>
      <c r="AE564" s="10" t="str">
        <f t="shared" si="73"/>
        <v/>
      </c>
      <c r="AF564" s="10" t="str">
        <f t="shared" si="73"/>
        <v/>
      </c>
      <c r="AG564" s="10" t="str">
        <f t="shared" si="73"/>
        <v/>
      </c>
      <c r="AH564" s="14">
        <f t="shared" si="71"/>
        <v>0</v>
      </c>
      <c r="AI564" s="12"/>
      <c r="AJ564" s="11" t="str">
        <f>IFERROR(VLOOKUP(A564,'[1]BP-18 Line Detail'!A$1:AJ$65536,36,FALSE),"")</f>
        <v>MLEASE All Network</v>
      </c>
    </row>
    <row r="565" spans="1:36" x14ac:dyDescent="0.3">
      <c r="A565" s="15" t="s">
        <v>1616</v>
      </c>
      <c r="B565" s="29" t="str">
        <f>VLOOKUP(A565,'[1]Line Pivot'!A$1:C$65536,2,FALSE)</f>
        <v>PEARL-MARION NO 1 ML MARION CO</v>
      </c>
      <c r="C565" s="10">
        <f>VLOOKUP(A565,'[1]Line Pivot'!A$1:C$65536,3,FALSE)</f>
        <v>899517.88</v>
      </c>
      <c r="D565" s="10">
        <f>IFERROR(VLOOKUP(A565,'[1]BP-18 Line Detail'!A$1:C$65536,3,FALSE),"")</f>
        <v>899517.88</v>
      </c>
      <c r="E565" s="11">
        <f t="shared" si="68"/>
        <v>0</v>
      </c>
      <c r="F565" s="12"/>
      <c r="G565" s="10">
        <f>IFERROR(VLOOKUP(A565,'[1]O&amp;M Pivot'!M$1:V$65536,10,FALSE),0)</f>
        <v>0</v>
      </c>
      <c r="H565" s="12"/>
      <c r="I565" s="13" t="s">
        <v>31</v>
      </c>
      <c r="J565" s="13">
        <v>1</v>
      </c>
      <c r="K565" s="13" t="s">
        <v>31</v>
      </c>
      <c r="L565" s="13" t="s">
        <v>31</v>
      </c>
      <c r="M565" s="13" t="s">
        <v>31</v>
      </c>
      <c r="N565" s="13" t="s">
        <v>31</v>
      </c>
      <c r="O565" s="13" t="s">
        <v>31</v>
      </c>
      <c r="P565" s="13">
        <f t="shared" si="69"/>
        <v>1</v>
      </c>
      <c r="Q565" s="12"/>
      <c r="R565" s="41" t="str">
        <f t="shared" si="72"/>
        <v/>
      </c>
      <c r="S565" s="41">
        <f t="shared" si="72"/>
        <v>899517.88</v>
      </c>
      <c r="T565" s="41" t="str">
        <f t="shared" si="72"/>
        <v/>
      </c>
      <c r="U565" s="41" t="str">
        <f t="shared" si="72"/>
        <v/>
      </c>
      <c r="V565" s="41" t="str">
        <f t="shared" si="72"/>
        <v/>
      </c>
      <c r="W565" s="41" t="str">
        <f t="shared" si="72"/>
        <v/>
      </c>
      <c r="X565" s="41" t="str">
        <f t="shared" si="72"/>
        <v/>
      </c>
      <c r="Y565" s="14">
        <f t="shared" si="70"/>
        <v>0</v>
      </c>
      <c r="Z565" s="12"/>
      <c r="AA565" s="10" t="str">
        <f t="shared" si="73"/>
        <v/>
      </c>
      <c r="AB565" s="10">
        <f t="shared" si="73"/>
        <v>0</v>
      </c>
      <c r="AC565" s="10" t="str">
        <f t="shared" si="73"/>
        <v/>
      </c>
      <c r="AD565" s="10" t="str">
        <f t="shared" si="73"/>
        <v/>
      </c>
      <c r="AE565" s="10" t="str">
        <f t="shared" si="73"/>
        <v/>
      </c>
      <c r="AF565" s="10" t="str">
        <f t="shared" si="73"/>
        <v/>
      </c>
      <c r="AG565" s="10" t="str">
        <f t="shared" si="73"/>
        <v/>
      </c>
      <c r="AH565" s="14">
        <f t="shared" si="71"/>
        <v>0</v>
      </c>
      <c r="AI565" s="12"/>
      <c r="AJ565" s="11" t="str">
        <f>IFERROR(VLOOKUP(A565,'[1]BP-18 Line Detail'!A$1:AJ$65536,36,FALSE),"")</f>
        <v>MLEASE All Network</v>
      </c>
    </row>
    <row r="566" spans="1:36" x14ac:dyDescent="0.3">
      <c r="A566" s="15" t="s">
        <v>1617</v>
      </c>
      <c r="B566" s="29" t="str">
        <f>VLOOKUP(A566,'[1]Line Pivot'!A$1:C$65536,2,FALSE)</f>
        <v>PEARL-SHERWOOD NO. 1 &amp; 2 (PEARL-SHERWOOD NO 2 SECTION)</v>
      </c>
      <c r="C566" s="10">
        <f>VLOOKUP(A566,'[1]Line Pivot'!A$1:C$65536,3,FALSE)</f>
        <v>751728.41000000015</v>
      </c>
      <c r="D566" s="10">
        <f>IFERROR(VLOOKUP(A566,'[1]BP-18 Line Detail'!A$1:C$65536,3,FALSE),"")</f>
        <v>751728.41000000015</v>
      </c>
      <c r="E566" s="11">
        <f t="shared" si="68"/>
        <v>0</v>
      </c>
      <c r="F566" s="12"/>
      <c r="G566" s="10">
        <f>IFERROR(VLOOKUP(A566,'[1]O&amp;M Pivot'!M$1:V$65536,10,FALSE),0)</f>
        <v>170.38714285714286</v>
      </c>
      <c r="H566" s="12"/>
      <c r="I566" s="13" t="s">
        <v>31</v>
      </c>
      <c r="J566" s="13">
        <v>1</v>
      </c>
      <c r="K566" s="13" t="s">
        <v>31</v>
      </c>
      <c r="L566" s="13" t="s">
        <v>31</v>
      </c>
      <c r="M566" s="13" t="s">
        <v>31</v>
      </c>
      <c r="N566" s="13" t="s">
        <v>31</v>
      </c>
      <c r="O566" s="13" t="s">
        <v>31</v>
      </c>
      <c r="P566" s="13">
        <f t="shared" si="69"/>
        <v>1</v>
      </c>
      <c r="Q566" s="12"/>
      <c r="R566" s="41" t="str">
        <f t="shared" si="72"/>
        <v/>
      </c>
      <c r="S566" s="41">
        <f t="shared" si="72"/>
        <v>751728.41000000015</v>
      </c>
      <c r="T566" s="41" t="str">
        <f t="shared" si="72"/>
        <v/>
      </c>
      <c r="U566" s="41" t="str">
        <f t="shared" si="72"/>
        <v/>
      </c>
      <c r="V566" s="41" t="str">
        <f t="shared" si="72"/>
        <v/>
      </c>
      <c r="W566" s="41" t="str">
        <f t="shared" si="72"/>
        <v/>
      </c>
      <c r="X566" s="41" t="str">
        <f t="shared" si="72"/>
        <v/>
      </c>
      <c r="Y566" s="14">
        <f t="shared" si="70"/>
        <v>0</v>
      </c>
      <c r="Z566" s="12"/>
      <c r="AA566" s="10" t="str">
        <f t="shared" si="73"/>
        <v/>
      </c>
      <c r="AB566" s="10">
        <f t="shared" si="73"/>
        <v>170.38714285714286</v>
      </c>
      <c r="AC566" s="10" t="str">
        <f t="shared" si="73"/>
        <v/>
      </c>
      <c r="AD566" s="10" t="str">
        <f t="shared" si="73"/>
        <v/>
      </c>
      <c r="AE566" s="10" t="str">
        <f t="shared" si="73"/>
        <v/>
      </c>
      <c r="AF566" s="10" t="str">
        <f t="shared" si="73"/>
        <v/>
      </c>
      <c r="AG566" s="10" t="str">
        <f t="shared" si="73"/>
        <v/>
      </c>
      <c r="AH566" s="14">
        <f t="shared" si="71"/>
        <v>0</v>
      </c>
      <c r="AI566" s="12"/>
      <c r="AJ566" s="11" t="str">
        <f>IFERROR(VLOOKUP(A566,'[1]BP-18 Line Detail'!A$1:AJ$65536,36,FALSE),"")</f>
        <v>All Network</v>
      </c>
    </row>
    <row r="567" spans="1:36" x14ac:dyDescent="0.3">
      <c r="A567" s="15" t="s">
        <v>1618</v>
      </c>
      <c r="B567" s="29" t="str">
        <f>VLOOKUP(A567,'[1]Line Pivot'!A$1:C$65536,2,FALSE)</f>
        <v>PEARL-SHERWOOD NO. 1 &amp; 2 (PEARL-SHERWOOD NO 1 SECTION)</v>
      </c>
      <c r="C567" s="10">
        <f>VLOOKUP(A567,'[1]Line Pivot'!A$1:C$65536,3,FALSE)</f>
        <v>751728.39999999991</v>
      </c>
      <c r="D567" s="10">
        <f>IFERROR(VLOOKUP(A567,'[1]BP-18 Line Detail'!A$1:C$65536,3,FALSE),"")</f>
        <v>751728.39999999991</v>
      </c>
      <c r="E567" s="11">
        <f t="shared" si="68"/>
        <v>0</v>
      </c>
      <c r="F567" s="12"/>
      <c r="G567" s="10">
        <f>IFERROR(VLOOKUP(A567,'[1]O&amp;M Pivot'!M$1:V$65536,10,FALSE),0)</f>
        <v>1693.6100000000001</v>
      </c>
      <c r="H567" s="12"/>
      <c r="I567" s="13" t="s">
        <v>31</v>
      </c>
      <c r="J567" s="13">
        <v>1</v>
      </c>
      <c r="K567" s="13" t="s">
        <v>31</v>
      </c>
      <c r="L567" s="13" t="s">
        <v>31</v>
      </c>
      <c r="M567" s="13" t="s">
        <v>31</v>
      </c>
      <c r="N567" s="13" t="s">
        <v>31</v>
      </c>
      <c r="O567" s="13" t="s">
        <v>31</v>
      </c>
      <c r="P567" s="13">
        <f t="shared" si="69"/>
        <v>1</v>
      </c>
      <c r="Q567" s="12"/>
      <c r="R567" s="41" t="str">
        <f t="shared" si="72"/>
        <v/>
      </c>
      <c r="S567" s="41">
        <f t="shared" si="72"/>
        <v>751728.39999999991</v>
      </c>
      <c r="T567" s="41" t="str">
        <f t="shared" si="72"/>
        <v/>
      </c>
      <c r="U567" s="41" t="str">
        <f t="shared" si="72"/>
        <v/>
      </c>
      <c r="V567" s="41" t="str">
        <f t="shared" si="72"/>
        <v/>
      </c>
      <c r="W567" s="41" t="str">
        <f t="shared" si="72"/>
        <v/>
      </c>
      <c r="X567" s="41" t="str">
        <f t="shared" si="72"/>
        <v/>
      </c>
      <c r="Y567" s="14">
        <f t="shared" si="70"/>
        <v>0</v>
      </c>
      <c r="Z567" s="12"/>
      <c r="AA567" s="10" t="str">
        <f t="shared" si="73"/>
        <v/>
      </c>
      <c r="AB567" s="10">
        <f t="shared" si="73"/>
        <v>1693.6100000000001</v>
      </c>
      <c r="AC567" s="10" t="str">
        <f t="shared" si="73"/>
        <v/>
      </c>
      <c r="AD567" s="10" t="str">
        <f t="shared" si="73"/>
        <v/>
      </c>
      <c r="AE567" s="10" t="str">
        <f t="shared" si="73"/>
        <v/>
      </c>
      <c r="AF567" s="10" t="str">
        <f t="shared" si="73"/>
        <v/>
      </c>
      <c r="AG567" s="10" t="str">
        <f t="shared" si="73"/>
        <v/>
      </c>
      <c r="AH567" s="14">
        <f t="shared" si="71"/>
        <v>0</v>
      </c>
      <c r="AI567" s="12"/>
      <c r="AJ567" s="11" t="str">
        <f>IFERROR(VLOOKUP(A567,'[1]BP-18 Line Detail'!A$1:AJ$65536,36,FALSE),"")</f>
        <v>All Network</v>
      </c>
    </row>
    <row r="568" spans="1:36" x14ac:dyDescent="0.3">
      <c r="A568" s="15" t="s">
        <v>1619</v>
      </c>
      <c r="B568" s="29" t="str">
        <f>VLOOKUP(A568,'[1]Line Pivot'!A$1:C$65536,2,FALSE)</f>
        <v>PEARL-TROUTDALE FIBER SYSTEM</v>
      </c>
      <c r="C568" s="10">
        <f>VLOOKUP(A568,'[1]Line Pivot'!A$1:C$65536,3,FALSE)</f>
        <v>113713.87000000001</v>
      </c>
      <c r="D568" s="10">
        <f>IFERROR(VLOOKUP(A568,'[1]BP-18 Line Detail'!A$1:C$65536,3,FALSE),"")</f>
        <v>113713.87000000001</v>
      </c>
      <c r="E568" s="11">
        <f t="shared" si="68"/>
        <v>0</v>
      </c>
      <c r="F568" s="12"/>
      <c r="G568" s="10">
        <f>IFERROR(VLOOKUP(A568,'[1]O&amp;M Pivot'!M$1:V$65536,10,FALSE),0)</f>
        <v>0</v>
      </c>
      <c r="H568" s="12"/>
      <c r="I568" s="13" t="s">
        <v>31</v>
      </c>
      <c r="J568" s="13" t="s">
        <v>31</v>
      </c>
      <c r="K568" s="13" t="s">
        <v>31</v>
      </c>
      <c r="L568" s="13" t="s">
        <v>31</v>
      </c>
      <c r="M568" s="13" t="s">
        <v>31</v>
      </c>
      <c r="N568" s="13" t="s">
        <v>31</v>
      </c>
      <c r="O568" s="13">
        <v>1</v>
      </c>
      <c r="P568" s="13">
        <f t="shared" si="69"/>
        <v>1</v>
      </c>
      <c r="Q568" s="12"/>
      <c r="R568" s="41" t="str">
        <f t="shared" si="72"/>
        <v/>
      </c>
      <c r="S568" s="41" t="str">
        <f t="shared" si="72"/>
        <v/>
      </c>
      <c r="T568" s="41" t="str">
        <f t="shared" si="72"/>
        <v/>
      </c>
      <c r="U568" s="41" t="str">
        <f t="shared" si="72"/>
        <v/>
      </c>
      <c r="V568" s="41" t="str">
        <f t="shared" si="72"/>
        <v/>
      </c>
      <c r="W568" s="41" t="str">
        <f t="shared" si="72"/>
        <v/>
      </c>
      <c r="X568" s="41">
        <f t="shared" si="72"/>
        <v>113713.87000000001</v>
      </c>
      <c r="Y568" s="14">
        <f t="shared" si="70"/>
        <v>0</v>
      </c>
      <c r="Z568" s="12"/>
      <c r="AA568" s="10" t="str">
        <f t="shared" si="73"/>
        <v/>
      </c>
      <c r="AB568" s="10" t="str">
        <f t="shared" si="73"/>
        <v/>
      </c>
      <c r="AC568" s="10" t="str">
        <f t="shared" si="73"/>
        <v/>
      </c>
      <c r="AD568" s="10" t="str">
        <f t="shared" si="73"/>
        <v/>
      </c>
      <c r="AE568" s="10" t="str">
        <f t="shared" si="73"/>
        <v/>
      </c>
      <c r="AF568" s="10" t="str">
        <f t="shared" si="73"/>
        <v/>
      </c>
      <c r="AG568" s="10">
        <f t="shared" si="73"/>
        <v>0</v>
      </c>
      <c r="AH568" s="14">
        <f t="shared" si="71"/>
        <v>0</v>
      </c>
      <c r="AI568" s="12"/>
      <c r="AJ568" s="11" t="str">
        <f>IFERROR(VLOOKUP(A568,'[1]BP-18 Line Detail'!A$1:AJ$65536,36,FALSE),"")</f>
        <v>Unsegmented - fiber</v>
      </c>
    </row>
    <row r="569" spans="1:36" x14ac:dyDescent="0.3">
      <c r="A569" s="15" t="s">
        <v>1620</v>
      </c>
      <c r="B569" s="29" t="str">
        <f>VLOOKUP(A569,'[1]Line Pivot'!A$1:C$65536,2,FALSE)</f>
        <v>PILOT BUTTE-LA PINE NO 1</v>
      </c>
      <c r="C569" s="10">
        <f>VLOOKUP(A569,'[1]Line Pivot'!A$1:C$65536,3,FALSE)</f>
        <v>2545896.4000000004</v>
      </c>
      <c r="D569" s="10">
        <f>IFERROR(VLOOKUP(A569,'[1]BP-18 Line Detail'!A$1:C$65536,3,FALSE),"")</f>
        <v>2545896.4000000004</v>
      </c>
      <c r="E569" s="11">
        <f t="shared" si="68"/>
        <v>0</v>
      </c>
      <c r="F569" s="12"/>
      <c r="G569" s="10">
        <f>IFERROR(VLOOKUP(A569,'[1]O&amp;M Pivot'!M$1:V$65536,10,FALSE),0)</f>
        <v>18246.028571428571</v>
      </c>
      <c r="H569" s="12"/>
      <c r="I569" s="13" t="s">
        <v>31</v>
      </c>
      <c r="J569" s="13">
        <v>1</v>
      </c>
      <c r="K569" s="13" t="s">
        <v>31</v>
      </c>
      <c r="L569" s="13" t="s">
        <v>31</v>
      </c>
      <c r="M569" s="13" t="s">
        <v>31</v>
      </c>
      <c r="N569" s="13" t="s">
        <v>31</v>
      </c>
      <c r="O569" s="13" t="s">
        <v>31</v>
      </c>
      <c r="P569" s="13">
        <f t="shared" si="69"/>
        <v>1</v>
      </c>
      <c r="Q569" s="12"/>
      <c r="R569" s="41" t="str">
        <f t="shared" si="72"/>
        <v/>
      </c>
      <c r="S569" s="41">
        <f t="shared" si="72"/>
        <v>2545896.4000000004</v>
      </c>
      <c r="T569" s="41" t="str">
        <f t="shared" si="72"/>
        <v/>
      </c>
      <c r="U569" s="41" t="str">
        <f t="shared" ref="U569:X632" si="74">IFERROR(L569*$C569,"")</f>
        <v/>
      </c>
      <c r="V569" s="41" t="str">
        <f t="shared" si="74"/>
        <v/>
      </c>
      <c r="W569" s="41" t="str">
        <f t="shared" si="74"/>
        <v/>
      </c>
      <c r="X569" s="41" t="str">
        <f t="shared" si="74"/>
        <v/>
      </c>
      <c r="Y569" s="14">
        <f t="shared" si="70"/>
        <v>0</v>
      </c>
      <c r="Z569" s="12"/>
      <c r="AA569" s="10" t="str">
        <f t="shared" si="73"/>
        <v/>
      </c>
      <c r="AB569" s="10">
        <f t="shared" si="73"/>
        <v>18246.028571428571</v>
      </c>
      <c r="AC569" s="10" t="str">
        <f t="shared" si="73"/>
        <v/>
      </c>
      <c r="AD569" s="10" t="str">
        <f t="shared" si="73"/>
        <v/>
      </c>
      <c r="AE569" s="10" t="str">
        <f t="shared" si="73"/>
        <v/>
      </c>
      <c r="AF569" s="10" t="str">
        <f t="shared" si="73"/>
        <v/>
      </c>
      <c r="AG569" s="10" t="str">
        <f t="shared" si="73"/>
        <v/>
      </c>
      <c r="AH569" s="14">
        <f t="shared" si="71"/>
        <v>0</v>
      </c>
      <c r="AI569" s="12"/>
      <c r="AJ569" s="11" t="str">
        <f>IFERROR(VLOOKUP(A569,'[1]BP-18 Line Detail'!A$1:AJ$65536,36,FALSE),"")</f>
        <v>All Network</v>
      </c>
    </row>
    <row r="570" spans="1:36" x14ac:dyDescent="0.3">
      <c r="A570" s="15" t="s">
        <v>1621</v>
      </c>
      <c r="B570" s="29" t="str">
        <f>VLOOKUP(A570,'[1]Line Pivot'!A$1:C$65536,2,FALSE)</f>
        <v>POMEROY TAP TO TUCANNON RIVER-NORTH LEWISTON NO 1</v>
      </c>
      <c r="C570" s="10">
        <f>VLOOKUP(A570,'[1]Line Pivot'!A$1:C$65536,3,FALSE)</f>
        <v>29549.94</v>
      </c>
      <c r="D570" s="10">
        <f>IFERROR(VLOOKUP(A570,'[1]BP-18 Line Detail'!A$1:C$65536,3,FALSE),"")</f>
        <v>29549.94</v>
      </c>
      <c r="E570" s="11">
        <f t="shared" si="68"/>
        <v>0</v>
      </c>
      <c r="F570" s="12"/>
      <c r="G570" s="10">
        <f>IFERROR(VLOOKUP(A570,'[1]O&amp;M Pivot'!M$1:V$65536,10,FALSE),0)</f>
        <v>292.87714285714281</v>
      </c>
      <c r="H570" s="12"/>
      <c r="I570" s="13" t="s">
        <v>31</v>
      </c>
      <c r="J570" s="13">
        <v>1</v>
      </c>
      <c r="K570" s="13" t="s">
        <v>31</v>
      </c>
      <c r="L570" s="13" t="s">
        <v>31</v>
      </c>
      <c r="M570" s="13" t="s">
        <v>31</v>
      </c>
      <c r="N570" s="13" t="s">
        <v>31</v>
      </c>
      <c r="O570" s="13" t="s">
        <v>31</v>
      </c>
      <c r="P570" s="13">
        <f t="shared" si="69"/>
        <v>1</v>
      </c>
      <c r="Q570" s="12"/>
      <c r="R570" s="41" t="str">
        <f t="shared" ref="R570:W633" si="75">IFERROR(I570*$C570,"")</f>
        <v/>
      </c>
      <c r="S570" s="41">
        <f t="shared" si="75"/>
        <v>29549.94</v>
      </c>
      <c r="T570" s="41" t="str">
        <f t="shared" si="75"/>
        <v/>
      </c>
      <c r="U570" s="41" t="str">
        <f t="shared" si="74"/>
        <v/>
      </c>
      <c r="V570" s="41" t="str">
        <f t="shared" si="74"/>
        <v/>
      </c>
      <c r="W570" s="41" t="str">
        <f t="shared" si="74"/>
        <v/>
      </c>
      <c r="X570" s="41" t="str">
        <f t="shared" si="74"/>
        <v/>
      </c>
      <c r="Y570" s="14">
        <f t="shared" si="70"/>
        <v>0</v>
      </c>
      <c r="Z570" s="12"/>
      <c r="AA570" s="10" t="str">
        <f t="shared" si="73"/>
        <v/>
      </c>
      <c r="AB570" s="10">
        <f t="shared" si="73"/>
        <v>292.87714285714281</v>
      </c>
      <c r="AC570" s="10" t="str">
        <f t="shared" si="73"/>
        <v/>
      </c>
      <c r="AD570" s="10" t="str">
        <f t="shared" si="73"/>
        <v/>
      </c>
      <c r="AE570" s="10" t="str">
        <f t="shared" si="73"/>
        <v/>
      </c>
      <c r="AF570" s="10" t="str">
        <f t="shared" si="73"/>
        <v/>
      </c>
      <c r="AG570" s="10" t="str">
        <f t="shared" si="73"/>
        <v/>
      </c>
      <c r="AH570" s="14">
        <f t="shared" si="71"/>
        <v>0</v>
      </c>
      <c r="AI570" s="12"/>
      <c r="AJ570" s="11" t="str">
        <f>IFERROR(VLOOKUP(A570,'[1]BP-18 Line Detail'!A$1:AJ$65536,36,FALSE),"")</f>
        <v>All Network</v>
      </c>
    </row>
    <row r="571" spans="1:36" x14ac:dyDescent="0.3">
      <c r="A571" s="15" t="s">
        <v>1622</v>
      </c>
      <c r="B571" s="29" t="str">
        <f>VLOOKUP(A571,'[1]Line Pivot'!A$1:C$65536,2,FALSE)</f>
        <v>PONDEROSA-PILOT BUTTE NO 1</v>
      </c>
      <c r="C571" s="10">
        <f>VLOOKUP(A571,'[1]Line Pivot'!A$1:C$65536,3,FALSE)</f>
        <v>5666358.5299999993</v>
      </c>
      <c r="D571" s="10">
        <f>IFERROR(VLOOKUP(A571,'[1]BP-18 Line Detail'!A$1:C$65536,3,FALSE),"")</f>
        <v>5666358.5299999993</v>
      </c>
      <c r="E571" s="11">
        <f t="shared" si="68"/>
        <v>0</v>
      </c>
      <c r="F571" s="12"/>
      <c r="G571" s="10">
        <f>IFERROR(VLOOKUP(A571,'[1]O&amp;M Pivot'!M$1:V$65536,10,FALSE),0)</f>
        <v>17622.188571428571</v>
      </c>
      <c r="H571" s="12"/>
      <c r="I571" s="13" t="s">
        <v>31</v>
      </c>
      <c r="J571" s="13">
        <v>1</v>
      </c>
      <c r="K571" s="13" t="s">
        <v>31</v>
      </c>
      <c r="L571" s="13" t="s">
        <v>31</v>
      </c>
      <c r="M571" s="13" t="s">
        <v>31</v>
      </c>
      <c r="N571" s="13" t="s">
        <v>31</v>
      </c>
      <c r="O571" s="13" t="s">
        <v>31</v>
      </c>
      <c r="P571" s="13">
        <f t="shared" si="69"/>
        <v>1</v>
      </c>
      <c r="Q571" s="12"/>
      <c r="R571" s="41" t="str">
        <f t="shared" si="75"/>
        <v/>
      </c>
      <c r="S571" s="41">
        <f t="shared" si="75"/>
        <v>5666358.5299999993</v>
      </c>
      <c r="T571" s="41" t="str">
        <f t="shared" si="75"/>
        <v/>
      </c>
      <c r="U571" s="41" t="str">
        <f t="shared" si="74"/>
        <v/>
      </c>
      <c r="V571" s="41" t="str">
        <f t="shared" si="74"/>
        <v/>
      </c>
      <c r="W571" s="41" t="str">
        <f t="shared" si="74"/>
        <v/>
      </c>
      <c r="X571" s="41" t="str">
        <f t="shared" si="74"/>
        <v/>
      </c>
      <c r="Y571" s="14">
        <f t="shared" si="70"/>
        <v>0</v>
      </c>
      <c r="Z571" s="12"/>
      <c r="AA571" s="10" t="str">
        <f t="shared" si="73"/>
        <v/>
      </c>
      <c r="AB571" s="10">
        <f t="shared" si="73"/>
        <v>17622.188571428571</v>
      </c>
      <c r="AC571" s="10" t="str">
        <f t="shared" si="73"/>
        <v/>
      </c>
      <c r="AD571" s="10" t="str">
        <f t="shared" si="73"/>
        <v/>
      </c>
      <c r="AE571" s="10" t="str">
        <f t="shared" si="73"/>
        <v/>
      </c>
      <c r="AF571" s="10" t="str">
        <f t="shared" si="73"/>
        <v/>
      </c>
      <c r="AG571" s="10" t="str">
        <f t="shared" si="73"/>
        <v/>
      </c>
      <c r="AH571" s="14">
        <f t="shared" si="71"/>
        <v>0</v>
      </c>
      <c r="AI571" s="12"/>
      <c r="AJ571" s="11" t="str">
        <f>IFERROR(VLOOKUP(A571,'[1]BP-18 Line Detail'!A$1:AJ$65536,36,FALSE),"")</f>
        <v>All Network</v>
      </c>
    </row>
    <row r="572" spans="1:36" x14ac:dyDescent="0.3">
      <c r="A572" s="15" t="s">
        <v>1623</v>
      </c>
      <c r="B572" s="29" t="str">
        <f>VLOOKUP(A572,'[1]Line Pivot'!A$1:C$65536,2,FALSE)</f>
        <v>PORT ANGELES-SAPPHO NO 1</v>
      </c>
      <c r="C572" s="10">
        <f>VLOOKUP(A572,'[1]Line Pivot'!A$1:C$65536,3,FALSE)</f>
        <v>3167354.4599999995</v>
      </c>
      <c r="D572" s="10">
        <f>IFERROR(VLOOKUP(A572,'[1]BP-18 Line Detail'!A$1:C$65536,3,FALSE),"")</f>
        <v>3108607.33</v>
      </c>
      <c r="E572" s="11">
        <f t="shared" si="68"/>
        <v>1.8898215105218653E-2</v>
      </c>
      <c r="F572" s="12"/>
      <c r="G572" s="10">
        <f>IFERROR(VLOOKUP(A572,'[1]O&amp;M Pivot'!M$1:V$65536,10,FALSE),0)</f>
        <v>41325.582857142857</v>
      </c>
      <c r="H572" s="12"/>
      <c r="I572" s="13" t="s">
        <v>31</v>
      </c>
      <c r="J572" s="13">
        <v>1</v>
      </c>
      <c r="K572" s="13" t="s">
        <v>31</v>
      </c>
      <c r="L572" s="13" t="s">
        <v>31</v>
      </c>
      <c r="M572" s="13" t="s">
        <v>31</v>
      </c>
      <c r="N572" s="13" t="s">
        <v>31</v>
      </c>
      <c r="O572" s="13" t="s">
        <v>31</v>
      </c>
      <c r="P572" s="13">
        <f t="shared" si="69"/>
        <v>1</v>
      </c>
      <c r="Q572" s="12"/>
      <c r="R572" s="41" t="str">
        <f t="shared" si="75"/>
        <v/>
      </c>
      <c r="S572" s="41">
        <f t="shared" si="75"/>
        <v>3167354.4599999995</v>
      </c>
      <c r="T572" s="41" t="str">
        <f t="shared" si="75"/>
        <v/>
      </c>
      <c r="U572" s="41" t="str">
        <f t="shared" si="74"/>
        <v/>
      </c>
      <c r="V572" s="41" t="str">
        <f t="shared" si="74"/>
        <v/>
      </c>
      <c r="W572" s="41" t="str">
        <f t="shared" si="74"/>
        <v/>
      </c>
      <c r="X572" s="41" t="str">
        <f t="shared" si="74"/>
        <v/>
      </c>
      <c r="Y572" s="14">
        <f t="shared" si="70"/>
        <v>0</v>
      </c>
      <c r="Z572" s="12"/>
      <c r="AA572" s="10" t="str">
        <f t="shared" si="73"/>
        <v/>
      </c>
      <c r="AB572" s="10">
        <f t="shared" si="73"/>
        <v>41325.582857142857</v>
      </c>
      <c r="AC572" s="10" t="str">
        <f t="shared" si="73"/>
        <v/>
      </c>
      <c r="AD572" s="10" t="str">
        <f t="shared" si="73"/>
        <v/>
      </c>
      <c r="AE572" s="10" t="str">
        <f t="shared" si="73"/>
        <v/>
      </c>
      <c r="AF572" s="10" t="str">
        <f t="shared" si="73"/>
        <v/>
      </c>
      <c r="AG572" s="10" t="str">
        <f t="shared" si="73"/>
        <v/>
      </c>
      <c r="AH572" s="14">
        <f t="shared" si="71"/>
        <v>0</v>
      </c>
      <c r="AI572" s="12"/>
      <c r="AJ572" s="11" t="str">
        <f>IFERROR(VLOOKUP(A572,'[1]BP-18 Line Detail'!A$1:AJ$65536,36,FALSE),"")</f>
        <v>All Network</v>
      </c>
    </row>
    <row r="573" spans="1:36" x14ac:dyDescent="0.3">
      <c r="A573" s="15" t="s">
        <v>1624</v>
      </c>
      <c r="B573" s="29" t="str">
        <f>VLOOKUP(A573,'[1]Line Pivot'!A$1:C$65536,2,FALSE)</f>
        <v>POTHOLES-GRAND COULEE NO 1</v>
      </c>
      <c r="C573" s="10">
        <f>VLOOKUP(A573,'[1]Line Pivot'!A$1:C$65536,3,FALSE)</f>
        <v>1377363.0100000002</v>
      </c>
      <c r="D573" s="10">
        <f>IFERROR(VLOOKUP(A573,'[1]BP-18 Line Detail'!A$1:C$65536,3,FALSE),"")</f>
        <v>1377363.01</v>
      </c>
      <c r="E573" s="11">
        <f t="shared" si="68"/>
        <v>1.6904087155198806E-16</v>
      </c>
      <c r="F573" s="12"/>
      <c r="G573" s="10">
        <f>IFERROR(VLOOKUP(A573,'[1]O&amp;M Pivot'!M$1:V$65536,10,FALSE),0)</f>
        <v>15397.804285714286</v>
      </c>
      <c r="H573" s="12"/>
      <c r="I573" s="13" t="s">
        <v>31</v>
      </c>
      <c r="J573" s="13">
        <v>1</v>
      </c>
      <c r="K573" s="13" t="s">
        <v>31</v>
      </c>
      <c r="L573" s="13" t="s">
        <v>31</v>
      </c>
      <c r="M573" s="13" t="s">
        <v>31</v>
      </c>
      <c r="N573" s="13" t="s">
        <v>31</v>
      </c>
      <c r="O573" s="13" t="s">
        <v>31</v>
      </c>
      <c r="P573" s="13">
        <f t="shared" si="69"/>
        <v>1</v>
      </c>
      <c r="Q573" s="12"/>
      <c r="R573" s="41" t="str">
        <f t="shared" si="75"/>
        <v/>
      </c>
      <c r="S573" s="41">
        <f t="shared" si="75"/>
        <v>1377363.0100000002</v>
      </c>
      <c r="T573" s="41" t="str">
        <f t="shared" si="75"/>
        <v/>
      </c>
      <c r="U573" s="41" t="str">
        <f t="shared" si="74"/>
        <v/>
      </c>
      <c r="V573" s="41" t="str">
        <f t="shared" si="74"/>
        <v/>
      </c>
      <c r="W573" s="41" t="str">
        <f t="shared" si="74"/>
        <v/>
      </c>
      <c r="X573" s="41" t="str">
        <f t="shared" si="74"/>
        <v/>
      </c>
      <c r="Y573" s="14">
        <f t="shared" si="70"/>
        <v>0</v>
      </c>
      <c r="Z573" s="12"/>
      <c r="AA573" s="10" t="str">
        <f t="shared" si="73"/>
        <v/>
      </c>
      <c r="AB573" s="10">
        <f t="shared" si="73"/>
        <v>15397.804285714286</v>
      </c>
      <c r="AC573" s="10" t="str">
        <f t="shared" si="73"/>
        <v/>
      </c>
      <c r="AD573" s="10" t="str">
        <f t="shared" ref="AD573:AG636" si="76">IFERROR(L573*$G573,"")</f>
        <v/>
      </c>
      <c r="AE573" s="10" t="str">
        <f t="shared" si="76"/>
        <v/>
      </c>
      <c r="AF573" s="10" t="str">
        <f t="shared" si="76"/>
        <v/>
      </c>
      <c r="AG573" s="10" t="str">
        <f t="shared" si="76"/>
        <v/>
      </c>
      <c r="AH573" s="14">
        <f t="shared" si="71"/>
        <v>0</v>
      </c>
      <c r="AI573" s="12"/>
      <c r="AJ573" s="11" t="str">
        <f>IFERROR(VLOOKUP(A573,'[1]BP-18 Line Detail'!A$1:AJ$65536,36,FALSE),"")</f>
        <v>All Network</v>
      </c>
    </row>
    <row r="574" spans="1:36" x14ac:dyDescent="0.3">
      <c r="A574" s="15" t="s">
        <v>1625</v>
      </c>
      <c r="B574" s="29" t="str">
        <f>VLOOKUP(A574,'[1]Line Pivot'!A$1:C$65536,2,FALSE)</f>
        <v>POTLATCH TAP TO SHELTON-FAIRMOUNT NO 1</v>
      </c>
      <c r="C574" s="10">
        <f>VLOOKUP(A574,'[1]Line Pivot'!A$1:C$65536,3,FALSE)</f>
        <v>6823.75</v>
      </c>
      <c r="D574" s="10">
        <f>IFERROR(VLOOKUP(A574,'[1]BP-18 Line Detail'!A$1:C$65536,3,FALSE),"")</f>
        <v>6823.75</v>
      </c>
      <c r="E574" s="11">
        <f t="shared" si="68"/>
        <v>0</v>
      </c>
      <c r="F574" s="12"/>
      <c r="G574" s="10">
        <f>IFERROR(VLOOKUP(A574,'[1]O&amp;M Pivot'!M$1:V$65536,10,FALSE),0)</f>
        <v>1356.7214285714285</v>
      </c>
      <c r="H574" s="12"/>
      <c r="I574" s="13" t="s">
        <v>31</v>
      </c>
      <c r="J574" s="13">
        <v>1</v>
      </c>
      <c r="K574" s="13" t="s">
        <v>31</v>
      </c>
      <c r="L574" s="13" t="s">
        <v>31</v>
      </c>
      <c r="M574" s="13" t="s">
        <v>31</v>
      </c>
      <c r="N574" s="13" t="s">
        <v>31</v>
      </c>
      <c r="O574" s="13" t="s">
        <v>31</v>
      </c>
      <c r="P574" s="13">
        <f t="shared" si="69"/>
        <v>1</v>
      </c>
      <c r="Q574" s="12"/>
      <c r="R574" s="41" t="str">
        <f t="shared" si="75"/>
        <v/>
      </c>
      <c r="S574" s="41">
        <f t="shared" si="75"/>
        <v>6823.75</v>
      </c>
      <c r="T574" s="41" t="str">
        <f t="shared" si="75"/>
        <v/>
      </c>
      <c r="U574" s="41" t="str">
        <f t="shared" si="74"/>
        <v/>
      </c>
      <c r="V574" s="41" t="str">
        <f t="shared" si="74"/>
        <v/>
      </c>
      <c r="W574" s="41" t="str">
        <f t="shared" si="74"/>
        <v/>
      </c>
      <c r="X574" s="41" t="str">
        <f t="shared" si="74"/>
        <v/>
      </c>
      <c r="Y574" s="14">
        <f t="shared" si="70"/>
        <v>0</v>
      </c>
      <c r="Z574" s="12"/>
      <c r="AA574" s="10" t="str">
        <f t="shared" ref="AA574:AF637" si="77">IFERROR(I574*$G574,"")</f>
        <v/>
      </c>
      <c r="AB574" s="10">
        <f t="shared" si="77"/>
        <v>1356.7214285714285</v>
      </c>
      <c r="AC574" s="10" t="str">
        <f t="shared" si="77"/>
        <v/>
      </c>
      <c r="AD574" s="10" t="str">
        <f t="shared" si="76"/>
        <v/>
      </c>
      <c r="AE574" s="10" t="str">
        <f t="shared" si="76"/>
        <v/>
      </c>
      <c r="AF574" s="10" t="str">
        <f t="shared" si="76"/>
        <v/>
      </c>
      <c r="AG574" s="10" t="str">
        <f t="shared" si="76"/>
        <v/>
      </c>
      <c r="AH574" s="14">
        <f t="shared" si="71"/>
        <v>0</v>
      </c>
      <c r="AI574" s="12"/>
      <c r="AJ574" s="11" t="str">
        <f>IFERROR(VLOOKUP(A574,'[1]BP-18 Line Detail'!A$1:AJ$65536,36,FALSE),"")</f>
        <v>All Network</v>
      </c>
    </row>
    <row r="575" spans="1:36" x14ac:dyDescent="0.3">
      <c r="A575" s="15" t="s">
        <v>1626</v>
      </c>
      <c r="B575" s="29" t="str">
        <f>VLOOKUP(A575,'[1]Line Pivot'!A$1:C$65536,2,FALSE)</f>
        <v>POWERLINE TAPS TO DIAMOND HILL-COBURG</v>
      </c>
      <c r="C575" s="10">
        <f>VLOOKUP(A575,'[1]Line Pivot'!A$1:C$65536,3,FALSE)</f>
        <v>81433</v>
      </c>
      <c r="D575" s="10">
        <f>IFERROR(VLOOKUP(A575,'[1]BP-18 Line Detail'!A$1:C$65536,3,FALSE),"")</f>
        <v>81433</v>
      </c>
      <c r="E575" s="11">
        <f t="shared" si="68"/>
        <v>0</v>
      </c>
      <c r="F575" s="12"/>
      <c r="G575" s="10">
        <f>IFERROR(VLOOKUP(A575,'[1]O&amp;M Pivot'!M$1:V$65536,10,FALSE),0)</f>
        <v>0</v>
      </c>
      <c r="H575" s="12"/>
      <c r="I575" s="13" t="s">
        <v>31</v>
      </c>
      <c r="J575" s="13">
        <v>1</v>
      </c>
      <c r="K575" s="13" t="s">
        <v>31</v>
      </c>
      <c r="L575" s="13" t="s">
        <v>31</v>
      </c>
      <c r="M575" s="13" t="s">
        <v>31</v>
      </c>
      <c r="N575" s="13" t="s">
        <v>31</v>
      </c>
      <c r="O575" s="13" t="s">
        <v>31</v>
      </c>
      <c r="P575" s="13">
        <f t="shared" si="69"/>
        <v>1</v>
      </c>
      <c r="Q575" s="12"/>
      <c r="R575" s="41" t="str">
        <f t="shared" si="75"/>
        <v/>
      </c>
      <c r="S575" s="41">
        <f t="shared" si="75"/>
        <v>81433</v>
      </c>
      <c r="T575" s="41" t="str">
        <f t="shared" si="75"/>
        <v/>
      </c>
      <c r="U575" s="41" t="str">
        <f t="shared" si="74"/>
        <v/>
      </c>
      <c r="V575" s="41" t="str">
        <f t="shared" si="74"/>
        <v/>
      </c>
      <c r="W575" s="41" t="str">
        <f t="shared" si="74"/>
        <v/>
      </c>
      <c r="X575" s="41" t="str">
        <f t="shared" si="74"/>
        <v/>
      </c>
      <c r="Y575" s="14">
        <f t="shared" si="70"/>
        <v>0</v>
      </c>
      <c r="Z575" s="12"/>
      <c r="AA575" s="10" t="str">
        <f t="shared" si="77"/>
        <v/>
      </c>
      <c r="AB575" s="10">
        <f t="shared" si="77"/>
        <v>0</v>
      </c>
      <c r="AC575" s="10" t="str">
        <f t="shared" si="77"/>
        <v/>
      </c>
      <c r="AD575" s="10" t="str">
        <f t="shared" si="76"/>
        <v/>
      </c>
      <c r="AE575" s="10" t="str">
        <f t="shared" si="76"/>
        <v/>
      </c>
      <c r="AF575" s="10" t="str">
        <f t="shared" si="76"/>
        <v/>
      </c>
      <c r="AG575" s="10" t="str">
        <f t="shared" si="76"/>
        <v/>
      </c>
      <c r="AH575" s="14">
        <f t="shared" si="71"/>
        <v>0</v>
      </c>
      <c r="AI575" s="12"/>
      <c r="AJ575" s="11" t="str">
        <f>IFERROR(VLOOKUP(A575,'[1]BP-18 Line Detail'!A$1:AJ$65536,36,FALSE),"")</f>
        <v>All Network</v>
      </c>
    </row>
    <row r="576" spans="1:36" x14ac:dyDescent="0.3">
      <c r="A576" s="15" t="s">
        <v>1627</v>
      </c>
      <c r="B576" s="29" t="str">
        <f>VLOOKUP(A576,'[1]Line Pivot'!A$1:C$65536,2,FALSE)</f>
        <v>PRIEST RIVER TAP TO ALBENI FALLS-SAND CREEK NO 1</v>
      </c>
      <c r="C576" s="10">
        <f>VLOOKUP(A576,'[1]Line Pivot'!A$1:C$65536,3,FALSE)</f>
        <v>297116.89</v>
      </c>
      <c r="D576" s="10">
        <f>IFERROR(VLOOKUP(A576,'[1]BP-18 Line Detail'!A$1:C$65536,3,FALSE),"")</f>
        <v>297116.89</v>
      </c>
      <c r="E576" s="11">
        <f t="shared" si="68"/>
        <v>0</v>
      </c>
      <c r="F576" s="12"/>
      <c r="G576" s="10">
        <f>IFERROR(VLOOKUP(A576,'[1]O&amp;M Pivot'!M$1:V$65536,10,FALSE),0)</f>
        <v>3096.9528571428573</v>
      </c>
      <c r="H576" s="12"/>
      <c r="I576" s="13" t="s">
        <v>31</v>
      </c>
      <c r="J576" s="13">
        <v>1</v>
      </c>
      <c r="K576" s="13" t="s">
        <v>31</v>
      </c>
      <c r="L576" s="13" t="s">
        <v>31</v>
      </c>
      <c r="M576" s="13" t="s">
        <v>31</v>
      </c>
      <c r="N576" s="13" t="s">
        <v>31</v>
      </c>
      <c r="O576" s="13" t="s">
        <v>31</v>
      </c>
      <c r="P576" s="13">
        <f t="shared" si="69"/>
        <v>1</v>
      </c>
      <c r="Q576" s="12"/>
      <c r="R576" s="41" t="str">
        <f t="shared" si="75"/>
        <v/>
      </c>
      <c r="S576" s="41">
        <f t="shared" si="75"/>
        <v>297116.89</v>
      </c>
      <c r="T576" s="41" t="str">
        <f t="shared" si="75"/>
        <v/>
      </c>
      <c r="U576" s="41" t="str">
        <f t="shared" si="74"/>
        <v/>
      </c>
      <c r="V576" s="41" t="str">
        <f t="shared" si="74"/>
        <v/>
      </c>
      <c r="W576" s="41" t="str">
        <f t="shared" si="74"/>
        <v/>
      </c>
      <c r="X576" s="41" t="str">
        <f t="shared" si="74"/>
        <v/>
      </c>
      <c r="Y576" s="14">
        <f t="shared" si="70"/>
        <v>0</v>
      </c>
      <c r="Z576" s="12"/>
      <c r="AA576" s="10" t="str">
        <f t="shared" si="77"/>
        <v/>
      </c>
      <c r="AB576" s="10">
        <f t="shared" si="77"/>
        <v>3096.9528571428573</v>
      </c>
      <c r="AC576" s="10" t="str">
        <f t="shared" si="77"/>
        <v/>
      </c>
      <c r="AD576" s="10" t="str">
        <f t="shared" si="76"/>
        <v/>
      </c>
      <c r="AE576" s="10" t="str">
        <f t="shared" si="76"/>
        <v/>
      </c>
      <c r="AF576" s="10" t="str">
        <f t="shared" si="76"/>
        <v/>
      </c>
      <c r="AG576" s="10" t="str">
        <f t="shared" si="76"/>
        <v/>
      </c>
      <c r="AH576" s="14">
        <f t="shared" si="71"/>
        <v>0</v>
      </c>
      <c r="AI576" s="12"/>
      <c r="AJ576" s="11" t="str">
        <f>IFERROR(VLOOKUP(A576,'[1]BP-18 Line Detail'!A$1:AJ$65536,36,FALSE),"")</f>
        <v>All Network</v>
      </c>
    </row>
    <row r="577" spans="1:36" x14ac:dyDescent="0.3">
      <c r="A577" s="15" t="s">
        <v>1628</v>
      </c>
      <c r="B577" s="29" t="str">
        <f>VLOOKUP(A577,'[1]Line Pivot'!A$1:C$65536,2,FALSE)</f>
        <v>PROSSER TAP TO GRANDVIEW-RED MOUNTAIN NO 1</v>
      </c>
      <c r="C577" s="10">
        <f>VLOOKUP(A577,'[1]Line Pivot'!A$1:C$65536,3,FALSE)</f>
        <v>720574.64</v>
      </c>
      <c r="D577" s="10">
        <f>IFERROR(VLOOKUP(A577,'[1]BP-18 Line Detail'!A$1:C$65536,3,FALSE),"")</f>
        <v>720574.64</v>
      </c>
      <c r="E577" s="11">
        <f t="shared" si="68"/>
        <v>0</v>
      </c>
      <c r="F577" s="12"/>
      <c r="G577" s="10">
        <f>IFERROR(VLOOKUP(A577,'[1]O&amp;M Pivot'!M$1:V$65536,10,FALSE),0)</f>
        <v>6681.25</v>
      </c>
      <c r="H577" s="12"/>
      <c r="I577" s="13" t="s">
        <v>31</v>
      </c>
      <c r="J577" s="13">
        <v>1</v>
      </c>
      <c r="K577" s="13" t="s">
        <v>31</v>
      </c>
      <c r="L577" s="13" t="s">
        <v>31</v>
      </c>
      <c r="M577" s="13" t="s">
        <v>31</v>
      </c>
      <c r="N577" s="13" t="s">
        <v>31</v>
      </c>
      <c r="O577" s="13" t="s">
        <v>31</v>
      </c>
      <c r="P577" s="13">
        <f t="shared" si="69"/>
        <v>1</v>
      </c>
      <c r="Q577" s="12"/>
      <c r="R577" s="41" t="str">
        <f t="shared" si="75"/>
        <v/>
      </c>
      <c r="S577" s="41">
        <f t="shared" si="75"/>
        <v>720574.64</v>
      </c>
      <c r="T577" s="41" t="str">
        <f t="shared" si="75"/>
        <v/>
      </c>
      <c r="U577" s="41" t="str">
        <f t="shared" si="74"/>
        <v/>
      </c>
      <c r="V577" s="41" t="str">
        <f t="shared" si="74"/>
        <v/>
      </c>
      <c r="W577" s="41" t="str">
        <f t="shared" si="74"/>
        <v/>
      </c>
      <c r="X577" s="41" t="str">
        <f t="shared" si="74"/>
        <v/>
      </c>
      <c r="Y577" s="14">
        <f t="shared" si="70"/>
        <v>0</v>
      </c>
      <c r="Z577" s="12"/>
      <c r="AA577" s="10" t="str">
        <f t="shared" si="77"/>
        <v/>
      </c>
      <c r="AB577" s="10">
        <f t="shared" si="77"/>
        <v>6681.25</v>
      </c>
      <c r="AC577" s="10" t="str">
        <f t="shared" si="77"/>
        <v/>
      </c>
      <c r="AD577" s="10" t="str">
        <f t="shared" si="76"/>
        <v/>
      </c>
      <c r="AE577" s="10" t="str">
        <f t="shared" si="76"/>
        <v/>
      </c>
      <c r="AF577" s="10" t="str">
        <f t="shared" si="76"/>
        <v/>
      </c>
      <c r="AG577" s="10" t="str">
        <f t="shared" si="76"/>
        <v/>
      </c>
      <c r="AH577" s="14">
        <f t="shared" si="71"/>
        <v>0</v>
      </c>
      <c r="AI577" s="12"/>
      <c r="AJ577" s="11" t="str">
        <f>IFERROR(VLOOKUP(A577,'[1]BP-18 Line Detail'!A$1:AJ$65536,36,FALSE),"")</f>
        <v>All Network</v>
      </c>
    </row>
    <row r="578" spans="1:36" x14ac:dyDescent="0.3">
      <c r="A578" s="15" t="s">
        <v>1629</v>
      </c>
      <c r="B578" s="29" t="str">
        <f>VLOOKUP(A578,'[1]Line Pivot'!A$1:C$65536,2,FALSE)</f>
        <v>RADAR TAP (USBR) TO SCOOTENEY TAP</v>
      </c>
      <c r="C578" s="10">
        <f>VLOOKUP(A578,'[1]Line Pivot'!A$1:C$65536,3,FALSE)</f>
        <v>65675.490000000005</v>
      </c>
      <c r="D578" s="10">
        <f>IFERROR(VLOOKUP(A578,'[1]BP-18 Line Detail'!A$1:C$65536,3,FALSE),"")</f>
        <v>65675.490000000005</v>
      </c>
      <c r="E578" s="11">
        <f t="shared" si="68"/>
        <v>0</v>
      </c>
      <c r="F578" s="12"/>
      <c r="G578" s="10">
        <f>IFERROR(VLOOKUP(A578,'[1]O&amp;M Pivot'!M$1:V$65536,10,FALSE),0)</f>
        <v>2135.9257142857141</v>
      </c>
      <c r="H578" s="12"/>
      <c r="I578" s="13" t="s">
        <v>31</v>
      </c>
      <c r="J578" s="13">
        <v>1</v>
      </c>
      <c r="K578" s="13" t="s">
        <v>31</v>
      </c>
      <c r="L578" s="13" t="s">
        <v>31</v>
      </c>
      <c r="M578" s="13" t="s">
        <v>31</v>
      </c>
      <c r="N578" s="13" t="s">
        <v>31</v>
      </c>
      <c r="O578" s="13" t="s">
        <v>31</v>
      </c>
      <c r="P578" s="13">
        <f t="shared" si="69"/>
        <v>1</v>
      </c>
      <c r="Q578" s="12"/>
      <c r="R578" s="41" t="str">
        <f t="shared" si="75"/>
        <v/>
      </c>
      <c r="S578" s="41">
        <f t="shared" si="75"/>
        <v>65675.490000000005</v>
      </c>
      <c r="T578" s="41" t="str">
        <f t="shared" si="75"/>
        <v/>
      </c>
      <c r="U578" s="41" t="str">
        <f t="shared" si="74"/>
        <v/>
      </c>
      <c r="V578" s="41" t="str">
        <f t="shared" si="74"/>
        <v/>
      </c>
      <c r="W578" s="41" t="str">
        <f t="shared" si="74"/>
        <v/>
      </c>
      <c r="X578" s="41" t="str">
        <f t="shared" si="74"/>
        <v/>
      </c>
      <c r="Y578" s="14">
        <f t="shared" si="70"/>
        <v>0</v>
      </c>
      <c r="Z578" s="12"/>
      <c r="AA578" s="10" t="str">
        <f t="shared" si="77"/>
        <v/>
      </c>
      <c r="AB578" s="10">
        <f t="shared" si="77"/>
        <v>2135.9257142857141</v>
      </c>
      <c r="AC578" s="10" t="str">
        <f t="shared" si="77"/>
        <v/>
      </c>
      <c r="AD578" s="10" t="str">
        <f t="shared" si="76"/>
        <v/>
      </c>
      <c r="AE578" s="10" t="str">
        <f t="shared" si="76"/>
        <v/>
      </c>
      <c r="AF578" s="10" t="str">
        <f t="shared" si="76"/>
        <v/>
      </c>
      <c r="AG578" s="10" t="str">
        <f t="shared" si="76"/>
        <v/>
      </c>
      <c r="AH578" s="14">
        <f t="shared" si="71"/>
        <v>0</v>
      </c>
      <c r="AI578" s="12"/>
      <c r="AJ578" s="11" t="str">
        <f>IFERROR(VLOOKUP(A578,'[1]BP-18 Line Detail'!A$1:AJ$65536,36,FALSE),"")</f>
        <v>All Network</v>
      </c>
    </row>
    <row r="579" spans="1:36" x14ac:dyDescent="0.3">
      <c r="A579" s="15" t="s">
        <v>1630</v>
      </c>
      <c r="B579" s="29" t="str">
        <f>VLOOKUP(A579,'[1]Line Pivot'!A$1:C$65536,2,FALSE)</f>
        <v>RAINBOW VALLEY TAP TO LANE-WENDSON NO 1</v>
      </c>
      <c r="C579" s="10">
        <f>VLOOKUP(A579,'[1]Line Pivot'!A$1:C$65536,3,FALSE)</f>
        <v>495381.51</v>
      </c>
      <c r="D579" s="10">
        <f>IFERROR(VLOOKUP(A579,'[1]BP-18 Line Detail'!A$1:C$65536,3,FALSE),"")</f>
        <v>494945.17</v>
      </c>
      <c r="E579" s="11">
        <f t="shared" ref="E579:E642" si="78">(C579-D579)/D579</f>
        <v>8.8159260145932044E-4</v>
      </c>
      <c r="F579" s="12"/>
      <c r="G579" s="10">
        <f>IFERROR(VLOOKUP(A579,'[1]O&amp;M Pivot'!M$1:V$65536,10,FALSE),0)</f>
        <v>3453.9700000000003</v>
      </c>
      <c r="H579" s="12"/>
      <c r="I579" s="13" t="s">
        <v>31</v>
      </c>
      <c r="J579" s="13">
        <v>1</v>
      </c>
      <c r="K579" s="13" t="s">
        <v>31</v>
      </c>
      <c r="L579" s="13" t="s">
        <v>31</v>
      </c>
      <c r="M579" s="13" t="s">
        <v>31</v>
      </c>
      <c r="N579" s="13" t="s">
        <v>31</v>
      </c>
      <c r="O579" s="13" t="s">
        <v>31</v>
      </c>
      <c r="P579" s="13">
        <f t="shared" ref="P579:P642" si="79">SUM(I579:O579)</f>
        <v>1</v>
      </c>
      <c r="Q579" s="12"/>
      <c r="R579" s="41" t="str">
        <f t="shared" si="75"/>
        <v/>
      </c>
      <c r="S579" s="41">
        <f t="shared" si="75"/>
        <v>495381.51</v>
      </c>
      <c r="T579" s="41" t="str">
        <f t="shared" si="75"/>
        <v/>
      </c>
      <c r="U579" s="41" t="str">
        <f t="shared" si="74"/>
        <v/>
      </c>
      <c r="V579" s="41" t="str">
        <f t="shared" si="74"/>
        <v/>
      </c>
      <c r="W579" s="41" t="str">
        <f t="shared" si="74"/>
        <v/>
      </c>
      <c r="X579" s="41" t="str">
        <f t="shared" si="74"/>
        <v/>
      </c>
      <c r="Y579" s="14">
        <f t="shared" ref="Y579:Y642" si="80">SUM(R579:X579)-C579</f>
        <v>0</v>
      </c>
      <c r="Z579" s="12"/>
      <c r="AA579" s="10" t="str">
        <f t="shared" si="77"/>
        <v/>
      </c>
      <c r="AB579" s="10">
        <f t="shared" si="77"/>
        <v>3453.9700000000003</v>
      </c>
      <c r="AC579" s="10" t="str">
        <f t="shared" si="77"/>
        <v/>
      </c>
      <c r="AD579" s="10" t="str">
        <f t="shared" si="76"/>
        <v/>
      </c>
      <c r="AE579" s="10" t="str">
        <f t="shared" si="76"/>
        <v/>
      </c>
      <c r="AF579" s="10" t="str">
        <f t="shared" si="76"/>
        <v/>
      </c>
      <c r="AG579" s="10" t="str">
        <f t="shared" si="76"/>
        <v/>
      </c>
      <c r="AH579" s="14">
        <f t="shared" ref="AH579:AH642" si="81">SUM(AA579:AG579)-G579</f>
        <v>0</v>
      </c>
      <c r="AI579" s="12"/>
      <c r="AJ579" s="11" t="str">
        <f>IFERROR(VLOOKUP(A579,'[1]BP-18 Line Detail'!A$1:AJ$65536,36,FALSE),"")</f>
        <v>All Network</v>
      </c>
    </row>
    <row r="580" spans="1:36" x14ac:dyDescent="0.3">
      <c r="A580" s="15" t="s">
        <v>1631</v>
      </c>
      <c r="B580" s="29" t="str">
        <f>VLOOKUP(A580,'[1]Line Pivot'!A$1:C$65536,2,FALSE)</f>
        <v>RALSTON TAP TO EAST COLFAX-LIND</v>
      </c>
      <c r="C580" s="10">
        <f>VLOOKUP(A580,'[1]Line Pivot'!A$1:C$65536,3,FALSE)</f>
        <v>532215.89</v>
      </c>
      <c r="D580" s="10">
        <f>IFERROR(VLOOKUP(A580,'[1]BP-18 Line Detail'!A$1:C$65536,3,FALSE),"")</f>
        <v>532215.89</v>
      </c>
      <c r="E580" s="11">
        <f t="shared" si="78"/>
        <v>0</v>
      </c>
      <c r="F580" s="12"/>
      <c r="G580" s="10">
        <f>IFERROR(VLOOKUP(A580,'[1]O&amp;M Pivot'!M$1:V$65536,10,FALSE),0)</f>
        <v>1411.1085714285714</v>
      </c>
      <c r="H580" s="12"/>
      <c r="I580" s="13" t="s">
        <v>31</v>
      </c>
      <c r="J580" s="13">
        <v>1</v>
      </c>
      <c r="K580" s="13" t="s">
        <v>31</v>
      </c>
      <c r="L580" s="13" t="s">
        <v>31</v>
      </c>
      <c r="M580" s="13" t="s">
        <v>31</v>
      </c>
      <c r="N580" s="13" t="s">
        <v>31</v>
      </c>
      <c r="O580" s="13" t="s">
        <v>31</v>
      </c>
      <c r="P580" s="13">
        <f t="shared" si="79"/>
        <v>1</v>
      </c>
      <c r="Q580" s="12"/>
      <c r="R580" s="41" t="str">
        <f t="shared" si="75"/>
        <v/>
      </c>
      <c r="S580" s="41">
        <f t="shared" si="75"/>
        <v>532215.89</v>
      </c>
      <c r="T580" s="41" t="str">
        <f t="shared" si="75"/>
        <v/>
      </c>
      <c r="U580" s="41" t="str">
        <f t="shared" si="74"/>
        <v/>
      </c>
      <c r="V580" s="41" t="str">
        <f t="shared" si="74"/>
        <v/>
      </c>
      <c r="W580" s="41" t="str">
        <f t="shared" si="74"/>
        <v/>
      </c>
      <c r="X580" s="41" t="str">
        <f t="shared" si="74"/>
        <v/>
      </c>
      <c r="Y580" s="14">
        <f t="shared" si="80"/>
        <v>0</v>
      </c>
      <c r="Z580" s="12"/>
      <c r="AA580" s="10" t="str">
        <f t="shared" si="77"/>
        <v/>
      </c>
      <c r="AB580" s="10">
        <f t="shared" si="77"/>
        <v>1411.1085714285714</v>
      </c>
      <c r="AC580" s="10" t="str">
        <f t="shared" si="77"/>
        <v/>
      </c>
      <c r="AD580" s="10" t="str">
        <f t="shared" si="76"/>
        <v/>
      </c>
      <c r="AE580" s="10" t="str">
        <f t="shared" si="76"/>
        <v/>
      </c>
      <c r="AF580" s="10" t="str">
        <f t="shared" si="76"/>
        <v/>
      </c>
      <c r="AG580" s="10" t="str">
        <f t="shared" si="76"/>
        <v/>
      </c>
      <c r="AH580" s="14">
        <f t="shared" si="81"/>
        <v>0</v>
      </c>
      <c r="AI580" s="12"/>
      <c r="AJ580" s="11" t="str">
        <f>IFERROR(VLOOKUP(A580,'[1]BP-18 Line Detail'!A$1:AJ$65536,36,FALSE),"")</f>
        <v>All Network</v>
      </c>
    </row>
    <row r="581" spans="1:36" x14ac:dyDescent="0.3">
      <c r="A581" s="15" t="s">
        <v>1632</v>
      </c>
      <c r="B581" s="29" t="str">
        <f>VLOOKUP(A581,'[1]Line Pivot'!A$1:C$65536,2,FALSE)</f>
        <v>RATTLESNAKE-GARRISON NO 1</v>
      </c>
      <c r="C581" s="10">
        <f>VLOOKUP(A581,'[1]Line Pivot'!A$1:C$65536,3,FALSE)</f>
        <v>2426447.58</v>
      </c>
      <c r="D581" s="10">
        <f>IFERROR(VLOOKUP(A581,'[1]BP-18 Line Detail'!A$1:C$65536,3,FALSE),"")</f>
        <v>2391145.96</v>
      </c>
      <c r="E581" s="11">
        <f t="shared" si="78"/>
        <v>1.4763473493688404E-2</v>
      </c>
      <c r="F581" s="12"/>
      <c r="G581" s="10">
        <f>IFERROR(VLOOKUP(A581,'[1]O&amp;M Pivot'!M$1:V$65536,10,FALSE),0)</f>
        <v>32210.645714285714</v>
      </c>
      <c r="H581" s="12"/>
      <c r="I581" s="13" t="s">
        <v>31</v>
      </c>
      <c r="J581" s="13">
        <v>1</v>
      </c>
      <c r="K581" s="13" t="s">
        <v>31</v>
      </c>
      <c r="L581" s="13" t="s">
        <v>31</v>
      </c>
      <c r="M581" s="13" t="s">
        <v>31</v>
      </c>
      <c r="N581" s="13" t="s">
        <v>31</v>
      </c>
      <c r="O581" s="13" t="s">
        <v>31</v>
      </c>
      <c r="P581" s="13">
        <f t="shared" si="79"/>
        <v>1</v>
      </c>
      <c r="Q581" s="12"/>
      <c r="R581" s="41" t="str">
        <f t="shared" si="75"/>
        <v/>
      </c>
      <c r="S581" s="41">
        <f t="shared" si="75"/>
        <v>2426447.58</v>
      </c>
      <c r="T581" s="41" t="str">
        <f t="shared" si="75"/>
        <v/>
      </c>
      <c r="U581" s="41" t="str">
        <f t="shared" si="74"/>
        <v/>
      </c>
      <c r="V581" s="41" t="str">
        <f t="shared" si="74"/>
        <v/>
      </c>
      <c r="W581" s="41" t="str">
        <f t="shared" si="74"/>
        <v/>
      </c>
      <c r="X581" s="41" t="str">
        <f t="shared" si="74"/>
        <v/>
      </c>
      <c r="Y581" s="14">
        <f t="shared" si="80"/>
        <v>0</v>
      </c>
      <c r="Z581" s="12"/>
      <c r="AA581" s="10" t="str">
        <f t="shared" si="77"/>
        <v/>
      </c>
      <c r="AB581" s="10">
        <f t="shared" si="77"/>
        <v>32210.645714285714</v>
      </c>
      <c r="AC581" s="10" t="str">
        <f t="shared" si="77"/>
        <v/>
      </c>
      <c r="AD581" s="10" t="str">
        <f t="shared" si="76"/>
        <v/>
      </c>
      <c r="AE581" s="10" t="str">
        <f t="shared" si="76"/>
        <v/>
      </c>
      <c r="AF581" s="10" t="str">
        <f t="shared" si="76"/>
        <v/>
      </c>
      <c r="AG581" s="10" t="str">
        <f t="shared" si="76"/>
        <v/>
      </c>
      <c r="AH581" s="14">
        <f t="shared" si="81"/>
        <v>0</v>
      </c>
      <c r="AI581" s="12"/>
      <c r="AJ581" s="11" t="str">
        <f>IFERROR(VLOOKUP(A581,'[1]BP-18 Line Detail'!A$1:AJ$65536,36,FALSE),"")</f>
        <v>All Network</v>
      </c>
    </row>
    <row r="582" spans="1:36" x14ac:dyDescent="0.3">
      <c r="A582" s="15" t="s">
        <v>1633</v>
      </c>
      <c r="B582" s="29" t="str">
        <f>VLOOKUP(A582,'[1]Line Pivot'!A$1:C$65536,2,FALSE)</f>
        <v>RAVER TAP TO SCHULTZ-ECHO LAKE NO 1</v>
      </c>
      <c r="C582" s="10">
        <f>VLOOKUP(A582,'[1]Line Pivot'!A$1:C$65536,3,FALSE)</f>
        <v>922568.85</v>
      </c>
      <c r="D582" s="10">
        <f>IFERROR(VLOOKUP(A582,'[1]BP-18 Line Detail'!A$1:C$65536,3,FALSE),"")</f>
        <v>922568.85</v>
      </c>
      <c r="E582" s="11">
        <f t="shared" si="78"/>
        <v>0</v>
      </c>
      <c r="F582" s="12"/>
      <c r="G582" s="10">
        <f>IFERROR(VLOOKUP(A582,'[1]O&amp;M Pivot'!M$1:V$65536,10,FALSE),0)</f>
        <v>1152.4028571428573</v>
      </c>
      <c r="H582" s="12"/>
      <c r="I582" s="13" t="s">
        <v>31</v>
      </c>
      <c r="J582" s="13">
        <v>1</v>
      </c>
      <c r="K582" s="13" t="s">
        <v>31</v>
      </c>
      <c r="L582" s="13" t="s">
        <v>31</v>
      </c>
      <c r="M582" s="13" t="s">
        <v>31</v>
      </c>
      <c r="N582" s="13" t="s">
        <v>31</v>
      </c>
      <c r="O582" s="13" t="s">
        <v>31</v>
      </c>
      <c r="P582" s="13">
        <f t="shared" si="79"/>
        <v>1</v>
      </c>
      <c r="Q582" s="12"/>
      <c r="R582" s="41" t="str">
        <f t="shared" si="75"/>
        <v/>
      </c>
      <c r="S582" s="41">
        <f t="shared" si="75"/>
        <v>922568.85</v>
      </c>
      <c r="T582" s="41" t="str">
        <f t="shared" si="75"/>
        <v/>
      </c>
      <c r="U582" s="41" t="str">
        <f t="shared" si="74"/>
        <v/>
      </c>
      <c r="V582" s="41" t="str">
        <f t="shared" si="74"/>
        <v/>
      </c>
      <c r="W582" s="41" t="str">
        <f t="shared" si="74"/>
        <v/>
      </c>
      <c r="X582" s="41" t="str">
        <f t="shared" si="74"/>
        <v/>
      </c>
      <c r="Y582" s="14">
        <f t="shared" si="80"/>
        <v>0</v>
      </c>
      <c r="Z582" s="12"/>
      <c r="AA582" s="10" t="str">
        <f t="shared" si="77"/>
        <v/>
      </c>
      <c r="AB582" s="10">
        <f t="shared" si="77"/>
        <v>1152.4028571428573</v>
      </c>
      <c r="AC582" s="10" t="str">
        <f t="shared" si="77"/>
        <v/>
      </c>
      <c r="AD582" s="10" t="str">
        <f t="shared" si="76"/>
        <v/>
      </c>
      <c r="AE582" s="10" t="str">
        <f t="shared" si="76"/>
        <v/>
      </c>
      <c r="AF582" s="10" t="str">
        <f t="shared" si="76"/>
        <v/>
      </c>
      <c r="AG582" s="10" t="str">
        <f t="shared" si="76"/>
        <v/>
      </c>
      <c r="AH582" s="14">
        <f t="shared" si="81"/>
        <v>0</v>
      </c>
      <c r="AI582" s="12"/>
      <c r="AJ582" s="11" t="str">
        <f>IFERROR(VLOOKUP(A582,'[1]BP-18 Line Detail'!A$1:AJ$65536,36,FALSE),"")</f>
        <v>All Network</v>
      </c>
    </row>
    <row r="583" spans="1:36" x14ac:dyDescent="0.3">
      <c r="A583" s="15" t="s">
        <v>1634</v>
      </c>
      <c r="B583" s="29" t="str">
        <f>VLOOKUP(A583,'[1]Line Pivot'!A$1:C$65536,2,FALSE)</f>
        <v>RAVER-COVINGTON NO 1</v>
      </c>
      <c r="C583" s="10">
        <f>VLOOKUP(A583,'[1]Line Pivot'!A$1:C$65536,3,FALSE)</f>
        <v>2290044.8130000001</v>
      </c>
      <c r="D583" s="10">
        <f>IFERROR(VLOOKUP(A583,'[1]BP-18 Line Detail'!A$1:C$65536,3,FALSE),"")</f>
        <v>2290044.8130000001</v>
      </c>
      <c r="E583" s="11">
        <f t="shared" si="78"/>
        <v>0</v>
      </c>
      <c r="F583" s="12"/>
      <c r="G583" s="10">
        <f>IFERROR(VLOOKUP(A583,'[1]O&amp;M Pivot'!M$1:V$65536,10,FALSE),0)</f>
        <v>6781.8871428571438</v>
      </c>
      <c r="H583" s="12"/>
      <c r="I583" s="13" t="s">
        <v>31</v>
      </c>
      <c r="J583" s="13">
        <v>1</v>
      </c>
      <c r="K583" s="13" t="s">
        <v>31</v>
      </c>
      <c r="L583" s="13" t="s">
        <v>31</v>
      </c>
      <c r="M583" s="13" t="s">
        <v>31</v>
      </c>
      <c r="N583" s="13" t="s">
        <v>31</v>
      </c>
      <c r="O583" s="13" t="s">
        <v>31</v>
      </c>
      <c r="P583" s="13">
        <f t="shared" si="79"/>
        <v>1</v>
      </c>
      <c r="Q583" s="12"/>
      <c r="R583" s="41" t="str">
        <f t="shared" si="75"/>
        <v/>
      </c>
      <c r="S583" s="41">
        <f t="shared" si="75"/>
        <v>2290044.8130000001</v>
      </c>
      <c r="T583" s="41" t="str">
        <f t="shared" si="75"/>
        <v/>
      </c>
      <c r="U583" s="41" t="str">
        <f t="shared" si="74"/>
        <v/>
      </c>
      <c r="V583" s="41" t="str">
        <f t="shared" si="74"/>
        <v/>
      </c>
      <c r="W583" s="41" t="str">
        <f t="shared" si="74"/>
        <v/>
      </c>
      <c r="X583" s="41" t="str">
        <f t="shared" si="74"/>
        <v/>
      </c>
      <c r="Y583" s="14">
        <f t="shared" si="80"/>
        <v>0</v>
      </c>
      <c r="Z583" s="12"/>
      <c r="AA583" s="10" t="str">
        <f t="shared" si="77"/>
        <v/>
      </c>
      <c r="AB583" s="10">
        <f t="shared" si="77"/>
        <v>6781.8871428571438</v>
      </c>
      <c r="AC583" s="10" t="str">
        <f t="shared" si="77"/>
        <v/>
      </c>
      <c r="AD583" s="10" t="str">
        <f t="shared" si="76"/>
        <v/>
      </c>
      <c r="AE583" s="10" t="str">
        <f t="shared" si="76"/>
        <v/>
      </c>
      <c r="AF583" s="10" t="str">
        <f t="shared" si="76"/>
        <v/>
      </c>
      <c r="AG583" s="10" t="str">
        <f t="shared" si="76"/>
        <v/>
      </c>
      <c r="AH583" s="14">
        <f t="shared" si="81"/>
        <v>0</v>
      </c>
      <c r="AI583" s="12"/>
      <c r="AJ583" s="11" t="str">
        <f>IFERROR(VLOOKUP(A583,'[1]BP-18 Line Detail'!A$1:AJ$65536,36,FALSE),"")</f>
        <v>All Network</v>
      </c>
    </row>
    <row r="584" spans="1:36" x14ac:dyDescent="0.3">
      <c r="A584" s="15" t="s">
        <v>1635</v>
      </c>
      <c r="B584" s="29" t="str">
        <f>VLOOKUP(A584,'[1]Line Pivot'!A$1:C$65536,2,FALSE)</f>
        <v>RAVER-COVINGTON NO 2</v>
      </c>
      <c r="C584" s="10">
        <f>VLOOKUP(A584,'[1]Line Pivot'!A$1:C$65536,3,FALSE)</f>
        <v>1295591.983</v>
      </c>
      <c r="D584" s="10">
        <f>IFERROR(VLOOKUP(A584,'[1]BP-18 Line Detail'!A$1:C$65536,3,FALSE),"")</f>
        <v>1295591.983</v>
      </c>
      <c r="E584" s="11">
        <f t="shared" si="78"/>
        <v>0</v>
      </c>
      <c r="F584" s="12"/>
      <c r="G584" s="10">
        <f>IFERROR(VLOOKUP(A584,'[1]O&amp;M Pivot'!M$1:V$65536,10,FALSE),0)</f>
        <v>5574.6314285714279</v>
      </c>
      <c r="H584" s="12"/>
      <c r="I584" s="13" t="s">
        <v>31</v>
      </c>
      <c r="J584" s="13">
        <v>1</v>
      </c>
      <c r="K584" s="13" t="s">
        <v>31</v>
      </c>
      <c r="L584" s="13" t="s">
        <v>31</v>
      </c>
      <c r="M584" s="13" t="s">
        <v>31</v>
      </c>
      <c r="N584" s="13" t="s">
        <v>31</v>
      </c>
      <c r="O584" s="13" t="s">
        <v>31</v>
      </c>
      <c r="P584" s="13">
        <f t="shared" si="79"/>
        <v>1</v>
      </c>
      <c r="Q584" s="12"/>
      <c r="R584" s="41" t="str">
        <f t="shared" si="75"/>
        <v/>
      </c>
      <c r="S584" s="41">
        <f t="shared" si="75"/>
        <v>1295591.983</v>
      </c>
      <c r="T584" s="41" t="str">
        <f t="shared" si="75"/>
        <v/>
      </c>
      <c r="U584" s="41" t="str">
        <f t="shared" si="74"/>
        <v/>
      </c>
      <c r="V584" s="41" t="str">
        <f t="shared" si="74"/>
        <v/>
      </c>
      <c r="W584" s="41" t="str">
        <f t="shared" si="74"/>
        <v/>
      </c>
      <c r="X584" s="41" t="str">
        <f t="shared" si="74"/>
        <v/>
      </c>
      <c r="Y584" s="14">
        <f t="shared" si="80"/>
        <v>0</v>
      </c>
      <c r="Z584" s="12"/>
      <c r="AA584" s="10" t="str">
        <f t="shared" si="77"/>
        <v/>
      </c>
      <c r="AB584" s="10">
        <f t="shared" si="77"/>
        <v>5574.6314285714279</v>
      </c>
      <c r="AC584" s="10" t="str">
        <f t="shared" si="77"/>
        <v/>
      </c>
      <c r="AD584" s="10" t="str">
        <f t="shared" si="76"/>
        <v/>
      </c>
      <c r="AE584" s="10" t="str">
        <f t="shared" si="76"/>
        <v/>
      </c>
      <c r="AF584" s="10" t="str">
        <f t="shared" si="76"/>
        <v/>
      </c>
      <c r="AG584" s="10" t="str">
        <f t="shared" si="76"/>
        <v/>
      </c>
      <c r="AH584" s="14">
        <f t="shared" si="81"/>
        <v>0</v>
      </c>
      <c r="AI584" s="12"/>
      <c r="AJ584" s="11" t="str">
        <f>IFERROR(VLOOKUP(A584,'[1]BP-18 Line Detail'!A$1:AJ$65536,36,FALSE),"")</f>
        <v>All Network</v>
      </c>
    </row>
    <row r="585" spans="1:36" x14ac:dyDescent="0.3">
      <c r="A585" s="15" t="s">
        <v>1636</v>
      </c>
      <c r="B585" s="29" t="str">
        <f>VLOOKUP(A585,'[1]Line Pivot'!A$1:C$65536,2,FALSE)</f>
        <v>RAVER-ECHO LAKE NO 1</v>
      </c>
      <c r="C585" s="10">
        <f>VLOOKUP(A585,'[1]Line Pivot'!A$1:C$65536,3,FALSE)</f>
        <v>2190124.71</v>
      </c>
      <c r="D585" s="10">
        <f>IFERROR(VLOOKUP(A585,'[1]BP-18 Line Detail'!A$1:C$65536,3,FALSE),"")</f>
        <v>2190124.71</v>
      </c>
      <c r="E585" s="11">
        <f t="shared" si="78"/>
        <v>0</v>
      </c>
      <c r="F585" s="12"/>
      <c r="G585" s="10">
        <f>IFERROR(VLOOKUP(A585,'[1]O&amp;M Pivot'!M$1:V$65536,10,FALSE),0)</f>
        <v>7475.6914285714283</v>
      </c>
      <c r="H585" s="12"/>
      <c r="I585" s="13" t="s">
        <v>31</v>
      </c>
      <c r="J585" s="13">
        <v>1</v>
      </c>
      <c r="K585" s="13" t="s">
        <v>31</v>
      </c>
      <c r="L585" s="13" t="s">
        <v>31</v>
      </c>
      <c r="M585" s="13" t="s">
        <v>31</v>
      </c>
      <c r="N585" s="13" t="s">
        <v>31</v>
      </c>
      <c r="O585" s="13" t="s">
        <v>31</v>
      </c>
      <c r="P585" s="13">
        <f t="shared" si="79"/>
        <v>1</v>
      </c>
      <c r="Q585" s="12"/>
      <c r="R585" s="41" t="str">
        <f t="shared" si="75"/>
        <v/>
      </c>
      <c r="S585" s="41">
        <f t="shared" si="75"/>
        <v>2190124.71</v>
      </c>
      <c r="T585" s="41" t="str">
        <f t="shared" si="75"/>
        <v/>
      </c>
      <c r="U585" s="41" t="str">
        <f t="shared" si="74"/>
        <v/>
      </c>
      <c r="V585" s="41" t="str">
        <f t="shared" si="74"/>
        <v/>
      </c>
      <c r="W585" s="41" t="str">
        <f t="shared" si="74"/>
        <v/>
      </c>
      <c r="X585" s="41" t="str">
        <f t="shared" si="74"/>
        <v/>
      </c>
      <c r="Y585" s="14">
        <f t="shared" si="80"/>
        <v>0</v>
      </c>
      <c r="Z585" s="12"/>
      <c r="AA585" s="10" t="str">
        <f t="shared" si="77"/>
        <v/>
      </c>
      <c r="AB585" s="10">
        <f t="shared" si="77"/>
        <v>7475.6914285714283</v>
      </c>
      <c r="AC585" s="10" t="str">
        <f t="shared" si="77"/>
        <v/>
      </c>
      <c r="AD585" s="10" t="str">
        <f t="shared" si="76"/>
        <v/>
      </c>
      <c r="AE585" s="10" t="str">
        <f t="shared" si="76"/>
        <v/>
      </c>
      <c r="AF585" s="10" t="str">
        <f t="shared" si="76"/>
        <v/>
      </c>
      <c r="AG585" s="10" t="str">
        <f t="shared" si="76"/>
        <v/>
      </c>
      <c r="AH585" s="14">
        <f t="shared" si="81"/>
        <v>0</v>
      </c>
      <c r="AI585" s="12"/>
      <c r="AJ585" s="11" t="str">
        <f>IFERROR(VLOOKUP(A585,'[1]BP-18 Line Detail'!A$1:AJ$65536,36,FALSE),"")</f>
        <v>All Network</v>
      </c>
    </row>
    <row r="586" spans="1:36" x14ac:dyDescent="0.3">
      <c r="A586" s="15" t="s">
        <v>1637</v>
      </c>
      <c r="B586" s="29" t="str">
        <f>VLOOKUP(A586,'[1]Line Pivot'!A$1:C$65536,2,FALSE)</f>
        <v>RAVER-PAUL NO 1</v>
      </c>
      <c r="C586" s="10">
        <f>VLOOKUP(A586,'[1]Line Pivot'!A$1:C$65536,3,FALSE)</f>
        <v>11782191.57</v>
      </c>
      <c r="D586" s="10">
        <f>IFERROR(VLOOKUP(A586,'[1]BP-18 Line Detail'!A$1:C$65536,3,FALSE),"")</f>
        <v>11782191.57</v>
      </c>
      <c r="E586" s="11">
        <f t="shared" si="78"/>
        <v>0</v>
      </c>
      <c r="F586" s="12"/>
      <c r="G586" s="10">
        <f>IFERROR(VLOOKUP(A586,'[1]O&amp;M Pivot'!M$1:V$65536,10,FALSE),0)</f>
        <v>38536.451428571432</v>
      </c>
      <c r="H586" s="12"/>
      <c r="I586" s="13" t="s">
        <v>31</v>
      </c>
      <c r="J586" s="13">
        <v>1</v>
      </c>
      <c r="K586" s="13" t="s">
        <v>31</v>
      </c>
      <c r="L586" s="13" t="s">
        <v>31</v>
      </c>
      <c r="M586" s="13" t="s">
        <v>31</v>
      </c>
      <c r="N586" s="13" t="s">
        <v>31</v>
      </c>
      <c r="O586" s="13" t="s">
        <v>31</v>
      </c>
      <c r="P586" s="13">
        <f t="shared" si="79"/>
        <v>1</v>
      </c>
      <c r="Q586" s="12"/>
      <c r="R586" s="41" t="str">
        <f t="shared" si="75"/>
        <v/>
      </c>
      <c r="S586" s="41">
        <f t="shared" si="75"/>
        <v>11782191.57</v>
      </c>
      <c r="T586" s="41" t="str">
        <f t="shared" si="75"/>
        <v/>
      </c>
      <c r="U586" s="41" t="str">
        <f t="shared" si="74"/>
        <v/>
      </c>
      <c r="V586" s="41" t="str">
        <f t="shared" si="74"/>
        <v/>
      </c>
      <c r="W586" s="41" t="str">
        <f t="shared" si="74"/>
        <v/>
      </c>
      <c r="X586" s="41" t="str">
        <f t="shared" si="74"/>
        <v/>
      </c>
      <c r="Y586" s="14">
        <f t="shared" si="80"/>
        <v>0</v>
      </c>
      <c r="Z586" s="12"/>
      <c r="AA586" s="10" t="str">
        <f t="shared" si="77"/>
        <v/>
      </c>
      <c r="AB586" s="10">
        <f t="shared" si="77"/>
        <v>38536.451428571432</v>
      </c>
      <c r="AC586" s="10" t="str">
        <f t="shared" si="77"/>
        <v/>
      </c>
      <c r="AD586" s="10" t="str">
        <f t="shared" si="76"/>
        <v/>
      </c>
      <c r="AE586" s="10" t="str">
        <f t="shared" si="76"/>
        <v/>
      </c>
      <c r="AF586" s="10" t="str">
        <f t="shared" si="76"/>
        <v/>
      </c>
      <c r="AG586" s="10" t="str">
        <f t="shared" si="76"/>
        <v/>
      </c>
      <c r="AH586" s="14">
        <f t="shared" si="81"/>
        <v>0</v>
      </c>
      <c r="AI586" s="12"/>
      <c r="AJ586" s="11" t="str">
        <f>IFERROR(VLOOKUP(A586,'[1]BP-18 Line Detail'!A$1:AJ$65536,36,FALSE),"")</f>
        <v>All Network</v>
      </c>
    </row>
    <row r="587" spans="1:36" x14ac:dyDescent="0.3">
      <c r="A587" s="15" t="s">
        <v>1638</v>
      </c>
      <c r="B587" s="29" t="str">
        <f>VLOOKUP(A587,'[1]Line Pivot'!A$1:C$65536,2,FALSE)</f>
        <v>RAVER-PAUL NO 1 ML KING CO</v>
      </c>
      <c r="C587" s="10">
        <f>VLOOKUP(A587,'[1]Line Pivot'!A$1:C$65536,3,FALSE)</f>
        <v>182765.11</v>
      </c>
      <c r="D587" s="10">
        <f>IFERROR(VLOOKUP(A587,'[1]BP-18 Line Detail'!A$1:C$65536,3,FALSE),"")</f>
        <v>182765.11</v>
      </c>
      <c r="E587" s="11">
        <f t="shared" si="78"/>
        <v>0</v>
      </c>
      <c r="F587" s="12"/>
      <c r="G587" s="10">
        <f>IFERROR(VLOOKUP(A587,'[1]O&amp;M Pivot'!M$1:V$65536,10,FALSE),0)</f>
        <v>0</v>
      </c>
      <c r="H587" s="12"/>
      <c r="I587" s="13" t="s">
        <v>31</v>
      </c>
      <c r="J587" s="13">
        <v>1</v>
      </c>
      <c r="K587" s="13" t="s">
        <v>31</v>
      </c>
      <c r="L587" s="13" t="s">
        <v>31</v>
      </c>
      <c r="M587" s="13" t="s">
        <v>31</v>
      </c>
      <c r="N587" s="13" t="s">
        <v>31</v>
      </c>
      <c r="O587" s="13" t="s">
        <v>31</v>
      </c>
      <c r="P587" s="13">
        <f t="shared" si="79"/>
        <v>1</v>
      </c>
      <c r="Q587" s="12"/>
      <c r="R587" s="41" t="str">
        <f t="shared" si="75"/>
        <v/>
      </c>
      <c r="S587" s="41">
        <f t="shared" si="75"/>
        <v>182765.11</v>
      </c>
      <c r="T587" s="41" t="str">
        <f t="shared" si="75"/>
        <v/>
      </c>
      <c r="U587" s="41" t="str">
        <f t="shared" si="74"/>
        <v/>
      </c>
      <c r="V587" s="41" t="str">
        <f t="shared" si="74"/>
        <v/>
      </c>
      <c r="W587" s="41" t="str">
        <f t="shared" si="74"/>
        <v/>
      </c>
      <c r="X587" s="41" t="str">
        <f t="shared" si="74"/>
        <v/>
      </c>
      <c r="Y587" s="14">
        <f t="shared" si="80"/>
        <v>0</v>
      </c>
      <c r="Z587" s="12"/>
      <c r="AA587" s="10" t="str">
        <f t="shared" si="77"/>
        <v/>
      </c>
      <c r="AB587" s="10">
        <f t="shared" si="77"/>
        <v>0</v>
      </c>
      <c r="AC587" s="10" t="str">
        <f t="shared" si="77"/>
        <v/>
      </c>
      <c r="AD587" s="10" t="str">
        <f t="shared" si="76"/>
        <v/>
      </c>
      <c r="AE587" s="10" t="str">
        <f t="shared" si="76"/>
        <v/>
      </c>
      <c r="AF587" s="10" t="str">
        <f t="shared" si="76"/>
        <v/>
      </c>
      <c r="AG587" s="10" t="str">
        <f t="shared" si="76"/>
        <v/>
      </c>
      <c r="AH587" s="14">
        <f t="shared" si="81"/>
        <v>0</v>
      </c>
      <c r="AI587" s="12"/>
      <c r="AJ587" s="11" t="str">
        <f>IFERROR(VLOOKUP(A587,'[1]BP-18 Line Detail'!A$1:AJ$65536,36,FALSE),"")</f>
        <v>MLEASE All Network</v>
      </c>
    </row>
    <row r="588" spans="1:36" x14ac:dyDescent="0.3">
      <c r="A588" s="15" t="s">
        <v>1639</v>
      </c>
      <c r="B588" s="29" t="str">
        <f>VLOOKUP(A588,'[1]Line Pivot'!A$1:C$65536,2,FALSE)</f>
        <v>RAVER-PAUL NO 1 ML LEWIS CO</v>
      </c>
      <c r="C588" s="10">
        <f>VLOOKUP(A588,'[1]Line Pivot'!A$1:C$65536,3,FALSE)</f>
        <v>86573.26</v>
      </c>
      <c r="D588" s="10">
        <f>IFERROR(VLOOKUP(A588,'[1]BP-18 Line Detail'!A$1:C$65536,3,FALSE),"")</f>
        <v>86573.26</v>
      </c>
      <c r="E588" s="11">
        <f t="shared" si="78"/>
        <v>0</v>
      </c>
      <c r="F588" s="12"/>
      <c r="G588" s="10">
        <f>IFERROR(VLOOKUP(A588,'[1]O&amp;M Pivot'!M$1:V$65536,10,FALSE),0)</f>
        <v>0</v>
      </c>
      <c r="H588" s="12"/>
      <c r="I588" s="13" t="s">
        <v>31</v>
      </c>
      <c r="J588" s="13">
        <v>1</v>
      </c>
      <c r="K588" s="13" t="s">
        <v>31</v>
      </c>
      <c r="L588" s="13" t="s">
        <v>31</v>
      </c>
      <c r="M588" s="13" t="s">
        <v>31</v>
      </c>
      <c r="N588" s="13" t="s">
        <v>31</v>
      </c>
      <c r="O588" s="13" t="s">
        <v>31</v>
      </c>
      <c r="P588" s="13">
        <f t="shared" si="79"/>
        <v>1</v>
      </c>
      <c r="Q588" s="12"/>
      <c r="R588" s="41" t="str">
        <f t="shared" si="75"/>
        <v/>
      </c>
      <c r="S588" s="41">
        <f t="shared" si="75"/>
        <v>86573.26</v>
      </c>
      <c r="T588" s="41" t="str">
        <f t="shared" si="75"/>
        <v/>
      </c>
      <c r="U588" s="41" t="str">
        <f t="shared" si="74"/>
        <v/>
      </c>
      <c r="V588" s="41" t="str">
        <f t="shared" si="74"/>
        <v/>
      </c>
      <c r="W588" s="41" t="str">
        <f t="shared" si="74"/>
        <v/>
      </c>
      <c r="X588" s="41" t="str">
        <f t="shared" si="74"/>
        <v/>
      </c>
      <c r="Y588" s="14">
        <f t="shared" si="80"/>
        <v>0</v>
      </c>
      <c r="Z588" s="12"/>
      <c r="AA588" s="10" t="str">
        <f t="shared" si="77"/>
        <v/>
      </c>
      <c r="AB588" s="10">
        <f t="shared" si="77"/>
        <v>0</v>
      </c>
      <c r="AC588" s="10" t="str">
        <f t="shared" si="77"/>
        <v/>
      </c>
      <c r="AD588" s="10" t="str">
        <f t="shared" si="76"/>
        <v/>
      </c>
      <c r="AE588" s="10" t="str">
        <f t="shared" si="76"/>
        <v/>
      </c>
      <c r="AF588" s="10" t="str">
        <f t="shared" si="76"/>
        <v/>
      </c>
      <c r="AG588" s="10" t="str">
        <f t="shared" si="76"/>
        <v/>
      </c>
      <c r="AH588" s="14">
        <f t="shared" si="81"/>
        <v>0</v>
      </c>
      <c r="AI588" s="12"/>
      <c r="AJ588" s="11" t="str">
        <f>IFERROR(VLOOKUP(A588,'[1]BP-18 Line Detail'!A$1:AJ$65536,36,FALSE),"")</f>
        <v>MLEASE All Network</v>
      </c>
    </row>
    <row r="589" spans="1:36" x14ac:dyDescent="0.3">
      <c r="A589" s="15" t="s">
        <v>1640</v>
      </c>
      <c r="B589" s="29" t="str">
        <f>VLOOKUP(A589,'[1]Line Pivot'!A$1:C$65536,2,FALSE)</f>
        <v>RAVER-PAUL NO 1 ML PIERCE CO</v>
      </c>
      <c r="C589" s="10">
        <f>VLOOKUP(A589,'[1]Line Pivot'!A$1:C$65536,3,FALSE)</f>
        <v>461722.9</v>
      </c>
      <c r="D589" s="10">
        <f>IFERROR(VLOOKUP(A589,'[1]BP-18 Line Detail'!A$1:C$65536,3,FALSE),"")</f>
        <v>461722.9</v>
      </c>
      <c r="E589" s="11">
        <f t="shared" si="78"/>
        <v>0</v>
      </c>
      <c r="F589" s="12"/>
      <c r="G589" s="10">
        <f>IFERROR(VLOOKUP(A589,'[1]O&amp;M Pivot'!M$1:V$65536,10,FALSE),0)</f>
        <v>0</v>
      </c>
      <c r="H589" s="12"/>
      <c r="I589" s="13" t="s">
        <v>31</v>
      </c>
      <c r="J589" s="13">
        <v>1</v>
      </c>
      <c r="K589" s="13" t="s">
        <v>31</v>
      </c>
      <c r="L589" s="13" t="s">
        <v>31</v>
      </c>
      <c r="M589" s="13" t="s">
        <v>31</v>
      </c>
      <c r="N589" s="13" t="s">
        <v>31</v>
      </c>
      <c r="O589" s="13" t="s">
        <v>31</v>
      </c>
      <c r="P589" s="13">
        <f t="shared" si="79"/>
        <v>1</v>
      </c>
      <c r="Q589" s="12"/>
      <c r="R589" s="41" t="str">
        <f t="shared" si="75"/>
        <v/>
      </c>
      <c r="S589" s="41">
        <f t="shared" si="75"/>
        <v>461722.9</v>
      </c>
      <c r="T589" s="41" t="str">
        <f t="shared" si="75"/>
        <v/>
      </c>
      <c r="U589" s="41" t="str">
        <f t="shared" si="74"/>
        <v/>
      </c>
      <c r="V589" s="41" t="str">
        <f t="shared" si="74"/>
        <v/>
      </c>
      <c r="W589" s="41" t="str">
        <f t="shared" si="74"/>
        <v/>
      </c>
      <c r="X589" s="41" t="str">
        <f t="shared" si="74"/>
        <v/>
      </c>
      <c r="Y589" s="14">
        <f t="shared" si="80"/>
        <v>0</v>
      </c>
      <c r="Z589" s="12"/>
      <c r="AA589" s="10" t="str">
        <f t="shared" si="77"/>
        <v/>
      </c>
      <c r="AB589" s="10">
        <f t="shared" si="77"/>
        <v>0</v>
      </c>
      <c r="AC589" s="10" t="str">
        <f t="shared" si="77"/>
        <v/>
      </c>
      <c r="AD589" s="10" t="str">
        <f t="shared" si="76"/>
        <v/>
      </c>
      <c r="AE589" s="10" t="str">
        <f t="shared" si="76"/>
        <v/>
      </c>
      <c r="AF589" s="10" t="str">
        <f t="shared" si="76"/>
        <v/>
      </c>
      <c r="AG589" s="10" t="str">
        <f t="shared" si="76"/>
        <v/>
      </c>
      <c r="AH589" s="14">
        <f t="shared" si="81"/>
        <v>0</v>
      </c>
      <c r="AI589" s="12"/>
      <c r="AJ589" s="11" t="str">
        <f>IFERROR(VLOOKUP(A589,'[1]BP-18 Line Detail'!A$1:AJ$65536,36,FALSE),"")</f>
        <v>MLEASE All Network</v>
      </c>
    </row>
    <row r="590" spans="1:36" x14ac:dyDescent="0.3">
      <c r="A590" s="15" t="s">
        <v>1641</v>
      </c>
      <c r="B590" s="29" t="str">
        <f>VLOOKUP(A590,'[1]Line Pivot'!A$1:C$65536,2,FALSE)</f>
        <v>RAVER-PAUL NO 1 ML THURSTON CO</v>
      </c>
      <c r="C590" s="10">
        <f>VLOOKUP(A590,'[1]Line Pivot'!A$1:C$65536,3,FALSE)</f>
        <v>230861.54</v>
      </c>
      <c r="D590" s="10">
        <f>IFERROR(VLOOKUP(A590,'[1]BP-18 Line Detail'!A$1:C$65536,3,FALSE),"")</f>
        <v>230861.54</v>
      </c>
      <c r="E590" s="11">
        <f t="shared" si="78"/>
        <v>0</v>
      </c>
      <c r="F590" s="12"/>
      <c r="G590" s="10">
        <f>IFERROR(VLOOKUP(A590,'[1]O&amp;M Pivot'!M$1:V$65536,10,FALSE),0)</f>
        <v>0</v>
      </c>
      <c r="H590" s="12"/>
      <c r="I590" s="13" t="s">
        <v>31</v>
      </c>
      <c r="J590" s="13">
        <v>1</v>
      </c>
      <c r="K590" s="13" t="s">
        <v>31</v>
      </c>
      <c r="L590" s="13" t="s">
        <v>31</v>
      </c>
      <c r="M590" s="13" t="s">
        <v>31</v>
      </c>
      <c r="N590" s="13" t="s">
        <v>31</v>
      </c>
      <c r="O590" s="13" t="s">
        <v>31</v>
      </c>
      <c r="P590" s="13">
        <f t="shared" si="79"/>
        <v>1</v>
      </c>
      <c r="Q590" s="12"/>
      <c r="R590" s="41" t="str">
        <f t="shared" si="75"/>
        <v/>
      </c>
      <c r="S590" s="41">
        <f t="shared" si="75"/>
        <v>230861.54</v>
      </c>
      <c r="T590" s="41" t="str">
        <f t="shared" si="75"/>
        <v/>
      </c>
      <c r="U590" s="41" t="str">
        <f t="shared" si="74"/>
        <v/>
      </c>
      <c r="V590" s="41" t="str">
        <f t="shared" si="74"/>
        <v/>
      </c>
      <c r="W590" s="41" t="str">
        <f t="shared" si="74"/>
        <v/>
      </c>
      <c r="X590" s="41" t="str">
        <f t="shared" si="74"/>
        <v/>
      </c>
      <c r="Y590" s="14">
        <f t="shared" si="80"/>
        <v>0</v>
      </c>
      <c r="Z590" s="12"/>
      <c r="AA590" s="10" t="str">
        <f t="shared" si="77"/>
        <v/>
      </c>
      <c r="AB590" s="10">
        <f t="shared" si="77"/>
        <v>0</v>
      </c>
      <c r="AC590" s="10" t="str">
        <f t="shared" si="77"/>
        <v/>
      </c>
      <c r="AD590" s="10" t="str">
        <f t="shared" si="76"/>
        <v/>
      </c>
      <c r="AE590" s="10" t="str">
        <f t="shared" si="76"/>
        <v/>
      </c>
      <c r="AF590" s="10" t="str">
        <f t="shared" si="76"/>
        <v/>
      </c>
      <c r="AG590" s="10" t="str">
        <f t="shared" si="76"/>
        <v/>
      </c>
      <c r="AH590" s="14">
        <f t="shared" si="81"/>
        <v>0</v>
      </c>
      <c r="AI590" s="12"/>
      <c r="AJ590" s="11" t="str">
        <f>IFERROR(VLOOKUP(A590,'[1]BP-18 Line Detail'!A$1:AJ$65536,36,FALSE),"")</f>
        <v>MLEASE All Network</v>
      </c>
    </row>
    <row r="591" spans="1:36" x14ac:dyDescent="0.3">
      <c r="A591" s="15" t="s">
        <v>1642</v>
      </c>
      <c r="B591" s="29" t="str">
        <f>VLOOKUP(A591,'[1]Line Pivot'!A$1:C$65536,2,FALSE)</f>
        <v>RAYMOND-COSMOPOLIS NO 1</v>
      </c>
      <c r="C591" s="10">
        <f>VLOOKUP(A591,'[1]Line Pivot'!A$1:C$65536,3,FALSE)</f>
        <v>10746393.487</v>
      </c>
      <c r="D591" s="10">
        <f>IFERROR(VLOOKUP(A591,'[1]BP-18 Line Detail'!A$1:C$65536,3,FALSE),"")</f>
        <v>10746393.487</v>
      </c>
      <c r="E591" s="11">
        <f t="shared" si="78"/>
        <v>0</v>
      </c>
      <c r="F591" s="12"/>
      <c r="G591" s="10">
        <f>IFERROR(VLOOKUP(A591,'[1]O&amp;M Pivot'!M$1:V$65536,10,FALSE),0)</f>
        <v>6516.0528571428567</v>
      </c>
      <c r="H591" s="12"/>
      <c r="I591" s="13" t="s">
        <v>31</v>
      </c>
      <c r="J591" s="13">
        <v>1</v>
      </c>
      <c r="K591" s="13" t="s">
        <v>31</v>
      </c>
      <c r="L591" s="13" t="s">
        <v>31</v>
      </c>
      <c r="M591" s="13" t="s">
        <v>31</v>
      </c>
      <c r="N591" s="13" t="s">
        <v>31</v>
      </c>
      <c r="O591" s="13" t="s">
        <v>31</v>
      </c>
      <c r="P591" s="13">
        <f t="shared" si="79"/>
        <v>1</v>
      </c>
      <c r="Q591" s="12"/>
      <c r="R591" s="41" t="str">
        <f t="shared" si="75"/>
        <v/>
      </c>
      <c r="S591" s="41">
        <f t="shared" si="75"/>
        <v>10746393.487</v>
      </c>
      <c r="T591" s="41" t="str">
        <f t="shared" si="75"/>
        <v/>
      </c>
      <c r="U591" s="41" t="str">
        <f t="shared" si="74"/>
        <v/>
      </c>
      <c r="V591" s="41" t="str">
        <f t="shared" si="74"/>
        <v/>
      </c>
      <c r="W591" s="41" t="str">
        <f t="shared" si="74"/>
        <v/>
      </c>
      <c r="X591" s="41" t="str">
        <f t="shared" si="74"/>
        <v/>
      </c>
      <c r="Y591" s="14">
        <f t="shared" si="80"/>
        <v>0</v>
      </c>
      <c r="Z591" s="12"/>
      <c r="AA591" s="10" t="str">
        <f t="shared" si="77"/>
        <v/>
      </c>
      <c r="AB591" s="10">
        <f t="shared" si="77"/>
        <v>6516.0528571428567</v>
      </c>
      <c r="AC591" s="10" t="str">
        <f t="shared" si="77"/>
        <v/>
      </c>
      <c r="AD591" s="10" t="str">
        <f t="shared" si="76"/>
        <v/>
      </c>
      <c r="AE591" s="10" t="str">
        <f t="shared" si="76"/>
        <v/>
      </c>
      <c r="AF591" s="10" t="str">
        <f t="shared" si="76"/>
        <v/>
      </c>
      <c r="AG591" s="10" t="str">
        <f t="shared" si="76"/>
        <v/>
      </c>
      <c r="AH591" s="14">
        <f t="shared" si="81"/>
        <v>0</v>
      </c>
      <c r="AI591" s="12"/>
      <c r="AJ591" s="11" t="str">
        <f>IFERROR(VLOOKUP(A591,'[1]BP-18 Line Detail'!A$1:AJ$65536,36,FALSE),"")</f>
        <v>All Network</v>
      </c>
    </row>
    <row r="592" spans="1:36" x14ac:dyDescent="0.3">
      <c r="A592" s="15" t="s">
        <v>1643</v>
      </c>
      <c r="B592" s="29" t="str">
        <f>VLOOKUP(A592,'[1]Line Pivot'!A$1:C$65536,2,FALSE)</f>
        <v>RAYMOND-HENKLE ST. NO 1</v>
      </c>
      <c r="C592" s="10">
        <f>VLOOKUP(A592,'[1]Line Pivot'!A$1:C$65536,3,FALSE)</f>
        <v>422980.79999999993</v>
      </c>
      <c r="D592" s="10">
        <f>IFERROR(VLOOKUP(A592,'[1]BP-18 Line Detail'!A$1:C$65536,3,FALSE),"")</f>
        <v>227205.03000000003</v>
      </c>
      <c r="E592" s="11">
        <f t="shared" si="78"/>
        <v>0.86167005193502921</v>
      </c>
      <c r="F592" s="12"/>
      <c r="G592" s="10">
        <f>IFERROR(VLOOKUP(A592,'[1]O&amp;M Pivot'!M$1:V$65536,10,FALSE),0)</f>
        <v>2685.8028571428572</v>
      </c>
      <c r="H592" s="12"/>
      <c r="I592" s="13" t="s">
        <v>31</v>
      </c>
      <c r="J592" s="13">
        <v>1</v>
      </c>
      <c r="K592" s="13" t="s">
        <v>31</v>
      </c>
      <c r="L592" s="13" t="s">
        <v>31</v>
      </c>
      <c r="M592" s="13" t="s">
        <v>31</v>
      </c>
      <c r="N592" s="13" t="s">
        <v>31</v>
      </c>
      <c r="O592" s="13" t="s">
        <v>31</v>
      </c>
      <c r="P592" s="13">
        <f t="shared" si="79"/>
        <v>1</v>
      </c>
      <c r="Q592" s="12"/>
      <c r="R592" s="41" t="str">
        <f t="shared" si="75"/>
        <v/>
      </c>
      <c r="S592" s="41">
        <f t="shared" si="75"/>
        <v>422980.79999999993</v>
      </c>
      <c r="T592" s="41" t="str">
        <f t="shared" si="75"/>
        <v/>
      </c>
      <c r="U592" s="41" t="str">
        <f t="shared" si="74"/>
        <v/>
      </c>
      <c r="V592" s="41" t="str">
        <f t="shared" si="74"/>
        <v/>
      </c>
      <c r="W592" s="41" t="str">
        <f t="shared" si="74"/>
        <v/>
      </c>
      <c r="X592" s="41" t="str">
        <f t="shared" si="74"/>
        <v/>
      </c>
      <c r="Y592" s="14">
        <f t="shared" si="80"/>
        <v>0</v>
      </c>
      <c r="Z592" s="12"/>
      <c r="AA592" s="10" t="str">
        <f t="shared" si="77"/>
        <v/>
      </c>
      <c r="AB592" s="10">
        <f t="shared" si="77"/>
        <v>2685.8028571428572</v>
      </c>
      <c r="AC592" s="10" t="str">
        <f t="shared" si="77"/>
        <v/>
      </c>
      <c r="AD592" s="10" t="str">
        <f t="shared" si="76"/>
        <v/>
      </c>
      <c r="AE592" s="10" t="str">
        <f t="shared" si="76"/>
        <v/>
      </c>
      <c r="AF592" s="10" t="str">
        <f t="shared" si="76"/>
        <v/>
      </c>
      <c r="AG592" s="10" t="str">
        <f t="shared" si="76"/>
        <v/>
      </c>
      <c r="AH592" s="14">
        <f t="shared" si="81"/>
        <v>0</v>
      </c>
      <c r="AI592" s="12"/>
      <c r="AJ592" s="11" t="str">
        <f>IFERROR(VLOOKUP(A592,'[1]BP-18 Line Detail'!A$1:AJ$65536,36,FALSE),"")</f>
        <v>All Network</v>
      </c>
    </row>
    <row r="593" spans="1:36" x14ac:dyDescent="0.3">
      <c r="A593" s="15" t="s">
        <v>1644</v>
      </c>
      <c r="B593" s="29" t="str">
        <f>VLOOKUP(A593,'[1]Line Pivot'!A$1:C$65536,2,FALSE)</f>
        <v>RAYMOND-WILLAPA RIVER NO 1</v>
      </c>
      <c r="C593" s="10">
        <f>VLOOKUP(A593,'[1]Line Pivot'!A$1:C$65536,3,FALSE)</f>
        <v>844843.86999999988</v>
      </c>
      <c r="D593" s="10">
        <f>IFERROR(VLOOKUP(A593,'[1]BP-18 Line Detail'!A$1:C$65536,3,FALSE),"")</f>
        <v>771442.46999999986</v>
      </c>
      <c r="E593" s="11">
        <f t="shared" si="78"/>
        <v>9.5148248708682104E-2</v>
      </c>
      <c r="F593" s="12"/>
      <c r="G593" s="10">
        <f>IFERROR(VLOOKUP(A593,'[1]O&amp;M Pivot'!M$1:V$65536,10,FALSE),0)</f>
        <v>6758.3728571428574</v>
      </c>
      <c r="H593" s="12"/>
      <c r="I593" s="13" t="s">
        <v>31</v>
      </c>
      <c r="J593" s="13">
        <v>1</v>
      </c>
      <c r="K593" s="13" t="s">
        <v>31</v>
      </c>
      <c r="L593" s="13" t="s">
        <v>31</v>
      </c>
      <c r="M593" s="13" t="s">
        <v>31</v>
      </c>
      <c r="N593" s="13" t="s">
        <v>31</v>
      </c>
      <c r="O593" s="13" t="s">
        <v>31</v>
      </c>
      <c r="P593" s="13">
        <f t="shared" si="79"/>
        <v>1</v>
      </c>
      <c r="Q593" s="12"/>
      <c r="R593" s="41" t="str">
        <f t="shared" si="75"/>
        <v/>
      </c>
      <c r="S593" s="41">
        <f t="shared" si="75"/>
        <v>844843.86999999988</v>
      </c>
      <c r="T593" s="41" t="str">
        <f t="shared" si="75"/>
        <v/>
      </c>
      <c r="U593" s="41" t="str">
        <f t="shared" si="74"/>
        <v/>
      </c>
      <c r="V593" s="41" t="str">
        <f t="shared" si="74"/>
        <v/>
      </c>
      <c r="W593" s="41" t="str">
        <f t="shared" si="74"/>
        <v/>
      </c>
      <c r="X593" s="41" t="str">
        <f t="shared" si="74"/>
        <v/>
      </c>
      <c r="Y593" s="14">
        <f t="shared" si="80"/>
        <v>0</v>
      </c>
      <c r="Z593" s="12"/>
      <c r="AA593" s="10" t="str">
        <f t="shared" si="77"/>
        <v/>
      </c>
      <c r="AB593" s="10">
        <f t="shared" si="77"/>
        <v>6758.3728571428574</v>
      </c>
      <c r="AC593" s="10" t="str">
        <f t="shared" si="77"/>
        <v/>
      </c>
      <c r="AD593" s="10" t="str">
        <f t="shared" si="76"/>
        <v/>
      </c>
      <c r="AE593" s="10" t="str">
        <f t="shared" si="76"/>
        <v/>
      </c>
      <c r="AF593" s="10" t="str">
        <f t="shared" si="76"/>
        <v/>
      </c>
      <c r="AG593" s="10" t="str">
        <f t="shared" si="76"/>
        <v/>
      </c>
      <c r="AH593" s="14">
        <f t="shared" si="81"/>
        <v>0</v>
      </c>
      <c r="AI593" s="12"/>
      <c r="AJ593" s="11" t="str">
        <f>IFERROR(VLOOKUP(A593,'[1]BP-18 Line Detail'!A$1:AJ$65536,36,FALSE),"")</f>
        <v>All Network</v>
      </c>
    </row>
    <row r="594" spans="1:36" x14ac:dyDescent="0.3">
      <c r="A594" s="15" t="s">
        <v>1645</v>
      </c>
      <c r="B594" s="29" t="str">
        <f>VLOOKUP(A594,'[1]Line Pivot'!A$1:C$65536,2,FALSE)</f>
        <v>RED MOUNTAIN-RICHLAND NO 1</v>
      </c>
      <c r="C594" s="10">
        <f>VLOOKUP(A594,'[1]Line Pivot'!A$1:C$65536,3,FALSE)</f>
        <v>438307.24</v>
      </c>
      <c r="D594" s="10">
        <f>IFERROR(VLOOKUP(A594,'[1]BP-18 Line Detail'!A$1:C$65536,3,FALSE),"")</f>
        <v>438307.24000000005</v>
      </c>
      <c r="E594" s="11">
        <f t="shared" si="78"/>
        <v>-1.328010482178378E-16</v>
      </c>
      <c r="F594" s="12"/>
      <c r="G594" s="10">
        <f>IFERROR(VLOOKUP(A594,'[1]O&amp;M Pivot'!M$1:V$65536,10,FALSE),0)</f>
        <v>3365.9357142857148</v>
      </c>
      <c r="H594" s="12"/>
      <c r="I594" s="13" t="s">
        <v>31</v>
      </c>
      <c r="J594" s="13">
        <v>1</v>
      </c>
      <c r="K594" s="13" t="s">
        <v>31</v>
      </c>
      <c r="L594" s="13" t="s">
        <v>31</v>
      </c>
      <c r="M594" s="13" t="s">
        <v>31</v>
      </c>
      <c r="N594" s="13" t="s">
        <v>31</v>
      </c>
      <c r="O594" s="13" t="s">
        <v>31</v>
      </c>
      <c r="P594" s="13">
        <f t="shared" si="79"/>
        <v>1</v>
      </c>
      <c r="Q594" s="12"/>
      <c r="R594" s="41" t="str">
        <f t="shared" si="75"/>
        <v/>
      </c>
      <c r="S594" s="41">
        <f t="shared" si="75"/>
        <v>438307.24</v>
      </c>
      <c r="T594" s="41" t="str">
        <f t="shared" si="75"/>
        <v/>
      </c>
      <c r="U594" s="41" t="str">
        <f t="shared" si="74"/>
        <v/>
      </c>
      <c r="V594" s="41" t="str">
        <f t="shared" si="74"/>
        <v/>
      </c>
      <c r="W594" s="41" t="str">
        <f t="shared" si="74"/>
        <v/>
      </c>
      <c r="X594" s="41" t="str">
        <f t="shared" si="74"/>
        <v/>
      </c>
      <c r="Y594" s="14">
        <f t="shared" si="80"/>
        <v>0</v>
      </c>
      <c r="Z594" s="12"/>
      <c r="AA594" s="10" t="str">
        <f t="shared" si="77"/>
        <v/>
      </c>
      <c r="AB594" s="10">
        <f t="shared" si="77"/>
        <v>3365.9357142857148</v>
      </c>
      <c r="AC594" s="10" t="str">
        <f t="shared" si="77"/>
        <v/>
      </c>
      <c r="AD594" s="10" t="str">
        <f t="shared" si="76"/>
        <v/>
      </c>
      <c r="AE594" s="10" t="str">
        <f t="shared" si="76"/>
        <v/>
      </c>
      <c r="AF594" s="10" t="str">
        <f t="shared" si="76"/>
        <v/>
      </c>
      <c r="AG594" s="10" t="str">
        <f t="shared" si="76"/>
        <v/>
      </c>
      <c r="AH594" s="14">
        <f t="shared" si="81"/>
        <v>0</v>
      </c>
      <c r="AI594" s="12"/>
      <c r="AJ594" s="11" t="str">
        <f>IFERROR(VLOOKUP(A594,'[1]BP-18 Line Detail'!A$1:AJ$65536,36,FALSE),"")</f>
        <v>All Network</v>
      </c>
    </row>
    <row r="595" spans="1:36" x14ac:dyDescent="0.3">
      <c r="A595" s="15" t="s">
        <v>1646</v>
      </c>
      <c r="B595" s="29" t="str">
        <f>VLOOKUP(A595,'[1]Line Pivot'!A$1:C$65536,2,FALSE)</f>
        <v>RED MOUNTAIN-WHITE BLUFFS NO 1</v>
      </c>
      <c r="C595" s="10">
        <f>VLOOKUP(A595,'[1]Line Pivot'!A$1:C$65536,3,FALSE)</f>
        <v>1262059.93</v>
      </c>
      <c r="D595" s="10">
        <f>IFERROR(VLOOKUP(A595,'[1]BP-18 Line Detail'!A$1:C$65536,3,FALSE),"")</f>
        <v>1262059.9300000002</v>
      </c>
      <c r="E595" s="11">
        <f t="shared" si="78"/>
        <v>-1.8448461766302143E-16</v>
      </c>
      <c r="F595" s="12"/>
      <c r="G595" s="10">
        <f>IFERROR(VLOOKUP(A595,'[1]O&amp;M Pivot'!M$1:V$65536,10,FALSE),0)</f>
        <v>4989.9171428571435</v>
      </c>
      <c r="H595" s="12"/>
      <c r="I595" s="13" t="s">
        <v>31</v>
      </c>
      <c r="J595" s="13">
        <v>1</v>
      </c>
      <c r="K595" s="13" t="s">
        <v>31</v>
      </c>
      <c r="L595" s="13" t="s">
        <v>31</v>
      </c>
      <c r="M595" s="13" t="s">
        <v>31</v>
      </c>
      <c r="N595" s="13" t="s">
        <v>31</v>
      </c>
      <c r="O595" s="13" t="s">
        <v>31</v>
      </c>
      <c r="P595" s="13">
        <f t="shared" si="79"/>
        <v>1</v>
      </c>
      <c r="Q595" s="12"/>
      <c r="R595" s="41" t="str">
        <f t="shared" si="75"/>
        <v/>
      </c>
      <c r="S595" s="41">
        <f t="shared" si="75"/>
        <v>1262059.93</v>
      </c>
      <c r="T595" s="41" t="str">
        <f t="shared" si="75"/>
        <v/>
      </c>
      <c r="U595" s="41" t="str">
        <f t="shared" si="74"/>
        <v/>
      </c>
      <c r="V595" s="41" t="str">
        <f t="shared" si="74"/>
        <v/>
      </c>
      <c r="W595" s="41" t="str">
        <f t="shared" si="74"/>
        <v/>
      </c>
      <c r="X595" s="41" t="str">
        <f t="shared" si="74"/>
        <v/>
      </c>
      <c r="Y595" s="14">
        <f t="shared" si="80"/>
        <v>0</v>
      </c>
      <c r="Z595" s="12"/>
      <c r="AA595" s="10" t="str">
        <f t="shared" si="77"/>
        <v/>
      </c>
      <c r="AB595" s="10">
        <f t="shared" si="77"/>
        <v>4989.9171428571435</v>
      </c>
      <c r="AC595" s="10" t="str">
        <f t="shared" si="77"/>
        <v/>
      </c>
      <c r="AD595" s="10" t="str">
        <f t="shared" si="76"/>
        <v/>
      </c>
      <c r="AE595" s="10" t="str">
        <f t="shared" si="76"/>
        <v/>
      </c>
      <c r="AF595" s="10" t="str">
        <f t="shared" si="76"/>
        <v/>
      </c>
      <c r="AG595" s="10" t="str">
        <f t="shared" si="76"/>
        <v/>
      </c>
      <c r="AH595" s="14">
        <f t="shared" si="81"/>
        <v>0</v>
      </c>
      <c r="AI595" s="12"/>
      <c r="AJ595" s="11" t="str">
        <f>IFERROR(VLOOKUP(A595,'[1]BP-18 Line Detail'!A$1:AJ$65536,36,FALSE),"")</f>
        <v>All Network</v>
      </c>
    </row>
    <row r="596" spans="1:36" x14ac:dyDescent="0.3">
      <c r="A596" s="15" t="s">
        <v>1647</v>
      </c>
      <c r="B596" s="29" t="str">
        <f>VLOOKUP(A596,'[1]Line Pivot'!A$1:C$65536,2,FALSE)</f>
        <v>REDMOND SUBSTATION 230/115KV TIE NO 1</v>
      </c>
      <c r="C596" s="10">
        <f>VLOOKUP(A596,'[1]Line Pivot'!A$1:C$65536,3,FALSE)</f>
        <v>315226.62</v>
      </c>
      <c r="D596" s="10">
        <f>IFERROR(VLOOKUP(A596,'[1]BP-18 Line Detail'!A$1:C$65536,3,FALSE),"")</f>
        <v>315226.62</v>
      </c>
      <c r="E596" s="11">
        <f t="shared" si="78"/>
        <v>0</v>
      </c>
      <c r="F596" s="12"/>
      <c r="G596" s="10">
        <f>IFERROR(VLOOKUP(A596,'[1]O&amp;M Pivot'!M$1:V$65536,10,FALSE),0)</f>
        <v>139.52571428571429</v>
      </c>
      <c r="H596" s="12"/>
      <c r="I596" s="13" t="s">
        <v>31</v>
      </c>
      <c r="J596" s="13">
        <v>1</v>
      </c>
      <c r="K596" s="13" t="s">
        <v>31</v>
      </c>
      <c r="L596" s="13" t="s">
        <v>31</v>
      </c>
      <c r="M596" s="13" t="s">
        <v>31</v>
      </c>
      <c r="N596" s="13" t="s">
        <v>31</v>
      </c>
      <c r="O596" s="13" t="s">
        <v>31</v>
      </c>
      <c r="P596" s="13">
        <f t="shared" si="79"/>
        <v>1</v>
      </c>
      <c r="Q596" s="12"/>
      <c r="R596" s="41" t="str">
        <f t="shared" si="75"/>
        <v/>
      </c>
      <c r="S596" s="41">
        <f t="shared" si="75"/>
        <v>315226.62</v>
      </c>
      <c r="T596" s="41" t="str">
        <f t="shared" si="75"/>
        <v/>
      </c>
      <c r="U596" s="41" t="str">
        <f t="shared" si="74"/>
        <v/>
      </c>
      <c r="V596" s="41" t="str">
        <f t="shared" si="74"/>
        <v/>
      </c>
      <c r="W596" s="41" t="str">
        <f t="shared" si="74"/>
        <v/>
      </c>
      <c r="X596" s="41" t="str">
        <f t="shared" si="74"/>
        <v/>
      </c>
      <c r="Y596" s="14">
        <f t="shared" si="80"/>
        <v>0</v>
      </c>
      <c r="Z596" s="12"/>
      <c r="AA596" s="10" t="str">
        <f t="shared" si="77"/>
        <v/>
      </c>
      <c r="AB596" s="10">
        <f t="shared" si="77"/>
        <v>139.52571428571429</v>
      </c>
      <c r="AC596" s="10" t="str">
        <f t="shared" si="77"/>
        <v/>
      </c>
      <c r="AD596" s="10" t="str">
        <f t="shared" si="76"/>
        <v/>
      </c>
      <c r="AE596" s="10" t="str">
        <f t="shared" si="76"/>
        <v/>
      </c>
      <c r="AF596" s="10" t="str">
        <f t="shared" si="76"/>
        <v/>
      </c>
      <c r="AG596" s="10" t="str">
        <f t="shared" si="76"/>
        <v/>
      </c>
      <c r="AH596" s="14">
        <f t="shared" si="81"/>
        <v>0</v>
      </c>
      <c r="AI596" s="12"/>
      <c r="AJ596" s="11" t="str">
        <f>IFERROR(VLOOKUP(A596,'[1]BP-18 Line Detail'!A$1:AJ$65536,36,FALSE),"")</f>
        <v>MLEASE All Intertie</v>
      </c>
    </row>
    <row r="597" spans="1:36" x14ac:dyDescent="0.3">
      <c r="A597" s="15" t="s">
        <v>1648</v>
      </c>
      <c r="B597" s="29" t="str">
        <f>VLOOKUP(A597,'[1]Line Pivot'!A$1:C$65536,2,FALSE)</f>
        <v>REDMOND-BRASADA NO 1</v>
      </c>
      <c r="C597" s="10">
        <f>VLOOKUP(A597,'[1]Line Pivot'!A$1:C$65536,3,FALSE)</f>
        <v>244580.65</v>
      </c>
      <c r="D597" s="10">
        <f>IFERROR(VLOOKUP(A597,'[1]BP-18 Line Detail'!A$1:C$65536,3,FALSE),"")</f>
        <v>169034.54</v>
      </c>
      <c r="E597" s="11">
        <f t="shared" si="78"/>
        <v>0.44692705999614035</v>
      </c>
      <c r="F597" s="12"/>
      <c r="G597" s="10">
        <f>IFERROR(VLOOKUP(A597,'[1]O&amp;M Pivot'!M$1:V$65536,10,FALSE),0)</f>
        <v>4921.5271428571432</v>
      </c>
      <c r="H597" s="12"/>
      <c r="I597" s="13" t="s">
        <v>31</v>
      </c>
      <c r="J597" s="13">
        <v>1</v>
      </c>
      <c r="K597" s="13" t="s">
        <v>31</v>
      </c>
      <c r="L597" s="13" t="s">
        <v>31</v>
      </c>
      <c r="M597" s="13" t="s">
        <v>31</v>
      </c>
      <c r="N597" s="13" t="s">
        <v>31</v>
      </c>
      <c r="O597" s="13" t="s">
        <v>31</v>
      </c>
      <c r="P597" s="13">
        <f t="shared" si="79"/>
        <v>1</v>
      </c>
      <c r="Q597" s="12"/>
      <c r="R597" s="41" t="str">
        <f t="shared" si="75"/>
        <v/>
      </c>
      <c r="S597" s="41">
        <f t="shared" si="75"/>
        <v>244580.65</v>
      </c>
      <c r="T597" s="41" t="str">
        <f t="shared" si="75"/>
        <v/>
      </c>
      <c r="U597" s="41" t="str">
        <f t="shared" si="74"/>
        <v/>
      </c>
      <c r="V597" s="41" t="str">
        <f t="shared" si="74"/>
        <v/>
      </c>
      <c r="W597" s="41" t="str">
        <f t="shared" si="74"/>
        <v/>
      </c>
      <c r="X597" s="41" t="str">
        <f t="shared" si="74"/>
        <v/>
      </c>
      <c r="Y597" s="14">
        <f t="shared" si="80"/>
        <v>0</v>
      </c>
      <c r="Z597" s="12"/>
      <c r="AA597" s="10" t="str">
        <f t="shared" si="77"/>
        <v/>
      </c>
      <c r="AB597" s="10">
        <f t="shared" si="77"/>
        <v>4921.5271428571432</v>
      </c>
      <c r="AC597" s="10" t="str">
        <f t="shared" si="77"/>
        <v/>
      </c>
      <c r="AD597" s="10" t="str">
        <f t="shared" si="76"/>
        <v/>
      </c>
      <c r="AE597" s="10" t="str">
        <f t="shared" si="76"/>
        <v/>
      </c>
      <c r="AF597" s="10" t="str">
        <f t="shared" si="76"/>
        <v/>
      </c>
      <c r="AG597" s="10" t="str">
        <f t="shared" si="76"/>
        <v/>
      </c>
      <c r="AH597" s="14">
        <f t="shared" si="81"/>
        <v>0</v>
      </c>
      <c r="AI597" s="12"/>
      <c r="AJ597" s="11" t="str">
        <f>IFERROR(VLOOKUP(A597,'[1]BP-18 Line Detail'!A$1:AJ$65536,36,FALSE),"")</f>
        <v>All Network</v>
      </c>
    </row>
    <row r="598" spans="1:36" x14ac:dyDescent="0.3">
      <c r="A598" s="15" t="s">
        <v>1649</v>
      </c>
      <c r="B598" s="29" t="str">
        <f>VLOOKUP(A598,'[1]Line Pivot'!A$1:C$65536,2,FALSE)</f>
        <v>REDMOND-PILOT BUTTE NO 1</v>
      </c>
      <c r="C598" s="10">
        <f>VLOOKUP(A598,'[1]Line Pivot'!A$1:C$65536,3,FALSE)</f>
        <v>762652.98</v>
      </c>
      <c r="D598" s="10">
        <f>IFERROR(VLOOKUP(A598,'[1]BP-18 Line Detail'!A$1:C$65536,3,FALSE),"")</f>
        <v>752928.36</v>
      </c>
      <c r="E598" s="11">
        <f t="shared" si="78"/>
        <v>1.2915730787454992E-2</v>
      </c>
      <c r="F598" s="12"/>
      <c r="G598" s="10">
        <f>IFERROR(VLOOKUP(A598,'[1]O&amp;M Pivot'!M$1:V$65536,10,FALSE),0)</f>
        <v>14642.484285714285</v>
      </c>
      <c r="H598" s="12"/>
      <c r="I598" s="13" t="s">
        <v>31</v>
      </c>
      <c r="J598" s="13">
        <v>1</v>
      </c>
      <c r="K598" s="13" t="s">
        <v>31</v>
      </c>
      <c r="L598" s="13" t="s">
        <v>31</v>
      </c>
      <c r="M598" s="13" t="s">
        <v>31</v>
      </c>
      <c r="N598" s="13" t="s">
        <v>31</v>
      </c>
      <c r="O598" s="13" t="s">
        <v>31</v>
      </c>
      <c r="P598" s="13">
        <f t="shared" si="79"/>
        <v>1</v>
      </c>
      <c r="Q598" s="12"/>
      <c r="R598" s="41" t="str">
        <f t="shared" si="75"/>
        <v/>
      </c>
      <c r="S598" s="41">
        <f t="shared" si="75"/>
        <v>762652.98</v>
      </c>
      <c r="T598" s="41" t="str">
        <f t="shared" si="75"/>
        <v/>
      </c>
      <c r="U598" s="41" t="str">
        <f t="shared" si="74"/>
        <v/>
      </c>
      <c r="V598" s="41" t="str">
        <f t="shared" si="74"/>
        <v/>
      </c>
      <c r="W598" s="41" t="str">
        <f t="shared" si="74"/>
        <v/>
      </c>
      <c r="X598" s="41" t="str">
        <f t="shared" si="74"/>
        <v/>
      </c>
      <c r="Y598" s="14">
        <f t="shared" si="80"/>
        <v>0</v>
      </c>
      <c r="Z598" s="12"/>
      <c r="AA598" s="10" t="str">
        <f t="shared" si="77"/>
        <v/>
      </c>
      <c r="AB598" s="10">
        <f t="shared" si="77"/>
        <v>14642.484285714285</v>
      </c>
      <c r="AC598" s="10" t="str">
        <f t="shared" si="77"/>
        <v/>
      </c>
      <c r="AD598" s="10" t="str">
        <f t="shared" si="76"/>
        <v/>
      </c>
      <c r="AE598" s="10" t="str">
        <f t="shared" si="76"/>
        <v/>
      </c>
      <c r="AF598" s="10" t="str">
        <f t="shared" si="76"/>
        <v/>
      </c>
      <c r="AG598" s="10" t="str">
        <f t="shared" si="76"/>
        <v/>
      </c>
      <c r="AH598" s="14">
        <f t="shared" si="81"/>
        <v>0</v>
      </c>
      <c r="AI598" s="12"/>
      <c r="AJ598" s="11" t="str">
        <f>IFERROR(VLOOKUP(A598,'[1]BP-18 Line Detail'!A$1:AJ$65536,36,FALSE),"")</f>
        <v>All Network</v>
      </c>
    </row>
    <row r="599" spans="1:36" x14ac:dyDescent="0.3">
      <c r="A599" s="15" t="s">
        <v>1650</v>
      </c>
      <c r="B599" s="29" t="str">
        <f>VLOOKUP(A599,'[1]Line Pivot'!A$1:C$65536,2,FALSE)</f>
        <v>REEDSPORT-FAIRVIEW NO 1</v>
      </c>
      <c r="C599" s="10">
        <f>VLOOKUP(A599,'[1]Line Pivot'!A$1:C$65536,3,FALSE)</f>
        <v>8664889.0399999991</v>
      </c>
      <c r="D599" s="10">
        <f>IFERROR(VLOOKUP(A599,'[1]BP-18 Line Detail'!A$1:C$65536,3,FALSE),"")</f>
        <v>8196655.5699999994</v>
      </c>
      <c r="E599" s="11">
        <f t="shared" si="78"/>
        <v>5.7124941508308345E-2</v>
      </c>
      <c r="F599" s="12"/>
      <c r="G599" s="10">
        <f>IFERROR(VLOOKUP(A599,'[1]O&amp;M Pivot'!M$1:V$65536,10,FALSE),0)</f>
        <v>40875.142857142855</v>
      </c>
      <c r="H599" s="12"/>
      <c r="I599" s="13" t="s">
        <v>31</v>
      </c>
      <c r="J599" s="13">
        <v>1</v>
      </c>
      <c r="K599" s="13" t="s">
        <v>31</v>
      </c>
      <c r="L599" s="13" t="s">
        <v>31</v>
      </c>
      <c r="M599" s="13" t="s">
        <v>31</v>
      </c>
      <c r="N599" s="13" t="s">
        <v>31</v>
      </c>
      <c r="O599" s="13" t="s">
        <v>31</v>
      </c>
      <c r="P599" s="13">
        <f t="shared" si="79"/>
        <v>1</v>
      </c>
      <c r="Q599" s="12"/>
      <c r="R599" s="41" t="str">
        <f t="shared" si="75"/>
        <v/>
      </c>
      <c r="S599" s="41">
        <f t="shared" si="75"/>
        <v>8664889.0399999991</v>
      </c>
      <c r="T599" s="41" t="str">
        <f t="shared" si="75"/>
        <v/>
      </c>
      <c r="U599" s="41" t="str">
        <f t="shared" si="74"/>
        <v/>
      </c>
      <c r="V599" s="41" t="str">
        <f t="shared" si="74"/>
        <v/>
      </c>
      <c r="W599" s="41" t="str">
        <f t="shared" si="74"/>
        <v/>
      </c>
      <c r="X599" s="41" t="str">
        <f t="shared" si="74"/>
        <v/>
      </c>
      <c r="Y599" s="14">
        <f t="shared" si="80"/>
        <v>0</v>
      </c>
      <c r="Z599" s="12"/>
      <c r="AA599" s="10" t="str">
        <f t="shared" si="77"/>
        <v/>
      </c>
      <c r="AB599" s="10">
        <f t="shared" si="77"/>
        <v>40875.142857142855</v>
      </c>
      <c r="AC599" s="10" t="str">
        <f t="shared" si="77"/>
        <v/>
      </c>
      <c r="AD599" s="10" t="str">
        <f t="shared" si="76"/>
        <v/>
      </c>
      <c r="AE599" s="10" t="str">
        <f t="shared" si="76"/>
        <v/>
      </c>
      <c r="AF599" s="10" t="str">
        <f t="shared" si="76"/>
        <v/>
      </c>
      <c r="AG599" s="10" t="str">
        <f t="shared" si="76"/>
        <v/>
      </c>
      <c r="AH599" s="14">
        <f t="shared" si="81"/>
        <v>0</v>
      </c>
      <c r="AI599" s="12"/>
      <c r="AJ599" s="11" t="str">
        <f>IFERROR(VLOOKUP(A599,'[1]BP-18 Line Detail'!A$1:AJ$65536,36,FALSE),"")</f>
        <v>All Network</v>
      </c>
    </row>
    <row r="600" spans="1:36" x14ac:dyDescent="0.3">
      <c r="A600" s="15" t="s">
        <v>1651</v>
      </c>
      <c r="B600" s="29" t="str">
        <f>VLOOKUP(A600,'[1]Line Pivot'!A$1:C$65536,2,FALSE)</f>
        <v>REEDSPORT-TAHKENITCH FIBER SYSTEM</v>
      </c>
      <c r="C600" s="10">
        <f>VLOOKUP(A600,'[1]Line Pivot'!A$1:C$65536,3,FALSE)</f>
        <v>24935.95</v>
      </c>
      <c r="D600" s="10">
        <f>IFERROR(VLOOKUP(A600,'[1]BP-18 Line Detail'!A$1:C$65536,3,FALSE),"")</f>
        <v>24935.95</v>
      </c>
      <c r="E600" s="11">
        <f t="shared" si="78"/>
        <v>0</v>
      </c>
      <c r="F600" s="12"/>
      <c r="G600" s="10">
        <f>IFERROR(VLOOKUP(A600,'[1]O&amp;M Pivot'!M$1:V$65536,10,FALSE),0)</f>
        <v>4865.1171428571442</v>
      </c>
      <c r="H600" s="12"/>
      <c r="I600" s="13" t="s">
        <v>31</v>
      </c>
      <c r="J600" s="13" t="s">
        <v>31</v>
      </c>
      <c r="K600" s="13" t="s">
        <v>31</v>
      </c>
      <c r="L600" s="13" t="s">
        <v>31</v>
      </c>
      <c r="M600" s="13" t="s">
        <v>31</v>
      </c>
      <c r="N600" s="13" t="s">
        <v>31</v>
      </c>
      <c r="O600" s="13">
        <v>1</v>
      </c>
      <c r="P600" s="13">
        <f t="shared" si="79"/>
        <v>1</v>
      </c>
      <c r="Q600" s="12"/>
      <c r="R600" s="41" t="str">
        <f t="shared" si="75"/>
        <v/>
      </c>
      <c r="S600" s="41" t="str">
        <f t="shared" si="75"/>
        <v/>
      </c>
      <c r="T600" s="41" t="str">
        <f t="shared" si="75"/>
        <v/>
      </c>
      <c r="U600" s="41" t="str">
        <f t="shared" si="74"/>
        <v/>
      </c>
      <c r="V600" s="41" t="str">
        <f t="shared" si="74"/>
        <v/>
      </c>
      <c r="W600" s="41" t="str">
        <f t="shared" si="74"/>
        <v/>
      </c>
      <c r="X600" s="41">
        <f t="shared" si="74"/>
        <v>24935.95</v>
      </c>
      <c r="Y600" s="14">
        <f t="shared" si="80"/>
        <v>0</v>
      </c>
      <c r="Z600" s="12"/>
      <c r="AA600" s="10" t="str">
        <f t="shared" si="77"/>
        <v/>
      </c>
      <c r="AB600" s="10" t="str">
        <f t="shared" si="77"/>
        <v/>
      </c>
      <c r="AC600" s="10" t="str">
        <f t="shared" si="77"/>
        <v/>
      </c>
      <c r="AD600" s="10" t="str">
        <f t="shared" si="76"/>
        <v/>
      </c>
      <c r="AE600" s="10" t="str">
        <f t="shared" si="76"/>
        <v/>
      </c>
      <c r="AF600" s="10" t="str">
        <f t="shared" si="76"/>
        <v/>
      </c>
      <c r="AG600" s="10">
        <f t="shared" si="76"/>
        <v>4865.1171428571442</v>
      </c>
      <c r="AH600" s="14">
        <f t="shared" si="81"/>
        <v>0</v>
      </c>
      <c r="AI600" s="12"/>
      <c r="AJ600" s="11" t="str">
        <f>IFERROR(VLOOKUP(A600,'[1]BP-18 Line Detail'!A$1:AJ$65536,36,FALSE),"")</f>
        <v>Unsegmented - fiber</v>
      </c>
    </row>
    <row r="601" spans="1:36" x14ac:dyDescent="0.3">
      <c r="A601" s="15" t="s">
        <v>1652</v>
      </c>
      <c r="B601" s="29" t="str">
        <f>VLOOKUP(A601,'[1]Line Pivot'!A$1:C$65536,2,FALSE)</f>
        <v>RESTON-FAIRVIEW NO 2</v>
      </c>
      <c r="C601" s="10">
        <f>VLOOKUP(A601,'[1]Line Pivot'!A$1:C$65536,3,FALSE)</f>
        <v>1801176.98</v>
      </c>
      <c r="D601" s="10">
        <f>IFERROR(VLOOKUP(A601,'[1]BP-18 Line Detail'!A$1:C$65536,3,FALSE),"")</f>
        <v>1801176.98</v>
      </c>
      <c r="E601" s="11">
        <f t="shared" si="78"/>
        <v>0</v>
      </c>
      <c r="F601" s="12"/>
      <c r="G601" s="10">
        <f>IFERROR(VLOOKUP(A601,'[1]O&amp;M Pivot'!M$1:V$65536,10,FALSE),0)</f>
        <v>17294.132857142857</v>
      </c>
      <c r="H601" s="12"/>
      <c r="I601" s="13" t="s">
        <v>31</v>
      </c>
      <c r="J601" s="13">
        <v>1</v>
      </c>
      <c r="K601" s="13" t="s">
        <v>31</v>
      </c>
      <c r="L601" s="13" t="s">
        <v>31</v>
      </c>
      <c r="M601" s="13" t="s">
        <v>31</v>
      </c>
      <c r="N601" s="13" t="s">
        <v>31</v>
      </c>
      <c r="O601" s="13" t="s">
        <v>31</v>
      </c>
      <c r="P601" s="13">
        <f t="shared" si="79"/>
        <v>1</v>
      </c>
      <c r="Q601" s="12"/>
      <c r="R601" s="41" t="str">
        <f t="shared" si="75"/>
        <v/>
      </c>
      <c r="S601" s="41">
        <f t="shared" si="75"/>
        <v>1801176.98</v>
      </c>
      <c r="T601" s="41" t="str">
        <f t="shared" si="75"/>
        <v/>
      </c>
      <c r="U601" s="41" t="str">
        <f t="shared" si="74"/>
        <v/>
      </c>
      <c r="V601" s="41" t="str">
        <f t="shared" si="74"/>
        <v/>
      </c>
      <c r="W601" s="41" t="str">
        <f t="shared" si="74"/>
        <v/>
      </c>
      <c r="X601" s="41" t="str">
        <f t="shared" si="74"/>
        <v/>
      </c>
      <c r="Y601" s="14">
        <f t="shared" si="80"/>
        <v>0</v>
      </c>
      <c r="Z601" s="12"/>
      <c r="AA601" s="10" t="str">
        <f t="shared" si="77"/>
        <v/>
      </c>
      <c r="AB601" s="10">
        <f t="shared" si="77"/>
        <v>17294.132857142857</v>
      </c>
      <c r="AC601" s="10" t="str">
        <f t="shared" si="77"/>
        <v/>
      </c>
      <c r="AD601" s="10" t="str">
        <f t="shared" si="76"/>
        <v/>
      </c>
      <c r="AE601" s="10" t="str">
        <f t="shared" si="76"/>
        <v/>
      </c>
      <c r="AF601" s="10" t="str">
        <f t="shared" si="76"/>
        <v/>
      </c>
      <c r="AG601" s="10" t="str">
        <f t="shared" si="76"/>
        <v/>
      </c>
      <c r="AH601" s="14">
        <f t="shared" si="81"/>
        <v>0</v>
      </c>
      <c r="AI601" s="12"/>
      <c r="AJ601" s="11" t="str">
        <f>IFERROR(VLOOKUP(A601,'[1]BP-18 Line Detail'!A$1:AJ$65536,36,FALSE),"")</f>
        <v>All Network</v>
      </c>
    </row>
    <row r="602" spans="1:36" x14ac:dyDescent="0.3">
      <c r="A602" s="15" t="s">
        <v>1653</v>
      </c>
      <c r="B602" s="29" t="str">
        <f>VLOOKUP(A602,'[1]Line Pivot'!A$1:C$65536,2,FALSE)</f>
        <v>RIVERGATE-KEELER NO 1 &amp; 2 (RIVERGATE-KEELER NO 1 SECTION)</v>
      </c>
      <c r="C602" s="10">
        <f>VLOOKUP(A602,'[1]Line Pivot'!A$1:C$65536,3,FALSE)</f>
        <v>512780.1</v>
      </c>
      <c r="D602" s="10">
        <f>IFERROR(VLOOKUP(A602,'[1]BP-18 Line Detail'!A$1:C$65536,3,FALSE),"")</f>
        <v>512780.1</v>
      </c>
      <c r="E602" s="11">
        <f t="shared" si="78"/>
        <v>0</v>
      </c>
      <c r="F602" s="12"/>
      <c r="G602" s="10">
        <f>IFERROR(VLOOKUP(A602,'[1]O&amp;M Pivot'!M$1:V$65536,10,FALSE),0)</f>
        <v>915.4571428571428</v>
      </c>
      <c r="H602" s="12"/>
      <c r="I602" s="13" t="s">
        <v>31</v>
      </c>
      <c r="J602" s="13">
        <v>1</v>
      </c>
      <c r="K602" s="13" t="s">
        <v>31</v>
      </c>
      <c r="L602" s="13" t="s">
        <v>31</v>
      </c>
      <c r="M602" s="13" t="s">
        <v>31</v>
      </c>
      <c r="N602" s="13" t="s">
        <v>31</v>
      </c>
      <c r="O602" s="13" t="s">
        <v>31</v>
      </c>
      <c r="P602" s="13">
        <f t="shared" si="79"/>
        <v>1</v>
      </c>
      <c r="Q602" s="12"/>
      <c r="R602" s="41" t="str">
        <f t="shared" si="75"/>
        <v/>
      </c>
      <c r="S602" s="41">
        <f t="shared" si="75"/>
        <v>512780.1</v>
      </c>
      <c r="T602" s="41" t="str">
        <f t="shared" si="75"/>
        <v/>
      </c>
      <c r="U602" s="41" t="str">
        <f t="shared" si="74"/>
        <v/>
      </c>
      <c r="V602" s="41" t="str">
        <f t="shared" si="74"/>
        <v/>
      </c>
      <c r="W602" s="41" t="str">
        <f t="shared" si="74"/>
        <v/>
      </c>
      <c r="X602" s="41" t="str">
        <f t="shared" si="74"/>
        <v/>
      </c>
      <c r="Y602" s="14">
        <f t="shared" si="80"/>
        <v>0</v>
      </c>
      <c r="Z602" s="12"/>
      <c r="AA602" s="10" t="str">
        <f t="shared" si="77"/>
        <v/>
      </c>
      <c r="AB602" s="10">
        <f t="shared" si="77"/>
        <v>915.4571428571428</v>
      </c>
      <c r="AC602" s="10" t="str">
        <f t="shared" si="77"/>
        <v/>
      </c>
      <c r="AD602" s="10" t="str">
        <f t="shared" si="76"/>
        <v/>
      </c>
      <c r="AE602" s="10" t="str">
        <f t="shared" si="76"/>
        <v/>
      </c>
      <c r="AF602" s="10" t="str">
        <f t="shared" si="76"/>
        <v/>
      </c>
      <c r="AG602" s="10" t="str">
        <f t="shared" si="76"/>
        <v/>
      </c>
      <c r="AH602" s="14">
        <f t="shared" si="81"/>
        <v>0</v>
      </c>
      <c r="AI602" s="12"/>
      <c r="AJ602" s="11" t="str">
        <f>IFERROR(VLOOKUP(A602,'[1]BP-18 Line Detail'!A$1:AJ$65536,36,FALSE),"")</f>
        <v>All Network</v>
      </c>
    </row>
    <row r="603" spans="1:36" x14ac:dyDescent="0.3">
      <c r="A603" s="15" t="s">
        <v>1654</v>
      </c>
      <c r="B603" s="29" t="str">
        <f>VLOOKUP(A603,'[1]Line Pivot'!A$1:C$65536,2,FALSE)</f>
        <v>RIVERLAND-MIDWAY NO 1</v>
      </c>
      <c r="C603" s="10">
        <f>VLOOKUP(A603,'[1]Line Pivot'!A$1:C$65536,3,FALSE)</f>
        <v>21591.003000000001</v>
      </c>
      <c r="D603" s="10">
        <f>IFERROR(VLOOKUP(A603,'[1]BP-18 Line Detail'!A$1:C$65536,3,FALSE),"")</f>
        <v>21591.003000000001</v>
      </c>
      <c r="E603" s="11">
        <f t="shared" si="78"/>
        <v>0</v>
      </c>
      <c r="F603" s="12"/>
      <c r="G603" s="10">
        <f>IFERROR(VLOOKUP(A603,'[1]O&amp;M Pivot'!M$1:V$65536,10,FALSE),0)</f>
        <v>1189.1642857142856</v>
      </c>
      <c r="H603" s="12"/>
      <c r="I603" s="13" t="s">
        <v>31</v>
      </c>
      <c r="J603" s="13">
        <v>1</v>
      </c>
      <c r="K603" s="13" t="s">
        <v>31</v>
      </c>
      <c r="L603" s="13" t="s">
        <v>31</v>
      </c>
      <c r="M603" s="13" t="s">
        <v>31</v>
      </c>
      <c r="N603" s="13" t="s">
        <v>31</v>
      </c>
      <c r="O603" s="13" t="s">
        <v>31</v>
      </c>
      <c r="P603" s="13">
        <f t="shared" si="79"/>
        <v>1</v>
      </c>
      <c r="Q603" s="12"/>
      <c r="R603" s="41" t="str">
        <f t="shared" si="75"/>
        <v/>
      </c>
      <c r="S603" s="41">
        <f t="shared" si="75"/>
        <v>21591.003000000001</v>
      </c>
      <c r="T603" s="41" t="str">
        <f t="shared" si="75"/>
        <v/>
      </c>
      <c r="U603" s="41" t="str">
        <f t="shared" si="74"/>
        <v/>
      </c>
      <c r="V603" s="41" t="str">
        <f t="shared" si="74"/>
        <v/>
      </c>
      <c r="W603" s="41" t="str">
        <f t="shared" si="74"/>
        <v/>
      </c>
      <c r="X603" s="41" t="str">
        <f t="shared" si="74"/>
        <v/>
      </c>
      <c r="Y603" s="14">
        <f t="shared" si="80"/>
        <v>0</v>
      </c>
      <c r="Z603" s="12"/>
      <c r="AA603" s="10" t="str">
        <f t="shared" si="77"/>
        <v/>
      </c>
      <c r="AB603" s="10">
        <f t="shared" si="77"/>
        <v>1189.1642857142856</v>
      </c>
      <c r="AC603" s="10" t="str">
        <f t="shared" si="77"/>
        <v/>
      </c>
      <c r="AD603" s="10" t="str">
        <f t="shared" si="76"/>
        <v/>
      </c>
      <c r="AE603" s="10" t="str">
        <f t="shared" si="76"/>
        <v/>
      </c>
      <c r="AF603" s="10" t="str">
        <f t="shared" si="76"/>
        <v/>
      </c>
      <c r="AG603" s="10" t="str">
        <f t="shared" si="76"/>
        <v/>
      </c>
      <c r="AH603" s="14">
        <f t="shared" si="81"/>
        <v>0</v>
      </c>
      <c r="AI603" s="12"/>
      <c r="AJ603" s="11" t="str">
        <f>IFERROR(VLOOKUP(A603,'[1]BP-18 Line Detail'!A$1:AJ$65536,36,FALSE),"")</f>
        <v>All Network</v>
      </c>
    </row>
    <row r="604" spans="1:36" x14ac:dyDescent="0.3">
      <c r="A604" s="15" t="s">
        <v>1655</v>
      </c>
      <c r="B604" s="29" t="str">
        <f>VLOOKUP(A604,'[1]Line Pivot'!A$1:C$65536,2,FALSE)</f>
        <v>ROCK CREEK-JOHN DAY NO 1</v>
      </c>
      <c r="C604" s="10">
        <f>VLOOKUP(A604,'[1]Line Pivot'!A$1:C$65536,3,FALSE)</f>
        <v>6097653.8479999993</v>
      </c>
      <c r="D604" s="10">
        <f>IFERROR(VLOOKUP(A604,'[1]BP-18 Line Detail'!A$1:C$65536,3,FALSE),"")</f>
        <v>6097653.8479999984</v>
      </c>
      <c r="E604" s="11">
        <f t="shared" si="78"/>
        <v>1.527345759256157E-16</v>
      </c>
      <c r="F604" s="12"/>
      <c r="G604" s="10">
        <f>IFERROR(VLOOKUP(A604,'[1]O&amp;M Pivot'!M$1:V$65536,10,FALSE),0)</f>
        <v>4502.74</v>
      </c>
      <c r="H604" s="12"/>
      <c r="I604" s="13" t="s">
        <v>31</v>
      </c>
      <c r="J604" s="13">
        <v>1</v>
      </c>
      <c r="K604" s="13" t="s">
        <v>31</v>
      </c>
      <c r="L604" s="13" t="s">
        <v>31</v>
      </c>
      <c r="M604" s="13" t="s">
        <v>31</v>
      </c>
      <c r="N604" s="13" t="s">
        <v>31</v>
      </c>
      <c r="O604" s="13" t="s">
        <v>31</v>
      </c>
      <c r="P604" s="13">
        <f t="shared" si="79"/>
        <v>1</v>
      </c>
      <c r="Q604" s="12"/>
      <c r="R604" s="41" t="str">
        <f t="shared" si="75"/>
        <v/>
      </c>
      <c r="S604" s="41">
        <f t="shared" si="75"/>
        <v>6097653.8479999993</v>
      </c>
      <c r="T604" s="41" t="str">
        <f t="shared" si="75"/>
        <v/>
      </c>
      <c r="U604" s="41" t="str">
        <f t="shared" si="74"/>
        <v/>
      </c>
      <c r="V604" s="41" t="str">
        <f t="shared" si="74"/>
        <v/>
      </c>
      <c r="W604" s="41" t="str">
        <f t="shared" si="74"/>
        <v/>
      </c>
      <c r="X604" s="41" t="str">
        <f t="shared" si="74"/>
        <v/>
      </c>
      <c r="Y604" s="14">
        <f t="shared" si="80"/>
        <v>0</v>
      </c>
      <c r="Z604" s="12"/>
      <c r="AA604" s="10" t="str">
        <f t="shared" si="77"/>
        <v/>
      </c>
      <c r="AB604" s="10">
        <f t="shared" si="77"/>
        <v>4502.74</v>
      </c>
      <c r="AC604" s="10" t="str">
        <f t="shared" si="77"/>
        <v/>
      </c>
      <c r="AD604" s="10" t="str">
        <f t="shared" si="76"/>
        <v/>
      </c>
      <c r="AE604" s="10" t="str">
        <f t="shared" si="76"/>
        <v/>
      </c>
      <c r="AF604" s="10" t="str">
        <f t="shared" si="76"/>
        <v/>
      </c>
      <c r="AG604" s="10" t="str">
        <f t="shared" si="76"/>
        <v/>
      </c>
      <c r="AH604" s="14">
        <f t="shared" si="81"/>
        <v>0</v>
      </c>
      <c r="AI604" s="12"/>
      <c r="AJ604" s="11" t="str">
        <f>IFERROR(VLOOKUP(A604,'[1]BP-18 Line Detail'!A$1:AJ$65536,36,FALSE),"")</f>
        <v>All Network</v>
      </c>
    </row>
    <row r="605" spans="1:36" x14ac:dyDescent="0.3">
      <c r="A605" s="15" t="s">
        <v>1656</v>
      </c>
      <c r="B605" s="29" t="str">
        <f>VLOOKUP(A605,'[1]Line Pivot'!A$1:C$65536,2,FALSE)</f>
        <v>ROCK CREEK-JOHN DAY NO 1 ML KLICKITAT CO</v>
      </c>
      <c r="C605" s="10">
        <f>VLOOKUP(A605,'[1]Line Pivot'!A$1:C$65536,3,FALSE)</f>
        <v>120332.97</v>
      </c>
      <c r="D605" s="10">
        <f>IFERROR(VLOOKUP(A605,'[1]BP-18 Line Detail'!A$1:C$65536,3,FALSE),"")</f>
        <v>120332.97</v>
      </c>
      <c r="E605" s="11">
        <f t="shared" si="78"/>
        <v>0</v>
      </c>
      <c r="F605" s="12"/>
      <c r="G605" s="10">
        <f>IFERROR(VLOOKUP(A605,'[1]O&amp;M Pivot'!M$1:V$65536,10,FALSE),0)</f>
        <v>0</v>
      </c>
      <c r="H605" s="12"/>
      <c r="I605" s="13" t="s">
        <v>31</v>
      </c>
      <c r="J605" s="13">
        <v>1</v>
      </c>
      <c r="K605" s="13" t="s">
        <v>31</v>
      </c>
      <c r="L605" s="13" t="s">
        <v>31</v>
      </c>
      <c r="M605" s="13" t="s">
        <v>31</v>
      </c>
      <c r="N605" s="13" t="s">
        <v>31</v>
      </c>
      <c r="O605" s="13" t="s">
        <v>31</v>
      </c>
      <c r="P605" s="13">
        <f t="shared" si="79"/>
        <v>1</v>
      </c>
      <c r="Q605" s="12"/>
      <c r="R605" s="41" t="str">
        <f t="shared" si="75"/>
        <v/>
      </c>
      <c r="S605" s="41">
        <f t="shared" si="75"/>
        <v>120332.97</v>
      </c>
      <c r="T605" s="41" t="str">
        <f t="shared" si="75"/>
        <v/>
      </c>
      <c r="U605" s="41" t="str">
        <f t="shared" si="74"/>
        <v/>
      </c>
      <c r="V605" s="41" t="str">
        <f t="shared" si="74"/>
        <v/>
      </c>
      <c r="W605" s="41" t="str">
        <f t="shared" si="74"/>
        <v/>
      </c>
      <c r="X605" s="41" t="str">
        <f t="shared" si="74"/>
        <v/>
      </c>
      <c r="Y605" s="14">
        <f t="shared" si="80"/>
        <v>0</v>
      </c>
      <c r="Z605" s="12"/>
      <c r="AA605" s="10" t="str">
        <f t="shared" si="77"/>
        <v/>
      </c>
      <c r="AB605" s="10">
        <f t="shared" si="77"/>
        <v>0</v>
      </c>
      <c r="AC605" s="10" t="str">
        <f t="shared" si="77"/>
        <v/>
      </c>
      <c r="AD605" s="10" t="str">
        <f t="shared" si="76"/>
        <v/>
      </c>
      <c r="AE605" s="10" t="str">
        <f t="shared" si="76"/>
        <v/>
      </c>
      <c r="AF605" s="10" t="str">
        <f t="shared" si="76"/>
        <v/>
      </c>
      <c r="AG605" s="10" t="str">
        <f t="shared" si="76"/>
        <v/>
      </c>
      <c r="AH605" s="14">
        <f t="shared" si="81"/>
        <v>0</v>
      </c>
      <c r="AI605" s="12"/>
      <c r="AJ605" s="11" t="str">
        <f>IFERROR(VLOOKUP(A605,'[1]BP-18 Line Detail'!A$1:AJ$65536,36,FALSE),"")</f>
        <v>MLEASE All Network</v>
      </c>
    </row>
    <row r="606" spans="1:36" x14ac:dyDescent="0.3">
      <c r="A606" s="15" t="s">
        <v>1657</v>
      </c>
      <c r="B606" s="29" t="str">
        <f>VLOOKUP(A606,'[1]Line Pivot'!A$1:C$65536,2,FALSE)</f>
        <v>ROCK CREEK-JOHN DAY NO 1 ML SHERMAN CO</v>
      </c>
      <c r="C606" s="10">
        <f>VLOOKUP(A606,'[1]Line Pivot'!A$1:C$65536,3,FALSE)</f>
        <v>31987.27</v>
      </c>
      <c r="D606" s="10">
        <f>IFERROR(VLOOKUP(A606,'[1]BP-18 Line Detail'!A$1:C$65536,3,FALSE),"")</f>
        <v>31987.27</v>
      </c>
      <c r="E606" s="11">
        <f t="shared" si="78"/>
        <v>0</v>
      </c>
      <c r="F606" s="12"/>
      <c r="G606" s="10">
        <f>IFERROR(VLOOKUP(A606,'[1]O&amp;M Pivot'!M$1:V$65536,10,FALSE),0)</f>
        <v>0</v>
      </c>
      <c r="H606" s="12"/>
      <c r="I606" s="13" t="s">
        <v>31</v>
      </c>
      <c r="J606" s="13">
        <v>1</v>
      </c>
      <c r="K606" s="13" t="s">
        <v>31</v>
      </c>
      <c r="L606" s="13" t="s">
        <v>31</v>
      </c>
      <c r="M606" s="13" t="s">
        <v>31</v>
      </c>
      <c r="N606" s="13" t="s">
        <v>31</v>
      </c>
      <c r="O606" s="13" t="s">
        <v>31</v>
      </c>
      <c r="P606" s="13">
        <f t="shared" si="79"/>
        <v>1</v>
      </c>
      <c r="Q606" s="12"/>
      <c r="R606" s="41" t="str">
        <f t="shared" si="75"/>
        <v/>
      </c>
      <c r="S606" s="41">
        <f t="shared" si="75"/>
        <v>31987.27</v>
      </c>
      <c r="T606" s="41" t="str">
        <f t="shared" si="75"/>
        <v/>
      </c>
      <c r="U606" s="41" t="str">
        <f t="shared" si="74"/>
        <v/>
      </c>
      <c r="V606" s="41" t="str">
        <f t="shared" si="74"/>
        <v/>
      </c>
      <c r="W606" s="41" t="str">
        <f t="shared" si="74"/>
        <v/>
      </c>
      <c r="X606" s="41" t="str">
        <f t="shared" si="74"/>
        <v/>
      </c>
      <c r="Y606" s="14">
        <f t="shared" si="80"/>
        <v>0</v>
      </c>
      <c r="Z606" s="12"/>
      <c r="AA606" s="10" t="str">
        <f t="shared" si="77"/>
        <v/>
      </c>
      <c r="AB606" s="10">
        <f t="shared" si="77"/>
        <v>0</v>
      </c>
      <c r="AC606" s="10" t="str">
        <f t="shared" si="77"/>
        <v/>
      </c>
      <c r="AD606" s="10" t="str">
        <f t="shared" si="76"/>
        <v/>
      </c>
      <c r="AE606" s="10" t="str">
        <f t="shared" si="76"/>
        <v/>
      </c>
      <c r="AF606" s="10" t="str">
        <f t="shared" si="76"/>
        <v/>
      </c>
      <c r="AG606" s="10" t="str">
        <f t="shared" si="76"/>
        <v/>
      </c>
      <c r="AH606" s="14">
        <f t="shared" si="81"/>
        <v>0</v>
      </c>
      <c r="AI606" s="12"/>
      <c r="AJ606" s="11" t="str">
        <f>IFERROR(VLOOKUP(A606,'[1]BP-18 Line Detail'!A$1:AJ$65536,36,FALSE),"")</f>
        <v>MLEASE All Network</v>
      </c>
    </row>
    <row r="607" spans="1:36" x14ac:dyDescent="0.3">
      <c r="A607" s="15" t="s">
        <v>1658</v>
      </c>
      <c r="B607" s="29" t="str">
        <f>VLOOKUP(A607,'[1]Line Pivot'!A$1:C$65536,2,FALSE)</f>
        <v>ROCKY FORD-GRAND COULEE NO 1</v>
      </c>
      <c r="C607" s="10">
        <f>VLOOKUP(A607,'[1]Line Pivot'!A$1:C$65536,3,FALSE)</f>
        <v>1627128.83</v>
      </c>
      <c r="D607" s="10">
        <f>IFERROR(VLOOKUP(A607,'[1]BP-18 Line Detail'!A$1:C$65536,3,FALSE),"")</f>
        <v>1627128.8299999998</v>
      </c>
      <c r="E607" s="11">
        <f t="shared" si="78"/>
        <v>1.430929373022477E-16</v>
      </c>
      <c r="F607" s="12"/>
      <c r="G607" s="10">
        <f>IFERROR(VLOOKUP(A607,'[1]O&amp;M Pivot'!M$1:V$65536,10,FALSE),0)</f>
        <v>5207.2914285714287</v>
      </c>
      <c r="H607" s="12"/>
      <c r="I607" s="13" t="s">
        <v>31</v>
      </c>
      <c r="J607" s="13">
        <v>1</v>
      </c>
      <c r="K607" s="13" t="s">
        <v>31</v>
      </c>
      <c r="L607" s="13" t="s">
        <v>31</v>
      </c>
      <c r="M607" s="13" t="s">
        <v>31</v>
      </c>
      <c r="N607" s="13" t="s">
        <v>31</v>
      </c>
      <c r="O607" s="13" t="s">
        <v>31</v>
      </c>
      <c r="P607" s="13">
        <f t="shared" si="79"/>
        <v>1</v>
      </c>
      <c r="Q607" s="12"/>
      <c r="R607" s="41" t="str">
        <f t="shared" si="75"/>
        <v/>
      </c>
      <c r="S607" s="41">
        <f t="shared" si="75"/>
        <v>1627128.83</v>
      </c>
      <c r="T607" s="41" t="str">
        <f t="shared" si="75"/>
        <v/>
      </c>
      <c r="U607" s="41" t="str">
        <f t="shared" si="74"/>
        <v/>
      </c>
      <c r="V607" s="41" t="str">
        <f t="shared" si="74"/>
        <v/>
      </c>
      <c r="W607" s="41" t="str">
        <f t="shared" si="74"/>
        <v/>
      </c>
      <c r="X607" s="41" t="str">
        <f t="shared" si="74"/>
        <v/>
      </c>
      <c r="Y607" s="14">
        <f t="shared" si="80"/>
        <v>0</v>
      </c>
      <c r="Z607" s="12"/>
      <c r="AA607" s="10" t="str">
        <f t="shared" si="77"/>
        <v/>
      </c>
      <c r="AB607" s="10">
        <f t="shared" si="77"/>
        <v>5207.2914285714287</v>
      </c>
      <c r="AC607" s="10" t="str">
        <f t="shared" si="77"/>
        <v/>
      </c>
      <c r="AD607" s="10" t="str">
        <f t="shared" si="76"/>
        <v/>
      </c>
      <c r="AE607" s="10" t="str">
        <f t="shared" si="76"/>
        <v/>
      </c>
      <c r="AF607" s="10" t="str">
        <f t="shared" si="76"/>
        <v/>
      </c>
      <c r="AG607" s="10" t="str">
        <f t="shared" si="76"/>
        <v/>
      </c>
      <c r="AH607" s="14">
        <f t="shared" si="81"/>
        <v>0</v>
      </c>
      <c r="AI607" s="12"/>
      <c r="AJ607" s="11" t="str">
        <f>IFERROR(VLOOKUP(A607,'[1]BP-18 Line Detail'!A$1:AJ$65536,36,FALSE),"")</f>
        <v>All Network</v>
      </c>
    </row>
    <row r="608" spans="1:36" x14ac:dyDescent="0.3">
      <c r="A608" s="15" t="s">
        <v>1659</v>
      </c>
      <c r="B608" s="29" t="str">
        <f>VLOOKUP(A608,'[1]Line Pivot'!A$1:C$65536,2,FALSE)</f>
        <v>ROCKY REACH-COLUMBIA NO 1</v>
      </c>
      <c r="C608" s="10">
        <f>VLOOKUP(A608,'[1]Line Pivot'!A$1:C$65536,3,FALSE)</f>
        <v>1231827</v>
      </c>
      <c r="D608" s="10">
        <f>IFERROR(VLOOKUP(A608,'[1]BP-18 Line Detail'!A$1:C$65536,3,FALSE),"")</f>
        <v>1231827</v>
      </c>
      <c r="E608" s="11">
        <f t="shared" si="78"/>
        <v>0</v>
      </c>
      <c r="F608" s="12"/>
      <c r="G608" s="10">
        <f>IFERROR(VLOOKUP(A608,'[1]O&amp;M Pivot'!M$1:V$65536,10,FALSE),0)</f>
        <v>13540.647142857142</v>
      </c>
      <c r="H608" s="12"/>
      <c r="I608" s="13" t="s">
        <v>31</v>
      </c>
      <c r="J608" s="13">
        <v>1</v>
      </c>
      <c r="K608" s="13" t="s">
        <v>31</v>
      </c>
      <c r="L608" s="13" t="s">
        <v>31</v>
      </c>
      <c r="M608" s="13" t="s">
        <v>31</v>
      </c>
      <c r="N608" s="13" t="s">
        <v>31</v>
      </c>
      <c r="O608" s="13" t="s">
        <v>31</v>
      </c>
      <c r="P608" s="13">
        <f t="shared" si="79"/>
        <v>1</v>
      </c>
      <c r="Q608" s="12"/>
      <c r="R608" s="41" t="str">
        <f t="shared" si="75"/>
        <v/>
      </c>
      <c r="S608" s="41">
        <f t="shared" si="75"/>
        <v>1231827</v>
      </c>
      <c r="T608" s="41" t="str">
        <f t="shared" si="75"/>
        <v/>
      </c>
      <c r="U608" s="41" t="str">
        <f t="shared" si="74"/>
        <v/>
      </c>
      <c r="V608" s="41" t="str">
        <f t="shared" si="74"/>
        <v/>
      </c>
      <c r="W608" s="41" t="str">
        <f t="shared" si="74"/>
        <v/>
      </c>
      <c r="X608" s="41" t="str">
        <f t="shared" si="74"/>
        <v/>
      </c>
      <c r="Y608" s="14">
        <f t="shared" si="80"/>
        <v>0</v>
      </c>
      <c r="Z608" s="12"/>
      <c r="AA608" s="10" t="str">
        <f t="shared" si="77"/>
        <v/>
      </c>
      <c r="AB608" s="10">
        <f t="shared" si="77"/>
        <v>13540.647142857142</v>
      </c>
      <c r="AC608" s="10" t="str">
        <f t="shared" si="77"/>
        <v/>
      </c>
      <c r="AD608" s="10" t="str">
        <f t="shared" si="76"/>
        <v/>
      </c>
      <c r="AE608" s="10" t="str">
        <f t="shared" si="76"/>
        <v/>
      </c>
      <c r="AF608" s="10" t="str">
        <f t="shared" si="76"/>
        <v/>
      </c>
      <c r="AG608" s="10" t="str">
        <f t="shared" si="76"/>
        <v/>
      </c>
      <c r="AH608" s="14">
        <f t="shared" si="81"/>
        <v>0</v>
      </c>
      <c r="AI608" s="12"/>
      <c r="AJ608" s="11" t="str">
        <f>IFERROR(VLOOKUP(A608,'[1]BP-18 Line Detail'!A$1:AJ$65536,36,FALSE),"")</f>
        <v>All Network</v>
      </c>
    </row>
    <row r="609" spans="1:36" x14ac:dyDescent="0.3">
      <c r="A609" s="15" t="s">
        <v>1660</v>
      </c>
      <c r="B609" s="29" t="str">
        <f>VLOOKUP(A609,'[1]Line Pivot'!A$1:C$65536,2,FALSE)</f>
        <v>ROCKY REACH-MAPLE VALLEY NO 1</v>
      </c>
      <c r="C609" s="10">
        <f>VLOOKUP(A609,'[1]Line Pivot'!A$1:C$65536,3,FALSE)</f>
        <v>16601625.4</v>
      </c>
      <c r="D609" s="10">
        <f>IFERROR(VLOOKUP(A609,'[1]BP-18 Line Detail'!A$1:C$65536,3,FALSE),"")</f>
        <v>15224183.24</v>
      </c>
      <c r="E609" s="11">
        <f t="shared" si="78"/>
        <v>9.0477245201628309E-2</v>
      </c>
      <c r="F609" s="12"/>
      <c r="G609" s="10">
        <f>IFERROR(VLOOKUP(A609,'[1]O&amp;M Pivot'!M$1:V$65536,10,FALSE),0)</f>
        <v>167306.04142857142</v>
      </c>
      <c r="H609" s="12"/>
      <c r="I609" s="13" t="s">
        <v>31</v>
      </c>
      <c r="J609" s="13">
        <v>1</v>
      </c>
      <c r="K609" s="13" t="s">
        <v>31</v>
      </c>
      <c r="L609" s="13" t="s">
        <v>31</v>
      </c>
      <c r="M609" s="13" t="s">
        <v>31</v>
      </c>
      <c r="N609" s="13" t="s">
        <v>31</v>
      </c>
      <c r="O609" s="13" t="s">
        <v>31</v>
      </c>
      <c r="P609" s="13">
        <f t="shared" si="79"/>
        <v>1</v>
      </c>
      <c r="Q609" s="12"/>
      <c r="R609" s="41" t="str">
        <f t="shared" si="75"/>
        <v/>
      </c>
      <c r="S609" s="41">
        <f t="shared" si="75"/>
        <v>16601625.4</v>
      </c>
      <c r="T609" s="41" t="str">
        <f t="shared" si="75"/>
        <v/>
      </c>
      <c r="U609" s="41" t="str">
        <f t="shared" si="74"/>
        <v/>
      </c>
      <c r="V609" s="41" t="str">
        <f t="shared" si="74"/>
        <v/>
      </c>
      <c r="W609" s="41" t="str">
        <f t="shared" si="74"/>
        <v/>
      </c>
      <c r="X609" s="41" t="str">
        <f t="shared" si="74"/>
        <v/>
      </c>
      <c r="Y609" s="14">
        <f t="shared" si="80"/>
        <v>0</v>
      </c>
      <c r="Z609" s="12"/>
      <c r="AA609" s="10" t="str">
        <f t="shared" si="77"/>
        <v/>
      </c>
      <c r="AB609" s="10">
        <f t="shared" si="77"/>
        <v>167306.04142857142</v>
      </c>
      <c r="AC609" s="10" t="str">
        <f t="shared" si="77"/>
        <v/>
      </c>
      <c r="AD609" s="10" t="str">
        <f t="shared" si="76"/>
        <v/>
      </c>
      <c r="AE609" s="10" t="str">
        <f t="shared" si="76"/>
        <v/>
      </c>
      <c r="AF609" s="10" t="str">
        <f t="shared" si="76"/>
        <v/>
      </c>
      <c r="AG609" s="10" t="str">
        <f t="shared" si="76"/>
        <v/>
      </c>
      <c r="AH609" s="14">
        <f t="shared" si="81"/>
        <v>0</v>
      </c>
      <c r="AI609" s="12"/>
      <c r="AJ609" s="11" t="str">
        <f>IFERROR(VLOOKUP(A609,'[1]BP-18 Line Detail'!A$1:AJ$65536,36,FALSE),"")</f>
        <v>All Network</v>
      </c>
    </row>
    <row r="610" spans="1:36" x14ac:dyDescent="0.3">
      <c r="A610" s="15" t="s">
        <v>1661</v>
      </c>
      <c r="B610" s="29" t="str">
        <f>VLOOKUP(A610,'[1]Line Pivot'!A$1:C$65536,2,FALSE)</f>
        <v>ROE'S CORNER TAP TO HEYBURN-ADELAIDE NO 1</v>
      </c>
      <c r="C610" s="10">
        <f>VLOOKUP(A610,'[1]Line Pivot'!A$1:C$65536,3,FALSE)</f>
        <v>1116650.58</v>
      </c>
      <c r="D610" s="10">
        <f>IFERROR(VLOOKUP(A610,'[1]BP-18 Line Detail'!A$1:C$65536,3,FALSE),"")</f>
        <v>1116650.58</v>
      </c>
      <c r="E610" s="11">
        <f t="shared" si="78"/>
        <v>0</v>
      </c>
      <c r="F610" s="12"/>
      <c r="G610" s="10">
        <f>IFERROR(VLOOKUP(A610,'[1]O&amp;M Pivot'!M$1:V$65536,10,FALSE),0)</f>
        <v>1239.1271428571429</v>
      </c>
      <c r="H610" s="12"/>
      <c r="I610" s="13" t="s">
        <v>31</v>
      </c>
      <c r="J610" s="13">
        <v>1</v>
      </c>
      <c r="K610" s="13" t="s">
        <v>31</v>
      </c>
      <c r="L610" s="13" t="s">
        <v>31</v>
      </c>
      <c r="M610" s="13" t="s">
        <v>31</v>
      </c>
      <c r="N610" s="13" t="s">
        <v>31</v>
      </c>
      <c r="O610" s="13" t="s">
        <v>31</v>
      </c>
      <c r="P610" s="13">
        <f t="shared" si="79"/>
        <v>1</v>
      </c>
      <c r="Q610" s="12"/>
      <c r="R610" s="41" t="str">
        <f t="shared" si="75"/>
        <v/>
      </c>
      <c r="S610" s="41">
        <f t="shared" si="75"/>
        <v>1116650.58</v>
      </c>
      <c r="T610" s="41" t="str">
        <f t="shared" si="75"/>
        <v/>
      </c>
      <c r="U610" s="41" t="str">
        <f t="shared" si="74"/>
        <v/>
      </c>
      <c r="V610" s="41" t="str">
        <f t="shared" si="74"/>
        <v/>
      </c>
      <c r="W610" s="41" t="str">
        <f t="shared" si="74"/>
        <v/>
      </c>
      <c r="X610" s="41" t="str">
        <f t="shared" si="74"/>
        <v/>
      </c>
      <c r="Y610" s="14">
        <f t="shared" si="80"/>
        <v>0</v>
      </c>
      <c r="Z610" s="12"/>
      <c r="AA610" s="10" t="str">
        <f t="shared" si="77"/>
        <v/>
      </c>
      <c r="AB610" s="10">
        <f t="shared" si="77"/>
        <v>1239.1271428571429</v>
      </c>
      <c r="AC610" s="10" t="str">
        <f t="shared" si="77"/>
        <v/>
      </c>
      <c r="AD610" s="10" t="str">
        <f t="shared" si="76"/>
        <v/>
      </c>
      <c r="AE610" s="10" t="str">
        <f t="shared" si="76"/>
        <v/>
      </c>
      <c r="AF610" s="10" t="str">
        <f t="shared" si="76"/>
        <v/>
      </c>
      <c r="AG610" s="10" t="str">
        <f t="shared" si="76"/>
        <v/>
      </c>
      <c r="AH610" s="14">
        <f t="shared" si="81"/>
        <v>0</v>
      </c>
      <c r="AI610" s="12"/>
      <c r="AJ610" s="11" t="str">
        <f>IFERROR(VLOOKUP(A610,'[1]BP-18 Line Detail'!A$1:AJ$65536,36,FALSE),"")</f>
        <v>All Network</v>
      </c>
    </row>
    <row r="611" spans="1:36" x14ac:dyDescent="0.3">
      <c r="A611" s="15" t="s">
        <v>1662</v>
      </c>
      <c r="B611" s="29" t="str">
        <f>VLOOKUP(A611,'[1]Line Pivot'!A$1:C$65536,2,FALSE)</f>
        <v>ROGUE-GOLD BEACH NO 1</v>
      </c>
      <c r="C611" s="10">
        <f>VLOOKUP(A611,'[1]Line Pivot'!A$1:C$65536,3,FALSE)</f>
        <v>3485430.58</v>
      </c>
      <c r="D611" s="10">
        <f>IFERROR(VLOOKUP(A611,'[1]BP-18 Line Detail'!A$1:C$65536,3,FALSE),"")</f>
        <v>3485430.58</v>
      </c>
      <c r="E611" s="11">
        <f t="shared" si="78"/>
        <v>0</v>
      </c>
      <c r="F611" s="12"/>
      <c r="G611" s="10">
        <f>IFERROR(VLOOKUP(A611,'[1]O&amp;M Pivot'!M$1:V$65536,10,FALSE),0)</f>
        <v>2900.2314285714283</v>
      </c>
      <c r="H611" s="12"/>
      <c r="I611" s="13" t="s">
        <v>31</v>
      </c>
      <c r="J611" s="13">
        <v>1</v>
      </c>
      <c r="K611" s="13" t="s">
        <v>31</v>
      </c>
      <c r="L611" s="13" t="s">
        <v>31</v>
      </c>
      <c r="M611" s="13" t="s">
        <v>31</v>
      </c>
      <c r="N611" s="13" t="s">
        <v>31</v>
      </c>
      <c r="O611" s="13" t="s">
        <v>31</v>
      </c>
      <c r="P611" s="13">
        <f t="shared" si="79"/>
        <v>1</v>
      </c>
      <c r="Q611" s="12"/>
      <c r="R611" s="41" t="str">
        <f t="shared" si="75"/>
        <v/>
      </c>
      <c r="S611" s="41">
        <f t="shared" si="75"/>
        <v>3485430.58</v>
      </c>
      <c r="T611" s="41" t="str">
        <f t="shared" si="75"/>
        <v/>
      </c>
      <c r="U611" s="41" t="str">
        <f t="shared" si="74"/>
        <v/>
      </c>
      <c r="V611" s="41" t="str">
        <f t="shared" si="74"/>
        <v/>
      </c>
      <c r="W611" s="41" t="str">
        <f t="shared" si="74"/>
        <v/>
      </c>
      <c r="X611" s="41" t="str">
        <f t="shared" si="74"/>
        <v/>
      </c>
      <c r="Y611" s="14">
        <f t="shared" si="80"/>
        <v>0</v>
      </c>
      <c r="Z611" s="12"/>
      <c r="AA611" s="10" t="str">
        <f t="shared" si="77"/>
        <v/>
      </c>
      <c r="AB611" s="10">
        <f t="shared" si="77"/>
        <v>2900.2314285714283</v>
      </c>
      <c r="AC611" s="10" t="str">
        <f t="shared" si="77"/>
        <v/>
      </c>
      <c r="AD611" s="10" t="str">
        <f t="shared" si="76"/>
        <v/>
      </c>
      <c r="AE611" s="10" t="str">
        <f t="shared" si="76"/>
        <v/>
      </c>
      <c r="AF611" s="10" t="str">
        <f t="shared" si="76"/>
        <v/>
      </c>
      <c r="AG611" s="10" t="str">
        <f t="shared" si="76"/>
        <v/>
      </c>
      <c r="AH611" s="14">
        <f t="shared" si="81"/>
        <v>0</v>
      </c>
      <c r="AI611" s="12"/>
      <c r="AJ611" s="11" t="str">
        <f>IFERROR(VLOOKUP(A611,'[1]BP-18 Line Detail'!A$1:AJ$65536,36,FALSE),"")</f>
        <v>All Network</v>
      </c>
    </row>
    <row r="612" spans="1:36" x14ac:dyDescent="0.3">
      <c r="A612" s="15" t="s">
        <v>1663</v>
      </c>
      <c r="B612" s="29" t="str">
        <f>VLOOKUP(A612,'[1]Line Pivot'!A$1:C$65536,2,FALSE)</f>
        <v>ROGUE-GOLD BEACH NO 2</v>
      </c>
      <c r="C612" s="10">
        <f>VLOOKUP(A612,'[1]Line Pivot'!A$1:C$65536,3,FALSE)</f>
        <v>4840521.4700000007</v>
      </c>
      <c r="D612" s="10">
        <f>IFERROR(VLOOKUP(A612,'[1]BP-18 Line Detail'!A$1:C$65536,3,FALSE),"")</f>
        <v>4840521.47</v>
      </c>
      <c r="E612" s="11">
        <f t="shared" si="78"/>
        <v>1.9240128989975919E-16</v>
      </c>
      <c r="F612" s="12"/>
      <c r="G612" s="10">
        <f>IFERROR(VLOOKUP(A612,'[1]O&amp;M Pivot'!M$1:V$65536,10,FALSE),0)</f>
        <v>4211.2242857142865</v>
      </c>
      <c r="H612" s="12"/>
      <c r="I612" s="13" t="s">
        <v>31</v>
      </c>
      <c r="J612" s="13">
        <v>1</v>
      </c>
      <c r="K612" s="13" t="s">
        <v>31</v>
      </c>
      <c r="L612" s="13" t="s">
        <v>31</v>
      </c>
      <c r="M612" s="13" t="s">
        <v>31</v>
      </c>
      <c r="N612" s="13" t="s">
        <v>31</v>
      </c>
      <c r="O612" s="13" t="s">
        <v>31</v>
      </c>
      <c r="P612" s="13">
        <f t="shared" si="79"/>
        <v>1</v>
      </c>
      <c r="Q612" s="12"/>
      <c r="R612" s="41" t="str">
        <f t="shared" si="75"/>
        <v/>
      </c>
      <c r="S612" s="41">
        <f t="shared" si="75"/>
        <v>4840521.4700000007</v>
      </c>
      <c r="T612" s="41" t="str">
        <f t="shared" si="75"/>
        <v/>
      </c>
      <c r="U612" s="41" t="str">
        <f t="shared" si="74"/>
        <v/>
      </c>
      <c r="V612" s="41" t="str">
        <f t="shared" si="74"/>
        <v/>
      </c>
      <c r="W612" s="41" t="str">
        <f t="shared" si="74"/>
        <v/>
      </c>
      <c r="X612" s="41" t="str">
        <f t="shared" si="74"/>
        <v/>
      </c>
      <c r="Y612" s="14">
        <f t="shared" si="80"/>
        <v>0</v>
      </c>
      <c r="Z612" s="12"/>
      <c r="AA612" s="10" t="str">
        <f t="shared" si="77"/>
        <v/>
      </c>
      <c r="AB612" s="10">
        <f t="shared" si="77"/>
        <v>4211.2242857142865</v>
      </c>
      <c r="AC612" s="10" t="str">
        <f t="shared" si="77"/>
        <v/>
      </c>
      <c r="AD612" s="10" t="str">
        <f t="shared" si="76"/>
        <v/>
      </c>
      <c r="AE612" s="10" t="str">
        <f t="shared" si="76"/>
        <v/>
      </c>
      <c r="AF612" s="10" t="str">
        <f t="shared" si="76"/>
        <v/>
      </c>
      <c r="AG612" s="10" t="str">
        <f t="shared" si="76"/>
        <v/>
      </c>
      <c r="AH612" s="14">
        <f t="shared" si="81"/>
        <v>0</v>
      </c>
      <c r="AI612" s="12"/>
      <c r="AJ612" s="11" t="str">
        <f>IFERROR(VLOOKUP(A612,'[1]BP-18 Line Detail'!A$1:AJ$65536,36,FALSE),"")</f>
        <v>All Network</v>
      </c>
    </row>
    <row r="613" spans="1:36" x14ac:dyDescent="0.3">
      <c r="A613" s="15" t="s">
        <v>1664</v>
      </c>
      <c r="B613" s="29" t="str">
        <f>VLOOKUP(A613,'[1]Line Pivot'!A$1:C$65536,2,FALSE)</f>
        <v>ROSS-ALCOA NO 2 &amp; 4 (ROSS-ALCOA NO 2 SECTION)</v>
      </c>
      <c r="C613" s="10">
        <f>VLOOKUP(A613,'[1]Line Pivot'!A$1:C$65536,3,FALSE)</f>
        <v>136560</v>
      </c>
      <c r="D613" s="10">
        <f>IFERROR(VLOOKUP(A613,'[1]BP-18 Line Detail'!A$1:C$65536,3,FALSE),"")</f>
        <v>136560</v>
      </c>
      <c r="E613" s="11">
        <f t="shared" si="78"/>
        <v>0</v>
      </c>
      <c r="F613" s="12"/>
      <c r="G613" s="10">
        <f>IFERROR(VLOOKUP(A613,'[1]O&amp;M Pivot'!M$1:V$65536,10,FALSE),0)</f>
        <v>198.36999999999998</v>
      </c>
      <c r="H613" s="12"/>
      <c r="I613" s="13" t="s">
        <v>31</v>
      </c>
      <c r="J613" s="13">
        <v>1</v>
      </c>
      <c r="K613" s="13" t="s">
        <v>31</v>
      </c>
      <c r="L613" s="13" t="s">
        <v>31</v>
      </c>
      <c r="M613" s="13" t="s">
        <v>31</v>
      </c>
      <c r="N613" s="13" t="s">
        <v>31</v>
      </c>
      <c r="O613" s="13" t="s">
        <v>31</v>
      </c>
      <c r="P613" s="13">
        <f t="shared" si="79"/>
        <v>1</v>
      </c>
      <c r="Q613" s="12"/>
      <c r="R613" s="41" t="str">
        <f t="shared" si="75"/>
        <v/>
      </c>
      <c r="S613" s="41">
        <f t="shared" si="75"/>
        <v>136560</v>
      </c>
      <c r="T613" s="41" t="str">
        <f t="shared" si="75"/>
        <v/>
      </c>
      <c r="U613" s="41" t="str">
        <f t="shared" si="74"/>
        <v/>
      </c>
      <c r="V613" s="41" t="str">
        <f t="shared" si="74"/>
        <v/>
      </c>
      <c r="W613" s="41" t="str">
        <f t="shared" si="74"/>
        <v/>
      </c>
      <c r="X613" s="41" t="str">
        <f t="shared" si="74"/>
        <v/>
      </c>
      <c r="Y613" s="14">
        <f t="shared" si="80"/>
        <v>0</v>
      </c>
      <c r="Z613" s="12"/>
      <c r="AA613" s="10" t="str">
        <f t="shared" si="77"/>
        <v/>
      </c>
      <c r="AB613" s="10">
        <f t="shared" si="77"/>
        <v>198.36999999999998</v>
      </c>
      <c r="AC613" s="10" t="str">
        <f t="shared" si="77"/>
        <v/>
      </c>
      <c r="AD613" s="10" t="str">
        <f t="shared" si="76"/>
        <v/>
      </c>
      <c r="AE613" s="10" t="str">
        <f t="shared" si="76"/>
        <v/>
      </c>
      <c r="AF613" s="10" t="str">
        <f t="shared" si="76"/>
        <v/>
      </c>
      <c r="AG613" s="10" t="str">
        <f t="shared" si="76"/>
        <v/>
      </c>
      <c r="AH613" s="14">
        <f t="shared" si="81"/>
        <v>0</v>
      </c>
      <c r="AI613" s="12"/>
      <c r="AJ613" s="11" t="str">
        <f>IFERROR(VLOOKUP(A613,'[1]BP-18 Line Detail'!A$1:AJ$65536,36,FALSE),"")</f>
        <v>All Network</v>
      </c>
    </row>
    <row r="614" spans="1:36" x14ac:dyDescent="0.3">
      <c r="A614" s="15" t="s">
        <v>1665</v>
      </c>
      <c r="B614" s="29" t="str">
        <f>VLOOKUP(A614,'[1]Line Pivot'!A$1:C$65536,2,FALSE)</f>
        <v>ROSS-ALCOA NO 3</v>
      </c>
      <c r="C614" s="10">
        <f>VLOOKUP(A614,'[1]Line Pivot'!A$1:C$65536,3,FALSE)</f>
        <v>1252366</v>
      </c>
      <c r="D614" s="10">
        <f>IFERROR(VLOOKUP(A614,'[1]BP-18 Line Detail'!A$1:C$65536,3,FALSE),"")</f>
        <v>1252366</v>
      </c>
      <c r="E614" s="11">
        <f t="shared" si="78"/>
        <v>0</v>
      </c>
      <c r="F614" s="12"/>
      <c r="G614" s="10">
        <f>IFERROR(VLOOKUP(A614,'[1]O&amp;M Pivot'!M$1:V$65536,10,FALSE),0)</f>
        <v>913.51</v>
      </c>
      <c r="H614" s="12"/>
      <c r="I614" s="13" t="s">
        <v>31</v>
      </c>
      <c r="J614" s="13">
        <v>1</v>
      </c>
      <c r="K614" s="13" t="s">
        <v>31</v>
      </c>
      <c r="L614" s="13" t="s">
        <v>31</v>
      </c>
      <c r="M614" s="13" t="s">
        <v>31</v>
      </c>
      <c r="N614" s="13" t="s">
        <v>31</v>
      </c>
      <c r="O614" s="13" t="s">
        <v>31</v>
      </c>
      <c r="P614" s="13">
        <f t="shared" si="79"/>
        <v>1</v>
      </c>
      <c r="Q614" s="12"/>
      <c r="R614" s="41" t="str">
        <f t="shared" si="75"/>
        <v/>
      </c>
      <c r="S614" s="41">
        <f t="shared" si="75"/>
        <v>1252366</v>
      </c>
      <c r="T614" s="41" t="str">
        <f t="shared" si="75"/>
        <v/>
      </c>
      <c r="U614" s="41" t="str">
        <f t="shared" si="74"/>
        <v/>
      </c>
      <c r="V614" s="41" t="str">
        <f t="shared" si="74"/>
        <v/>
      </c>
      <c r="W614" s="41" t="str">
        <f t="shared" si="74"/>
        <v/>
      </c>
      <c r="X614" s="41" t="str">
        <f t="shared" si="74"/>
        <v/>
      </c>
      <c r="Y614" s="14">
        <f t="shared" si="80"/>
        <v>0</v>
      </c>
      <c r="Z614" s="12"/>
      <c r="AA614" s="10" t="str">
        <f t="shared" si="77"/>
        <v/>
      </c>
      <c r="AB614" s="10">
        <f t="shared" si="77"/>
        <v>913.51</v>
      </c>
      <c r="AC614" s="10" t="str">
        <f t="shared" si="77"/>
        <v/>
      </c>
      <c r="AD614" s="10" t="str">
        <f t="shared" si="76"/>
        <v/>
      </c>
      <c r="AE614" s="10" t="str">
        <f t="shared" si="76"/>
        <v/>
      </c>
      <c r="AF614" s="10" t="str">
        <f t="shared" si="76"/>
        <v/>
      </c>
      <c r="AG614" s="10" t="str">
        <f t="shared" si="76"/>
        <v/>
      </c>
      <c r="AH614" s="14">
        <f t="shared" si="81"/>
        <v>0</v>
      </c>
      <c r="AI614" s="12"/>
      <c r="AJ614" s="11" t="str">
        <f>IFERROR(VLOOKUP(A614,'[1]BP-18 Line Detail'!A$1:AJ$65536,36,FALSE),"")</f>
        <v>All Network</v>
      </c>
    </row>
    <row r="615" spans="1:36" x14ac:dyDescent="0.3">
      <c r="A615" s="15" t="s">
        <v>1666</v>
      </c>
      <c r="B615" s="29" t="str">
        <f>VLOOKUP(A615,'[1]Line Pivot'!A$1:C$65536,2,FALSE)</f>
        <v>ROSS-CARBORUNDUM NO 1</v>
      </c>
      <c r="C615" s="10">
        <f>VLOOKUP(A615,'[1]Line Pivot'!A$1:C$65536,3,FALSE)</f>
        <v>213491.26</v>
      </c>
      <c r="D615" s="10">
        <f>IFERROR(VLOOKUP(A615,'[1]BP-18 Line Detail'!A$1:C$65536,3,FALSE),"")</f>
        <v>131508.13</v>
      </c>
      <c r="E615" s="11">
        <f t="shared" si="78"/>
        <v>0.62340731329690413</v>
      </c>
      <c r="F615" s="12"/>
      <c r="G615" s="10">
        <f>IFERROR(VLOOKUP(A615,'[1]O&amp;M Pivot'!M$1:V$65536,10,FALSE),0)</f>
        <v>1304.0842857142857</v>
      </c>
      <c r="H615" s="12"/>
      <c r="I615" s="13" t="s">
        <v>31</v>
      </c>
      <c r="J615" s="13">
        <v>1</v>
      </c>
      <c r="K615" s="13" t="s">
        <v>31</v>
      </c>
      <c r="L615" s="13" t="s">
        <v>31</v>
      </c>
      <c r="M615" s="13" t="s">
        <v>31</v>
      </c>
      <c r="N615" s="13" t="s">
        <v>31</v>
      </c>
      <c r="O615" s="13" t="s">
        <v>31</v>
      </c>
      <c r="P615" s="13">
        <f t="shared" si="79"/>
        <v>1</v>
      </c>
      <c r="Q615" s="12"/>
      <c r="R615" s="41" t="str">
        <f t="shared" si="75"/>
        <v/>
      </c>
      <c r="S615" s="41">
        <f t="shared" si="75"/>
        <v>213491.26</v>
      </c>
      <c r="T615" s="41" t="str">
        <f t="shared" si="75"/>
        <v/>
      </c>
      <c r="U615" s="41" t="str">
        <f t="shared" si="74"/>
        <v/>
      </c>
      <c r="V615" s="41" t="str">
        <f t="shared" si="74"/>
        <v/>
      </c>
      <c r="W615" s="41" t="str">
        <f t="shared" si="74"/>
        <v/>
      </c>
      <c r="X615" s="41" t="str">
        <f t="shared" si="74"/>
        <v/>
      </c>
      <c r="Y615" s="14">
        <f t="shared" si="80"/>
        <v>0</v>
      </c>
      <c r="Z615" s="12"/>
      <c r="AA615" s="10" t="str">
        <f t="shared" si="77"/>
        <v/>
      </c>
      <c r="AB615" s="10">
        <f t="shared" si="77"/>
        <v>1304.0842857142857</v>
      </c>
      <c r="AC615" s="10" t="str">
        <f t="shared" si="77"/>
        <v/>
      </c>
      <c r="AD615" s="10" t="str">
        <f t="shared" si="76"/>
        <v/>
      </c>
      <c r="AE615" s="10" t="str">
        <f t="shared" si="76"/>
        <v/>
      </c>
      <c r="AF615" s="10" t="str">
        <f t="shared" si="76"/>
        <v/>
      </c>
      <c r="AG615" s="10" t="str">
        <f t="shared" si="76"/>
        <v/>
      </c>
      <c r="AH615" s="14">
        <f t="shared" si="81"/>
        <v>0</v>
      </c>
      <c r="AI615" s="12"/>
      <c r="AJ615" s="11" t="str">
        <f>IFERROR(VLOOKUP(A615,'[1]BP-18 Line Detail'!A$1:AJ$65536,36,FALSE),"")</f>
        <v>All Network</v>
      </c>
    </row>
    <row r="616" spans="1:36" x14ac:dyDescent="0.3">
      <c r="A616" s="15" t="s">
        <v>1667</v>
      </c>
      <c r="B616" s="29" t="str">
        <f>VLOOKUP(A616,'[1]Line Pivot'!A$1:C$65536,2,FALSE)</f>
        <v>ROSS-FRANKLIN FIBER SYSTEM</v>
      </c>
      <c r="C616" s="10">
        <f>VLOOKUP(A616,'[1]Line Pivot'!A$1:C$65536,3,FALSE)</f>
        <v>3312225.74</v>
      </c>
      <c r="D616" s="10">
        <f>IFERROR(VLOOKUP(A616,'[1]BP-18 Line Detail'!A$1:C$65536,3,FALSE),"")</f>
        <v>3312225.74</v>
      </c>
      <c r="E616" s="11">
        <f t="shared" si="78"/>
        <v>0</v>
      </c>
      <c r="F616" s="12"/>
      <c r="G616" s="10">
        <f>IFERROR(VLOOKUP(A616,'[1]O&amp;M Pivot'!M$1:V$65536,10,FALSE),0)</f>
        <v>0</v>
      </c>
      <c r="H616" s="12"/>
      <c r="I616" s="13" t="s">
        <v>31</v>
      </c>
      <c r="J616" s="13" t="s">
        <v>31</v>
      </c>
      <c r="K616" s="13" t="s">
        <v>31</v>
      </c>
      <c r="L616" s="13" t="s">
        <v>31</v>
      </c>
      <c r="M616" s="13" t="s">
        <v>31</v>
      </c>
      <c r="N616" s="13" t="s">
        <v>31</v>
      </c>
      <c r="O616" s="13">
        <v>1</v>
      </c>
      <c r="P616" s="13">
        <f t="shared" si="79"/>
        <v>1</v>
      </c>
      <c r="Q616" s="12"/>
      <c r="R616" s="41" t="str">
        <f t="shared" si="75"/>
        <v/>
      </c>
      <c r="S616" s="41" t="str">
        <f t="shared" si="75"/>
        <v/>
      </c>
      <c r="T616" s="41" t="str">
        <f t="shared" si="75"/>
        <v/>
      </c>
      <c r="U616" s="41" t="str">
        <f t="shared" si="74"/>
        <v/>
      </c>
      <c r="V616" s="41" t="str">
        <f t="shared" si="74"/>
        <v/>
      </c>
      <c r="W616" s="41" t="str">
        <f t="shared" si="74"/>
        <v/>
      </c>
      <c r="X616" s="41">
        <f t="shared" si="74"/>
        <v>3312225.74</v>
      </c>
      <c r="Y616" s="14">
        <f t="shared" si="80"/>
        <v>0</v>
      </c>
      <c r="Z616" s="12"/>
      <c r="AA616" s="10" t="str">
        <f t="shared" si="77"/>
        <v/>
      </c>
      <c r="AB616" s="10" t="str">
        <f t="shared" si="77"/>
        <v/>
      </c>
      <c r="AC616" s="10" t="str">
        <f t="shared" si="77"/>
        <v/>
      </c>
      <c r="AD616" s="10" t="str">
        <f t="shared" si="76"/>
        <v/>
      </c>
      <c r="AE616" s="10" t="str">
        <f t="shared" si="76"/>
        <v/>
      </c>
      <c r="AF616" s="10" t="str">
        <f t="shared" si="76"/>
        <v/>
      </c>
      <c r="AG616" s="10">
        <f t="shared" si="76"/>
        <v>0</v>
      </c>
      <c r="AH616" s="14">
        <f t="shared" si="81"/>
        <v>0</v>
      </c>
      <c r="AI616" s="12"/>
      <c r="AJ616" s="11" t="str">
        <f>IFERROR(VLOOKUP(A616,'[1]BP-18 Line Detail'!A$1:AJ$65536,36,FALSE),"")</f>
        <v>Unsegmented - fiber</v>
      </c>
    </row>
    <row r="617" spans="1:36" x14ac:dyDescent="0.3">
      <c r="A617" s="15" t="s">
        <v>1668</v>
      </c>
      <c r="B617" s="29" t="str">
        <f>VLOOKUP(A617,'[1]Line Pivot'!A$1:C$65536,2,FALSE)</f>
        <v>ROSS-LEXINGTON NO 1</v>
      </c>
      <c r="C617" s="10">
        <f>VLOOKUP(A617,'[1]Line Pivot'!A$1:C$65536,3,FALSE)</f>
        <v>2830955.4730000002</v>
      </c>
      <c r="D617" s="10">
        <f>IFERROR(VLOOKUP(A617,'[1]BP-18 Line Detail'!A$1:C$65536,3,FALSE),"")</f>
        <v>2614156.7630000003</v>
      </c>
      <c r="E617" s="11">
        <f t="shared" si="78"/>
        <v>8.2932559006600001E-2</v>
      </c>
      <c r="F617" s="12"/>
      <c r="G617" s="10">
        <f>IFERROR(VLOOKUP(A617,'[1]O&amp;M Pivot'!M$1:V$65536,10,FALSE),0)</f>
        <v>67230.041428571436</v>
      </c>
      <c r="H617" s="12"/>
      <c r="I617" s="13" t="s">
        <v>31</v>
      </c>
      <c r="J617" s="13">
        <v>1</v>
      </c>
      <c r="K617" s="13" t="s">
        <v>31</v>
      </c>
      <c r="L617" s="13" t="s">
        <v>31</v>
      </c>
      <c r="M617" s="13" t="s">
        <v>31</v>
      </c>
      <c r="N617" s="13" t="s">
        <v>31</v>
      </c>
      <c r="O617" s="13" t="s">
        <v>31</v>
      </c>
      <c r="P617" s="13">
        <f t="shared" si="79"/>
        <v>1</v>
      </c>
      <c r="Q617" s="12"/>
      <c r="R617" s="41" t="str">
        <f t="shared" si="75"/>
        <v/>
      </c>
      <c r="S617" s="41">
        <f t="shared" si="75"/>
        <v>2830955.4730000002</v>
      </c>
      <c r="T617" s="41" t="str">
        <f t="shared" si="75"/>
        <v/>
      </c>
      <c r="U617" s="41" t="str">
        <f t="shared" si="74"/>
        <v/>
      </c>
      <c r="V617" s="41" t="str">
        <f t="shared" si="74"/>
        <v/>
      </c>
      <c r="W617" s="41" t="str">
        <f t="shared" si="74"/>
        <v/>
      </c>
      <c r="X617" s="41" t="str">
        <f t="shared" si="74"/>
        <v/>
      </c>
      <c r="Y617" s="14">
        <f t="shared" si="80"/>
        <v>0</v>
      </c>
      <c r="Z617" s="12"/>
      <c r="AA617" s="10" t="str">
        <f t="shared" si="77"/>
        <v/>
      </c>
      <c r="AB617" s="10">
        <f t="shared" si="77"/>
        <v>67230.041428571436</v>
      </c>
      <c r="AC617" s="10" t="str">
        <f t="shared" si="77"/>
        <v/>
      </c>
      <c r="AD617" s="10" t="str">
        <f t="shared" si="76"/>
        <v/>
      </c>
      <c r="AE617" s="10" t="str">
        <f t="shared" si="76"/>
        <v/>
      </c>
      <c r="AF617" s="10" t="str">
        <f t="shared" si="76"/>
        <v/>
      </c>
      <c r="AG617" s="10" t="str">
        <f t="shared" si="76"/>
        <v/>
      </c>
      <c r="AH617" s="14">
        <f t="shared" si="81"/>
        <v>0</v>
      </c>
      <c r="AI617" s="12"/>
      <c r="AJ617" s="11" t="str">
        <f>IFERROR(VLOOKUP(A617,'[1]BP-18 Line Detail'!A$1:AJ$65536,36,FALSE),"")</f>
        <v>All Network</v>
      </c>
    </row>
    <row r="618" spans="1:36" x14ac:dyDescent="0.3">
      <c r="A618" s="15" t="s">
        <v>1669</v>
      </c>
      <c r="B618" s="29" t="str">
        <f>VLOOKUP(A618,'[1]Line Pivot'!A$1:C$65536,2,FALSE)</f>
        <v>ROSS-MALIN FIBER SYSTEM</v>
      </c>
      <c r="C618" s="10">
        <f>VLOOKUP(A618,'[1]Line Pivot'!A$1:C$65536,3,FALSE)</f>
        <v>4670521.2299999995</v>
      </c>
      <c r="D618" s="10">
        <f>IFERROR(VLOOKUP(A618,'[1]BP-18 Line Detail'!A$1:C$65536,3,FALSE),"")</f>
        <v>4670521.2299999995</v>
      </c>
      <c r="E618" s="11">
        <f t="shared" si="78"/>
        <v>0</v>
      </c>
      <c r="F618" s="12"/>
      <c r="G618" s="10">
        <f>IFERROR(VLOOKUP(A618,'[1]O&amp;M Pivot'!M$1:V$65536,10,FALSE),0)</f>
        <v>0</v>
      </c>
      <c r="H618" s="12"/>
      <c r="I618" s="13" t="s">
        <v>31</v>
      </c>
      <c r="J618" s="13" t="s">
        <v>31</v>
      </c>
      <c r="K618" s="13" t="s">
        <v>31</v>
      </c>
      <c r="L618" s="13" t="s">
        <v>31</v>
      </c>
      <c r="M618" s="13" t="s">
        <v>31</v>
      </c>
      <c r="N618" s="13" t="s">
        <v>31</v>
      </c>
      <c r="O618" s="13">
        <v>1</v>
      </c>
      <c r="P618" s="13">
        <f t="shared" si="79"/>
        <v>1</v>
      </c>
      <c r="Q618" s="12"/>
      <c r="R618" s="41" t="str">
        <f t="shared" si="75"/>
        <v/>
      </c>
      <c r="S618" s="41" t="str">
        <f t="shared" si="75"/>
        <v/>
      </c>
      <c r="T618" s="41" t="str">
        <f t="shared" si="75"/>
        <v/>
      </c>
      <c r="U618" s="41" t="str">
        <f t="shared" si="74"/>
        <v/>
      </c>
      <c r="V618" s="41" t="str">
        <f t="shared" si="74"/>
        <v/>
      </c>
      <c r="W618" s="41" t="str">
        <f t="shared" si="74"/>
        <v/>
      </c>
      <c r="X618" s="41">
        <f t="shared" si="74"/>
        <v>4670521.2299999995</v>
      </c>
      <c r="Y618" s="14">
        <f t="shared" si="80"/>
        <v>0</v>
      </c>
      <c r="Z618" s="12"/>
      <c r="AA618" s="10" t="str">
        <f t="shared" si="77"/>
        <v/>
      </c>
      <c r="AB618" s="10" t="str">
        <f t="shared" si="77"/>
        <v/>
      </c>
      <c r="AC618" s="10" t="str">
        <f t="shared" si="77"/>
        <v/>
      </c>
      <c r="AD618" s="10" t="str">
        <f t="shared" si="76"/>
        <v/>
      </c>
      <c r="AE618" s="10" t="str">
        <f t="shared" si="76"/>
        <v/>
      </c>
      <c r="AF618" s="10" t="str">
        <f t="shared" si="76"/>
        <v/>
      </c>
      <c r="AG618" s="10">
        <f t="shared" si="76"/>
        <v>0</v>
      </c>
      <c r="AH618" s="14">
        <f t="shared" si="81"/>
        <v>0</v>
      </c>
      <c r="AI618" s="12"/>
      <c r="AJ618" s="11" t="str">
        <f>IFERROR(VLOOKUP(A618,'[1]BP-18 Line Detail'!A$1:AJ$65536,36,FALSE),"")</f>
        <v>Unsegmented - fiber</v>
      </c>
    </row>
    <row r="619" spans="1:36" x14ac:dyDescent="0.3">
      <c r="A619" s="15" t="s">
        <v>1670</v>
      </c>
      <c r="B619" s="29" t="str">
        <f>VLOOKUP(A619,'[1]Line Pivot'!A$1:C$65536,2,FALSE)</f>
        <v>ROSS-RIVERGATE NO 1</v>
      </c>
      <c r="C619" s="10">
        <f>VLOOKUP(A619,'[1]Line Pivot'!A$1:C$65536,3,FALSE)</f>
        <v>558459.32000000007</v>
      </c>
      <c r="D619" s="10">
        <f>IFERROR(VLOOKUP(A619,'[1]BP-18 Line Detail'!A$1:C$65536,3,FALSE),"")</f>
        <v>558459.31999999995</v>
      </c>
      <c r="E619" s="11">
        <f t="shared" si="78"/>
        <v>2.0845801593379233E-16</v>
      </c>
      <c r="F619" s="12"/>
      <c r="G619" s="10">
        <f>IFERROR(VLOOKUP(A619,'[1]O&amp;M Pivot'!M$1:V$65536,10,FALSE),0)</f>
        <v>19534.859999999997</v>
      </c>
      <c r="H619" s="12"/>
      <c r="I619" s="13" t="s">
        <v>31</v>
      </c>
      <c r="J619" s="13">
        <v>1</v>
      </c>
      <c r="K619" s="13" t="s">
        <v>31</v>
      </c>
      <c r="L619" s="13" t="s">
        <v>31</v>
      </c>
      <c r="M619" s="13" t="s">
        <v>31</v>
      </c>
      <c r="N619" s="13" t="s">
        <v>31</v>
      </c>
      <c r="O619" s="13" t="s">
        <v>31</v>
      </c>
      <c r="P619" s="13">
        <f t="shared" si="79"/>
        <v>1</v>
      </c>
      <c r="Q619" s="12"/>
      <c r="R619" s="41" t="str">
        <f t="shared" si="75"/>
        <v/>
      </c>
      <c r="S619" s="41">
        <f t="shared" si="75"/>
        <v>558459.32000000007</v>
      </c>
      <c r="T619" s="41" t="str">
        <f t="shared" si="75"/>
        <v/>
      </c>
      <c r="U619" s="41" t="str">
        <f t="shared" si="74"/>
        <v/>
      </c>
      <c r="V619" s="41" t="str">
        <f t="shared" si="74"/>
        <v/>
      </c>
      <c r="W619" s="41" t="str">
        <f t="shared" si="74"/>
        <v/>
      </c>
      <c r="X619" s="41" t="str">
        <f t="shared" si="74"/>
        <v/>
      </c>
      <c r="Y619" s="14">
        <f t="shared" si="80"/>
        <v>0</v>
      </c>
      <c r="Z619" s="12"/>
      <c r="AA619" s="10" t="str">
        <f t="shared" si="77"/>
        <v/>
      </c>
      <c r="AB619" s="10">
        <f t="shared" si="77"/>
        <v>19534.859999999997</v>
      </c>
      <c r="AC619" s="10" t="str">
        <f t="shared" si="77"/>
        <v/>
      </c>
      <c r="AD619" s="10" t="str">
        <f t="shared" si="76"/>
        <v/>
      </c>
      <c r="AE619" s="10" t="str">
        <f t="shared" si="76"/>
        <v/>
      </c>
      <c r="AF619" s="10" t="str">
        <f t="shared" si="76"/>
        <v/>
      </c>
      <c r="AG619" s="10" t="str">
        <f t="shared" si="76"/>
        <v/>
      </c>
      <c r="AH619" s="14">
        <f t="shared" si="81"/>
        <v>0</v>
      </c>
      <c r="AI619" s="12"/>
      <c r="AJ619" s="11" t="str">
        <f>IFERROR(VLOOKUP(A619,'[1]BP-18 Line Detail'!A$1:AJ$65536,36,FALSE),"")</f>
        <v>All Network</v>
      </c>
    </row>
    <row r="620" spans="1:36" x14ac:dyDescent="0.3">
      <c r="A620" s="15" t="s">
        <v>1671</v>
      </c>
      <c r="B620" s="29" t="str">
        <f>VLOOKUP(A620,'[1]Line Pivot'!A$1:C$65536,2,FALSE)</f>
        <v>ROSS-ST JOHNS NO 1</v>
      </c>
      <c r="C620" s="10">
        <f>VLOOKUP(A620,'[1]Line Pivot'!A$1:C$65536,3,FALSE)</f>
        <v>1623573.82</v>
      </c>
      <c r="D620" s="10">
        <f>IFERROR(VLOOKUP(A620,'[1]BP-18 Line Detail'!A$1:C$65536,3,FALSE),"")</f>
        <v>1623573.82</v>
      </c>
      <c r="E620" s="11">
        <f t="shared" si="78"/>
        <v>0</v>
      </c>
      <c r="F620" s="12"/>
      <c r="G620" s="10">
        <f>IFERROR(VLOOKUP(A620,'[1]O&amp;M Pivot'!M$1:V$65536,10,FALSE),0)</f>
        <v>13744.995714285715</v>
      </c>
      <c r="H620" s="12"/>
      <c r="I620" s="13" t="s">
        <v>31</v>
      </c>
      <c r="J620" s="13">
        <v>1</v>
      </c>
      <c r="K620" s="13" t="s">
        <v>31</v>
      </c>
      <c r="L620" s="13" t="s">
        <v>31</v>
      </c>
      <c r="M620" s="13" t="s">
        <v>31</v>
      </c>
      <c r="N620" s="13" t="s">
        <v>31</v>
      </c>
      <c r="O620" s="13" t="s">
        <v>31</v>
      </c>
      <c r="P620" s="13">
        <f t="shared" si="79"/>
        <v>1</v>
      </c>
      <c r="Q620" s="12"/>
      <c r="R620" s="41" t="str">
        <f t="shared" si="75"/>
        <v/>
      </c>
      <c r="S620" s="41">
        <f t="shared" si="75"/>
        <v>1623573.82</v>
      </c>
      <c r="T620" s="41" t="str">
        <f t="shared" si="75"/>
        <v/>
      </c>
      <c r="U620" s="41" t="str">
        <f t="shared" si="74"/>
        <v/>
      </c>
      <c r="V620" s="41" t="str">
        <f t="shared" si="74"/>
        <v/>
      </c>
      <c r="W620" s="41" t="str">
        <f t="shared" si="74"/>
        <v/>
      </c>
      <c r="X620" s="41" t="str">
        <f t="shared" si="74"/>
        <v/>
      </c>
      <c r="Y620" s="14">
        <f t="shared" si="80"/>
        <v>0</v>
      </c>
      <c r="Z620" s="12"/>
      <c r="AA620" s="10" t="str">
        <f t="shared" si="77"/>
        <v/>
      </c>
      <c r="AB620" s="10">
        <f t="shared" si="77"/>
        <v>13744.995714285715</v>
      </c>
      <c r="AC620" s="10" t="str">
        <f t="shared" si="77"/>
        <v/>
      </c>
      <c r="AD620" s="10" t="str">
        <f t="shared" si="76"/>
        <v/>
      </c>
      <c r="AE620" s="10" t="str">
        <f t="shared" si="76"/>
        <v/>
      </c>
      <c r="AF620" s="10" t="str">
        <f t="shared" si="76"/>
        <v/>
      </c>
      <c r="AG620" s="10" t="str">
        <f t="shared" si="76"/>
        <v/>
      </c>
      <c r="AH620" s="14">
        <f t="shared" si="81"/>
        <v>0</v>
      </c>
      <c r="AI620" s="12"/>
      <c r="AJ620" s="11" t="str">
        <f>IFERROR(VLOOKUP(A620,'[1]BP-18 Line Detail'!A$1:AJ$65536,36,FALSE),"")</f>
        <v>All Network</v>
      </c>
    </row>
    <row r="621" spans="1:36" x14ac:dyDescent="0.3">
      <c r="A621" s="15" t="s">
        <v>1672</v>
      </c>
      <c r="B621" s="29" t="str">
        <f>VLOOKUP(A621,'[1]Line Pivot'!A$1:C$65536,2,FALSE)</f>
        <v>ROSS-VANCOUVER SHIPYARD NO 1</v>
      </c>
      <c r="C621" s="10">
        <f>VLOOKUP(A621,'[1]Line Pivot'!A$1:C$65536,3,FALSE)</f>
        <v>429666.03</v>
      </c>
      <c r="D621" s="10">
        <f>IFERROR(VLOOKUP(A621,'[1]BP-18 Line Detail'!A$1:C$65536,3,FALSE),"")</f>
        <v>429666.03</v>
      </c>
      <c r="E621" s="11">
        <f t="shared" si="78"/>
        <v>0</v>
      </c>
      <c r="F621" s="12"/>
      <c r="G621" s="10">
        <f>IFERROR(VLOOKUP(A621,'[1]O&amp;M Pivot'!M$1:V$65536,10,FALSE),0)</f>
        <v>2462.1542857142858</v>
      </c>
      <c r="H621" s="12"/>
      <c r="I621" s="13" t="s">
        <v>31</v>
      </c>
      <c r="J621" s="13">
        <v>1</v>
      </c>
      <c r="K621" s="13" t="s">
        <v>31</v>
      </c>
      <c r="L621" s="13" t="s">
        <v>31</v>
      </c>
      <c r="M621" s="13" t="s">
        <v>31</v>
      </c>
      <c r="N621" s="13" t="s">
        <v>31</v>
      </c>
      <c r="O621" s="13" t="s">
        <v>31</v>
      </c>
      <c r="P621" s="13">
        <f t="shared" si="79"/>
        <v>1</v>
      </c>
      <c r="Q621" s="12"/>
      <c r="R621" s="41" t="str">
        <f t="shared" si="75"/>
        <v/>
      </c>
      <c r="S621" s="41">
        <f t="shared" si="75"/>
        <v>429666.03</v>
      </c>
      <c r="T621" s="41" t="str">
        <f t="shared" si="75"/>
        <v/>
      </c>
      <c r="U621" s="41" t="str">
        <f t="shared" si="74"/>
        <v/>
      </c>
      <c r="V621" s="41" t="str">
        <f t="shared" si="74"/>
        <v/>
      </c>
      <c r="W621" s="41" t="str">
        <f t="shared" si="74"/>
        <v/>
      </c>
      <c r="X621" s="41" t="str">
        <f t="shared" si="74"/>
        <v/>
      </c>
      <c r="Y621" s="14">
        <f t="shared" si="80"/>
        <v>0</v>
      </c>
      <c r="Z621" s="12"/>
      <c r="AA621" s="10" t="str">
        <f t="shared" si="77"/>
        <v/>
      </c>
      <c r="AB621" s="10">
        <f t="shared" si="77"/>
        <v>2462.1542857142858</v>
      </c>
      <c r="AC621" s="10" t="str">
        <f t="shared" si="77"/>
        <v/>
      </c>
      <c r="AD621" s="10" t="str">
        <f t="shared" si="76"/>
        <v/>
      </c>
      <c r="AE621" s="10" t="str">
        <f t="shared" si="76"/>
        <v/>
      </c>
      <c r="AF621" s="10" t="str">
        <f t="shared" si="76"/>
        <v/>
      </c>
      <c r="AG621" s="10" t="str">
        <f t="shared" si="76"/>
        <v/>
      </c>
      <c r="AH621" s="14">
        <f t="shared" si="81"/>
        <v>0</v>
      </c>
      <c r="AI621" s="12"/>
      <c r="AJ621" s="11" t="str">
        <f>IFERROR(VLOOKUP(A621,'[1]BP-18 Line Detail'!A$1:AJ$65536,36,FALSE),"")</f>
        <v>All Network</v>
      </c>
    </row>
    <row r="622" spans="1:36" x14ac:dyDescent="0.3">
      <c r="A622" s="15" t="s">
        <v>1673</v>
      </c>
      <c r="B622" s="29" t="str">
        <f>VLOOKUP(A622,'[1]Line Pivot'!A$1:C$65536,2,FALSE)</f>
        <v>ROUNDUP-LAGRANDE NO 1</v>
      </c>
      <c r="C622" s="10">
        <f>VLOOKUP(A622,'[1]Line Pivot'!A$1:C$65536,3,FALSE)</f>
        <v>2465423</v>
      </c>
      <c r="D622" s="10">
        <f>IFERROR(VLOOKUP(A622,'[1]BP-18 Line Detail'!A$1:C$65536,3,FALSE),"")</f>
        <v>2443229.2300000004</v>
      </c>
      <c r="E622" s="11">
        <f t="shared" si="78"/>
        <v>9.0837853965915222E-3</v>
      </c>
      <c r="F622" s="12"/>
      <c r="G622" s="10">
        <f>IFERROR(VLOOKUP(A622,'[1]O&amp;M Pivot'!M$1:V$65536,10,FALSE),0)</f>
        <v>26760.774285714288</v>
      </c>
      <c r="H622" s="12"/>
      <c r="I622" s="13" t="s">
        <v>31</v>
      </c>
      <c r="J622" s="13">
        <v>1</v>
      </c>
      <c r="K622" s="13" t="s">
        <v>31</v>
      </c>
      <c r="L622" s="13" t="s">
        <v>31</v>
      </c>
      <c r="M622" s="13" t="s">
        <v>31</v>
      </c>
      <c r="N622" s="13" t="s">
        <v>31</v>
      </c>
      <c r="O622" s="13" t="s">
        <v>31</v>
      </c>
      <c r="P622" s="13">
        <f t="shared" si="79"/>
        <v>1</v>
      </c>
      <c r="Q622" s="12"/>
      <c r="R622" s="41" t="str">
        <f t="shared" si="75"/>
        <v/>
      </c>
      <c r="S622" s="41">
        <f t="shared" si="75"/>
        <v>2465423</v>
      </c>
      <c r="T622" s="41" t="str">
        <f t="shared" si="75"/>
        <v/>
      </c>
      <c r="U622" s="41" t="str">
        <f t="shared" si="74"/>
        <v/>
      </c>
      <c r="V622" s="41" t="str">
        <f t="shared" si="74"/>
        <v/>
      </c>
      <c r="W622" s="41" t="str">
        <f t="shared" si="74"/>
        <v/>
      </c>
      <c r="X622" s="41" t="str">
        <f t="shared" si="74"/>
        <v/>
      </c>
      <c r="Y622" s="14">
        <f t="shared" si="80"/>
        <v>0</v>
      </c>
      <c r="Z622" s="12"/>
      <c r="AA622" s="10" t="str">
        <f t="shared" si="77"/>
        <v/>
      </c>
      <c r="AB622" s="10">
        <f t="shared" si="77"/>
        <v>26760.774285714288</v>
      </c>
      <c r="AC622" s="10" t="str">
        <f t="shared" si="77"/>
        <v/>
      </c>
      <c r="AD622" s="10" t="str">
        <f t="shared" si="76"/>
        <v/>
      </c>
      <c r="AE622" s="10" t="str">
        <f t="shared" si="76"/>
        <v/>
      </c>
      <c r="AF622" s="10" t="str">
        <f t="shared" si="76"/>
        <v/>
      </c>
      <c r="AG622" s="10" t="str">
        <f t="shared" si="76"/>
        <v/>
      </c>
      <c r="AH622" s="14">
        <f t="shared" si="81"/>
        <v>0</v>
      </c>
      <c r="AI622" s="12"/>
      <c r="AJ622" s="11" t="str">
        <f>IFERROR(VLOOKUP(A622,'[1]BP-18 Line Detail'!A$1:AJ$65536,36,FALSE),"")</f>
        <v>All Network</v>
      </c>
    </row>
    <row r="623" spans="1:36" x14ac:dyDescent="0.3">
      <c r="A623" s="15" t="s">
        <v>1674</v>
      </c>
      <c r="B623" s="29" t="str">
        <f>VLOOKUP(A623,'[1]Line Pivot'!A$1:C$65536,2,FALSE)</f>
        <v>SACAJAWEA TAP TO ICE HARBOR-FRANKLIN NO 2</v>
      </c>
      <c r="C623" s="10">
        <f>VLOOKUP(A623,'[1]Line Pivot'!A$1:C$65536,3,FALSE)</f>
        <v>217457</v>
      </c>
      <c r="D623" s="10">
        <f>IFERROR(VLOOKUP(A623,'[1]BP-18 Line Detail'!A$1:C$65536,3,FALSE),"")</f>
        <v>217457</v>
      </c>
      <c r="E623" s="11">
        <f t="shared" si="78"/>
        <v>0</v>
      </c>
      <c r="F623" s="12"/>
      <c r="G623" s="10">
        <f>IFERROR(VLOOKUP(A623,'[1]O&amp;M Pivot'!M$1:V$65536,10,FALSE),0)</f>
        <v>640.74142857142863</v>
      </c>
      <c r="H623" s="12"/>
      <c r="I623" s="13" t="s">
        <v>31</v>
      </c>
      <c r="J623" s="13">
        <v>1</v>
      </c>
      <c r="K623" s="13" t="s">
        <v>31</v>
      </c>
      <c r="L623" s="13" t="s">
        <v>31</v>
      </c>
      <c r="M623" s="13" t="s">
        <v>31</v>
      </c>
      <c r="N623" s="13" t="s">
        <v>31</v>
      </c>
      <c r="O623" s="13" t="s">
        <v>31</v>
      </c>
      <c r="P623" s="13">
        <f t="shared" si="79"/>
        <v>1</v>
      </c>
      <c r="Q623" s="12"/>
      <c r="R623" s="41" t="str">
        <f t="shared" si="75"/>
        <v/>
      </c>
      <c r="S623" s="41">
        <f t="shared" si="75"/>
        <v>217457</v>
      </c>
      <c r="T623" s="41" t="str">
        <f t="shared" si="75"/>
        <v/>
      </c>
      <c r="U623" s="41" t="str">
        <f t="shared" si="74"/>
        <v/>
      </c>
      <c r="V623" s="41" t="str">
        <f t="shared" si="74"/>
        <v/>
      </c>
      <c r="W623" s="41" t="str">
        <f t="shared" si="74"/>
        <v/>
      </c>
      <c r="X623" s="41" t="str">
        <f t="shared" si="74"/>
        <v/>
      </c>
      <c r="Y623" s="14">
        <f t="shared" si="80"/>
        <v>0</v>
      </c>
      <c r="Z623" s="12"/>
      <c r="AA623" s="10" t="str">
        <f t="shared" si="77"/>
        <v/>
      </c>
      <c r="AB623" s="10">
        <f t="shared" si="77"/>
        <v>640.74142857142863</v>
      </c>
      <c r="AC623" s="10" t="str">
        <f t="shared" si="77"/>
        <v/>
      </c>
      <c r="AD623" s="10" t="str">
        <f t="shared" si="76"/>
        <v/>
      </c>
      <c r="AE623" s="10" t="str">
        <f t="shared" si="76"/>
        <v/>
      </c>
      <c r="AF623" s="10" t="str">
        <f t="shared" si="76"/>
        <v/>
      </c>
      <c r="AG623" s="10" t="str">
        <f t="shared" si="76"/>
        <v/>
      </c>
      <c r="AH623" s="14">
        <f t="shared" si="81"/>
        <v>0</v>
      </c>
      <c r="AI623" s="12"/>
      <c r="AJ623" s="11" t="str">
        <f>IFERROR(VLOOKUP(A623,'[1]BP-18 Line Detail'!A$1:AJ$65536,36,FALSE),"")</f>
        <v>All Network</v>
      </c>
    </row>
    <row r="624" spans="1:36" x14ac:dyDescent="0.3">
      <c r="A624" s="15" t="s">
        <v>1675</v>
      </c>
      <c r="B624" s="29" t="str">
        <f>VLOOKUP(A624,'[1]Line Pivot'!A$1:C$65536,2,FALSE)</f>
        <v>SACAJAWEA TAP TO LOWER MONUMENTAL-MCNARY NO 1</v>
      </c>
      <c r="C624" s="10">
        <f>VLOOKUP(A624,'[1]Line Pivot'!A$1:C$65536,3,FALSE)</f>
        <v>2175455.0499999998</v>
      </c>
      <c r="D624" s="10">
        <f>IFERROR(VLOOKUP(A624,'[1]BP-18 Line Detail'!A$1:C$65536,3,FALSE),"")</f>
        <v>2175455.0499999998</v>
      </c>
      <c r="E624" s="11">
        <f t="shared" si="78"/>
        <v>0</v>
      </c>
      <c r="F624" s="12"/>
      <c r="G624" s="10">
        <f>IFERROR(VLOOKUP(A624,'[1]O&amp;M Pivot'!M$1:V$65536,10,FALSE),0)</f>
        <v>2756.2285714285717</v>
      </c>
      <c r="H624" s="12"/>
      <c r="I624" s="13" t="s">
        <v>31</v>
      </c>
      <c r="J624" s="13">
        <v>1</v>
      </c>
      <c r="K624" s="13" t="s">
        <v>31</v>
      </c>
      <c r="L624" s="13" t="s">
        <v>31</v>
      </c>
      <c r="M624" s="13" t="s">
        <v>31</v>
      </c>
      <c r="N624" s="13" t="s">
        <v>31</v>
      </c>
      <c r="O624" s="13" t="s">
        <v>31</v>
      </c>
      <c r="P624" s="13">
        <f t="shared" si="79"/>
        <v>1</v>
      </c>
      <c r="Q624" s="12"/>
      <c r="R624" s="41" t="str">
        <f t="shared" si="75"/>
        <v/>
      </c>
      <c r="S624" s="41">
        <f t="shared" si="75"/>
        <v>2175455.0499999998</v>
      </c>
      <c r="T624" s="41" t="str">
        <f t="shared" si="75"/>
        <v/>
      </c>
      <c r="U624" s="41" t="str">
        <f t="shared" si="74"/>
        <v/>
      </c>
      <c r="V624" s="41" t="str">
        <f t="shared" si="74"/>
        <v/>
      </c>
      <c r="W624" s="41" t="str">
        <f t="shared" si="74"/>
        <v/>
      </c>
      <c r="X624" s="41" t="str">
        <f t="shared" si="74"/>
        <v/>
      </c>
      <c r="Y624" s="14">
        <f t="shared" si="80"/>
        <v>0</v>
      </c>
      <c r="Z624" s="12"/>
      <c r="AA624" s="10" t="str">
        <f t="shared" si="77"/>
        <v/>
      </c>
      <c r="AB624" s="10">
        <f t="shared" si="77"/>
        <v>2756.2285714285717</v>
      </c>
      <c r="AC624" s="10" t="str">
        <f t="shared" si="77"/>
        <v/>
      </c>
      <c r="AD624" s="10" t="str">
        <f t="shared" si="76"/>
        <v/>
      </c>
      <c r="AE624" s="10" t="str">
        <f t="shared" si="76"/>
        <v/>
      </c>
      <c r="AF624" s="10" t="str">
        <f t="shared" si="76"/>
        <v/>
      </c>
      <c r="AG624" s="10" t="str">
        <f t="shared" si="76"/>
        <v/>
      </c>
      <c r="AH624" s="14">
        <f t="shared" si="81"/>
        <v>0</v>
      </c>
      <c r="AI624" s="12"/>
      <c r="AJ624" s="11" t="str">
        <f>IFERROR(VLOOKUP(A624,'[1]BP-18 Line Detail'!A$1:AJ$65536,36,FALSE),"")</f>
        <v>All Network</v>
      </c>
    </row>
    <row r="625" spans="1:36" x14ac:dyDescent="0.3">
      <c r="A625" s="15" t="s">
        <v>1676</v>
      </c>
      <c r="B625" s="29" t="str">
        <f>VLOOKUP(A625,'[1]Line Pivot'!A$1:C$65536,2,FALSE)</f>
        <v>SACHEEN-ALBENI FALLS NO 1</v>
      </c>
      <c r="C625" s="10">
        <f>VLOOKUP(A625,'[1]Line Pivot'!A$1:C$65536,3,FALSE)</f>
        <v>1201664.1599999999</v>
      </c>
      <c r="D625" s="10">
        <f>IFERROR(VLOOKUP(A625,'[1]BP-18 Line Detail'!A$1:C$65536,3,FALSE),"")</f>
        <v>1142428.79</v>
      </c>
      <c r="E625" s="11">
        <f t="shared" si="78"/>
        <v>5.1850382727136872E-2</v>
      </c>
      <c r="F625" s="12"/>
      <c r="G625" s="10">
        <f>IFERROR(VLOOKUP(A625,'[1]O&amp;M Pivot'!M$1:V$65536,10,FALSE),0)</f>
        <v>8952.0142857142855</v>
      </c>
      <c r="H625" s="12"/>
      <c r="I625" s="13" t="s">
        <v>31</v>
      </c>
      <c r="J625" s="13">
        <v>1</v>
      </c>
      <c r="K625" s="13" t="s">
        <v>31</v>
      </c>
      <c r="L625" s="13" t="s">
        <v>31</v>
      </c>
      <c r="M625" s="13" t="s">
        <v>31</v>
      </c>
      <c r="N625" s="13" t="s">
        <v>31</v>
      </c>
      <c r="O625" s="13" t="s">
        <v>31</v>
      </c>
      <c r="P625" s="13">
        <f t="shared" si="79"/>
        <v>1</v>
      </c>
      <c r="Q625" s="12"/>
      <c r="R625" s="41" t="str">
        <f t="shared" si="75"/>
        <v/>
      </c>
      <c r="S625" s="41">
        <f t="shared" si="75"/>
        <v>1201664.1599999999</v>
      </c>
      <c r="T625" s="41" t="str">
        <f t="shared" si="75"/>
        <v/>
      </c>
      <c r="U625" s="41" t="str">
        <f t="shared" si="74"/>
        <v/>
      </c>
      <c r="V625" s="41" t="str">
        <f t="shared" si="74"/>
        <v/>
      </c>
      <c r="W625" s="41" t="str">
        <f t="shared" si="74"/>
        <v/>
      </c>
      <c r="X625" s="41" t="str">
        <f t="shared" si="74"/>
        <v/>
      </c>
      <c r="Y625" s="14">
        <f t="shared" si="80"/>
        <v>0</v>
      </c>
      <c r="Z625" s="12"/>
      <c r="AA625" s="10" t="str">
        <f t="shared" si="77"/>
        <v/>
      </c>
      <c r="AB625" s="10">
        <f t="shared" si="77"/>
        <v>8952.0142857142855</v>
      </c>
      <c r="AC625" s="10" t="str">
        <f t="shared" si="77"/>
        <v/>
      </c>
      <c r="AD625" s="10" t="str">
        <f t="shared" si="76"/>
        <v/>
      </c>
      <c r="AE625" s="10" t="str">
        <f t="shared" si="76"/>
        <v/>
      </c>
      <c r="AF625" s="10" t="str">
        <f t="shared" si="76"/>
        <v/>
      </c>
      <c r="AG625" s="10" t="str">
        <f t="shared" si="76"/>
        <v/>
      </c>
      <c r="AH625" s="14">
        <f t="shared" si="81"/>
        <v>0</v>
      </c>
      <c r="AI625" s="12"/>
      <c r="AJ625" s="11" t="str">
        <f>IFERROR(VLOOKUP(A625,'[1]BP-18 Line Detail'!A$1:AJ$65536,36,FALSE),"")</f>
        <v>All Network</v>
      </c>
    </row>
    <row r="626" spans="1:36" x14ac:dyDescent="0.3">
      <c r="A626" s="15" t="s">
        <v>1677</v>
      </c>
      <c r="B626" s="29" t="str">
        <f>VLOOKUP(A626,'[1]Line Pivot'!A$1:C$65536,2,FALSE)</f>
        <v>SALEM-ALBANY NO 1</v>
      </c>
      <c r="C626" s="10">
        <f>VLOOKUP(A626,'[1]Line Pivot'!A$1:C$65536,3,FALSE)</f>
        <v>1490982.1830000002</v>
      </c>
      <c r="D626" s="10">
        <f>IFERROR(VLOOKUP(A626,'[1]BP-18 Line Detail'!A$1:C$65536,3,FALSE),"")</f>
        <v>1478512.1230000001</v>
      </c>
      <c r="E626" s="11">
        <f t="shared" si="78"/>
        <v>8.434195300811919E-3</v>
      </c>
      <c r="F626" s="12"/>
      <c r="G626" s="10">
        <f>IFERROR(VLOOKUP(A626,'[1]O&amp;M Pivot'!M$1:V$65536,10,FALSE),0)</f>
        <v>14215.15</v>
      </c>
      <c r="H626" s="12"/>
      <c r="I626" s="13" t="s">
        <v>31</v>
      </c>
      <c r="J626" s="13">
        <v>1</v>
      </c>
      <c r="K626" s="13" t="s">
        <v>31</v>
      </c>
      <c r="L626" s="13" t="s">
        <v>31</v>
      </c>
      <c r="M626" s="13" t="s">
        <v>31</v>
      </c>
      <c r="N626" s="13" t="s">
        <v>31</v>
      </c>
      <c r="O626" s="13" t="s">
        <v>31</v>
      </c>
      <c r="P626" s="13">
        <f t="shared" si="79"/>
        <v>1</v>
      </c>
      <c r="Q626" s="12"/>
      <c r="R626" s="41" t="str">
        <f t="shared" si="75"/>
        <v/>
      </c>
      <c r="S626" s="41">
        <f t="shared" si="75"/>
        <v>1490982.1830000002</v>
      </c>
      <c r="T626" s="41" t="str">
        <f t="shared" si="75"/>
        <v/>
      </c>
      <c r="U626" s="41" t="str">
        <f t="shared" si="74"/>
        <v/>
      </c>
      <c r="V626" s="41" t="str">
        <f t="shared" si="74"/>
        <v/>
      </c>
      <c r="W626" s="41" t="str">
        <f t="shared" si="74"/>
        <v/>
      </c>
      <c r="X626" s="41" t="str">
        <f t="shared" si="74"/>
        <v/>
      </c>
      <c r="Y626" s="14">
        <f t="shared" si="80"/>
        <v>0</v>
      </c>
      <c r="Z626" s="12"/>
      <c r="AA626" s="10" t="str">
        <f t="shared" si="77"/>
        <v/>
      </c>
      <c r="AB626" s="10">
        <f t="shared" si="77"/>
        <v>14215.15</v>
      </c>
      <c r="AC626" s="10" t="str">
        <f t="shared" si="77"/>
        <v/>
      </c>
      <c r="AD626" s="10" t="str">
        <f t="shared" si="76"/>
        <v/>
      </c>
      <c r="AE626" s="10" t="str">
        <f t="shared" si="76"/>
        <v/>
      </c>
      <c r="AF626" s="10" t="str">
        <f t="shared" si="76"/>
        <v/>
      </c>
      <c r="AG626" s="10" t="str">
        <f t="shared" si="76"/>
        <v/>
      </c>
      <c r="AH626" s="14">
        <f t="shared" si="81"/>
        <v>0</v>
      </c>
      <c r="AI626" s="12"/>
      <c r="AJ626" s="11" t="str">
        <f>IFERROR(VLOOKUP(A626,'[1]BP-18 Line Detail'!A$1:AJ$65536,36,FALSE),"")</f>
        <v>All Network</v>
      </c>
    </row>
    <row r="627" spans="1:36" x14ac:dyDescent="0.3">
      <c r="A627" s="15" t="s">
        <v>1678</v>
      </c>
      <c r="B627" s="29" t="str">
        <f>VLOOKUP(A627,'[1]Line Pivot'!A$1:C$65536,2,FALSE)</f>
        <v>SALEM-ALBANY NO 2</v>
      </c>
      <c r="C627" s="10">
        <f>VLOOKUP(A627,'[1]Line Pivot'!A$1:C$65536,3,FALSE)</f>
        <v>16392621.393000001</v>
      </c>
      <c r="D627" s="10">
        <f>IFERROR(VLOOKUP(A627,'[1]BP-18 Line Detail'!A$1:C$65536,3,FALSE),"")</f>
        <v>1285125.6130000001</v>
      </c>
      <c r="E627" s="11">
        <f t="shared" si="78"/>
        <v>11.755656900132143</v>
      </c>
      <c r="F627" s="12"/>
      <c r="G627" s="10">
        <f>IFERROR(VLOOKUP(A627,'[1]O&amp;M Pivot'!M$1:V$65536,10,FALSE),0)</f>
        <v>9783.0942857142854</v>
      </c>
      <c r="H627" s="12"/>
      <c r="I627" s="13" t="s">
        <v>31</v>
      </c>
      <c r="J627" s="13">
        <v>1</v>
      </c>
      <c r="K627" s="13" t="s">
        <v>31</v>
      </c>
      <c r="L627" s="13" t="s">
        <v>31</v>
      </c>
      <c r="M627" s="13" t="s">
        <v>31</v>
      </c>
      <c r="N627" s="13" t="s">
        <v>31</v>
      </c>
      <c r="O627" s="13" t="s">
        <v>31</v>
      </c>
      <c r="P627" s="13">
        <f t="shared" si="79"/>
        <v>1</v>
      </c>
      <c r="Q627" s="12"/>
      <c r="R627" s="41" t="str">
        <f t="shared" si="75"/>
        <v/>
      </c>
      <c r="S627" s="41">
        <f t="shared" si="75"/>
        <v>16392621.393000001</v>
      </c>
      <c r="T627" s="41" t="str">
        <f t="shared" si="75"/>
        <v/>
      </c>
      <c r="U627" s="41" t="str">
        <f t="shared" si="74"/>
        <v/>
      </c>
      <c r="V627" s="41" t="str">
        <f t="shared" si="74"/>
        <v/>
      </c>
      <c r="W627" s="41" t="str">
        <f t="shared" si="74"/>
        <v/>
      </c>
      <c r="X627" s="41" t="str">
        <f t="shared" si="74"/>
        <v/>
      </c>
      <c r="Y627" s="14">
        <f t="shared" si="80"/>
        <v>0</v>
      </c>
      <c r="Z627" s="12"/>
      <c r="AA627" s="10" t="str">
        <f t="shared" si="77"/>
        <v/>
      </c>
      <c r="AB627" s="10">
        <f t="shared" si="77"/>
        <v>9783.0942857142854</v>
      </c>
      <c r="AC627" s="10" t="str">
        <f t="shared" si="77"/>
        <v/>
      </c>
      <c r="AD627" s="10" t="str">
        <f t="shared" si="76"/>
        <v/>
      </c>
      <c r="AE627" s="10" t="str">
        <f t="shared" si="76"/>
        <v/>
      </c>
      <c r="AF627" s="10" t="str">
        <f t="shared" si="76"/>
        <v/>
      </c>
      <c r="AG627" s="10" t="str">
        <f t="shared" si="76"/>
        <v/>
      </c>
      <c r="AH627" s="14">
        <f t="shared" si="81"/>
        <v>0</v>
      </c>
      <c r="AI627" s="12"/>
      <c r="AJ627" s="11" t="str">
        <f>IFERROR(VLOOKUP(A627,'[1]BP-18 Line Detail'!A$1:AJ$65536,36,FALSE),"")</f>
        <v>All Network</v>
      </c>
    </row>
    <row r="628" spans="1:36" x14ac:dyDescent="0.3">
      <c r="A628" s="15" t="s">
        <v>1679</v>
      </c>
      <c r="B628" s="29" t="str">
        <f>VLOOKUP(A628,'[1]Line Pivot'!A$1:C$65536,2,FALSE)</f>
        <v>SALEM-GRAND RONDE NO 1</v>
      </c>
      <c r="C628" s="10">
        <f>VLOOKUP(A628,'[1]Line Pivot'!A$1:C$65536,3,FALSE)</f>
        <v>5288658.96</v>
      </c>
      <c r="D628" s="10">
        <f>IFERROR(VLOOKUP(A628,'[1]BP-18 Line Detail'!A$1:C$65536,3,FALSE),"")</f>
        <v>5225129.6700000009</v>
      </c>
      <c r="E628" s="11">
        <f t="shared" si="78"/>
        <v>1.2158414051377809E-2</v>
      </c>
      <c r="F628" s="12"/>
      <c r="G628" s="10">
        <f>IFERROR(VLOOKUP(A628,'[1]O&amp;M Pivot'!M$1:V$65536,10,FALSE),0)</f>
        <v>9581.6714285714279</v>
      </c>
      <c r="H628" s="12"/>
      <c r="I628" s="13" t="s">
        <v>31</v>
      </c>
      <c r="J628" s="13">
        <v>1</v>
      </c>
      <c r="K628" s="13" t="s">
        <v>31</v>
      </c>
      <c r="L628" s="13" t="s">
        <v>31</v>
      </c>
      <c r="M628" s="13" t="s">
        <v>31</v>
      </c>
      <c r="N628" s="13" t="s">
        <v>31</v>
      </c>
      <c r="O628" s="13" t="s">
        <v>31</v>
      </c>
      <c r="P628" s="13">
        <f t="shared" si="79"/>
        <v>1</v>
      </c>
      <c r="Q628" s="12"/>
      <c r="R628" s="41" t="str">
        <f t="shared" si="75"/>
        <v/>
      </c>
      <c r="S628" s="41">
        <f t="shared" si="75"/>
        <v>5288658.96</v>
      </c>
      <c r="T628" s="41" t="str">
        <f t="shared" si="75"/>
        <v/>
      </c>
      <c r="U628" s="41" t="str">
        <f t="shared" si="74"/>
        <v/>
      </c>
      <c r="V628" s="41" t="str">
        <f t="shared" si="74"/>
        <v/>
      </c>
      <c r="W628" s="41" t="str">
        <f t="shared" si="74"/>
        <v/>
      </c>
      <c r="X628" s="41" t="str">
        <f t="shared" si="74"/>
        <v/>
      </c>
      <c r="Y628" s="14">
        <f t="shared" si="80"/>
        <v>0</v>
      </c>
      <c r="Z628" s="12"/>
      <c r="AA628" s="10" t="str">
        <f t="shared" si="77"/>
        <v/>
      </c>
      <c r="AB628" s="10">
        <f t="shared" si="77"/>
        <v>9581.6714285714279</v>
      </c>
      <c r="AC628" s="10" t="str">
        <f t="shared" si="77"/>
        <v/>
      </c>
      <c r="AD628" s="10" t="str">
        <f t="shared" si="76"/>
        <v/>
      </c>
      <c r="AE628" s="10" t="str">
        <f t="shared" si="76"/>
        <v/>
      </c>
      <c r="AF628" s="10" t="str">
        <f t="shared" si="76"/>
        <v/>
      </c>
      <c r="AG628" s="10" t="str">
        <f t="shared" si="76"/>
        <v/>
      </c>
      <c r="AH628" s="14">
        <f t="shared" si="81"/>
        <v>0</v>
      </c>
      <c r="AI628" s="12"/>
      <c r="AJ628" s="11" t="str">
        <f>IFERROR(VLOOKUP(A628,'[1]BP-18 Line Detail'!A$1:AJ$65536,36,FALSE),"")</f>
        <v>All Network</v>
      </c>
    </row>
    <row r="629" spans="1:36" x14ac:dyDescent="0.3">
      <c r="A629" s="15" t="s">
        <v>1680</v>
      </c>
      <c r="B629" s="29" t="str">
        <f>VLOOKUP(A629,'[1]Line Pivot'!A$1:C$65536,2,FALSE)</f>
        <v>SAMMAMISH-MAPLE VALLEY NO 1</v>
      </c>
      <c r="C629" s="10">
        <f>VLOOKUP(A629,'[1]Line Pivot'!A$1:C$65536,3,FALSE)</f>
        <v>1801866</v>
      </c>
      <c r="D629" s="10">
        <f>IFERROR(VLOOKUP(A629,'[1]BP-18 Line Detail'!A$1:C$65536,3,FALSE),"")</f>
        <v>1801866</v>
      </c>
      <c r="E629" s="11">
        <f t="shared" si="78"/>
        <v>0</v>
      </c>
      <c r="F629" s="12"/>
      <c r="G629" s="10">
        <f>IFERROR(VLOOKUP(A629,'[1]O&amp;M Pivot'!M$1:V$65536,10,FALSE),0)</f>
        <v>0</v>
      </c>
      <c r="H629" s="12"/>
      <c r="I629" s="13" t="s">
        <v>31</v>
      </c>
      <c r="J629" s="13">
        <v>1</v>
      </c>
      <c r="K629" s="13" t="s">
        <v>31</v>
      </c>
      <c r="L629" s="13" t="s">
        <v>31</v>
      </c>
      <c r="M629" s="13" t="s">
        <v>31</v>
      </c>
      <c r="N629" s="13" t="s">
        <v>31</v>
      </c>
      <c r="O629" s="13" t="s">
        <v>31</v>
      </c>
      <c r="P629" s="13">
        <f t="shared" si="79"/>
        <v>1</v>
      </c>
      <c r="Q629" s="12"/>
      <c r="R629" s="41" t="str">
        <f t="shared" si="75"/>
        <v/>
      </c>
      <c r="S629" s="41">
        <f t="shared" si="75"/>
        <v>1801866</v>
      </c>
      <c r="T629" s="41" t="str">
        <f t="shared" si="75"/>
        <v/>
      </c>
      <c r="U629" s="41" t="str">
        <f t="shared" si="74"/>
        <v/>
      </c>
      <c r="V629" s="41" t="str">
        <f t="shared" si="74"/>
        <v/>
      </c>
      <c r="W629" s="41" t="str">
        <f t="shared" si="74"/>
        <v/>
      </c>
      <c r="X629" s="41" t="str">
        <f t="shared" si="74"/>
        <v/>
      </c>
      <c r="Y629" s="14">
        <f t="shared" si="80"/>
        <v>0</v>
      </c>
      <c r="Z629" s="12"/>
      <c r="AA629" s="10" t="str">
        <f t="shared" si="77"/>
        <v/>
      </c>
      <c r="AB629" s="10">
        <f t="shared" si="77"/>
        <v>0</v>
      </c>
      <c r="AC629" s="10" t="str">
        <f t="shared" si="77"/>
        <v/>
      </c>
      <c r="AD629" s="10" t="str">
        <f t="shared" si="76"/>
        <v/>
      </c>
      <c r="AE629" s="10" t="str">
        <f t="shared" si="76"/>
        <v/>
      </c>
      <c r="AF629" s="10" t="str">
        <f t="shared" si="76"/>
        <v/>
      </c>
      <c r="AG629" s="10" t="str">
        <f t="shared" si="76"/>
        <v/>
      </c>
      <c r="AH629" s="14">
        <f t="shared" si="81"/>
        <v>0</v>
      </c>
      <c r="AI629" s="12"/>
      <c r="AJ629" s="11" t="str">
        <f>IFERROR(VLOOKUP(A629,'[1]BP-18 Line Detail'!A$1:AJ$65536,36,FALSE),"")</f>
        <v>All Network</v>
      </c>
    </row>
    <row r="630" spans="1:36" x14ac:dyDescent="0.3">
      <c r="A630" s="15" t="s">
        <v>1681</v>
      </c>
      <c r="B630" s="29" t="str">
        <f>VLOOKUP(A630,'[1]Line Pivot'!A$1:C$65536,2,FALSE)</f>
        <v>SAND CREEK-BONNERS FERRY NO 1 &amp;. 2(SAND CREEK-BF NO 2 SECTI</v>
      </c>
      <c r="C630" s="10">
        <f>VLOOKUP(A630,'[1]Line Pivot'!A$1:C$65536,3,FALSE)</f>
        <v>6647798</v>
      </c>
      <c r="D630" s="10">
        <f>IFERROR(VLOOKUP(A630,'[1]BP-18 Line Detail'!A$1:C$65536,3,FALSE),"")</f>
        <v>6647798</v>
      </c>
      <c r="E630" s="11">
        <f t="shared" si="78"/>
        <v>0</v>
      </c>
      <c r="F630" s="12"/>
      <c r="G630" s="10">
        <f>IFERROR(VLOOKUP(A630,'[1]O&amp;M Pivot'!M$1:V$65536,10,FALSE),0)</f>
        <v>3703.8100000000004</v>
      </c>
      <c r="H630" s="12"/>
      <c r="I630" s="13" t="s">
        <v>31</v>
      </c>
      <c r="J630" s="13">
        <v>1</v>
      </c>
      <c r="K630" s="13" t="s">
        <v>31</v>
      </c>
      <c r="L630" s="13" t="s">
        <v>31</v>
      </c>
      <c r="M630" s="13" t="s">
        <v>31</v>
      </c>
      <c r="N630" s="13" t="s">
        <v>31</v>
      </c>
      <c r="O630" s="13" t="s">
        <v>31</v>
      </c>
      <c r="P630" s="13">
        <f t="shared" si="79"/>
        <v>1</v>
      </c>
      <c r="Q630" s="12"/>
      <c r="R630" s="41" t="str">
        <f t="shared" si="75"/>
        <v/>
      </c>
      <c r="S630" s="41">
        <f t="shared" si="75"/>
        <v>6647798</v>
      </c>
      <c r="T630" s="41" t="str">
        <f t="shared" si="75"/>
        <v/>
      </c>
      <c r="U630" s="41" t="str">
        <f t="shared" si="74"/>
        <v/>
      </c>
      <c r="V630" s="41" t="str">
        <f t="shared" si="74"/>
        <v/>
      </c>
      <c r="W630" s="41" t="str">
        <f t="shared" si="74"/>
        <v/>
      </c>
      <c r="X630" s="41" t="str">
        <f t="shared" si="74"/>
        <v/>
      </c>
      <c r="Y630" s="14">
        <f t="shared" si="80"/>
        <v>0</v>
      </c>
      <c r="Z630" s="12"/>
      <c r="AA630" s="10" t="str">
        <f t="shared" si="77"/>
        <v/>
      </c>
      <c r="AB630" s="10">
        <f t="shared" si="77"/>
        <v>3703.8100000000004</v>
      </c>
      <c r="AC630" s="10" t="str">
        <f t="shared" si="77"/>
        <v/>
      </c>
      <c r="AD630" s="10" t="str">
        <f t="shared" si="76"/>
        <v/>
      </c>
      <c r="AE630" s="10" t="str">
        <f t="shared" si="76"/>
        <v/>
      </c>
      <c r="AF630" s="10" t="str">
        <f t="shared" si="76"/>
        <v/>
      </c>
      <c r="AG630" s="10" t="str">
        <f t="shared" si="76"/>
        <v/>
      </c>
      <c r="AH630" s="14">
        <f t="shared" si="81"/>
        <v>0</v>
      </c>
      <c r="AI630" s="12"/>
      <c r="AJ630" s="11" t="str">
        <f>IFERROR(VLOOKUP(A630,'[1]BP-18 Line Detail'!A$1:AJ$65536,36,FALSE),"")</f>
        <v>All Network</v>
      </c>
    </row>
    <row r="631" spans="1:36" x14ac:dyDescent="0.3">
      <c r="A631" s="15" t="s">
        <v>1682</v>
      </c>
      <c r="B631" s="29" t="str">
        <f>VLOOKUP(A631,'[1]Line Pivot'!A$1:C$65536,2,FALSE)</f>
        <v>SAND CREEK-BONNERS FERRY NO. 1 &amp; 2 (SAND CREEK-BF NO 1 SECT</v>
      </c>
      <c r="C631" s="10">
        <f>VLOOKUP(A631,'[1]Line Pivot'!A$1:C$65536,3,FALSE)</f>
        <v>6669000.5800000001</v>
      </c>
      <c r="D631" s="10">
        <f>IFERROR(VLOOKUP(A631,'[1]BP-18 Line Detail'!A$1:C$65536,3,FALSE),"")</f>
        <v>6669000.5800000001</v>
      </c>
      <c r="E631" s="11">
        <f t="shared" si="78"/>
        <v>0</v>
      </c>
      <c r="F631" s="12"/>
      <c r="G631" s="10">
        <f>IFERROR(VLOOKUP(A631,'[1]O&amp;M Pivot'!M$1:V$65536,10,FALSE),0)</f>
        <v>17355.018571428573</v>
      </c>
      <c r="H631" s="12"/>
      <c r="I631" s="13" t="s">
        <v>31</v>
      </c>
      <c r="J631" s="13">
        <v>1</v>
      </c>
      <c r="K631" s="13" t="s">
        <v>31</v>
      </c>
      <c r="L631" s="13" t="s">
        <v>31</v>
      </c>
      <c r="M631" s="13" t="s">
        <v>31</v>
      </c>
      <c r="N631" s="13" t="s">
        <v>31</v>
      </c>
      <c r="O631" s="13" t="s">
        <v>31</v>
      </c>
      <c r="P631" s="13">
        <f t="shared" si="79"/>
        <v>1</v>
      </c>
      <c r="Q631" s="12"/>
      <c r="R631" s="41" t="str">
        <f t="shared" si="75"/>
        <v/>
      </c>
      <c r="S631" s="41">
        <f t="shared" si="75"/>
        <v>6669000.5800000001</v>
      </c>
      <c r="T631" s="41" t="str">
        <f t="shared" si="75"/>
        <v/>
      </c>
      <c r="U631" s="41" t="str">
        <f t="shared" si="74"/>
        <v/>
      </c>
      <c r="V631" s="41" t="str">
        <f t="shared" si="74"/>
        <v/>
      </c>
      <c r="W631" s="41" t="str">
        <f t="shared" si="74"/>
        <v/>
      </c>
      <c r="X631" s="41" t="str">
        <f t="shared" si="74"/>
        <v/>
      </c>
      <c r="Y631" s="14">
        <f t="shared" si="80"/>
        <v>0</v>
      </c>
      <c r="Z631" s="12"/>
      <c r="AA631" s="10" t="str">
        <f t="shared" si="77"/>
        <v/>
      </c>
      <c r="AB631" s="10">
        <f t="shared" si="77"/>
        <v>17355.018571428573</v>
      </c>
      <c r="AC631" s="10" t="str">
        <f t="shared" si="77"/>
        <v/>
      </c>
      <c r="AD631" s="10" t="str">
        <f t="shared" si="76"/>
        <v/>
      </c>
      <c r="AE631" s="10" t="str">
        <f t="shared" si="76"/>
        <v/>
      </c>
      <c r="AF631" s="10" t="str">
        <f t="shared" si="76"/>
        <v/>
      </c>
      <c r="AG631" s="10" t="str">
        <f t="shared" si="76"/>
        <v/>
      </c>
      <c r="AH631" s="14">
        <f t="shared" si="81"/>
        <v>0</v>
      </c>
      <c r="AI631" s="12"/>
      <c r="AJ631" s="11" t="str">
        <f>IFERROR(VLOOKUP(A631,'[1]BP-18 Line Detail'!A$1:AJ$65536,36,FALSE),"")</f>
        <v>All Network</v>
      </c>
    </row>
    <row r="632" spans="1:36" x14ac:dyDescent="0.3">
      <c r="A632" s="15" t="s">
        <v>1683</v>
      </c>
      <c r="B632" s="29" t="str">
        <f>VLOOKUP(A632,'[1]Line Pivot'!A$1:C$65536,2,FALSE)</f>
        <v>SANTIAM SUBSTATION TRANSF BAY TAP TO SANTIAM-ALBANY NO 1</v>
      </c>
      <c r="C632" s="10">
        <f>VLOOKUP(A632,'[1]Line Pivot'!A$1:C$65536,3,FALSE)</f>
        <v>2323017.02</v>
      </c>
      <c r="D632" s="10">
        <f>IFERROR(VLOOKUP(A632,'[1]BP-18 Line Detail'!A$1:C$65536,3,FALSE),"")</f>
        <v>2323017.02</v>
      </c>
      <c r="E632" s="11">
        <f t="shared" si="78"/>
        <v>0</v>
      </c>
      <c r="F632" s="12"/>
      <c r="G632" s="10">
        <f>IFERROR(VLOOKUP(A632,'[1]O&amp;M Pivot'!M$1:V$65536,10,FALSE),0)</f>
        <v>166.37142857142857</v>
      </c>
      <c r="H632" s="12"/>
      <c r="I632" s="13" t="s">
        <v>31</v>
      </c>
      <c r="J632" s="13">
        <v>1</v>
      </c>
      <c r="K632" s="13" t="s">
        <v>31</v>
      </c>
      <c r="L632" s="13" t="s">
        <v>31</v>
      </c>
      <c r="M632" s="13" t="s">
        <v>31</v>
      </c>
      <c r="N632" s="13" t="s">
        <v>31</v>
      </c>
      <c r="O632" s="13" t="s">
        <v>31</v>
      </c>
      <c r="P632" s="13">
        <f t="shared" si="79"/>
        <v>1</v>
      </c>
      <c r="Q632" s="12"/>
      <c r="R632" s="41" t="str">
        <f t="shared" si="75"/>
        <v/>
      </c>
      <c r="S632" s="41">
        <f t="shared" si="75"/>
        <v>2323017.02</v>
      </c>
      <c r="T632" s="41" t="str">
        <f t="shared" si="75"/>
        <v/>
      </c>
      <c r="U632" s="41" t="str">
        <f t="shared" si="74"/>
        <v/>
      </c>
      <c r="V632" s="41" t="str">
        <f t="shared" si="74"/>
        <v/>
      </c>
      <c r="W632" s="41" t="str">
        <f t="shared" si="74"/>
        <v/>
      </c>
      <c r="X632" s="41" t="str">
        <f t="shared" ref="X632:X695" si="82">IFERROR(O632*$C632,"")</f>
        <v/>
      </c>
      <c r="Y632" s="14">
        <f t="shared" si="80"/>
        <v>0</v>
      </c>
      <c r="Z632" s="12"/>
      <c r="AA632" s="10" t="str">
        <f t="shared" si="77"/>
        <v/>
      </c>
      <c r="AB632" s="10">
        <f t="shared" si="77"/>
        <v>166.37142857142857</v>
      </c>
      <c r="AC632" s="10" t="str">
        <f t="shared" si="77"/>
        <v/>
      </c>
      <c r="AD632" s="10" t="str">
        <f t="shared" si="76"/>
        <v/>
      </c>
      <c r="AE632" s="10" t="str">
        <f t="shared" si="76"/>
        <v/>
      </c>
      <c r="AF632" s="10" t="str">
        <f t="shared" si="76"/>
        <v/>
      </c>
      <c r="AG632" s="10" t="str">
        <f t="shared" si="76"/>
        <v/>
      </c>
      <c r="AH632" s="14">
        <f t="shared" si="81"/>
        <v>0</v>
      </c>
      <c r="AI632" s="12"/>
      <c r="AJ632" s="11" t="str">
        <f>IFERROR(VLOOKUP(A632,'[1]BP-18 Line Detail'!A$1:AJ$65536,36,FALSE),"")</f>
        <v>All Network</v>
      </c>
    </row>
    <row r="633" spans="1:36" x14ac:dyDescent="0.3">
      <c r="A633" s="15" t="s">
        <v>1684</v>
      </c>
      <c r="B633" s="29" t="str">
        <f>VLOOKUP(A633,'[1]Line Pivot'!A$1:C$65536,2,FALSE)</f>
        <v>SANTIAM-ALBANY NO 1</v>
      </c>
      <c r="C633" s="10">
        <f>VLOOKUP(A633,'[1]Line Pivot'!A$1:C$65536,3,FALSE)</f>
        <v>984717</v>
      </c>
      <c r="D633" s="10">
        <f>IFERROR(VLOOKUP(A633,'[1]BP-18 Line Detail'!A$1:C$65536,3,FALSE),"")</f>
        <v>984717</v>
      </c>
      <c r="E633" s="11">
        <f t="shared" si="78"/>
        <v>0</v>
      </c>
      <c r="F633" s="12"/>
      <c r="G633" s="10">
        <f>IFERROR(VLOOKUP(A633,'[1]O&amp;M Pivot'!M$1:V$65536,10,FALSE),0)</f>
        <v>11439.801428571431</v>
      </c>
      <c r="H633" s="12"/>
      <c r="I633" s="13" t="s">
        <v>31</v>
      </c>
      <c r="J633" s="13">
        <v>1</v>
      </c>
      <c r="K633" s="13" t="s">
        <v>31</v>
      </c>
      <c r="L633" s="13" t="s">
        <v>31</v>
      </c>
      <c r="M633" s="13" t="s">
        <v>31</v>
      </c>
      <c r="N633" s="13" t="s">
        <v>31</v>
      </c>
      <c r="O633" s="13" t="s">
        <v>31</v>
      </c>
      <c r="P633" s="13">
        <f t="shared" si="79"/>
        <v>1</v>
      </c>
      <c r="Q633" s="12"/>
      <c r="R633" s="41" t="str">
        <f t="shared" si="75"/>
        <v/>
      </c>
      <c r="S633" s="41">
        <f t="shared" si="75"/>
        <v>984717</v>
      </c>
      <c r="T633" s="41" t="str">
        <f t="shared" si="75"/>
        <v/>
      </c>
      <c r="U633" s="41" t="str">
        <f t="shared" si="75"/>
        <v/>
      </c>
      <c r="V633" s="41" t="str">
        <f t="shared" si="75"/>
        <v/>
      </c>
      <c r="W633" s="41" t="str">
        <f t="shared" si="75"/>
        <v/>
      </c>
      <c r="X633" s="41" t="str">
        <f t="shared" si="82"/>
        <v/>
      </c>
      <c r="Y633" s="14">
        <f t="shared" si="80"/>
        <v>0</v>
      </c>
      <c r="Z633" s="12"/>
      <c r="AA633" s="10" t="str">
        <f t="shared" si="77"/>
        <v/>
      </c>
      <c r="AB633" s="10">
        <f t="shared" si="77"/>
        <v>11439.801428571431</v>
      </c>
      <c r="AC633" s="10" t="str">
        <f t="shared" si="77"/>
        <v/>
      </c>
      <c r="AD633" s="10" t="str">
        <f t="shared" si="76"/>
        <v/>
      </c>
      <c r="AE633" s="10" t="str">
        <f t="shared" si="76"/>
        <v/>
      </c>
      <c r="AF633" s="10" t="str">
        <f t="shared" si="76"/>
        <v/>
      </c>
      <c r="AG633" s="10" t="str">
        <f t="shared" si="76"/>
        <v/>
      </c>
      <c r="AH633" s="14">
        <f t="shared" si="81"/>
        <v>0</v>
      </c>
      <c r="AI633" s="12"/>
      <c r="AJ633" s="11" t="str">
        <f>IFERROR(VLOOKUP(A633,'[1]BP-18 Line Detail'!A$1:AJ$65536,36,FALSE),"")</f>
        <v>All Network</v>
      </c>
    </row>
    <row r="634" spans="1:36" x14ac:dyDescent="0.3">
      <c r="A634" s="15" t="s">
        <v>1685</v>
      </c>
      <c r="B634" s="29" t="str">
        <f>VLOOKUP(A634,'[1]Line Pivot'!A$1:C$65536,2,FALSE)</f>
        <v>SANTIAM-ALVEY 1 &amp; 2, S-A 1 SECT</v>
      </c>
      <c r="C634" s="10">
        <f>VLOOKUP(A634,'[1]Line Pivot'!A$1:C$65536,3,FALSE)</f>
        <v>3339901.01</v>
      </c>
      <c r="D634" s="10">
        <f>IFERROR(VLOOKUP(A634,'[1]BP-18 Line Detail'!A$1:C$65536,3,FALSE),"")</f>
        <v>3339901.01</v>
      </c>
      <c r="E634" s="11">
        <f t="shared" si="78"/>
        <v>0</v>
      </c>
      <c r="F634" s="12"/>
      <c r="G634" s="10">
        <f>IFERROR(VLOOKUP(A634,'[1]O&amp;M Pivot'!M$1:V$65536,10,FALSE),0)</f>
        <v>21287.37857142857</v>
      </c>
      <c r="H634" s="12"/>
      <c r="I634" s="13" t="s">
        <v>31</v>
      </c>
      <c r="J634" s="13">
        <v>1</v>
      </c>
      <c r="K634" s="13" t="s">
        <v>31</v>
      </c>
      <c r="L634" s="13" t="s">
        <v>31</v>
      </c>
      <c r="M634" s="13" t="s">
        <v>31</v>
      </c>
      <c r="N634" s="13" t="s">
        <v>31</v>
      </c>
      <c r="O634" s="13" t="s">
        <v>31</v>
      </c>
      <c r="P634" s="13">
        <f t="shared" si="79"/>
        <v>1</v>
      </c>
      <c r="Q634" s="12"/>
      <c r="R634" s="41" t="str">
        <f t="shared" ref="R634:W676" si="83">IFERROR(I634*$C634,"")</f>
        <v/>
      </c>
      <c r="S634" s="41">
        <f t="shared" si="83"/>
        <v>3339901.01</v>
      </c>
      <c r="T634" s="41" t="str">
        <f t="shared" si="83"/>
        <v/>
      </c>
      <c r="U634" s="41" t="str">
        <f t="shared" si="83"/>
        <v/>
      </c>
      <c r="V634" s="41" t="str">
        <f t="shared" si="83"/>
        <v/>
      </c>
      <c r="W634" s="41" t="str">
        <f t="shared" si="83"/>
        <v/>
      </c>
      <c r="X634" s="41" t="str">
        <f t="shared" si="82"/>
        <v/>
      </c>
      <c r="Y634" s="14">
        <f t="shared" si="80"/>
        <v>0</v>
      </c>
      <c r="Z634" s="12"/>
      <c r="AA634" s="10" t="str">
        <f t="shared" si="77"/>
        <v/>
      </c>
      <c r="AB634" s="10">
        <f t="shared" si="77"/>
        <v>21287.37857142857</v>
      </c>
      <c r="AC634" s="10" t="str">
        <f t="shared" si="77"/>
        <v/>
      </c>
      <c r="AD634" s="10" t="str">
        <f t="shared" si="76"/>
        <v/>
      </c>
      <c r="AE634" s="10" t="str">
        <f t="shared" si="76"/>
        <v/>
      </c>
      <c r="AF634" s="10" t="str">
        <f t="shared" si="76"/>
        <v/>
      </c>
      <c r="AG634" s="10" t="str">
        <f t="shared" si="76"/>
        <v/>
      </c>
      <c r="AH634" s="14">
        <f t="shared" si="81"/>
        <v>0</v>
      </c>
      <c r="AI634" s="12"/>
      <c r="AJ634" s="11" t="str">
        <f>IFERROR(VLOOKUP(A634,'[1]BP-18 Line Detail'!A$1:AJ$65536,36,FALSE),"")</f>
        <v>All Network</v>
      </c>
    </row>
    <row r="635" spans="1:36" x14ac:dyDescent="0.3">
      <c r="A635" s="15" t="s">
        <v>1686</v>
      </c>
      <c r="B635" s="29" t="str">
        <f>VLOOKUP(A635,'[1]Line Pivot'!A$1:C$65536,2,FALSE)</f>
        <v>SANTIAM-ALVEY 1 &amp; 2, S-A 2 SECT</v>
      </c>
      <c r="C635" s="10">
        <f>VLOOKUP(A635,'[1]Line Pivot'!A$1:C$65536,3,FALSE)</f>
        <v>2987965.7399999998</v>
      </c>
      <c r="D635" s="10">
        <f>IFERROR(VLOOKUP(A635,'[1]BP-18 Line Detail'!A$1:C$65536,3,FALSE),"")</f>
        <v>2987965.7399999998</v>
      </c>
      <c r="E635" s="11">
        <f t="shared" si="78"/>
        <v>0</v>
      </c>
      <c r="F635" s="12"/>
      <c r="G635" s="10">
        <f>IFERROR(VLOOKUP(A635,'[1]O&amp;M Pivot'!M$1:V$65536,10,FALSE),0)</f>
        <v>11843.14857142857</v>
      </c>
      <c r="H635" s="12"/>
      <c r="I635" s="13" t="s">
        <v>31</v>
      </c>
      <c r="J635" s="13">
        <v>1</v>
      </c>
      <c r="K635" s="13" t="s">
        <v>31</v>
      </c>
      <c r="L635" s="13" t="s">
        <v>31</v>
      </c>
      <c r="M635" s="13" t="s">
        <v>31</v>
      </c>
      <c r="N635" s="13" t="s">
        <v>31</v>
      </c>
      <c r="O635" s="13" t="s">
        <v>31</v>
      </c>
      <c r="P635" s="13">
        <f t="shared" si="79"/>
        <v>1</v>
      </c>
      <c r="Q635" s="12"/>
      <c r="R635" s="41" t="str">
        <f t="shared" si="83"/>
        <v/>
      </c>
      <c r="S635" s="41">
        <f t="shared" si="83"/>
        <v>2987965.7399999998</v>
      </c>
      <c r="T635" s="41" t="str">
        <f t="shared" si="83"/>
        <v/>
      </c>
      <c r="U635" s="41" t="str">
        <f t="shared" si="83"/>
        <v/>
      </c>
      <c r="V635" s="41" t="str">
        <f t="shared" si="83"/>
        <v/>
      </c>
      <c r="W635" s="41" t="str">
        <f t="shared" si="83"/>
        <v/>
      </c>
      <c r="X635" s="41" t="str">
        <f t="shared" si="82"/>
        <v/>
      </c>
      <c r="Y635" s="14">
        <f t="shared" si="80"/>
        <v>0</v>
      </c>
      <c r="Z635" s="12"/>
      <c r="AA635" s="10" t="str">
        <f t="shared" si="77"/>
        <v/>
      </c>
      <c r="AB635" s="10">
        <f t="shared" si="77"/>
        <v>11843.14857142857</v>
      </c>
      <c r="AC635" s="10" t="str">
        <f t="shared" si="77"/>
        <v/>
      </c>
      <c r="AD635" s="10" t="str">
        <f t="shared" si="76"/>
        <v/>
      </c>
      <c r="AE635" s="10" t="str">
        <f t="shared" si="76"/>
        <v/>
      </c>
      <c r="AF635" s="10" t="str">
        <f t="shared" si="76"/>
        <v/>
      </c>
      <c r="AG635" s="10" t="str">
        <f t="shared" si="76"/>
        <v/>
      </c>
      <c r="AH635" s="14">
        <f t="shared" si="81"/>
        <v>0</v>
      </c>
      <c r="AI635" s="12"/>
      <c r="AJ635" s="11" t="str">
        <f>IFERROR(VLOOKUP(A635,'[1]BP-18 Line Detail'!A$1:AJ$65536,36,FALSE),"")</f>
        <v>All Network</v>
      </c>
    </row>
    <row r="636" spans="1:36" x14ac:dyDescent="0.3">
      <c r="A636" s="15" t="s">
        <v>1687</v>
      </c>
      <c r="B636" s="29" t="str">
        <f>VLOOKUP(A636,'[1]Line Pivot'!A$1:C$65536,2,FALSE)</f>
        <v>SANTIAM-BETHEL NO 1</v>
      </c>
      <c r="C636" s="10">
        <f>VLOOKUP(A636,'[1]Line Pivot'!A$1:C$65536,3,FALSE)</f>
        <v>12617338.120999999</v>
      </c>
      <c r="D636" s="10">
        <f>IFERROR(VLOOKUP(A636,'[1]BP-18 Line Detail'!A$1:C$65536,3,FALSE),"")</f>
        <v>12617338.121000001</v>
      </c>
      <c r="E636" s="11">
        <f t="shared" si="78"/>
        <v>-1.4762584083649263E-16</v>
      </c>
      <c r="F636" s="12"/>
      <c r="G636" s="10">
        <f>IFERROR(VLOOKUP(A636,'[1]O&amp;M Pivot'!M$1:V$65536,10,FALSE),0)</f>
        <v>2009.7842857142859</v>
      </c>
      <c r="H636" s="12"/>
      <c r="I636" s="13" t="s">
        <v>31</v>
      </c>
      <c r="J636" s="13">
        <v>1</v>
      </c>
      <c r="K636" s="13" t="s">
        <v>31</v>
      </c>
      <c r="L636" s="13" t="s">
        <v>31</v>
      </c>
      <c r="M636" s="13" t="s">
        <v>31</v>
      </c>
      <c r="N636" s="13" t="s">
        <v>31</v>
      </c>
      <c r="O636" s="13" t="s">
        <v>31</v>
      </c>
      <c r="P636" s="13">
        <f t="shared" si="79"/>
        <v>1</v>
      </c>
      <c r="Q636" s="12"/>
      <c r="R636" s="41" t="str">
        <f t="shared" si="83"/>
        <v/>
      </c>
      <c r="S636" s="41">
        <f t="shared" si="83"/>
        <v>12617338.120999999</v>
      </c>
      <c r="T636" s="41" t="str">
        <f t="shared" si="83"/>
        <v/>
      </c>
      <c r="U636" s="41" t="str">
        <f t="shared" si="83"/>
        <v/>
      </c>
      <c r="V636" s="41" t="str">
        <f t="shared" si="83"/>
        <v/>
      </c>
      <c r="W636" s="41" t="str">
        <f t="shared" si="83"/>
        <v/>
      </c>
      <c r="X636" s="41" t="str">
        <f t="shared" si="82"/>
        <v/>
      </c>
      <c r="Y636" s="14">
        <f t="shared" si="80"/>
        <v>0</v>
      </c>
      <c r="Z636" s="12"/>
      <c r="AA636" s="10" t="str">
        <f t="shared" si="77"/>
        <v/>
      </c>
      <c r="AB636" s="10">
        <f t="shared" si="77"/>
        <v>2009.7842857142859</v>
      </c>
      <c r="AC636" s="10" t="str">
        <f t="shared" si="77"/>
        <v/>
      </c>
      <c r="AD636" s="10" t="str">
        <f t="shared" si="76"/>
        <v/>
      </c>
      <c r="AE636" s="10" t="str">
        <f t="shared" si="76"/>
        <v/>
      </c>
      <c r="AF636" s="10" t="str">
        <f t="shared" si="76"/>
        <v/>
      </c>
      <c r="AG636" s="10" t="str">
        <f t="shared" ref="AG636:AG699" si="84">IFERROR(O636*$G636,"")</f>
        <v/>
      </c>
      <c r="AH636" s="14">
        <f t="shared" si="81"/>
        <v>0</v>
      </c>
      <c r="AI636" s="12"/>
      <c r="AJ636" s="11" t="str">
        <f>IFERROR(VLOOKUP(A636,'[1]BP-18 Line Detail'!A$1:AJ$65536,36,FALSE),"")</f>
        <v>All Network</v>
      </c>
    </row>
    <row r="637" spans="1:36" x14ac:dyDescent="0.3">
      <c r="A637" s="15" t="s">
        <v>1688</v>
      </c>
      <c r="B637" s="29" t="str">
        <f>VLOOKUP(A637,'[1]Line Pivot'!A$1:C$65536,2,FALSE)</f>
        <v>SANTIAM-CHEMAWA NO 1</v>
      </c>
      <c r="C637" s="10">
        <f>VLOOKUP(A637,'[1]Line Pivot'!A$1:C$65536,3,FALSE)</f>
        <v>1744710</v>
      </c>
      <c r="D637" s="10">
        <f>IFERROR(VLOOKUP(A637,'[1]BP-18 Line Detail'!A$1:C$65536,3,FALSE),"")</f>
        <v>1744710</v>
      </c>
      <c r="E637" s="11">
        <f t="shared" si="78"/>
        <v>0</v>
      </c>
      <c r="F637" s="12"/>
      <c r="G637" s="10">
        <f>IFERROR(VLOOKUP(A637,'[1]O&amp;M Pivot'!M$1:V$65536,10,FALSE),0)</f>
        <v>4552.1614285714286</v>
      </c>
      <c r="H637" s="12"/>
      <c r="I637" s="13" t="s">
        <v>31</v>
      </c>
      <c r="J637" s="13">
        <v>1</v>
      </c>
      <c r="K637" s="13" t="s">
        <v>31</v>
      </c>
      <c r="L637" s="13" t="s">
        <v>31</v>
      </c>
      <c r="M637" s="13" t="s">
        <v>31</v>
      </c>
      <c r="N637" s="13" t="s">
        <v>31</v>
      </c>
      <c r="O637" s="13" t="s">
        <v>31</v>
      </c>
      <c r="P637" s="13">
        <f t="shared" si="79"/>
        <v>1</v>
      </c>
      <c r="Q637" s="12"/>
      <c r="R637" s="41" t="str">
        <f t="shared" si="83"/>
        <v/>
      </c>
      <c r="S637" s="41">
        <f t="shared" si="83"/>
        <v>1744710</v>
      </c>
      <c r="T637" s="41" t="str">
        <f t="shared" si="83"/>
        <v/>
      </c>
      <c r="U637" s="41" t="str">
        <f t="shared" si="83"/>
        <v/>
      </c>
      <c r="V637" s="41" t="str">
        <f t="shared" si="83"/>
        <v/>
      </c>
      <c r="W637" s="41" t="str">
        <f t="shared" si="83"/>
        <v/>
      </c>
      <c r="X637" s="41" t="str">
        <f t="shared" si="82"/>
        <v/>
      </c>
      <c r="Y637" s="14">
        <f t="shared" si="80"/>
        <v>0</v>
      </c>
      <c r="Z637" s="12"/>
      <c r="AA637" s="10" t="str">
        <f t="shared" si="77"/>
        <v/>
      </c>
      <c r="AB637" s="10">
        <f t="shared" si="77"/>
        <v>4552.1614285714286</v>
      </c>
      <c r="AC637" s="10" t="str">
        <f t="shared" si="77"/>
        <v/>
      </c>
      <c r="AD637" s="10" t="str">
        <f t="shared" si="77"/>
        <v/>
      </c>
      <c r="AE637" s="10" t="str">
        <f t="shared" si="77"/>
        <v/>
      </c>
      <c r="AF637" s="10" t="str">
        <f t="shared" si="77"/>
        <v/>
      </c>
      <c r="AG637" s="10" t="str">
        <f t="shared" si="84"/>
        <v/>
      </c>
      <c r="AH637" s="14">
        <f t="shared" si="81"/>
        <v>0</v>
      </c>
      <c r="AI637" s="12"/>
      <c r="AJ637" s="11" t="str">
        <f>IFERROR(VLOOKUP(A637,'[1]BP-18 Line Detail'!A$1:AJ$65536,36,FALSE),"")</f>
        <v>All Network</v>
      </c>
    </row>
    <row r="638" spans="1:36" x14ac:dyDescent="0.3">
      <c r="A638" s="15" t="s">
        <v>1689</v>
      </c>
      <c r="B638" s="29" t="str">
        <f>VLOOKUP(A638,'[1]Line Pivot'!A$1:C$65536,2,FALSE)</f>
        <v>SANTIAM-LYONS UHV XFMR 1</v>
      </c>
      <c r="C638" s="10">
        <f>VLOOKUP(A638,'[1]Line Pivot'!A$1:C$65536,3,FALSE)</f>
        <v>126000.353</v>
      </c>
      <c r="D638" s="10">
        <f>IFERROR(VLOOKUP(A638,'[1]BP-18 Line Detail'!A$1:C$65536,3,FALSE),"")</f>
        <v>126000.353</v>
      </c>
      <c r="E638" s="11">
        <f t="shared" si="78"/>
        <v>0</v>
      </c>
      <c r="F638" s="12"/>
      <c r="G638" s="10">
        <f>IFERROR(VLOOKUP(A638,'[1]O&amp;M Pivot'!M$1:V$65536,10,FALSE),0)</f>
        <v>0</v>
      </c>
      <c r="H638" s="12"/>
      <c r="I638" s="13" t="s">
        <v>31</v>
      </c>
      <c r="J638" s="13" t="s">
        <v>31</v>
      </c>
      <c r="K638" s="13" t="s">
        <v>31</v>
      </c>
      <c r="L638" s="13" t="s">
        <v>31</v>
      </c>
      <c r="M638" s="13" t="s">
        <v>31</v>
      </c>
      <c r="N638" s="13" t="s">
        <v>31</v>
      </c>
      <c r="O638" s="13">
        <v>1</v>
      </c>
      <c r="P638" s="13">
        <f t="shared" si="79"/>
        <v>1</v>
      </c>
      <c r="Q638" s="12"/>
      <c r="R638" s="41" t="str">
        <f t="shared" si="83"/>
        <v/>
      </c>
      <c r="S638" s="41" t="str">
        <f t="shared" si="83"/>
        <v/>
      </c>
      <c r="T638" s="41" t="str">
        <f t="shared" si="83"/>
        <v/>
      </c>
      <c r="U638" s="41" t="str">
        <f t="shared" si="83"/>
        <v/>
      </c>
      <c r="V638" s="41" t="str">
        <f t="shared" si="83"/>
        <v/>
      </c>
      <c r="W638" s="41" t="str">
        <f t="shared" si="83"/>
        <v/>
      </c>
      <c r="X638" s="41">
        <f t="shared" si="82"/>
        <v>126000.353</v>
      </c>
      <c r="Y638" s="14">
        <f t="shared" si="80"/>
        <v>0</v>
      </c>
      <c r="Z638" s="12"/>
      <c r="AA638" s="10" t="str">
        <f t="shared" ref="AA638:AF680" si="85">IFERROR(I638*$G638,"")</f>
        <v/>
      </c>
      <c r="AB638" s="10" t="str">
        <f t="shared" si="85"/>
        <v/>
      </c>
      <c r="AC638" s="10" t="str">
        <f t="shared" si="85"/>
        <v/>
      </c>
      <c r="AD638" s="10" t="str">
        <f t="shared" si="85"/>
        <v/>
      </c>
      <c r="AE638" s="10" t="str">
        <f t="shared" si="85"/>
        <v/>
      </c>
      <c r="AF638" s="10" t="str">
        <f t="shared" si="85"/>
        <v/>
      </c>
      <c r="AG638" s="10">
        <f t="shared" si="84"/>
        <v>0</v>
      </c>
      <c r="AH638" s="14">
        <f t="shared" si="81"/>
        <v>0</v>
      </c>
      <c r="AI638" s="12"/>
      <c r="AJ638" s="11" t="str">
        <f>IFERROR(VLOOKUP(A638,'[1]BP-18 Line Detail'!A$1:AJ$65536,36,FALSE),"")</f>
        <v>Lyons test site should be unsegmented.  REM 8/14/14</v>
      </c>
    </row>
    <row r="639" spans="1:36" x14ac:dyDescent="0.3">
      <c r="A639" s="15" t="s">
        <v>1690</v>
      </c>
      <c r="B639" s="29" t="str">
        <f>VLOOKUP(A639,'[1]Line Pivot'!A$1:C$65536,2,FALSE)</f>
        <v>SANTIAM-TOLEDO NO 1</v>
      </c>
      <c r="C639" s="10">
        <f>VLOOKUP(A639,'[1]Line Pivot'!A$1:C$65536,3,FALSE)</f>
        <v>4445928.8429999994</v>
      </c>
      <c r="D639" s="10">
        <f>IFERROR(VLOOKUP(A639,'[1]BP-18 Line Detail'!A$1:C$65536,3,FALSE),"")</f>
        <v>4450029.8930000002</v>
      </c>
      <c r="E639" s="11">
        <f t="shared" si="78"/>
        <v>-9.2157807893645648E-4</v>
      </c>
      <c r="F639" s="12"/>
      <c r="G639" s="10">
        <f>IFERROR(VLOOKUP(A639,'[1]O&amp;M Pivot'!M$1:V$65536,10,FALSE),0)</f>
        <v>37462.310000000005</v>
      </c>
      <c r="H639" s="12"/>
      <c r="I639" s="13" t="s">
        <v>31</v>
      </c>
      <c r="J639" s="13">
        <v>1</v>
      </c>
      <c r="K639" s="13" t="s">
        <v>31</v>
      </c>
      <c r="L639" s="13" t="s">
        <v>31</v>
      </c>
      <c r="M639" s="13" t="s">
        <v>31</v>
      </c>
      <c r="N639" s="13" t="s">
        <v>31</v>
      </c>
      <c r="O639" s="13" t="s">
        <v>31</v>
      </c>
      <c r="P639" s="13">
        <f t="shared" si="79"/>
        <v>1</v>
      </c>
      <c r="Q639" s="12"/>
      <c r="R639" s="41" t="str">
        <f t="shared" si="83"/>
        <v/>
      </c>
      <c r="S639" s="41">
        <f t="shared" si="83"/>
        <v>4445928.8429999994</v>
      </c>
      <c r="T639" s="41" t="str">
        <f t="shared" si="83"/>
        <v/>
      </c>
      <c r="U639" s="41" t="str">
        <f t="shared" si="83"/>
        <v/>
      </c>
      <c r="V639" s="41" t="str">
        <f t="shared" si="83"/>
        <v/>
      </c>
      <c r="W639" s="41" t="str">
        <f t="shared" si="83"/>
        <v/>
      </c>
      <c r="X639" s="41" t="str">
        <f t="shared" si="82"/>
        <v/>
      </c>
      <c r="Y639" s="14">
        <f t="shared" si="80"/>
        <v>0</v>
      </c>
      <c r="Z639" s="12"/>
      <c r="AA639" s="10" t="str">
        <f t="shared" si="85"/>
        <v/>
      </c>
      <c r="AB639" s="10">
        <f t="shared" si="85"/>
        <v>37462.310000000005</v>
      </c>
      <c r="AC639" s="10" t="str">
        <f t="shared" si="85"/>
        <v/>
      </c>
      <c r="AD639" s="10" t="str">
        <f t="shared" si="85"/>
        <v/>
      </c>
      <c r="AE639" s="10" t="str">
        <f t="shared" si="85"/>
        <v/>
      </c>
      <c r="AF639" s="10" t="str">
        <f t="shared" si="85"/>
        <v/>
      </c>
      <c r="AG639" s="10" t="str">
        <f t="shared" si="84"/>
        <v/>
      </c>
      <c r="AH639" s="14">
        <f t="shared" si="81"/>
        <v>0</v>
      </c>
      <c r="AI639" s="12"/>
      <c r="AJ639" s="11" t="str">
        <f>IFERROR(VLOOKUP(A639,'[1]BP-18 Line Detail'!A$1:AJ$65536,36,FALSE),"")</f>
        <v>All Network</v>
      </c>
    </row>
    <row r="640" spans="1:36" x14ac:dyDescent="0.3">
      <c r="A640" s="15" t="s">
        <v>1691</v>
      </c>
      <c r="B640" s="29" t="str">
        <f>VLOOKUP(A640,'[1]Line Pivot'!A$1:C$65536,2,FALSE)</f>
        <v>SANTIAM-TOLEDO NO 1 ML BENTON CO</v>
      </c>
      <c r="C640" s="10">
        <f>VLOOKUP(A640,'[1]Line Pivot'!A$1:C$65536,3,FALSE)</f>
        <v>3933508.46</v>
      </c>
      <c r="D640" s="10">
        <f>IFERROR(VLOOKUP(A640,'[1]BP-18 Line Detail'!A$1:C$65536,3,FALSE),"")</f>
        <v>3933508.46</v>
      </c>
      <c r="E640" s="11">
        <f t="shared" si="78"/>
        <v>0</v>
      </c>
      <c r="F640" s="12"/>
      <c r="G640" s="10">
        <f>IFERROR(VLOOKUP(A640,'[1]O&amp;M Pivot'!M$1:V$65536,10,FALSE),0)</f>
        <v>0</v>
      </c>
      <c r="H640" s="12"/>
      <c r="I640" s="13" t="s">
        <v>31</v>
      </c>
      <c r="J640" s="13">
        <v>1</v>
      </c>
      <c r="K640" s="13" t="s">
        <v>31</v>
      </c>
      <c r="L640" s="13" t="s">
        <v>31</v>
      </c>
      <c r="M640" s="13" t="s">
        <v>31</v>
      </c>
      <c r="N640" s="13" t="s">
        <v>31</v>
      </c>
      <c r="O640" s="13" t="s">
        <v>31</v>
      </c>
      <c r="P640" s="13">
        <f t="shared" si="79"/>
        <v>1</v>
      </c>
      <c r="Q640" s="12"/>
      <c r="R640" s="41" t="str">
        <f t="shared" si="83"/>
        <v/>
      </c>
      <c r="S640" s="41">
        <f t="shared" si="83"/>
        <v>3933508.46</v>
      </c>
      <c r="T640" s="41" t="str">
        <f t="shared" si="83"/>
        <v/>
      </c>
      <c r="U640" s="41" t="str">
        <f t="shared" si="83"/>
        <v/>
      </c>
      <c r="V640" s="41" t="str">
        <f t="shared" si="83"/>
        <v/>
      </c>
      <c r="W640" s="41" t="str">
        <f t="shared" si="83"/>
        <v/>
      </c>
      <c r="X640" s="41" t="str">
        <f t="shared" si="82"/>
        <v/>
      </c>
      <c r="Y640" s="14">
        <f t="shared" si="80"/>
        <v>0</v>
      </c>
      <c r="Z640" s="12"/>
      <c r="AA640" s="10" t="str">
        <f t="shared" si="85"/>
        <v/>
      </c>
      <c r="AB640" s="10">
        <f t="shared" si="85"/>
        <v>0</v>
      </c>
      <c r="AC640" s="10" t="str">
        <f t="shared" si="85"/>
        <v/>
      </c>
      <c r="AD640" s="10" t="str">
        <f t="shared" si="85"/>
        <v/>
      </c>
      <c r="AE640" s="10" t="str">
        <f t="shared" si="85"/>
        <v/>
      </c>
      <c r="AF640" s="10" t="str">
        <f t="shared" si="85"/>
        <v/>
      </c>
      <c r="AG640" s="10" t="str">
        <f t="shared" si="84"/>
        <v/>
      </c>
      <c r="AH640" s="14">
        <f t="shared" si="81"/>
        <v>0</v>
      </c>
      <c r="AI640" s="12"/>
      <c r="AJ640" s="11" t="str">
        <f>IFERROR(VLOOKUP(A640,'[1]BP-18 Line Detail'!A$1:AJ$65536,36,FALSE),"")</f>
        <v>New.  All Network.</v>
      </c>
    </row>
    <row r="641" spans="1:36" x14ac:dyDescent="0.3">
      <c r="A641" s="15" t="s">
        <v>1692</v>
      </c>
      <c r="B641" s="29" t="str">
        <f>VLOOKUP(A641,'[1]Line Pivot'!A$1:C$65536,2,FALSE)</f>
        <v>SATSOP PARK-COSMOPOLIS NO 1</v>
      </c>
      <c r="C641" s="10">
        <f>VLOOKUP(A641,'[1]Line Pivot'!A$1:C$65536,3,FALSE)</f>
        <v>1246681.2100000002</v>
      </c>
      <c r="D641" s="10">
        <f>IFERROR(VLOOKUP(A641,'[1]BP-18 Line Detail'!A$1:C$65536,3,FALSE),"")</f>
        <v>1210772.72</v>
      </c>
      <c r="E641" s="11">
        <f t="shared" si="78"/>
        <v>2.9657498394909512E-2</v>
      </c>
      <c r="F641" s="12"/>
      <c r="G641" s="10">
        <f>IFERROR(VLOOKUP(A641,'[1]O&amp;M Pivot'!M$1:V$65536,10,FALSE),0)</f>
        <v>7166.4114285714286</v>
      </c>
      <c r="H641" s="12"/>
      <c r="I641" s="13" t="s">
        <v>31</v>
      </c>
      <c r="J641" s="13">
        <v>1</v>
      </c>
      <c r="K641" s="13" t="s">
        <v>31</v>
      </c>
      <c r="L641" s="13" t="s">
        <v>31</v>
      </c>
      <c r="M641" s="13" t="s">
        <v>31</v>
      </c>
      <c r="N641" s="13" t="s">
        <v>31</v>
      </c>
      <c r="O641" s="13" t="s">
        <v>31</v>
      </c>
      <c r="P641" s="13">
        <f t="shared" si="79"/>
        <v>1</v>
      </c>
      <c r="Q641" s="12"/>
      <c r="R641" s="41" t="str">
        <f t="shared" si="83"/>
        <v/>
      </c>
      <c r="S641" s="41">
        <f t="shared" si="83"/>
        <v>1246681.2100000002</v>
      </c>
      <c r="T641" s="41" t="str">
        <f t="shared" si="83"/>
        <v/>
      </c>
      <c r="U641" s="41" t="str">
        <f t="shared" si="83"/>
        <v/>
      </c>
      <c r="V641" s="41" t="str">
        <f t="shared" si="83"/>
        <v/>
      </c>
      <c r="W641" s="41" t="str">
        <f t="shared" si="83"/>
        <v/>
      </c>
      <c r="X641" s="41" t="str">
        <f t="shared" si="82"/>
        <v/>
      </c>
      <c r="Y641" s="14">
        <f t="shared" si="80"/>
        <v>0</v>
      </c>
      <c r="Z641" s="12"/>
      <c r="AA641" s="10" t="str">
        <f t="shared" si="85"/>
        <v/>
      </c>
      <c r="AB641" s="10">
        <f t="shared" si="85"/>
        <v>7166.4114285714286</v>
      </c>
      <c r="AC641" s="10" t="str">
        <f t="shared" si="85"/>
        <v/>
      </c>
      <c r="AD641" s="10" t="str">
        <f t="shared" si="85"/>
        <v/>
      </c>
      <c r="AE641" s="10" t="str">
        <f t="shared" si="85"/>
        <v/>
      </c>
      <c r="AF641" s="10" t="str">
        <f t="shared" si="85"/>
        <v/>
      </c>
      <c r="AG641" s="10" t="str">
        <f t="shared" si="84"/>
        <v/>
      </c>
      <c r="AH641" s="14">
        <f t="shared" si="81"/>
        <v>0</v>
      </c>
      <c r="AI641" s="12"/>
      <c r="AJ641" s="11" t="str">
        <f>IFERROR(VLOOKUP(A641,'[1]BP-18 Line Detail'!A$1:AJ$65536,36,FALSE),"")</f>
        <v>All Network</v>
      </c>
    </row>
    <row r="642" spans="1:36" x14ac:dyDescent="0.3">
      <c r="A642" s="15" t="s">
        <v>1693</v>
      </c>
      <c r="B642" s="29" t="str">
        <f>VLOOKUP(A642,'[1]Line Pivot'!A$1:C$65536,2,FALSE)</f>
        <v>SATSOP-ABERDEEN NO 2</v>
      </c>
      <c r="C642" s="10">
        <f>VLOOKUP(A642,'[1]Line Pivot'!A$1:C$65536,3,FALSE)</f>
        <v>5398613.5099999998</v>
      </c>
      <c r="D642" s="10">
        <f>IFERROR(VLOOKUP(A642,'[1]BP-18 Line Detail'!A$1:C$65536,3,FALSE),"")</f>
        <v>5398613.5099999998</v>
      </c>
      <c r="E642" s="11">
        <f t="shared" si="78"/>
        <v>0</v>
      </c>
      <c r="F642" s="12"/>
      <c r="G642" s="10">
        <f>IFERROR(VLOOKUP(A642,'[1]O&amp;M Pivot'!M$1:V$65536,10,FALSE),0)</f>
        <v>10060.10142857143</v>
      </c>
      <c r="H642" s="12"/>
      <c r="I642" s="13" t="s">
        <v>31</v>
      </c>
      <c r="J642" s="13">
        <v>1</v>
      </c>
      <c r="K642" s="13" t="s">
        <v>31</v>
      </c>
      <c r="L642" s="13" t="s">
        <v>31</v>
      </c>
      <c r="M642" s="13" t="s">
        <v>31</v>
      </c>
      <c r="N642" s="13" t="s">
        <v>31</v>
      </c>
      <c r="O642" s="13" t="s">
        <v>31</v>
      </c>
      <c r="P642" s="13">
        <f t="shared" si="79"/>
        <v>1</v>
      </c>
      <c r="Q642" s="12"/>
      <c r="R642" s="41" t="str">
        <f t="shared" si="83"/>
        <v/>
      </c>
      <c r="S642" s="41">
        <f t="shared" si="83"/>
        <v>5398613.5099999998</v>
      </c>
      <c r="T642" s="41" t="str">
        <f t="shared" si="83"/>
        <v/>
      </c>
      <c r="U642" s="41" t="str">
        <f t="shared" si="83"/>
        <v/>
      </c>
      <c r="V642" s="41" t="str">
        <f t="shared" si="83"/>
        <v/>
      </c>
      <c r="W642" s="41" t="str">
        <f t="shared" si="83"/>
        <v/>
      </c>
      <c r="X642" s="41" t="str">
        <f t="shared" si="82"/>
        <v/>
      </c>
      <c r="Y642" s="14">
        <f t="shared" si="80"/>
        <v>0</v>
      </c>
      <c r="Z642" s="12"/>
      <c r="AA642" s="10" t="str">
        <f t="shared" si="85"/>
        <v/>
      </c>
      <c r="AB642" s="10">
        <f t="shared" si="85"/>
        <v>10060.10142857143</v>
      </c>
      <c r="AC642" s="10" t="str">
        <f t="shared" si="85"/>
        <v/>
      </c>
      <c r="AD642" s="10" t="str">
        <f t="shared" si="85"/>
        <v/>
      </c>
      <c r="AE642" s="10" t="str">
        <f t="shared" si="85"/>
        <v/>
      </c>
      <c r="AF642" s="10" t="str">
        <f t="shared" si="85"/>
        <v/>
      </c>
      <c r="AG642" s="10" t="str">
        <f t="shared" si="84"/>
        <v/>
      </c>
      <c r="AH642" s="14">
        <f t="shared" si="81"/>
        <v>0</v>
      </c>
      <c r="AI642" s="12"/>
      <c r="AJ642" s="11" t="str">
        <f>IFERROR(VLOOKUP(A642,'[1]BP-18 Line Detail'!A$1:AJ$65536,36,FALSE),"")</f>
        <v>All Network</v>
      </c>
    </row>
    <row r="643" spans="1:36" x14ac:dyDescent="0.3">
      <c r="A643" s="15" t="s">
        <v>1694</v>
      </c>
      <c r="B643" s="29" t="str">
        <f>VLOOKUP(A643,'[1]Line Pivot'!A$1:C$65536,2,FALSE)</f>
        <v>SATSOP-ABERDEEN NO 3</v>
      </c>
      <c r="C643" s="10">
        <f>VLOOKUP(A643,'[1]Line Pivot'!A$1:C$65536,3,FALSE)</f>
        <v>2402175</v>
      </c>
      <c r="D643" s="10">
        <f>IFERROR(VLOOKUP(A643,'[1]BP-18 Line Detail'!A$1:C$65536,3,FALSE),"")</f>
        <v>2402174.9999999995</v>
      </c>
      <c r="E643" s="11">
        <f t="shared" ref="E643:E706" si="86">(C643-D643)/D643</f>
        <v>1.938498599426517E-16</v>
      </c>
      <c r="F643" s="12"/>
      <c r="G643" s="10">
        <f>IFERROR(VLOOKUP(A643,'[1]O&amp;M Pivot'!M$1:V$65536,10,FALSE),0)</f>
        <v>9529.9357142857152</v>
      </c>
      <c r="H643" s="12"/>
      <c r="I643" s="13" t="s">
        <v>31</v>
      </c>
      <c r="J643" s="13">
        <v>1</v>
      </c>
      <c r="K643" s="13" t="s">
        <v>31</v>
      </c>
      <c r="L643" s="13" t="s">
        <v>31</v>
      </c>
      <c r="M643" s="13" t="s">
        <v>31</v>
      </c>
      <c r="N643" s="13" t="s">
        <v>31</v>
      </c>
      <c r="O643" s="13" t="s">
        <v>31</v>
      </c>
      <c r="P643" s="13">
        <f t="shared" ref="P643:P706" si="87">SUM(I643:O643)</f>
        <v>1</v>
      </c>
      <c r="Q643" s="12"/>
      <c r="R643" s="41" t="str">
        <f t="shared" si="83"/>
        <v/>
      </c>
      <c r="S643" s="41">
        <f t="shared" si="83"/>
        <v>2402175</v>
      </c>
      <c r="T643" s="41" t="str">
        <f t="shared" si="83"/>
        <v/>
      </c>
      <c r="U643" s="41" t="str">
        <f t="shared" si="83"/>
        <v/>
      </c>
      <c r="V643" s="41" t="str">
        <f t="shared" si="83"/>
        <v/>
      </c>
      <c r="W643" s="41" t="str">
        <f t="shared" si="83"/>
        <v/>
      </c>
      <c r="X643" s="41" t="str">
        <f t="shared" si="82"/>
        <v/>
      </c>
      <c r="Y643" s="14">
        <f t="shared" ref="Y643:Y706" si="88">SUM(R643:X643)-C643</f>
        <v>0</v>
      </c>
      <c r="Z643" s="12"/>
      <c r="AA643" s="10" t="str">
        <f t="shared" si="85"/>
        <v/>
      </c>
      <c r="AB643" s="10">
        <f t="shared" si="85"/>
        <v>9529.9357142857152</v>
      </c>
      <c r="AC643" s="10" t="str">
        <f t="shared" si="85"/>
        <v/>
      </c>
      <c r="AD643" s="10" t="str">
        <f t="shared" si="85"/>
        <v/>
      </c>
      <c r="AE643" s="10" t="str">
        <f t="shared" si="85"/>
        <v/>
      </c>
      <c r="AF643" s="10" t="str">
        <f t="shared" si="85"/>
        <v/>
      </c>
      <c r="AG643" s="10" t="str">
        <f t="shared" si="84"/>
        <v/>
      </c>
      <c r="AH643" s="14">
        <f t="shared" ref="AH643:AH706" si="89">SUM(AA643:AG643)-G643</f>
        <v>0</v>
      </c>
      <c r="AI643" s="12"/>
      <c r="AJ643" s="11" t="str">
        <f>IFERROR(VLOOKUP(A643,'[1]BP-18 Line Detail'!A$1:AJ$65536,36,FALSE),"")</f>
        <v>All Network</v>
      </c>
    </row>
    <row r="644" spans="1:36" x14ac:dyDescent="0.3">
      <c r="A644" s="15" t="s">
        <v>1695</v>
      </c>
      <c r="B644" s="29" t="str">
        <f>VLOOKUP(A644,'[1]Line Pivot'!A$1:C$65536,2,FALSE)</f>
        <v>SATSOP-SHELTON NO 1 ML MASON CO</v>
      </c>
      <c r="C644" s="10">
        <f>VLOOKUP(A644,'[1]Line Pivot'!A$1:C$65536,3,FALSE)</f>
        <v>5606723.8799999999</v>
      </c>
      <c r="D644" s="10">
        <f>IFERROR(VLOOKUP(A644,'[1]BP-18 Line Detail'!A$1:C$65536,3,FALSE),"")</f>
        <v>5606723.8800000008</v>
      </c>
      <c r="E644" s="11">
        <f t="shared" si="86"/>
        <v>-1.661081577314056E-16</v>
      </c>
      <c r="F644" s="12"/>
      <c r="G644" s="10">
        <f>IFERROR(VLOOKUP(A644,'[1]O&amp;M Pivot'!M$1:V$65536,10,FALSE),0)</f>
        <v>0</v>
      </c>
      <c r="H644" s="12"/>
      <c r="I644" s="13" t="s">
        <v>31</v>
      </c>
      <c r="J644" s="13">
        <v>1</v>
      </c>
      <c r="K644" s="13" t="s">
        <v>31</v>
      </c>
      <c r="L644" s="13" t="s">
        <v>31</v>
      </c>
      <c r="M644" s="13" t="s">
        <v>31</v>
      </c>
      <c r="N644" s="13" t="s">
        <v>31</v>
      </c>
      <c r="O644" s="13" t="s">
        <v>31</v>
      </c>
      <c r="P644" s="13">
        <f t="shared" si="87"/>
        <v>1</v>
      </c>
      <c r="Q644" s="12"/>
      <c r="R644" s="41" t="str">
        <f t="shared" si="83"/>
        <v/>
      </c>
      <c r="S644" s="41">
        <f t="shared" si="83"/>
        <v>5606723.8799999999</v>
      </c>
      <c r="T644" s="41" t="str">
        <f t="shared" si="83"/>
        <v/>
      </c>
      <c r="U644" s="41" t="str">
        <f t="shared" si="83"/>
        <v/>
      </c>
      <c r="V644" s="41" t="str">
        <f t="shared" si="83"/>
        <v/>
      </c>
      <c r="W644" s="41" t="str">
        <f t="shared" si="83"/>
        <v/>
      </c>
      <c r="X644" s="41" t="str">
        <f t="shared" si="82"/>
        <v/>
      </c>
      <c r="Y644" s="14">
        <f t="shared" si="88"/>
        <v>0</v>
      </c>
      <c r="Z644" s="12"/>
      <c r="AA644" s="10" t="str">
        <f t="shared" si="85"/>
        <v/>
      </c>
      <c r="AB644" s="10">
        <f t="shared" si="85"/>
        <v>0</v>
      </c>
      <c r="AC644" s="10" t="str">
        <f t="shared" si="85"/>
        <v/>
      </c>
      <c r="AD644" s="10" t="str">
        <f t="shared" si="85"/>
        <v/>
      </c>
      <c r="AE644" s="10" t="str">
        <f t="shared" si="85"/>
        <v/>
      </c>
      <c r="AF644" s="10" t="str">
        <f t="shared" si="85"/>
        <v/>
      </c>
      <c r="AG644" s="10" t="str">
        <f t="shared" si="84"/>
        <v/>
      </c>
      <c r="AH644" s="14">
        <f t="shared" si="89"/>
        <v>0</v>
      </c>
      <c r="AI644" s="12"/>
      <c r="AJ644" s="11" t="str">
        <f>IFERROR(VLOOKUP(A644,'[1]BP-18 Line Detail'!A$1:AJ$65536,36,FALSE),"")</f>
        <v>New.  All Network.</v>
      </c>
    </row>
    <row r="645" spans="1:36" x14ac:dyDescent="0.3">
      <c r="A645" s="15" t="s">
        <v>1696</v>
      </c>
      <c r="B645" s="29" t="str">
        <f>VLOOKUP(A645,'[1]Line Pivot'!A$1:C$65536,2,FALSE)</f>
        <v>SATSOP-SHELTON NO 1 ML THURSTON CO</v>
      </c>
      <c r="C645" s="10">
        <f>VLOOKUP(A645,'[1]Line Pivot'!A$1:C$65536,3,FALSE)</f>
        <v>2938508.36</v>
      </c>
      <c r="D645" s="10">
        <f>IFERROR(VLOOKUP(A645,'[1]BP-18 Line Detail'!A$1:C$65536,3,FALSE),"")</f>
        <v>2938508.36</v>
      </c>
      <c r="E645" s="11">
        <f t="shared" si="86"/>
        <v>0</v>
      </c>
      <c r="F645" s="12"/>
      <c r="G645" s="10">
        <f>IFERROR(VLOOKUP(A645,'[1]O&amp;M Pivot'!M$1:V$65536,10,FALSE),0)</f>
        <v>0</v>
      </c>
      <c r="H645" s="12"/>
      <c r="I645" s="13" t="s">
        <v>31</v>
      </c>
      <c r="J645" s="13">
        <v>1</v>
      </c>
      <c r="K645" s="13" t="s">
        <v>31</v>
      </c>
      <c r="L645" s="13" t="s">
        <v>31</v>
      </c>
      <c r="M645" s="13" t="s">
        <v>31</v>
      </c>
      <c r="N645" s="13" t="s">
        <v>31</v>
      </c>
      <c r="O645" s="13" t="s">
        <v>31</v>
      </c>
      <c r="P645" s="13">
        <f t="shared" si="87"/>
        <v>1</v>
      </c>
      <c r="Q645" s="12"/>
      <c r="R645" s="41" t="str">
        <f t="shared" si="83"/>
        <v/>
      </c>
      <c r="S645" s="41">
        <f t="shared" si="83"/>
        <v>2938508.36</v>
      </c>
      <c r="T645" s="41" t="str">
        <f t="shared" si="83"/>
        <v/>
      </c>
      <c r="U645" s="41" t="str">
        <f t="shared" si="83"/>
        <v/>
      </c>
      <c r="V645" s="41" t="str">
        <f t="shared" si="83"/>
        <v/>
      </c>
      <c r="W645" s="41" t="str">
        <f t="shared" si="83"/>
        <v/>
      </c>
      <c r="X645" s="41" t="str">
        <f t="shared" si="82"/>
        <v/>
      </c>
      <c r="Y645" s="14">
        <f t="shared" si="88"/>
        <v>0</v>
      </c>
      <c r="Z645" s="12"/>
      <c r="AA645" s="10" t="str">
        <f t="shared" si="85"/>
        <v/>
      </c>
      <c r="AB645" s="10">
        <f t="shared" si="85"/>
        <v>0</v>
      </c>
      <c r="AC645" s="10" t="str">
        <f t="shared" si="85"/>
        <v/>
      </c>
      <c r="AD645" s="10" t="str">
        <f t="shared" si="85"/>
        <v/>
      </c>
      <c r="AE645" s="10" t="str">
        <f t="shared" si="85"/>
        <v/>
      </c>
      <c r="AF645" s="10" t="str">
        <f t="shared" si="85"/>
        <v/>
      </c>
      <c r="AG645" s="10" t="str">
        <f t="shared" si="84"/>
        <v/>
      </c>
      <c r="AH645" s="14">
        <f t="shared" si="89"/>
        <v>0</v>
      </c>
      <c r="AI645" s="12"/>
      <c r="AJ645" s="11" t="str">
        <f>IFERROR(VLOOKUP(A645,'[1]BP-18 Line Detail'!A$1:AJ$65536,36,FALSE),"")</f>
        <v>New.  All Network.</v>
      </c>
    </row>
    <row r="646" spans="1:36" x14ac:dyDescent="0.3">
      <c r="A646" s="15" t="s">
        <v>1697</v>
      </c>
      <c r="B646" s="29" t="str">
        <f>VLOOKUP(A646,'[1]Line Pivot'!A$1:C$65536,2,FALSE)</f>
        <v>SCHRAG TAP TO RUFF-WARDEN</v>
      </c>
      <c r="C646" s="10">
        <f>VLOOKUP(A646,'[1]Line Pivot'!A$1:C$65536,3,FALSE)</f>
        <v>765887.7</v>
      </c>
      <c r="D646" s="10">
        <f>IFERROR(VLOOKUP(A646,'[1]BP-18 Line Detail'!A$1:C$65536,3,FALSE),"")</f>
        <v>765887.7</v>
      </c>
      <c r="E646" s="11">
        <f t="shared" si="86"/>
        <v>0</v>
      </c>
      <c r="F646" s="12"/>
      <c r="G646" s="10">
        <f>IFERROR(VLOOKUP(A646,'[1]O&amp;M Pivot'!M$1:V$65536,10,FALSE),0)</f>
        <v>1965.1557142857143</v>
      </c>
      <c r="H646" s="12"/>
      <c r="I646" s="13" t="s">
        <v>31</v>
      </c>
      <c r="J646" s="13">
        <v>1</v>
      </c>
      <c r="K646" s="13" t="s">
        <v>31</v>
      </c>
      <c r="L646" s="13" t="s">
        <v>31</v>
      </c>
      <c r="M646" s="13" t="s">
        <v>31</v>
      </c>
      <c r="N646" s="13" t="s">
        <v>31</v>
      </c>
      <c r="O646" s="13" t="s">
        <v>31</v>
      </c>
      <c r="P646" s="13">
        <f t="shared" si="87"/>
        <v>1</v>
      </c>
      <c r="Q646" s="12"/>
      <c r="R646" s="41" t="str">
        <f t="shared" si="83"/>
        <v/>
      </c>
      <c r="S646" s="41">
        <f t="shared" si="83"/>
        <v>765887.7</v>
      </c>
      <c r="T646" s="41" t="str">
        <f t="shared" si="83"/>
        <v/>
      </c>
      <c r="U646" s="41" t="str">
        <f t="shared" si="83"/>
        <v/>
      </c>
      <c r="V646" s="41" t="str">
        <f t="shared" si="83"/>
        <v/>
      </c>
      <c r="W646" s="41" t="str">
        <f t="shared" si="83"/>
        <v/>
      </c>
      <c r="X646" s="41" t="str">
        <f t="shared" si="82"/>
        <v/>
      </c>
      <c r="Y646" s="14">
        <f t="shared" si="88"/>
        <v>0</v>
      </c>
      <c r="Z646" s="12"/>
      <c r="AA646" s="10" t="str">
        <f t="shared" si="85"/>
        <v/>
      </c>
      <c r="AB646" s="10">
        <f t="shared" si="85"/>
        <v>1965.1557142857143</v>
      </c>
      <c r="AC646" s="10" t="str">
        <f t="shared" si="85"/>
        <v/>
      </c>
      <c r="AD646" s="10" t="str">
        <f t="shared" si="85"/>
        <v/>
      </c>
      <c r="AE646" s="10" t="str">
        <f t="shared" si="85"/>
        <v/>
      </c>
      <c r="AF646" s="10" t="str">
        <f t="shared" si="85"/>
        <v/>
      </c>
      <c r="AG646" s="10" t="str">
        <f t="shared" si="84"/>
        <v/>
      </c>
      <c r="AH646" s="14">
        <f t="shared" si="89"/>
        <v>0</v>
      </c>
      <c r="AI646" s="12"/>
      <c r="AJ646" s="11" t="str">
        <f>IFERROR(VLOOKUP(A646,'[1]BP-18 Line Detail'!A$1:AJ$65536,36,FALSE),"")</f>
        <v>All Network</v>
      </c>
    </row>
    <row r="647" spans="1:36" x14ac:dyDescent="0.3">
      <c r="A647" s="15" t="s">
        <v>1698</v>
      </c>
      <c r="B647" s="29" t="str">
        <f>VLOOKUP(A647,'[1]Line Pivot'!A$1:C$65536,2,FALSE)</f>
        <v>SCHULTZ-ECHO LAKE NO 1</v>
      </c>
      <c r="C647" s="10">
        <f>VLOOKUP(A647,'[1]Line Pivot'!A$1:C$65536,3,FALSE)</f>
        <v>65603696.334000006</v>
      </c>
      <c r="D647" s="10">
        <f>IFERROR(VLOOKUP(A647,'[1]BP-18 Line Detail'!A$1:C$65536,3,FALSE),"")</f>
        <v>65603696.333999999</v>
      </c>
      <c r="E647" s="11">
        <f t="shared" si="86"/>
        <v>1.1356952448215122E-16</v>
      </c>
      <c r="F647" s="12"/>
      <c r="G647" s="10">
        <f>IFERROR(VLOOKUP(A647,'[1]O&amp;M Pivot'!M$1:V$65536,10,FALSE),0)</f>
        <v>29005.93</v>
      </c>
      <c r="H647" s="12"/>
      <c r="I647" s="13" t="s">
        <v>31</v>
      </c>
      <c r="J647" s="13">
        <v>1</v>
      </c>
      <c r="K647" s="13" t="s">
        <v>31</v>
      </c>
      <c r="L647" s="13" t="s">
        <v>31</v>
      </c>
      <c r="M647" s="13" t="s">
        <v>31</v>
      </c>
      <c r="N647" s="13" t="s">
        <v>31</v>
      </c>
      <c r="O647" s="13" t="s">
        <v>31</v>
      </c>
      <c r="P647" s="13">
        <f t="shared" si="87"/>
        <v>1</v>
      </c>
      <c r="Q647" s="12"/>
      <c r="R647" s="41" t="str">
        <f t="shared" si="83"/>
        <v/>
      </c>
      <c r="S647" s="41">
        <f t="shared" si="83"/>
        <v>65603696.334000006</v>
      </c>
      <c r="T647" s="41" t="str">
        <f t="shared" si="83"/>
        <v/>
      </c>
      <c r="U647" s="41" t="str">
        <f t="shared" si="83"/>
        <v/>
      </c>
      <c r="V647" s="41" t="str">
        <f t="shared" si="83"/>
        <v/>
      </c>
      <c r="W647" s="41" t="str">
        <f t="shared" si="83"/>
        <v/>
      </c>
      <c r="X647" s="41" t="str">
        <f t="shared" si="82"/>
        <v/>
      </c>
      <c r="Y647" s="14">
        <f t="shared" si="88"/>
        <v>0</v>
      </c>
      <c r="Z647" s="12"/>
      <c r="AA647" s="10" t="str">
        <f t="shared" si="85"/>
        <v/>
      </c>
      <c r="AB647" s="10">
        <f t="shared" si="85"/>
        <v>29005.93</v>
      </c>
      <c r="AC647" s="10" t="str">
        <f t="shared" si="85"/>
        <v/>
      </c>
      <c r="AD647" s="10" t="str">
        <f t="shared" si="85"/>
        <v/>
      </c>
      <c r="AE647" s="10" t="str">
        <f t="shared" si="85"/>
        <v/>
      </c>
      <c r="AF647" s="10" t="str">
        <f t="shared" si="85"/>
        <v/>
      </c>
      <c r="AG647" s="10" t="str">
        <f t="shared" si="84"/>
        <v/>
      </c>
      <c r="AH647" s="14">
        <f t="shared" si="89"/>
        <v>0</v>
      </c>
      <c r="AI647" s="12"/>
      <c r="AJ647" s="11" t="str">
        <f>IFERROR(VLOOKUP(A647,'[1]BP-18 Line Detail'!A$1:AJ$65536,36,FALSE),"")</f>
        <v>All Network</v>
      </c>
    </row>
    <row r="648" spans="1:36" x14ac:dyDescent="0.3">
      <c r="A648" s="15" t="s">
        <v>1699</v>
      </c>
      <c r="B648" s="29" t="str">
        <f>VLOOKUP(A648,'[1]Line Pivot'!A$1:C$65536,2,FALSE)</f>
        <v>SCHULTZ-RAVER NO 1</v>
      </c>
      <c r="C648" s="10">
        <f>VLOOKUP(A648,'[1]Line Pivot'!A$1:C$65536,3,FALSE)</f>
        <v>29718529.34</v>
      </c>
      <c r="D648" s="10">
        <f>IFERROR(VLOOKUP(A648,'[1]BP-18 Line Detail'!A$1:C$65536,3,FALSE),"")</f>
        <v>29438855.879999999</v>
      </c>
      <c r="E648" s="11">
        <f t="shared" si="86"/>
        <v>9.500147055307398E-3</v>
      </c>
      <c r="F648" s="12"/>
      <c r="G648" s="10">
        <f>IFERROR(VLOOKUP(A648,'[1]O&amp;M Pivot'!M$1:V$65536,10,FALSE),0)</f>
        <v>21899.218571428577</v>
      </c>
      <c r="H648" s="12"/>
      <c r="I648" s="13" t="s">
        <v>31</v>
      </c>
      <c r="J648" s="13">
        <v>1</v>
      </c>
      <c r="K648" s="13" t="s">
        <v>31</v>
      </c>
      <c r="L648" s="13" t="s">
        <v>31</v>
      </c>
      <c r="M648" s="13" t="s">
        <v>31</v>
      </c>
      <c r="N648" s="13" t="s">
        <v>31</v>
      </c>
      <c r="O648" s="13" t="s">
        <v>31</v>
      </c>
      <c r="P648" s="13">
        <f t="shared" si="87"/>
        <v>1</v>
      </c>
      <c r="Q648" s="12"/>
      <c r="R648" s="41" t="str">
        <f t="shared" si="83"/>
        <v/>
      </c>
      <c r="S648" s="41">
        <f t="shared" si="83"/>
        <v>29718529.34</v>
      </c>
      <c r="T648" s="41" t="str">
        <f t="shared" si="83"/>
        <v/>
      </c>
      <c r="U648" s="41" t="str">
        <f t="shared" si="83"/>
        <v/>
      </c>
      <c r="V648" s="41" t="str">
        <f t="shared" si="83"/>
        <v/>
      </c>
      <c r="W648" s="41" t="str">
        <f t="shared" si="83"/>
        <v/>
      </c>
      <c r="X648" s="41" t="str">
        <f t="shared" si="82"/>
        <v/>
      </c>
      <c r="Y648" s="14">
        <f t="shared" si="88"/>
        <v>0</v>
      </c>
      <c r="Z648" s="12"/>
      <c r="AA648" s="10" t="str">
        <f t="shared" si="85"/>
        <v/>
      </c>
      <c r="AB648" s="10">
        <f t="shared" si="85"/>
        <v>21899.218571428577</v>
      </c>
      <c r="AC648" s="10" t="str">
        <f t="shared" si="85"/>
        <v/>
      </c>
      <c r="AD648" s="10" t="str">
        <f t="shared" si="85"/>
        <v/>
      </c>
      <c r="AE648" s="10" t="str">
        <f t="shared" si="85"/>
        <v/>
      </c>
      <c r="AF648" s="10" t="str">
        <f t="shared" si="85"/>
        <v/>
      </c>
      <c r="AG648" s="10" t="str">
        <f t="shared" si="84"/>
        <v/>
      </c>
      <c r="AH648" s="14">
        <f t="shared" si="89"/>
        <v>0</v>
      </c>
      <c r="AI648" s="12"/>
      <c r="AJ648" s="11" t="str">
        <f>IFERROR(VLOOKUP(A648,'[1]BP-18 Line Detail'!A$1:AJ$65536,36,FALSE),"")</f>
        <v>All Network</v>
      </c>
    </row>
    <row r="649" spans="1:36" x14ac:dyDescent="0.3">
      <c r="A649" s="15" t="s">
        <v>1700</v>
      </c>
      <c r="B649" s="29" t="str">
        <f>VLOOKUP(A649,'[1]Line Pivot'!A$1:C$65536,2,FALSE)</f>
        <v>SCHULTZ-RAVER NO 3</v>
      </c>
      <c r="C649" s="10">
        <f>VLOOKUP(A649,'[1]Line Pivot'!A$1:C$65536,3,FALSE)</f>
        <v>10273141.530000001</v>
      </c>
      <c r="D649" s="10">
        <f>IFERROR(VLOOKUP(A649,'[1]BP-18 Line Detail'!A$1:C$65536,3,FALSE),"")</f>
        <v>10273141.529999999</v>
      </c>
      <c r="E649" s="11">
        <f t="shared" si="86"/>
        <v>1.81312127725642E-16</v>
      </c>
      <c r="F649" s="12"/>
      <c r="G649" s="10">
        <f>IFERROR(VLOOKUP(A649,'[1]O&amp;M Pivot'!M$1:V$65536,10,FALSE),0)</f>
        <v>28992.6</v>
      </c>
      <c r="H649" s="12"/>
      <c r="I649" s="13" t="s">
        <v>31</v>
      </c>
      <c r="J649" s="13">
        <v>1</v>
      </c>
      <c r="K649" s="13" t="s">
        <v>31</v>
      </c>
      <c r="L649" s="13" t="s">
        <v>31</v>
      </c>
      <c r="M649" s="13" t="s">
        <v>31</v>
      </c>
      <c r="N649" s="13" t="s">
        <v>31</v>
      </c>
      <c r="O649" s="13" t="s">
        <v>31</v>
      </c>
      <c r="P649" s="13">
        <f t="shared" si="87"/>
        <v>1</v>
      </c>
      <c r="Q649" s="12"/>
      <c r="R649" s="41" t="str">
        <f t="shared" si="83"/>
        <v/>
      </c>
      <c r="S649" s="41">
        <f t="shared" si="83"/>
        <v>10273141.530000001</v>
      </c>
      <c r="T649" s="41" t="str">
        <f t="shared" si="83"/>
        <v/>
      </c>
      <c r="U649" s="41" t="str">
        <f t="shared" si="83"/>
        <v/>
      </c>
      <c r="V649" s="41" t="str">
        <f t="shared" si="83"/>
        <v/>
      </c>
      <c r="W649" s="41" t="str">
        <f t="shared" si="83"/>
        <v/>
      </c>
      <c r="X649" s="41" t="str">
        <f t="shared" si="82"/>
        <v/>
      </c>
      <c r="Y649" s="14">
        <f t="shared" si="88"/>
        <v>0</v>
      </c>
      <c r="Z649" s="12"/>
      <c r="AA649" s="10" t="str">
        <f t="shared" si="85"/>
        <v/>
      </c>
      <c r="AB649" s="10">
        <f t="shared" si="85"/>
        <v>28992.6</v>
      </c>
      <c r="AC649" s="10" t="str">
        <f t="shared" si="85"/>
        <v/>
      </c>
      <c r="AD649" s="10" t="str">
        <f t="shared" si="85"/>
        <v/>
      </c>
      <c r="AE649" s="10" t="str">
        <f t="shared" si="85"/>
        <v/>
      </c>
      <c r="AF649" s="10" t="str">
        <f t="shared" si="85"/>
        <v/>
      </c>
      <c r="AG649" s="10" t="str">
        <f t="shared" si="84"/>
        <v/>
      </c>
      <c r="AH649" s="14">
        <f t="shared" si="89"/>
        <v>0</v>
      </c>
      <c r="AI649" s="12"/>
      <c r="AJ649" s="11" t="str">
        <f>IFERROR(VLOOKUP(A649,'[1]BP-18 Line Detail'!A$1:AJ$65536,36,FALSE),"")</f>
        <v>All Network</v>
      </c>
    </row>
    <row r="650" spans="1:36" x14ac:dyDescent="0.3">
      <c r="A650" s="15" t="s">
        <v>1701</v>
      </c>
      <c r="B650" s="29" t="str">
        <f>VLOOKUP(A650,'[1]Line Pivot'!A$1:C$65536,2,FALSE)</f>
        <v>SCHULTZ-RAVER NO 4</v>
      </c>
      <c r="C650" s="10">
        <f>VLOOKUP(A650,'[1]Line Pivot'!A$1:C$65536,3,FALSE)</f>
        <v>11338900.789999999</v>
      </c>
      <c r="D650" s="10">
        <f>IFERROR(VLOOKUP(A650,'[1]BP-18 Line Detail'!A$1:C$65536,3,FALSE),"")</f>
        <v>11338900.789999999</v>
      </c>
      <c r="E650" s="11">
        <f t="shared" si="86"/>
        <v>0</v>
      </c>
      <c r="F650" s="12"/>
      <c r="G650" s="10">
        <f>IFERROR(VLOOKUP(A650,'[1]O&amp;M Pivot'!M$1:V$65536,10,FALSE),0)</f>
        <v>20579.404285714285</v>
      </c>
      <c r="H650" s="12"/>
      <c r="I650" s="13" t="s">
        <v>31</v>
      </c>
      <c r="J650" s="13">
        <v>1</v>
      </c>
      <c r="K650" s="13" t="s">
        <v>31</v>
      </c>
      <c r="L650" s="13" t="s">
        <v>31</v>
      </c>
      <c r="M650" s="13" t="s">
        <v>31</v>
      </c>
      <c r="N650" s="13" t="s">
        <v>31</v>
      </c>
      <c r="O650" s="13" t="s">
        <v>31</v>
      </c>
      <c r="P650" s="13">
        <f t="shared" si="87"/>
        <v>1</v>
      </c>
      <c r="Q650" s="12"/>
      <c r="R650" s="41" t="str">
        <f t="shared" si="83"/>
        <v/>
      </c>
      <c r="S650" s="41">
        <f t="shared" si="83"/>
        <v>11338900.789999999</v>
      </c>
      <c r="T650" s="41" t="str">
        <f t="shared" si="83"/>
        <v/>
      </c>
      <c r="U650" s="41" t="str">
        <f t="shared" si="83"/>
        <v/>
      </c>
      <c r="V650" s="41" t="str">
        <f t="shared" si="83"/>
        <v/>
      </c>
      <c r="W650" s="41" t="str">
        <f t="shared" si="83"/>
        <v/>
      </c>
      <c r="X650" s="41" t="str">
        <f t="shared" si="82"/>
        <v/>
      </c>
      <c r="Y650" s="14">
        <f t="shared" si="88"/>
        <v>0</v>
      </c>
      <c r="Z650" s="12"/>
      <c r="AA650" s="10" t="str">
        <f t="shared" si="85"/>
        <v/>
      </c>
      <c r="AB650" s="10">
        <f t="shared" si="85"/>
        <v>20579.404285714285</v>
      </c>
      <c r="AC650" s="10" t="str">
        <f t="shared" si="85"/>
        <v/>
      </c>
      <c r="AD650" s="10" t="str">
        <f t="shared" si="85"/>
        <v/>
      </c>
      <c r="AE650" s="10" t="str">
        <f t="shared" si="85"/>
        <v/>
      </c>
      <c r="AF650" s="10" t="str">
        <f t="shared" si="85"/>
        <v/>
      </c>
      <c r="AG650" s="10" t="str">
        <f t="shared" si="84"/>
        <v/>
      </c>
      <c r="AH650" s="14">
        <f t="shared" si="89"/>
        <v>0</v>
      </c>
      <c r="AI650" s="12"/>
      <c r="AJ650" s="11" t="str">
        <f>IFERROR(VLOOKUP(A650,'[1]BP-18 Line Detail'!A$1:AJ$65536,36,FALSE),"")</f>
        <v>All Network</v>
      </c>
    </row>
    <row r="651" spans="1:36" x14ac:dyDescent="0.3">
      <c r="A651" s="15" t="s">
        <v>1702</v>
      </c>
      <c r="B651" s="29" t="str">
        <f>VLOOKUP(A651,'[1]Line Pivot'!A$1:C$65536,2,FALSE)</f>
        <v>SCHULTZ-WAUTOMA NO 1</v>
      </c>
      <c r="C651" s="10">
        <f>VLOOKUP(A651,'[1]Line Pivot'!A$1:C$65536,3,FALSE)</f>
        <v>95466529.861000001</v>
      </c>
      <c r="D651" s="10">
        <f>IFERROR(VLOOKUP(A651,'[1]BP-18 Line Detail'!A$1:C$65536,3,FALSE),"")</f>
        <v>95466529.860999987</v>
      </c>
      <c r="E651" s="11">
        <f t="shared" si="86"/>
        <v>1.5608780601477673E-16</v>
      </c>
      <c r="F651" s="12"/>
      <c r="G651" s="10">
        <f>IFERROR(VLOOKUP(A651,'[1]O&amp;M Pivot'!M$1:V$65536,10,FALSE),0)</f>
        <v>60969.221428571429</v>
      </c>
      <c r="H651" s="12"/>
      <c r="I651" s="13" t="s">
        <v>31</v>
      </c>
      <c r="J651" s="13">
        <v>1</v>
      </c>
      <c r="K651" s="13" t="s">
        <v>31</v>
      </c>
      <c r="L651" s="13" t="s">
        <v>31</v>
      </c>
      <c r="M651" s="13" t="s">
        <v>31</v>
      </c>
      <c r="N651" s="13" t="s">
        <v>31</v>
      </c>
      <c r="O651" s="13" t="s">
        <v>31</v>
      </c>
      <c r="P651" s="13">
        <f t="shared" si="87"/>
        <v>1</v>
      </c>
      <c r="Q651" s="12"/>
      <c r="R651" s="41" t="str">
        <f t="shared" si="83"/>
        <v/>
      </c>
      <c r="S651" s="41">
        <f t="shared" si="83"/>
        <v>95466529.861000001</v>
      </c>
      <c r="T651" s="41" t="str">
        <f t="shared" si="83"/>
        <v/>
      </c>
      <c r="U651" s="41" t="str">
        <f t="shared" si="83"/>
        <v/>
      </c>
      <c r="V651" s="41" t="str">
        <f t="shared" si="83"/>
        <v/>
      </c>
      <c r="W651" s="41" t="str">
        <f t="shared" si="83"/>
        <v/>
      </c>
      <c r="X651" s="41" t="str">
        <f t="shared" si="82"/>
        <v/>
      </c>
      <c r="Y651" s="14">
        <f t="shared" si="88"/>
        <v>0</v>
      </c>
      <c r="Z651" s="12"/>
      <c r="AA651" s="10" t="str">
        <f t="shared" si="85"/>
        <v/>
      </c>
      <c r="AB651" s="10">
        <f t="shared" si="85"/>
        <v>60969.221428571429</v>
      </c>
      <c r="AC651" s="10" t="str">
        <f t="shared" si="85"/>
        <v/>
      </c>
      <c r="AD651" s="10" t="str">
        <f t="shared" si="85"/>
        <v/>
      </c>
      <c r="AE651" s="10" t="str">
        <f t="shared" si="85"/>
        <v/>
      </c>
      <c r="AF651" s="10" t="str">
        <f t="shared" si="85"/>
        <v/>
      </c>
      <c r="AG651" s="10" t="str">
        <f t="shared" si="84"/>
        <v/>
      </c>
      <c r="AH651" s="14">
        <f t="shared" si="89"/>
        <v>0</v>
      </c>
      <c r="AI651" s="12"/>
      <c r="AJ651" s="11" t="str">
        <f>IFERROR(VLOOKUP(A651,'[1]BP-18 Line Detail'!A$1:AJ$65536,36,FALSE),"")</f>
        <v>All Network</v>
      </c>
    </row>
    <row r="652" spans="1:36" x14ac:dyDescent="0.3">
      <c r="A652" s="15" t="s">
        <v>1703</v>
      </c>
      <c r="B652" s="29" t="str">
        <f>VLOOKUP(A652,'[1]Line Pivot'!A$1:C$65536,2,FALSE)</f>
        <v>SCOOTENEY TAP TO MIDWAY-BENTON NO 1</v>
      </c>
      <c r="C652" s="10">
        <f>VLOOKUP(A652,'[1]Line Pivot'!A$1:C$65536,3,FALSE)</f>
        <v>337802.93300000002</v>
      </c>
      <c r="D652" s="10">
        <f>IFERROR(VLOOKUP(A652,'[1]BP-18 Line Detail'!A$1:C$65536,3,FALSE),"")</f>
        <v>337802.93300000002</v>
      </c>
      <c r="E652" s="11">
        <f t="shared" si="86"/>
        <v>0</v>
      </c>
      <c r="F652" s="12"/>
      <c r="G652" s="10">
        <f>IFERROR(VLOOKUP(A652,'[1]O&amp;M Pivot'!M$1:V$65536,10,FALSE),0)</f>
        <v>9530.4585714285731</v>
      </c>
      <c r="H652" s="12"/>
      <c r="I652" s="13" t="s">
        <v>31</v>
      </c>
      <c r="J652" s="13">
        <v>1</v>
      </c>
      <c r="K652" s="13" t="s">
        <v>31</v>
      </c>
      <c r="L652" s="13" t="s">
        <v>31</v>
      </c>
      <c r="M652" s="13" t="s">
        <v>31</v>
      </c>
      <c r="N652" s="13" t="s">
        <v>31</v>
      </c>
      <c r="O652" s="13" t="s">
        <v>31</v>
      </c>
      <c r="P652" s="13">
        <f t="shared" si="87"/>
        <v>1</v>
      </c>
      <c r="Q652" s="12"/>
      <c r="R652" s="41" t="str">
        <f t="shared" si="83"/>
        <v/>
      </c>
      <c r="S652" s="41">
        <f t="shared" si="83"/>
        <v>337802.93300000002</v>
      </c>
      <c r="T652" s="41" t="str">
        <f t="shared" si="83"/>
        <v/>
      </c>
      <c r="U652" s="41" t="str">
        <f t="shared" si="83"/>
        <v/>
      </c>
      <c r="V652" s="41" t="str">
        <f t="shared" si="83"/>
        <v/>
      </c>
      <c r="W652" s="41" t="str">
        <f t="shared" si="83"/>
        <v/>
      </c>
      <c r="X652" s="41" t="str">
        <f t="shared" si="82"/>
        <v/>
      </c>
      <c r="Y652" s="14">
        <f t="shared" si="88"/>
        <v>0</v>
      </c>
      <c r="Z652" s="12"/>
      <c r="AA652" s="10" t="str">
        <f t="shared" si="85"/>
        <v/>
      </c>
      <c r="AB652" s="10">
        <f t="shared" si="85"/>
        <v>9530.4585714285731</v>
      </c>
      <c r="AC652" s="10" t="str">
        <f t="shared" si="85"/>
        <v/>
      </c>
      <c r="AD652" s="10" t="str">
        <f t="shared" si="85"/>
        <v/>
      </c>
      <c r="AE652" s="10" t="str">
        <f t="shared" si="85"/>
        <v/>
      </c>
      <c r="AF652" s="10" t="str">
        <f t="shared" si="85"/>
        <v/>
      </c>
      <c r="AG652" s="10" t="str">
        <f t="shared" si="84"/>
        <v/>
      </c>
      <c r="AH652" s="14">
        <f t="shared" si="89"/>
        <v>0</v>
      </c>
      <c r="AI652" s="12"/>
      <c r="AJ652" s="11" t="str">
        <f>IFERROR(VLOOKUP(A652,'[1]BP-18 Line Detail'!A$1:AJ$65536,36,FALSE),"")</f>
        <v>All Network</v>
      </c>
    </row>
    <row r="653" spans="1:36" x14ac:dyDescent="0.3">
      <c r="A653" s="15" t="s">
        <v>1704</v>
      </c>
      <c r="B653" s="29" t="str">
        <f>VLOOKUP(A653,'[1]Line Pivot'!A$1:C$65536,2,FALSE)</f>
        <v>SCOOTENEY TAP TO MIDWAY-BENTON NO 1 (ML BENTON CO)</v>
      </c>
      <c r="C653" s="10">
        <f>VLOOKUP(A653,'[1]Line Pivot'!A$1:C$65536,3,FALSE)</f>
        <v>769558.23</v>
      </c>
      <c r="D653" s="10">
        <f>IFERROR(VLOOKUP(A653,'[1]BP-18 Line Detail'!A$1:C$65536,3,FALSE),"")</f>
        <v>769558.23</v>
      </c>
      <c r="E653" s="11">
        <f t="shared" si="86"/>
        <v>0</v>
      </c>
      <c r="F653" s="12"/>
      <c r="G653" s="10">
        <f>IFERROR(VLOOKUP(A653,'[1]O&amp;M Pivot'!M$1:V$65536,10,FALSE),0)</f>
        <v>0</v>
      </c>
      <c r="H653" s="12"/>
      <c r="I653" s="13" t="s">
        <v>31</v>
      </c>
      <c r="J653" s="13">
        <v>1</v>
      </c>
      <c r="K653" s="13" t="s">
        <v>31</v>
      </c>
      <c r="L653" s="13" t="s">
        <v>31</v>
      </c>
      <c r="M653" s="13" t="s">
        <v>31</v>
      </c>
      <c r="N653" s="13" t="s">
        <v>31</v>
      </c>
      <c r="O653" s="13" t="s">
        <v>31</v>
      </c>
      <c r="P653" s="13">
        <f t="shared" si="87"/>
        <v>1</v>
      </c>
      <c r="Q653" s="12"/>
      <c r="R653" s="41" t="str">
        <f t="shared" si="83"/>
        <v/>
      </c>
      <c r="S653" s="41">
        <f t="shared" si="83"/>
        <v>769558.23</v>
      </c>
      <c r="T653" s="41" t="str">
        <f t="shared" si="83"/>
        <v/>
      </c>
      <c r="U653" s="41" t="str">
        <f t="shared" si="83"/>
        <v/>
      </c>
      <c r="V653" s="41" t="str">
        <f t="shared" si="83"/>
        <v/>
      </c>
      <c r="W653" s="41" t="str">
        <f t="shared" si="83"/>
        <v/>
      </c>
      <c r="X653" s="41" t="str">
        <f t="shared" si="82"/>
        <v/>
      </c>
      <c r="Y653" s="14">
        <f t="shared" si="88"/>
        <v>0</v>
      </c>
      <c r="Z653" s="12"/>
      <c r="AA653" s="10" t="str">
        <f t="shared" si="85"/>
        <v/>
      </c>
      <c r="AB653" s="10">
        <f t="shared" si="85"/>
        <v>0</v>
      </c>
      <c r="AC653" s="10" t="str">
        <f t="shared" si="85"/>
        <v/>
      </c>
      <c r="AD653" s="10" t="str">
        <f t="shared" si="85"/>
        <v/>
      </c>
      <c r="AE653" s="10" t="str">
        <f t="shared" si="85"/>
        <v/>
      </c>
      <c r="AF653" s="10" t="str">
        <f t="shared" si="85"/>
        <v/>
      </c>
      <c r="AG653" s="10" t="str">
        <f t="shared" si="84"/>
        <v/>
      </c>
      <c r="AH653" s="14">
        <f t="shared" si="89"/>
        <v>0</v>
      </c>
      <c r="AI653" s="12"/>
      <c r="AJ653" s="11" t="str">
        <f>IFERROR(VLOOKUP(A653,'[1]BP-18 Line Detail'!A$1:AJ$65536,36,FALSE),"")</f>
        <v>New.  All Network. REM 1/28/15</v>
      </c>
    </row>
    <row r="654" spans="1:36" x14ac:dyDescent="0.3">
      <c r="A654" s="15" t="s">
        <v>1705</v>
      </c>
      <c r="B654" s="29" t="str">
        <f>VLOOKUP(A654,'[1]Line Pivot'!A$1:C$65536,2,FALSE)</f>
        <v>SHELTON-FAIRMOUNT NO 1</v>
      </c>
      <c r="C654" s="10">
        <f>VLOOKUP(A654,'[1]Line Pivot'!A$1:C$65536,3,FALSE)</f>
        <v>5235679.0830000006</v>
      </c>
      <c r="D654" s="10">
        <f>IFERROR(VLOOKUP(A654,'[1]BP-18 Line Detail'!A$1:C$65536,3,FALSE),"")</f>
        <v>4620127.6730000004</v>
      </c>
      <c r="E654" s="11">
        <f t="shared" si="86"/>
        <v>0.13323255406929099</v>
      </c>
      <c r="F654" s="12"/>
      <c r="G654" s="10">
        <f>IFERROR(VLOOKUP(A654,'[1]O&amp;M Pivot'!M$1:V$65536,10,FALSE),0)</f>
        <v>50823.709999999985</v>
      </c>
      <c r="H654" s="12"/>
      <c r="I654" s="13" t="s">
        <v>31</v>
      </c>
      <c r="J654" s="13">
        <v>1</v>
      </c>
      <c r="K654" s="13" t="s">
        <v>31</v>
      </c>
      <c r="L654" s="13" t="s">
        <v>31</v>
      </c>
      <c r="M654" s="13" t="s">
        <v>31</v>
      </c>
      <c r="N654" s="13" t="s">
        <v>31</v>
      </c>
      <c r="O654" s="13" t="s">
        <v>31</v>
      </c>
      <c r="P654" s="13">
        <f t="shared" si="87"/>
        <v>1</v>
      </c>
      <c r="Q654" s="12"/>
      <c r="R654" s="41" t="str">
        <f t="shared" si="83"/>
        <v/>
      </c>
      <c r="S654" s="41">
        <f t="shared" si="83"/>
        <v>5235679.0830000006</v>
      </c>
      <c r="T654" s="41" t="str">
        <f t="shared" si="83"/>
        <v/>
      </c>
      <c r="U654" s="41" t="str">
        <f t="shared" si="83"/>
        <v/>
      </c>
      <c r="V654" s="41" t="str">
        <f t="shared" si="83"/>
        <v/>
      </c>
      <c r="W654" s="41" t="str">
        <f t="shared" si="83"/>
        <v/>
      </c>
      <c r="X654" s="41" t="str">
        <f t="shared" si="82"/>
        <v/>
      </c>
      <c r="Y654" s="14">
        <f t="shared" si="88"/>
        <v>0</v>
      </c>
      <c r="Z654" s="12"/>
      <c r="AA654" s="10" t="str">
        <f t="shared" si="85"/>
        <v/>
      </c>
      <c r="AB654" s="10">
        <f t="shared" si="85"/>
        <v>50823.709999999985</v>
      </c>
      <c r="AC654" s="10" t="str">
        <f t="shared" si="85"/>
        <v/>
      </c>
      <c r="AD654" s="10" t="str">
        <f t="shared" si="85"/>
        <v/>
      </c>
      <c r="AE654" s="10" t="str">
        <f t="shared" si="85"/>
        <v/>
      </c>
      <c r="AF654" s="10" t="str">
        <f t="shared" si="85"/>
        <v/>
      </c>
      <c r="AG654" s="10" t="str">
        <f t="shared" si="84"/>
        <v/>
      </c>
      <c r="AH654" s="14">
        <f t="shared" si="89"/>
        <v>0</v>
      </c>
      <c r="AI654" s="12"/>
      <c r="AJ654" s="11" t="str">
        <f>IFERROR(VLOOKUP(A654,'[1]BP-18 Line Detail'!A$1:AJ$65536,36,FALSE),"")</f>
        <v>All Network</v>
      </c>
    </row>
    <row r="655" spans="1:36" x14ac:dyDescent="0.3">
      <c r="A655" s="15" t="s">
        <v>1706</v>
      </c>
      <c r="B655" s="29" t="str">
        <f>VLOOKUP(A655,'[1]Line Pivot'!A$1:C$65536,2,FALSE)</f>
        <v>SHELTON-FAIRMOUNT NO 1 (JEFFERSON CO)</v>
      </c>
      <c r="C655" s="10">
        <f>VLOOKUP(A655,'[1]Line Pivot'!A$1:C$65536,3,FALSE)</f>
        <v>448528.14</v>
      </c>
      <c r="D655" s="10">
        <f>IFERROR(VLOOKUP(A655,'[1]BP-18 Line Detail'!A$1:C$65536,3,FALSE),"")</f>
        <v>448528.14</v>
      </c>
      <c r="E655" s="11">
        <f t="shared" si="86"/>
        <v>0</v>
      </c>
      <c r="F655" s="12"/>
      <c r="G655" s="10">
        <f>IFERROR(VLOOKUP(A655,'[1]O&amp;M Pivot'!M$1:V$65536,10,FALSE),0)</f>
        <v>0</v>
      </c>
      <c r="H655" s="12"/>
      <c r="I655" s="13"/>
      <c r="J655" s="13">
        <v>1</v>
      </c>
      <c r="K655" s="13"/>
      <c r="L655" s="13"/>
      <c r="M655" s="13"/>
      <c r="N655" s="13"/>
      <c r="O655" s="13"/>
      <c r="P655" s="13">
        <f t="shared" si="87"/>
        <v>1</v>
      </c>
      <c r="Q655" s="12"/>
      <c r="R655" s="41">
        <f t="shared" si="83"/>
        <v>0</v>
      </c>
      <c r="S655" s="41">
        <f t="shared" si="83"/>
        <v>448528.14</v>
      </c>
      <c r="T655" s="41">
        <f t="shared" si="83"/>
        <v>0</v>
      </c>
      <c r="U655" s="41">
        <f t="shared" si="83"/>
        <v>0</v>
      </c>
      <c r="V655" s="41">
        <f t="shared" si="83"/>
        <v>0</v>
      </c>
      <c r="W655" s="41">
        <f t="shared" si="83"/>
        <v>0</v>
      </c>
      <c r="X655" s="41">
        <f t="shared" si="82"/>
        <v>0</v>
      </c>
      <c r="Y655" s="14">
        <f t="shared" si="88"/>
        <v>0</v>
      </c>
      <c r="Z655" s="12"/>
      <c r="AA655" s="10">
        <f t="shared" si="85"/>
        <v>0</v>
      </c>
      <c r="AB655" s="10">
        <f t="shared" si="85"/>
        <v>0</v>
      </c>
      <c r="AC655" s="10">
        <f t="shared" si="85"/>
        <v>0</v>
      </c>
      <c r="AD655" s="10">
        <f t="shared" si="85"/>
        <v>0</v>
      </c>
      <c r="AE655" s="10">
        <f t="shared" si="85"/>
        <v>0</v>
      </c>
      <c r="AF655" s="10">
        <f t="shared" si="85"/>
        <v>0</v>
      </c>
      <c r="AG655" s="10">
        <f t="shared" si="84"/>
        <v>0</v>
      </c>
      <c r="AH655" s="14">
        <f t="shared" si="89"/>
        <v>0</v>
      </c>
      <c r="AI655" s="12"/>
      <c r="AJ655" s="11" t="str">
        <f>IFERROR(VLOOKUP(A655,'[1]BP-18 Line Detail'!A$1:AJ$65536,36,FALSE),"")</f>
        <v>New ML. All Network consistent with other investment on this line (LTD 3/28/17)</v>
      </c>
    </row>
    <row r="656" spans="1:36" x14ac:dyDescent="0.3">
      <c r="A656" s="15" t="s">
        <v>1707</v>
      </c>
      <c r="B656" s="29" t="str">
        <f>VLOOKUP(A656,'[1]Line Pivot'!A$1:C$65536,2,FALSE)</f>
        <v>SHELTON-FAIRMOUNT NO 1 (MASON CO)</v>
      </c>
      <c r="C656" s="10">
        <f>VLOOKUP(A656,'[1]Line Pivot'!A$1:C$65536,3,FALSE)</f>
        <v>184110.57</v>
      </c>
      <c r="D656" s="10">
        <f>IFERROR(VLOOKUP(A656,'[1]BP-18 Line Detail'!A$1:C$65536,3,FALSE),"")</f>
        <v>184110.57</v>
      </c>
      <c r="E656" s="11">
        <f t="shared" si="86"/>
        <v>0</v>
      </c>
      <c r="F656" s="12"/>
      <c r="G656" s="10">
        <f>IFERROR(VLOOKUP(A656,'[1]O&amp;M Pivot'!M$1:V$65536,10,FALSE),0)</f>
        <v>0</v>
      </c>
      <c r="H656" s="12"/>
      <c r="I656" s="13"/>
      <c r="J656" s="13">
        <v>1</v>
      </c>
      <c r="K656" s="13"/>
      <c r="L656" s="13"/>
      <c r="M656" s="13"/>
      <c r="N656" s="13"/>
      <c r="O656" s="13"/>
      <c r="P656" s="13">
        <f t="shared" si="87"/>
        <v>1</v>
      </c>
      <c r="Q656" s="12"/>
      <c r="R656" s="41">
        <f t="shared" si="83"/>
        <v>0</v>
      </c>
      <c r="S656" s="41">
        <f t="shared" si="83"/>
        <v>184110.57</v>
      </c>
      <c r="T656" s="41">
        <f t="shared" si="83"/>
        <v>0</v>
      </c>
      <c r="U656" s="41">
        <f t="shared" si="83"/>
        <v>0</v>
      </c>
      <c r="V656" s="41">
        <f t="shared" si="83"/>
        <v>0</v>
      </c>
      <c r="W656" s="41">
        <f t="shared" si="83"/>
        <v>0</v>
      </c>
      <c r="X656" s="41">
        <f t="shared" si="82"/>
        <v>0</v>
      </c>
      <c r="Y656" s="14">
        <f t="shared" si="88"/>
        <v>0</v>
      </c>
      <c r="Z656" s="12"/>
      <c r="AA656" s="10">
        <f t="shared" si="85"/>
        <v>0</v>
      </c>
      <c r="AB656" s="10">
        <f t="shared" si="85"/>
        <v>0</v>
      </c>
      <c r="AC656" s="10">
        <f t="shared" si="85"/>
        <v>0</v>
      </c>
      <c r="AD656" s="10">
        <f t="shared" si="85"/>
        <v>0</v>
      </c>
      <c r="AE656" s="10">
        <f t="shared" si="85"/>
        <v>0</v>
      </c>
      <c r="AF656" s="10">
        <f t="shared" si="85"/>
        <v>0</v>
      </c>
      <c r="AG656" s="10">
        <f t="shared" si="84"/>
        <v>0</v>
      </c>
      <c r="AH656" s="14">
        <f t="shared" si="89"/>
        <v>0</v>
      </c>
      <c r="AI656" s="12"/>
      <c r="AJ656" s="11" t="str">
        <f>IFERROR(VLOOKUP(A656,'[1]BP-18 Line Detail'!A$1:AJ$65536,36,FALSE),"")</f>
        <v>New ML. All Network consistent with other investment on this line (LTD 3/28/17)</v>
      </c>
    </row>
    <row r="657" spans="1:36" x14ac:dyDescent="0.3">
      <c r="A657" s="15" t="s">
        <v>1708</v>
      </c>
      <c r="B657" s="29" t="str">
        <f>VLOOKUP(A657,'[1]Line Pivot'!A$1:C$65536,2,FALSE)</f>
        <v>SHELTON-FAIRMOUNT NO 2</v>
      </c>
      <c r="C657" s="10">
        <f>VLOOKUP(A657,'[1]Line Pivot'!A$1:C$65536,3,FALSE)</f>
        <v>3799921.5129999998</v>
      </c>
      <c r="D657" s="10">
        <f>IFERROR(VLOOKUP(A657,'[1]BP-18 Line Detail'!A$1:C$65536,3,FALSE),"")</f>
        <v>3590570.5430000001</v>
      </c>
      <c r="E657" s="11">
        <f t="shared" si="86"/>
        <v>5.8305767145597542E-2</v>
      </c>
      <c r="F657" s="12"/>
      <c r="G657" s="10">
        <f>IFERROR(VLOOKUP(A657,'[1]O&amp;M Pivot'!M$1:V$65536,10,FALSE),0)</f>
        <v>18261.142857142855</v>
      </c>
      <c r="H657" s="12"/>
      <c r="I657" s="13" t="s">
        <v>31</v>
      </c>
      <c r="J657" s="13">
        <v>1</v>
      </c>
      <c r="K657" s="13" t="s">
        <v>31</v>
      </c>
      <c r="L657" s="13" t="s">
        <v>31</v>
      </c>
      <c r="M657" s="13" t="s">
        <v>31</v>
      </c>
      <c r="N657" s="13" t="s">
        <v>31</v>
      </c>
      <c r="O657" s="13" t="s">
        <v>31</v>
      </c>
      <c r="P657" s="13">
        <f t="shared" si="87"/>
        <v>1</v>
      </c>
      <c r="Q657" s="12"/>
      <c r="R657" s="41" t="str">
        <f t="shared" si="83"/>
        <v/>
      </c>
      <c r="S657" s="41">
        <f t="shared" si="83"/>
        <v>3799921.5129999998</v>
      </c>
      <c r="T657" s="41" t="str">
        <f t="shared" si="83"/>
        <v/>
      </c>
      <c r="U657" s="41" t="str">
        <f t="shared" si="83"/>
        <v/>
      </c>
      <c r="V657" s="41" t="str">
        <f t="shared" si="83"/>
        <v/>
      </c>
      <c r="W657" s="41" t="str">
        <f t="shared" si="83"/>
        <v/>
      </c>
      <c r="X657" s="41" t="str">
        <f t="shared" si="82"/>
        <v/>
      </c>
      <c r="Y657" s="14">
        <f t="shared" si="88"/>
        <v>0</v>
      </c>
      <c r="Z657" s="12"/>
      <c r="AA657" s="10" t="str">
        <f t="shared" si="85"/>
        <v/>
      </c>
      <c r="AB657" s="10">
        <f t="shared" si="85"/>
        <v>18261.142857142855</v>
      </c>
      <c r="AC657" s="10" t="str">
        <f t="shared" si="85"/>
        <v/>
      </c>
      <c r="AD657" s="10" t="str">
        <f t="shared" si="85"/>
        <v/>
      </c>
      <c r="AE657" s="10" t="str">
        <f t="shared" si="85"/>
        <v/>
      </c>
      <c r="AF657" s="10" t="str">
        <f t="shared" si="85"/>
        <v/>
      </c>
      <c r="AG657" s="10" t="str">
        <f t="shared" si="84"/>
        <v/>
      </c>
      <c r="AH657" s="14">
        <f t="shared" si="89"/>
        <v>0</v>
      </c>
      <c r="AI657" s="12"/>
      <c r="AJ657" s="11" t="str">
        <f>IFERROR(VLOOKUP(A657,'[1]BP-18 Line Detail'!A$1:AJ$65536,36,FALSE),"")</f>
        <v>All Network</v>
      </c>
    </row>
    <row r="658" spans="1:36" x14ac:dyDescent="0.3">
      <c r="A658" s="15" t="s">
        <v>1709</v>
      </c>
      <c r="B658" s="29" t="str">
        <f>VLOOKUP(A658,'[1]Line Pivot'!A$1:C$65536,2,FALSE)</f>
        <v>SHELTON-FAIRMOUNT NO 3</v>
      </c>
      <c r="C658" s="10">
        <f>VLOOKUP(A658,'[1]Line Pivot'!A$1:C$65536,3,FALSE)</f>
        <v>3179420.16</v>
      </c>
      <c r="D658" s="10">
        <f>IFERROR(VLOOKUP(A658,'[1]BP-18 Line Detail'!A$1:C$65536,3,FALSE),"")</f>
        <v>3179420.1599999997</v>
      </c>
      <c r="E658" s="11">
        <f t="shared" si="86"/>
        <v>1.4646107273463955E-16</v>
      </c>
      <c r="F658" s="12"/>
      <c r="G658" s="10">
        <f>IFERROR(VLOOKUP(A658,'[1]O&amp;M Pivot'!M$1:V$65536,10,FALSE),0)</f>
        <v>12581.93142857143</v>
      </c>
      <c r="H658" s="12"/>
      <c r="I658" s="13" t="s">
        <v>31</v>
      </c>
      <c r="J658" s="13">
        <v>1</v>
      </c>
      <c r="K658" s="13" t="s">
        <v>31</v>
      </c>
      <c r="L658" s="13" t="s">
        <v>31</v>
      </c>
      <c r="M658" s="13" t="s">
        <v>31</v>
      </c>
      <c r="N658" s="13" t="s">
        <v>31</v>
      </c>
      <c r="O658" s="13" t="s">
        <v>31</v>
      </c>
      <c r="P658" s="13">
        <f t="shared" si="87"/>
        <v>1</v>
      </c>
      <c r="Q658" s="12"/>
      <c r="R658" s="41" t="str">
        <f t="shared" si="83"/>
        <v/>
      </c>
      <c r="S658" s="41">
        <f t="shared" si="83"/>
        <v>3179420.16</v>
      </c>
      <c r="T658" s="41" t="str">
        <f t="shared" si="83"/>
        <v/>
      </c>
      <c r="U658" s="41" t="str">
        <f t="shared" si="83"/>
        <v/>
      </c>
      <c r="V658" s="41" t="str">
        <f t="shared" si="83"/>
        <v/>
      </c>
      <c r="W658" s="41" t="str">
        <f t="shared" si="83"/>
        <v/>
      </c>
      <c r="X658" s="41" t="str">
        <f t="shared" si="82"/>
        <v/>
      </c>
      <c r="Y658" s="14">
        <f t="shared" si="88"/>
        <v>0</v>
      </c>
      <c r="Z658" s="12"/>
      <c r="AA658" s="10" t="str">
        <f t="shared" si="85"/>
        <v/>
      </c>
      <c r="AB658" s="10">
        <f t="shared" si="85"/>
        <v>12581.93142857143</v>
      </c>
      <c r="AC658" s="10" t="str">
        <f t="shared" si="85"/>
        <v/>
      </c>
      <c r="AD658" s="10" t="str">
        <f t="shared" si="85"/>
        <v/>
      </c>
      <c r="AE658" s="10" t="str">
        <f t="shared" si="85"/>
        <v/>
      </c>
      <c r="AF658" s="10" t="str">
        <f t="shared" si="85"/>
        <v/>
      </c>
      <c r="AG658" s="10" t="str">
        <f t="shared" si="84"/>
        <v/>
      </c>
      <c r="AH658" s="14">
        <f t="shared" si="89"/>
        <v>0</v>
      </c>
      <c r="AI658" s="12"/>
      <c r="AJ658" s="11" t="str">
        <f>IFERROR(VLOOKUP(A658,'[1]BP-18 Line Detail'!A$1:AJ$65536,36,FALSE),"")</f>
        <v>All Network</v>
      </c>
    </row>
    <row r="659" spans="1:36" x14ac:dyDescent="0.3">
      <c r="A659" s="15" t="s">
        <v>1710</v>
      </c>
      <c r="B659" s="29" t="str">
        <f>VLOOKUP(A659,'[1]Line Pivot'!A$1:C$65536,2,FALSE)</f>
        <v>SHELTON-FAIRMOUNT NO 4</v>
      </c>
      <c r="C659" s="10">
        <f>VLOOKUP(A659,'[1]Line Pivot'!A$1:C$65536,3,FALSE)</f>
        <v>2926202.31</v>
      </c>
      <c r="D659" s="10">
        <f>IFERROR(VLOOKUP(A659,'[1]BP-18 Line Detail'!A$1:C$65536,3,FALSE),"")</f>
        <v>2926202.3100000005</v>
      </c>
      <c r="E659" s="11">
        <f t="shared" si="86"/>
        <v>-1.5913502826389991E-16</v>
      </c>
      <c r="F659" s="12"/>
      <c r="G659" s="10">
        <f>IFERROR(VLOOKUP(A659,'[1]O&amp;M Pivot'!M$1:V$65536,10,FALSE),0)</f>
        <v>14154.902857142859</v>
      </c>
      <c r="H659" s="12"/>
      <c r="I659" s="13" t="s">
        <v>31</v>
      </c>
      <c r="J659" s="13">
        <v>1</v>
      </c>
      <c r="K659" s="13" t="s">
        <v>31</v>
      </c>
      <c r="L659" s="13" t="s">
        <v>31</v>
      </c>
      <c r="M659" s="13" t="s">
        <v>31</v>
      </c>
      <c r="N659" s="13" t="s">
        <v>31</v>
      </c>
      <c r="O659" s="13" t="s">
        <v>31</v>
      </c>
      <c r="P659" s="13">
        <f t="shared" si="87"/>
        <v>1</v>
      </c>
      <c r="Q659" s="12"/>
      <c r="R659" s="41" t="str">
        <f t="shared" si="83"/>
        <v/>
      </c>
      <c r="S659" s="41">
        <f t="shared" si="83"/>
        <v>2926202.31</v>
      </c>
      <c r="T659" s="41" t="str">
        <f t="shared" si="83"/>
        <v/>
      </c>
      <c r="U659" s="41" t="str">
        <f t="shared" si="83"/>
        <v/>
      </c>
      <c r="V659" s="41" t="str">
        <f t="shared" si="83"/>
        <v/>
      </c>
      <c r="W659" s="41" t="str">
        <f t="shared" si="83"/>
        <v/>
      </c>
      <c r="X659" s="41" t="str">
        <f t="shared" si="82"/>
        <v/>
      </c>
      <c r="Y659" s="14">
        <f t="shared" si="88"/>
        <v>0</v>
      </c>
      <c r="Z659" s="12"/>
      <c r="AA659" s="10" t="str">
        <f t="shared" si="85"/>
        <v/>
      </c>
      <c r="AB659" s="10">
        <f t="shared" si="85"/>
        <v>14154.902857142859</v>
      </c>
      <c r="AC659" s="10" t="str">
        <f t="shared" si="85"/>
        <v/>
      </c>
      <c r="AD659" s="10" t="str">
        <f t="shared" si="85"/>
        <v/>
      </c>
      <c r="AE659" s="10" t="str">
        <f t="shared" si="85"/>
        <v/>
      </c>
      <c r="AF659" s="10" t="str">
        <f t="shared" si="85"/>
        <v/>
      </c>
      <c r="AG659" s="10" t="str">
        <f t="shared" si="84"/>
        <v/>
      </c>
      <c r="AH659" s="14">
        <f t="shared" si="89"/>
        <v>0</v>
      </c>
      <c r="AI659" s="12"/>
      <c r="AJ659" s="11" t="str">
        <f>IFERROR(VLOOKUP(A659,'[1]BP-18 Line Detail'!A$1:AJ$65536,36,FALSE),"")</f>
        <v>All Network</v>
      </c>
    </row>
    <row r="660" spans="1:36" x14ac:dyDescent="0.3">
      <c r="A660" s="15" t="s">
        <v>1711</v>
      </c>
      <c r="B660" s="29" t="str">
        <f>VLOOKUP(A660,'[1]Line Pivot'!A$1:C$65536,2,FALSE)</f>
        <v>SHELTON-KITSAP NO 2</v>
      </c>
      <c r="C660" s="10">
        <f>VLOOKUP(A660,'[1]Line Pivot'!A$1:C$65536,3,FALSE)</f>
        <v>9743860.6400000006</v>
      </c>
      <c r="D660" s="10">
        <f>IFERROR(VLOOKUP(A660,'[1]BP-18 Line Detail'!A$1:C$65536,3,FALSE),"")</f>
        <v>9743860.6400000006</v>
      </c>
      <c r="E660" s="11">
        <f t="shared" si="86"/>
        <v>0</v>
      </c>
      <c r="F660" s="12"/>
      <c r="G660" s="10">
        <f>IFERROR(VLOOKUP(A660,'[1]O&amp;M Pivot'!M$1:V$65536,10,FALSE),0)</f>
        <v>7099.5742857142859</v>
      </c>
      <c r="H660" s="12"/>
      <c r="I660" s="13" t="s">
        <v>31</v>
      </c>
      <c r="J660" s="13">
        <v>1</v>
      </c>
      <c r="K660" s="13" t="s">
        <v>31</v>
      </c>
      <c r="L660" s="13" t="s">
        <v>31</v>
      </c>
      <c r="M660" s="13" t="s">
        <v>31</v>
      </c>
      <c r="N660" s="13" t="s">
        <v>31</v>
      </c>
      <c r="O660" s="13" t="s">
        <v>31</v>
      </c>
      <c r="P660" s="13">
        <f t="shared" si="87"/>
        <v>1</v>
      </c>
      <c r="Q660" s="12"/>
      <c r="R660" s="41" t="str">
        <f t="shared" si="83"/>
        <v/>
      </c>
      <c r="S660" s="41">
        <f t="shared" si="83"/>
        <v>9743860.6400000006</v>
      </c>
      <c r="T660" s="41" t="str">
        <f t="shared" si="83"/>
        <v/>
      </c>
      <c r="U660" s="41" t="str">
        <f t="shared" si="83"/>
        <v/>
      </c>
      <c r="V660" s="41" t="str">
        <f t="shared" si="83"/>
        <v/>
      </c>
      <c r="W660" s="41" t="str">
        <f t="shared" si="83"/>
        <v/>
      </c>
      <c r="X660" s="41" t="str">
        <f t="shared" si="82"/>
        <v/>
      </c>
      <c r="Y660" s="14">
        <f t="shared" si="88"/>
        <v>0</v>
      </c>
      <c r="Z660" s="12"/>
      <c r="AA660" s="10" t="str">
        <f t="shared" si="85"/>
        <v/>
      </c>
      <c r="AB660" s="10">
        <f t="shared" si="85"/>
        <v>7099.5742857142859</v>
      </c>
      <c r="AC660" s="10" t="str">
        <f t="shared" si="85"/>
        <v/>
      </c>
      <c r="AD660" s="10" t="str">
        <f t="shared" si="85"/>
        <v/>
      </c>
      <c r="AE660" s="10" t="str">
        <f t="shared" si="85"/>
        <v/>
      </c>
      <c r="AF660" s="10" t="str">
        <f t="shared" si="85"/>
        <v/>
      </c>
      <c r="AG660" s="10" t="str">
        <f t="shared" si="84"/>
        <v/>
      </c>
      <c r="AH660" s="14">
        <f t="shared" si="89"/>
        <v>0</v>
      </c>
      <c r="AI660" s="12"/>
      <c r="AJ660" s="11" t="str">
        <f>IFERROR(VLOOKUP(A660,'[1]BP-18 Line Detail'!A$1:AJ$65536,36,FALSE),"")</f>
        <v>All Network</v>
      </c>
    </row>
    <row r="661" spans="1:36" x14ac:dyDescent="0.3">
      <c r="A661" s="15" t="s">
        <v>1712</v>
      </c>
      <c r="B661" s="29" t="str">
        <f>VLOOKUP(A661,'[1]Line Pivot'!A$1:C$65536,2,FALSE)</f>
        <v>SHELTON-KITSAP NO 3</v>
      </c>
      <c r="C661" s="10">
        <f>VLOOKUP(A661,'[1]Line Pivot'!A$1:C$65536,3,FALSE)</f>
        <v>181839.35</v>
      </c>
      <c r="D661" s="10">
        <f>IFERROR(VLOOKUP(A661,'[1]BP-18 Line Detail'!A$1:C$65536,3,FALSE),"")</f>
        <v>181839.35</v>
      </c>
      <c r="E661" s="11">
        <f t="shared" si="86"/>
        <v>0</v>
      </c>
      <c r="F661" s="12"/>
      <c r="G661" s="10">
        <f>IFERROR(VLOOKUP(A661,'[1]O&amp;M Pivot'!M$1:V$65536,10,FALSE),0)</f>
        <v>7150.6514285714293</v>
      </c>
      <c r="H661" s="12"/>
      <c r="I661" s="13" t="s">
        <v>31</v>
      </c>
      <c r="J661" s="13">
        <v>1</v>
      </c>
      <c r="K661" s="13" t="s">
        <v>31</v>
      </c>
      <c r="L661" s="13" t="s">
        <v>31</v>
      </c>
      <c r="M661" s="13" t="s">
        <v>31</v>
      </c>
      <c r="N661" s="13" t="s">
        <v>31</v>
      </c>
      <c r="O661" s="13" t="s">
        <v>31</v>
      </c>
      <c r="P661" s="13">
        <f t="shared" si="87"/>
        <v>1</v>
      </c>
      <c r="Q661" s="12"/>
      <c r="R661" s="41" t="str">
        <f t="shared" si="83"/>
        <v/>
      </c>
      <c r="S661" s="41">
        <f t="shared" si="83"/>
        <v>181839.35</v>
      </c>
      <c r="T661" s="41" t="str">
        <f t="shared" si="83"/>
        <v/>
      </c>
      <c r="U661" s="41" t="str">
        <f t="shared" si="83"/>
        <v/>
      </c>
      <c r="V661" s="41" t="str">
        <f t="shared" si="83"/>
        <v/>
      </c>
      <c r="W661" s="41" t="str">
        <f t="shared" si="83"/>
        <v/>
      </c>
      <c r="X661" s="41" t="str">
        <f t="shared" si="82"/>
        <v/>
      </c>
      <c r="Y661" s="14">
        <f t="shared" si="88"/>
        <v>0</v>
      </c>
      <c r="Z661" s="12"/>
      <c r="AA661" s="10" t="str">
        <f t="shared" si="85"/>
        <v/>
      </c>
      <c r="AB661" s="10">
        <f t="shared" si="85"/>
        <v>7150.6514285714293</v>
      </c>
      <c r="AC661" s="10" t="str">
        <f t="shared" si="85"/>
        <v/>
      </c>
      <c r="AD661" s="10" t="str">
        <f t="shared" si="85"/>
        <v/>
      </c>
      <c r="AE661" s="10" t="str">
        <f t="shared" si="85"/>
        <v/>
      </c>
      <c r="AF661" s="10" t="str">
        <f t="shared" si="85"/>
        <v/>
      </c>
      <c r="AG661" s="10" t="str">
        <f t="shared" si="84"/>
        <v/>
      </c>
      <c r="AH661" s="14">
        <f t="shared" si="89"/>
        <v>0</v>
      </c>
      <c r="AI661" s="12"/>
      <c r="AJ661" s="11" t="str">
        <f>IFERROR(VLOOKUP(A661,'[1]BP-18 Line Detail'!A$1:AJ$65536,36,FALSE),"")</f>
        <v>New.  All Network. REM 1/28/15</v>
      </c>
    </row>
    <row r="662" spans="1:36" x14ac:dyDescent="0.3">
      <c r="A662" s="15" t="s">
        <v>1713</v>
      </c>
      <c r="B662" s="29" t="str">
        <f>VLOOKUP(A662,'[1]Line Pivot'!A$1:C$65536,2,FALSE)</f>
        <v>SHELTON-KITSAP NO 3 (MASON CO)</v>
      </c>
      <c r="C662" s="10">
        <f>VLOOKUP(A662,'[1]Line Pivot'!A$1:C$65536,3,FALSE)</f>
        <v>222316.15999999997</v>
      </c>
      <c r="D662" s="10">
        <f>IFERROR(VLOOKUP(A662,'[1]BP-18 Line Detail'!A$1:C$65536,3,FALSE),"")</f>
        <v>222316.15999999997</v>
      </c>
      <c r="E662" s="11">
        <f t="shared" si="86"/>
        <v>0</v>
      </c>
      <c r="F662" s="12"/>
      <c r="G662" s="10">
        <f>IFERROR(VLOOKUP(A662,'[1]O&amp;M Pivot'!M$1:V$65536,10,FALSE),0)</f>
        <v>0</v>
      </c>
      <c r="H662" s="12"/>
      <c r="I662" s="13" t="s">
        <v>31</v>
      </c>
      <c r="J662" s="13">
        <v>1</v>
      </c>
      <c r="K662" s="13" t="s">
        <v>31</v>
      </c>
      <c r="L662" s="13" t="s">
        <v>31</v>
      </c>
      <c r="M662" s="13" t="s">
        <v>31</v>
      </c>
      <c r="N662" s="13" t="s">
        <v>31</v>
      </c>
      <c r="O662" s="13" t="s">
        <v>31</v>
      </c>
      <c r="P662" s="13">
        <f t="shared" si="87"/>
        <v>1</v>
      </c>
      <c r="Q662" s="12"/>
      <c r="R662" s="41" t="str">
        <f t="shared" si="83"/>
        <v/>
      </c>
      <c r="S662" s="41">
        <f t="shared" si="83"/>
        <v>222316.15999999997</v>
      </c>
      <c r="T662" s="41" t="str">
        <f t="shared" si="83"/>
        <v/>
      </c>
      <c r="U662" s="41" t="str">
        <f t="shared" si="83"/>
        <v/>
      </c>
      <c r="V662" s="41" t="str">
        <f t="shared" si="83"/>
        <v/>
      </c>
      <c r="W662" s="41" t="str">
        <f t="shared" si="83"/>
        <v/>
      </c>
      <c r="X662" s="41" t="str">
        <f t="shared" si="82"/>
        <v/>
      </c>
      <c r="Y662" s="14">
        <f t="shared" si="88"/>
        <v>0</v>
      </c>
      <c r="Z662" s="12"/>
      <c r="AA662" s="10" t="str">
        <f t="shared" si="85"/>
        <v/>
      </c>
      <c r="AB662" s="10">
        <f t="shared" si="85"/>
        <v>0</v>
      </c>
      <c r="AC662" s="10" t="str">
        <f t="shared" si="85"/>
        <v/>
      </c>
      <c r="AD662" s="10" t="str">
        <f t="shared" si="85"/>
        <v/>
      </c>
      <c r="AE662" s="10" t="str">
        <f t="shared" si="85"/>
        <v/>
      </c>
      <c r="AF662" s="10" t="str">
        <f t="shared" si="85"/>
        <v/>
      </c>
      <c r="AG662" s="10" t="str">
        <f t="shared" si="84"/>
        <v/>
      </c>
      <c r="AH662" s="14">
        <f t="shared" si="89"/>
        <v>0</v>
      </c>
      <c r="AI662" s="12"/>
      <c r="AJ662" s="11" t="str">
        <f>IFERROR(VLOOKUP(A662,'[1]BP-18 Line Detail'!A$1:AJ$65536,36,FALSE),"")</f>
        <v>New.  All Network.</v>
      </c>
    </row>
    <row r="663" spans="1:36" x14ac:dyDescent="0.3">
      <c r="A663" s="15" t="s">
        <v>1714</v>
      </c>
      <c r="B663" s="29" t="str">
        <f>VLOOKUP(A663,'[1]Line Pivot'!A$1:C$65536,2,FALSE)</f>
        <v>SHELTON-KITSAP NO 4</v>
      </c>
      <c r="C663" s="10">
        <f>VLOOKUP(A663,'[1]Line Pivot'!A$1:C$65536,3,FALSE)</f>
        <v>4172673.5700000003</v>
      </c>
      <c r="D663" s="10">
        <f>IFERROR(VLOOKUP(A663,'[1]BP-18 Line Detail'!A$1:C$65536,3,FALSE),"")</f>
        <v>4172673.57</v>
      </c>
      <c r="E663" s="11">
        <f t="shared" si="86"/>
        <v>1.1159782319318576E-16</v>
      </c>
      <c r="F663" s="12"/>
      <c r="G663" s="10">
        <f>IFERROR(VLOOKUP(A663,'[1]O&amp;M Pivot'!M$1:V$65536,10,FALSE),0)</f>
        <v>10084.264285714287</v>
      </c>
      <c r="H663" s="12"/>
      <c r="I663" s="13" t="s">
        <v>31</v>
      </c>
      <c r="J663" s="13">
        <v>1</v>
      </c>
      <c r="K663" s="13" t="s">
        <v>31</v>
      </c>
      <c r="L663" s="13" t="s">
        <v>31</v>
      </c>
      <c r="M663" s="13" t="s">
        <v>31</v>
      </c>
      <c r="N663" s="13" t="s">
        <v>31</v>
      </c>
      <c r="O663" s="13" t="s">
        <v>31</v>
      </c>
      <c r="P663" s="13">
        <f t="shared" si="87"/>
        <v>1</v>
      </c>
      <c r="Q663" s="12"/>
      <c r="R663" s="41" t="str">
        <f t="shared" si="83"/>
        <v/>
      </c>
      <c r="S663" s="41">
        <f t="shared" si="83"/>
        <v>4172673.5700000003</v>
      </c>
      <c r="T663" s="41" t="str">
        <f t="shared" si="83"/>
        <v/>
      </c>
      <c r="U663" s="41" t="str">
        <f t="shared" si="83"/>
        <v/>
      </c>
      <c r="V663" s="41" t="str">
        <f t="shared" si="83"/>
        <v/>
      </c>
      <c r="W663" s="41" t="str">
        <f t="shared" si="83"/>
        <v/>
      </c>
      <c r="X663" s="41" t="str">
        <f t="shared" si="82"/>
        <v/>
      </c>
      <c r="Y663" s="14">
        <f t="shared" si="88"/>
        <v>0</v>
      </c>
      <c r="Z663" s="12"/>
      <c r="AA663" s="10" t="str">
        <f t="shared" si="85"/>
        <v/>
      </c>
      <c r="AB663" s="10">
        <f t="shared" si="85"/>
        <v>10084.264285714287</v>
      </c>
      <c r="AC663" s="10" t="str">
        <f t="shared" si="85"/>
        <v/>
      </c>
      <c r="AD663" s="10" t="str">
        <f t="shared" si="85"/>
        <v/>
      </c>
      <c r="AE663" s="10" t="str">
        <f t="shared" si="85"/>
        <v/>
      </c>
      <c r="AF663" s="10" t="str">
        <f t="shared" si="85"/>
        <v/>
      </c>
      <c r="AG663" s="10" t="str">
        <f t="shared" si="84"/>
        <v/>
      </c>
      <c r="AH663" s="14">
        <f t="shared" si="89"/>
        <v>0</v>
      </c>
      <c r="AI663" s="12"/>
      <c r="AJ663" s="11" t="str">
        <f>IFERROR(VLOOKUP(A663,'[1]BP-18 Line Detail'!A$1:AJ$65536,36,FALSE),"")</f>
        <v>All Network</v>
      </c>
    </row>
    <row r="664" spans="1:36" x14ac:dyDescent="0.3">
      <c r="A664" s="15" t="s">
        <v>1715</v>
      </c>
      <c r="B664" s="29" t="str">
        <f>VLOOKUP(A664,'[1]Line Pivot'!A$1:C$65536,2,FALSE)</f>
        <v>SHELTON-SOUTH BREMERTON NO 1</v>
      </c>
      <c r="C664" s="10">
        <f>VLOOKUP(A664,'[1]Line Pivot'!A$1:C$65536,3,FALSE)</f>
        <v>9302539.0599999987</v>
      </c>
      <c r="D664" s="10">
        <f>IFERROR(VLOOKUP(A664,'[1]BP-18 Line Detail'!A$1:C$65536,3,FALSE),"")</f>
        <v>9302539.0600000005</v>
      </c>
      <c r="E664" s="11">
        <f t="shared" si="86"/>
        <v>-2.00229758479612E-16</v>
      </c>
      <c r="F664" s="12"/>
      <c r="G664" s="10">
        <f>IFERROR(VLOOKUP(A664,'[1]O&amp;M Pivot'!M$1:V$65536,10,FALSE),0)</f>
        <v>3039.6185714285716</v>
      </c>
      <c r="H664" s="12"/>
      <c r="I664" s="13" t="s">
        <v>31</v>
      </c>
      <c r="J664" s="13">
        <v>1</v>
      </c>
      <c r="K664" s="13" t="s">
        <v>31</v>
      </c>
      <c r="L664" s="13" t="s">
        <v>31</v>
      </c>
      <c r="M664" s="13" t="s">
        <v>31</v>
      </c>
      <c r="N664" s="13" t="s">
        <v>31</v>
      </c>
      <c r="O664" s="13" t="s">
        <v>31</v>
      </c>
      <c r="P664" s="13">
        <f t="shared" si="87"/>
        <v>1</v>
      </c>
      <c r="Q664" s="12"/>
      <c r="R664" s="41" t="str">
        <f t="shared" si="83"/>
        <v/>
      </c>
      <c r="S664" s="41">
        <f t="shared" si="83"/>
        <v>9302539.0599999987</v>
      </c>
      <c r="T664" s="41" t="str">
        <f t="shared" si="83"/>
        <v/>
      </c>
      <c r="U664" s="41" t="str">
        <f t="shared" si="83"/>
        <v/>
      </c>
      <c r="V664" s="41" t="str">
        <f t="shared" si="83"/>
        <v/>
      </c>
      <c r="W664" s="41" t="str">
        <f t="shared" si="83"/>
        <v/>
      </c>
      <c r="X664" s="41" t="str">
        <f t="shared" si="82"/>
        <v/>
      </c>
      <c r="Y664" s="14">
        <f t="shared" si="88"/>
        <v>0</v>
      </c>
      <c r="Z664" s="12"/>
      <c r="AA664" s="10" t="str">
        <f t="shared" si="85"/>
        <v/>
      </c>
      <c r="AB664" s="10">
        <f t="shared" si="85"/>
        <v>3039.6185714285716</v>
      </c>
      <c r="AC664" s="10" t="str">
        <f t="shared" si="85"/>
        <v/>
      </c>
      <c r="AD664" s="10" t="str">
        <f t="shared" si="85"/>
        <v/>
      </c>
      <c r="AE664" s="10" t="str">
        <f t="shared" si="85"/>
        <v/>
      </c>
      <c r="AF664" s="10" t="str">
        <f t="shared" si="85"/>
        <v/>
      </c>
      <c r="AG664" s="10" t="str">
        <f t="shared" si="84"/>
        <v/>
      </c>
      <c r="AH664" s="14">
        <f t="shared" si="89"/>
        <v>0</v>
      </c>
      <c r="AI664" s="12"/>
      <c r="AJ664" s="11" t="str">
        <f>IFERROR(VLOOKUP(A664,'[1]BP-18 Line Detail'!A$1:AJ$65536,36,FALSE),"")</f>
        <v>All Network</v>
      </c>
    </row>
    <row r="665" spans="1:36" x14ac:dyDescent="0.3">
      <c r="A665" s="15" t="s">
        <v>1716</v>
      </c>
      <c r="B665" s="29" t="str">
        <f>VLOOKUP(A665,'[1]Line Pivot'!A$1:C$65536,2,FALSE)</f>
        <v>SHULTZ-RAVER NO 4 ML KING CO</v>
      </c>
      <c r="C665" s="10">
        <f>VLOOKUP(A665,'[1]Line Pivot'!A$1:C$65536,3,FALSE)</f>
        <v>190718.38</v>
      </c>
      <c r="D665" s="10">
        <f>IFERROR(VLOOKUP(A665,'[1]BP-18 Line Detail'!A$1:C$65536,3,FALSE),"")</f>
        <v>190718.38</v>
      </c>
      <c r="E665" s="11">
        <f t="shared" si="86"/>
        <v>0</v>
      </c>
      <c r="F665" s="12"/>
      <c r="G665" s="10">
        <f>IFERROR(VLOOKUP(A665,'[1]O&amp;M Pivot'!M$1:V$65536,10,FALSE),0)</f>
        <v>0</v>
      </c>
      <c r="H665" s="12"/>
      <c r="I665" s="13" t="s">
        <v>31</v>
      </c>
      <c r="J665" s="13">
        <v>1</v>
      </c>
      <c r="K665" s="13" t="s">
        <v>31</v>
      </c>
      <c r="L665" s="13" t="s">
        <v>31</v>
      </c>
      <c r="M665" s="13" t="s">
        <v>31</v>
      </c>
      <c r="N665" s="13" t="s">
        <v>31</v>
      </c>
      <c r="O665" s="13" t="s">
        <v>31</v>
      </c>
      <c r="P665" s="13">
        <f t="shared" si="87"/>
        <v>1</v>
      </c>
      <c r="Q665" s="12"/>
      <c r="R665" s="41" t="str">
        <f t="shared" si="83"/>
        <v/>
      </c>
      <c r="S665" s="41">
        <f t="shared" si="83"/>
        <v>190718.38</v>
      </c>
      <c r="T665" s="41" t="str">
        <f t="shared" si="83"/>
        <v/>
      </c>
      <c r="U665" s="41" t="str">
        <f t="shared" si="83"/>
        <v/>
      </c>
      <c r="V665" s="41" t="str">
        <f t="shared" si="83"/>
        <v/>
      </c>
      <c r="W665" s="41" t="str">
        <f t="shared" si="83"/>
        <v/>
      </c>
      <c r="X665" s="41" t="str">
        <f t="shared" si="82"/>
        <v/>
      </c>
      <c r="Y665" s="14">
        <f t="shared" si="88"/>
        <v>0</v>
      </c>
      <c r="Z665" s="12"/>
      <c r="AA665" s="10" t="str">
        <f t="shared" si="85"/>
        <v/>
      </c>
      <c r="AB665" s="10">
        <f t="shared" si="85"/>
        <v>0</v>
      </c>
      <c r="AC665" s="10" t="str">
        <f t="shared" si="85"/>
        <v/>
      </c>
      <c r="AD665" s="10" t="str">
        <f t="shared" si="85"/>
        <v/>
      </c>
      <c r="AE665" s="10" t="str">
        <f t="shared" si="85"/>
        <v/>
      </c>
      <c r="AF665" s="10" t="str">
        <f t="shared" si="85"/>
        <v/>
      </c>
      <c r="AG665" s="10" t="str">
        <f t="shared" si="84"/>
        <v/>
      </c>
      <c r="AH665" s="14">
        <f t="shared" si="89"/>
        <v>0</v>
      </c>
      <c r="AI665" s="12"/>
      <c r="AJ665" s="11" t="str">
        <f>IFERROR(VLOOKUP(A665,'[1]BP-18 Line Detail'!A$1:AJ$65536,36,FALSE),"")</f>
        <v>MLEASE All Network</v>
      </c>
    </row>
    <row r="666" spans="1:36" x14ac:dyDescent="0.3">
      <c r="A666" s="15" t="s">
        <v>1717</v>
      </c>
      <c r="B666" s="29" t="str">
        <f>VLOOKUP(A666,'[1]Line Pivot'!A$1:C$65536,2,FALSE)</f>
        <v>SHULTZ-RAVER NO 4 ML KITTITAS CO</v>
      </c>
      <c r="C666" s="10">
        <f>VLOOKUP(A666,'[1]Line Pivot'!A$1:C$65536,3,FALSE)</f>
        <v>515646.23</v>
      </c>
      <c r="D666" s="10">
        <f>IFERROR(VLOOKUP(A666,'[1]BP-18 Line Detail'!A$1:C$65536,3,FALSE),"")</f>
        <v>515646.23</v>
      </c>
      <c r="E666" s="11">
        <f t="shared" si="86"/>
        <v>0</v>
      </c>
      <c r="F666" s="12"/>
      <c r="G666" s="10">
        <f>IFERROR(VLOOKUP(A666,'[1]O&amp;M Pivot'!M$1:V$65536,10,FALSE),0)</f>
        <v>0</v>
      </c>
      <c r="H666" s="12"/>
      <c r="I666" s="13" t="s">
        <v>31</v>
      </c>
      <c r="J666" s="13">
        <v>1</v>
      </c>
      <c r="K666" s="13" t="s">
        <v>31</v>
      </c>
      <c r="L666" s="13" t="s">
        <v>31</v>
      </c>
      <c r="M666" s="13" t="s">
        <v>31</v>
      </c>
      <c r="N666" s="13" t="s">
        <v>31</v>
      </c>
      <c r="O666" s="13" t="s">
        <v>31</v>
      </c>
      <c r="P666" s="13">
        <f t="shared" si="87"/>
        <v>1</v>
      </c>
      <c r="Q666" s="12"/>
      <c r="R666" s="41" t="str">
        <f t="shared" si="83"/>
        <v/>
      </c>
      <c r="S666" s="41">
        <f t="shared" si="83"/>
        <v>515646.23</v>
      </c>
      <c r="T666" s="41" t="str">
        <f t="shared" si="83"/>
        <v/>
      </c>
      <c r="U666" s="41" t="str">
        <f t="shared" si="83"/>
        <v/>
      </c>
      <c r="V666" s="41" t="str">
        <f t="shared" si="83"/>
        <v/>
      </c>
      <c r="W666" s="41" t="str">
        <f t="shared" si="83"/>
        <v/>
      </c>
      <c r="X666" s="41" t="str">
        <f t="shared" si="82"/>
        <v/>
      </c>
      <c r="Y666" s="14">
        <f t="shared" si="88"/>
        <v>0</v>
      </c>
      <c r="Z666" s="12"/>
      <c r="AA666" s="10" t="str">
        <f t="shared" si="85"/>
        <v/>
      </c>
      <c r="AB666" s="10">
        <f t="shared" si="85"/>
        <v>0</v>
      </c>
      <c r="AC666" s="10" t="str">
        <f t="shared" si="85"/>
        <v/>
      </c>
      <c r="AD666" s="10" t="str">
        <f t="shared" si="85"/>
        <v/>
      </c>
      <c r="AE666" s="10" t="str">
        <f t="shared" si="85"/>
        <v/>
      </c>
      <c r="AF666" s="10" t="str">
        <f t="shared" si="85"/>
        <v/>
      </c>
      <c r="AG666" s="10" t="str">
        <f t="shared" si="84"/>
        <v/>
      </c>
      <c r="AH666" s="14">
        <f t="shared" si="89"/>
        <v>0</v>
      </c>
      <c r="AI666" s="12"/>
      <c r="AJ666" s="11" t="str">
        <f>IFERROR(VLOOKUP(A666,'[1]BP-18 Line Detail'!A$1:AJ$65536,36,FALSE),"")</f>
        <v>MLEASE All Network</v>
      </c>
    </row>
    <row r="667" spans="1:36" x14ac:dyDescent="0.3">
      <c r="A667" s="15" t="s">
        <v>1718</v>
      </c>
      <c r="B667" s="29" t="str">
        <f>VLOOKUP(A667,'[1]Line Pivot'!A$1:C$65536,2,FALSE)</f>
        <v>SICKLER-SCHULTZ NO 1</v>
      </c>
      <c r="C667" s="10">
        <f>VLOOKUP(A667,'[1]Line Pivot'!A$1:C$65536,3,FALSE)</f>
        <v>11145747.07</v>
      </c>
      <c r="D667" s="10">
        <f>IFERROR(VLOOKUP(A667,'[1]BP-18 Line Detail'!A$1:C$65536,3,FALSE),"")</f>
        <v>11145747.069999998</v>
      </c>
      <c r="E667" s="11">
        <f t="shared" si="86"/>
        <v>1.671171198783499E-16</v>
      </c>
      <c r="F667" s="12"/>
      <c r="G667" s="10">
        <f>IFERROR(VLOOKUP(A667,'[1]O&amp;M Pivot'!M$1:V$65536,10,FALSE),0)</f>
        <v>7386.4457142857136</v>
      </c>
      <c r="H667" s="12"/>
      <c r="I667" s="13" t="s">
        <v>31</v>
      </c>
      <c r="J667" s="13">
        <v>1</v>
      </c>
      <c r="K667" s="13" t="s">
        <v>31</v>
      </c>
      <c r="L667" s="13" t="s">
        <v>31</v>
      </c>
      <c r="M667" s="13" t="s">
        <v>31</v>
      </c>
      <c r="N667" s="13" t="s">
        <v>31</v>
      </c>
      <c r="O667" s="13" t="s">
        <v>31</v>
      </c>
      <c r="P667" s="13">
        <f t="shared" si="87"/>
        <v>1</v>
      </c>
      <c r="Q667" s="12"/>
      <c r="R667" s="41" t="str">
        <f t="shared" si="83"/>
        <v/>
      </c>
      <c r="S667" s="41">
        <f t="shared" si="83"/>
        <v>11145747.07</v>
      </c>
      <c r="T667" s="41" t="str">
        <f t="shared" si="83"/>
        <v/>
      </c>
      <c r="U667" s="41" t="str">
        <f t="shared" si="83"/>
        <v/>
      </c>
      <c r="V667" s="41" t="str">
        <f t="shared" si="83"/>
        <v/>
      </c>
      <c r="W667" s="41" t="str">
        <f t="shared" si="83"/>
        <v/>
      </c>
      <c r="X667" s="41" t="str">
        <f t="shared" si="82"/>
        <v/>
      </c>
      <c r="Y667" s="14">
        <f t="shared" si="88"/>
        <v>0</v>
      </c>
      <c r="Z667" s="12"/>
      <c r="AA667" s="10" t="str">
        <f t="shared" si="85"/>
        <v/>
      </c>
      <c r="AB667" s="10">
        <f t="shared" si="85"/>
        <v>7386.4457142857136</v>
      </c>
      <c r="AC667" s="10" t="str">
        <f t="shared" si="85"/>
        <v/>
      </c>
      <c r="AD667" s="10" t="str">
        <f t="shared" si="85"/>
        <v/>
      </c>
      <c r="AE667" s="10" t="str">
        <f t="shared" si="85"/>
        <v/>
      </c>
      <c r="AF667" s="10" t="str">
        <f t="shared" si="85"/>
        <v/>
      </c>
      <c r="AG667" s="10" t="str">
        <f t="shared" si="84"/>
        <v/>
      </c>
      <c r="AH667" s="14">
        <f t="shared" si="89"/>
        <v>0</v>
      </c>
      <c r="AI667" s="12"/>
      <c r="AJ667" s="11" t="str">
        <f>IFERROR(VLOOKUP(A667,'[1]BP-18 Line Detail'!A$1:AJ$65536,36,FALSE),"")</f>
        <v>All Network</v>
      </c>
    </row>
    <row r="668" spans="1:36" x14ac:dyDescent="0.3">
      <c r="A668" s="15" t="s">
        <v>1719</v>
      </c>
      <c r="B668" s="29" t="str">
        <f>VLOOKUP(A668,'[1]Line Pivot'!A$1:C$65536,2,FALSE)</f>
        <v>SICKLER-SCHULTZ NO 1 ML CHELAN COUNTY</v>
      </c>
      <c r="C668" s="10">
        <f>VLOOKUP(A668,'[1]Line Pivot'!A$1:C$65536,3,FALSE)</f>
        <v>144840.51</v>
      </c>
      <c r="D668" s="10">
        <f>IFERROR(VLOOKUP(A668,'[1]BP-18 Line Detail'!A$1:C$65536,3,FALSE),"")</f>
        <v>144840.51</v>
      </c>
      <c r="E668" s="11">
        <f t="shared" si="86"/>
        <v>0</v>
      </c>
      <c r="F668" s="12"/>
      <c r="G668" s="10">
        <f>IFERROR(VLOOKUP(A668,'[1]O&amp;M Pivot'!M$1:V$65536,10,FALSE),0)</f>
        <v>0</v>
      </c>
      <c r="H668" s="12"/>
      <c r="I668" s="13" t="s">
        <v>31</v>
      </c>
      <c r="J668" s="13">
        <v>1</v>
      </c>
      <c r="K668" s="13" t="s">
        <v>31</v>
      </c>
      <c r="L668" s="13" t="s">
        <v>31</v>
      </c>
      <c r="M668" s="13" t="s">
        <v>31</v>
      </c>
      <c r="N668" s="13" t="s">
        <v>31</v>
      </c>
      <c r="O668" s="13" t="s">
        <v>31</v>
      </c>
      <c r="P668" s="13">
        <f t="shared" si="87"/>
        <v>1</v>
      </c>
      <c r="Q668" s="12"/>
      <c r="R668" s="41" t="str">
        <f t="shared" si="83"/>
        <v/>
      </c>
      <c r="S668" s="41">
        <f t="shared" si="83"/>
        <v>144840.51</v>
      </c>
      <c r="T668" s="41" t="str">
        <f t="shared" si="83"/>
        <v/>
      </c>
      <c r="U668" s="41" t="str">
        <f t="shared" si="83"/>
        <v/>
      </c>
      <c r="V668" s="41" t="str">
        <f t="shared" si="83"/>
        <v/>
      </c>
      <c r="W668" s="41" t="str">
        <f t="shared" si="83"/>
        <v/>
      </c>
      <c r="X668" s="41" t="str">
        <f t="shared" si="82"/>
        <v/>
      </c>
      <c r="Y668" s="14">
        <f t="shared" si="88"/>
        <v>0</v>
      </c>
      <c r="Z668" s="12"/>
      <c r="AA668" s="10" t="str">
        <f t="shared" si="85"/>
        <v/>
      </c>
      <c r="AB668" s="10">
        <f t="shared" si="85"/>
        <v>0</v>
      </c>
      <c r="AC668" s="10" t="str">
        <f t="shared" si="85"/>
        <v/>
      </c>
      <c r="AD668" s="10" t="str">
        <f t="shared" si="85"/>
        <v/>
      </c>
      <c r="AE668" s="10" t="str">
        <f t="shared" si="85"/>
        <v/>
      </c>
      <c r="AF668" s="10" t="str">
        <f t="shared" si="85"/>
        <v/>
      </c>
      <c r="AG668" s="10" t="str">
        <f t="shared" si="84"/>
        <v/>
      </c>
      <c r="AH668" s="14">
        <f t="shared" si="89"/>
        <v>0</v>
      </c>
      <c r="AI668" s="12"/>
      <c r="AJ668" s="11" t="str">
        <f>IFERROR(VLOOKUP(A668,'[1]BP-18 Line Detail'!A$1:AJ$65536,36,FALSE),"")</f>
        <v>MLEASE All Network</v>
      </c>
    </row>
    <row r="669" spans="1:36" x14ac:dyDescent="0.3">
      <c r="A669" s="15" t="s">
        <v>1720</v>
      </c>
      <c r="B669" s="29" t="str">
        <f>VLOOKUP(A669,'[1]Line Pivot'!A$1:C$65536,2,FALSE)</f>
        <v>SICKLER-SCHULTZ NO 1 ML DOUGLAS COUNTY</v>
      </c>
      <c r="C669" s="10">
        <f>VLOOKUP(A669,'[1]Line Pivot'!A$1:C$65536,3,FALSE)</f>
        <v>214362.59</v>
      </c>
      <c r="D669" s="10">
        <f>IFERROR(VLOOKUP(A669,'[1]BP-18 Line Detail'!A$1:C$65536,3,FALSE),"")</f>
        <v>214362.59</v>
      </c>
      <c r="E669" s="11">
        <f t="shared" si="86"/>
        <v>0</v>
      </c>
      <c r="F669" s="12"/>
      <c r="G669" s="10">
        <f>IFERROR(VLOOKUP(A669,'[1]O&amp;M Pivot'!M$1:V$65536,10,FALSE),0)</f>
        <v>0</v>
      </c>
      <c r="H669" s="12"/>
      <c r="I669" s="13" t="s">
        <v>31</v>
      </c>
      <c r="J669" s="13">
        <v>1</v>
      </c>
      <c r="K669" s="13" t="s">
        <v>31</v>
      </c>
      <c r="L669" s="13" t="s">
        <v>31</v>
      </c>
      <c r="M669" s="13" t="s">
        <v>31</v>
      </c>
      <c r="N669" s="13" t="s">
        <v>31</v>
      </c>
      <c r="O669" s="13" t="s">
        <v>31</v>
      </c>
      <c r="P669" s="13">
        <f t="shared" si="87"/>
        <v>1</v>
      </c>
      <c r="Q669" s="12"/>
      <c r="R669" s="41" t="str">
        <f t="shared" si="83"/>
        <v/>
      </c>
      <c r="S669" s="41">
        <f t="shared" si="83"/>
        <v>214362.59</v>
      </c>
      <c r="T669" s="41" t="str">
        <f t="shared" si="83"/>
        <v/>
      </c>
      <c r="U669" s="41" t="str">
        <f t="shared" si="83"/>
        <v/>
      </c>
      <c r="V669" s="41" t="str">
        <f t="shared" si="83"/>
        <v/>
      </c>
      <c r="W669" s="41" t="str">
        <f t="shared" si="83"/>
        <v/>
      </c>
      <c r="X669" s="41" t="str">
        <f t="shared" si="82"/>
        <v/>
      </c>
      <c r="Y669" s="14">
        <f t="shared" si="88"/>
        <v>0</v>
      </c>
      <c r="Z669" s="12"/>
      <c r="AA669" s="10" t="str">
        <f t="shared" si="85"/>
        <v/>
      </c>
      <c r="AB669" s="10">
        <f t="shared" si="85"/>
        <v>0</v>
      </c>
      <c r="AC669" s="10" t="str">
        <f t="shared" si="85"/>
        <v/>
      </c>
      <c r="AD669" s="10" t="str">
        <f t="shared" si="85"/>
        <v/>
      </c>
      <c r="AE669" s="10" t="str">
        <f t="shared" si="85"/>
        <v/>
      </c>
      <c r="AF669" s="10" t="str">
        <f t="shared" si="85"/>
        <v/>
      </c>
      <c r="AG669" s="10" t="str">
        <f t="shared" si="84"/>
        <v/>
      </c>
      <c r="AH669" s="14">
        <f t="shared" si="89"/>
        <v>0</v>
      </c>
      <c r="AI669" s="12"/>
      <c r="AJ669" s="11" t="str">
        <f>IFERROR(VLOOKUP(A669,'[1]BP-18 Line Detail'!A$1:AJ$65536,36,FALSE),"")</f>
        <v>MLEASE All Network</v>
      </c>
    </row>
    <row r="670" spans="1:36" x14ac:dyDescent="0.3">
      <c r="A670" s="15" t="s">
        <v>1721</v>
      </c>
      <c r="B670" s="29" t="str">
        <f>VLOOKUP(A670,'[1]Line Pivot'!A$1:C$65536,2,FALSE)</f>
        <v>SICKLER-SCHULTZ NO 1 ML KITTITAS COUNTY</v>
      </c>
      <c r="C670" s="10">
        <f>VLOOKUP(A670,'[1]Line Pivot'!A$1:C$65536,3,FALSE)</f>
        <v>220155.28</v>
      </c>
      <c r="D670" s="10">
        <f>IFERROR(VLOOKUP(A670,'[1]BP-18 Line Detail'!A$1:C$65536,3,FALSE),"")</f>
        <v>220155.28</v>
      </c>
      <c r="E670" s="11">
        <f t="shared" si="86"/>
        <v>0</v>
      </c>
      <c r="F670" s="12"/>
      <c r="G670" s="10">
        <f>IFERROR(VLOOKUP(A670,'[1]O&amp;M Pivot'!M$1:V$65536,10,FALSE),0)</f>
        <v>0</v>
      </c>
      <c r="H670" s="12"/>
      <c r="I670" s="13" t="s">
        <v>31</v>
      </c>
      <c r="J670" s="13">
        <v>1</v>
      </c>
      <c r="K670" s="13" t="s">
        <v>31</v>
      </c>
      <c r="L670" s="13" t="s">
        <v>31</v>
      </c>
      <c r="M670" s="13" t="s">
        <v>31</v>
      </c>
      <c r="N670" s="13" t="s">
        <v>31</v>
      </c>
      <c r="O670" s="13" t="s">
        <v>31</v>
      </c>
      <c r="P670" s="13">
        <f t="shared" si="87"/>
        <v>1</v>
      </c>
      <c r="Q670" s="12"/>
      <c r="R670" s="41" t="str">
        <f t="shared" si="83"/>
        <v/>
      </c>
      <c r="S670" s="41">
        <f t="shared" si="83"/>
        <v>220155.28</v>
      </c>
      <c r="T670" s="41" t="str">
        <f t="shared" si="83"/>
        <v/>
      </c>
      <c r="U670" s="41" t="str">
        <f t="shared" si="83"/>
        <v/>
      </c>
      <c r="V670" s="41" t="str">
        <f t="shared" si="83"/>
        <v/>
      </c>
      <c r="W670" s="41" t="str">
        <f t="shared" si="83"/>
        <v/>
      </c>
      <c r="X670" s="41" t="str">
        <f t="shared" si="82"/>
        <v/>
      </c>
      <c r="Y670" s="14">
        <f t="shared" si="88"/>
        <v>0</v>
      </c>
      <c r="Z670" s="12"/>
      <c r="AA670" s="10" t="str">
        <f t="shared" si="85"/>
        <v/>
      </c>
      <c r="AB670" s="10">
        <f t="shared" si="85"/>
        <v>0</v>
      </c>
      <c r="AC670" s="10" t="str">
        <f t="shared" si="85"/>
        <v/>
      </c>
      <c r="AD670" s="10" t="str">
        <f t="shared" si="85"/>
        <v/>
      </c>
      <c r="AE670" s="10" t="str">
        <f t="shared" si="85"/>
        <v/>
      </c>
      <c r="AF670" s="10" t="str">
        <f t="shared" si="85"/>
        <v/>
      </c>
      <c r="AG670" s="10" t="str">
        <f t="shared" si="84"/>
        <v/>
      </c>
      <c r="AH670" s="14">
        <f t="shared" si="89"/>
        <v>0</v>
      </c>
      <c r="AI670" s="12"/>
      <c r="AJ670" s="11" t="str">
        <f>IFERROR(VLOOKUP(A670,'[1]BP-18 Line Detail'!A$1:AJ$65536,36,FALSE),"")</f>
        <v>MLEASE All Network</v>
      </c>
    </row>
    <row r="671" spans="1:36" x14ac:dyDescent="0.3">
      <c r="A671" s="15" t="s">
        <v>1722</v>
      </c>
      <c r="B671" s="29" t="str">
        <f>VLOOKUP(A671,'[1]Line Pivot'!A$1:C$65536,2,FALSE)</f>
        <v>SIFTON TAP TO N. BONN-ROSS 2</v>
      </c>
      <c r="C671" s="10">
        <f>VLOOKUP(A671,'[1]Line Pivot'!A$1:C$65536,3,FALSE)</f>
        <v>222179.5</v>
      </c>
      <c r="D671" s="10">
        <f>IFERROR(VLOOKUP(A671,'[1]BP-18 Line Detail'!A$1:C$65536,3,FALSE),"")</f>
        <v>222179.5</v>
      </c>
      <c r="E671" s="11">
        <f t="shared" si="86"/>
        <v>0</v>
      </c>
      <c r="F671" s="12"/>
      <c r="G671" s="10">
        <f>IFERROR(VLOOKUP(A671,'[1]O&amp;M Pivot'!M$1:V$65536,10,FALSE),0)</f>
        <v>72.128571428571419</v>
      </c>
      <c r="H671" s="12"/>
      <c r="I671" s="13" t="s">
        <v>31</v>
      </c>
      <c r="J671" s="13">
        <v>1</v>
      </c>
      <c r="K671" s="13" t="s">
        <v>31</v>
      </c>
      <c r="L671" s="13" t="s">
        <v>31</v>
      </c>
      <c r="M671" s="13" t="s">
        <v>31</v>
      </c>
      <c r="N671" s="13" t="s">
        <v>31</v>
      </c>
      <c r="O671" s="13" t="s">
        <v>31</v>
      </c>
      <c r="P671" s="13">
        <f t="shared" si="87"/>
        <v>1</v>
      </c>
      <c r="Q671" s="12"/>
      <c r="R671" s="41" t="str">
        <f t="shared" si="83"/>
        <v/>
      </c>
      <c r="S671" s="41">
        <f t="shared" si="83"/>
        <v>222179.5</v>
      </c>
      <c r="T671" s="41" t="str">
        <f t="shared" si="83"/>
        <v/>
      </c>
      <c r="U671" s="41" t="str">
        <f t="shared" si="83"/>
        <v/>
      </c>
      <c r="V671" s="41" t="str">
        <f t="shared" si="83"/>
        <v/>
      </c>
      <c r="W671" s="41" t="str">
        <f t="shared" si="83"/>
        <v/>
      </c>
      <c r="X671" s="41" t="str">
        <f t="shared" si="82"/>
        <v/>
      </c>
      <c r="Y671" s="14">
        <f t="shared" si="88"/>
        <v>0</v>
      </c>
      <c r="Z671" s="12"/>
      <c r="AA671" s="10" t="str">
        <f t="shared" si="85"/>
        <v/>
      </c>
      <c r="AB671" s="10">
        <f t="shared" si="85"/>
        <v>72.128571428571419</v>
      </c>
      <c r="AC671" s="10" t="str">
        <f t="shared" si="85"/>
        <v/>
      </c>
      <c r="AD671" s="10" t="str">
        <f t="shared" si="85"/>
        <v/>
      </c>
      <c r="AE671" s="10" t="str">
        <f t="shared" si="85"/>
        <v/>
      </c>
      <c r="AF671" s="10" t="str">
        <f t="shared" si="85"/>
        <v/>
      </c>
      <c r="AG671" s="10" t="str">
        <f t="shared" si="84"/>
        <v/>
      </c>
      <c r="AH671" s="14">
        <f t="shared" si="89"/>
        <v>0</v>
      </c>
      <c r="AI671" s="12"/>
      <c r="AJ671" s="11" t="str">
        <f>IFERROR(VLOOKUP(A671,'[1]BP-18 Line Detail'!A$1:AJ$65536,36,FALSE),"")</f>
        <v>All Network</v>
      </c>
    </row>
    <row r="672" spans="1:36" x14ac:dyDescent="0.3">
      <c r="A672" s="15" t="s">
        <v>1723</v>
      </c>
      <c r="B672" s="29" t="str">
        <f>VLOOKUP(A672,'[1]Line Pivot'!A$1:C$65536,2,FALSE)</f>
        <v>SIFTON TAP TO NORTH BONNEVILLE-ROSS NO 1</v>
      </c>
      <c r="C672" s="10">
        <f>VLOOKUP(A672,'[1]Line Pivot'!A$1:C$65536,3,FALSE)</f>
        <v>222179.5</v>
      </c>
      <c r="D672" s="10">
        <f>IFERROR(VLOOKUP(A672,'[1]BP-18 Line Detail'!A$1:C$65536,3,FALSE),"")</f>
        <v>222179.5</v>
      </c>
      <c r="E672" s="11">
        <f t="shared" si="86"/>
        <v>0</v>
      </c>
      <c r="F672" s="12"/>
      <c r="G672" s="10">
        <f>IFERROR(VLOOKUP(A672,'[1]O&amp;M Pivot'!M$1:V$65536,10,FALSE),0)</f>
        <v>167.25285714285715</v>
      </c>
      <c r="H672" s="12"/>
      <c r="I672" s="13" t="s">
        <v>31</v>
      </c>
      <c r="J672" s="13">
        <v>1</v>
      </c>
      <c r="K672" s="13" t="s">
        <v>31</v>
      </c>
      <c r="L672" s="13" t="s">
        <v>31</v>
      </c>
      <c r="M672" s="13" t="s">
        <v>31</v>
      </c>
      <c r="N672" s="13" t="s">
        <v>31</v>
      </c>
      <c r="O672" s="13" t="s">
        <v>31</v>
      </c>
      <c r="P672" s="13">
        <f t="shared" si="87"/>
        <v>1</v>
      </c>
      <c r="Q672" s="12"/>
      <c r="R672" s="41" t="str">
        <f t="shared" si="83"/>
        <v/>
      </c>
      <c r="S672" s="41">
        <f t="shared" si="83"/>
        <v>222179.5</v>
      </c>
      <c r="T672" s="41" t="str">
        <f t="shared" si="83"/>
        <v/>
      </c>
      <c r="U672" s="41" t="str">
        <f t="shared" si="83"/>
        <v/>
      </c>
      <c r="V672" s="41" t="str">
        <f t="shared" si="83"/>
        <v/>
      </c>
      <c r="W672" s="41" t="str">
        <f t="shared" si="83"/>
        <v/>
      </c>
      <c r="X672" s="41" t="str">
        <f t="shared" si="82"/>
        <v/>
      </c>
      <c r="Y672" s="14">
        <f t="shared" si="88"/>
        <v>0</v>
      </c>
      <c r="Z672" s="12"/>
      <c r="AA672" s="10" t="str">
        <f t="shared" si="85"/>
        <v/>
      </c>
      <c r="AB672" s="10">
        <f t="shared" si="85"/>
        <v>167.25285714285715</v>
      </c>
      <c r="AC672" s="10" t="str">
        <f t="shared" si="85"/>
        <v/>
      </c>
      <c r="AD672" s="10" t="str">
        <f t="shared" si="85"/>
        <v/>
      </c>
      <c r="AE672" s="10" t="str">
        <f t="shared" si="85"/>
        <v/>
      </c>
      <c r="AF672" s="10" t="str">
        <f t="shared" si="85"/>
        <v/>
      </c>
      <c r="AG672" s="10" t="str">
        <f t="shared" si="84"/>
        <v/>
      </c>
      <c r="AH672" s="14">
        <f t="shared" si="89"/>
        <v>0</v>
      </c>
      <c r="AI672" s="12"/>
      <c r="AJ672" s="11" t="str">
        <f>IFERROR(VLOOKUP(A672,'[1]BP-18 Line Detail'!A$1:AJ$65536,36,FALSE),"")</f>
        <v>All Network</v>
      </c>
    </row>
    <row r="673" spans="1:36" x14ac:dyDescent="0.3">
      <c r="A673" s="15" t="s">
        <v>1724</v>
      </c>
      <c r="B673" s="29" t="str">
        <f>VLOOKUP(A673,'[1]Line Pivot'!A$1:C$65536,2,FALSE)</f>
        <v>SIFTON-FISHERS ROAD NO 1</v>
      </c>
      <c r="C673" s="10">
        <f>VLOOKUP(A673,'[1]Line Pivot'!A$1:C$65536,3,FALSE)</f>
        <v>55704</v>
      </c>
      <c r="D673" s="10">
        <f>IFERROR(VLOOKUP(A673,'[1]BP-18 Line Detail'!A$1:C$65536,3,FALSE),"")</f>
        <v>55704</v>
      </c>
      <c r="E673" s="11">
        <f t="shared" si="86"/>
        <v>0</v>
      </c>
      <c r="F673" s="12"/>
      <c r="G673" s="10">
        <f>IFERROR(VLOOKUP(A673,'[1]O&amp;M Pivot'!M$1:V$65536,10,FALSE),0)</f>
        <v>860.30142857142869</v>
      </c>
      <c r="H673" s="12"/>
      <c r="I673" s="13" t="s">
        <v>31</v>
      </c>
      <c r="J673" s="13">
        <v>1</v>
      </c>
      <c r="K673" s="13" t="s">
        <v>31</v>
      </c>
      <c r="L673" s="13" t="s">
        <v>31</v>
      </c>
      <c r="M673" s="13" t="s">
        <v>31</v>
      </c>
      <c r="N673" s="13" t="s">
        <v>31</v>
      </c>
      <c r="O673" s="13" t="s">
        <v>31</v>
      </c>
      <c r="P673" s="13">
        <f t="shared" si="87"/>
        <v>1</v>
      </c>
      <c r="Q673" s="12"/>
      <c r="R673" s="41" t="str">
        <f t="shared" si="83"/>
        <v/>
      </c>
      <c r="S673" s="41">
        <f t="shared" si="83"/>
        <v>55704</v>
      </c>
      <c r="T673" s="41" t="str">
        <f t="shared" si="83"/>
        <v/>
      </c>
      <c r="U673" s="41" t="str">
        <f t="shared" si="83"/>
        <v/>
      </c>
      <c r="V673" s="41" t="str">
        <f t="shared" si="83"/>
        <v/>
      </c>
      <c r="W673" s="41" t="str">
        <f t="shared" si="83"/>
        <v/>
      </c>
      <c r="X673" s="41" t="str">
        <f t="shared" si="82"/>
        <v/>
      </c>
      <c r="Y673" s="14">
        <f t="shared" si="88"/>
        <v>0</v>
      </c>
      <c r="Z673" s="12"/>
      <c r="AA673" s="10" t="str">
        <f t="shared" si="85"/>
        <v/>
      </c>
      <c r="AB673" s="10">
        <f t="shared" si="85"/>
        <v>860.30142857142869</v>
      </c>
      <c r="AC673" s="10" t="str">
        <f t="shared" si="85"/>
        <v/>
      </c>
      <c r="AD673" s="10" t="str">
        <f t="shared" si="85"/>
        <v/>
      </c>
      <c r="AE673" s="10" t="str">
        <f t="shared" si="85"/>
        <v/>
      </c>
      <c r="AF673" s="10" t="str">
        <f t="shared" si="85"/>
        <v/>
      </c>
      <c r="AG673" s="10" t="str">
        <f t="shared" si="84"/>
        <v/>
      </c>
      <c r="AH673" s="14">
        <f t="shared" si="89"/>
        <v>0</v>
      </c>
      <c r="AI673" s="12"/>
      <c r="AJ673" s="11" t="str">
        <f>IFERROR(VLOOKUP(A673,'[1]BP-18 Line Detail'!A$1:AJ$65536,36,FALSE),"")</f>
        <v>All Network</v>
      </c>
    </row>
    <row r="674" spans="1:36" x14ac:dyDescent="0.3">
      <c r="A674" s="15" t="s">
        <v>1725</v>
      </c>
      <c r="B674" s="29" t="str">
        <f>VLOOKUP(A674,'[1]Line Pivot'!A$1:C$65536,2,FALSE)</f>
        <v>SIFTON-LACAMAS NO 1</v>
      </c>
      <c r="C674" s="10">
        <f>VLOOKUP(A674,'[1]Line Pivot'!A$1:C$65536,3,FALSE)</f>
        <v>353.53</v>
      </c>
      <c r="D674" s="10">
        <f>IFERROR(VLOOKUP(A674,'[1]BP-18 Line Detail'!A$1:C$65536,3,FALSE),"")</f>
        <v>353.53</v>
      </c>
      <c r="E674" s="11">
        <f t="shared" si="86"/>
        <v>0</v>
      </c>
      <c r="F674" s="12"/>
      <c r="G674" s="10">
        <f>IFERROR(VLOOKUP(A674,'[1]O&amp;M Pivot'!M$1:V$65536,10,FALSE),0)</f>
        <v>969.23571428571427</v>
      </c>
      <c r="H674" s="12"/>
      <c r="I674" s="13" t="s">
        <v>31</v>
      </c>
      <c r="J674" s="13">
        <v>1</v>
      </c>
      <c r="K674" s="13" t="s">
        <v>31</v>
      </c>
      <c r="L674" s="13" t="s">
        <v>31</v>
      </c>
      <c r="M674" s="13" t="s">
        <v>31</v>
      </c>
      <c r="N674" s="13" t="s">
        <v>31</v>
      </c>
      <c r="O674" s="13" t="s">
        <v>31</v>
      </c>
      <c r="P674" s="13">
        <f t="shared" si="87"/>
        <v>1</v>
      </c>
      <c r="Q674" s="12"/>
      <c r="R674" s="41" t="str">
        <f t="shared" si="83"/>
        <v/>
      </c>
      <c r="S674" s="41">
        <f t="shared" si="83"/>
        <v>353.53</v>
      </c>
      <c r="T674" s="41" t="str">
        <f t="shared" si="83"/>
        <v/>
      </c>
      <c r="U674" s="41" t="str">
        <f t="shared" si="83"/>
        <v/>
      </c>
      <c r="V674" s="41" t="str">
        <f t="shared" si="83"/>
        <v/>
      </c>
      <c r="W674" s="41" t="str">
        <f t="shared" si="83"/>
        <v/>
      </c>
      <c r="X674" s="41" t="str">
        <f t="shared" si="82"/>
        <v/>
      </c>
      <c r="Y674" s="14">
        <f t="shared" si="88"/>
        <v>0</v>
      </c>
      <c r="Z674" s="12"/>
      <c r="AA674" s="10" t="str">
        <f t="shared" si="85"/>
        <v/>
      </c>
      <c r="AB674" s="10">
        <f t="shared" si="85"/>
        <v>969.23571428571427</v>
      </c>
      <c r="AC674" s="10" t="str">
        <f t="shared" si="85"/>
        <v/>
      </c>
      <c r="AD674" s="10" t="str">
        <f t="shared" si="85"/>
        <v/>
      </c>
      <c r="AE674" s="10" t="str">
        <f t="shared" si="85"/>
        <v/>
      </c>
      <c r="AF674" s="10" t="str">
        <f t="shared" si="85"/>
        <v/>
      </c>
      <c r="AG674" s="10" t="str">
        <f t="shared" si="84"/>
        <v/>
      </c>
      <c r="AH674" s="14">
        <f t="shared" si="89"/>
        <v>0</v>
      </c>
      <c r="AI674" s="12"/>
      <c r="AJ674" s="11" t="str">
        <f>IFERROR(VLOOKUP(A674,'[1]BP-18 Line Detail'!A$1:AJ$65536,36,FALSE),"")</f>
        <v>Moved to All Network.  REM 4/17/12</v>
      </c>
    </row>
    <row r="675" spans="1:36" x14ac:dyDescent="0.3">
      <c r="A675" s="15" t="s">
        <v>1726</v>
      </c>
      <c r="B675" s="29" t="str">
        <f>VLOOKUP(A675,'[1]Line Pivot'!A$1:C$65536,2,FALSE)</f>
        <v>SIFTON-ROSS NO 1</v>
      </c>
      <c r="C675" s="10">
        <f>VLOOKUP(A675,'[1]Line Pivot'!A$1:C$65536,3,FALSE)</f>
        <v>356952.07</v>
      </c>
      <c r="D675" s="10">
        <f>IFERROR(VLOOKUP(A675,'[1]BP-18 Line Detail'!A$1:C$65536,3,FALSE),"")</f>
        <v>356952.07</v>
      </c>
      <c r="E675" s="11">
        <f t="shared" si="86"/>
        <v>0</v>
      </c>
      <c r="F675" s="12"/>
      <c r="G675" s="10">
        <f>IFERROR(VLOOKUP(A675,'[1]O&amp;M Pivot'!M$1:V$65536,10,FALSE),0)</f>
        <v>1265.5228571428572</v>
      </c>
      <c r="H675" s="12"/>
      <c r="I675" s="13" t="s">
        <v>31</v>
      </c>
      <c r="J675" s="13">
        <v>1</v>
      </c>
      <c r="K675" s="13" t="s">
        <v>31</v>
      </c>
      <c r="L675" s="13" t="s">
        <v>31</v>
      </c>
      <c r="M675" s="13" t="s">
        <v>31</v>
      </c>
      <c r="N675" s="13" t="s">
        <v>31</v>
      </c>
      <c r="O675" s="13" t="s">
        <v>31</v>
      </c>
      <c r="P675" s="13">
        <f t="shared" si="87"/>
        <v>1</v>
      </c>
      <c r="Q675" s="12"/>
      <c r="R675" s="41" t="str">
        <f t="shared" si="83"/>
        <v/>
      </c>
      <c r="S675" s="41">
        <f t="shared" si="83"/>
        <v>356952.07</v>
      </c>
      <c r="T675" s="41" t="str">
        <f t="shared" si="83"/>
        <v/>
      </c>
      <c r="U675" s="41" t="str">
        <f t="shared" si="83"/>
        <v/>
      </c>
      <c r="V675" s="41" t="str">
        <f t="shared" si="83"/>
        <v/>
      </c>
      <c r="W675" s="41" t="str">
        <f t="shared" si="83"/>
        <v/>
      </c>
      <c r="X675" s="41" t="str">
        <f t="shared" si="82"/>
        <v/>
      </c>
      <c r="Y675" s="14">
        <f t="shared" si="88"/>
        <v>0</v>
      </c>
      <c r="Z675" s="12"/>
      <c r="AA675" s="10" t="str">
        <f t="shared" si="85"/>
        <v/>
      </c>
      <c r="AB675" s="10">
        <f t="shared" si="85"/>
        <v>1265.5228571428572</v>
      </c>
      <c r="AC675" s="10" t="str">
        <f t="shared" si="85"/>
        <v/>
      </c>
      <c r="AD675" s="10" t="str">
        <f t="shared" si="85"/>
        <v/>
      </c>
      <c r="AE675" s="10" t="str">
        <f t="shared" si="85"/>
        <v/>
      </c>
      <c r="AF675" s="10" t="str">
        <f t="shared" si="85"/>
        <v/>
      </c>
      <c r="AG675" s="10" t="str">
        <f t="shared" si="84"/>
        <v/>
      </c>
      <c r="AH675" s="14">
        <f t="shared" si="89"/>
        <v>0</v>
      </c>
      <c r="AI675" s="12"/>
      <c r="AJ675" s="11" t="str">
        <f>IFERROR(VLOOKUP(A675,'[1]BP-18 Line Detail'!A$1:AJ$65536,36,FALSE),"")</f>
        <v>All Network</v>
      </c>
    </row>
    <row r="676" spans="1:36" x14ac:dyDescent="0.3">
      <c r="A676" s="15" t="s">
        <v>1727</v>
      </c>
      <c r="B676" s="29" t="str">
        <f>VLOOKUP(A676,'[1]Line Pivot'!A$1:C$65536,2,FALSE)</f>
        <v>SILVERADO TAP TO PORT ANGELES-SAPPHO NO 1</v>
      </c>
      <c r="C676" s="10">
        <f>VLOOKUP(A676,'[1]Line Pivot'!A$1:C$65536,3,FALSE)</f>
        <v>458627.27</v>
      </c>
      <c r="D676" s="10">
        <f>IFERROR(VLOOKUP(A676,'[1]BP-18 Line Detail'!A$1:C$65536,3,FALSE),"")</f>
        <v>458627.27</v>
      </c>
      <c r="E676" s="11">
        <f t="shared" si="86"/>
        <v>0</v>
      </c>
      <c r="F676" s="12"/>
      <c r="G676" s="10">
        <f>IFERROR(VLOOKUP(A676,'[1]O&amp;M Pivot'!M$1:V$65536,10,FALSE),0)</f>
        <v>2322.3328571428574</v>
      </c>
      <c r="H676" s="12"/>
      <c r="I676" s="13" t="s">
        <v>31</v>
      </c>
      <c r="J676" s="13">
        <v>1</v>
      </c>
      <c r="K676" s="13" t="s">
        <v>31</v>
      </c>
      <c r="L676" s="13" t="s">
        <v>31</v>
      </c>
      <c r="M676" s="13" t="s">
        <v>31</v>
      </c>
      <c r="N676" s="13" t="s">
        <v>31</v>
      </c>
      <c r="O676" s="13" t="s">
        <v>31</v>
      </c>
      <c r="P676" s="13">
        <f t="shared" si="87"/>
        <v>1</v>
      </c>
      <c r="Q676" s="12"/>
      <c r="R676" s="41" t="str">
        <f t="shared" si="83"/>
        <v/>
      </c>
      <c r="S676" s="41">
        <f t="shared" si="83"/>
        <v>458627.27</v>
      </c>
      <c r="T676" s="41" t="str">
        <f t="shared" si="83"/>
        <v/>
      </c>
      <c r="U676" s="41" t="str">
        <f t="shared" ref="U676:X739" si="90">IFERROR(L676*$C676,"")</f>
        <v/>
      </c>
      <c r="V676" s="41" t="str">
        <f t="shared" si="90"/>
        <v/>
      </c>
      <c r="W676" s="41" t="str">
        <f t="shared" si="90"/>
        <v/>
      </c>
      <c r="X676" s="41" t="str">
        <f t="shared" si="82"/>
        <v/>
      </c>
      <c r="Y676" s="14">
        <f t="shared" si="88"/>
        <v>0</v>
      </c>
      <c r="Z676" s="12"/>
      <c r="AA676" s="10" t="str">
        <f t="shared" si="85"/>
        <v/>
      </c>
      <c r="AB676" s="10">
        <f t="shared" si="85"/>
        <v>2322.3328571428574</v>
      </c>
      <c r="AC676" s="10" t="str">
        <f t="shared" si="85"/>
        <v/>
      </c>
      <c r="AD676" s="10" t="str">
        <f t="shared" si="85"/>
        <v/>
      </c>
      <c r="AE676" s="10" t="str">
        <f t="shared" si="85"/>
        <v/>
      </c>
      <c r="AF676" s="10" t="str">
        <f t="shared" si="85"/>
        <v/>
      </c>
      <c r="AG676" s="10" t="str">
        <f t="shared" si="84"/>
        <v/>
      </c>
      <c r="AH676" s="14">
        <f t="shared" si="89"/>
        <v>0</v>
      </c>
      <c r="AI676" s="12"/>
      <c r="AJ676" s="11" t="str">
        <f>IFERROR(VLOOKUP(A676,'[1]BP-18 Line Detail'!A$1:AJ$65536,36,FALSE),"")</f>
        <v>New.  All Network.</v>
      </c>
    </row>
    <row r="677" spans="1:36" x14ac:dyDescent="0.3">
      <c r="A677" s="15" t="s">
        <v>1728</v>
      </c>
      <c r="B677" s="29" t="str">
        <f>VLOOKUP(A677,'[1]Line Pivot'!A$1:C$65536,2,FALSE)</f>
        <v>SLATT-BUCKLEY NO 1</v>
      </c>
      <c r="C677" s="10">
        <f>VLOOKUP(A677,'[1]Line Pivot'!A$1:C$65536,3,FALSE)</f>
        <v>21181549.75</v>
      </c>
      <c r="D677" s="10">
        <f>IFERROR(VLOOKUP(A677,'[1]BP-18 Line Detail'!A$1:C$65536,3,FALSE),"")</f>
        <v>21181549.749999996</v>
      </c>
      <c r="E677" s="11">
        <f t="shared" si="86"/>
        <v>1.7587430298682063E-16</v>
      </c>
      <c r="F677" s="12"/>
      <c r="G677" s="10">
        <f>IFERROR(VLOOKUP(A677,'[1]O&amp;M Pivot'!M$1:V$65536,10,FALSE),0)</f>
        <v>22042.66</v>
      </c>
      <c r="H677" s="12"/>
      <c r="I677" s="13" t="s">
        <v>31</v>
      </c>
      <c r="J677" s="13">
        <v>1</v>
      </c>
      <c r="K677" s="13" t="s">
        <v>31</v>
      </c>
      <c r="L677" s="13" t="s">
        <v>31</v>
      </c>
      <c r="M677" s="13" t="s">
        <v>31</v>
      </c>
      <c r="N677" s="13" t="s">
        <v>31</v>
      </c>
      <c r="O677" s="13" t="s">
        <v>31</v>
      </c>
      <c r="P677" s="13">
        <f t="shared" si="87"/>
        <v>1</v>
      </c>
      <c r="Q677" s="12"/>
      <c r="R677" s="41" t="str">
        <f t="shared" ref="R677:X740" si="91">IFERROR(I677*$C677,"")</f>
        <v/>
      </c>
      <c r="S677" s="41">
        <f t="shared" si="91"/>
        <v>21181549.75</v>
      </c>
      <c r="T677" s="41" t="str">
        <f t="shared" si="91"/>
        <v/>
      </c>
      <c r="U677" s="41" t="str">
        <f t="shared" si="90"/>
        <v/>
      </c>
      <c r="V677" s="41" t="str">
        <f t="shared" si="90"/>
        <v/>
      </c>
      <c r="W677" s="41" t="str">
        <f t="shared" si="90"/>
        <v/>
      </c>
      <c r="X677" s="41" t="str">
        <f t="shared" si="82"/>
        <v/>
      </c>
      <c r="Y677" s="14">
        <f t="shared" si="88"/>
        <v>0</v>
      </c>
      <c r="Z677" s="12"/>
      <c r="AA677" s="10" t="str">
        <f t="shared" si="85"/>
        <v/>
      </c>
      <c r="AB677" s="10">
        <f t="shared" si="85"/>
        <v>22042.66</v>
      </c>
      <c r="AC677" s="10" t="str">
        <f t="shared" si="85"/>
        <v/>
      </c>
      <c r="AD677" s="10" t="str">
        <f t="shared" si="85"/>
        <v/>
      </c>
      <c r="AE677" s="10" t="str">
        <f t="shared" si="85"/>
        <v/>
      </c>
      <c r="AF677" s="10" t="str">
        <f t="shared" si="85"/>
        <v/>
      </c>
      <c r="AG677" s="10" t="str">
        <f t="shared" si="84"/>
        <v/>
      </c>
      <c r="AH677" s="14">
        <f t="shared" si="89"/>
        <v>0</v>
      </c>
      <c r="AI677" s="12"/>
      <c r="AJ677" s="11" t="str">
        <f>IFERROR(VLOOKUP(A677,'[1]BP-18 Line Detail'!A$1:AJ$65536,36,FALSE),"")</f>
        <v>All Network</v>
      </c>
    </row>
    <row r="678" spans="1:36" x14ac:dyDescent="0.3">
      <c r="A678" s="15" t="s">
        <v>1729</v>
      </c>
      <c r="B678" s="29" t="str">
        <f>VLOOKUP(A678,'[1]Line Pivot'!A$1:C$65536,2,FALSE)</f>
        <v>SLATT-JOHN DAY NO 1</v>
      </c>
      <c r="C678" s="10">
        <f>VLOOKUP(A678,'[1]Line Pivot'!A$1:C$65536,3,FALSE)</f>
        <v>4686602.68</v>
      </c>
      <c r="D678" s="10">
        <f>IFERROR(VLOOKUP(A678,'[1]BP-18 Line Detail'!A$1:C$65536,3,FALSE),"")</f>
        <v>4686602.68</v>
      </c>
      <c r="E678" s="11">
        <f t="shared" si="86"/>
        <v>0</v>
      </c>
      <c r="F678" s="12"/>
      <c r="G678" s="10">
        <f>IFERROR(VLOOKUP(A678,'[1]O&amp;M Pivot'!M$1:V$65536,10,FALSE),0)</f>
        <v>26607.548571428571</v>
      </c>
      <c r="H678" s="12"/>
      <c r="I678" s="13" t="s">
        <v>31</v>
      </c>
      <c r="J678" s="13">
        <v>0.9299903210288738</v>
      </c>
      <c r="K678" s="13">
        <v>7.0009678971126157E-2</v>
      </c>
      <c r="L678" s="13" t="s">
        <v>31</v>
      </c>
      <c r="M678" s="13" t="s">
        <v>31</v>
      </c>
      <c r="N678" s="13" t="s">
        <v>31</v>
      </c>
      <c r="O678" s="13" t="s">
        <v>31</v>
      </c>
      <c r="P678" s="13">
        <f t="shared" si="87"/>
        <v>1</v>
      </c>
      <c r="Q678" s="12"/>
      <c r="R678" s="41" t="str">
        <f t="shared" si="91"/>
        <v/>
      </c>
      <c r="S678" s="41">
        <f t="shared" si="91"/>
        <v>4358495.1309079798</v>
      </c>
      <c r="T678" s="41">
        <f t="shared" si="91"/>
        <v>328107.54909201944</v>
      </c>
      <c r="U678" s="41" t="str">
        <f t="shared" si="90"/>
        <v/>
      </c>
      <c r="V678" s="41" t="str">
        <f t="shared" si="90"/>
        <v/>
      </c>
      <c r="W678" s="41" t="str">
        <f t="shared" si="90"/>
        <v/>
      </c>
      <c r="X678" s="41" t="str">
        <f t="shared" si="82"/>
        <v/>
      </c>
      <c r="Y678" s="14">
        <f t="shared" si="88"/>
        <v>0</v>
      </c>
      <c r="Z678" s="12"/>
      <c r="AA678" s="10" t="str">
        <f t="shared" si="85"/>
        <v/>
      </c>
      <c r="AB678" s="10">
        <f t="shared" si="85"/>
        <v>24744.762637734209</v>
      </c>
      <c r="AC678" s="10">
        <f t="shared" si="85"/>
        <v>1862.7859336943607</v>
      </c>
      <c r="AD678" s="10" t="str">
        <f t="shared" si="85"/>
        <v/>
      </c>
      <c r="AE678" s="10" t="str">
        <f t="shared" si="85"/>
        <v/>
      </c>
      <c r="AF678" s="10" t="str">
        <f t="shared" si="85"/>
        <v/>
      </c>
      <c r="AG678" s="10" t="str">
        <f t="shared" si="84"/>
        <v/>
      </c>
      <c r="AH678" s="14">
        <f t="shared" si="89"/>
        <v>0</v>
      </c>
      <c r="AI678" s="12"/>
      <c r="AJ678" s="11" t="str">
        <f>IFERROR(VLOOKUP(A678,'[1]BP-18 Line Detail'!A$1:AJ$65536,36,FALSE),"")</f>
        <v>See Slatt-John Day Segmentation.  REM 3/27/12</v>
      </c>
    </row>
    <row r="679" spans="1:36" x14ac:dyDescent="0.3">
      <c r="A679" s="15" t="s">
        <v>1730</v>
      </c>
      <c r="B679" s="29" t="str">
        <f>VLOOKUP(A679,'[1]Line Pivot'!A$1:C$65536,2,FALSE)</f>
        <v>SLATT-JOHN DAY NO 1 ML GILLIAM CO</v>
      </c>
      <c r="C679" s="10">
        <f>VLOOKUP(A679,'[1]Line Pivot'!A$1:C$65536,3,FALSE)</f>
        <v>270275.73</v>
      </c>
      <c r="D679" s="10">
        <f>IFERROR(VLOOKUP(A679,'[1]BP-18 Line Detail'!A$1:C$65536,3,FALSE),"")</f>
        <v>270275.73</v>
      </c>
      <c r="E679" s="11">
        <f t="shared" si="86"/>
        <v>0</v>
      </c>
      <c r="F679" s="12"/>
      <c r="G679" s="10">
        <f>IFERROR(VLOOKUP(A679,'[1]O&amp;M Pivot'!M$1:V$65536,10,FALSE),0)</f>
        <v>0</v>
      </c>
      <c r="H679" s="12"/>
      <c r="I679" s="13" t="s">
        <v>31</v>
      </c>
      <c r="J679" s="13">
        <v>0.9299903210288738</v>
      </c>
      <c r="K679" s="13">
        <v>7.0009678971126157E-2</v>
      </c>
      <c r="L679" s="13" t="s">
        <v>31</v>
      </c>
      <c r="M679" s="13" t="s">
        <v>31</v>
      </c>
      <c r="N679" s="13" t="s">
        <v>31</v>
      </c>
      <c r="O679" s="13" t="s">
        <v>31</v>
      </c>
      <c r="P679" s="13">
        <f t="shared" si="87"/>
        <v>1</v>
      </c>
      <c r="Q679" s="12"/>
      <c r="R679" s="41" t="str">
        <f t="shared" si="91"/>
        <v/>
      </c>
      <c r="S679" s="41">
        <f t="shared" si="91"/>
        <v>251353.81290901321</v>
      </c>
      <c r="T679" s="41">
        <f t="shared" si="91"/>
        <v>18921.917090986768</v>
      </c>
      <c r="U679" s="41" t="str">
        <f t="shared" si="90"/>
        <v/>
      </c>
      <c r="V679" s="41" t="str">
        <f t="shared" si="90"/>
        <v/>
      </c>
      <c r="W679" s="41" t="str">
        <f t="shared" si="90"/>
        <v/>
      </c>
      <c r="X679" s="41" t="str">
        <f t="shared" si="82"/>
        <v/>
      </c>
      <c r="Y679" s="14">
        <f t="shared" si="88"/>
        <v>0</v>
      </c>
      <c r="Z679" s="12"/>
      <c r="AA679" s="10" t="str">
        <f t="shared" si="85"/>
        <v/>
      </c>
      <c r="AB679" s="10">
        <f t="shared" si="85"/>
        <v>0</v>
      </c>
      <c r="AC679" s="10">
        <f t="shared" si="85"/>
        <v>0</v>
      </c>
      <c r="AD679" s="10" t="str">
        <f t="shared" si="85"/>
        <v/>
      </c>
      <c r="AE679" s="10" t="str">
        <f t="shared" si="85"/>
        <v/>
      </c>
      <c r="AF679" s="10" t="str">
        <f t="shared" si="85"/>
        <v/>
      </c>
      <c r="AG679" s="10" t="str">
        <f t="shared" si="84"/>
        <v/>
      </c>
      <c r="AH679" s="14">
        <f t="shared" si="89"/>
        <v>0</v>
      </c>
      <c r="AI679" s="12"/>
      <c r="AJ679" s="11" t="str">
        <f>IFERROR(VLOOKUP(A679,'[1]BP-18 Line Detail'!A$1:AJ$65536,36,FALSE),"")</f>
        <v>All Network. REM 2/26/13</v>
      </c>
    </row>
    <row r="680" spans="1:36" x14ac:dyDescent="0.3">
      <c r="A680" s="15" t="s">
        <v>1731</v>
      </c>
      <c r="B680" s="29" t="str">
        <f>VLOOKUP(A680,'[1]Line Pivot'!A$1:C$65536,2,FALSE)</f>
        <v>SLATT-JOHN DAY NO 1 ML SHERMAN CO</v>
      </c>
      <c r="C680" s="10">
        <f>VLOOKUP(A680,'[1]Line Pivot'!A$1:C$65536,3,FALSE)</f>
        <v>201409.67</v>
      </c>
      <c r="D680" s="10">
        <f>IFERROR(VLOOKUP(A680,'[1]BP-18 Line Detail'!A$1:C$65536,3,FALSE),"")</f>
        <v>201409.67</v>
      </c>
      <c r="E680" s="11">
        <f t="shared" si="86"/>
        <v>0</v>
      </c>
      <c r="F680" s="12"/>
      <c r="G680" s="10">
        <f>IFERROR(VLOOKUP(A680,'[1]O&amp;M Pivot'!M$1:V$65536,10,FALSE),0)</f>
        <v>0</v>
      </c>
      <c r="H680" s="12"/>
      <c r="I680" s="13" t="s">
        <v>31</v>
      </c>
      <c r="J680" s="13">
        <v>0.9299903210288738</v>
      </c>
      <c r="K680" s="13">
        <v>7.0009678971126157E-2</v>
      </c>
      <c r="L680" s="13" t="s">
        <v>31</v>
      </c>
      <c r="M680" s="13" t="s">
        <v>31</v>
      </c>
      <c r="N680" s="13" t="s">
        <v>31</v>
      </c>
      <c r="O680" s="13" t="s">
        <v>31</v>
      </c>
      <c r="P680" s="13">
        <f t="shared" si="87"/>
        <v>1</v>
      </c>
      <c r="Q680" s="12"/>
      <c r="R680" s="41" t="str">
        <f t="shared" si="91"/>
        <v/>
      </c>
      <c r="S680" s="41">
        <f t="shared" si="91"/>
        <v>187309.04366161954</v>
      </c>
      <c r="T680" s="41">
        <f t="shared" si="91"/>
        <v>14100.62633838046</v>
      </c>
      <c r="U680" s="41" t="str">
        <f t="shared" si="90"/>
        <v/>
      </c>
      <c r="V680" s="41" t="str">
        <f t="shared" si="90"/>
        <v/>
      </c>
      <c r="W680" s="41" t="str">
        <f t="shared" si="90"/>
        <v/>
      </c>
      <c r="X680" s="41" t="str">
        <f t="shared" si="82"/>
        <v/>
      </c>
      <c r="Y680" s="14">
        <f t="shared" si="88"/>
        <v>0</v>
      </c>
      <c r="Z680" s="12"/>
      <c r="AA680" s="10" t="str">
        <f t="shared" si="85"/>
        <v/>
      </c>
      <c r="AB680" s="10">
        <f t="shared" si="85"/>
        <v>0</v>
      </c>
      <c r="AC680" s="10">
        <f t="shared" si="85"/>
        <v>0</v>
      </c>
      <c r="AD680" s="10" t="str">
        <f t="shared" ref="AD680:AG743" si="92">IFERROR(L680*$G680,"")</f>
        <v/>
      </c>
      <c r="AE680" s="10" t="str">
        <f t="shared" si="92"/>
        <v/>
      </c>
      <c r="AF680" s="10" t="str">
        <f t="shared" si="92"/>
        <v/>
      </c>
      <c r="AG680" s="10" t="str">
        <f t="shared" si="84"/>
        <v/>
      </c>
      <c r="AH680" s="14">
        <f t="shared" si="89"/>
        <v>0</v>
      </c>
      <c r="AI680" s="12"/>
      <c r="AJ680" s="11" t="str">
        <f>IFERROR(VLOOKUP(A680,'[1]BP-18 Line Detail'!A$1:AJ$65536,36,FALSE),"")</f>
        <v>All Network. REM 2/26/13</v>
      </c>
    </row>
    <row r="681" spans="1:36" x14ac:dyDescent="0.3">
      <c r="A681" s="15" t="s">
        <v>1732</v>
      </c>
      <c r="B681" s="29" t="str">
        <f>VLOOKUP(A681,'[1]Line Pivot'!A$1:C$65536,2,FALSE)</f>
        <v>SNOHOMISH-BEVERLY PARK NO 3</v>
      </c>
      <c r="C681" s="10">
        <f>VLOOKUP(A681,'[1]Line Pivot'!A$1:C$65536,3,FALSE)</f>
        <v>370951.47</v>
      </c>
      <c r="D681" s="10">
        <f>IFERROR(VLOOKUP(A681,'[1]BP-18 Line Detail'!A$1:C$65536,3,FALSE),"")</f>
        <v>351555.73</v>
      </c>
      <c r="E681" s="11">
        <f t="shared" si="86"/>
        <v>5.5171167313927696E-2</v>
      </c>
      <c r="F681" s="12"/>
      <c r="G681" s="10">
        <f>IFERROR(VLOOKUP(A681,'[1]O&amp;M Pivot'!M$1:V$65536,10,FALSE),0)</f>
        <v>1164.7985714285714</v>
      </c>
      <c r="H681" s="12"/>
      <c r="I681" s="13" t="s">
        <v>31</v>
      </c>
      <c r="J681" s="13">
        <v>1</v>
      </c>
      <c r="K681" s="13" t="s">
        <v>31</v>
      </c>
      <c r="L681" s="13" t="s">
        <v>31</v>
      </c>
      <c r="M681" s="13" t="s">
        <v>31</v>
      </c>
      <c r="N681" s="13" t="s">
        <v>31</v>
      </c>
      <c r="O681" s="13" t="s">
        <v>31</v>
      </c>
      <c r="P681" s="13">
        <f t="shared" si="87"/>
        <v>1</v>
      </c>
      <c r="Q681" s="12"/>
      <c r="R681" s="41" t="str">
        <f t="shared" si="91"/>
        <v/>
      </c>
      <c r="S681" s="41">
        <f t="shared" si="91"/>
        <v>370951.47</v>
      </c>
      <c r="T681" s="41" t="str">
        <f t="shared" si="91"/>
        <v/>
      </c>
      <c r="U681" s="41" t="str">
        <f t="shared" si="90"/>
        <v/>
      </c>
      <c r="V681" s="41" t="str">
        <f t="shared" si="90"/>
        <v/>
      </c>
      <c r="W681" s="41" t="str">
        <f t="shared" si="90"/>
        <v/>
      </c>
      <c r="X681" s="41" t="str">
        <f t="shared" si="82"/>
        <v/>
      </c>
      <c r="Y681" s="14">
        <f t="shared" si="88"/>
        <v>0</v>
      </c>
      <c r="Z681" s="12"/>
      <c r="AA681" s="10" t="str">
        <f t="shared" ref="AA681:AG744" si="93">IFERROR(I681*$G681,"")</f>
        <v/>
      </c>
      <c r="AB681" s="10">
        <f t="shared" si="93"/>
        <v>1164.7985714285714</v>
      </c>
      <c r="AC681" s="10" t="str">
        <f t="shared" si="93"/>
        <v/>
      </c>
      <c r="AD681" s="10" t="str">
        <f t="shared" si="92"/>
        <v/>
      </c>
      <c r="AE681" s="10" t="str">
        <f t="shared" si="92"/>
        <v/>
      </c>
      <c r="AF681" s="10" t="str">
        <f t="shared" si="92"/>
        <v/>
      </c>
      <c r="AG681" s="10" t="str">
        <f t="shared" si="84"/>
        <v/>
      </c>
      <c r="AH681" s="14">
        <f t="shared" si="89"/>
        <v>0</v>
      </c>
      <c r="AI681" s="12"/>
      <c r="AJ681" s="11" t="str">
        <f>IFERROR(VLOOKUP(A681,'[1]BP-18 Line Detail'!A$1:AJ$65536,36,FALSE),"")</f>
        <v>All Network</v>
      </c>
    </row>
    <row r="682" spans="1:36" x14ac:dyDescent="0.3">
      <c r="A682" s="15" t="s">
        <v>1733</v>
      </c>
      <c r="B682" s="29" t="str">
        <f>VLOOKUP(A682,'[1]Line Pivot'!A$1:C$65536,2,FALSE)</f>
        <v>SNOHOMISH-BEVERLY PARK NO 4</v>
      </c>
      <c r="C682" s="10">
        <f>VLOOKUP(A682,'[1]Line Pivot'!A$1:C$65536,3,FALSE)</f>
        <v>510680.94999999995</v>
      </c>
      <c r="D682" s="10">
        <f>IFERROR(VLOOKUP(A682,'[1]BP-18 Line Detail'!A$1:C$65536,3,FALSE),"")</f>
        <v>424652.15</v>
      </c>
      <c r="E682" s="11">
        <f t="shared" si="86"/>
        <v>0.20258651698808053</v>
      </c>
      <c r="F682" s="12"/>
      <c r="G682" s="10">
        <f>IFERROR(VLOOKUP(A682,'[1]O&amp;M Pivot'!M$1:V$65536,10,FALSE),0)</f>
        <v>1050.4385714285713</v>
      </c>
      <c r="H682" s="12"/>
      <c r="I682" s="13" t="s">
        <v>31</v>
      </c>
      <c r="J682" s="13">
        <v>1</v>
      </c>
      <c r="K682" s="13" t="s">
        <v>31</v>
      </c>
      <c r="L682" s="13" t="s">
        <v>31</v>
      </c>
      <c r="M682" s="13" t="s">
        <v>31</v>
      </c>
      <c r="N682" s="13" t="s">
        <v>31</v>
      </c>
      <c r="O682" s="13" t="s">
        <v>31</v>
      </c>
      <c r="P682" s="13">
        <f t="shared" si="87"/>
        <v>1</v>
      </c>
      <c r="Q682" s="12"/>
      <c r="R682" s="41" t="str">
        <f t="shared" si="91"/>
        <v/>
      </c>
      <c r="S682" s="41">
        <f t="shared" si="91"/>
        <v>510680.94999999995</v>
      </c>
      <c r="T682" s="41" t="str">
        <f t="shared" si="91"/>
        <v/>
      </c>
      <c r="U682" s="41" t="str">
        <f t="shared" si="90"/>
        <v/>
      </c>
      <c r="V682" s="41" t="str">
        <f t="shared" si="90"/>
        <v/>
      </c>
      <c r="W682" s="41" t="str">
        <f t="shared" si="90"/>
        <v/>
      </c>
      <c r="X682" s="41" t="str">
        <f t="shared" si="82"/>
        <v/>
      </c>
      <c r="Y682" s="14">
        <f t="shared" si="88"/>
        <v>0</v>
      </c>
      <c r="Z682" s="12"/>
      <c r="AA682" s="10" t="str">
        <f t="shared" si="93"/>
        <v/>
      </c>
      <c r="AB682" s="10">
        <f t="shared" si="93"/>
        <v>1050.4385714285713</v>
      </c>
      <c r="AC682" s="10" t="str">
        <f t="shared" si="93"/>
        <v/>
      </c>
      <c r="AD682" s="10" t="str">
        <f t="shared" si="92"/>
        <v/>
      </c>
      <c r="AE682" s="10" t="str">
        <f t="shared" si="92"/>
        <v/>
      </c>
      <c r="AF682" s="10" t="str">
        <f t="shared" si="92"/>
        <v/>
      </c>
      <c r="AG682" s="10" t="str">
        <f t="shared" si="84"/>
        <v/>
      </c>
      <c r="AH682" s="14">
        <f t="shared" si="89"/>
        <v>0</v>
      </c>
      <c r="AI682" s="12"/>
      <c r="AJ682" s="11" t="str">
        <f>IFERROR(VLOOKUP(A682,'[1]BP-18 Line Detail'!A$1:AJ$65536,36,FALSE),"")</f>
        <v>All Network</v>
      </c>
    </row>
    <row r="683" spans="1:36" x14ac:dyDescent="0.3">
      <c r="A683" s="15" t="s">
        <v>1734</v>
      </c>
      <c r="B683" s="29" t="str">
        <f>VLOOKUP(A683,'[1]Line Pivot'!A$1:C$65536,2,FALSE)</f>
        <v>SNOHOMISH-BOTHELL NO 1</v>
      </c>
      <c r="C683" s="10">
        <f>VLOOKUP(A683,'[1]Line Pivot'!A$1:C$65536,3,FALSE)</f>
        <v>530886.80000000005</v>
      </c>
      <c r="D683" s="10">
        <f>IFERROR(VLOOKUP(A683,'[1]BP-18 Line Detail'!A$1:C$65536,3,FALSE),"")</f>
        <v>472423.22000000003</v>
      </c>
      <c r="E683" s="11">
        <f t="shared" si="86"/>
        <v>0.12375255390706666</v>
      </c>
      <c r="F683" s="12"/>
      <c r="G683" s="10">
        <f>IFERROR(VLOOKUP(A683,'[1]O&amp;M Pivot'!M$1:V$65536,10,FALSE),0)</f>
        <v>5383.7971428571427</v>
      </c>
      <c r="H683" s="12"/>
      <c r="I683" s="13" t="s">
        <v>31</v>
      </c>
      <c r="J683" s="13">
        <v>1</v>
      </c>
      <c r="K683" s="13" t="s">
        <v>31</v>
      </c>
      <c r="L683" s="13" t="s">
        <v>31</v>
      </c>
      <c r="M683" s="13" t="s">
        <v>31</v>
      </c>
      <c r="N683" s="13" t="s">
        <v>31</v>
      </c>
      <c r="O683" s="13" t="s">
        <v>31</v>
      </c>
      <c r="P683" s="13">
        <f t="shared" si="87"/>
        <v>1</v>
      </c>
      <c r="Q683" s="12"/>
      <c r="R683" s="41" t="str">
        <f t="shared" si="91"/>
        <v/>
      </c>
      <c r="S683" s="41">
        <f t="shared" si="91"/>
        <v>530886.80000000005</v>
      </c>
      <c r="T683" s="41" t="str">
        <f t="shared" si="91"/>
        <v/>
      </c>
      <c r="U683" s="41" t="str">
        <f t="shared" si="90"/>
        <v/>
      </c>
      <c r="V683" s="41" t="str">
        <f t="shared" si="90"/>
        <v/>
      </c>
      <c r="W683" s="41" t="str">
        <f t="shared" si="90"/>
        <v/>
      </c>
      <c r="X683" s="41" t="str">
        <f t="shared" si="82"/>
        <v/>
      </c>
      <c r="Y683" s="14">
        <f t="shared" si="88"/>
        <v>0</v>
      </c>
      <c r="Z683" s="12"/>
      <c r="AA683" s="10" t="str">
        <f t="shared" si="93"/>
        <v/>
      </c>
      <c r="AB683" s="10">
        <f t="shared" si="93"/>
        <v>5383.7971428571427</v>
      </c>
      <c r="AC683" s="10" t="str">
        <f t="shared" si="93"/>
        <v/>
      </c>
      <c r="AD683" s="10" t="str">
        <f t="shared" si="92"/>
        <v/>
      </c>
      <c r="AE683" s="10" t="str">
        <f t="shared" si="92"/>
        <v/>
      </c>
      <c r="AF683" s="10" t="str">
        <f t="shared" si="92"/>
        <v/>
      </c>
      <c r="AG683" s="10" t="str">
        <f t="shared" si="84"/>
        <v/>
      </c>
      <c r="AH683" s="14">
        <f t="shared" si="89"/>
        <v>0</v>
      </c>
      <c r="AI683" s="12"/>
      <c r="AJ683" s="11" t="str">
        <f>IFERROR(VLOOKUP(A683,'[1]BP-18 Line Detail'!A$1:AJ$65536,36,FALSE),"")</f>
        <v>All Network</v>
      </c>
    </row>
    <row r="684" spans="1:36" x14ac:dyDescent="0.3">
      <c r="A684" s="15" t="s">
        <v>1735</v>
      </c>
      <c r="B684" s="29" t="str">
        <f>VLOOKUP(A684,'[1]Line Pivot'!A$1:C$65536,2,FALSE)</f>
        <v>SNOHOMISH-BOTHELL NO 2</v>
      </c>
      <c r="C684" s="10">
        <f>VLOOKUP(A684,'[1]Line Pivot'!A$1:C$65536,3,FALSE)</f>
        <v>148752</v>
      </c>
      <c r="D684" s="10">
        <f>IFERROR(VLOOKUP(A684,'[1]BP-18 Line Detail'!A$1:C$65536,3,FALSE),"")</f>
        <v>148752</v>
      </c>
      <c r="E684" s="11">
        <f t="shared" si="86"/>
        <v>0</v>
      </c>
      <c r="F684" s="12"/>
      <c r="G684" s="10">
        <f>IFERROR(VLOOKUP(A684,'[1]O&amp;M Pivot'!M$1:V$65536,10,FALSE),0)</f>
        <v>1479.77</v>
      </c>
      <c r="H684" s="12"/>
      <c r="I684" s="13" t="s">
        <v>31</v>
      </c>
      <c r="J684" s="13">
        <v>1</v>
      </c>
      <c r="K684" s="13" t="s">
        <v>31</v>
      </c>
      <c r="L684" s="13" t="s">
        <v>31</v>
      </c>
      <c r="M684" s="13" t="s">
        <v>31</v>
      </c>
      <c r="N684" s="13" t="s">
        <v>31</v>
      </c>
      <c r="O684" s="13" t="s">
        <v>31</v>
      </c>
      <c r="P684" s="13">
        <f t="shared" si="87"/>
        <v>1</v>
      </c>
      <c r="Q684" s="12"/>
      <c r="R684" s="41" t="str">
        <f t="shared" si="91"/>
        <v/>
      </c>
      <c r="S684" s="41">
        <f t="shared" si="91"/>
        <v>148752</v>
      </c>
      <c r="T684" s="41" t="str">
        <f t="shared" si="91"/>
        <v/>
      </c>
      <c r="U684" s="41" t="str">
        <f t="shared" si="90"/>
        <v/>
      </c>
      <c r="V684" s="41" t="str">
        <f t="shared" si="90"/>
        <v/>
      </c>
      <c r="W684" s="41" t="str">
        <f t="shared" si="90"/>
        <v/>
      </c>
      <c r="X684" s="41" t="str">
        <f t="shared" si="82"/>
        <v/>
      </c>
      <c r="Y684" s="14">
        <f t="shared" si="88"/>
        <v>0</v>
      </c>
      <c r="Z684" s="12"/>
      <c r="AA684" s="10" t="str">
        <f t="shared" si="93"/>
        <v/>
      </c>
      <c r="AB684" s="10">
        <f t="shared" si="93"/>
        <v>1479.77</v>
      </c>
      <c r="AC684" s="10" t="str">
        <f t="shared" si="93"/>
        <v/>
      </c>
      <c r="AD684" s="10" t="str">
        <f t="shared" si="92"/>
        <v/>
      </c>
      <c r="AE684" s="10" t="str">
        <f t="shared" si="92"/>
        <v/>
      </c>
      <c r="AF684" s="10" t="str">
        <f t="shared" si="92"/>
        <v/>
      </c>
      <c r="AG684" s="10" t="str">
        <f t="shared" si="84"/>
        <v/>
      </c>
      <c r="AH684" s="14">
        <f t="shared" si="89"/>
        <v>0</v>
      </c>
      <c r="AI684" s="12"/>
      <c r="AJ684" s="11" t="str">
        <f>IFERROR(VLOOKUP(A684,'[1]BP-18 Line Detail'!A$1:AJ$65536,36,FALSE),"")</f>
        <v>All Network</v>
      </c>
    </row>
    <row r="685" spans="1:36" x14ac:dyDescent="0.3">
      <c r="A685" s="15" t="s">
        <v>1736</v>
      </c>
      <c r="B685" s="29" t="str">
        <f>VLOOKUP(A685,'[1]Line Pivot'!A$1:C$65536,2,FALSE)</f>
        <v>SNOHOMISH-EVERETT</v>
      </c>
      <c r="C685" s="10">
        <f>VLOOKUP(A685,'[1]Line Pivot'!A$1:C$65536,3,FALSE)</f>
        <v>553412.05999999994</v>
      </c>
      <c r="D685" s="10">
        <f>IFERROR(VLOOKUP(A685,'[1]BP-18 Line Detail'!A$1:C$65536,3,FALSE),"")</f>
        <v>446036.76</v>
      </c>
      <c r="E685" s="11">
        <f t="shared" si="86"/>
        <v>0.2407319522274351</v>
      </c>
      <c r="F685" s="12"/>
      <c r="G685" s="10">
        <f>IFERROR(VLOOKUP(A685,'[1]O&amp;M Pivot'!M$1:V$65536,10,FALSE),0)</f>
        <v>3486.2085714285713</v>
      </c>
      <c r="H685" s="12"/>
      <c r="I685" s="13" t="s">
        <v>31</v>
      </c>
      <c r="J685" s="13">
        <v>1</v>
      </c>
      <c r="K685" s="13" t="s">
        <v>31</v>
      </c>
      <c r="L685" s="13" t="s">
        <v>31</v>
      </c>
      <c r="M685" s="13" t="s">
        <v>31</v>
      </c>
      <c r="N685" s="13" t="s">
        <v>31</v>
      </c>
      <c r="O685" s="13" t="s">
        <v>31</v>
      </c>
      <c r="P685" s="13">
        <f t="shared" si="87"/>
        <v>1</v>
      </c>
      <c r="Q685" s="12"/>
      <c r="R685" s="41" t="str">
        <f t="shared" si="91"/>
        <v/>
      </c>
      <c r="S685" s="41">
        <f t="shared" si="91"/>
        <v>553412.05999999994</v>
      </c>
      <c r="T685" s="41" t="str">
        <f t="shared" si="91"/>
        <v/>
      </c>
      <c r="U685" s="41" t="str">
        <f t="shared" si="90"/>
        <v/>
      </c>
      <c r="V685" s="41" t="str">
        <f t="shared" si="90"/>
        <v/>
      </c>
      <c r="W685" s="41" t="str">
        <f t="shared" si="90"/>
        <v/>
      </c>
      <c r="X685" s="41" t="str">
        <f t="shared" si="82"/>
        <v/>
      </c>
      <c r="Y685" s="14">
        <f t="shared" si="88"/>
        <v>0</v>
      </c>
      <c r="Z685" s="12"/>
      <c r="AA685" s="10" t="str">
        <f t="shared" si="93"/>
        <v/>
      </c>
      <c r="AB685" s="10">
        <f t="shared" si="93"/>
        <v>3486.2085714285713</v>
      </c>
      <c r="AC685" s="10" t="str">
        <f t="shared" si="93"/>
        <v/>
      </c>
      <c r="AD685" s="10" t="str">
        <f t="shared" si="92"/>
        <v/>
      </c>
      <c r="AE685" s="10" t="str">
        <f t="shared" si="92"/>
        <v/>
      </c>
      <c r="AF685" s="10" t="str">
        <f t="shared" si="92"/>
        <v/>
      </c>
      <c r="AG685" s="10" t="str">
        <f t="shared" si="84"/>
        <v/>
      </c>
      <c r="AH685" s="14">
        <f t="shared" si="89"/>
        <v>0</v>
      </c>
      <c r="AI685" s="12"/>
      <c r="AJ685" s="11" t="str">
        <f>IFERROR(VLOOKUP(A685,'[1]BP-18 Line Detail'!A$1:AJ$65536,36,FALSE),"")</f>
        <v>All Network</v>
      </c>
    </row>
    <row r="686" spans="1:36" x14ac:dyDescent="0.3">
      <c r="A686" s="15" t="s">
        <v>1737</v>
      </c>
      <c r="B686" s="29" t="str">
        <f>VLOOKUP(A686,'[1]Line Pivot'!A$1:C$65536,2,FALSE)</f>
        <v>SNOHOMISH-MURRAY NO 1</v>
      </c>
      <c r="C686" s="10">
        <f>VLOOKUP(A686,'[1]Line Pivot'!A$1:C$65536,3,FALSE)</f>
        <v>599384.13</v>
      </c>
      <c r="D686" s="10">
        <f>IFERROR(VLOOKUP(A686,'[1]BP-18 Line Detail'!A$1:C$65536,3,FALSE),"")</f>
        <v>481257.52999999997</v>
      </c>
      <c r="E686" s="11">
        <f t="shared" si="86"/>
        <v>0.2454540295712361</v>
      </c>
      <c r="F686" s="12"/>
      <c r="G686" s="10">
        <f>IFERROR(VLOOKUP(A686,'[1]O&amp;M Pivot'!M$1:V$65536,10,FALSE),0)</f>
        <v>8983.6814285714299</v>
      </c>
      <c r="H686" s="12"/>
      <c r="I686" s="13" t="s">
        <v>31</v>
      </c>
      <c r="J686" s="13">
        <v>1</v>
      </c>
      <c r="K686" s="13" t="s">
        <v>31</v>
      </c>
      <c r="L686" s="13" t="s">
        <v>31</v>
      </c>
      <c r="M686" s="13" t="s">
        <v>31</v>
      </c>
      <c r="N686" s="13" t="s">
        <v>31</v>
      </c>
      <c r="O686" s="13" t="s">
        <v>31</v>
      </c>
      <c r="P686" s="13">
        <f t="shared" si="87"/>
        <v>1</v>
      </c>
      <c r="Q686" s="12"/>
      <c r="R686" s="41" t="str">
        <f t="shared" si="91"/>
        <v/>
      </c>
      <c r="S686" s="41">
        <f t="shared" si="91"/>
        <v>599384.13</v>
      </c>
      <c r="T686" s="41" t="str">
        <f t="shared" si="91"/>
        <v/>
      </c>
      <c r="U686" s="41" t="str">
        <f t="shared" si="90"/>
        <v/>
      </c>
      <c r="V686" s="41" t="str">
        <f t="shared" si="90"/>
        <v/>
      </c>
      <c r="W686" s="41" t="str">
        <f t="shared" si="90"/>
        <v/>
      </c>
      <c r="X686" s="41" t="str">
        <f t="shared" si="82"/>
        <v/>
      </c>
      <c r="Y686" s="14">
        <f t="shared" si="88"/>
        <v>0</v>
      </c>
      <c r="Z686" s="12"/>
      <c r="AA686" s="10" t="str">
        <f t="shared" si="93"/>
        <v/>
      </c>
      <c r="AB686" s="10">
        <f t="shared" si="93"/>
        <v>8983.6814285714299</v>
      </c>
      <c r="AC686" s="10" t="str">
        <f t="shared" si="93"/>
        <v/>
      </c>
      <c r="AD686" s="10" t="str">
        <f t="shared" si="92"/>
        <v/>
      </c>
      <c r="AE686" s="10" t="str">
        <f t="shared" si="92"/>
        <v/>
      </c>
      <c r="AF686" s="10" t="str">
        <f t="shared" si="92"/>
        <v/>
      </c>
      <c r="AG686" s="10" t="str">
        <f t="shared" si="84"/>
        <v/>
      </c>
      <c r="AH686" s="14">
        <f t="shared" si="89"/>
        <v>0</v>
      </c>
      <c r="AI686" s="12"/>
      <c r="AJ686" s="11" t="str">
        <f>IFERROR(VLOOKUP(A686,'[1]BP-18 Line Detail'!A$1:AJ$65536,36,FALSE),"")</f>
        <v>All Network</v>
      </c>
    </row>
    <row r="687" spans="1:36" x14ac:dyDescent="0.3">
      <c r="A687" s="15" t="s">
        <v>1738</v>
      </c>
      <c r="B687" s="29" t="str">
        <f>VLOOKUP(A687,'[1]Line Pivot'!A$1:C$65536,2,FALSE)</f>
        <v>SNOHOMISH-PUD NO 9</v>
      </c>
      <c r="C687" s="10">
        <f>VLOOKUP(A687,'[1]Line Pivot'!A$1:C$65536,3,FALSE)</f>
        <v>2362466</v>
      </c>
      <c r="D687" s="10">
        <f>IFERROR(VLOOKUP(A687,'[1]BP-18 Line Detail'!A$1:C$65536,3,FALSE),"")</f>
        <v>2362466</v>
      </c>
      <c r="E687" s="11">
        <f t="shared" si="86"/>
        <v>0</v>
      </c>
      <c r="F687" s="12"/>
      <c r="G687" s="10">
        <f>IFERROR(VLOOKUP(A687,'[1]O&amp;M Pivot'!M$1:V$65536,10,FALSE),0)</f>
        <v>856.21285714285716</v>
      </c>
      <c r="H687" s="12"/>
      <c r="I687" s="13" t="s">
        <v>31</v>
      </c>
      <c r="J687" s="13">
        <v>1</v>
      </c>
      <c r="K687" s="13" t="s">
        <v>31</v>
      </c>
      <c r="L687" s="13" t="s">
        <v>31</v>
      </c>
      <c r="M687" s="13" t="s">
        <v>31</v>
      </c>
      <c r="N687" s="13" t="s">
        <v>31</v>
      </c>
      <c r="O687" s="13" t="s">
        <v>31</v>
      </c>
      <c r="P687" s="13">
        <f t="shared" si="87"/>
        <v>1</v>
      </c>
      <c r="Q687" s="12"/>
      <c r="R687" s="41" t="str">
        <f t="shared" si="91"/>
        <v/>
      </c>
      <c r="S687" s="41">
        <f t="shared" si="91"/>
        <v>2362466</v>
      </c>
      <c r="T687" s="41" t="str">
        <f t="shared" si="91"/>
        <v/>
      </c>
      <c r="U687" s="41" t="str">
        <f t="shared" si="90"/>
        <v/>
      </c>
      <c r="V687" s="41" t="str">
        <f t="shared" si="90"/>
        <v/>
      </c>
      <c r="W687" s="41" t="str">
        <f t="shared" si="90"/>
        <v/>
      </c>
      <c r="X687" s="41" t="str">
        <f t="shared" si="82"/>
        <v/>
      </c>
      <c r="Y687" s="14">
        <f t="shared" si="88"/>
        <v>0</v>
      </c>
      <c r="Z687" s="12"/>
      <c r="AA687" s="10" t="str">
        <f t="shared" si="93"/>
        <v/>
      </c>
      <c r="AB687" s="10">
        <f t="shared" si="93"/>
        <v>856.21285714285716</v>
      </c>
      <c r="AC687" s="10" t="str">
        <f t="shared" si="93"/>
        <v/>
      </c>
      <c r="AD687" s="10" t="str">
        <f t="shared" si="92"/>
        <v/>
      </c>
      <c r="AE687" s="10" t="str">
        <f t="shared" si="92"/>
        <v/>
      </c>
      <c r="AF687" s="10" t="str">
        <f t="shared" si="92"/>
        <v/>
      </c>
      <c r="AG687" s="10" t="str">
        <f t="shared" si="84"/>
        <v/>
      </c>
      <c r="AH687" s="14">
        <f t="shared" si="89"/>
        <v>0</v>
      </c>
      <c r="AI687" s="12"/>
      <c r="AJ687" s="11" t="str">
        <f>IFERROR(VLOOKUP(A687,'[1]BP-18 Line Detail'!A$1:AJ$65536,36,FALSE),"")</f>
        <v>All Network</v>
      </c>
    </row>
    <row r="688" spans="1:36" x14ac:dyDescent="0.3">
      <c r="A688" s="15" t="s">
        <v>1739</v>
      </c>
      <c r="B688" s="29" t="str">
        <f>VLOOKUP(A688,'[1]Line Pivot'!A$1:C$65536,2,FALSE)</f>
        <v>SNOHOMISH-PUD NO. 8</v>
      </c>
      <c r="C688" s="10">
        <f>VLOOKUP(A688,'[1]Line Pivot'!A$1:C$65536,3,FALSE)</f>
        <v>2377231</v>
      </c>
      <c r="D688" s="10">
        <f>IFERROR(VLOOKUP(A688,'[1]BP-18 Line Detail'!A$1:C$65536,3,FALSE),"")</f>
        <v>2377231</v>
      </c>
      <c r="E688" s="11">
        <f t="shared" si="86"/>
        <v>0</v>
      </c>
      <c r="F688" s="12"/>
      <c r="G688" s="10">
        <f>IFERROR(VLOOKUP(A688,'[1]O&amp;M Pivot'!M$1:V$65536,10,FALSE),0)</f>
        <v>826.68857142857155</v>
      </c>
      <c r="H688" s="12"/>
      <c r="I688" s="13" t="s">
        <v>31</v>
      </c>
      <c r="J688" s="13">
        <v>1</v>
      </c>
      <c r="K688" s="13" t="s">
        <v>31</v>
      </c>
      <c r="L688" s="13" t="s">
        <v>31</v>
      </c>
      <c r="M688" s="13" t="s">
        <v>31</v>
      </c>
      <c r="N688" s="13" t="s">
        <v>31</v>
      </c>
      <c r="O688" s="13" t="s">
        <v>31</v>
      </c>
      <c r="P688" s="13">
        <f t="shared" si="87"/>
        <v>1</v>
      </c>
      <c r="Q688" s="12"/>
      <c r="R688" s="41" t="str">
        <f t="shared" si="91"/>
        <v/>
      </c>
      <c r="S688" s="41">
        <f t="shared" si="91"/>
        <v>2377231</v>
      </c>
      <c r="T688" s="41" t="str">
        <f t="shared" si="91"/>
        <v/>
      </c>
      <c r="U688" s="41" t="str">
        <f t="shared" si="90"/>
        <v/>
      </c>
      <c r="V688" s="41" t="str">
        <f t="shared" si="90"/>
        <v/>
      </c>
      <c r="W688" s="41" t="str">
        <f t="shared" si="90"/>
        <v/>
      </c>
      <c r="X688" s="41" t="str">
        <f t="shared" si="82"/>
        <v/>
      </c>
      <c r="Y688" s="14">
        <f t="shared" si="88"/>
        <v>0</v>
      </c>
      <c r="Z688" s="12"/>
      <c r="AA688" s="10" t="str">
        <f t="shared" si="93"/>
        <v/>
      </c>
      <c r="AB688" s="10">
        <f t="shared" si="93"/>
        <v>826.68857142857155</v>
      </c>
      <c r="AC688" s="10" t="str">
        <f t="shared" si="93"/>
        <v/>
      </c>
      <c r="AD688" s="10" t="str">
        <f t="shared" si="92"/>
        <v/>
      </c>
      <c r="AE688" s="10" t="str">
        <f t="shared" si="92"/>
        <v/>
      </c>
      <c r="AF688" s="10" t="str">
        <f t="shared" si="92"/>
        <v/>
      </c>
      <c r="AG688" s="10" t="str">
        <f t="shared" si="84"/>
        <v/>
      </c>
      <c r="AH688" s="14">
        <f t="shared" si="89"/>
        <v>0</v>
      </c>
      <c r="AI688" s="12"/>
      <c r="AJ688" s="11" t="str">
        <f>IFERROR(VLOOKUP(A688,'[1]BP-18 Line Detail'!A$1:AJ$65536,36,FALSE),"")</f>
        <v>All Network</v>
      </c>
    </row>
    <row r="689" spans="1:36" x14ac:dyDescent="0.3">
      <c r="A689" s="15" t="s">
        <v>1740</v>
      </c>
      <c r="B689" s="29" t="str">
        <f>VLOOKUP(A689,'[1]Line Pivot'!A$1:C$65536,2,FALSE)</f>
        <v>SNO-KING TAP TO ECHO LAKE-MONROE NO 1</v>
      </c>
      <c r="C689" s="10">
        <f>VLOOKUP(A689,'[1]Line Pivot'!A$1:C$65536,3,FALSE)</f>
        <v>5042813.8099999996</v>
      </c>
      <c r="D689" s="10">
        <f>IFERROR(VLOOKUP(A689,'[1]BP-18 Line Detail'!A$1:C$65536,3,FALSE),"")</f>
        <v>5042813.8099999996</v>
      </c>
      <c r="E689" s="11">
        <f t="shared" si="86"/>
        <v>0</v>
      </c>
      <c r="F689" s="12"/>
      <c r="G689" s="10">
        <f>IFERROR(VLOOKUP(A689,'[1]O&amp;M Pivot'!M$1:V$65536,10,FALSE),0)</f>
        <v>20034.428571428572</v>
      </c>
      <c r="H689" s="12"/>
      <c r="I689" s="13" t="s">
        <v>31</v>
      </c>
      <c r="J689" s="13">
        <v>1</v>
      </c>
      <c r="K689" s="13" t="s">
        <v>31</v>
      </c>
      <c r="L689" s="13" t="s">
        <v>31</v>
      </c>
      <c r="M689" s="13" t="s">
        <v>31</v>
      </c>
      <c r="N689" s="13" t="s">
        <v>31</v>
      </c>
      <c r="O689" s="13" t="s">
        <v>31</v>
      </c>
      <c r="P689" s="13">
        <f t="shared" si="87"/>
        <v>1</v>
      </c>
      <c r="Q689" s="12"/>
      <c r="R689" s="41" t="str">
        <f t="shared" si="91"/>
        <v/>
      </c>
      <c r="S689" s="41">
        <f t="shared" si="91"/>
        <v>5042813.8099999996</v>
      </c>
      <c r="T689" s="41" t="str">
        <f t="shared" si="91"/>
        <v/>
      </c>
      <c r="U689" s="41" t="str">
        <f t="shared" si="90"/>
        <v/>
      </c>
      <c r="V689" s="41" t="str">
        <f t="shared" si="90"/>
        <v/>
      </c>
      <c r="W689" s="41" t="str">
        <f t="shared" si="90"/>
        <v/>
      </c>
      <c r="X689" s="41" t="str">
        <f t="shared" si="82"/>
        <v/>
      </c>
      <c r="Y689" s="14">
        <f t="shared" si="88"/>
        <v>0</v>
      </c>
      <c r="Z689" s="12"/>
      <c r="AA689" s="10" t="str">
        <f t="shared" si="93"/>
        <v/>
      </c>
      <c r="AB689" s="10">
        <f t="shared" si="93"/>
        <v>20034.428571428572</v>
      </c>
      <c r="AC689" s="10" t="str">
        <f t="shared" si="93"/>
        <v/>
      </c>
      <c r="AD689" s="10" t="str">
        <f t="shared" si="92"/>
        <v/>
      </c>
      <c r="AE689" s="10" t="str">
        <f t="shared" si="92"/>
        <v/>
      </c>
      <c r="AF689" s="10" t="str">
        <f t="shared" si="92"/>
        <v/>
      </c>
      <c r="AG689" s="10" t="str">
        <f t="shared" si="84"/>
        <v/>
      </c>
      <c r="AH689" s="14">
        <f t="shared" si="89"/>
        <v>0</v>
      </c>
      <c r="AI689" s="12"/>
      <c r="AJ689" s="11" t="str">
        <f>IFERROR(VLOOKUP(A689,'[1]BP-18 Line Detail'!A$1:AJ$65536,36,FALSE),"")</f>
        <v>All Network</v>
      </c>
    </row>
    <row r="690" spans="1:36" x14ac:dyDescent="0.3">
      <c r="A690" s="15" t="s">
        <v>1741</v>
      </c>
      <c r="B690" s="29" t="str">
        <f>VLOOKUP(A690,'[1]Line Pivot'!A$1:C$65536,2,FALSE)</f>
        <v>SNO-KING-MAPLE VALLEY NO 1</v>
      </c>
      <c r="C690" s="10">
        <f>VLOOKUP(A690,'[1]Line Pivot'!A$1:C$65536,3,FALSE)</f>
        <v>1845243.16</v>
      </c>
      <c r="D690" s="10">
        <f>IFERROR(VLOOKUP(A690,'[1]BP-18 Line Detail'!A$1:C$65536,3,FALSE),"")</f>
        <v>1845243.16</v>
      </c>
      <c r="E690" s="11">
        <f t="shared" si="86"/>
        <v>0</v>
      </c>
      <c r="F690" s="12"/>
      <c r="G690" s="10">
        <f>IFERROR(VLOOKUP(A690,'[1]O&amp;M Pivot'!M$1:V$65536,10,FALSE),0)</f>
        <v>794.36142857142863</v>
      </c>
      <c r="H690" s="12"/>
      <c r="I690" s="13" t="s">
        <v>31</v>
      </c>
      <c r="J690" s="13">
        <v>1</v>
      </c>
      <c r="K690" s="13" t="s">
        <v>31</v>
      </c>
      <c r="L690" s="13" t="s">
        <v>31</v>
      </c>
      <c r="M690" s="13" t="s">
        <v>31</v>
      </c>
      <c r="N690" s="13" t="s">
        <v>31</v>
      </c>
      <c r="O690" s="13" t="s">
        <v>31</v>
      </c>
      <c r="P690" s="13">
        <f t="shared" si="87"/>
        <v>1</v>
      </c>
      <c r="Q690" s="12"/>
      <c r="R690" s="41" t="str">
        <f t="shared" si="91"/>
        <v/>
      </c>
      <c r="S690" s="41">
        <f t="shared" si="91"/>
        <v>1845243.16</v>
      </c>
      <c r="T690" s="41" t="str">
        <f t="shared" si="91"/>
        <v/>
      </c>
      <c r="U690" s="41" t="str">
        <f t="shared" si="90"/>
        <v/>
      </c>
      <c r="V690" s="41" t="str">
        <f t="shared" si="90"/>
        <v/>
      </c>
      <c r="W690" s="41" t="str">
        <f t="shared" si="90"/>
        <v/>
      </c>
      <c r="X690" s="41" t="str">
        <f t="shared" si="82"/>
        <v/>
      </c>
      <c r="Y690" s="14">
        <f t="shared" si="88"/>
        <v>0</v>
      </c>
      <c r="Z690" s="12"/>
      <c r="AA690" s="10" t="str">
        <f t="shared" si="93"/>
        <v/>
      </c>
      <c r="AB690" s="10">
        <f t="shared" si="93"/>
        <v>794.36142857142863</v>
      </c>
      <c r="AC690" s="10" t="str">
        <f t="shared" si="93"/>
        <v/>
      </c>
      <c r="AD690" s="10" t="str">
        <f t="shared" si="92"/>
        <v/>
      </c>
      <c r="AE690" s="10" t="str">
        <f t="shared" si="92"/>
        <v/>
      </c>
      <c r="AF690" s="10" t="str">
        <f t="shared" si="92"/>
        <v/>
      </c>
      <c r="AG690" s="10" t="str">
        <f t="shared" si="84"/>
        <v/>
      </c>
      <c r="AH690" s="14">
        <f t="shared" si="89"/>
        <v>0</v>
      </c>
      <c r="AI690" s="12"/>
      <c r="AJ690" s="11" t="str">
        <f>IFERROR(VLOOKUP(A690,'[1]BP-18 Line Detail'!A$1:AJ$65536,36,FALSE),"")</f>
        <v>All Network</v>
      </c>
    </row>
    <row r="691" spans="1:36" x14ac:dyDescent="0.3">
      <c r="A691" s="15" t="s">
        <v>1742</v>
      </c>
      <c r="B691" s="29" t="str">
        <f>VLOOKUP(A691,'[1]Line Pivot'!A$1:C$65536,2,FALSE)</f>
        <v>SNO-KING-MAPLE VALLEY NO. 2</v>
      </c>
      <c r="C691" s="10">
        <f>VLOOKUP(A691,'[1]Line Pivot'!A$1:C$65536,3,FALSE)</f>
        <v>651009.17999999993</v>
      </c>
      <c r="D691" s="10">
        <f>IFERROR(VLOOKUP(A691,'[1]BP-18 Line Detail'!A$1:C$65536,3,FALSE),"")</f>
        <v>651009.17999999993</v>
      </c>
      <c r="E691" s="11">
        <f t="shared" si="86"/>
        <v>0</v>
      </c>
      <c r="F691" s="12"/>
      <c r="G691" s="10">
        <f>IFERROR(VLOOKUP(A691,'[1]O&amp;M Pivot'!M$1:V$65536,10,FALSE),0)</f>
        <v>158.57428571428571</v>
      </c>
      <c r="H691" s="12"/>
      <c r="I691" s="13" t="s">
        <v>31</v>
      </c>
      <c r="J691" s="13">
        <v>1</v>
      </c>
      <c r="K691" s="13" t="s">
        <v>31</v>
      </c>
      <c r="L691" s="13" t="s">
        <v>31</v>
      </c>
      <c r="M691" s="13" t="s">
        <v>31</v>
      </c>
      <c r="N691" s="13" t="s">
        <v>31</v>
      </c>
      <c r="O691" s="13" t="s">
        <v>31</v>
      </c>
      <c r="P691" s="13">
        <f t="shared" si="87"/>
        <v>1</v>
      </c>
      <c r="Q691" s="12"/>
      <c r="R691" s="41" t="str">
        <f t="shared" si="91"/>
        <v/>
      </c>
      <c r="S691" s="41">
        <f t="shared" si="91"/>
        <v>651009.17999999993</v>
      </c>
      <c r="T691" s="41" t="str">
        <f t="shared" si="91"/>
        <v/>
      </c>
      <c r="U691" s="41" t="str">
        <f t="shared" si="90"/>
        <v/>
      </c>
      <c r="V691" s="41" t="str">
        <f t="shared" si="90"/>
        <v/>
      </c>
      <c r="W691" s="41" t="str">
        <f t="shared" si="90"/>
        <v/>
      </c>
      <c r="X691" s="41" t="str">
        <f t="shared" si="82"/>
        <v/>
      </c>
      <c r="Y691" s="14">
        <f t="shared" si="88"/>
        <v>0</v>
      </c>
      <c r="Z691" s="12"/>
      <c r="AA691" s="10" t="str">
        <f t="shared" si="93"/>
        <v/>
      </c>
      <c r="AB691" s="10">
        <f t="shared" si="93"/>
        <v>158.57428571428571</v>
      </c>
      <c r="AC691" s="10" t="str">
        <f t="shared" si="93"/>
        <v/>
      </c>
      <c r="AD691" s="10" t="str">
        <f t="shared" si="92"/>
        <v/>
      </c>
      <c r="AE691" s="10" t="str">
        <f t="shared" si="92"/>
        <v/>
      </c>
      <c r="AF691" s="10" t="str">
        <f t="shared" si="92"/>
        <v/>
      </c>
      <c r="AG691" s="10" t="str">
        <f t="shared" si="84"/>
        <v/>
      </c>
      <c r="AH691" s="14">
        <f t="shared" si="89"/>
        <v>0</v>
      </c>
      <c r="AI691" s="12"/>
      <c r="AJ691" s="11" t="str">
        <f>IFERROR(VLOOKUP(A691,'[1]BP-18 Line Detail'!A$1:AJ$65536,36,FALSE),"")</f>
        <v>All Network</v>
      </c>
    </row>
    <row r="692" spans="1:36" x14ac:dyDescent="0.3">
      <c r="A692" s="15" t="s">
        <v>1743</v>
      </c>
      <c r="B692" s="29" t="str">
        <f>VLOOKUP(A692,'[1]Line Pivot'!A$1:C$65536,2,FALSE)</f>
        <v>SOUTH ELMA-SATSOP PARK NO 1</v>
      </c>
      <c r="C692" s="10">
        <f>VLOOKUP(A692,'[1]Line Pivot'!A$1:C$65536,3,FALSE)</f>
        <v>260091.88</v>
      </c>
      <c r="D692" s="10">
        <f>IFERROR(VLOOKUP(A692,'[1]BP-18 Line Detail'!A$1:C$65536,3,FALSE),"")</f>
        <v>234697.79</v>
      </c>
      <c r="E692" s="11">
        <f t="shared" si="86"/>
        <v>0.10819910149132633</v>
      </c>
      <c r="F692" s="12"/>
      <c r="G692" s="10">
        <f>IFERROR(VLOOKUP(A692,'[1]O&amp;M Pivot'!M$1:V$65536,10,FALSE),0)</f>
        <v>6142.9914285714285</v>
      </c>
      <c r="H692" s="12"/>
      <c r="I692" s="13" t="s">
        <v>31</v>
      </c>
      <c r="J692" s="13">
        <v>1</v>
      </c>
      <c r="K692" s="13" t="s">
        <v>31</v>
      </c>
      <c r="L692" s="13" t="s">
        <v>31</v>
      </c>
      <c r="M692" s="13" t="s">
        <v>31</v>
      </c>
      <c r="N692" s="13" t="s">
        <v>31</v>
      </c>
      <c r="O692" s="13" t="s">
        <v>31</v>
      </c>
      <c r="P692" s="13">
        <f t="shared" si="87"/>
        <v>1</v>
      </c>
      <c r="Q692" s="12"/>
      <c r="R692" s="41" t="str">
        <f t="shared" si="91"/>
        <v/>
      </c>
      <c r="S692" s="41">
        <f t="shared" si="91"/>
        <v>260091.88</v>
      </c>
      <c r="T692" s="41" t="str">
        <f t="shared" si="91"/>
        <v/>
      </c>
      <c r="U692" s="41" t="str">
        <f t="shared" si="90"/>
        <v/>
      </c>
      <c r="V692" s="41" t="str">
        <f t="shared" si="90"/>
        <v/>
      </c>
      <c r="W692" s="41" t="str">
        <f t="shared" si="90"/>
        <v/>
      </c>
      <c r="X692" s="41" t="str">
        <f t="shared" si="82"/>
        <v/>
      </c>
      <c r="Y692" s="14">
        <f t="shared" si="88"/>
        <v>0</v>
      </c>
      <c r="Z692" s="12"/>
      <c r="AA692" s="10" t="str">
        <f t="shared" si="93"/>
        <v/>
      </c>
      <c r="AB692" s="10">
        <f t="shared" si="93"/>
        <v>6142.9914285714285</v>
      </c>
      <c r="AC692" s="10" t="str">
        <f t="shared" si="93"/>
        <v/>
      </c>
      <c r="AD692" s="10" t="str">
        <f t="shared" si="92"/>
        <v/>
      </c>
      <c r="AE692" s="10" t="str">
        <f t="shared" si="92"/>
        <v/>
      </c>
      <c r="AF692" s="10" t="str">
        <f t="shared" si="92"/>
        <v/>
      </c>
      <c r="AG692" s="10" t="str">
        <f t="shared" si="84"/>
        <v/>
      </c>
      <c r="AH692" s="14">
        <f t="shared" si="89"/>
        <v>0</v>
      </c>
      <c r="AI692" s="12"/>
      <c r="AJ692" s="11" t="str">
        <f>IFERROR(VLOOKUP(A692,'[1]BP-18 Line Detail'!A$1:AJ$65536,36,FALSE),"")</f>
        <v>All Network</v>
      </c>
    </row>
    <row r="693" spans="1:36" x14ac:dyDescent="0.3">
      <c r="A693" s="15" t="s">
        <v>1744</v>
      </c>
      <c r="B693" s="29" t="str">
        <f>VLOOKUP(A693,'[1]Line Pivot'!A$1:C$65536,2,FALSE)</f>
        <v>SOUTH FORK TAP TO FOREST GROVE-TILLAMOOK NO 1</v>
      </c>
      <c r="C693" s="10">
        <f>VLOOKUP(A693,'[1]Line Pivot'!A$1:C$65536,3,FALSE)</f>
        <v>9988.83</v>
      </c>
      <c r="D693" s="10">
        <f>IFERROR(VLOOKUP(A693,'[1]BP-18 Line Detail'!A$1:C$65536,3,FALSE),"")</f>
        <v>9988.83</v>
      </c>
      <c r="E693" s="11">
        <f t="shared" si="86"/>
        <v>0</v>
      </c>
      <c r="F693" s="12"/>
      <c r="G693" s="10">
        <f>IFERROR(VLOOKUP(A693,'[1]O&amp;M Pivot'!M$1:V$65536,10,FALSE),0)</f>
        <v>0</v>
      </c>
      <c r="H693" s="12"/>
      <c r="I693" s="13" t="s">
        <v>31</v>
      </c>
      <c r="J693" s="13">
        <v>1</v>
      </c>
      <c r="K693" s="13" t="s">
        <v>31</v>
      </c>
      <c r="L693" s="13" t="s">
        <v>31</v>
      </c>
      <c r="M693" s="13" t="s">
        <v>31</v>
      </c>
      <c r="N693" s="13" t="s">
        <v>31</v>
      </c>
      <c r="O693" s="13" t="s">
        <v>31</v>
      </c>
      <c r="P693" s="13">
        <f t="shared" si="87"/>
        <v>1</v>
      </c>
      <c r="Q693" s="12"/>
      <c r="R693" s="41" t="str">
        <f t="shared" si="91"/>
        <v/>
      </c>
      <c r="S693" s="41">
        <f t="shared" si="91"/>
        <v>9988.83</v>
      </c>
      <c r="T693" s="41" t="str">
        <f t="shared" si="91"/>
        <v/>
      </c>
      <c r="U693" s="41" t="str">
        <f t="shared" si="90"/>
        <v/>
      </c>
      <c r="V693" s="41" t="str">
        <f t="shared" si="90"/>
        <v/>
      </c>
      <c r="W693" s="41" t="str">
        <f t="shared" si="90"/>
        <v/>
      </c>
      <c r="X693" s="41" t="str">
        <f t="shared" si="82"/>
        <v/>
      </c>
      <c r="Y693" s="14">
        <f t="shared" si="88"/>
        <v>0</v>
      </c>
      <c r="Z693" s="12"/>
      <c r="AA693" s="10" t="str">
        <f t="shared" si="93"/>
        <v/>
      </c>
      <c r="AB693" s="10">
        <f t="shared" si="93"/>
        <v>0</v>
      </c>
      <c r="AC693" s="10" t="str">
        <f t="shared" si="93"/>
        <v/>
      </c>
      <c r="AD693" s="10" t="str">
        <f t="shared" si="92"/>
        <v/>
      </c>
      <c r="AE693" s="10" t="str">
        <f t="shared" si="92"/>
        <v/>
      </c>
      <c r="AF693" s="10" t="str">
        <f t="shared" si="92"/>
        <v/>
      </c>
      <c r="AG693" s="10" t="str">
        <f t="shared" si="84"/>
        <v/>
      </c>
      <c r="AH693" s="14">
        <f t="shared" si="89"/>
        <v>0</v>
      </c>
      <c r="AI693" s="12"/>
      <c r="AJ693" s="11" t="str">
        <f>IFERROR(VLOOKUP(A693,'[1]BP-18 Line Detail'!A$1:AJ$65536,36,FALSE),"")</f>
        <v>All Network</v>
      </c>
    </row>
    <row r="694" spans="1:36" x14ac:dyDescent="0.3">
      <c r="A694" s="15" t="s">
        <v>1745</v>
      </c>
      <c r="B694" s="29" t="str">
        <f>VLOOKUP(A694,'[1]Line Pivot'!A$1:C$65536,2,FALSE)</f>
        <v>SOUTH TACOMA-SOUTHWEST NO 1</v>
      </c>
      <c r="C694" s="10">
        <f>VLOOKUP(A694,'[1]Line Pivot'!A$1:C$65536,3,FALSE)</f>
        <v>1609956.6629999997</v>
      </c>
      <c r="D694" s="10">
        <f>IFERROR(VLOOKUP(A694,'[1]BP-18 Line Detail'!A$1:C$65536,3,FALSE),"")</f>
        <v>1251271.5529999998</v>
      </c>
      <c r="E694" s="11">
        <f t="shared" si="86"/>
        <v>0.28665648886529105</v>
      </c>
      <c r="F694" s="12"/>
      <c r="G694" s="10">
        <f>IFERROR(VLOOKUP(A694,'[1]O&amp;M Pivot'!M$1:V$65536,10,FALSE),0)</f>
        <v>5558.1157142857137</v>
      </c>
      <c r="H694" s="12"/>
      <c r="I694" s="13" t="s">
        <v>31</v>
      </c>
      <c r="J694" s="13">
        <v>1</v>
      </c>
      <c r="K694" s="13" t="s">
        <v>31</v>
      </c>
      <c r="L694" s="13" t="s">
        <v>31</v>
      </c>
      <c r="M694" s="13" t="s">
        <v>31</v>
      </c>
      <c r="N694" s="13" t="s">
        <v>31</v>
      </c>
      <c r="O694" s="13" t="s">
        <v>31</v>
      </c>
      <c r="P694" s="13">
        <f t="shared" si="87"/>
        <v>1</v>
      </c>
      <c r="Q694" s="12"/>
      <c r="R694" s="41" t="str">
        <f t="shared" si="91"/>
        <v/>
      </c>
      <c r="S694" s="41">
        <f t="shared" si="91"/>
        <v>1609956.6629999997</v>
      </c>
      <c r="T694" s="41" t="str">
        <f t="shared" si="91"/>
        <v/>
      </c>
      <c r="U694" s="41" t="str">
        <f t="shared" si="90"/>
        <v/>
      </c>
      <c r="V694" s="41" t="str">
        <f t="shared" si="90"/>
        <v/>
      </c>
      <c r="W694" s="41" t="str">
        <f t="shared" si="90"/>
        <v/>
      </c>
      <c r="X694" s="41" t="str">
        <f t="shared" si="82"/>
        <v/>
      </c>
      <c r="Y694" s="14">
        <f t="shared" si="88"/>
        <v>0</v>
      </c>
      <c r="Z694" s="12"/>
      <c r="AA694" s="10" t="str">
        <f t="shared" si="93"/>
        <v/>
      </c>
      <c r="AB694" s="10">
        <f t="shared" si="93"/>
        <v>5558.1157142857137</v>
      </c>
      <c r="AC694" s="10" t="str">
        <f t="shared" si="93"/>
        <v/>
      </c>
      <c r="AD694" s="10" t="str">
        <f t="shared" si="92"/>
        <v/>
      </c>
      <c r="AE694" s="10" t="str">
        <f t="shared" si="92"/>
        <v/>
      </c>
      <c r="AF694" s="10" t="str">
        <f t="shared" si="92"/>
        <v/>
      </c>
      <c r="AG694" s="10" t="str">
        <f t="shared" si="84"/>
        <v/>
      </c>
      <c r="AH694" s="14">
        <f t="shared" si="89"/>
        <v>0</v>
      </c>
      <c r="AI694" s="12"/>
      <c r="AJ694" s="11" t="str">
        <f>IFERROR(VLOOKUP(A694,'[1]BP-18 Line Detail'!A$1:AJ$65536,36,FALSE),"")</f>
        <v>All Network</v>
      </c>
    </row>
    <row r="695" spans="1:36" x14ac:dyDescent="0.3">
      <c r="A695" s="15" t="s">
        <v>1746</v>
      </c>
      <c r="B695" s="29" t="str">
        <f>VLOOKUP(A695,'[1]Line Pivot'!A$1:C$65536,2,FALSE)</f>
        <v>SOUTH TACOMA-WHITE RIVER NO 1</v>
      </c>
      <c r="C695" s="10">
        <f>VLOOKUP(A695,'[1]Line Pivot'!A$1:C$65536,3,FALSE)</f>
        <v>339175.19</v>
      </c>
      <c r="D695" s="10">
        <f>IFERROR(VLOOKUP(A695,'[1]BP-18 Line Detail'!A$1:C$65536,3,FALSE),"")</f>
        <v>339175.19</v>
      </c>
      <c r="E695" s="11">
        <f t="shared" si="86"/>
        <v>0</v>
      </c>
      <c r="F695" s="12"/>
      <c r="G695" s="10">
        <f>IFERROR(VLOOKUP(A695,'[1]O&amp;M Pivot'!M$1:V$65536,10,FALSE),0)</f>
        <v>6697.3614285714284</v>
      </c>
      <c r="H695" s="12"/>
      <c r="I695" s="13" t="s">
        <v>31</v>
      </c>
      <c r="J695" s="13">
        <v>1</v>
      </c>
      <c r="K695" s="13" t="s">
        <v>31</v>
      </c>
      <c r="L695" s="13" t="s">
        <v>31</v>
      </c>
      <c r="M695" s="13" t="s">
        <v>31</v>
      </c>
      <c r="N695" s="13" t="s">
        <v>31</v>
      </c>
      <c r="O695" s="13" t="s">
        <v>31</v>
      </c>
      <c r="P695" s="13">
        <f t="shared" si="87"/>
        <v>1</v>
      </c>
      <c r="Q695" s="12"/>
      <c r="R695" s="41" t="str">
        <f t="shared" si="91"/>
        <v/>
      </c>
      <c r="S695" s="41">
        <f t="shared" si="91"/>
        <v>339175.19</v>
      </c>
      <c r="T695" s="41" t="str">
        <f t="shared" si="91"/>
        <v/>
      </c>
      <c r="U695" s="41" t="str">
        <f t="shared" si="90"/>
        <v/>
      </c>
      <c r="V695" s="41" t="str">
        <f t="shared" si="90"/>
        <v/>
      </c>
      <c r="W695" s="41" t="str">
        <f t="shared" si="90"/>
        <v/>
      </c>
      <c r="X695" s="41" t="str">
        <f t="shared" si="82"/>
        <v/>
      </c>
      <c r="Y695" s="14">
        <f t="shared" si="88"/>
        <v>0</v>
      </c>
      <c r="Z695" s="12"/>
      <c r="AA695" s="10" t="str">
        <f t="shared" si="93"/>
        <v/>
      </c>
      <c r="AB695" s="10">
        <f t="shared" si="93"/>
        <v>6697.3614285714284</v>
      </c>
      <c r="AC695" s="10" t="str">
        <f t="shared" si="93"/>
        <v/>
      </c>
      <c r="AD695" s="10" t="str">
        <f t="shared" si="92"/>
        <v/>
      </c>
      <c r="AE695" s="10" t="str">
        <f t="shared" si="92"/>
        <v/>
      </c>
      <c r="AF695" s="10" t="str">
        <f t="shared" si="92"/>
        <v/>
      </c>
      <c r="AG695" s="10" t="str">
        <f t="shared" si="84"/>
        <v/>
      </c>
      <c r="AH695" s="14">
        <f t="shared" si="89"/>
        <v>0</v>
      </c>
      <c r="AI695" s="12"/>
      <c r="AJ695" s="11" t="str">
        <f>IFERROR(VLOOKUP(A695,'[1]BP-18 Line Detail'!A$1:AJ$65536,36,FALSE),"")</f>
        <v>All Network</v>
      </c>
    </row>
    <row r="696" spans="1:36" x14ac:dyDescent="0.3">
      <c r="A696" s="15" t="s">
        <v>1747</v>
      </c>
      <c r="B696" s="29" t="str">
        <f>VLOOKUP(A696,'[1]Line Pivot'!A$1:C$65536,2,FALSE)</f>
        <v>SPAR CANYON - ROUND VALLEY</v>
      </c>
      <c r="C696" s="10">
        <f>VLOOKUP(A696,'[1]Line Pivot'!A$1:C$65536,3,FALSE)</f>
        <v>1264434.55</v>
      </c>
      <c r="D696" s="10">
        <f>IFERROR(VLOOKUP(A696,'[1]BP-18 Line Detail'!A$1:C$65536,3,FALSE),"")</f>
        <v>1264434.55</v>
      </c>
      <c r="E696" s="11">
        <f t="shared" si="86"/>
        <v>0</v>
      </c>
      <c r="F696" s="12"/>
      <c r="G696" s="10">
        <f>IFERROR(VLOOKUP(A696,'[1]O&amp;M Pivot'!M$1:V$65536,10,FALSE),0)</f>
        <v>9338.8200000000015</v>
      </c>
      <c r="H696" s="12"/>
      <c r="I696" s="13" t="s">
        <v>31</v>
      </c>
      <c r="J696" s="13">
        <v>1</v>
      </c>
      <c r="K696" s="13" t="s">
        <v>31</v>
      </c>
      <c r="L696" s="13" t="s">
        <v>31</v>
      </c>
      <c r="M696" s="13" t="s">
        <v>31</v>
      </c>
      <c r="N696" s="13" t="s">
        <v>31</v>
      </c>
      <c r="O696" s="13" t="s">
        <v>31</v>
      </c>
      <c r="P696" s="13">
        <f t="shared" si="87"/>
        <v>1</v>
      </c>
      <c r="Q696" s="12"/>
      <c r="R696" s="41" t="str">
        <f t="shared" si="91"/>
        <v/>
      </c>
      <c r="S696" s="41">
        <f t="shared" si="91"/>
        <v>1264434.55</v>
      </c>
      <c r="T696" s="41" t="str">
        <f t="shared" si="91"/>
        <v/>
      </c>
      <c r="U696" s="41" t="str">
        <f t="shared" si="90"/>
        <v/>
      </c>
      <c r="V696" s="41" t="str">
        <f t="shared" si="90"/>
        <v/>
      </c>
      <c r="W696" s="41" t="str">
        <f t="shared" si="90"/>
        <v/>
      </c>
      <c r="X696" s="41" t="str">
        <f t="shared" si="90"/>
        <v/>
      </c>
      <c r="Y696" s="14">
        <f t="shared" si="88"/>
        <v>0</v>
      </c>
      <c r="Z696" s="12"/>
      <c r="AA696" s="10" t="str">
        <f t="shared" si="93"/>
        <v/>
      </c>
      <c r="AB696" s="10">
        <f t="shared" si="93"/>
        <v>9338.8200000000015</v>
      </c>
      <c r="AC696" s="10" t="str">
        <f t="shared" si="93"/>
        <v/>
      </c>
      <c r="AD696" s="10" t="str">
        <f t="shared" si="92"/>
        <v/>
      </c>
      <c r="AE696" s="10" t="str">
        <f t="shared" si="92"/>
        <v/>
      </c>
      <c r="AF696" s="10" t="str">
        <f t="shared" si="92"/>
        <v/>
      </c>
      <c r="AG696" s="10" t="str">
        <f t="shared" si="84"/>
        <v/>
      </c>
      <c r="AH696" s="14">
        <f t="shared" si="89"/>
        <v>0</v>
      </c>
      <c r="AI696" s="12"/>
      <c r="AJ696" s="11" t="str">
        <f>IFERROR(VLOOKUP(A696,'[1]BP-18 Line Detail'!A$1:AJ$65536,36,FALSE),"")</f>
        <v>All Network</v>
      </c>
    </row>
    <row r="697" spans="1:36" x14ac:dyDescent="0.3">
      <c r="A697" s="15" t="s">
        <v>1748</v>
      </c>
      <c r="B697" s="29" t="str">
        <f>VLOOKUP(A697,'[1]Line Pivot'!A$1:C$65536,2,FALSE)</f>
        <v>SPEARFISH TAP TO CHENOWETH-GOLDENDALE NO 1</v>
      </c>
      <c r="C697" s="10">
        <f>VLOOKUP(A697,'[1]Line Pivot'!A$1:C$65536,3,FALSE)</f>
        <v>113617.11</v>
      </c>
      <c r="D697" s="10">
        <f>IFERROR(VLOOKUP(A697,'[1]BP-18 Line Detail'!A$1:C$65536,3,FALSE),"")</f>
        <v>113617.11</v>
      </c>
      <c r="E697" s="11">
        <f t="shared" si="86"/>
        <v>0</v>
      </c>
      <c r="F697" s="12"/>
      <c r="G697" s="10">
        <f>IFERROR(VLOOKUP(A697,'[1]O&amp;M Pivot'!M$1:V$65536,10,FALSE),0)</f>
        <v>1423.8157142857144</v>
      </c>
      <c r="H697" s="12"/>
      <c r="I697" s="13" t="s">
        <v>31</v>
      </c>
      <c r="J697" s="13">
        <v>1</v>
      </c>
      <c r="K697" s="13" t="s">
        <v>31</v>
      </c>
      <c r="L697" s="13" t="s">
        <v>31</v>
      </c>
      <c r="M697" s="13" t="s">
        <v>31</v>
      </c>
      <c r="N697" s="13" t="s">
        <v>31</v>
      </c>
      <c r="O697" s="13" t="s">
        <v>31</v>
      </c>
      <c r="P697" s="13">
        <f t="shared" si="87"/>
        <v>1</v>
      </c>
      <c r="Q697" s="12"/>
      <c r="R697" s="41" t="str">
        <f t="shared" si="91"/>
        <v/>
      </c>
      <c r="S697" s="41">
        <f t="shared" si="91"/>
        <v>113617.11</v>
      </c>
      <c r="T697" s="41" t="str">
        <f t="shared" si="91"/>
        <v/>
      </c>
      <c r="U697" s="41" t="str">
        <f t="shared" si="90"/>
        <v/>
      </c>
      <c r="V697" s="41" t="str">
        <f t="shared" si="90"/>
        <v/>
      </c>
      <c r="W697" s="41" t="str">
        <f t="shared" si="90"/>
        <v/>
      </c>
      <c r="X697" s="41" t="str">
        <f t="shared" si="90"/>
        <v/>
      </c>
      <c r="Y697" s="14">
        <f t="shared" si="88"/>
        <v>0</v>
      </c>
      <c r="Z697" s="12"/>
      <c r="AA697" s="10" t="str">
        <f t="shared" si="93"/>
        <v/>
      </c>
      <c r="AB697" s="10">
        <f t="shared" si="93"/>
        <v>1423.8157142857144</v>
      </c>
      <c r="AC697" s="10" t="str">
        <f t="shared" si="93"/>
        <v/>
      </c>
      <c r="AD697" s="10" t="str">
        <f t="shared" si="92"/>
        <v/>
      </c>
      <c r="AE697" s="10" t="str">
        <f t="shared" si="92"/>
        <v/>
      </c>
      <c r="AF697" s="10" t="str">
        <f t="shared" si="92"/>
        <v/>
      </c>
      <c r="AG697" s="10" t="str">
        <f t="shared" si="84"/>
        <v/>
      </c>
      <c r="AH697" s="14">
        <f t="shared" si="89"/>
        <v>0</v>
      </c>
      <c r="AI697" s="12"/>
      <c r="AJ697" s="11" t="str">
        <f>IFERROR(VLOOKUP(A697,'[1]BP-18 Line Detail'!A$1:AJ$65536,36,FALSE),"")</f>
        <v>All Network</v>
      </c>
    </row>
    <row r="698" spans="1:36" x14ac:dyDescent="0.3">
      <c r="A698" s="15" t="s">
        <v>1749</v>
      </c>
      <c r="B698" s="29" t="str">
        <f>VLOOKUP(A698,'[1]Line Pivot'!A$1:C$65536,2,FALSE)</f>
        <v>SPIRIT TAP TO COLVILLE-BOUNDARY NO 1</v>
      </c>
      <c r="C698" s="10">
        <f>VLOOKUP(A698,'[1]Line Pivot'!A$1:C$65536,3,FALSE)</f>
        <v>928400.5199999999</v>
      </c>
      <c r="D698" s="10">
        <f>IFERROR(VLOOKUP(A698,'[1]BP-18 Line Detail'!A$1:C$65536,3,FALSE),"")</f>
        <v>928400.5199999999</v>
      </c>
      <c r="E698" s="11">
        <f t="shared" si="86"/>
        <v>0</v>
      </c>
      <c r="F698" s="12"/>
      <c r="G698" s="10">
        <f>IFERROR(VLOOKUP(A698,'[1]O&amp;M Pivot'!M$1:V$65536,10,FALSE),0)</f>
        <v>3353.6542857142854</v>
      </c>
      <c r="H698" s="12"/>
      <c r="I698" s="13" t="s">
        <v>31</v>
      </c>
      <c r="J698" s="13">
        <v>1</v>
      </c>
      <c r="K698" s="13" t="s">
        <v>31</v>
      </c>
      <c r="L698" s="13" t="s">
        <v>31</v>
      </c>
      <c r="M698" s="13" t="s">
        <v>31</v>
      </c>
      <c r="N698" s="13" t="s">
        <v>31</v>
      </c>
      <c r="O698" s="13" t="s">
        <v>31</v>
      </c>
      <c r="P698" s="13">
        <f t="shared" si="87"/>
        <v>1</v>
      </c>
      <c r="Q698" s="12"/>
      <c r="R698" s="41" t="str">
        <f t="shared" si="91"/>
        <v/>
      </c>
      <c r="S698" s="41">
        <f t="shared" si="91"/>
        <v>928400.5199999999</v>
      </c>
      <c r="T698" s="41" t="str">
        <f t="shared" si="91"/>
        <v/>
      </c>
      <c r="U698" s="41" t="str">
        <f t="shared" si="90"/>
        <v/>
      </c>
      <c r="V698" s="41" t="str">
        <f t="shared" si="90"/>
        <v/>
      </c>
      <c r="W698" s="41" t="str">
        <f t="shared" si="90"/>
        <v/>
      </c>
      <c r="X698" s="41" t="str">
        <f t="shared" si="90"/>
        <v/>
      </c>
      <c r="Y698" s="14">
        <f t="shared" si="88"/>
        <v>0</v>
      </c>
      <c r="Z698" s="12"/>
      <c r="AA698" s="10" t="str">
        <f t="shared" si="93"/>
        <v/>
      </c>
      <c r="AB698" s="10">
        <f t="shared" si="93"/>
        <v>3353.6542857142854</v>
      </c>
      <c r="AC698" s="10" t="str">
        <f t="shared" si="93"/>
        <v/>
      </c>
      <c r="AD698" s="10" t="str">
        <f t="shared" si="92"/>
        <v/>
      </c>
      <c r="AE698" s="10" t="str">
        <f t="shared" si="92"/>
        <v/>
      </c>
      <c r="AF698" s="10" t="str">
        <f t="shared" si="92"/>
        <v/>
      </c>
      <c r="AG698" s="10" t="str">
        <f t="shared" si="84"/>
        <v/>
      </c>
      <c r="AH698" s="14">
        <f t="shared" si="89"/>
        <v>0</v>
      </c>
      <c r="AI698" s="12"/>
      <c r="AJ698" s="11" t="str">
        <f>IFERROR(VLOOKUP(A698,'[1]BP-18 Line Detail'!A$1:AJ$65536,36,FALSE),"")</f>
        <v>All Network</v>
      </c>
    </row>
    <row r="699" spans="1:36" x14ac:dyDescent="0.3">
      <c r="A699" s="15" t="s">
        <v>1750</v>
      </c>
      <c r="B699" s="29" t="str">
        <f>VLOOKUP(A699,'[1]Line Pivot'!A$1:C$65536,2,FALSE)</f>
        <v>SPRING CREEK-WINE COUNTRY NO 1</v>
      </c>
      <c r="C699" s="10">
        <f>VLOOKUP(A699,'[1]Line Pivot'!A$1:C$65536,3,FALSE)</f>
        <v>3820777.2150000003</v>
      </c>
      <c r="D699" s="10">
        <f>IFERROR(VLOOKUP(A699,'[1]BP-18 Line Detail'!A$1:C$65536,3,FALSE),"")</f>
        <v>3820777.2149999999</v>
      </c>
      <c r="E699" s="11">
        <f t="shared" si="86"/>
        <v>1.2187606371803054E-16</v>
      </c>
      <c r="F699" s="12"/>
      <c r="G699" s="10">
        <f>IFERROR(VLOOKUP(A699,'[1]O&amp;M Pivot'!M$1:V$65536,10,FALSE),0)</f>
        <v>11971.405714285716</v>
      </c>
      <c r="H699" s="12"/>
      <c r="I699" s="13" t="s">
        <v>31</v>
      </c>
      <c r="J699" s="13">
        <v>1</v>
      </c>
      <c r="K699" s="13" t="s">
        <v>31</v>
      </c>
      <c r="L699" s="13" t="s">
        <v>31</v>
      </c>
      <c r="M699" s="13" t="s">
        <v>31</v>
      </c>
      <c r="N699" s="13" t="s">
        <v>31</v>
      </c>
      <c r="O699" s="13" t="s">
        <v>31</v>
      </c>
      <c r="P699" s="13">
        <f t="shared" si="87"/>
        <v>1</v>
      </c>
      <c r="Q699" s="12"/>
      <c r="R699" s="41" t="str">
        <f t="shared" si="91"/>
        <v/>
      </c>
      <c r="S699" s="41">
        <f t="shared" si="91"/>
        <v>3820777.2150000003</v>
      </c>
      <c r="T699" s="41" t="str">
        <f t="shared" si="91"/>
        <v/>
      </c>
      <c r="U699" s="41" t="str">
        <f t="shared" si="90"/>
        <v/>
      </c>
      <c r="V699" s="41" t="str">
        <f t="shared" si="90"/>
        <v/>
      </c>
      <c r="W699" s="41" t="str">
        <f t="shared" si="90"/>
        <v/>
      </c>
      <c r="X699" s="41" t="str">
        <f t="shared" si="90"/>
        <v/>
      </c>
      <c r="Y699" s="14">
        <f t="shared" si="88"/>
        <v>0</v>
      </c>
      <c r="Z699" s="12"/>
      <c r="AA699" s="10" t="str">
        <f t="shared" si="93"/>
        <v/>
      </c>
      <c r="AB699" s="10">
        <f t="shared" si="93"/>
        <v>11971.405714285716</v>
      </c>
      <c r="AC699" s="10" t="str">
        <f t="shared" si="93"/>
        <v/>
      </c>
      <c r="AD699" s="10" t="str">
        <f t="shared" si="92"/>
        <v/>
      </c>
      <c r="AE699" s="10" t="str">
        <f t="shared" si="92"/>
        <v/>
      </c>
      <c r="AF699" s="10" t="str">
        <f t="shared" si="92"/>
        <v/>
      </c>
      <c r="AG699" s="10" t="str">
        <f t="shared" si="84"/>
        <v/>
      </c>
      <c r="AH699" s="14">
        <f t="shared" si="89"/>
        <v>0</v>
      </c>
      <c r="AI699" s="12"/>
      <c r="AJ699" s="11" t="str">
        <f>IFERROR(VLOOKUP(A699,'[1]BP-18 Line Detail'!A$1:AJ$65536,36,FALSE),"")</f>
        <v>All Network</v>
      </c>
    </row>
    <row r="700" spans="1:36" x14ac:dyDescent="0.3">
      <c r="A700" s="15" t="s">
        <v>1751</v>
      </c>
      <c r="B700" s="29" t="str">
        <f>VLOOKUP(A700,'[1]Line Pivot'!A$1:C$65536,2,FALSE)</f>
        <v>ST HELENS-ALLSTON NO 1</v>
      </c>
      <c r="C700" s="10">
        <f>VLOOKUP(A700,'[1]Line Pivot'!A$1:C$65536,3,FALSE)</f>
        <v>5556447.4299999997</v>
      </c>
      <c r="D700" s="10">
        <f>IFERROR(VLOOKUP(A700,'[1]BP-18 Line Detail'!A$1:C$65536,3,FALSE),"")</f>
        <v>5360148.6399999997</v>
      </c>
      <c r="E700" s="11">
        <f t="shared" si="86"/>
        <v>3.6621893007802865E-2</v>
      </c>
      <c r="F700" s="12"/>
      <c r="G700" s="10">
        <f>IFERROR(VLOOKUP(A700,'[1]O&amp;M Pivot'!M$1:V$65536,10,FALSE),0)</f>
        <v>14463.529999999999</v>
      </c>
      <c r="H700" s="12"/>
      <c r="I700" s="13" t="s">
        <v>31</v>
      </c>
      <c r="J700" s="13">
        <v>1</v>
      </c>
      <c r="K700" s="13" t="s">
        <v>31</v>
      </c>
      <c r="L700" s="13" t="s">
        <v>31</v>
      </c>
      <c r="M700" s="13" t="s">
        <v>31</v>
      </c>
      <c r="N700" s="13" t="s">
        <v>31</v>
      </c>
      <c r="O700" s="13" t="s">
        <v>31</v>
      </c>
      <c r="P700" s="13">
        <f t="shared" si="87"/>
        <v>1</v>
      </c>
      <c r="Q700" s="12"/>
      <c r="R700" s="41" t="str">
        <f t="shared" si="91"/>
        <v/>
      </c>
      <c r="S700" s="41">
        <f t="shared" si="91"/>
        <v>5556447.4299999997</v>
      </c>
      <c r="T700" s="41" t="str">
        <f t="shared" si="91"/>
        <v/>
      </c>
      <c r="U700" s="41" t="str">
        <f t="shared" si="90"/>
        <v/>
      </c>
      <c r="V700" s="41" t="str">
        <f t="shared" si="90"/>
        <v/>
      </c>
      <c r="W700" s="41" t="str">
        <f t="shared" si="90"/>
        <v/>
      </c>
      <c r="X700" s="41" t="str">
        <f t="shared" si="90"/>
        <v/>
      </c>
      <c r="Y700" s="14">
        <f t="shared" si="88"/>
        <v>0</v>
      </c>
      <c r="Z700" s="12"/>
      <c r="AA700" s="10" t="str">
        <f t="shared" si="93"/>
        <v/>
      </c>
      <c r="AB700" s="10">
        <f t="shared" si="93"/>
        <v>14463.529999999999</v>
      </c>
      <c r="AC700" s="10" t="str">
        <f t="shared" si="93"/>
        <v/>
      </c>
      <c r="AD700" s="10" t="str">
        <f t="shared" si="92"/>
        <v/>
      </c>
      <c r="AE700" s="10" t="str">
        <f t="shared" si="92"/>
        <v/>
      </c>
      <c r="AF700" s="10" t="str">
        <f t="shared" si="92"/>
        <v/>
      </c>
      <c r="AG700" s="10" t="str">
        <f t="shared" si="92"/>
        <v/>
      </c>
      <c r="AH700" s="14">
        <f t="shared" si="89"/>
        <v>0</v>
      </c>
      <c r="AI700" s="12"/>
      <c r="AJ700" s="11" t="str">
        <f>IFERROR(VLOOKUP(A700,'[1]BP-18 Line Detail'!A$1:AJ$65536,36,FALSE),"")</f>
        <v>All Network</v>
      </c>
    </row>
    <row r="701" spans="1:36" x14ac:dyDescent="0.3">
      <c r="A701" s="15" t="s">
        <v>1752</v>
      </c>
      <c r="B701" s="29" t="str">
        <f>VLOOKUP(A701,'[1]Line Pivot'!A$1:C$65536,2,FALSE)</f>
        <v>ST JOHNS TAP TO KEELER-OREGON CITY NO 2</v>
      </c>
      <c r="C701" s="10">
        <f>VLOOKUP(A701,'[1]Line Pivot'!A$1:C$65536,3,FALSE)</f>
        <v>2120</v>
      </c>
      <c r="D701" s="10">
        <f>IFERROR(VLOOKUP(A701,'[1]BP-18 Line Detail'!A$1:C$65536,3,FALSE),"")</f>
        <v>2120</v>
      </c>
      <c r="E701" s="11">
        <f t="shared" si="86"/>
        <v>0</v>
      </c>
      <c r="F701" s="12"/>
      <c r="G701" s="10">
        <f>IFERROR(VLOOKUP(A701,'[1]O&amp;M Pivot'!M$1:V$65536,10,FALSE),0)</f>
        <v>0</v>
      </c>
      <c r="H701" s="12"/>
      <c r="I701" s="13" t="s">
        <v>31</v>
      </c>
      <c r="J701" s="13">
        <v>1</v>
      </c>
      <c r="K701" s="13" t="s">
        <v>31</v>
      </c>
      <c r="L701" s="13" t="s">
        <v>31</v>
      </c>
      <c r="M701" s="13" t="s">
        <v>31</v>
      </c>
      <c r="N701" s="13" t="s">
        <v>31</v>
      </c>
      <c r="O701" s="13" t="s">
        <v>31</v>
      </c>
      <c r="P701" s="13">
        <f t="shared" si="87"/>
        <v>1</v>
      </c>
      <c r="Q701" s="12"/>
      <c r="R701" s="41" t="str">
        <f t="shared" si="91"/>
        <v/>
      </c>
      <c r="S701" s="41">
        <f t="shared" si="91"/>
        <v>2120</v>
      </c>
      <c r="T701" s="41" t="str">
        <f t="shared" si="91"/>
        <v/>
      </c>
      <c r="U701" s="41" t="str">
        <f t="shared" si="90"/>
        <v/>
      </c>
      <c r="V701" s="41" t="str">
        <f t="shared" si="90"/>
        <v/>
      </c>
      <c r="W701" s="41" t="str">
        <f t="shared" si="90"/>
        <v/>
      </c>
      <c r="X701" s="41" t="str">
        <f t="shared" si="90"/>
        <v/>
      </c>
      <c r="Y701" s="14">
        <f t="shared" si="88"/>
        <v>0</v>
      </c>
      <c r="Z701" s="12"/>
      <c r="AA701" s="10" t="str">
        <f t="shared" si="93"/>
        <v/>
      </c>
      <c r="AB701" s="10">
        <f t="shared" si="93"/>
        <v>0</v>
      </c>
      <c r="AC701" s="10" t="str">
        <f t="shared" si="93"/>
        <v/>
      </c>
      <c r="AD701" s="10" t="str">
        <f t="shared" si="92"/>
        <v/>
      </c>
      <c r="AE701" s="10" t="str">
        <f t="shared" si="92"/>
        <v/>
      </c>
      <c r="AF701" s="10" t="str">
        <f t="shared" si="92"/>
        <v/>
      </c>
      <c r="AG701" s="10" t="str">
        <f t="shared" si="92"/>
        <v/>
      </c>
      <c r="AH701" s="14">
        <f t="shared" si="89"/>
        <v>0</v>
      </c>
      <c r="AI701" s="12"/>
      <c r="AJ701" s="11" t="str">
        <f>IFERROR(VLOOKUP(A701,'[1]BP-18 Line Detail'!A$1:AJ$65536,36,FALSE),"")</f>
        <v>All Network</v>
      </c>
    </row>
    <row r="702" spans="1:36" x14ac:dyDescent="0.3">
      <c r="A702" s="15" t="s">
        <v>1753</v>
      </c>
      <c r="B702" s="29" t="str">
        <f>VLOOKUP(A702,'[1]Line Pivot'!A$1:C$65536,2,FALSE)</f>
        <v>ST JOHNS-KEELER NO 2</v>
      </c>
      <c r="C702" s="10">
        <f>VLOOKUP(A702,'[1]Line Pivot'!A$1:C$65536,3,FALSE)</f>
        <v>571146.81999999995</v>
      </c>
      <c r="D702" s="10">
        <f>IFERROR(VLOOKUP(A702,'[1]BP-18 Line Detail'!A$1:C$65536,3,FALSE),"")</f>
        <v>571146.81999999995</v>
      </c>
      <c r="E702" s="11">
        <f t="shared" si="86"/>
        <v>0</v>
      </c>
      <c r="F702" s="12"/>
      <c r="G702" s="10">
        <f>IFERROR(VLOOKUP(A702,'[1]O&amp;M Pivot'!M$1:V$65536,10,FALSE),0)</f>
        <v>9656.2442857142869</v>
      </c>
      <c r="H702" s="12"/>
      <c r="I702" s="13" t="s">
        <v>31</v>
      </c>
      <c r="J702" s="13">
        <v>1</v>
      </c>
      <c r="K702" s="13" t="s">
        <v>31</v>
      </c>
      <c r="L702" s="13" t="s">
        <v>31</v>
      </c>
      <c r="M702" s="13" t="s">
        <v>31</v>
      </c>
      <c r="N702" s="13" t="s">
        <v>31</v>
      </c>
      <c r="O702" s="13" t="s">
        <v>31</v>
      </c>
      <c r="P702" s="13">
        <f t="shared" si="87"/>
        <v>1</v>
      </c>
      <c r="Q702" s="12"/>
      <c r="R702" s="41" t="str">
        <f t="shared" si="91"/>
        <v/>
      </c>
      <c r="S702" s="41">
        <f t="shared" si="91"/>
        <v>571146.81999999995</v>
      </c>
      <c r="T702" s="41" t="str">
        <f t="shared" si="91"/>
        <v/>
      </c>
      <c r="U702" s="41" t="str">
        <f t="shared" si="90"/>
        <v/>
      </c>
      <c r="V702" s="41" t="str">
        <f t="shared" si="90"/>
        <v/>
      </c>
      <c r="W702" s="41" t="str">
        <f t="shared" si="90"/>
        <v/>
      </c>
      <c r="X702" s="41" t="str">
        <f t="shared" si="90"/>
        <v/>
      </c>
      <c r="Y702" s="14">
        <f t="shared" si="88"/>
        <v>0</v>
      </c>
      <c r="Z702" s="12"/>
      <c r="AA702" s="10" t="str">
        <f t="shared" si="93"/>
        <v/>
      </c>
      <c r="AB702" s="10">
        <f t="shared" si="93"/>
        <v>9656.2442857142869</v>
      </c>
      <c r="AC702" s="10" t="str">
        <f t="shared" si="93"/>
        <v/>
      </c>
      <c r="AD702" s="10" t="str">
        <f t="shared" si="92"/>
        <v/>
      </c>
      <c r="AE702" s="10" t="str">
        <f t="shared" si="92"/>
        <v/>
      </c>
      <c r="AF702" s="10" t="str">
        <f t="shared" si="92"/>
        <v/>
      </c>
      <c r="AG702" s="10" t="str">
        <f t="shared" si="92"/>
        <v/>
      </c>
      <c r="AH702" s="14">
        <f t="shared" si="89"/>
        <v>0</v>
      </c>
      <c r="AI702" s="12"/>
      <c r="AJ702" s="11" t="str">
        <f>IFERROR(VLOOKUP(A702,'[1]BP-18 Line Detail'!A$1:AJ$65536,36,FALSE),"")</f>
        <v>All Network</v>
      </c>
    </row>
    <row r="703" spans="1:36" x14ac:dyDescent="0.3">
      <c r="A703" s="15" t="s">
        <v>1754</v>
      </c>
      <c r="B703" s="29" t="str">
        <f>VLOOKUP(A703,'[1]Line Pivot'!A$1:C$65536,2,FALSE)</f>
        <v>ST JOHNS-ST HELENS NO 1</v>
      </c>
      <c r="C703" s="10">
        <f>VLOOKUP(A703,'[1]Line Pivot'!A$1:C$65536,3,FALSE)</f>
        <v>2319290.9029999999</v>
      </c>
      <c r="D703" s="10">
        <f>IFERROR(VLOOKUP(A703,'[1]BP-18 Line Detail'!A$1:C$65536,3,FALSE),"")</f>
        <v>2198570.2430000002</v>
      </c>
      <c r="E703" s="11">
        <f t="shared" si="86"/>
        <v>5.490871187052615E-2</v>
      </c>
      <c r="F703" s="12"/>
      <c r="G703" s="10">
        <f>IFERROR(VLOOKUP(A703,'[1]O&amp;M Pivot'!M$1:V$65536,10,FALSE),0)</f>
        <v>14226.511428571432</v>
      </c>
      <c r="H703" s="12"/>
      <c r="I703" s="13" t="s">
        <v>31</v>
      </c>
      <c r="J703" s="13">
        <v>1</v>
      </c>
      <c r="K703" s="13" t="s">
        <v>31</v>
      </c>
      <c r="L703" s="13" t="s">
        <v>31</v>
      </c>
      <c r="M703" s="13" t="s">
        <v>31</v>
      </c>
      <c r="N703" s="13" t="s">
        <v>31</v>
      </c>
      <c r="O703" s="13" t="s">
        <v>31</v>
      </c>
      <c r="P703" s="13">
        <f t="shared" si="87"/>
        <v>1</v>
      </c>
      <c r="Q703" s="12"/>
      <c r="R703" s="41" t="str">
        <f t="shared" si="91"/>
        <v/>
      </c>
      <c r="S703" s="41">
        <f t="shared" si="91"/>
        <v>2319290.9029999999</v>
      </c>
      <c r="T703" s="41" t="str">
        <f t="shared" si="91"/>
        <v/>
      </c>
      <c r="U703" s="41" t="str">
        <f t="shared" si="90"/>
        <v/>
      </c>
      <c r="V703" s="41" t="str">
        <f t="shared" si="90"/>
        <v/>
      </c>
      <c r="W703" s="41" t="str">
        <f t="shared" si="90"/>
        <v/>
      </c>
      <c r="X703" s="41" t="str">
        <f t="shared" si="90"/>
        <v/>
      </c>
      <c r="Y703" s="14">
        <f t="shared" si="88"/>
        <v>0</v>
      </c>
      <c r="Z703" s="12"/>
      <c r="AA703" s="10" t="str">
        <f t="shared" si="93"/>
        <v/>
      </c>
      <c r="AB703" s="10">
        <f t="shared" si="93"/>
        <v>14226.511428571432</v>
      </c>
      <c r="AC703" s="10" t="str">
        <f t="shared" si="93"/>
        <v/>
      </c>
      <c r="AD703" s="10" t="str">
        <f t="shared" si="92"/>
        <v/>
      </c>
      <c r="AE703" s="10" t="str">
        <f t="shared" si="92"/>
        <v/>
      </c>
      <c r="AF703" s="10" t="str">
        <f t="shared" si="92"/>
        <v/>
      </c>
      <c r="AG703" s="10" t="str">
        <f t="shared" si="92"/>
        <v/>
      </c>
      <c r="AH703" s="14">
        <f t="shared" si="89"/>
        <v>0</v>
      </c>
      <c r="AI703" s="12"/>
      <c r="AJ703" s="11" t="str">
        <f>IFERROR(VLOOKUP(A703,'[1]BP-18 Line Detail'!A$1:AJ$65536,36,FALSE),"")</f>
        <v>All Network</v>
      </c>
    </row>
    <row r="704" spans="1:36" x14ac:dyDescent="0.3">
      <c r="A704" s="15" t="s">
        <v>1755</v>
      </c>
      <c r="B704" s="29" t="str">
        <f>VLOOKUP(A704,'[1]Line Pivot'!A$1:C$65536,2,FALSE)</f>
        <v>SWAN VALLEY-GOSHEN NO 1</v>
      </c>
      <c r="C704" s="10">
        <f>VLOOKUP(A704,'[1]Line Pivot'!A$1:C$65536,3,FALSE)</f>
        <v>4307957.2300000004</v>
      </c>
      <c r="D704" s="10">
        <f>IFERROR(VLOOKUP(A704,'[1]BP-18 Line Detail'!A$1:C$65536,3,FALSE),"")</f>
        <v>4307957.2300000004</v>
      </c>
      <c r="E704" s="11">
        <f t="shared" si="86"/>
        <v>0</v>
      </c>
      <c r="F704" s="12"/>
      <c r="G704" s="10">
        <f>IFERROR(VLOOKUP(A704,'[1]O&amp;M Pivot'!M$1:V$65536,10,FALSE),0)</f>
        <v>18777.95285714286</v>
      </c>
      <c r="H704" s="12"/>
      <c r="I704" s="13" t="s">
        <v>31</v>
      </c>
      <c r="J704" s="13">
        <v>1</v>
      </c>
      <c r="K704" s="13" t="s">
        <v>31</v>
      </c>
      <c r="L704" s="13" t="s">
        <v>31</v>
      </c>
      <c r="M704" s="13" t="s">
        <v>31</v>
      </c>
      <c r="N704" s="13" t="s">
        <v>31</v>
      </c>
      <c r="O704" s="13" t="s">
        <v>31</v>
      </c>
      <c r="P704" s="13">
        <f t="shared" si="87"/>
        <v>1</v>
      </c>
      <c r="Q704" s="12"/>
      <c r="R704" s="41" t="str">
        <f t="shared" si="91"/>
        <v/>
      </c>
      <c r="S704" s="41">
        <f t="shared" si="91"/>
        <v>4307957.2300000004</v>
      </c>
      <c r="T704" s="41" t="str">
        <f t="shared" si="91"/>
        <v/>
      </c>
      <c r="U704" s="41" t="str">
        <f t="shared" si="90"/>
        <v/>
      </c>
      <c r="V704" s="41" t="str">
        <f t="shared" si="90"/>
        <v/>
      </c>
      <c r="W704" s="41" t="str">
        <f t="shared" si="90"/>
        <v/>
      </c>
      <c r="X704" s="41" t="str">
        <f t="shared" si="90"/>
        <v/>
      </c>
      <c r="Y704" s="14">
        <f t="shared" si="88"/>
        <v>0</v>
      </c>
      <c r="Z704" s="12"/>
      <c r="AA704" s="10" t="str">
        <f t="shared" si="93"/>
        <v/>
      </c>
      <c r="AB704" s="10">
        <f t="shared" si="93"/>
        <v>18777.95285714286</v>
      </c>
      <c r="AC704" s="10" t="str">
        <f t="shared" si="93"/>
        <v/>
      </c>
      <c r="AD704" s="10" t="str">
        <f t="shared" si="92"/>
        <v/>
      </c>
      <c r="AE704" s="10" t="str">
        <f t="shared" si="92"/>
        <v/>
      </c>
      <c r="AF704" s="10" t="str">
        <f t="shared" si="92"/>
        <v/>
      </c>
      <c r="AG704" s="10" t="str">
        <f t="shared" si="92"/>
        <v/>
      </c>
      <c r="AH704" s="14">
        <f t="shared" si="89"/>
        <v>0</v>
      </c>
      <c r="AI704" s="12"/>
      <c r="AJ704" s="11" t="str">
        <f>IFERROR(VLOOKUP(A704,'[1]BP-18 Line Detail'!A$1:AJ$65536,36,FALSE),"")</f>
        <v>All Network</v>
      </c>
    </row>
    <row r="705" spans="1:36" x14ac:dyDescent="0.3">
      <c r="A705" s="15" t="s">
        <v>1756</v>
      </c>
      <c r="B705" s="29" t="str">
        <f>VLOOKUP(A705,'[1]Line Pivot'!A$1:C$65536,2,FALSE)</f>
        <v>SWAN VALLEY-SWAN VALLEY RS FIBER SYSTEM</v>
      </c>
      <c r="C705" s="10">
        <f>VLOOKUP(A705,'[1]Line Pivot'!A$1:C$65536,3,FALSE)</f>
        <v>6689.95</v>
      </c>
      <c r="D705" s="10">
        <f>IFERROR(VLOOKUP(A705,'[1]BP-18 Line Detail'!A$1:C$65536,3,FALSE),"")</f>
        <v>6689.95</v>
      </c>
      <c r="E705" s="11">
        <f t="shared" si="86"/>
        <v>0</v>
      </c>
      <c r="F705" s="12"/>
      <c r="G705" s="10">
        <f>IFERROR(VLOOKUP(A705,'[1]O&amp;M Pivot'!M$1:V$65536,10,FALSE),0)</f>
        <v>0</v>
      </c>
      <c r="H705" s="12"/>
      <c r="I705" s="13" t="s">
        <v>31</v>
      </c>
      <c r="J705" s="13" t="s">
        <v>31</v>
      </c>
      <c r="K705" s="13" t="s">
        <v>31</v>
      </c>
      <c r="L705" s="13" t="s">
        <v>31</v>
      </c>
      <c r="M705" s="13" t="s">
        <v>31</v>
      </c>
      <c r="N705" s="13" t="s">
        <v>31</v>
      </c>
      <c r="O705" s="13">
        <v>1</v>
      </c>
      <c r="P705" s="13">
        <f t="shared" si="87"/>
        <v>1</v>
      </c>
      <c r="Q705" s="12"/>
      <c r="R705" s="41" t="str">
        <f t="shared" si="91"/>
        <v/>
      </c>
      <c r="S705" s="41" t="str">
        <f t="shared" si="91"/>
        <v/>
      </c>
      <c r="T705" s="41" t="str">
        <f t="shared" si="91"/>
        <v/>
      </c>
      <c r="U705" s="41" t="str">
        <f t="shared" si="90"/>
        <v/>
      </c>
      <c r="V705" s="41" t="str">
        <f t="shared" si="90"/>
        <v/>
      </c>
      <c r="W705" s="41" t="str">
        <f t="shared" si="90"/>
        <v/>
      </c>
      <c r="X705" s="41">
        <f t="shared" si="90"/>
        <v>6689.95</v>
      </c>
      <c r="Y705" s="14">
        <f t="shared" si="88"/>
        <v>0</v>
      </c>
      <c r="Z705" s="12"/>
      <c r="AA705" s="10" t="str">
        <f t="shared" si="93"/>
        <v/>
      </c>
      <c r="AB705" s="10" t="str">
        <f t="shared" si="93"/>
        <v/>
      </c>
      <c r="AC705" s="10" t="str">
        <f t="shared" si="93"/>
        <v/>
      </c>
      <c r="AD705" s="10" t="str">
        <f t="shared" si="92"/>
        <v/>
      </c>
      <c r="AE705" s="10" t="str">
        <f t="shared" si="92"/>
        <v/>
      </c>
      <c r="AF705" s="10" t="str">
        <f t="shared" si="92"/>
        <v/>
      </c>
      <c r="AG705" s="10">
        <f t="shared" si="92"/>
        <v>0</v>
      </c>
      <c r="AH705" s="14">
        <f t="shared" si="89"/>
        <v>0</v>
      </c>
      <c r="AI705" s="12"/>
      <c r="AJ705" s="11" t="str">
        <f>IFERROR(VLOOKUP(A705,'[1]BP-18 Line Detail'!A$1:AJ$65536,36,FALSE),"")</f>
        <v>New FY15.  All unsegmented (comm).  REM 1/29/26</v>
      </c>
    </row>
    <row r="706" spans="1:36" x14ac:dyDescent="0.3">
      <c r="A706" s="15" t="s">
        <v>1757</v>
      </c>
      <c r="B706" s="29" t="str">
        <f>VLOOKUP(A706,'[1]Line Pivot'!A$1:C$65536,2,FALSE)</f>
        <v>SWAN VALLEY-TETON NO 1</v>
      </c>
      <c r="C706" s="10">
        <f>VLOOKUP(A706,'[1]Line Pivot'!A$1:C$65536,3,FALSE)</f>
        <v>3328159.3590000002</v>
      </c>
      <c r="D706" s="10">
        <f>IFERROR(VLOOKUP(A706,'[1]BP-18 Line Detail'!A$1:C$65536,3,FALSE),"")</f>
        <v>2778703.0289999996</v>
      </c>
      <c r="E706" s="11">
        <f t="shared" si="86"/>
        <v>0.19773841402466785</v>
      </c>
      <c r="F706" s="12"/>
      <c r="G706" s="10">
        <f>IFERROR(VLOOKUP(A706,'[1]O&amp;M Pivot'!M$1:V$65536,10,FALSE),0)</f>
        <v>21068.364285714284</v>
      </c>
      <c r="H706" s="12"/>
      <c r="I706" s="13" t="s">
        <v>31</v>
      </c>
      <c r="J706" s="13">
        <v>1</v>
      </c>
      <c r="K706" s="13" t="s">
        <v>31</v>
      </c>
      <c r="L706" s="13" t="s">
        <v>31</v>
      </c>
      <c r="M706" s="13" t="s">
        <v>31</v>
      </c>
      <c r="N706" s="13" t="s">
        <v>31</v>
      </c>
      <c r="O706" s="13" t="s">
        <v>31</v>
      </c>
      <c r="P706" s="13">
        <f t="shared" si="87"/>
        <v>1</v>
      </c>
      <c r="Q706" s="12"/>
      <c r="R706" s="41" t="str">
        <f t="shared" si="91"/>
        <v/>
      </c>
      <c r="S706" s="41">
        <f t="shared" si="91"/>
        <v>3328159.3590000002</v>
      </c>
      <c r="T706" s="41" t="str">
        <f t="shared" si="91"/>
        <v/>
      </c>
      <c r="U706" s="41" t="str">
        <f t="shared" si="90"/>
        <v/>
      </c>
      <c r="V706" s="41" t="str">
        <f t="shared" si="90"/>
        <v/>
      </c>
      <c r="W706" s="41" t="str">
        <f t="shared" si="90"/>
        <v/>
      </c>
      <c r="X706" s="41" t="str">
        <f t="shared" si="90"/>
        <v/>
      </c>
      <c r="Y706" s="14">
        <f t="shared" si="88"/>
        <v>0</v>
      </c>
      <c r="Z706" s="12"/>
      <c r="AA706" s="10" t="str">
        <f t="shared" si="93"/>
        <v/>
      </c>
      <c r="AB706" s="10">
        <f t="shared" si="93"/>
        <v>21068.364285714284</v>
      </c>
      <c r="AC706" s="10" t="str">
        <f t="shared" si="93"/>
        <v/>
      </c>
      <c r="AD706" s="10" t="str">
        <f t="shared" si="92"/>
        <v/>
      </c>
      <c r="AE706" s="10" t="str">
        <f t="shared" si="92"/>
        <v/>
      </c>
      <c r="AF706" s="10" t="str">
        <f t="shared" si="92"/>
        <v/>
      </c>
      <c r="AG706" s="10" t="str">
        <f t="shared" si="92"/>
        <v/>
      </c>
      <c r="AH706" s="14">
        <f t="shared" si="89"/>
        <v>0</v>
      </c>
      <c r="AI706" s="12"/>
      <c r="AJ706" s="11" t="str">
        <f>IFERROR(VLOOKUP(A706,'[1]BP-18 Line Detail'!A$1:AJ$65536,36,FALSE),"")</f>
        <v>All Network</v>
      </c>
    </row>
    <row r="707" spans="1:36" x14ac:dyDescent="0.3">
      <c r="A707" s="15" t="s">
        <v>1758</v>
      </c>
      <c r="B707" s="29" t="str">
        <f>VLOOKUP(A707,'[1]Line Pivot'!A$1:C$65536,2,FALSE)</f>
        <v>SWAN VALLEY-TETON NO 2</v>
      </c>
      <c r="C707" s="10">
        <f>VLOOKUP(A707,'[1]Line Pivot'!A$1:C$65536,3,FALSE)</f>
        <v>20063680.689999998</v>
      </c>
      <c r="D707" s="10">
        <f>IFERROR(VLOOKUP(A707,'[1]BP-18 Line Detail'!A$1:C$65536,3,FALSE),"")</f>
        <v>20063680.689999998</v>
      </c>
      <c r="E707" s="11">
        <f t="shared" ref="E707:E770" si="94">(C707-D707)/D707</f>
        <v>0</v>
      </c>
      <c r="F707" s="12"/>
      <c r="G707" s="10">
        <f>IFERROR(VLOOKUP(A707,'[1]O&amp;M Pivot'!M$1:V$65536,10,FALSE),0)</f>
        <v>13851.362857142854</v>
      </c>
      <c r="H707" s="12"/>
      <c r="I707" s="13" t="s">
        <v>31</v>
      </c>
      <c r="J707" s="13">
        <v>1</v>
      </c>
      <c r="K707" s="13" t="s">
        <v>31</v>
      </c>
      <c r="L707" s="13" t="s">
        <v>31</v>
      </c>
      <c r="M707" s="13" t="s">
        <v>31</v>
      </c>
      <c r="N707" s="13" t="s">
        <v>31</v>
      </c>
      <c r="O707" s="13" t="s">
        <v>31</v>
      </c>
      <c r="P707" s="13">
        <f t="shared" ref="P707:P770" si="95">SUM(I707:O707)</f>
        <v>1</v>
      </c>
      <c r="Q707" s="12"/>
      <c r="R707" s="41" t="str">
        <f t="shared" si="91"/>
        <v/>
      </c>
      <c r="S707" s="41">
        <f t="shared" si="91"/>
        <v>20063680.689999998</v>
      </c>
      <c r="T707" s="41" t="str">
        <f t="shared" si="91"/>
        <v/>
      </c>
      <c r="U707" s="41" t="str">
        <f t="shared" si="90"/>
        <v/>
      </c>
      <c r="V707" s="41" t="str">
        <f t="shared" si="90"/>
        <v/>
      </c>
      <c r="W707" s="41" t="str">
        <f t="shared" si="90"/>
        <v/>
      </c>
      <c r="X707" s="41" t="str">
        <f t="shared" si="90"/>
        <v/>
      </c>
      <c r="Y707" s="14">
        <f t="shared" ref="Y707:Y770" si="96">SUM(R707:X707)-C707</f>
        <v>0</v>
      </c>
      <c r="Z707" s="12"/>
      <c r="AA707" s="10" t="str">
        <f t="shared" si="93"/>
        <v/>
      </c>
      <c r="AB707" s="10">
        <f t="shared" si="93"/>
        <v>13851.362857142854</v>
      </c>
      <c r="AC707" s="10" t="str">
        <f t="shared" si="93"/>
        <v/>
      </c>
      <c r="AD707" s="10" t="str">
        <f t="shared" si="92"/>
        <v/>
      </c>
      <c r="AE707" s="10" t="str">
        <f t="shared" si="92"/>
        <v/>
      </c>
      <c r="AF707" s="10" t="str">
        <f t="shared" si="92"/>
        <v/>
      </c>
      <c r="AG707" s="10" t="str">
        <f t="shared" si="92"/>
        <v/>
      </c>
      <c r="AH707" s="14">
        <f t="shared" ref="AH707:AH770" si="97">SUM(AA707:AG707)-G707</f>
        <v>0</v>
      </c>
      <c r="AI707" s="12"/>
      <c r="AJ707" s="11" t="str">
        <f>IFERROR(VLOOKUP(A707,'[1]BP-18 Line Detail'!A$1:AJ$65536,36,FALSE),"")</f>
        <v>All Network</v>
      </c>
    </row>
    <row r="708" spans="1:36" x14ac:dyDescent="0.3">
      <c r="A708" s="15" t="s">
        <v>1759</v>
      </c>
      <c r="B708" s="29" t="str">
        <f>VLOOKUP(A708,'[1]Line Pivot'!A$1:C$65536,2,FALSE)</f>
        <v>SWIFT TAP TO ROSS-LEXINGTON NO 1</v>
      </c>
      <c r="C708" s="10">
        <f>VLOOKUP(A708,'[1]Line Pivot'!A$1:C$65536,3,FALSE)</f>
        <v>17434.45</v>
      </c>
      <c r="D708" s="10">
        <f>IFERROR(VLOOKUP(A708,'[1]BP-18 Line Detail'!A$1:C$65536,3,FALSE),"")</f>
        <v>17434.45</v>
      </c>
      <c r="E708" s="11">
        <f t="shared" si="94"/>
        <v>0</v>
      </c>
      <c r="F708" s="12"/>
      <c r="G708" s="10">
        <f>IFERROR(VLOOKUP(A708,'[1]O&amp;M Pivot'!M$1:V$65536,10,FALSE),0)</f>
        <v>737.94714285714292</v>
      </c>
      <c r="H708" s="12"/>
      <c r="I708" s="13" t="s">
        <v>31</v>
      </c>
      <c r="J708" s="13">
        <v>1</v>
      </c>
      <c r="K708" s="13" t="s">
        <v>31</v>
      </c>
      <c r="L708" s="13" t="s">
        <v>31</v>
      </c>
      <c r="M708" s="13" t="s">
        <v>31</v>
      </c>
      <c r="N708" s="13" t="s">
        <v>31</v>
      </c>
      <c r="O708" s="13" t="s">
        <v>31</v>
      </c>
      <c r="P708" s="13">
        <f t="shared" si="95"/>
        <v>1</v>
      </c>
      <c r="Q708" s="12"/>
      <c r="R708" s="41" t="str">
        <f t="shared" si="91"/>
        <v/>
      </c>
      <c r="S708" s="41">
        <f t="shared" si="91"/>
        <v>17434.45</v>
      </c>
      <c r="T708" s="41" t="str">
        <f t="shared" si="91"/>
        <v/>
      </c>
      <c r="U708" s="41" t="str">
        <f t="shared" si="90"/>
        <v/>
      </c>
      <c r="V708" s="41" t="str">
        <f t="shared" si="90"/>
        <v/>
      </c>
      <c r="W708" s="41" t="str">
        <f t="shared" si="90"/>
        <v/>
      </c>
      <c r="X708" s="41" t="str">
        <f t="shared" si="90"/>
        <v/>
      </c>
      <c r="Y708" s="14">
        <f t="shared" si="96"/>
        <v>0</v>
      </c>
      <c r="Z708" s="12"/>
      <c r="AA708" s="10" t="str">
        <f t="shared" si="93"/>
        <v/>
      </c>
      <c r="AB708" s="10">
        <f t="shared" si="93"/>
        <v>737.94714285714292</v>
      </c>
      <c r="AC708" s="10" t="str">
        <f t="shared" si="93"/>
        <v/>
      </c>
      <c r="AD708" s="10" t="str">
        <f t="shared" si="92"/>
        <v/>
      </c>
      <c r="AE708" s="10" t="str">
        <f t="shared" si="92"/>
        <v/>
      </c>
      <c r="AF708" s="10" t="str">
        <f t="shared" si="92"/>
        <v/>
      </c>
      <c r="AG708" s="10" t="str">
        <f t="shared" si="92"/>
        <v/>
      </c>
      <c r="AH708" s="14">
        <f t="shared" si="97"/>
        <v>0</v>
      </c>
      <c r="AI708" s="12"/>
      <c r="AJ708" s="11" t="str">
        <f>IFERROR(VLOOKUP(A708,'[1]BP-18 Line Detail'!A$1:AJ$65536,36,FALSE),"")</f>
        <v>New FY13; All Network - Tap off Network to Pac</v>
      </c>
    </row>
    <row r="709" spans="1:36" x14ac:dyDescent="0.3">
      <c r="A709" s="15" t="s">
        <v>1760</v>
      </c>
      <c r="B709" s="29" t="str">
        <f>VLOOKUP(A709,'[1]Line Pivot'!A$1:C$65536,2,FALSE)</f>
        <v>T3BA'DAS TAP TO SHELTON-FAIRMONT NO 2 (MASON COUNTY PUD NO</v>
      </c>
      <c r="C709" s="10">
        <f>VLOOKUP(A709,'[1]Line Pivot'!A$1:C$65536,3,FALSE)</f>
        <v>423155.84</v>
      </c>
      <c r="D709" s="10">
        <f>IFERROR(VLOOKUP(A709,'[1]BP-18 Line Detail'!A$1:C$65536,3,FALSE),"")</f>
        <v>423155.84</v>
      </c>
      <c r="E709" s="11">
        <f t="shared" si="94"/>
        <v>0</v>
      </c>
      <c r="F709" s="12"/>
      <c r="G709" s="10">
        <f>IFERROR(VLOOKUP(A709,'[1]O&amp;M Pivot'!M$1:V$65536,10,FALSE),0)</f>
        <v>0</v>
      </c>
      <c r="H709" s="12"/>
      <c r="I709" s="13" t="s">
        <v>31</v>
      </c>
      <c r="J709" s="13">
        <v>1</v>
      </c>
      <c r="K709" s="13" t="s">
        <v>31</v>
      </c>
      <c r="L709" s="13" t="s">
        <v>31</v>
      </c>
      <c r="M709" s="13" t="s">
        <v>31</v>
      </c>
      <c r="N709" s="13" t="s">
        <v>31</v>
      </c>
      <c r="O709" s="13" t="s">
        <v>31</v>
      </c>
      <c r="P709" s="13">
        <f t="shared" si="95"/>
        <v>1</v>
      </c>
      <c r="Q709" s="12"/>
      <c r="R709" s="41" t="str">
        <f t="shared" si="91"/>
        <v/>
      </c>
      <c r="S709" s="41">
        <f t="shared" si="91"/>
        <v>423155.84</v>
      </c>
      <c r="T709" s="41" t="str">
        <f t="shared" si="91"/>
        <v/>
      </c>
      <c r="U709" s="41" t="str">
        <f t="shared" si="90"/>
        <v/>
      </c>
      <c r="V709" s="41" t="str">
        <f t="shared" si="90"/>
        <v/>
      </c>
      <c r="W709" s="41" t="str">
        <f t="shared" si="90"/>
        <v/>
      </c>
      <c r="X709" s="41" t="str">
        <f t="shared" si="90"/>
        <v/>
      </c>
      <c r="Y709" s="14">
        <f t="shared" si="96"/>
        <v>0</v>
      </c>
      <c r="Z709" s="12"/>
      <c r="AA709" s="10" t="str">
        <f t="shared" si="93"/>
        <v/>
      </c>
      <c r="AB709" s="10">
        <f t="shared" si="93"/>
        <v>0</v>
      </c>
      <c r="AC709" s="10" t="str">
        <f t="shared" si="93"/>
        <v/>
      </c>
      <c r="AD709" s="10" t="str">
        <f t="shared" si="92"/>
        <v/>
      </c>
      <c r="AE709" s="10" t="str">
        <f t="shared" si="92"/>
        <v/>
      </c>
      <c r="AF709" s="10" t="str">
        <f t="shared" si="92"/>
        <v/>
      </c>
      <c r="AG709" s="10" t="str">
        <f t="shared" si="92"/>
        <v/>
      </c>
      <c r="AH709" s="14">
        <f t="shared" si="97"/>
        <v>0</v>
      </c>
      <c r="AI709" s="12"/>
      <c r="AJ709" s="11" t="str">
        <f>IFERROR(VLOOKUP(A709,'[1]BP-18 Line Detail'!A$1:AJ$65536,36,FALSE),"")</f>
        <v>New.  All Network. REM 1/28/15</v>
      </c>
    </row>
    <row r="710" spans="1:36" x14ac:dyDescent="0.3">
      <c r="A710" s="15" t="s">
        <v>1761</v>
      </c>
      <c r="B710" s="29" t="str">
        <f>VLOOKUP(A710,'[1]Line Pivot'!A$1:C$65536,2,FALSE)</f>
        <v>TACOMA-COVINGTON NO 2</v>
      </c>
      <c r="C710" s="10">
        <f>VLOOKUP(A710,'[1]Line Pivot'!A$1:C$65536,3,FALSE)</f>
        <v>1907335.43</v>
      </c>
      <c r="D710" s="10">
        <f>IFERROR(VLOOKUP(A710,'[1]BP-18 Line Detail'!A$1:C$65536,3,FALSE),"")</f>
        <v>1907335.4299999997</v>
      </c>
      <c r="E710" s="11">
        <f t="shared" si="94"/>
        <v>1.2207115748584909E-16</v>
      </c>
      <c r="F710" s="12"/>
      <c r="G710" s="10">
        <f>IFERROR(VLOOKUP(A710,'[1]O&amp;M Pivot'!M$1:V$65536,10,FALSE),0)</f>
        <v>6668.4742857142846</v>
      </c>
      <c r="H710" s="12"/>
      <c r="I710" s="13" t="s">
        <v>31</v>
      </c>
      <c r="J710" s="13">
        <v>1</v>
      </c>
      <c r="K710" s="13" t="s">
        <v>31</v>
      </c>
      <c r="L710" s="13" t="s">
        <v>31</v>
      </c>
      <c r="M710" s="13" t="s">
        <v>31</v>
      </c>
      <c r="N710" s="13" t="s">
        <v>31</v>
      </c>
      <c r="O710" s="13" t="s">
        <v>31</v>
      </c>
      <c r="P710" s="13">
        <f t="shared" si="95"/>
        <v>1</v>
      </c>
      <c r="Q710" s="12"/>
      <c r="R710" s="41" t="str">
        <f t="shared" si="91"/>
        <v/>
      </c>
      <c r="S710" s="41">
        <f t="shared" si="91"/>
        <v>1907335.43</v>
      </c>
      <c r="T710" s="41" t="str">
        <f t="shared" si="91"/>
        <v/>
      </c>
      <c r="U710" s="41" t="str">
        <f t="shared" si="90"/>
        <v/>
      </c>
      <c r="V710" s="41" t="str">
        <f t="shared" si="90"/>
        <v/>
      </c>
      <c r="W710" s="41" t="str">
        <f t="shared" si="90"/>
        <v/>
      </c>
      <c r="X710" s="41" t="str">
        <f t="shared" si="90"/>
        <v/>
      </c>
      <c r="Y710" s="14">
        <f t="shared" si="96"/>
        <v>0</v>
      </c>
      <c r="Z710" s="12"/>
      <c r="AA710" s="10" t="str">
        <f t="shared" si="93"/>
        <v/>
      </c>
      <c r="AB710" s="10">
        <f t="shared" si="93"/>
        <v>6668.4742857142846</v>
      </c>
      <c r="AC710" s="10" t="str">
        <f t="shared" si="93"/>
        <v/>
      </c>
      <c r="AD710" s="10" t="str">
        <f t="shared" si="92"/>
        <v/>
      </c>
      <c r="AE710" s="10" t="str">
        <f t="shared" si="92"/>
        <v/>
      </c>
      <c r="AF710" s="10" t="str">
        <f t="shared" si="92"/>
        <v/>
      </c>
      <c r="AG710" s="10" t="str">
        <f t="shared" si="92"/>
        <v/>
      </c>
      <c r="AH710" s="14">
        <f t="shared" si="97"/>
        <v>0</v>
      </c>
      <c r="AI710" s="12"/>
      <c r="AJ710" s="11" t="str">
        <f>IFERROR(VLOOKUP(A710,'[1]BP-18 Line Detail'!A$1:AJ$65536,36,FALSE),"")</f>
        <v>All Network</v>
      </c>
    </row>
    <row r="711" spans="1:36" x14ac:dyDescent="0.3">
      <c r="A711" s="15" t="s">
        <v>1762</v>
      </c>
      <c r="B711" s="29" t="str">
        <f>VLOOKUP(A711,'[1]Line Pivot'!A$1:C$65536,2,FALSE)</f>
        <v>TACOMA-COVINGTON NO 3</v>
      </c>
      <c r="C711" s="10">
        <f>VLOOKUP(A711,'[1]Line Pivot'!A$1:C$65536,3,FALSE)</f>
        <v>1240294</v>
      </c>
      <c r="D711" s="10">
        <f>IFERROR(VLOOKUP(A711,'[1]BP-18 Line Detail'!A$1:C$65536,3,FALSE),"")</f>
        <v>1240294</v>
      </c>
      <c r="E711" s="11">
        <f t="shared" si="94"/>
        <v>0</v>
      </c>
      <c r="F711" s="12"/>
      <c r="G711" s="10">
        <f>IFERROR(VLOOKUP(A711,'[1]O&amp;M Pivot'!M$1:V$65536,10,FALSE),0)</f>
        <v>6668.0485714285705</v>
      </c>
      <c r="H711" s="12"/>
      <c r="I711" s="13" t="s">
        <v>31</v>
      </c>
      <c r="J711" s="13">
        <v>1</v>
      </c>
      <c r="K711" s="13" t="s">
        <v>31</v>
      </c>
      <c r="L711" s="13" t="s">
        <v>31</v>
      </c>
      <c r="M711" s="13" t="s">
        <v>31</v>
      </c>
      <c r="N711" s="13" t="s">
        <v>31</v>
      </c>
      <c r="O711" s="13" t="s">
        <v>31</v>
      </c>
      <c r="P711" s="13">
        <f t="shared" si="95"/>
        <v>1</v>
      </c>
      <c r="Q711" s="12"/>
      <c r="R711" s="41" t="str">
        <f t="shared" si="91"/>
        <v/>
      </c>
      <c r="S711" s="41">
        <f t="shared" si="91"/>
        <v>1240294</v>
      </c>
      <c r="T711" s="41" t="str">
        <f t="shared" si="91"/>
        <v/>
      </c>
      <c r="U711" s="41" t="str">
        <f t="shared" si="90"/>
        <v/>
      </c>
      <c r="V711" s="41" t="str">
        <f t="shared" si="90"/>
        <v/>
      </c>
      <c r="W711" s="41" t="str">
        <f t="shared" si="90"/>
        <v/>
      </c>
      <c r="X711" s="41" t="str">
        <f t="shared" si="90"/>
        <v/>
      </c>
      <c r="Y711" s="14">
        <f t="shared" si="96"/>
        <v>0</v>
      </c>
      <c r="Z711" s="12"/>
      <c r="AA711" s="10" t="str">
        <f t="shared" si="93"/>
        <v/>
      </c>
      <c r="AB711" s="10">
        <f t="shared" si="93"/>
        <v>6668.0485714285705</v>
      </c>
      <c r="AC711" s="10" t="str">
        <f t="shared" si="93"/>
        <v/>
      </c>
      <c r="AD711" s="10" t="str">
        <f t="shared" si="92"/>
        <v/>
      </c>
      <c r="AE711" s="10" t="str">
        <f t="shared" si="92"/>
        <v/>
      </c>
      <c r="AF711" s="10" t="str">
        <f t="shared" si="92"/>
        <v/>
      </c>
      <c r="AG711" s="10" t="str">
        <f t="shared" si="92"/>
        <v/>
      </c>
      <c r="AH711" s="14">
        <f t="shared" si="97"/>
        <v>0</v>
      </c>
      <c r="AI711" s="12"/>
      <c r="AJ711" s="11" t="str">
        <f>IFERROR(VLOOKUP(A711,'[1]BP-18 Line Detail'!A$1:AJ$65536,36,FALSE),"")</f>
        <v>All Network</v>
      </c>
    </row>
    <row r="712" spans="1:36" x14ac:dyDescent="0.3">
      <c r="A712" s="15" t="s">
        <v>1763</v>
      </c>
      <c r="B712" s="29" t="str">
        <f>VLOOKUP(A712,'[1]Line Pivot'!A$1:C$65536,2,FALSE)</f>
        <v>TACOMA-COVINGTON NO 4</v>
      </c>
      <c r="C712" s="10">
        <f>VLOOKUP(A712,'[1]Line Pivot'!A$1:C$65536,3,FALSE)</f>
        <v>1240294</v>
      </c>
      <c r="D712" s="10">
        <f>IFERROR(VLOOKUP(A712,'[1]BP-18 Line Detail'!A$1:C$65536,3,FALSE),"")</f>
        <v>1240294</v>
      </c>
      <c r="E712" s="11">
        <f t="shared" si="94"/>
        <v>0</v>
      </c>
      <c r="F712" s="12"/>
      <c r="G712" s="10">
        <f>IFERROR(VLOOKUP(A712,'[1]O&amp;M Pivot'!M$1:V$65536,10,FALSE),0)</f>
        <v>5730.6542857142858</v>
      </c>
      <c r="H712" s="12"/>
      <c r="I712" s="13" t="s">
        <v>31</v>
      </c>
      <c r="J712" s="13">
        <v>1</v>
      </c>
      <c r="K712" s="13" t="s">
        <v>31</v>
      </c>
      <c r="L712" s="13" t="s">
        <v>31</v>
      </c>
      <c r="M712" s="13" t="s">
        <v>31</v>
      </c>
      <c r="N712" s="13" t="s">
        <v>31</v>
      </c>
      <c r="O712" s="13" t="s">
        <v>31</v>
      </c>
      <c r="P712" s="13">
        <f t="shared" si="95"/>
        <v>1</v>
      </c>
      <c r="Q712" s="12"/>
      <c r="R712" s="41" t="str">
        <f t="shared" si="91"/>
        <v/>
      </c>
      <c r="S712" s="41">
        <f t="shared" si="91"/>
        <v>1240294</v>
      </c>
      <c r="T712" s="41" t="str">
        <f t="shared" si="91"/>
        <v/>
      </c>
      <c r="U712" s="41" t="str">
        <f t="shared" si="90"/>
        <v/>
      </c>
      <c r="V712" s="41" t="str">
        <f t="shared" si="90"/>
        <v/>
      </c>
      <c r="W712" s="41" t="str">
        <f t="shared" si="90"/>
        <v/>
      </c>
      <c r="X712" s="41" t="str">
        <f t="shared" si="90"/>
        <v/>
      </c>
      <c r="Y712" s="14">
        <f t="shared" si="96"/>
        <v>0</v>
      </c>
      <c r="Z712" s="12"/>
      <c r="AA712" s="10" t="str">
        <f t="shared" si="93"/>
        <v/>
      </c>
      <c r="AB712" s="10">
        <f t="shared" si="93"/>
        <v>5730.6542857142858</v>
      </c>
      <c r="AC712" s="10" t="str">
        <f t="shared" si="93"/>
        <v/>
      </c>
      <c r="AD712" s="10" t="str">
        <f t="shared" si="92"/>
        <v/>
      </c>
      <c r="AE712" s="10" t="str">
        <f t="shared" si="92"/>
        <v/>
      </c>
      <c r="AF712" s="10" t="str">
        <f t="shared" si="92"/>
        <v/>
      </c>
      <c r="AG712" s="10" t="str">
        <f t="shared" si="92"/>
        <v/>
      </c>
      <c r="AH712" s="14">
        <f t="shared" si="97"/>
        <v>0</v>
      </c>
      <c r="AI712" s="12"/>
      <c r="AJ712" s="11" t="str">
        <f>IFERROR(VLOOKUP(A712,'[1]BP-18 Line Detail'!A$1:AJ$65536,36,FALSE),"")</f>
        <v>All Network</v>
      </c>
    </row>
    <row r="713" spans="1:36" x14ac:dyDescent="0.3">
      <c r="A713" s="15" t="s">
        <v>1764</v>
      </c>
      <c r="B713" s="29" t="str">
        <f>VLOOKUP(A713,'[1]Line Pivot'!A$1:C$65536,2,FALSE)</f>
        <v>TACOMA-RAVER NO 1&amp;2 (NO 1 SECTION)</v>
      </c>
      <c r="C713" s="10">
        <f>VLOOKUP(A713,'[1]Line Pivot'!A$1:C$65536,3,FALSE)</f>
        <v>4567296.6399999997</v>
      </c>
      <c r="D713" s="10">
        <f>IFERROR(VLOOKUP(A713,'[1]BP-18 Line Detail'!A$1:C$65536,3,FALSE),"")</f>
        <v>4567296.6400000006</v>
      </c>
      <c r="E713" s="11">
        <f t="shared" si="94"/>
        <v>-2.0391112030233236E-16</v>
      </c>
      <c r="F713" s="12"/>
      <c r="G713" s="10">
        <f>IFERROR(VLOOKUP(A713,'[1]O&amp;M Pivot'!M$1:V$65536,10,FALSE),0)</f>
        <v>12641.390000000001</v>
      </c>
      <c r="H713" s="12"/>
      <c r="I713" s="13" t="s">
        <v>31</v>
      </c>
      <c r="J713" s="13">
        <v>1</v>
      </c>
      <c r="K713" s="13" t="s">
        <v>31</v>
      </c>
      <c r="L713" s="13" t="s">
        <v>31</v>
      </c>
      <c r="M713" s="13" t="s">
        <v>31</v>
      </c>
      <c r="N713" s="13" t="s">
        <v>31</v>
      </c>
      <c r="O713" s="13" t="s">
        <v>31</v>
      </c>
      <c r="P713" s="13">
        <f t="shared" si="95"/>
        <v>1</v>
      </c>
      <c r="Q713" s="12"/>
      <c r="R713" s="41" t="str">
        <f t="shared" si="91"/>
        <v/>
      </c>
      <c r="S713" s="41">
        <f t="shared" si="91"/>
        <v>4567296.6399999997</v>
      </c>
      <c r="T713" s="41" t="str">
        <f t="shared" si="91"/>
        <v/>
      </c>
      <c r="U713" s="41" t="str">
        <f t="shared" si="90"/>
        <v/>
      </c>
      <c r="V713" s="41" t="str">
        <f t="shared" si="90"/>
        <v/>
      </c>
      <c r="W713" s="41" t="str">
        <f t="shared" si="90"/>
        <v/>
      </c>
      <c r="X713" s="41" t="str">
        <f t="shared" si="90"/>
        <v/>
      </c>
      <c r="Y713" s="14">
        <f t="shared" si="96"/>
        <v>0</v>
      </c>
      <c r="Z713" s="12"/>
      <c r="AA713" s="10" t="str">
        <f t="shared" si="93"/>
        <v/>
      </c>
      <c r="AB713" s="10">
        <f t="shared" si="93"/>
        <v>12641.390000000001</v>
      </c>
      <c r="AC713" s="10" t="str">
        <f t="shared" si="93"/>
        <v/>
      </c>
      <c r="AD713" s="10" t="str">
        <f t="shared" si="92"/>
        <v/>
      </c>
      <c r="AE713" s="10" t="str">
        <f t="shared" si="92"/>
        <v/>
      </c>
      <c r="AF713" s="10" t="str">
        <f t="shared" si="92"/>
        <v/>
      </c>
      <c r="AG713" s="10" t="str">
        <f t="shared" si="92"/>
        <v/>
      </c>
      <c r="AH713" s="14">
        <f t="shared" si="97"/>
        <v>0</v>
      </c>
      <c r="AI713" s="12"/>
      <c r="AJ713" s="11" t="str">
        <f>IFERROR(VLOOKUP(A713,'[1]BP-18 Line Detail'!A$1:AJ$65536,36,FALSE),"")</f>
        <v>All Network</v>
      </c>
    </row>
    <row r="714" spans="1:36" x14ac:dyDescent="0.3">
      <c r="A714" s="15" t="s">
        <v>1765</v>
      </c>
      <c r="B714" s="29" t="str">
        <f>VLOOKUP(A714,'[1]Line Pivot'!A$1:C$65536,2,FALSE)</f>
        <v>TACOMA-RAVER NO 1&amp;2 (NO 2 SECTION)</v>
      </c>
      <c r="C714" s="10">
        <f>VLOOKUP(A714,'[1]Line Pivot'!A$1:C$65536,3,FALSE)</f>
        <v>2332326.08</v>
      </c>
      <c r="D714" s="10">
        <f>IFERROR(VLOOKUP(A714,'[1]BP-18 Line Detail'!A$1:C$65536,3,FALSE),"")</f>
        <v>2332326.08</v>
      </c>
      <c r="E714" s="11">
        <f t="shared" si="94"/>
        <v>0</v>
      </c>
      <c r="F714" s="12"/>
      <c r="G714" s="10">
        <f>IFERROR(VLOOKUP(A714,'[1]O&amp;M Pivot'!M$1:V$65536,10,FALSE),0)</f>
        <v>10584.894285714287</v>
      </c>
      <c r="H714" s="12"/>
      <c r="I714" s="13" t="s">
        <v>31</v>
      </c>
      <c r="J714" s="13">
        <v>1</v>
      </c>
      <c r="K714" s="13" t="s">
        <v>31</v>
      </c>
      <c r="L714" s="13" t="s">
        <v>31</v>
      </c>
      <c r="M714" s="13" t="s">
        <v>31</v>
      </c>
      <c r="N714" s="13" t="s">
        <v>31</v>
      </c>
      <c r="O714" s="13" t="s">
        <v>31</v>
      </c>
      <c r="P714" s="13">
        <f t="shared" si="95"/>
        <v>1</v>
      </c>
      <c r="Q714" s="12"/>
      <c r="R714" s="41" t="str">
        <f t="shared" si="91"/>
        <v/>
      </c>
      <c r="S714" s="41">
        <f t="shared" si="91"/>
        <v>2332326.08</v>
      </c>
      <c r="T714" s="41" t="str">
        <f t="shared" si="91"/>
        <v/>
      </c>
      <c r="U714" s="41" t="str">
        <f t="shared" si="90"/>
        <v/>
      </c>
      <c r="V714" s="41" t="str">
        <f t="shared" si="90"/>
        <v/>
      </c>
      <c r="W714" s="41" t="str">
        <f t="shared" si="90"/>
        <v/>
      </c>
      <c r="X714" s="41" t="str">
        <f t="shared" si="90"/>
        <v/>
      </c>
      <c r="Y714" s="14">
        <f t="shared" si="96"/>
        <v>0</v>
      </c>
      <c r="Z714" s="12"/>
      <c r="AA714" s="10" t="str">
        <f t="shared" si="93"/>
        <v/>
      </c>
      <c r="AB714" s="10">
        <f t="shared" si="93"/>
        <v>10584.894285714287</v>
      </c>
      <c r="AC714" s="10" t="str">
        <f t="shared" si="93"/>
        <v/>
      </c>
      <c r="AD714" s="10" t="str">
        <f t="shared" si="92"/>
        <v/>
      </c>
      <c r="AE714" s="10" t="str">
        <f t="shared" si="92"/>
        <v/>
      </c>
      <c r="AF714" s="10" t="str">
        <f t="shared" si="92"/>
        <v/>
      </c>
      <c r="AG714" s="10" t="str">
        <f t="shared" si="92"/>
        <v/>
      </c>
      <c r="AH714" s="14">
        <f t="shared" si="97"/>
        <v>0</v>
      </c>
      <c r="AI714" s="12"/>
      <c r="AJ714" s="11" t="str">
        <f>IFERROR(VLOOKUP(A714,'[1]BP-18 Line Detail'!A$1:AJ$65536,36,FALSE),"")</f>
        <v>All Network</v>
      </c>
    </row>
    <row r="715" spans="1:36" x14ac:dyDescent="0.3">
      <c r="A715" s="15" t="s">
        <v>1766</v>
      </c>
      <c r="B715" s="29" t="str">
        <f>VLOOKUP(A715,'[1]Line Pivot'!A$1:C$65536,2,FALSE)</f>
        <v>TAFT-BELL NO 1</v>
      </c>
      <c r="C715" s="10">
        <f>VLOOKUP(A715,'[1]Line Pivot'!A$1:C$65536,3,FALSE)</f>
        <v>84342970.189999998</v>
      </c>
      <c r="D715" s="10">
        <f>IFERROR(VLOOKUP(A715,'[1]BP-18 Line Detail'!A$1:C$65536,3,FALSE),"")</f>
        <v>84342970.189999998</v>
      </c>
      <c r="E715" s="11">
        <f t="shared" si="94"/>
        <v>0</v>
      </c>
      <c r="F715" s="12"/>
      <c r="G715" s="10">
        <f>IFERROR(VLOOKUP(A715,'[1]O&amp;M Pivot'!M$1:V$65536,10,FALSE),0)</f>
        <v>49116.465714285718</v>
      </c>
      <c r="H715" s="12"/>
      <c r="I715" s="13" t="s">
        <v>31</v>
      </c>
      <c r="J715" s="13">
        <v>1</v>
      </c>
      <c r="K715" s="13" t="s">
        <v>31</v>
      </c>
      <c r="L715" s="13" t="s">
        <v>31</v>
      </c>
      <c r="M715" s="13" t="s">
        <v>31</v>
      </c>
      <c r="N715" s="13" t="s">
        <v>31</v>
      </c>
      <c r="O715" s="13" t="s">
        <v>31</v>
      </c>
      <c r="P715" s="13">
        <f t="shared" si="95"/>
        <v>1</v>
      </c>
      <c r="Q715" s="12"/>
      <c r="R715" s="41" t="str">
        <f t="shared" si="91"/>
        <v/>
      </c>
      <c r="S715" s="41">
        <f t="shared" si="91"/>
        <v>84342970.189999998</v>
      </c>
      <c r="T715" s="41" t="str">
        <f t="shared" si="91"/>
        <v/>
      </c>
      <c r="U715" s="41" t="str">
        <f t="shared" si="90"/>
        <v/>
      </c>
      <c r="V715" s="41" t="str">
        <f t="shared" si="90"/>
        <v/>
      </c>
      <c r="W715" s="41" t="str">
        <f t="shared" si="90"/>
        <v/>
      </c>
      <c r="X715" s="41" t="str">
        <f t="shared" si="90"/>
        <v/>
      </c>
      <c r="Y715" s="14">
        <f t="shared" si="96"/>
        <v>0</v>
      </c>
      <c r="Z715" s="12"/>
      <c r="AA715" s="10" t="str">
        <f t="shared" si="93"/>
        <v/>
      </c>
      <c r="AB715" s="10">
        <f t="shared" si="93"/>
        <v>49116.465714285718</v>
      </c>
      <c r="AC715" s="10" t="str">
        <f t="shared" si="93"/>
        <v/>
      </c>
      <c r="AD715" s="10" t="str">
        <f t="shared" si="92"/>
        <v/>
      </c>
      <c r="AE715" s="10" t="str">
        <f t="shared" si="92"/>
        <v/>
      </c>
      <c r="AF715" s="10" t="str">
        <f t="shared" si="92"/>
        <v/>
      </c>
      <c r="AG715" s="10" t="str">
        <f t="shared" si="92"/>
        <v/>
      </c>
      <c r="AH715" s="14">
        <f t="shared" si="97"/>
        <v>0</v>
      </c>
      <c r="AI715" s="12"/>
      <c r="AJ715" s="11" t="str">
        <f>IFERROR(VLOOKUP(A715,'[1]BP-18 Line Detail'!A$1:AJ$65536,36,FALSE),"")</f>
        <v>All Network</v>
      </c>
    </row>
    <row r="716" spans="1:36" x14ac:dyDescent="0.3">
      <c r="A716" s="15" t="s">
        <v>1767</v>
      </c>
      <c r="B716" s="29" t="str">
        <f>VLOOKUP(A716,'[1]Line Pivot'!A$1:C$65536,2,FALSE)</f>
        <v>TAFT-HOT SPRINGS NO 1</v>
      </c>
      <c r="C716" s="10">
        <f>VLOOKUP(A716,'[1]Line Pivot'!A$1:C$65536,3,FALSE)</f>
        <v>11863226.16</v>
      </c>
      <c r="D716" s="10">
        <f>IFERROR(VLOOKUP(A716,'[1]BP-18 Line Detail'!A$1:C$65536,3,FALSE),"")</f>
        <v>11863226.160000002</v>
      </c>
      <c r="E716" s="11">
        <f t="shared" si="94"/>
        <v>-1.5701000083024269E-16</v>
      </c>
      <c r="F716" s="12"/>
      <c r="G716" s="10">
        <f>IFERROR(VLOOKUP(A716,'[1]O&amp;M Pivot'!M$1:V$65536,10,FALSE),0)</f>
        <v>86956.784285714282</v>
      </c>
      <c r="H716" s="12"/>
      <c r="I716" s="13" t="s">
        <v>31</v>
      </c>
      <c r="J716" s="13">
        <v>1</v>
      </c>
      <c r="K716" s="13" t="s">
        <v>31</v>
      </c>
      <c r="L716" s="13" t="s">
        <v>31</v>
      </c>
      <c r="M716" s="13" t="s">
        <v>31</v>
      </c>
      <c r="N716" s="13" t="s">
        <v>31</v>
      </c>
      <c r="O716" s="13" t="s">
        <v>31</v>
      </c>
      <c r="P716" s="13">
        <f t="shared" si="95"/>
        <v>1</v>
      </c>
      <c r="Q716" s="12"/>
      <c r="R716" s="41" t="str">
        <f t="shared" si="91"/>
        <v/>
      </c>
      <c r="S716" s="41">
        <f t="shared" si="91"/>
        <v>11863226.16</v>
      </c>
      <c r="T716" s="41" t="str">
        <f t="shared" si="91"/>
        <v/>
      </c>
      <c r="U716" s="41" t="str">
        <f t="shared" si="90"/>
        <v/>
      </c>
      <c r="V716" s="41" t="str">
        <f t="shared" si="90"/>
        <v/>
      </c>
      <c r="W716" s="41" t="str">
        <f t="shared" si="90"/>
        <v/>
      </c>
      <c r="X716" s="41" t="str">
        <f t="shared" si="90"/>
        <v/>
      </c>
      <c r="Y716" s="14">
        <f t="shared" si="96"/>
        <v>0</v>
      </c>
      <c r="Z716" s="12"/>
      <c r="AA716" s="10" t="str">
        <f t="shared" si="93"/>
        <v/>
      </c>
      <c r="AB716" s="10">
        <f t="shared" si="93"/>
        <v>86956.784285714282</v>
      </c>
      <c r="AC716" s="10" t="str">
        <f t="shared" si="93"/>
        <v/>
      </c>
      <c r="AD716" s="10" t="str">
        <f t="shared" si="92"/>
        <v/>
      </c>
      <c r="AE716" s="10" t="str">
        <f t="shared" si="92"/>
        <v/>
      </c>
      <c r="AF716" s="10" t="str">
        <f t="shared" si="92"/>
        <v/>
      </c>
      <c r="AG716" s="10" t="str">
        <f t="shared" si="92"/>
        <v/>
      </c>
      <c r="AH716" s="14">
        <f t="shared" si="97"/>
        <v>0</v>
      </c>
      <c r="AI716" s="12"/>
      <c r="AJ716" s="11" t="str">
        <f>IFERROR(VLOOKUP(A716,'[1]BP-18 Line Detail'!A$1:AJ$65536,36,FALSE),"")</f>
        <v>All Network</v>
      </c>
    </row>
    <row r="717" spans="1:36" x14ac:dyDescent="0.3">
      <c r="A717" s="15" t="s">
        <v>1768</v>
      </c>
      <c r="B717" s="29" t="str">
        <f>VLOOKUP(A717,'[1]Line Pivot'!A$1:C$65536,2,FALSE)</f>
        <v>TAHKENITCH-GARDINER NO 1</v>
      </c>
      <c r="C717" s="10">
        <f>VLOOKUP(A717,'[1]Line Pivot'!A$1:C$65536,3,FALSE)</f>
        <v>693117.77</v>
      </c>
      <c r="D717" s="10">
        <f>IFERROR(VLOOKUP(A717,'[1]BP-18 Line Detail'!A$1:C$65536,3,FALSE),"")</f>
        <v>663327.42999999993</v>
      </c>
      <c r="E717" s="11">
        <f t="shared" si="94"/>
        <v>4.491045998203344E-2</v>
      </c>
      <c r="F717" s="12"/>
      <c r="G717" s="10">
        <f>IFERROR(VLOOKUP(A717,'[1]O&amp;M Pivot'!M$1:V$65536,10,FALSE),0)</f>
        <v>3743.9600000000005</v>
      </c>
      <c r="H717" s="12"/>
      <c r="I717" s="13" t="s">
        <v>31</v>
      </c>
      <c r="J717" s="13">
        <v>1</v>
      </c>
      <c r="K717" s="13" t="s">
        <v>31</v>
      </c>
      <c r="L717" s="13" t="s">
        <v>31</v>
      </c>
      <c r="M717" s="13" t="s">
        <v>31</v>
      </c>
      <c r="N717" s="13" t="s">
        <v>31</v>
      </c>
      <c r="O717" s="13" t="s">
        <v>31</v>
      </c>
      <c r="P717" s="13">
        <f t="shared" si="95"/>
        <v>1</v>
      </c>
      <c r="Q717" s="12"/>
      <c r="R717" s="41" t="str">
        <f t="shared" si="91"/>
        <v/>
      </c>
      <c r="S717" s="41">
        <f t="shared" si="91"/>
        <v>693117.77</v>
      </c>
      <c r="T717" s="41" t="str">
        <f t="shared" si="91"/>
        <v/>
      </c>
      <c r="U717" s="41" t="str">
        <f t="shared" si="90"/>
        <v/>
      </c>
      <c r="V717" s="41" t="str">
        <f t="shared" si="90"/>
        <v/>
      </c>
      <c r="W717" s="41" t="str">
        <f t="shared" si="90"/>
        <v/>
      </c>
      <c r="X717" s="41" t="str">
        <f t="shared" si="90"/>
        <v/>
      </c>
      <c r="Y717" s="14">
        <f t="shared" si="96"/>
        <v>0</v>
      </c>
      <c r="Z717" s="12"/>
      <c r="AA717" s="10" t="str">
        <f t="shared" si="93"/>
        <v/>
      </c>
      <c r="AB717" s="10">
        <f t="shared" si="93"/>
        <v>3743.9600000000005</v>
      </c>
      <c r="AC717" s="10" t="str">
        <f t="shared" si="93"/>
        <v/>
      </c>
      <c r="AD717" s="10" t="str">
        <f t="shared" si="92"/>
        <v/>
      </c>
      <c r="AE717" s="10" t="str">
        <f t="shared" si="92"/>
        <v/>
      </c>
      <c r="AF717" s="10" t="str">
        <f t="shared" si="92"/>
        <v/>
      </c>
      <c r="AG717" s="10" t="str">
        <f t="shared" si="92"/>
        <v/>
      </c>
      <c r="AH717" s="14">
        <f t="shared" si="97"/>
        <v>0</v>
      </c>
      <c r="AI717" s="12"/>
      <c r="AJ717" s="11" t="str">
        <f>IFERROR(VLOOKUP(A717,'[1]BP-18 Line Detail'!A$1:AJ$65536,36,FALSE),"")</f>
        <v>All Network</v>
      </c>
    </row>
    <row r="718" spans="1:36" x14ac:dyDescent="0.3">
      <c r="A718" s="15" t="s">
        <v>1769</v>
      </c>
      <c r="B718" s="29" t="str">
        <f>VLOOKUP(A718,'[1]Line Pivot'!A$1:C$65536,2,FALSE)</f>
        <v>TAHKENITCH-REEDSPORT NO 1</v>
      </c>
      <c r="C718" s="10">
        <f>VLOOKUP(A718,'[1]Line Pivot'!A$1:C$65536,3,FALSE)</f>
        <v>640236.53</v>
      </c>
      <c r="D718" s="10">
        <f>IFERROR(VLOOKUP(A718,'[1]BP-18 Line Detail'!A$1:C$65536,3,FALSE),"")</f>
        <v>462340.38</v>
      </c>
      <c r="E718" s="11">
        <f t="shared" si="94"/>
        <v>0.38477311888699839</v>
      </c>
      <c r="F718" s="12"/>
      <c r="G718" s="10">
        <f>IFERROR(VLOOKUP(A718,'[1]O&amp;M Pivot'!M$1:V$65536,10,FALSE),0)</f>
        <v>9068.26</v>
      </c>
      <c r="H718" s="12"/>
      <c r="I718" s="13" t="s">
        <v>31</v>
      </c>
      <c r="J718" s="13">
        <v>1</v>
      </c>
      <c r="K718" s="13" t="s">
        <v>31</v>
      </c>
      <c r="L718" s="13" t="s">
        <v>31</v>
      </c>
      <c r="M718" s="13" t="s">
        <v>31</v>
      </c>
      <c r="N718" s="13" t="s">
        <v>31</v>
      </c>
      <c r="O718" s="13" t="s">
        <v>31</v>
      </c>
      <c r="P718" s="13">
        <f t="shared" si="95"/>
        <v>1</v>
      </c>
      <c r="Q718" s="12"/>
      <c r="R718" s="41" t="str">
        <f t="shared" si="91"/>
        <v/>
      </c>
      <c r="S718" s="41">
        <f t="shared" si="91"/>
        <v>640236.53</v>
      </c>
      <c r="T718" s="41" t="str">
        <f t="shared" si="91"/>
        <v/>
      </c>
      <c r="U718" s="41" t="str">
        <f t="shared" si="90"/>
        <v/>
      </c>
      <c r="V718" s="41" t="str">
        <f t="shared" si="90"/>
        <v/>
      </c>
      <c r="W718" s="41" t="str">
        <f t="shared" si="90"/>
        <v/>
      </c>
      <c r="X718" s="41" t="str">
        <f t="shared" si="90"/>
        <v/>
      </c>
      <c r="Y718" s="14">
        <f t="shared" si="96"/>
        <v>0</v>
      </c>
      <c r="Z718" s="12"/>
      <c r="AA718" s="10" t="str">
        <f t="shared" si="93"/>
        <v/>
      </c>
      <c r="AB718" s="10">
        <f t="shared" si="93"/>
        <v>9068.26</v>
      </c>
      <c r="AC718" s="10" t="str">
        <f t="shared" si="93"/>
        <v/>
      </c>
      <c r="AD718" s="10" t="str">
        <f t="shared" si="92"/>
        <v/>
      </c>
      <c r="AE718" s="10" t="str">
        <f t="shared" si="92"/>
        <v/>
      </c>
      <c r="AF718" s="10" t="str">
        <f t="shared" si="92"/>
        <v/>
      </c>
      <c r="AG718" s="10" t="str">
        <f t="shared" si="92"/>
        <v/>
      </c>
      <c r="AH718" s="14">
        <f t="shared" si="97"/>
        <v>0</v>
      </c>
      <c r="AI718" s="12"/>
      <c r="AJ718" s="11" t="str">
        <f>IFERROR(VLOOKUP(A718,'[1]BP-18 Line Detail'!A$1:AJ$65536,36,FALSE),"")</f>
        <v>All Network</v>
      </c>
    </row>
    <row r="719" spans="1:36" x14ac:dyDescent="0.3">
      <c r="A719" s="15" t="s">
        <v>1770</v>
      </c>
      <c r="B719" s="29" t="str">
        <f>VLOOKUP(A719,'[1]Line Pivot'!A$1:C$65536,2,FALSE)</f>
        <v>TARGHEE TAP TO SWAN VALLEY-TETON NO 1</v>
      </c>
      <c r="C719" s="10">
        <f>VLOOKUP(A719,'[1]Line Pivot'!A$1:C$65536,3,FALSE)</f>
        <v>962038.59000000008</v>
      </c>
      <c r="D719" s="10">
        <f>IFERROR(VLOOKUP(A719,'[1]BP-18 Line Detail'!A$1:C$65536,3,FALSE),"")</f>
        <v>962038.59000000008</v>
      </c>
      <c r="E719" s="11">
        <f t="shared" si="94"/>
        <v>0</v>
      </c>
      <c r="F719" s="12"/>
      <c r="G719" s="10">
        <f>IFERROR(VLOOKUP(A719,'[1]O&amp;M Pivot'!M$1:V$65536,10,FALSE),0)</f>
        <v>25193.345714285711</v>
      </c>
      <c r="H719" s="12"/>
      <c r="I719" s="13" t="s">
        <v>31</v>
      </c>
      <c r="J719" s="13">
        <v>1</v>
      </c>
      <c r="K719" s="13" t="s">
        <v>31</v>
      </c>
      <c r="L719" s="13" t="s">
        <v>31</v>
      </c>
      <c r="M719" s="13" t="s">
        <v>31</v>
      </c>
      <c r="N719" s="13" t="s">
        <v>31</v>
      </c>
      <c r="O719" s="13" t="s">
        <v>31</v>
      </c>
      <c r="P719" s="13">
        <f t="shared" si="95"/>
        <v>1</v>
      </c>
      <c r="Q719" s="12"/>
      <c r="R719" s="41" t="str">
        <f t="shared" si="91"/>
        <v/>
      </c>
      <c r="S719" s="41">
        <f t="shared" si="91"/>
        <v>962038.59000000008</v>
      </c>
      <c r="T719" s="41" t="str">
        <f t="shared" si="91"/>
        <v/>
      </c>
      <c r="U719" s="41" t="str">
        <f t="shared" si="90"/>
        <v/>
      </c>
      <c r="V719" s="41" t="str">
        <f t="shared" si="90"/>
        <v/>
      </c>
      <c r="W719" s="41" t="str">
        <f t="shared" si="90"/>
        <v/>
      </c>
      <c r="X719" s="41" t="str">
        <f t="shared" si="90"/>
        <v/>
      </c>
      <c r="Y719" s="14">
        <f t="shared" si="96"/>
        <v>0</v>
      </c>
      <c r="Z719" s="12"/>
      <c r="AA719" s="10" t="str">
        <f t="shared" si="93"/>
        <v/>
      </c>
      <c r="AB719" s="10">
        <f t="shared" si="93"/>
        <v>25193.345714285711</v>
      </c>
      <c r="AC719" s="10" t="str">
        <f t="shared" si="93"/>
        <v/>
      </c>
      <c r="AD719" s="10" t="str">
        <f t="shared" si="92"/>
        <v/>
      </c>
      <c r="AE719" s="10" t="str">
        <f t="shared" si="92"/>
        <v/>
      </c>
      <c r="AF719" s="10" t="str">
        <f t="shared" si="92"/>
        <v/>
      </c>
      <c r="AG719" s="10" t="str">
        <f t="shared" si="92"/>
        <v/>
      </c>
      <c r="AH719" s="14">
        <f t="shared" si="97"/>
        <v>0</v>
      </c>
      <c r="AI719" s="12"/>
      <c r="AJ719" s="11" t="str">
        <f>IFERROR(VLOOKUP(A719,'[1]BP-18 Line Detail'!A$1:AJ$65536,36,FALSE),"")</f>
        <v>All Network</v>
      </c>
    </row>
    <row r="720" spans="1:36" x14ac:dyDescent="0.3">
      <c r="A720" s="15" t="s">
        <v>1771</v>
      </c>
      <c r="B720" s="29" t="str">
        <f>VLOOKUP(A720,'[1]Line Pivot'!A$1:C$65536,2,FALSE)</f>
        <v>TARGHEE-DRUMMOND NO 1</v>
      </c>
      <c r="C720" s="10">
        <f>VLOOKUP(A720,'[1]Line Pivot'!A$1:C$65536,3,FALSE)</f>
        <v>114985.98</v>
      </c>
      <c r="D720" s="10">
        <f>IFERROR(VLOOKUP(A720,'[1]BP-18 Line Detail'!A$1:C$65536,3,FALSE),"")</f>
        <v>114985.98</v>
      </c>
      <c r="E720" s="11">
        <f t="shared" si="94"/>
        <v>0</v>
      </c>
      <c r="F720" s="12"/>
      <c r="G720" s="10">
        <f>IFERROR(VLOOKUP(A720,'[1]O&amp;M Pivot'!M$1:V$65536,10,FALSE),0)</f>
        <v>61275.707142857143</v>
      </c>
      <c r="H720" s="12"/>
      <c r="I720" s="13" t="s">
        <v>31</v>
      </c>
      <c r="J720" s="13">
        <v>1</v>
      </c>
      <c r="K720" s="13" t="s">
        <v>31</v>
      </c>
      <c r="L720" s="13" t="s">
        <v>31</v>
      </c>
      <c r="M720" s="13" t="s">
        <v>31</v>
      </c>
      <c r="N720" s="13" t="s">
        <v>31</v>
      </c>
      <c r="O720" s="13" t="s">
        <v>31</v>
      </c>
      <c r="P720" s="13">
        <f t="shared" si="95"/>
        <v>1</v>
      </c>
      <c r="Q720" s="12"/>
      <c r="R720" s="41" t="str">
        <f t="shared" si="91"/>
        <v/>
      </c>
      <c r="S720" s="41">
        <f t="shared" si="91"/>
        <v>114985.98</v>
      </c>
      <c r="T720" s="41" t="str">
        <f t="shared" si="91"/>
        <v/>
      </c>
      <c r="U720" s="41" t="str">
        <f t="shared" si="90"/>
        <v/>
      </c>
      <c r="V720" s="41" t="str">
        <f t="shared" si="90"/>
        <v/>
      </c>
      <c r="W720" s="41" t="str">
        <f t="shared" si="90"/>
        <v/>
      </c>
      <c r="X720" s="41" t="str">
        <f t="shared" si="90"/>
        <v/>
      </c>
      <c r="Y720" s="14">
        <f t="shared" si="96"/>
        <v>0</v>
      </c>
      <c r="Z720" s="12"/>
      <c r="AA720" s="10" t="str">
        <f t="shared" si="93"/>
        <v/>
      </c>
      <c r="AB720" s="10">
        <f t="shared" si="93"/>
        <v>61275.707142857143</v>
      </c>
      <c r="AC720" s="10" t="str">
        <f t="shared" si="93"/>
        <v/>
      </c>
      <c r="AD720" s="10" t="str">
        <f t="shared" si="92"/>
        <v/>
      </c>
      <c r="AE720" s="10" t="str">
        <f t="shared" si="92"/>
        <v/>
      </c>
      <c r="AF720" s="10" t="str">
        <f t="shared" si="92"/>
        <v/>
      </c>
      <c r="AG720" s="10" t="str">
        <f t="shared" si="92"/>
        <v/>
      </c>
      <c r="AH720" s="14">
        <f t="shared" si="97"/>
        <v>0</v>
      </c>
      <c r="AI720" s="12"/>
      <c r="AJ720" s="11" t="str">
        <f>IFERROR(VLOOKUP(A720,'[1]BP-18 Line Detail'!A$1:AJ$65536,36,FALSE),"")</f>
        <v>All Network</v>
      </c>
    </row>
    <row r="721" spans="1:36" x14ac:dyDescent="0.3">
      <c r="A721" s="15" t="s">
        <v>1772</v>
      </c>
      <c r="B721" s="29" t="str">
        <f>VLOOKUP(A721,'[1]Line Pivot'!A$1:C$65536,2,FALSE)</f>
        <v>THATCHER JUNCTION TAP TO FOREST GROVE-TILLAMOOK NO 1</v>
      </c>
      <c r="C721" s="10">
        <f>VLOOKUP(A721,'[1]Line Pivot'!A$1:C$65536,3,FALSE)</f>
        <v>1689</v>
      </c>
      <c r="D721" s="10">
        <f>IFERROR(VLOOKUP(A721,'[1]BP-18 Line Detail'!A$1:C$65536,3,FALSE),"")</f>
        <v>1689</v>
      </c>
      <c r="E721" s="11">
        <f t="shared" si="94"/>
        <v>0</v>
      </c>
      <c r="F721" s="12"/>
      <c r="G721" s="10">
        <f>IFERROR(VLOOKUP(A721,'[1]O&amp;M Pivot'!M$1:V$65536,10,FALSE),0)</f>
        <v>0</v>
      </c>
      <c r="H721" s="12"/>
      <c r="I721" s="13" t="s">
        <v>31</v>
      </c>
      <c r="J721" s="13">
        <v>1</v>
      </c>
      <c r="K721" s="13" t="s">
        <v>31</v>
      </c>
      <c r="L721" s="13" t="s">
        <v>31</v>
      </c>
      <c r="M721" s="13" t="s">
        <v>31</v>
      </c>
      <c r="N721" s="13" t="s">
        <v>31</v>
      </c>
      <c r="O721" s="13" t="s">
        <v>31</v>
      </c>
      <c r="P721" s="13">
        <f t="shared" si="95"/>
        <v>1</v>
      </c>
      <c r="Q721" s="12"/>
      <c r="R721" s="41" t="str">
        <f t="shared" si="91"/>
        <v/>
      </c>
      <c r="S721" s="41">
        <f t="shared" si="91"/>
        <v>1689</v>
      </c>
      <c r="T721" s="41" t="str">
        <f t="shared" si="91"/>
        <v/>
      </c>
      <c r="U721" s="41" t="str">
        <f t="shared" si="90"/>
        <v/>
      </c>
      <c r="V721" s="41" t="str">
        <f t="shared" si="90"/>
        <v/>
      </c>
      <c r="W721" s="41" t="str">
        <f t="shared" si="90"/>
        <v/>
      </c>
      <c r="X721" s="41" t="str">
        <f t="shared" si="90"/>
        <v/>
      </c>
      <c r="Y721" s="14">
        <f t="shared" si="96"/>
        <v>0</v>
      </c>
      <c r="Z721" s="12"/>
      <c r="AA721" s="10" t="str">
        <f t="shared" si="93"/>
        <v/>
      </c>
      <c r="AB721" s="10">
        <f t="shared" si="93"/>
        <v>0</v>
      </c>
      <c r="AC721" s="10" t="str">
        <f t="shared" si="93"/>
        <v/>
      </c>
      <c r="AD721" s="10" t="str">
        <f t="shared" si="92"/>
        <v/>
      </c>
      <c r="AE721" s="10" t="str">
        <f t="shared" si="92"/>
        <v/>
      </c>
      <c r="AF721" s="10" t="str">
        <f t="shared" si="92"/>
        <v/>
      </c>
      <c r="AG721" s="10" t="str">
        <f t="shared" si="92"/>
        <v/>
      </c>
      <c r="AH721" s="14">
        <f t="shared" si="97"/>
        <v>0</v>
      </c>
      <c r="AI721" s="12"/>
      <c r="AJ721" s="11" t="str">
        <f>IFERROR(VLOOKUP(A721,'[1]BP-18 Line Detail'!A$1:AJ$65536,36,FALSE),"")</f>
        <v>All Network</v>
      </c>
    </row>
    <row r="722" spans="1:36" x14ac:dyDescent="0.3">
      <c r="A722" s="15" t="s">
        <v>1773</v>
      </c>
      <c r="B722" s="29" t="str">
        <f>VLOOKUP(A722,'[1]Line Pivot'!A$1:C$65536,2,FALSE)</f>
        <v>THE DALLES PH-BIG EDDY NO 1</v>
      </c>
      <c r="C722" s="10">
        <f>VLOOKUP(A722,'[1]Line Pivot'!A$1:C$65536,3,FALSE)</f>
        <v>118075.44</v>
      </c>
      <c r="D722" s="10">
        <f>IFERROR(VLOOKUP(A722,'[1]BP-18 Line Detail'!A$1:C$65536,3,FALSE),"")</f>
        <v>118075.44</v>
      </c>
      <c r="E722" s="11">
        <f t="shared" si="94"/>
        <v>0</v>
      </c>
      <c r="F722" s="12"/>
      <c r="G722" s="10">
        <f>IFERROR(VLOOKUP(A722,'[1]O&amp;M Pivot'!M$1:V$65536,10,FALSE),0)</f>
        <v>2271.4085714285716</v>
      </c>
      <c r="H722" s="12"/>
      <c r="I722" s="13">
        <v>1</v>
      </c>
      <c r="J722" s="13" t="s">
        <v>31</v>
      </c>
      <c r="K722" s="13" t="s">
        <v>31</v>
      </c>
      <c r="L722" s="13" t="s">
        <v>31</v>
      </c>
      <c r="M722" s="13" t="s">
        <v>31</v>
      </c>
      <c r="N722" s="13" t="s">
        <v>31</v>
      </c>
      <c r="O722" s="13" t="s">
        <v>31</v>
      </c>
      <c r="P722" s="13">
        <f t="shared" si="95"/>
        <v>1</v>
      </c>
      <c r="Q722" s="12"/>
      <c r="R722" s="41">
        <f t="shared" si="91"/>
        <v>118075.44</v>
      </c>
      <c r="S722" s="41" t="str">
        <f t="shared" si="91"/>
        <v/>
      </c>
      <c r="T722" s="41" t="str">
        <f t="shared" si="91"/>
        <v/>
      </c>
      <c r="U722" s="41" t="str">
        <f t="shared" si="90"/>
        <v/>
      </c>
      <c r="V722" s="41" t="str">
        <f t="shared" si="90"/>
        <v/>
      </c>
      <c r="W722" s="41" t="str">
        <f t="shared" si="90"/>
        <v/>
      </c>
      <c r="X722" s="41" t="str">
        <f t="shared" si="90"/>
        <v/>
      </c>
      <c r="Y722" s="14">
        <f t="shared" si="96"/>
        <v>0</v>
      </c>
      <c r="Z722" s="12"/>
      <c r="AA722" s="10">
        <f t="shared" si="93"/>
        <v>2271.4085714285716</v>
      </c>
      <c r="AB722" s="10" t="str">
        <f t="shared" si="93"/>
        <v/>
      </c>
      <c r="AC722" s="10" t="str">
        <f t="shared" si="93"/>
        <v/>
      </c>
      <c r="AD722" s="10" t="str">
        <f t="shared" si="92"/>
        <v/>
      </c>
      <c r="AE722" s="10" t="str">
        <f t="shared" si="92"/>
        <v/>
      </c>
      <c r="AF722" s="10" t="str">
        <f t="shared" si="92"/>
        <v/>
      </c>
      <c r="AG722" s="10" t="str">
        <f t="shared" si="92"/>
        <v/>
      </c>
      <c r="AH722" s="14">
        <f t="shared" si="97"/>
        <v>0</v>
      </c>
      <c r="AI722" s="12"/>
      <c r="AJ722" s="11" t="str">
        <f>IFERROR(VLOOKUP(A722,'[1]BP-18 Line Detail'!A$1:AJ$65536,36,FALSE),"")</f>
        <v>All Generation Integration</v>
      </c>
    </row>
    <row r="723" spans="1:36" x14ac:dyDescent="0.3">
      <c r="A723" s="15" t="s">
        <v>1774</v>
      </c>
      <c r="B723" s="29" t="str">
        <f>VLOOKUP(A723,'[1]Line Pivot'!A$1:C$65536,2,FALSE)</f>
        <v>THE DALLES PH-BIG EDDY NO 2</v>
      </c>
      <c r="C723" s="10">
        <f>VLOOKUP(A723,'[1]Line Pivot'!A$1:C$65536,3,FALSE)</f>
        <v>121407</v>
      </c>
      <c r="D723" s="10">
        <f>IFERROR(VLOOKUP(A723,'[1]BP-18 Line Detail'!A$1:C$65536,3,FALSE),"")</f>
        <v>121407</v>
      </c>
      <c r="E723" s="11">
        <f t="shared" si="94"/>
        <v>0</v>
      </c>
      <c r="F723" s="12"/>
      <c r="G723" s="10">
        <f>IFERROR(VLOOKUP(A723,'[1]O&amp;M Pivot'!M$1:V$65536,10,FALSE),0)</f>
        <v>225.00142857142856</v>
      </c>
      <c r="H723" s="12"/>
      <c r="I723" s="13">
        <v>1</v>
      </c>
      <c r="J723" s="13" t="s">
        <v>31</v>
      </c>
      <c r="K723" s="13" t="s">
        <v>31</v>
      </c>
      <c r="L723" s="13" t="s">
        <v>31</v>
      </c>
      <c r="M723" s="13" t="s">
        <v>31</v>
      </c>
      <c r="N723" s="13" t="s">
        <v>31</v>
      </c>
      <c r="O723" s="13" t="s">
        <v>31</v>
      </c>
      <c r="P723" s="13">
        <f t="shared" si="95"/>
        <v>1</v>
      </c>
      <c r="Q723" s="12"/>
      <c r="R723" s="41">
        <f t="shared" si="91"/>
        <v>121407</v>
      </c>
      <c r="S723" s="41" t="str">
        <f t="shared" si="91"/>
        <v/>
      </c>
      <c r="T723" s="41" t="str">
        <f t="shared" si="91"/>
        <v/>
      </c>
      <c r="U723" s="41" t="str">
        <f t="shared" si="90"/>
        <v/>
      </c>
      <c r="V723" s="41" t="str">
        <f t="shared" si="90"/>
        <v/>
      </c>
      <c r="W723" s="41" t="str">
        <f t="shared" si="90"/>
        <v/>
      </c>
      <c r="X723" s="41" t="str">
        <f t="shared" si="90"/>
        <v/>
      </c>
      <c r="Y723" s="14">
        <f t="shared" si="96"/>
        <v>0</v>
      </c>
      <c r="Z723" s="12"/>
      <c r="AA723" s="10">
        <f t="shared" si="93"/>
        <v>225.00142857142856</v>
      </c>
      <c r="AB723" s="10" t="str">
        <f t="shared" si="93"/>
        <v/>
      </c>
      <c r="AC723" s="10" t="str">
        <f t="shared" si="93"/>
        <v/>
      </c>
      <c r="AD723" s="10" t="str">
        <f t="shared" si="92"/>
        <v/>
      </c>
      <c r="AE723" s="10" t="str">
        <f t="shared" si="92"/>
        <v/>
      </c>
      <c r="AF723" s="10" t="str">
        <f t="shared" si="92"/>
        <v/>
      </c>
      <c r="AG723" s="10" t="str">
        <f t="shared" si="92"/>
        <v/>
      </c>
      <c r="AH723" s="14">
        <f t="shared" si="97"/>
        <v>0</v>
      </c>
      <c r="AI723" s="12"/>
      <c r="AJ723" s="11" t="str">
        <f>IFERROR(VLOOKUP(A723,'[1]BP-18 Line Detail'!A$1:AJ$65536,36,FALSE),"")</f>
        <v>All Generation Integration</v>
      </c>
    </row>
    <row r="724" spans="1:36" x14ac:dyDescent="0.3">
      <c r="A724" s="15" t="s">
        <v>1775</v>
      </c>
      <c r="B724" s="29" t="str">
        <f>VLOOKUP(A724,'[1]Line Pivot'!A$1:C$65536,2,FALSE)</f>
        <v>THE DALLES PH-BIG EDDY NO 3</v>
      </c>
      <c r="C724" s="10">
        <f>VLOOKUP(A724,'[1]Line Pivot'!A$1:C$65536,3,FALSE)</f>
        <v>107356</v>
      </c>
      <c r="D724" s="10">
        <f>IFERROR(VLOOKUP(A724,'[1]BP-18 Line Detail'!A$1:C$65536,3,FALSE),"")</f>
        <v>107356</v>
      </c>
      <c r="E724" s="11">
        <f t="shared" si="94"/>
        <v>0</v>
      </c>
      <c r="F724" s="12"/>
      <c r="G724" s="10">
        <f>IFERROR(VLOOKUP(A724,'[1]O&amp;M Pivot'!M$1:V$65536,10,FALSE),0)</f>
        <v>317.89571428571435</v>
      </c>
      <c r="H724" s="12"/>
      <c r="I724" s="13">
        <v>1</v>
      </c>
      <c r="J724" s="13" t="s">
        <v>31</v>
      </c>
      <c r="K724" s="13" t="s">
        <v>31</v>
      </c>
      <c r="L724" s="13" t="s">
        <v>31</v>
      </c>
      <c r="M724" s="13" t="s">
        <v>31</v>
      </c>
      <c r="N724" s="13" t="s">
        <v>31</v>
      </c>
      <c r="O724" s="13" t="s">
        <v>31</v>
      </c>
      <c r="P724" s="13">
        <f t="shared" si="95"/>
        <v>1</v>
      </c>
      <c r="Q724" s="12"/>
      <c r="R724" s="41">
        <f t="shared" si="91"/>
        <v>107356</v>
      </c>
      <c r="S724" s="41" t="str">
        <f t="shared" si="91"/>
        <v/>
      </c>
      <c r="T724" s="41" t="str">
        <f t="shared" si="91"/>
        <v/>
      </c>
      <c r="U724" s="41" t="str">
        <f t="shared" si="90"/>
        <v/>
      </c>
      <c r="V724" s="41" t="str">
        <f t="shared" si="90"/>
        <v/>
      </c>
      <c r="W724" s="41" t="str">
        <f t="shared" si="90"/>
        <v/>
      </c>
      <c r="X724" s="41" t="str">
        <f t="shared" si="90"/>
        <v/>
      </c>
      <c r="Y724" s="14">
        <f t="shared" si="96"/>
        <v>0</v>
      </c>
      <c r="Z724" s="12"/>
      <c r="AA724" s="10">
        <f t="shared" si="93"/>
        <v>317.89571428571435</v>
      </c>
      <c r="AB724" s="10" t="str">
        <f t="shared" si="93"/>
        <v/>
      </c>
      <c r="AC724" s="10" t="str">
        <f t="shared" si="93"/>
        <v/>
      </c>
      <c r="AD724" s="10" t="str">
        <f t="shared" si="92"/>
        <v/>
      </c>
      <c r="AE724" s="10" t="str">
        <f t="shared" si="92"/>
        <v/>
      </c>
      <c r="AF724" s="10" t="str">
        <f t="shared" si="92"/>
        <v/>
      </c>
      <c r="AG724" s="10" t="str">
        <f t="shared" si="92"/>
        <v/>
      </c>
      <c r="AH724" s="14">
        <f t="shared" si="97"/>
        <v>0</v>
      </c>
      <c r="AI724" s="12"/>
      <c r="AJ724" s="11" t="str">
        <f>IFERROR(VLOOKUP(A724,'[1]BP-18 Line Detail'!A$1:AJ$65536,36,FALSE),"")</f>
        <v>All Generation Integration</v>
      </c>
    </row>
    <row r="725" spans="1:36" x14ac:dyDescent="0.3">
      <c r="A725" s="15" t="s">
        <v>1776</v>
      </c>
      <c r="B725" s="29" t="str">
        <f>VLOOKUP(A725,'[1]Line Pivot'!A$1:C$65536,2,FALSE)</f>
        <v>THE DALLES PH-BIG EDDY NO 4</v>
      </c>
      <c r="C725" s="10">
        <f>VLOOKUP(A725,'[1]Line Pivot'!A$1:C$65536,3,FALSE)</f>
        <v>107351</v>
      </c>
      <c r="D725" s="10">
        <f>IFERROR(VLOOKUP(A725,'[1]BP-18 Line Detail'!A$1:C$65536,3,FALSE),"")</f>
        <v>107351</v>
      </c>
      <c r="E725" s="11">
        <f t="shared" si="94"/>
        <v>0</v>
      </c>
      <c r="F725" s="12"/>
      <c r="G725" s="10">
        <f>IFERROR(VLOOKUP(A725,'[1]O&amp;M Pivot'!M$1:V$65536,10,FALSE),0)</f>
        <v>179.80428571428573</v>
      </c>
      <c r="H725" s="12"/>
      <c r="I725" s="13">
        <v>1</v>
      </c>
      <c r="J725" s="13" t="s">
        <v>31</v>
      </c>
      <c r="K725" s="13" t="s">
        <v>31</v>
      </c>
      <c r="L725" s="13" t="s">
        <v>31</v>
      </c>
      <c r="M725" s="13" t="s">
        <v>31</v>
      </c>
      <c r="N725" s="13" t="s">
        <v>31</v>
      </c>
      <c r="O725" s="13" t="s">
        <v>31</v>
      </c>
      <c r="P725" s="13">
        <f t="shared" si="95"/>
        <v>1</v>
      </c>
      <c r="Q725" s="12"/>
      <c r="R725" s="41">
        <f t="shared" si="91"/>
        <v>107351</v>
      </c>
      <c r="S725" s="41" t="str">
        <f t="shared" si="91"/>
        <v/>
      </c>
      <c r="T725" s="41" t="str">
        <f t="shared" si="91"/>
        <v/>
      </c>
      <c r="U725" s="41" t="str">
        <f t="shared" si="90"/>
        <v/>
      </c>
      <c r="V725" s="41" t="str">
        <f t="shared" si="90"/>
        <v/>
      </c>
      <c r="W725" s="41" t="str">
        <f t="shared" si="90"/>
        <v/>
      </c>
      <c r="X725" s="41" t="str">
        <f t="shared" si="90"/>
        <v/>
      </c>
      <c r="Y725" s="14">
        <f t="shared" si="96"/>
        <v>0</v>
      </c>
      <c r="Z725" s="12"/>
      <c r="AA725" s="10">
        <f t="shared" si="93"/>
        <v>179.80428571428573</v>
      </c>
      <c r="AB725" s="10" t="str">
        <f t="shared" si="93"/>
        <v/>
      </c>
      <c r="AC725" s="10" t="str">
        <f t="shared" si="93"/>
        <v/>
      </c>
      <c r="AD725" s="10" t="str">
        <f t="shared" si="92"/>
        <v/>
      </c>
      <c r="AE725" s="10" t="str">
        <f t="shared" si="92"/>
        <v/>
      </c>
      <c r="AF725" s="10" t="str">
        <f t="shared" si="92"/>
        <v/>
      </c>
      <c r="AG725" s="10" t="str">
        <f t="shared" si="92"/>
        <v/>
      </c>
      <c r="AH725" s="14">
        <f t="shared" si="97"/>
        <v>0</v>
      </c>
      <c r="AI725" s="12"/>
      <c r="AJ725" s="11" t="str">
        <f>IFERROR(VLOOKUP(A725,'[1]BP-18 Line Detail'!A$1:AJ$65536,36,FALSE),"")</f>
        <v>All Generation Integration</v>
      </c>
    </row>
    <row r="726" spans="1:36" x14ac:dyDescent="0.3">
      <c r="A726" s="15" t="s">
        <v>1777</v>
      </c>
      <c r="B726" s="29" t="str">
        <f>VLOOKUP(A726,'[1]Line Pivot'!A$1:C$65536,2,FALSE)</f>
        <v>THE DALLES PH-BIG EDDY NO 5</v>
      </c>
      <c r="C726" s="10">
        <f>VLOOKUP(A726,'[1]Line Pivot'!A$1:C$65536,3,FALSE)</f>
        <v>116296</v>
      </c>
      <c r="D726" s="10">
        <f>IFERROR(VLOOKUP(A726,'[1]BP-18 Line Detail'!A$1:C$65536,3,FALSE),"")</f>
        <v>116296</v>
      </c>
      <c r="E726" s="11">
        <f t="shared" si="94"/>
        <v>0</v>
      </c>
      <c r="F726" s="12"/>
      <c r="G726" s="10">
        <f>IFERROR(VLOOKUP(A726,'[1]O&amp;M Pivot'!M$1:V$65536,10,FALSE),0)</f>
        <v>221.33428571428573</v>
      </c>
      <c r="H726" s="12"/>
      <c r="I726" s="13">
        <v>1</v>
      </c>
      <c r="J726" s="13" t="s">
        <v>31</v>
      </c>
      <c r="K726" s="13" t="s">
        <v>31</v>
      </c>
      <c r="L726" s="13" t="s">
        <v>31</v>
      </c>
      <c r="M726" s="13" t="s">
        <v>31</v>
      </c>
      <c r="N726" s="13" t="s">
        <v>31</v>
      </c>
      <c r="O726" s="13" t="s">
        <v>31</v>
      </c>
      <c r="P726" s="13">
        <f t="shared" si="95"/>
        <v>1</v>
      </c>
      <c r="Q726" s="12"/>
      <c r="R726" s="41">
        <f t="shared" si="91"/>
        <v>116296</v>
      </c>
      <c r="S726" s="41" t="str">
        <f t="shared" si="91"/>
        <v/>
      </c>
      <c r="T726" s="41" t="str">
        <f t="shared" si="91"/>
        <v/>
      </c>
      <c r="U726" s="41" t="str">
        <f t="shared" si="90"/>
        <v/>
      </c>
      <c r="V726" s="41" t="str">
        <f t="shared" si="90"/>
        <v/>
      </c>
      <c r="W726" s="41" t="str">
        <f t="shared" si="90"/>
        <v/>
      </c>
      <c r="X726" s="41" t="str">
        <f t="shared" si="90"/>
        <v/>
      </c>
      <c r="Y726" s="14">
        <f t="shared" si="96"/>
        <v>0</v>
      </c>
      <c r="Z726" s="12"/>
      <c r="AA726" s="10">
        <f t="shared" si="93"/>
        <v>221.33428571428573</v>
      </c>
      <c r="AB726" s="10" t="str">
        <f t="shared" si="93"/>
        <v/>
      </c>
      <c r="AC726" s="10" t="str">
        <f t="shared" si="93"/>
        <v/>
      </c>
      <c r="AD726" s="10" t="str">
        <f t="shared" si="92"/>
        <v/>
      </c>
      <c r="AE726" s="10" t="str">
        <f t="shared" si="92"/>
        <v/>
      </c>
      <c r="AF726" s="10" t="str">
        <f t="shared" si="92"/>
        <v/>
      </c>
      <c r="AG726" s="10" t="str">
        <f t="shared" si="92"/>
        <v/>
      </c>
      <c r="AH726" s="14">
        <f t="shared" si="97"/>
        <v>0</v>
      </c>
      <c r="AI726" s="12"/>
      <c r="AJ726" s="11" t="str">
        <f>IFERROR(VLOOKUP(A726,'[1]BP-18 Line Detail'!A$1:AJ$65536,36,FALSE),"")</f>
        <v>All Generation Integration</v>
      </c>
    </row>
    <row r="727" spans="1:36" x14ac:dyDescent="0.3">
      <c r="A727" s="15" t="s">
        <v>1778</v>
      </c>
      <c r="B727" s="29" t="str">
        <f>VLOOKUP(A727,'[1]Line Pivot'!A$1:C$65536,2,FALSE)</f>
        <v>THE DALLES PH-BIG EDDY NO 6</v>
      </c>
      <c r="C727" s="10">
        <f>VLOOKUP(A727,'[1]Line Pivot'!A$1:C$65536,3,FALSE)</f>
        <v>117572</v>
      </c>
      <c r="D727" s="10">
        <f>IFERROR(VLOOKUP(A727,'[1]BP-18 Line Detail'!A$1:C$65536,3,FALSE),"")</f>
        <v>117572</v>
      </c>
      <c r="E727" s="11">
        <f t="shared" si="94"/>
        <v>0</v>
      </c>
      <c r="F727" s="12"/>
      <c r="G727" s="10">
        <f>IFERROR(VLOOKUP(A727,'[1]O&amp;M Pivot'!M$1:V$65536,10,FALSE),0)</f>
        <v>179.83571428571426</v>
      </c>
      <c r="H727" s="12"/>
      <c r="I727" s="13">
        <v>1</v>
      </c>
      <c r="J727" s="13" t="s">
        <v>31</v>
      </c>
      <c r="K727" s="13" t="s">
        <v>31</v>
      </c>
      <c r="L727" s="13" t="s">
        <v>31</v>
      </c>
      <c r="M727" s="13" t="s">
        <v>31</v>
      </c>
      <c r="N727" s="13" t="s">
        <v>31</v>
      </c>
      <c r="O727" s="13" t="s">
        <v>31</v>
      </c>
      <c r="P727" s="13">
        <f t="shared" si="95"/>
        <v>1</v>
      </c>
      <c r="Q727" s="12"/>
      <c r="R727" s="41">
        <f t="shared" si="91"/>
        <v>117572</v>
      </c>
      <c r="S727" s="41" t="str">
        <f t="shared" si="91"/>
        <v/>
      </c>
      <c r="T727" s="41" t="str">
        <f t="shared" si="91"/>
        <v/>
      </c>
      <c r="U727" s="41" t="str">
        <f t="shared" si="90"/>
        <v/>
      </c>
      <c r="V727" s="41" t="str">
        <f t="shared" si="90"/>
        <v/>
      </c>
      <c r="W727" s="41" t="str">
        <f t="shared" si="90"/>
        <v/>
      </c>
      <c r="X727" s="41" t="str">
        <f t="shared" si="90"/>
        <v/>
      </c>
      <c r="Y727" s="14">
        <f t="shared" si="96"/>
        <v>0</v>
      </c>
      <c r="Z727" s="12"/>
      <c r="AA727" s="10">
        <f t="shared" si="93"/>
        <v>179.83571428571426</v>
      </c>
      <c r="AB727" s="10" t="str">
        <f t="shared" si="93"/>
        <v/>
      </c>
      <c r="AC727" s="10" t="str">
        <f t="shared" si="93"/>
        <v/>
      </c>
      <c r="AD727" s="10" t="str">
        <f t="shared" si="92"/>
        <v/>
      </c>
      <c r="AE727" s="10" t="str">
        <f t="shared" si="92"/>
        <v/>
      </c>
      <c r="AF727" s="10" t="str">
        <f t="shared" si="92"/>
        <v/>
      </c>
      <c r="AG727" s="10" t="str">
        <f t="shared" si="92"/>
        <v/>
      </c>
      <c r="AH727" s="14">
        <f t="shared" si="97"/>
        <v>0</v>
      </c>
      <c r="AI727" s="12"/>
      <c r="AJ727" s="11" t="str">
        <f>IFERROR(VLOOKUP(A727,'[1]BP-18 Line Detail'!A$1:AJ$65536,36,FALSE),"")</f>
        <v>All Generation Integration</v>
      </c>
    </row>
    <row r="728" spans="1:36" x14ac:dyDescent="0.3">
      <c r="A728" s="15" t="s">
        <v>1779</v>
      </c>
      <c r="B728" s="29" t="str">
        <f>VLOOKUP(A728,'[1]Line Pivot'!A$1:C$65536,2,FALSE)</f>
        <v>THE DALLES-DISCOVERY NO 1</v>
      </c>
      <c r="C728" s="10">
        <f>VLOOKUP(A728,'[1]Line Pivot'!A$1:C$65536,3,FALSE)</f>
        <v>221838.63000000003</v>
      </c>
      <c r="D728" s="10">
        <f>IFERROR(VLOOKUP(A728,'[1]BP-18 Line Detail'!A$1:C$65536,3,FALSE),"")</f>
        <v>221838.62999999998</v>
      </c>
      <c r="E728" s="11">
        <f t="shared" si="94"/>
        <v>2.6238739805356449E-16</v>
      </c>
      <c r="F728" s="12"/>
      <c r="G728" s="10">
        <f>IFERROR(VLOOKUP(A728,'[1]O&amp;M Pivot'!M$1:V$65536,10,FALSE),0)</f>
        <v>9970.3685714285693</v>
      </c>
      <c r="H728" s="12"/>
      <c r="I728" s="13" t="s">
        <v>31</v>
      </c>
      <c r="J728" s="13">
        <v>1</v>
      </c>
      <c r="K728" s="13" t="s">
        <v>31</v>
      </c>
      <c r="L728" s="13" t="s">
        <v>31</v>
      </c>
      <c r="M728" s="13" t="s">
        <v>31</v>
      </c>
      <c r="N728" s="13" t="s">
        <v>31</v>
      </c>
      <c r="O728" s="13" t="s">
        <v>31</v>
      </c>
      <c r="P728" s="13">
        <f t="shared" si="95"/>
        <v>1</v>
      </c>
      <c r="Q728" s="12"/>
      <c r="R728" s="41" t="str">
        <f t="shared" si="91"/>
        <v/>
      </c>
      <c r="S728" s="41">
        <f t="shared" si="91"/>
        <v>221838.63000000003</v>
      </c>
      <c r="T728" s="41" t="str">
        <f t="shared" si="91"/>
        <v/>
      </c>
      <c r="U728" s="41" t="str">
        <f t="shared" si="90"/>
        <v/>
      </c>
      <c r="V728" s="41" t="str">
        <f t="shared" si="90"/>
        <v/>
      </c>
      <c r="W728" s="41" t="str">
        <f t="shared" si="90"/>
        <v/>
      </c>
      <c r="X728" s="41" t="str">
        <f t="shared" si="90"/>
        <v/>
      </c>
      <c r="Y728" s="14">
        <f t="shared" si="96"/>
        <v>0</v>
      </c>
      <c r="Z728" s="12"/>
      <c r="AA728" s="10" t="str">
        <f t="shared" si="93"/>
        <v/>
      </c>
      <c r="AB728" s="10">
        <f t="shared" si="93"/>
        <v>9970.3685714285693</v>
      </c>
      <c r="AC728" s="10" t="str">
        <f t="shared" si="93"/>
        <v/>
      </c>
      <c r="AD728" s="10" t="str">
        <f t="shared" si="92"/>
        <v/>
      </c>
      <c r="AE728" s="10" t="str">
        <f t="shared" si="92"/>
        <v/>
      </c>
      <c r="AF728" s="10" t="str">
        <f t="shared" si="92"/>
        <v/>
      </c>
      <c r="AG728" s="10" t="str">
        <f t="shared" si="92"/>
        <v/>
      </c>
      <c r="AH728" s="14">
        <f t="shared" si="97"/>
        <v>0</v>
      </c>
      <c r="AI728" s="12"/>
      <c r="AJ728" s="11" t="str">
        <f>IFERROR(VLOOKUP(A728,'[1]BP-18 Line Detail'!A$1:AJ$65536,36,FALSE),"")</f>
        <v>All Network</v>
      </c>
    </row>
    <row r="729" spans="1:36" x14ac:dyDescent="0.3">
      <c r="A729" s="15" t="s">
        <v>1780</v>
      </c>
      <c r="B729" s="29" t="str">
        <f>VLOOKUP(A729,'[1]Line Pivot'!A$1:C$65536,2,FALSE)</f>
        <v>THURSTON-MCKENZIE NO 1</v>
      </c>
      <c r="C729" s="10">
        <f>VLOOKUP(A729,'[1]Line Pivot'!A$1:C$65536,3,FALSE)</f>
        <v>2435522</v>
      </c>
      <c r="D729" s="10">
        <f>IFERROR(VLOOKUP(A729,'[1]BP-18 Line Detail'!A$1:C$65536,3,FALSE),"")</f>
        <v>2435522</v>
      </c>
      <c r="E729" s="11">
        <f t="shared" si="94"/>
        <v>0</v>
      </c>
      <c r="F729" s="12"/>
      <c r="G729" s="10">
        <f>IFERROR(VLOOKUP(A729,'[1]O&amp;M Pivot'!M$1:V$65536,10,FALSE),0)</f>
        <v>3169.5414285714287</v>
      </c>
      <c r="H729" s="12"/>
      <c r="I729" s="13" t="s">
        <v>31</v>
      </c>
      <c r="J729" s="13">
        <v>1</v>
      </c>
      <c r="K729" s="13" t="s">
        <v>31</v>
      </c>
      <c r="L729" s="13" t="s">
        <v>31</v>
      </c>
      <c r="M729" s="13" t="s">
        <v>31</v>
      </c>
      <c r="N729" s="13" t="s">
        <v>31</v>
      </c>
      <c r="O729" s="13" t="s">
        <v>31</v>
      </c>
      <c r="P729" s="13">
        <f t="shared" si="95"/>
        <v>1</v>
      </c>
      <c r="Q729" s="12"/>
      <c r="R729" s="41" t="str">
        <f t="shared" si="91"/>
        <v/>
      </c>
      <c r="S729" s="41">
        <f t="shared" si="91"/>
        <v>2435522</v>
      </c>
      <c r="T729" s="41" t="str">
        <f t="shared" si="91"/>
        <v/>
      </c>
      <c r="U729" s="41" t="str">
        <f t="shared" si="90"/>
        <v/>
      </c>
      <c r="V729" s="41" t="str">
        <f t="shared" si="90"/>
        <v/>
      </c>
      <c r="W729" s="41" t="str">
        <f t="shared" si="90"/>
        <v/>
      </c>
      <c r="X729" s="41" t="str">
        <f t="shared" si="90"/>
        <v/>
      </c>
      <c r="Y729" s="14">
        <f t="shared" si="96"/>
        <v>0</v>
      </c>
      <c r="Z729" s="12"/>
      <c r="AA729" s="10" t="str">
        <f t="shared" si="93"/>
        <v/>
      </c>
      <c r="AB729" s="10">
        <f t="shared" si="93"/>
        <v>3169.5414285714287</v>
      </c>
      <c r="AC729" s="10" t="str">
        <f t="shared" si="93"/>
        <v/>
      </c>
      <c r="AD729" s="10" t="str">
        <f t="shared" si="92"/>
        <v/>
      </c>
      <c r="AE729" s="10" t="str">
        <f t="shared" si="92"/>
        <v/>
      </c>
      <c r="AF729" s="10" t="str">
        <f t="shared" si="92"/>
        <v/>
      </c>
      <c r="AG729" s="10" t="str">
        <f t="shared" si="92"/>
        <v/>
      </c>
      <c r="AH729" s="14">
        <f t="shared" si="97"/>
        <v>0</v>
      </c>
      <c r="AI729" s="12"/>
      <c r="AJ729" s="11" t="str">
        <f>IFERROR(VLOOKUP(A729,'[1]BP-18 Line Detail'!A$1:AJ$65536,36,FALSE),"")</f>
        <v>Since it is separated from Cougar-Thurston, should no longer be GI component.  REM 4/17/12</v>
      </c>
    </row>
    <row r="730" spans="1:36" x14ac:dyDescent="0.3">
      <c r="A730" s="15" t="s">
        <v>1781</v>
      </c>
      <c r="B730" s="29" t="str">
        <f>VLOOKUP(A730,'[1]Line Pivot'!A$1:C$65536,2,FALSE)</f>
        <v>TILLAMOOK-TRASK RIVER NO 1</v>
      </c>
      <c r="C730" s="10">
        <f>VLOOKUP(A730,'[1]Line Pivot'!A$1:C$65536,3,FALSE)</f>
        <v>358808</v>
      </c>
      <c r="D730" s="10">
        <f>IFERROR(VLOOKUP(A730,'[1]BP-18 Line Detail'!A$1:C$65536,3,FALSE),"")</f>
        <v>358808</v>
      </c>
      <c r="E730" s="11">
        <f t="shared" si="94"/>
        <v>0</v>
      </c>
      <c r="F730" s="12"/>
      <c r="G730" s="10">
        <f>IFERROR(VLOOKUP(A730,'[1]O&amp;M Pivot'!M$1:V$65536,10,FALSE),0)</f>
        <v>260.97142857142859</v>
      </c>
      <c r="H730" s="12"/>
      <c r="I730" s="13" t="s">
        <v>31</v>
      </c>
      <c r="J730" s="13">
        <v>1</v>
      </c>
      <c r="K730" s="13" t="s">
        <v>31</v>
      </c>
      <c r="L730" s="13" t="s">
        <v>31</v>
      </c>
      <c r="M730" s="13" t="s">
        <v>31</v>
      </c>
      <c r="N730" s="13" t="s">
        <v>31</v>
      </c>
      <c r="O730" s="13" t="s">
        <v>31</v>
      </c>
      <c r="P730" s="13">
        <f t="shared" si="95"/>
        <v>1</v>
      </c>
      <c r="Q730" s="12"/>
      <c r="R730" s="41" t="str">
        <f t="shared" si="91"/>
        <v/>
      </c>
      <c r="S730" s="41">
        <f t="shared" si="91"/>
        <v>358808</v>
      </c>
      <c r="T730" s="41" t="str">
        <f t="shared" si="91"/>
        <v/>
      </c>
      <c r="U730" s="41" t="str">
        <f t="shared" si="90"/>
        <v/>
      </c>
      <c r="V730" s="41" t="str">
        <f t="shared" si="90"/>
        <v/>
      </c>
      <c r="W730" s="41" t="str">
        <f t="shared" si="90"/>
        <v/>
      </c>
      <c r="X730" s="41" t="str">
        <f t="shared" si="90"/>
        <v/>
      </c>
      <c r="Y730" s="14">
        <f t="shared" si="96"/>
        <v>0</v>
      </c>
      <c r="Z730" s="12"/>
      <c r="AA730" s="10" t="str">
        <f t="shared" si="93"/>
        <v/>
      </c>
      <c r="AB730" s="10">
        <f t="shared" si="93"/>
        <v>260.97142857142859</v>
      </c>
      <c r="AC730" s="10" t="str">
        <f t="shared" si="93"/>
        <v/>
      </c>
      <c r="AD730" s="10" t="str">
        <f t="shared" si="92"/>
        <v/>
      </c>
      <c r="AE730" s="10" t="str">
        <f t="shared" si="92"/>
        <v/>
      </c>
      <c r="AF730" s="10" t="str">
        <f t="shared" si="92"/>
        <v/>
      </c>
      <c r="AG730" s="10" t="str">
        <f t="shared" si="92"/>
        <v/>
      </c>
      <c r="AH730" s="14">
        <f t="shared" si="97"/>
        <v>0</v>
      </c>
      <c r="AI730" s="12"/>
      <c r="AJ730" s="11" t="str">
        <f>IFERROR(VLOOKUP(A730,'[1]BP-18 Line Detail'!A$1:AJ$65536,36,FALSE),"")</f>
        <v>All Network</v>
      </c>
    </row>
    <row r="731" spans="1:36" x14ac:dyDescent="0.3">
      <c r="A731" s="15" t="s">
        <v>1782</v>
      </c>
      <c r="B731" s="29" t="str">
        <f>VLOOKUP(A731,'[1]Line Pivot'!A$1:C$65536,2,FALSE)</f>
        <v>TIMBER TAP (UNKNOWN)</v>
      </c>
      <c r="C731" s="10">
        <f>VLOOKUP(A731,'[1]Line Pivot'!A$1:C$65536,3,FALSE)</f>
        <v>29500.16</v>
      </c>
      <c r="D731" s="10">
        <f>IFERROR(VLOOKUP(A731,'[1]BP-18 Line Detail'!A$1:C$65536,3,FALSE),"")</f>
        <v>29500.16</v>
      </c>
      <c r="E731" s="11">
        <f t="shared" si="94"/>
        <v>0</v>
      </c>
      <c r="F731" s="12"/>
      <c r="G731" s="10">
        <f>IFERROR(VLOOKUP(A731,'[1]O&amp;M Pivot'!M$1:V$65536,10,FALSE),0)</f>
        <v>0</v>
      </c>
      <c r="H731" s="12"/>
      <c r="I731" s="13" t="s">
        <v>31</v>
      </c>
      <c r="J731" s="13">
        <v>1</v>
      </c>
      <c r="K731" s="13" t="s">
        <v>31</v>
      </c>
      <c r="L731" s="13" t="s">
        <v>31</v>
      </c>
      <c r="M731" s="13" t="s">
        <v>31</v>
      </c>
      <c r="N731" s="13" t="s">
        <v>31</v>
      </c>
      <c r="O731" s="13" t="s">
        <v>31</v>
      </c>
      <c r="P731" s="13">
        <f t="shared" si="95"/>
        <v>1</v>
      </c>
      <c r="Q731" s="12"/>
      <c r="R731" s="41" t="str">
        <f t="shared" si="91"/>
        <v/>
      </c>
      <c r="S731" s="41">
        <f t="shared" si="91"/>
        <v>29500.16</v>
      </c>
      <c r="T731" s="41" t="str">
        <f t="shared" si="91"/>
        <v/>
      </c>
      <c r="U731" s="41" t="str">
        <f t="shared" si="90"/>
        <v/>
      </c>
      <c r="V731" s="41" t="str">
        <f t="shared" si="90"/>
        <v/>
      </c>
      <c r="W731" s="41" t="str">
        <f t="shared" si="90"/>
        <v/>
      </c>
      <c r="X731" s="41" t="str">
        <f t="shared" si="90"/>
        <v/>
      </c>
      <c r="Y731" s="14">
        <f t="shared" si="96"/>
        <v>0</v>
      </c>
      <c r="Z731" s="12"/>
      <c r="AA731" s="10" t="str">
        <f t="shared" si="93"/>
        <v/>
      </c>
      <c r="AB731" s="10">
        <f t="shared" si="93"/>
        <v>0</v>
      </c>
      <c r="AC731" s="10" t="str">
        <f t="shared" si="93"/>
        <v/>
      </c>
      <c r="AD731" s="10" t="str">
        <f t="shared" si="92"/>
        <v/>
      </c>
      <c r="AE731" s="10" t="str">
        <f t="shared" si="92"/>
        <v/>
      </c>
      <c r="AF731" s="10" t="str">
        <f t="shared" si="92"/>
        <v/>
      </c>
      <c r="AG731" s="10" t="str">
        <f t="shared" si="92"/>
        <v/>
      </c>
      <c r="AH731" s="14">
        <f t="shared" si="97"/>
        <v>0</v>
      </c>
      <c r="AI731" s="12"/>
      <c r="AJ731" s="11" t="str">
        <f>IFERROR(VLOOKUP(A731,'[1]BP-18 Line Detail'!A$1:AJ$65536,36,FALSE),"")</f>
        <v>All Network</v>
      </c>
    </row>
    <row r="732" spans="1:36" x14ac:dyDescent="0.3">
      <c r="A732" s="15" t="s">
        <v>1783</v>
      </c>
      <c r="B732" s="29" t="str">
        <f>VLOOKUP(A732,'[1]Line Pivot'!A$1:C$65536,2,FALSE)</f>
        <v>TIMBER TAP TO FOREST GROVE-TILLAMOOK NO 1</v>
      </c>
      <c r="C732" s="10">
        <f>VLOOKUP(A732,'[1]Line Pivot'!A$1:C$65536,3,FALSE)</f>
        <v>895109.14</v>
      </c>
      <c r="D732" s="10">
        <f>IFERROR(VLOOKUP(A732,'[1]BP-18 Line Detail'!A$1:C$65536,3,FALSE),"")</f>
        <v>632074.77</v>
      </c>
      <c r="E732" s="11">
        <f t="shared" si="94"/>
        <v>0.41614439063910114</v>
      </c>
      <c r="F732" s="12"/>
      <c r="G732" s="10">
        <f>IFERROR(VLOOKUP(A732,'[1]O&amp;M Pivot'!M$1:V$65536,10,FALSE),0)</f>
        <v>15884.517142857143</v>
      </c>
      <c r="H732" s="12"/>
      <c r="I732" s="13" t="s">
        <v>31</v>
      </c>
      <c r="J732" s="13">
        <v>1</v>
      </c>
      <c r="K732" s="13" t="s">
        <v>31</v>
      </c>
      <c r="L732" s="13" t="s">
        <v>31</v>
      </c>
      <c r="M732" s="13" t="s">
        <v>31</v>
      </c>
      <c r="N732" s="13" t="s">
        <v>31</v>
      </c>
      <c r="O732" s="13" t="s">
        <v>31</v>
      </c>
      <c r="P732" s="13">
        <f t="shared" si="95"/>
        <v>1</v>
      </c>
      <c r="Q732" s="12"/>
      <c r="R732" s="41" t="str">
        <f t="shared" si="91"/>
        <v/>
      </c>
      <c r="S732" s="41">
        <f t="shared" si="91"/>
        <v>895109.14</v>
      </c>
      <c r="T732" s="41" t="str">
        <f t="shared" si="91"/>
        <v/>
      </c>
      <c r="U732" s="41" t="str">
        <f t="shared" si="90"/>
        <v/>
      </c>
      <c r="V732" s="41" t="str">
        <f t="shared" si="90"/>
        <v/>
      </c>
      <c r="W732" s="41" t="str">
        <f t="shared" si="90"/>
        <v/>
      </c>
      <c r="X732" s="41" t="str">
        <f t="shared" si="90"/>
        <v/>
      </c>
      <c r="Y732" s="14">
        <f t="shared" si="96"/>
        <v>0</v>
      </c>
      <c r="Z732" s="12"/>
      <c r="AA732" s="10" t="str">
        <f t="shared" si="93"/>
        <v/>
      </c>
      <c r="AB732" s="10">
        <f t="shared" si="93"/>
        <v>15884.517142857143</v>
      </c>
      <c r="AC732" s="10" t="str">
        <f t="shared" si="93"/>
        <v/>
      </c>
      <c r="AD732" s="10" t="str">
        <f t="shared" si="92"/>
        <v/>
      </c>
      <c r="AE732" s="10" t="str">
        <f t="shared" si="92"/>
        <v/>
      </c>
      <c r="AF732" s="10" t="str">
        <f t="shared" si="92"/>
        <v/>
      </c>
      <c r="AG732" s="10" t="str">
        <f t="shared" si="92"/>
        <v/>
      </c>
      <c r="AH732" s="14">
        <f t="shared" si="97"/>
        <v>0</v>
      </c>
      <c r="AI732" s="12"/>
      <c r="AJ732" s="11" t="str">
        <f>IFERROR(VLOOKUP(A732,'[1]BP-18 Line Detail'!A$1:AJ$65536,36,FALSE),"")</f>
        <v>All Network</v>
      </c>
    </row>
    <row r="733" spans="1:36" x14ac:dyDescent="0.3">
      <c r="A733" s="15" t="s">
        <v>1784</v>
      </c>
      <c r="B733" s="29" t="str">
        <f>VLOOKUP(A733,'[1]Line Pivot'!A$1:C$65536,2,FALSE)</f>
        <v>TOLEDO-WENDSON NO 1</v>
      </c>
      <c r="C733" s="10">
        <f>VLOOKUP(A733,'[1]Line Pivot'!A$1:C$65536,3,FALSE)</f>
        <v>5931612.2300000004</v>
      </c>
      <c r="D733" s="10">
        <f>IFERROR(VLOOKUP(A733,'[1]BP-18 Line Detail'!A$1:C$65536,3,FALSE),"")</f>
        <v>5931612.2300000004</v>
      </c>
      <c r="E733" s="11">
        <f t="shared" si="94"/>
        <v>0</v>
      </c>
      <c r="F733" s="12"/>
      <c r="G733" s="10">
        <f>IFERROR(VLOOKUP(A733,'[1]O&amp;M Pivot'!M$1:V$65536,10,FALSE),0)</f>
        <v>45836.40285714285</v>
      </c>
      <c r="H733" s="12"/>
      <c r="I733" s="13" t="s">
        <v>31</v>
      </c>
      <c r="J733" s="13">
        <v>1</v>
      </c>
      <c r="K733" s="13" t="s">
        <v>31</v>
      </c>
      <c r="L733" s="13" t="s">
        <v>31</v>
      </c>
      <c r="M733" s="13" t="s">
        <v>31</v>
      </c>
      <c r="N733" s="13" t="s">
        <v>31</v>
      </c>
      <c r="O733" s="13" t="s">
        <v>31</v>
      </c>
      <c r="P733" s="13">
        <f t="shared" si="95"/>
        <v>1</v>
      </c>
      <c r="Q733" s="12"/>
      <c r="R733" s="41" t="str">
        <f t="shared" si="91"/>
        <v/>
      </c>
      <c r="S733" s="41">
        <f t="shared" si="91"/>
        <v>5931612.2300000004</v>
      </c>
      <c r="T733" s="41" t="str">
        <f t="shared" si="91"/>
        <v/>
      </c>
      <c r="U733" s="41" t="str">
        <f t="shared" si="90"/>
        <v/>
      </c>
      <c r="V733" s="41" t="str">
        <f t="shared" si="90"/>
        <v/>
      </c>
      <c r="W733" s="41" t="str">
        <f t="shared" si="90"/>
        <v/>
      </c>
      <c r="X733" s="41" t="str">
        <f t="shared" si="90"/>
        <v/>
      </c>
      <c r="Y733" s="14">
        <f t="shared" si="96"/>
        <v>0</v>
      </c>
      <c r="Z733" s="12"/>
      <c r="AA733" s="10" t="str">
        <f t="shared" si="93"/>
        <v/>
      </c>
      <c r="AB733" s="10">
        <f t="shared" si="93"/>
        <v>45836.40285714285</v>
      </c>
      <c r="AC733" s="10" t="str">
        <f t="shared" si="93"/>
        <v/>
      </c>
      <c r="AD733" s="10" t="str">
        <f t="shared" si="92"/>
        <v/>
      </c>
      <c r="AE733" s="10" t="str">
        <f t="shared" si="92"/>
        <v/>
      </c>
      <c r="AF733" s="10" t="str">
        <f t="shared" si="92"/>
        <v/>
      </c>
      <c r="AG733" s="10" t="str">
        <f t="shared" si="92"/>
        <v/>
      </c>
      <c r="AH733" s="14">
        <f t="shared" si="97"/>
        <v>0</v>
      </c>
      <c r="AI733" s="12"/>
      <c r="AJ733" s="11" t="str">
        <f>IFERROR(VLOOKUP(A733,'[1]BP-18 Line Detail'!A$1:AJ$65536,36,FALSE),"")</f>
        <v>All Network</v>
      </c>
    </row>
    <row r="734" spans="1:36" x14ac:dyDescent="0.3">
      <c r="A734" s="15" t="s">
        <v>1785</v>
      </c>
      <c r="B734" s="29" t="str">
        <f>VLOOKUP(A734,'[1]Line Pivot'!A$1:C$65536,2,FALSE)</f>
        <v>TOWER ROAD-ALKALI NO 1(NOT A VALID LINE SEE BOARDMAN-ALKALI</v>
      </c>
      <c r="C734" s="10">
        <f>VLOOKUP(A734,'[1]Line Pivot'!A$1:C$65536,3,FALSE)</f>
        <v>430309.93</v>
      </c>
      <c r="D734" s="10">
        <f>IFERROR(VLOOKUP(A734,'[1]BP-18 Line Detail'!A$1:C$65536,3,FALSE),"")</f>
        <v>430309.93</v>
      </c>
      <c r="E734" s="11">
        <f t="shared" si="94"/>
        <v>0</v>
      </c>
      <c r="F734" s="12"/>
      <c r="G734" s="10">
        <f>IFERROR(VLOOKUP(A734,'[1]O&amp;M Pivot'!M$1:V$65536,10,FALSE),0)</f>
        <v>1948.06</v>
      </c>
      <c r="H734" s="12"/>
      <c r="I734" s="13" t="s">
        <v>31</v>
      </c>
      <c r="J734" s="13">
        <v>1</v>
      </c>
      <c r="K734" s="13" t="s">
        <v>31</v>
      </c>
      <c r="L734" s="13" t="s">
        <v>31</v>
      </c>
      <c r="M734" s="13" t="s">
        <v>31</v>
      </c>
      <c r="N734" s="13" t="s">
        <v>31</v>
      </c>
      <c r="O734" s="13" t="s">
        <v>31</v>
      </c>
      <c r="P734" s="13">
        <f t="shared" si="95"/>
        <v>1</v>
      </c>
      <c r="Q734" s="12"/>
      <c r="R734" s="41" t="str">
        <f t="shared" si="91"/>
        <v/>
      </c>
      <c r="S734" s="41">
        <f t="shared" si="91"/>
        <v>430309.93</v>
      </c>
      <c r="T734" s="41" t="str">
        <f t="shared" si="91"/>
        <v/>
      </c>
      <c r="U734" s="41" t="str">
        <f t="shared" si="90"/>
        <v/>
      </c>
      <c r="V734" s="41" t="str">
        <f t="shared" si="90"/>
        <v/>
      </c>
      <c r="W734" s="41" t="str">
        <f t="shared" si="90"/>
        <v/>
      </c>
      <c r="X734" s="41" t="str">
        <f t="shared" si="90"/>
        <v/>
      </c>
      <c r="Y734" s="14">
        <f t="shared" si="96"/>
        <v>0</v>
      </c>
      <c r="Z734" s="12"/>
      <c r="AA734" s="10" t="str">
        <f t="shared" si="93"/>
        <v/>
      </c>
      <c r="AB734" s="10">
        <f t="shared" si="93"/>
        <v>1948.06</v>
      </c>
      <c r="AC734" s="10" t="str">
        <f t="shared" si="93"/>
        <v/>
      </c>
      <c r="AD734" s="10" t="str">
        <f t="shared" si="92"/>
        <v/>
      </c>
      <c r="AE734" s="10" t="str">
        <f t="shared" si="92"/>
        <v/>
      </c>
      <c r="AF734" s="10" t="str">
        <f t="shared" si="92"/>
        <v/>
      </c>
      <c r="AG734" s="10" t="str">
        <f t="shared" si="92"/>
        <v/>
      </c>
      <c r="AH734" s="14">
        <f t="shared" si="97"/>
        <v>0</v>
      </c>
      <c r="AI734" s="12"/>
      <c r="AJ734" s="11" t="str">
        <f>IFERROR(VLOOKUP(A734,'[1]BP-18 Line Detail'!A$1:AJ$65536,36,FALSE),"")</f>
        <v>All Network</v>
      </c>
    </row>
    <row r="735" spans="1:36" x14ac:dyDescent="0.3">
      <c r="A735" s="15" t="s">
        <v>1786</v>
      </c>
      <c r="B735" s="29" t="str">
        <f>VLOOKUP(A735,'[1]Line Pivot'!A$1:C$65536,2,FALSE)</f>
        <v>TRENTWOOD-VALLEY WAY NO 1</v>
      </c>
      <c r="C735" s="10">
        <f>VLOOKUP(A735,'[1]Line Pivot'!A$1:C$65536,3,FALSE)</f>
        <v>395271.19999999995</v>
      </c>
      <c r="D735" s="10">
        <f>IFERROR(VLOOKUP(A735,'[1]BP-18 Line Detail'!A$1:C$65536,3,FALSE),"")</f>
        <v>358267.03</v>
      </c>
      <c r="E735" s="11">
        <f t="shared" si="94"/>
        <v>0.10328656253967863</v>
      </c>
      <c r="F735" s="12"/>
      <c r="G735" s="10">
        <f>IFERROR(VLOOKUP(A735,'[1]O&amp;M Pivot'!M$1:V$65536,10,FALSE),0)</f>
        <v>2115.0542857142859</v>
      </c>
      <c r="H735" s="12"/>
      <c r="I735" s="13" t="s">
        <v>31</v>
      </c>
      <c r="J735" s="13">
        <v>1</v>
      </c>
      <c r="K735" s="13" t="s">
        <v>31</v>
      </c>
      <c r="L735" s="13" t="s">
        <v>31</v>
      </c>
      <c r="M735" s="13" t="s">
        <v>31</v>
      </c>
      <c r="N735" s="13" t="s">
        <v>31</v>
      </c>
      <c r="O735" s="13" t="s">
        <v>31</v>
      </c>
      <c r="P735" s="13">
        <f t="shared" si="95"/>
        <v>1</v>
      </c>
      <c r="Q735" s="12"/>
      <c r="R735" s="41" t="str">
        <f t="shared" si="91"/>
        <v/>
      </c>
      <c r="S735" s="41">
        <f t="shared" si="91"/>
        <v>395271.19999999995</v>
      </c>
      <c r="T735" s="41" t="str">
        <f t="shared" si="91"/>
        <v/>
      </c>
      <c r="U735" s="41" t="str">
        <f t="shared" si="90"/>
        <v/>
      </c>
      <c r="V735" s="41" t="str">
        <f t="shared" si="90"/>
        <v/>
      </c>
      <c r="W735" s="41" t="str">
        <f t="shared" si="90"/>
        <v/>
      </c>
      <c r="X735" s="41" t="str">
        <f t="shared" si="90"/>
        <v/>
      </c>
      <c r="Y735" s="14">
        <f t="shared" si="96"/>
        <v>0</v>
      </c>
      <c r="Z735" s="12"/>
      <c r="AA735" s="10" t="str">
        <f t="shared" si="93"/>
        <v/>
      </c>
      <c r="AB735" s="10">
        <f t="shared" si="93"/>
        <v>2115.0542857142859</v>
      </c>
      <c r="AC735" s="10" t="str">
        <f t="shared" si="93"/>
        <v/>
      </c>
      <c r="AD735" s="10" t="str">
        <f t="shared" si="92"/>
        <v/>
      </c>
      <c r="AE735" s="10" t="str">
        <f t="shared" si="92"/>
        <v/>
      </c>
      <c r="AF735" s="10" t="str">
        <f t="shared" si="92"/>
        <v/>
      </c>
      <c r="AG735" s="10" t="str">
        <f t="shared" si="92"/>
        <v/>
      </c>
      <c r="AH735" s="14">
        <f t="shared" si="97"/>
        <v>0</v>
      </c>
      <c r="AI735" s="12"/>
      <c r="AJ735" s="11" t="str">
        <f>IFERROR(VLOOKUP(A735,'[1]BP-18 Line Detail'!A$1:AJ$65536,36,FALSE),"")</f>
        <v>All Network</v>
      </c>
    </row>
    <row r="736" spans="1:36" x14ac:dyDescent="0.3">
      <c r="A736" s="15" t="s">
        <v>1787</v>
      </c>
      <c r="B736" s="29" t="str">
        <f>VLOOKUP(A736,'[1]Line Pivot'!A$1:C$65536,2,FALSE)</f>
        <v>TROJAN-ALLSTON NO 1</v>
      </c>
      <c r="C736" s="10">
        <f>VLOOKUP(A736,'[1]Line Pivot'!A$1:C$65536,3,FALSE)</f>
        <v>1595833</v>
      </c>
      <c r="D736" s="10">
        <f>IFERROR(VLOOKUP(A736,'[1]BP-18 Line Detail'!A$1:C$65536,3,FALSE),"")</f>
        <v>1595833</v>
      </c>
      <c r="E736" s="11">
        <f t="shared" si="94"/>
        <v>0</v>
      </c>
      <c r="F736" s="12"/>
      <c r="G736" s="10">
        <f>IFERROR(VLOOKUP(A736,'[1]O&amp;M Pivot'!M$1:V$65536,10,FALSE),0)</f>
        <v>1864.8314285714289</v>
      </c>
      <c r="H736" s="12"/>
      <c r="I736" s="13" t="s">
        <v>31</v>
      </c>
      <c r="J736" s="13">
        <v>1</v>
      </c>
      <c r="K736" s="13" t="s">
        <v>31</v>
      </c>
      <c r="L736" s="13" t="s">
        <v>31</v>
      </c>
      <c r="M736" s="13" t="s">
        <v>31</v>
      </c>
      <c r="N736" s="13" t="s">
        <v>31</v>
      </c>
      <c r="O736" s="13" t="s">
        <v>31</v>
      </c>
      <c r="P736" s="13">
        <f t="shared" si="95"/>
        <v>1</v>
      </c>
      <c r="Q736" s="12"/>
      <c r="R736" s="41" t="str">
        <f t="shared" si="91"/>
        <v/>
      </c>
      <c r="S736" s="41">
        <f t="shared" si="91"/>
        <v>1595833</v>
      </c>
      <c r="T736" s="41" t="str">
        <f t="shared" si="91"/>
        <v/>
      </c>
      <c r="U736" s="41" t="str">
        <f t="shared" si="90"/>
        <v/>
      </c>
      <c r="V736" s="41" t="str">
        <f t="shared" si="90"/>
        <v/>
      </c>
      <c r="W736" s="41" t="str">
        <f t="shared" si="90"/>
        <v/>
      </c>
      <c r="X736" s="41" t="str">
        <f t="shared" si="90"/>
        <v/>
      </c>
      <c r="Y736" s="14">
        <f t="shared" si="96"/>
        <v>0</v>
      </c>
      <c r="Z736" s="12"/>
      <c r="AA736" s="10" t="str">
        <f t="shared" si="93"/>
        <v/>
      </c>
      <c r="AB736" s="10">
        <f t="shared" si="93"/>
        <v>1864.8314285714289</v>
      </c>
      <c r="AC736" s="10" t="str">
        <f t="shared" si="93"/>
        <v/>
      </c>
      <c r="AD736" s="10" t="str">
        <f t="shared" si="92"/>
        <v/>
      </c>
      <c r="AE736" s="10" t="str">
        <f t="shared" si="92"/>
        <v/>
      </c>
      <c r="AF736" s="10" t="str">
        <f t="shared" si="92"/>
        <v/>
      </c>
      <c r="AG736" s="10" t="str">
        <f t="shared" si="92"/>
        <v/>
      </c>
      <c r="AH736" s="14">
        <f t="shared" si="97"/>
        <v>0</v>
      </c>
      <c r="AI736" s="12"/>
      <c r="AJ736" s="11" t="str">
        <f>IFERROR(VLOOKUP(A736,'[1]BP-18 Line Detail'!A$1:AJ$65536,36,FALSE),"")</f>
        <v>All Network</v>
      </c>
    </row>
    <row r="737" spans="1:36" x14ac:dyDescent="0.3">
      <c r="A737" s="15" t="s">
        <v>1788</v>
      </c>
      <c r="B737" s="29" t="str">
        <f>VLOOKUP(A737,'[1]Line Pivot'!A$1:C$65536,2,FALSE)</f>
        <v>TROJAN-ALLSTON NO 2</v>
      </c>
      <c r="C737" s="10">
        <f>VLOOKUP(A737,'[1]Line Pivot'!A$1:C$65536,3,FALSE)</f>
        <v>1584040</v>
      </c>
      <c r="D737" s="10">
        <f>IFERROR(VLOOKUP(A737,'[1]BP-18 Line Detail'!A$1:C$65536,3,FALSE),"")</f>
        <v>1584040</v>
      </c>
      <c r="E737" s="11">
        <f t="shared" si="94"/>
        <v>0</v>
      </c>
      <c r="F737" s="12"/>
      <c r="G737" s="10">
        <f>IFERROR(VLOOKUP(A737,'[1]O&amp;M Pivot'!M$1:V$65536,10,FALSE),0)</f>
        <v>480.29571428571433</v>
      </c>
      <c r="H737" s="12"/>
      <c r="I737" s="13" t="s">
        <v>31</v>
      </c>
      <c r="J737" s="13">
        <v>1</v>
      </c>
      <c r="K737" s="13" t="s">
        <v>31</v>
      </c>
      <c r="L737" s="13" t="s">
        <v>31</v>
      </c>
      <c r="M737" s="13" t="s">
        <v>31</v>
      </c>
      <c r="N737" s="13" t="s">
        <v>31</v>
      </c>
      <c r="O737" s="13" t="s">
        <v>31</v>
      </c>
      <c r="P737" s="13">
        <f t="shared" si="95"/>
        <v>1</v>
      </c>
      <c r="Q737" s="12"/>
      <c r="R737" s="41" t="str">
        <f t="shared" si="91"/>
        <v/>
      </c>
      <c r="S737" s="41">
        <f t="shared" si="91"/>
        <v>1584040</v>
      </c>
      <c r="T737" s="41" t="str">
        <f t="shared" si="91"/>
        <v/>
      </c>
      <c r="U737" s="41" t="str">
        <f t="shared" si="90"/>
        <v/>
      </c>
      <c r="V737" s="41" t="str">
        <f t="shared" si="90"/>
        <v/>
      </c>
      <c r="W737" s="41" t="str">
        <f t="shared" si="90"/>
        <v/>
      </c>
      <c r="X737" s="41" t="str">
        <f t="shared" si="90"/>
        <v/>
      </c>
      <c r="Y737" s="14">
        <f t="shared" si="96"/>
        <v>0</v>
      </c>
      <c r="Z737" s="12"/>
      <c r="AA737" s="10" t="str">
        <f t="shared" si="93"/>
        <v/>
      </c>
      <c r="AB737" s="10">
        <f t="shared" si="93"/>
        <v>480.29571428571433</v>
      </c>
      <c r="AC737" s="10" t="str">
        <f t="shared" si="93"/>
        <v/>
      </c>
      <c r="AD737" s="10" t="str">
        <f t="shared" si="92"/>
        <v/>
      </c>
      <c r="AE737" s="10" t="str">
        <f t="shared" si="92"/>
        <v/>
      </c>
      <c r="AF737" s="10" t="str">
        <f t="shared" si="92"/>
        <v/>
      </c>
      <c r="AG737" s="10" t="str">
        <f t="shared" si="92"/>
        <v/>
      </c>
      <c r="AH737" s="14">
        <f t="shared" si="97"/>
        <v>0</v>
      </c>
      <c r="AI737" s="12"/>
      <c r="AJ737" s="11" t="str">
        <f>IFERROR(VLOOKUP(A737,'[1]BP-18 Line Detail'!A$1:AJ$65536,36,FALSE),"")</f>
        <v>All Network</v>
      </c>
    </row>
    <row r="738" spans="1:36" x14ac:dyDescent="0.3">
      <c r="A738" s="15" t="s">
        <v>1789</v>
      </c>
      <c r="B738" s="29" t="str">
        <f>VLOOKUP(A738,'[1]Line Pivot'!A$1:C$65536,2,FALSE)</f>
        <v>TUCANNON RIVER-NORTH LEWISTON NO 1</v>
      </c>
      <c r="C738" s="10">
        <f>VLOOKUP(A738,'[1]Line Pivot'!A$1:C$65536,3,FALSE)</f>
        <v>11818725.140000001</v>
      </c>
      <c r="D738" s="10">
        <f>IFERROR(VLOOKUP(A738,'[1]BP-18 Line Detail'!A$1:C$65536,3,FALSE),"")</f>
        <v>11818725.139999997</v>
      </c>
      <c r="E738" s="11">
        <f t="shared" si="94"/>
        <v>3.1520238048804605E-16</v>
      </c>
      <c r="F738" s="12"/>
      <c r="G738" s="10">
        <f>IFERROR(VLOOKUP(A738,'[1]O&amp;M Pivot'!M$1:V$65536,10,FALSE),0)</f>
        <v>16478.97</v>
      </c>
      <c r="H738" s="12"/>
      <c r="I738" s="13" t="s">
        <v>31</v>
      </c>
      <c r="J738" s="13">
        <v>1</v>
      </c>
      <c r="K738" s="13" t="s">
        <v>31</v>
      </c>
      <c r="L738" s="13" t="s">
        <v>31</v>
      </c>
      <c r="M738" s="13" t="s">
        <v>31</v>
      </c>
      <c r="N738" s="13" t="s">
        <v>31</v>
      </c>
      <c r="O738" s="13" t="s">
        <v>31</v>
      </c>
      <c r="P738" s="13">
        <f t="shared" si="95"/>
        <v>1</v>
      </c>
      <c r="Q738" s="12"/>
      <c r="R738" s="41" t="str">
        <f t="shared" si="91"/>
        <v/>
      </c>
      <c r="S738" s="41">
        <f t="shared" si="91"/>
        <v>11818725.140000001</v>
      </c>
      <c r="T738" s="41" t="str">
        <f t="shared" si="91"/>
        <v/>
      </c>
      <c r="U738" s="41" t="str">
        <f t="shared" si="90"/>
        <v/>
      </c>
      <c r="V738" s="41" t="str">
        <f t="shared" si="90"/>
        <v/>
      </c>
      <c r="W738" s="41" t="str">
        <f t="shared" si="90"/>
        <v/>
      </c>
      <c r="X738" s="41" t="str">
        <f t="shared" si="90"/>
        <v/>
      </c>
      <c r="Y738" s="14">
        <f t="shared" si="96"/>
        <v>0</v>
      </c>
      <c r="Z738" s="12"/>
      <c r="AA738" s="10" t="str">
        <f t="shared" si="93"/>
        <v/>
      </c>
      <c r="AB738" s="10">
        <f t="shared" si="93"/>
        <v>16478.97</v>
      </c>
      <c r="AC738" s="10" t="str">
        <f t="shared" si="93"/>
        <v/>
      </c>
      <c r="AD738" s="10" t="str">
        <f t="shared" si="92"/>
        <v/>
      </c>
      <c r="AE738" s="10" t="str">
        <f t="shared" si="92"/>
        <v/>
      </c>
      <c r="AF738" s="10" t="str">
        <f t="shared" si="92"/>
        <v/>
      </c>
      <c r="AG738" s="10" t="str">
        <f t="shared" si="92"/>
        <v/>
      </c>
      <c r="AH738" s="14">
        <f t="shared" si="97"/>
        <v>0</v>
      </c>
      <c r="AI738" s="12"/>
      <c r="AJ738" s="11" t="str">
        <f>IFERROR(VLOOKUP(A738,'[1]BP-18 Line Detail'!A$1:AJ$65536,36,FALSE),"")</f>
        <v>All Network</v>
      </c>
    </row>
    <row r="739" spans="1:36" x14ac:dyDescent="0.3">
      <c r="A739" s="15" t="s">
        <v>1790</v>
      </c>
      <c r="B739" s="29" t="str">
        <f>VLOOKUP(A739,'[1]Line Pivot'!A$1:C$65536,2,FALSE)</f>
        <v>TUMBLE CREEK-HALL RIDGE NO.1</v>
      </c>
      <c r="C739" s="10">
        <f>VLOOKUP(A739,'[1]Line Pivot'!A$1:C$65536,3,FALSE)</f>
        <v>610574.11</v>
      </c>
      <c r="D739" s="10">
        <f>IFERROR(VLOOKUP(A739,'[1]BP-18 Line Detail'!A$1:C$65536,3,FALSE),"")</f>
        <v>610574.11</v>
      </c>
      <c r="E739" s="11">
        <f t="shared" si="94"/>
        <v>0</v>
      </c>
      <c r="F739" s="12"/>
      <c r="G739" s="10">
        <f>IFERROR(VLOOKUP(A739,'[1]O&amp;M Pivot'!M$1:V$65536,10,FALSE),0)</f>
        <v>6028.7428571428582</v>
      </c>
      <c r="H739" s="12"/>
      <c r="I739" s="13" t="s">
        <v>31</v>
      </c>
      <c r="J739" s="13" t="s">
        <v>31</v>
      </c>
      <c r="K739" s="13" t="s">
        <v>31</v>
      </c>
      <c r="L739" s="13" t="s">
        <v>31</v>
      </c>
      <c r="M739" s="13" t="s">
        <v>31</v>
      </c>
      <c r="N739" s="13" t="s">
        <v>31</v>
      </c>
      <c r="O739" s="13">
        <v>1</v>
      </c>
      <c r="P739" s="13">
        <f t="shared" si="95"/>
        <v>1</v>
      </c>
      <c r="Q739" s="12"/>
      <c r="R739" s="41" t="str">
        <f t="shared" si="91"/>
        <v/>
      </c>
      <c r="S739" s="41" t="str">
        <f t="shared" si="91"/>
        <v/>
      </c>
      <c r="T739" s="41" t="str">
        <f t="shared" si="91"/>
        <v/>
      </c>
      <c r="U739" s="41" t="str">
        <f t="shared" si="90"/>
        <v/>
      </c>
      <c r="V739" s="41" t="str">
        <f t="shared" si="90"/>
        <v/>
      </c>
      <c r="W739" s="41" t="str">
        <f t="shared" si="90"/>
        <v/>
      </c>
      <c r="X739" s="41">
        <f t="shared" si="90"/>
        <v>610574.11</v>
      </c>
      <c r="Y739" s="14">
        <f t="shared" si="96"/>
        <v>0</v>
      </c>
      <c r="Z739" s="12"/>
      <c r="AA739" s="10" t="str">
        <f t="shared" si="93"/>
        <v/>
      </c>
      <c r="AB739" s="10" t="str">
        <f t="shared" si="93"/>
        <v/>
      </c>
      <c r="AC739" s="10" t="str">
        <f t="shared" si="93"/>
        <v/>
      </c>
      <c r="AD739" s="10" t="str">
        <f t="shared" si="92"/>
        <v/>
      </c>
      <c r="AE739" s="10" t="str">
        <f t="shared" si="92"/>
        <v/>
      </c>
      <c r="AF739" s="10" t="str">
        <f t="shared" si="92"/>
        <v/>
      </c>
      <c r="AG739" s="10">
        <f t="shared" si="92"/>
        <v>6028.7428571428582</v>
      </c>
      <c r="AH739" s="14">
        <f t="shared" si="97"/>
        <v>0</v>
      </c>
      <c r="AI739" s="12"/>
      <c r="AJ739" s="11" t="str">
        <f>IFERROR(VLOOKUP(A739,'[1]BP-18 Line Detail'!A$1:AJ$65536,36,FALSE),"")</f>
        <v>Low voltage delivery from Consumer's Power to a communication facility (Hall Ridge).  Nothing to do with Utility Delivery.  REM 4/24/12</v>
      </c>
    </row>
    <row r="740" spans="1:36" x14ac:dyDescent="0.3">
      <c r="A740" s="15" t="s">
        <v>1791</v>
      </c>
      <c r="B740" s="29" t="str">
        <f>VLOOKUP(A740,'[1]Line Pivot'!A$1:C$65536,2,FALSE)</f>
        <v>UNDERWOOD TAP TO BONN-NC 1 &amp; BONN-A 2, BONN-ALCOA  TO STR 1</v>
      </c>
      <c r="C740" s="10">
        <f>VLOOKUP(A740,'[1]Line Pivot'!A$1:C$65536,3,FALSE)</f>
        <v>748294.67999999993</v>
      </c>
      <c r="D740" s="10">
        <f>IFERROR(VLOOKUP(A740,'[1]BP-18 Line Detail'!A$1:C$65536,3,FALSE),"")</f>
        <v>695184.42</v>
      </c>
      <c r="E740" s="11">
        <f t="shared" si="94"/>
        <v>7.6397368053789078E-2</v>
      </c>
      <c r="F740" s="12"/>
      <c r="G740" s="10">
        <f>IFERROR(VLOOKUP(A740,'[1]O&amp;M Pivot'!M$1:V$65536,10,FALSE),0)</f>
        <v>10347.545714285716</v>
      </c>
      <c r="H740" s="12"/>
      <c r="I740" s="13" t="s">
        <v>31</v>
      </c>
      <c r="J740" s="13">
        <v>1</v>
      </c>
      <c r="K740" s="13" t="s">
        <v>31</v>
      </c>
      <c r="L740" s="13" t="s">
        <v>31</v>
      </c>
      <c r="M740" s="13" t="s">
        <v>31</v>
      </c>
      <c r="N740" s="13" t="s">
        <v>31</v>
      </c>
      <c r="O740" s="13" t="s">
        <v>31</v>
      </c>
      <c r="P740" s="13">
        <f t="shared" si="95"/>
        <v>1</v>
      </c>
      <c r="Q740" s="12"/>
      <c r="R740" s="41" t="str">
        <f t="shared" si="91"/>
        <v/>
      </c>
      <c r="S740" s="41">
        <f t="shared" si="91"/>
        <v>748294.67999999993</v>
      </c>
      <c r="T740" s="41" t="str">
        <f t="shared" si="91"/>
        <v/>
      </c>
      <c r="U740" s="41" t="str">
        <f t="shared" si="91"/>
        <v/>
      </c>
      <c r="V740" s="41" t="str">
        <f t="shared" si="91"/>
        <v/>
      </c>
      <c r="W740" s="41" t="str">
        <f t="shared" si="91"/>
        <v/>
      </c>
      <c r="X740" s="41" t="str">
        <f t="shared" si="91"/>
        <v/>
      </c>
      <c r="Y740" s="14">
        <f t="shared" si="96"/>
        <v>0</v>
      </c>
      <c r="Z740" s="12"/>
      <c r="AA740" s="10" t="str">
        <f t="shared" si="93"/>
        <v/>
      </c>
      <c r="AB740" s="10">
        <f t="shared" si="93"/>
        <v>10347.545714285716</v>
      </c>
      <c r="AC740" s="10" t="str">
        <f t="shared" si="93"/>
        <v/>
      </c>
      <c r="AD740" s="10" t="str">
        <f t="shared" si="92"/>
        <v/>
      </c>
      <c r="AE740" s="10" t="str">
        <f t="shared" si="92"/>
        <v/>
      </c>
      <c r="AF740" s="10" t="str">
        <f t="shared" si="92"/>
        <v/>
      </c>
      <c r="AG740" s="10" t="str">
        <f t="shared" si="92"/>
        <v/>
      </c>
      <c r="AH740" s="14">
        <f t="shared" si="97"/>
        <v>0</v>
      </c>
      <c r="AI740" s="12"/>
      <c r="AJ740" s="11" t="str">
        <f>IFERROR(VLOOKUP(A740,'[1]BP-18 Line Detail'!A$1:AJ$65536,36,FALSE),"")</f>
        <v>All Network</v>
      </c>
    </row>
    <row r="741" spans="1:36" x14ac:dyDescent="0.3">
      <c r="A741" s="15" t="s">
        <v>1792</v>
      </c>
      <c r="B741" s="29" t="str">
        <f>VLOOKUP(A741,'[1]Line Pivot'!A$1:C$65536,2,FALSE)</f>
        <v>UNDERWOOD TAP TO BONN-NC 1 &amp; BONN-A 2, BONN-NC 1 TO UNDRW S</v>
      </c>
      <c r="C741" s="10">
        <f>VLOOKUP(A741,'[1]Line Pivot'!A$1:C$65536,3,FALSE)</f>
        <v>791603.02</v>
      </c>
      <c r="D741" s="10">
        <f>IFERROR(VLOOKUP(A741,'[1]BP-18 Line Detail'!A$1:C$65536,3,FALSE),"")</f>
        <v>791603.02</v>
      </c>
      <c r="E741" s="11">
        <f t="shared" si="94"/>
        <v>0</v>
      </c>
      <c r="F741" s="12"/>
      <c r="G741" s="10">
        <f>IFERROR(VLOOKUP(A741,'[1]O&amp;M Pivot'!M$1:V$65536,10,FALSE),0)</f>
        <v>7488.3014285714298</v>
      </c>
      <c r="H741" s="12"/>
      <c r="I741" s="13" t="s">
        <v>31</v>
      </c>
      <c r="J741" s="13">
        <v>1</v>
      </c>
      <c r="K741" s="13" t="s">
        <v>31</v>
      </c>
      <c r="L741" s="13" t="s">
        <v>31</v>
      </c>
      <c r="M741" s="13" t="s">
        <v>31</v>
      </c>
      <c r="N741" s="13" t="s">
        <v>31</v>
      </c>
      <c r="O741" s="13" t="s">
        <v>31</v>
      </c>
      <c r="P741" s="13">
        <f t="shared" si="95"/>
        <v>1</v>
      </c>
      <c r="Q741" s="12"/>
      <c r="R741" s="41" t="str">
        <f t="shared" ref="R741:X777" si="98">IFERROR(I741*$C741,"")</f>
        <v/>
      </c>
      <c r="S741" s="41">
        <f t="shared" si="98"/>
        <v>791603.02</v>
      </c>
      <c r="T741" s="41" t="str">
        <f t="shared" si="98"/>
        <v/>
      </c>
      <c r="U741" s="41" t="str">
        <f t="shared" si="98"/>
        <v/>
      </c>
      <c r="V741" s="41" t="str">
        <f t="shared" si="98"/>
        <v/>
      </c>
      <c r="W741" s="41" t="str">
        <f t="shared" si="98"/>
        <v/>
      </c>
      <c r="X741" s="41" t="str">
        <f t="shared" si="98"/>
        <v/>
      </c>
      <c r="Y741" s="14">
        <f t="shared" si="96"/>
        <v>0</v>
      </c>
      <c r="Z741" s="12"/>
      <c r="AA741" s="10" t="str">
        <f t="shared" si="93"/>
        <v/>
      </c>
      <c r="AB741" s="10">
        <f t="shared" si="93"/>
        <v>7488.3014285714298</v>
      </c>
      <c r="AC741" s="10" t="str">
        <f t="shared" si="93"/>
        <v/>
      </c>
      <c r="AD741" s="10" t="str">
        <f t="shared" si="92"/>
        <v/>
      </c>
      <c r="AE741" s="10" t="str">
        <f t="shared" si="92"/>
        <v/>
      </c>
      <c r="AF741" s="10" t="str">
        <f t="shared" si="92"/>
        <v/>
      </c>
      <c r="AG741" s="10" t="str">
        <f t="shared" si="92"/>
        <v/>
      </c>
      <c r="AH741" s="14">
        <f t="shared" si="97"/>
        <v>0</v>
      </c>
      <c r="AI741" s="12"/>
      <c r="AJ741" s="11" t="str">
        <f>IFERROR(VLOOKUP(A741,'[1]BP-18 Line Detail'!A$1:AJ$65536,36,FALSE),"")</f>
        <v>All Network</v>
      </c>
    </row>
    <row r="742" spans="1:36" x14ac:dyDescent="0.3">
      <c r="A742" s="15" t="s">
        <v>1793</v>
      </c>
      <c r="B742" s="29" t="str">
        <f>VLOOKUP(A742,'[1]Line Pivot'!A$1:C$65536,2,FALSE)</f>
        <v>UNITY-HEYBURN NO 1</v>
      </c>
      <c r="C742" s="10">
        <f>VLOOKUP(A742,'[1]Line Pivot'!A$1:C$65536,3,FALSE)</f>
        <v>560894.22</v>
      </c>
      <c r="D742" s="10">
        <f>IFERROR(VLOOKUP(A742,'[1]BP-18 Line Detail'!A$1:C$65536,3,FALSE),"")</f>
        <v>560894.22</v>
      </c>
      <c r="E742" s="11">
        <f t="shared" si="94"/>
        <v>0</v>
      </c>
      <c r="F742" s="12"/>
      <c r="G742" s="10">
        <f>IFERROR(VLOOKUP(A742,'[1]O&amp;M Pivot'!M$1:V$65536,10,FALSE),0)</f>
        <v>4129.011428571428</v>
      </c>
      <c r="H742" s="12"/>
      <c r="I742" s="13" t="s">
        <v>31</v>
      </c>
      <c r="J742" s="13">
        <v>1</v>
      </c>
      <c r="K742" s="13" t="s">
        <v>31</v>
      </c>
      <c r="L742" s="13" t="s">
        <v>31</v>
      </c>
      <c r="M742" s="13" t="s">
        <v>31</v>
      </c>
      <c r="N742" s="13" t="s">
        <v>31</v>
      </c>
      <c r="O742" s="13" t="s">
        <v>31</v>
      </c>
      <c r="P742" s="13">
        <f t="shared" si="95"/>
        <v>1</v>
      </c>
      <c r="Q742" s="12"/>
      <c r="R742" s="41" t="str">
        <f t="shared" si="98"/>
        <v/>
      </c>
      <c r="S742" s="41">
        <f t="shared" si="98"/>
        <v>560894.22</v>
      </c>
      <c r="T742" s="41" t="str">
        <f t="shared" si="98"/>
        <v/>
      </c>
      <c r="U742" s="41" t="str">
        <f t="shared" si="98"/>
        <v/>
      </c>
      <c r="V742" s="41" t="str">
        <f t="shared" si="98"/>
        <v/>
      </c>
      <c r="W742" s="41" t="str">
        <f t="shared" si="98"/>
        <v/>
      </c>
      <c r="X742" s="41" t="str">
        <f t="shared" si="98"/>
        <v/>
      </c>
      <c r="Y742" s="14">
        <f t="shared" si="96"/>
        <v>0</v>
      </c>
      <c r="Z742" s="12"/>
      <c r="AA742" s="10" t="str">
        <f t="shared" si="93"/>
        <v/>
      </c>
      <c r="AB742" s="10">
        <f t="shared" si="93"/>
        <v>4129.011428571428</v>
      </c>
      <c r="AC742" s="10" t="str">
        <f t="shared" si="93"/>
        <v/>
      </c>
      <c r="AD742" s="10" t="str">
        <f t="shared" si="92"/>
        <v/>
      </c>
      <c r="AE742" s="10" t="str">
        <f t="shared" si="92"/>
        <v/>
      </c>
      <c r="AF742" s="10" t="str">
        <f t="shared" si="92"/>
        <v/>
      </c>
      <c r="AG742" s="10" t="str">
        <f t="shared" si="92"/>
        <v/>
      </c>
      <c r="AH742" s="14">
        <f t="shared" si="97"/>
        <v>0</v>
      </c>
      <c r="AI742" s="12"/>
      <c r="AJ742" s="11" t="str">
        <f>IFERROR(VLOOKUP(A742,'[1]BP-18 Line Detail'!A$1:AJ$65536,36,FALSE),"")</f>
        <v>All Network</v>
      </c>
    </row>
    <row r="743" spans="1:36" x14ac:dyDescent="0.3">
      <c r="A743" s="15" t="s">
        <v>1794</v>
      </c>
      <c r="B743" s="29" t="str">
        <f>VLOOKUP(A743,'[1]Line Pivot'!A$1:C$65536,2,FALSE)</f>
        <v>UNITY-WEST BURLEY NO 1</v>
      </c>
      <c r="C743" s="10">
        <f>VLOOKUP(A743,'[1]Line Pivot'!A$1:C$65536,3,FALSE)</f>
        <v>1931733.92</v>
      </c>
      <c r="D743" s="10">
        <f>IFERROR(VLOOKUP(A743,'[1]BP-18 Line Detail'!A$1:C$65536,3,FALSE),"")</f>
        <v>1931733.9200000002</v>
      </c>
      <c r="E743" s="11">
        <f t="shared" si="94"/>
        <v>-1.2052935512664684E-16</v>
      </c>
      <c r="F743" s="12"/>
      <c r="G743" s="10">
        <f>IFERROR(VLOOKUP(A743,'[1]O&amp;M Pivot'!M$1:V$65536,10,FALSE),0)</f>
        <v>8704.8685714285712</v>
      </c>
      <c r="H743" s="12"/>
      <c r="I743" s="13" t="s">
        <v>31</v>
      </c>
      <c r="J743" s="13">
        <v>1</v>
      </c>
      <c r="K743" s="13" t="s">
        <v>31</v>
      </c>
      <c r="L743" s="13" t="s">
        <v>31</v>
      </c>
      <c r="M743" s="13" t="s">
        <v>31</v>
      </c>
      <c r="N743" s="13" t="s">
        <v>31</v>
      </c>
      <c r="O743" s="13" t="s">
        <v>31</v>
      </c>
      <c r="P743" s="13">
        <f t="shared" si="95"/>
        <v>1</v>
      </c>
      <c r="Q743" s="12"/>
      <c r="R743" s="41" t="str">
        <f t="shared" si="98"/>
        <v/>
      </c>
      <c r="S743" s="41">
        <f t="shared" si="98"/>
        <v>1931733.92</v>
      </c>
      <c r="T743" s="41" t="str">
        <f t="shared" si="98"/>
        <v/>
      </c>
      <c r="U743" s="41" t="str">
        <f t="shared" si="98"/>
        <v/>
      </c>
      <c r="V743" s="41" t="str">
        <f t="shared" si="98"/>
        <v/>
      </c>
      <c r="W743" s="41" t="str">
        <f t="shared" si="98"/>
        <v/>
      </c>
      <c r="X743" s="41" t="str">
        <f t="shared" si="98"/>
        <v/>
      </c>
      <c r="Y743" s="14">
        <f t="shared" si="96"/>
        <v>0</v>
      </c>
      <c r="Z743" s="12"/>
      <c r="AA743" s="10" t="str">
        <f t="shared" si="93"/>
        <v/>
      </c>
      <c r="AB743" s="10">
        <f t="shared" si="93"/>
        <v>8704.8685714285712</v>
      </c>
      <c r="AC743" s="10" t="str">
        <f t="shared" si="93"/>
        <v/>
      </c>
      <c r="AD743" s="10" t="str">
        <f t="shared" si="92"/>
        <v/>
      </c>
      <c r="AE743" s="10" t="str">
        <f t="shared" si="92"/>
        <v/>
      </c>
      <c r="AF743" s="10" t="str">
        <f t="shared" si="92"/>
        <v/>
      </c>
      <c r="AG743" s="10" t="str">
        <f t="shared" si="92"/>
        <v/>
      </c>
      <c r="AH743" s="14">
        <f t="shared" si="97"/>
        <v>0</v>
      </c>
      <c r="AI743" s="12"/>
      <c r="AJ743" s="11" t="str">
        <f>IFERROR(VLOOKUP(A743,'[1]BP-18 Line Detail'!A$1:AJ$65536,36,FALSE),"")</f>
        <v>All Network</v>
      </c>
    </row>
    <row r="744" spans="1:36" x14ac:dyDescent="0.3">
      <c r="A744" s="15" t="s">
        <v>1795</v>
      </c>
      <c r="B744" s="29" t="str">
        <f>VLOOKUP(A744,'[1]Line Pivot'!A$1:C$65536,2,FALSE)</f>
        <v>USK-BOUNDARY NO 1</v>
      </c>
      <c r="C744" s="10">
        <f>VLOOKUP(A744,'[1]Line Pivot'!A$1:C$65536,3,FALSE)</f>
        <v>2107798.21</v>
      </c>
      <c r="D744" s="10">
        <f>IFERROR(VLOOKUP(A744,'[1]BP-18 Line Detail'!A$1:C$65536,3,FALSE),"")</f>
        <v>2107798.21</v>
      </c>
      <c r="E744" s="11">
        <f t="shared" si="94"/>
        <v>0</v>
      </c>
      <c r="F744" s="12"/>
      <c r="G744" s="10">
        <f>IFERROR(VLOOKUP(A744,'[1]O&amp;M Pivot'!M$1:V$65536,10,FALSE),0)</f>
        <v>7707.9742857142855</v>
      </c>
      <c r="H744" s="12"/>
      <c r="I744" s="13" t="s">
        <v>31</v>
      </c>
      <c r="J744" s="13">
        <v>1</v>
      </c>
      <c r="K744" s="13" t="s">
        <v>31</v>
      </c>
      <c r="L744" s="13" t="s">
        <v>31</v>
      </c>
      <c r="M744" s="13" t="s">
        <v>31</v>
      </c>
      <c r="N744" s="13" t="s">
        <v>31</v>
      </c>
      <c r="O744" s="13" t="s">
        <v>31</v>
      </c>
      <c r="P744" s="13">
        <f t="shared" si="95"/>
        <v>1</v>
      </c>
      <c r="Q744" s="12"/>
      <c r="R744" s="41" t="str">
        <f t="shared" si="98"/>
        <v/>
      </c>
      <c r="S744" s="41">
        <f t="shared" si="98"/>
        <v>2107798.21</v>
      </c>
      <c r="T744" s="41" t="str">
        <f t="shared" si="98"/>
        <v/>
      </c>
      <c r="U744" s="41" t="str">
        <f t="shared" si="98"/>
        <v/>
      </c>
      <c r="V744" s="41" t="str">
        <f t="shared" si="98"/>
        <v/>
      </c>
      <c r="W744" s="41" t="str">
        <f t="shared" si="98"/>
        <v/>
      </c>
      <c r="X744" s="41" t="str">
        <f t="shared" si="98"/>
        <v/>
      </c>
      <c r="Y744" s="14">
        <f t="shared" si="96"/>
        <v>0</v>
      </c>
      <c r="Z744" s="12"/>
      <c r="AA744" s="10" t="str">
        <f t="shared" si="93"/>
        <v/>
      </c>
      <c r="AB744" s="10">
        <f t="shared" si="93"/>
        <v>7707.9742857142855</v>
      </c>
      <c r="AC744" s="10" t="str">
        <f t="shared" si="93"/>
        <v/>
      </c>
      <c r="AD744" s="10" t="str">
        <f t="shared" si="93"/>
        <v/>
      </c>
      <c r="AE744" s="10" t="str">
        <f t="shared" si="93"/>
        <v/>
      </c>
      <c r="AF744" s="10" t="str">
        <f t="shared" si="93"/>
        <v/>
      </c>
      <c r="AG744" s="10" t="str">
        <f t="shared" si="93"/>
        <v/>
      </c>
      <c r="AH744" s="14">
        <f t="shared" si="97"/>
        <v>0</v>
      </c>
      <c r="AI744" s="12"/>
      <c r="AJ744" s="11" t="str">
        <f>IFERROR(VLOOKUP(A744,'[1]BP-18 Line Detail'!A$1:AJ$65536,36,FALSE),"")</f>
        <v>All Network</v>
      </c>
    </row>
    <row r="745" spans="1:36" x14ac:dyDescent="0.3">
      <c r="A745" s="15" t="s">
        <v>1796</v>
      </c>
      <c r="B745" s="29" t="str">
        <f>VLOOKUP(A745,'[1]Line Pivot'!A$1:C$65536,2,FALSE)</f>
        <v>VANTAGE-COLUMBIA NO 1</v>
      </c>
      <c r="C745" s="10">
        <f>VLOOKUP(A745,'[1]Line Pivot'!A$1:C$65536,3,FALSE)</f>
        <v>1207065.9100000001</v>
      </c>
      <c r="D745" s="10">
        <f>IFERROR(VLOOKUP(A745,'[1]BP-18 Line Detail'!A$1:C$65536,3,FALSE),"")</f>
        <v>1207065.9100000001</v>
      </c>
      <c r="E745" s="11">
        <f t="shared" si="94"/>
        <v>0</v>
      </c>
      <c r="F745" s="12"/>
      <c r="G745" s="10">
        <f>IFERROR(VLOOKUP(A745,'[1]O&amp;M Pivot'!M$1:V$65536,10,FALSE),0)</f>
        <v>11491.67142857143</v>
      </c>
      <c r="H745" s="12"/>
      <c r="I745" s="13" t="s">
        <v>31</v>
      </c>
      <c r="J745" s="13">
        <v>1</v>
      </c>
      <c r="K745" s="13" t="s">
        <v>31</v>
      </c>
      <c r="L745" s="13" t="s">
        <v>31</v>
      </c>
      <c r="M745" s="13" t="s">
        <v>31</v>
      </c>
      <c r="N745" s="13" t="s">
        <v>31</v>
      </c>
      <c r="O745" s="13" t="s">
        <v>31</v>
      </c>
      <c r="P745" s="13">
        <f t="shared" si="95"/>
        <v>1</v>
      </c>
      <c r="Q745" s="12"/>
      <c r="R745" s="41" t="str">
        <f t="shared" si="98"/>
        <v/>
      </c>
      <c r="S745" s="41">
        <f t="shared" si="98"/>
        <v>1207065.9100000001</v>
      </c>
      <c r="T745" s="41" t="str">
        <f t="shared" si="98"/>
        <v/>
      </c>
      <c r="U745" s="41" t="str">
        <f t="shared" si="98"/>
        <v/>
      </c>
      <c r="V745" s="41" t="str">
        <f t="shared" si="98"/>
        <v/>
      </c>
      <c r="W745" s="41" t="str">
        <f t="shared" si="98"/>
        <v/>
      </c>
      <c r="X745" s="41" t="str">
        <f t="shared" si="98"/>
        <v/>
      </c>
      <c r="Y745" s="14">
        <f t="shared" si="96"/>
        <v>0</v>
      </c>
      <c r="Z745" s="12"/>
      <c r="AA745" s="10" t="str">
        <f t="shared" ref="AA745:AG781" si="99">IFERROR(I745*$G745,"")</f>
        <v/>
      </c>
      <c r="AB745" s="10">
        <f t="shared" si="99"/>
        <v>11491.67142857143</v>
      </c>
      <c r="AC745" s="10" t="str">
        <f t="shared" si="99"/>
        <v/>
      </c>
      <c r="AD745" s="10" t="str">
        <f t="shared" si="99"/>
        <v/>
      </c>
      <c r="AE745" s="10" t="str">
        <f t="shared" si="99"/>
        <v/>
      </c>
      <c r="AF745" s="10" t="str">
        <f t="shared" si="99"/>
        <v/>
      </c>
      <c r="AG745" s="10" t="str">
        <f t="shared" si="99"/>
        <v/>
      </c>
      <c r="AH745" s="14">
        <f t="shared" si="97"/>
        <v>0</v>
      </c>
      <c r="AI745" s="12"/>
      <c r="AJ745" s="11" t="str">
        <f>IFERROR(VLOOKUP(A745,'[1]BP-18 Line Detail'!A$1:AJ$65536,36,FALSE),"")</f>
        <v>All Network</v>
      </c>
    </row>
    <row r="746" spans="1:36" x14ac:dyDescent="0.3">
      <c r="A746" s="15" t="s">
        <v>1797</v>
      </c>
      <c r="B746" s="29" t="str">
        <f>VLOOKUP(A746,'[1]Line Pivot'!A$1:C$65536,2,FALSE)</f>
        <v>VANTAGE-HANFORD NO 1</v>
      </c>
      <c r="C746" s="10">
        <f>VLOOKUP(A746,'[1]Line Pivot'!A$1:C$65536,3,FALSE)</f>
        <v>30548.936000000002</v>
      </c>
      <c r="D746" s="10">
        <f>IFERROR(VLOOKUP(A746,'[1]BP-18 Line Detail'!A$1:C$65536,3,FALSE),"")</f>
        <v>30548.936000000002</v>
      </c>
      <c r="E746" s="11">
        <f t="shared" si="94"/>
        <v>0</v>
      </c>
      <c r="F746" s="12"/>
      <c r="G746" s="10">
        <f>IFERROR(VLOOKUP(A746,'[1]O&amp;M Pivot'!M$1:V$65536,10,FALSE),0)</f>
        <v>13258.768571428571</v>
      </c>
      <c r="H746" s="12"/>
      <c r="I746" s="13" t="s">
        <v>31</v>
      </c>
      <c r="J746" s="13">
        <v>1</v>
      </c>
      <c r="K746" s="13" t="s">
        <v>31</v>
      </c>
      <c r="L746" s="13" t="s">
        <v>31</v>
      </c>
      <c r="M746" s="13" t="s">
        <v>31</v>
      </c>
      <c r="N746" s="13" t="s">
        <v>31</v>
      </c>
      <c r="O746" s="13" t="s">
        <v>31</v>
      </c>
      <c r="P746" s="13">
        <f t="shared" si="95"/>
        <v>1</v>
      </c>
      <c r="Q746" s="12"/>
      <c r="R746" s="41" t="str">
        <f t="shared" si="98"/>
        <v/>
      </c>
      <c r="S746" s="41">
        <f t="shared" si="98"/>
        <v>30548.936000000002</v>
      </c>
      <c r="T746" s="41" t="str">
        <f t="shared" si="98"/>
        <v/>
      </c>
      <c r="U746" s="41" t="str">
        <f t="shared" si="98"/>
        <v/>
      </c>
      <c r="V746" s="41" t="str">
        <f t="shared" si="98"/>
        <v/>
      </c>
      <c r="W746" s="41" t="str">
        <f t="shared" si="98"/>
        <v/>
      </c>
      <c r="X746" s="41" t="str">
        <f t="shared" si="98"/>
        <v/>
      </c>
      <c r="Y746" s="14">
        <f t="shared" si="96"/>
        <v>0</v>
      </c>
      <c r="Z746" s="12"/>
      <c r="AA746" s="10" t="str">
        <f t="shared" si="99"/>
        <v/>
      </c>
      <c r="AB746" s="10">
        <f t="shared" si="99"/>
        <v>13258.768571428571</v>
      </c>
      <c r="AC746" s="10" t="str">
        <f t="shared" si="99"/>
        <v/>
      </c>
      <c r="AD746" s="10" t="str">
        <f t="shared" si="99"/>
        <v/>
      </c>
      <c r="AE746" s="10" t="str">
        <f t="shared" si="99"/>
        <v/>
      </c>
      <c r="AF746" s="10" t="str">
        <f t="shared" si="99"/>
        <v/>
      </c>
      <c r="AG746" s="10" t="str">
        <f t="shared" si="99"/>
        <v/>
      </c>
      <c r="AH746" s="14">
        <f t="shared" si="97"/>
        <v>0</v>
      </c>
      <c r="AI746" s="12"/>
      <c r="AJ746" s="11" t="str">
        <f>IFERROR(VLOOKUP(A746,'[1]BP-18 Line Detail'!A$1:AJ$65536,36,FALSE),"")</f>
        <v>Gone</v>
      </c>
    </row>
    <row r="747" spans="1:36" x14ac:dyDescent="0.3">
      <c r="A747" s="15" t="s">
        <v>1798</v>
      </c>
      <c r="B747" s="29" t="str">
        <f>VLOOKUP(A747,'[1]Line Pivot'!A$1:C$65536,2,FALSE)</f>
        <v>VANTAGE-HANFORD NO 1 ML BENTON CO</v>
      </c>
      <c r="C747" s="10">
        <f>VLOOKUP(A747,'[1]Line Pivot'!A$1:C$65536,3,FALSE)</f>
        <v>399903.45</v>
      </c>
      <c r="D747" s="10">
        <f>IFERROR(VLOOKUP(A747,'[1]BP-18 Line Detail'!A$1:C$65536,3,FALSE),"")</f>
        <v>399903.45</v>
      </c>
      <c r="E747" s="11">
        <f t="shared" si="94"/>
        <v>0</v>
      </c>
      <c r="F747" s="12"/>
      <c r="G747" s="10">
        <f>IFERROR(VLOOKUP(A747,'[1]O&amp;M Pivot'!M$1:V$65536,10,FALSE),0)</f>
        <v>0</v>
      </c>
      <c r="H747" s="12"/>
      <c r="I747" s="13" t="s">
        <v>31</v>
      </c>
      <c r="J747" s="13">
        <v>1</v>
      </c>
      <c r="K747" s="13" t="s">
        <v>31</v>
      </c>
      <c r="L747" s="13" t="s">
        <v>31</v>
      </c>
      <c r="M747" s="13" t="s">
        <v>31</v>
      </c>
      <c r="N747" s="13" t="s">
        <v>31</v>
      </c>
      <c r="O747" s="13" t="s">
        <v>31</v>
      </c>
      <c r="P747" s="13">
        <f t="shared" si="95"/>
        <v>1</v>
      </c>
      <c r="Q747" s="12"/>
      <c r="R747" s="41" t="str">
        <f t="shared" si="98"/>
        <v/>
      </c>
      <c r="S747" s="41">
        <f t="shared" si="98"/>
        <v>399903.45</v>
      </c>
      <c r="T747" s="41" t="str">
        <f t="shared" si="98"/>
        <v/>
      </c>
      <c r="U747" s="41" t="str">
        <f t="shared" si="98"/>
        <v/>
      </c>
      <c r="V747" s="41" t="str">
        <f t="shared" si="98"/>
        <v/>
      </c>
      <c r="W747" s="41" t="str">
        <f t="shared" si="98"/>
        <v/>
      </c>
      <c r="X747" s="41" t="str">
        <f t="shared" si="98"/>
        <v/>
      </c>
      <c r="Y747" s="14">
        <f t="shared" si="96"/>
        <v>0</v>
      </c>
      <c r="Z747" s="12"/>
      <c r="AA747" s="10" t="str">
        <f t="shared" si="99"/>
        <v/>
      </c>
      <c r="AB747" s="10">
        <f t="shared" si="99"/>
        <v>0</v>
      </c>
      <c r="AC747" s="10" t="str">
        <f t="shared" si="99"/>
        <v/>
      </c>
      <c r="AD747" s="10" t="str">
        <f t="shared" si="99"/>
        <v/>
      </c>
      <c r="AE747" s="10" t="str">
        <f t="shared" si="99"/>
        <v/>
      </c>
      <c r="AF747" s="10" t="str">
        <f t="shared" si="99"/>
        <v/>
      </c>
      <c r="AG747" s="10" t="str">
        <f t="shared" si="99"/>
        <v/>
      </c>
      <c r="AH747" s="14">
        <f t="shared" si="97"/>
        <v>0</v>
      </c>
      <c r="AI747" s="12"/>
      <c r="AJ747" s="11" t="str">
        <f>IFERROR(VLOOKUP(A747,'[1]BP-18 Line Detail'!A$1:AJ$65536,36,FALSE),"")</f>
        <v>All Network. REM 2/26/13</v>
      </c>
    </row>
    <row r="748" spans="1:36" x14ac:dyDescent="0.3">
      <c r="A748" s="15" t="s">
        <v>1799</v>
      </c>
      <c r="B748" s="29" t="str">
        <f>VLOOKUP(A748,'[1]Line Pivot'!A$1:C$65536,2,FALSE)</f>
        <v>VANTAGE-HANFORD NO 1 ML GRANT CO</v>
      </c>
      <c r="C748" s="10">
        <f>VLOOKUP(A748,'[1]Line Pivot'!A$1:C$65536,3,FALSE)</f>
        <v>8161.3</v>
      </c>
      <c r="D748" s="10">
        <f>IFERROR(VLOOKUP(A748,'[1]BP-18 Line Detail'!A$1:C$65536,3,FALSE),"")</f>
        <v>8161.3</v>
      </c>
      <c r="E748" s="11">
        <f t="shared" si="94"/>
        <v>0</v>
      </c>
      <c r="F748" s="12"/>
      <c r="G748" s="10">
        <f>IFERROR(VLOOKUP(A748,'[1]O&amp;M Pivot'!M$1:V$65536,10,FALSE),0)</f>
        <v>0</v>
      </c>
      <c r="H748" s="12"/>
      <c r="I748" s="13" t="s">
        <v>31</v>
      </c>
      <c r="J748" s="13">
        <v>1</v>
      </c>
      <c r="K748" s="13" t="s">
        <v>31</v>
      </c>
      <c r="L748" s="13" t="s">
        <v>31</v>
      </c>
      <c r="M748" s="13" t="s">
        <v>31</v>
      </c>
      <c r="N748" s="13" t="s">
        <v>31</v>
      </c>
      <c r="O748" s="13" t="s">
        <v>31</v>
      </c>
      <c r="P748" s="13">
        <f t="shared" si="95"/>
        <v>1</v>
      </c>
      <c r="Q748" s="12"/>
      <c r="R748" s="41" t="str">
        <f t="shared" si="98"/>
        <v/>
      </c>
      <c r="S748" s="41">
        <f t="shared" si="98"/>
        <v>8161.3</v>
      </c>
      <c r="T748" s="41" t="str">
        <f t="shared" si="98"/>
        <v/>
      </c>
      <c r="U748" s="41" t="str">
        <f t="shared" si="98"/>
        <v/>
      </c>
      <c r="V748" s="41" t="str">
        <f t="shared" si="98"/>
        <v/>
      </c>
      <c r="W748" s="41" t="str">
        <f t="shared" si="98"/>
        <v/>
      </c>
      <c r="X748" s="41" t="str">
        <f t="shared" si="98"/>
        <v/>
      </c>
      <c r="Y748" s="14">
        <f t="shared" si="96"/>
        <v>0</v>
      </c>
      <c r="Z748" s="12"/>
      <c r="AA748" s="10" t="str">
        <f t="shared" si="99"/>
        <v/>
      </c>
      <c r="AB748" s="10">
        <f t="shared" si="99"/>
        <v>0</v>
      </c>
      <c r="AC748" s="10" t="str">
        <f t="shared" si="99"/>
        <v/>
      </c>
      <c r="AD748" s="10" t="str">
        <f t="shared" si="99"/>
        <v/>
      </c>
      <c r="AE748" s="10" t="str">
        <f t="shared" si="99"/>
        <v/>
      </c>
      <c r="AF748" s="10" t="str">
        <f t="shared" si="99"/>
        <v/>
      </c>
      <c r="AG748" s="10" t="str">
        <f t="shared" si="99"/>
        <v/>
      </c>
      <c r="AH748" s="14">
        <f t="shared" si="97"/>
        <v>0</v>
      </c>
      <c r="AI748" s="12"/>
      <c r="AJ748" s="11" t="str">
        <f>IFERROR(VLOOKUP(A748,'[1]BP-18 Line Detail'!A$1:AJ$65536,36,FALSE),"")</f>
        <v>All Network. REM 2/26/13</v>
      </c>
    </row>
    <row r="749" spans="1:36" x14ac:dyDescent="0.3">
      <c r="A749" s="15" t="s">
        <v>1800</v>
      </c>
      <c r="B749" s="29" t="str">
        <f>VLOOKUP(A749,'[1]Line Pivot'!A$1:C$65536,2,FALSE)</f>
        <v>VANTAGE-SCHULTZ NO 1</v>
      </c>
      <c r="C749" s="10">
        <f>VLOOKUP(A749,'[1]Line Pivot'!A$1:C$65536,3,FALSE)</f>
        <v>5194511.95</v>
      </c>
      <c r="D749" s="10">
        <f>IFERROR(VLOOKUP(A749,'[1]BP-18 Line Detail'!A$1:C$65536,3,FALSE),"")</f>
        <v>5194511.95</v>
      </c>
      <c r="E749" s="11">
        <f t="shared" si="94"/>
        <v>0</v>
      </c>
      <c r="F749" s="12"/>
      <c r="G749" s="10">
        <f>IFERROR(VLOOKUP(A749,'[1]O&amp;M Pivot'!M$1:V$65536,10,FALSE),0)</f>
        <v>9121.6314285714288</v>
      </c>
      <c r="H749" s="12"/>
      <c r="I749" s="13" t="s">
        <v>31</v>
      </c>
      <c r="J749" s="13">
        <v>1</v>
      </c>
      <c r="K749" s="13" t="s">
        <v>31</v>
      </c>
      <c r="L749" s="13" t="s">
        <v>31</v>
      </c>
      <c r="M749" s="13" t="s">
        <v>31</v>
      </c>
      <c r="N749" s="13" t="s">
        <v>31</v>
      </c>
      <c r="O749" s="13" t="s">
        <v>31</v>
      </c>
      <c r="P749" s="13">
        <f t="shared" si="95"/>
        <v>1</v>
      </c>
      <c r="Q749" s="12"/>
      <c r="R749" s="41" t="str">
        <f t="shared" si="98"/>
        <v/>
      </c>
      <c r="S749" s="41">
        <f t="shared" si="98"/>
        <v>5194511.95</v>
      </c>
      <c r="T749" s="41" t="str">
        <f t="shared" si="98"/>
        <v/>
      </c>
      <c r="U749" s="41" t="str">
        <f t="shared" si="98"/>
        <v/>
      </c>
      <c r="V749" s="41" t="str">
        <f t="shared" si="98"/>
        <v/>
      </c>
      <c r="W749" s="41" t="str">
        <f t="shared" si="98"/>
        <v/>
      </c>
      <c r="X749" s="41" t="str">
        <f t="shared" si="98"/>
        <v/>
      </c>
      <c r="Y749" s="14">
        <f t="shared" si="96"/>
        <v>0</v>
      </c>
      <c r="Z749" s="12"/>
      <c r="AA749" s="10" t="str">
        <f t="shared" si="99"/>
        <v/>
      </c>
      <c r="AB749" s="10">
        <f t="shared" si="99"/>
        <v>9121.6314285714288</v>
      </c>
      <c r="AC749" s="10" t="str">
        <f t="shared" si="99"/>
        <v/>
      </c>
      <c r="AD749" s="10" t="str">
        <f t="shared" si="99"/>
        <v/>
      </c>
      <c r="AE749" s="10" t="str">
        <f t="shared" si="99"/>
        <v/>
      </c>
      <c r="AF749" s="10" t="str">
        <f t="shared" si="99"/>
        <v/>
      </c>
      <c r="AG749" s="10" t="str">
        <f t="shared" si="99"/>
        <v/>
      </c>
      <c r="AH749" s="14">
        <f t="shared" si="97"/>
        <v>0</v>
      </c>
      <c r="AI749" s="12"/>
      <c r="AJ749" s="11" t="str">
        <f>IFERROR(VLOOKUP(A749,'[1]BP-18 Line Detail'!A$1:AJ$65536,36,FALSE),"")</f>
        <v>All Network</v>
      </c>
    </row>
    <row r="750" spans="1:36" x14ac:dyDescent="0.3">
      <c r="A750" s="15" t="s">
        <v>1801</v>
      </c>
      <c r="B750" s="29" t="str">
        <f>VLOOKUP(A750,'[1]Line Pivot'!A$1:C$65536,2,FALSE)</f>
        <v>VANTAGE-SCHULTZ NO 1 ML KITTAS</v>
      </c>
      <c r="C750" s="10">
        <f>VLOOKUP(A750,'[1]Line Pivot'!A$1:C$65536,3,FALSE)</f>
        <v>42824.43</v>
      </c>
      <c r="D750" s="10">
        <f>IFERROR(VLOOKUP(A750,'[1]BP-18 Line Detail'!A$1:C$65536,3,FALSE),"")</f>
        <v>42824.43</v>
      </c>
      <c r="E750" s="11">
        <f t="shared" si="94"/>
        <v>0</v>
      </c>
      <c r="F750" s="12"/>
      <c r="G750" s="10">
        <f>IFERROR(VLOOKUP(A750,'[1]O&amp;M Pivot'!M$1:V$65536,10,FALSE),0)</f>
        <v>0</v>
      </c>
      <c r="H750" s="12"/>
      <c r="I750" s="13" t="s">
        <v>31</v>
      </c>
      <c r="J750" s="13">
        <v>1</v>
      </c>
      <c r="K750" s="13" t="s">
        <v>31</v>
      </c>
      <c r="L750" s="13" t="s">
        <v>31</v>
      </c>
      <c r="M750" s="13" t="s">
        <v>31</v>
      </c>
      <c r="N750" s="13" t="s">
        <v>31</v>
      </c>
      <c r="O750" s="13" t="s">
        <v>31</v>
      </c>
      <c r="P750" s="13">
        <f t="shared" si="95"/>
        <v>1</v>
      </c>
      <c r="Q750" s="12"/>
      <c r="R750" s="41" t="str">
        <f t="shared" si="98"/>
        <v/>
      </c>
      <c r="S750" s="41">
        <f t="shared" si="98"/>
        <v>42824.43</v>
      </c>
      <c r="T750" s="41" t="str">
        <f t="shared" si="98"/>
        <v/>
      </c>
      <c r="U750" s="41" t="str">
        <f t="shared" si="98"/>
        <v/>
      </c>
      <c r="V750" s="41" t="str">
        <f t="shared" si="98"/>
        <v/>
      </c>
      <c r="W750" s="41" t="str">
        <f t="shared" si="98"/>
        <v/>
      </c>
      <c r="X750" s="41" t="str">
        <f t="shared" si="98"/>
        <v/>
      </c>
      <c r="Y750" s="14">
        <f t="shared" si="96"/>
        <v>0</v>
      </c>
      <c r="Z750" s="12"/>
      <c r="AA750" s="10" t="str">
        <f t="shared" si="99"/>
        <v/>
      </c>
      <c r="AB750" s="10">
        <f t="shared" si="99"/>
        <v>0</v>
      </c>
      <c r="AC750" s="10" t="str">
        <f t="shared" si="99"/>
        <v/>
      </c>
      <c r="AD750" s="10" t="str">
        <f t="shared" si="99"/>
        <v/>
      </c>
      <c r="AE750" s="10" t="str">
        <f t="shared" si="99"/>
        <v/>
      </c>
      <c r="AF750" s="10" t="str">
        <f t="shared" si="99"/>
        <v/>
      </c>
      <c r="AG750" s="10" t="str">
        <f t="shared" si="99"/>
        <v/>
      </c>
      <c r="AH750" s="14">
        <f t="shared" si="97"/>
        <v>0</v>
      </c>
      <c r="AI750" s="12"/>
      <c r="AJ750" s="11" t="str">
        <f>IFERROR(VLOOKUP(A750,'[1]BP-18 Line Detail'!A$1:AJ$65536,36,FALSE),"")</f>
        <v>MLEASE All Network</v>
      </c>
    </row>
    <row r="751" spans="1:36" x14ac:dyDescent="0.3">
      <c r="A751" s="15" t="s">
        <v>1802</v>
      </c>
      <c r="B751" s="29" t="str">
        <f>VLOOKUP(A751,'[1]Line Pivot'!A$1:C$65536,2,FALSE)</f>
        <v>VERA TAP TO TRENTWOOD-VALLEY WAY NO 1</v>
      </c>
      <c r="C751" s="10">
        <f>VLOOKUP(A751,'[1]Line Pivot'!A$1:C$65536,3,FALSE)</f>
        <v>1904512.8699999999</v>
      </c>
      <c r="D751" s="10">
        <f>IFERROR(VLOOKUP(A751,'[1]BP-18 Line Detail'!A$1:C$65536,3,FALSE),"")</f>
        <v>225518.22999999998</v>
      </c>
      <c r="E751" s="11">
        <f t="shared" si="94"/>
        <v>7.4450506285012965</v>
      </c>
      <c r="F751" s="12"/>
      <c r="G751" s="10">
        <f>IFERROR(VLOOKUP(A751,'[1]O&amp;M Pivot'!M$1:V$65536,10,FALSE),0)</f>
        <v>1571.1842857142858</v>
      </c>
      <c r="H751" s="12"/>
      <c r="I751" s="13" t="s">
        <v>31</v>
      </c>
      <c r="J751" s="13">
        <v>1</v>
      </c>
      <c r="K751" s="13" t="s">
        <v>31</v>
      </c>
      <c r="L751" s="13" t="s">
        <v>31</v>
      </c>
      <c r="M751" s="13" t="s">
        <v>31</v>
      </c>
      <c r="N751" s="13" t="s">
        <v>31</v>
      </c>
      <c r="O751" s="13" t="s">
        <v>31</v>
      </c>
      <c r="P751" s="13">
        <f t="shared" si="95"/>
        <v>1</v>
      </c>
      <c r="Q751" s="12"/>
      <c r="R751" s="41" t="str">
        <f t="shared" si="98"/>
        <v/>
      </c>
      <c r="S751" s="41">
        <f t="shared" si="98"/>
        <v>1904512.8699999999</v>
      </c>
      <c r="T751" s="41" t="str">
        <f t="shared" si="98"/>
        <v/>
      </c>
      <c r="U751" s="41" t="str">
        <f t="shared" si="98"/>
        <v/>
      </c>
      <c r="V751" s="41" t="str">
        <f t="shared" si="98"/>
        <v/>
      </c>
      <c r="W751" s="41" t="str">
        <f t="shared" si="98"/>
        <v/>
      </c>
      <c r="X751" s="41" t="str">
        <f t="shared" si="98"/>
        <v/>
      </c>
      <c r="Y751" s="14">
        <f t="shared" si="96"/>
        <v>0</v>
      </c>
      <c r="Z751" s="12"/>
      <c r="AA751" s="10" t="str">
        <f t="shared" si="99"/>
        <v/>
      </c>
      <c r="AB751" s="10">
        <f t="shared" si="99"/>
        <v>1571.1842857142858</v>
      </c>
      <c r="AC751" s="10" t="str">
        <f t="shared" si="99"/>
        <v/>
      </c>
      <c r="AD751" s="10" t="str">
        <f t="shared" si="99"/>
        <v/>
      </c>
      <c r="AE751" s="10" t="str">
        <f t="shared" si="99"/>
        <v/>
      </c>
      <c r="AF751" s="10" t="str">
        <f t="shared" si="99"/>
        <v/>
      </c>
      <c r="AG751" s="10" t="str">
        <f t="shared" si="99"/>
        <v/>
      </c>
      <c r="AH751" s="14">
        <f t="shared" si="97"/>
        <v>0</v>
      </c>
      <c r="AI751" s="12"/>
      <c r="AJ751" s="11" t="str">
        <f>IFERROR(VLOOKUP(A751,'[1]BP-18 Line Detail'!A$1:AJ$65536,36,FALSE),"")</f>
        <v>All Network</v>
      </c>
    </row>
    <row r="752" spans="1:36" x14ac:dyDescent="0.3">
      <c r="A752" s="15" t="s">
        <v>1803</v>
      </c>
      <c r="B752" s="29" t="str">
        <f>VLOOKUP(A752,'[1]Line Pivot'!A$1:C$65536,2,FALSE)</f>
        <v>VICTOR TAP TO TARGHEE TAP</v>
      </c>
      <c r="C752" s="10">
        <f>VLOOKUP(A752,'[1]Line Pivot'!A$1:C$65536,3,FALSE)</f>
        <v>96996.12</v>
      </c>
      <c r="D752" s="10">
        <f>IFERROR(VLOOKUP(A752,'[1]BP-18 Line Detail'!A$1:C$65536,3,FALSE),"")</f>
        <v>96996.12</v>
      </c>
      <c r="E752" s="11">
        <f t="shared" si="94"/>
        <v>0</v>
      </c>
      <c r="F752" s="12"/>
      <c r="G752" s="10">
        <f>IFERROR(VLOOKUP(A752,'[1]O&amp;M Pivot'!M$1:V$65536,10,FALSE),0)</f>
        <v>264.02</v>
      </c>
      <c r="H752" s="12"/>
      <c r="I752" s="13" t="s">
        <v>31</v>
      </c>
      <c r="J752" s="13">
        <v>1</v>
      </c>
      <c r="K752" s="13" t="s">
        <v>31</v>
      </c>
      <c r="L752" s="13" t="s">
        <v>31</v>
      </c>
      <c r="M752" s="13" t="s">
        <v>31</v>
      </c>
      <c r="N752" s="13" t="s">
        <v>31</v>
      </c>
      <c r="O752" s="13" t="s">
        <v>31</v>
      </c>
      <c r="P752" s="13">
        <f t="shared" si="95"/>
        <v>1</v>
      </c>
      <c r="Q752" s="12"/>
      <c r="R752" s="41" t="str">
        <f t="shared" si="98"/>
        <v/>
      </c>
      <c r="S752" s="41">
        <f t="shared" si="98"/>
        <v>96996.12</v>
      </c>
      <c r="T752" s="41" t="str">
        <f t="shared" si="98"/>
        <v/>
      </c>
      <c r="U752" s="41" t="str">
        <f t="shared" si="98"/>
        <v/>
      </c>
      <c r="V752" s="41" t="str">
        <f t="shared" si="98"/>
        <v/>
      </c>
      <c r="W752" s="41" t="str">
        <f t="shared" si="98"/>
        <v/>
      </c>
      <c r="X752" s="41" t="str">
        <f t="shared" si="98"/>
        <v/>
      </c>
      <c r="Y752" s="14">
        <f t="shared" si="96"/>
        <v>0</v>
      </c>
      <c r="Z752" s="12"/>
      <c r="AA752" s="10" t="str">
        <f t="shared" si="99"/>
        <v/>
      </c>
      <c r="AB752" s="10">
        <f t="shared" si="99"/>
        <v>264.02</v>
      </c>
      <c r="AC752" s="10" t="str">
        <f t="shared" si="99"/>
        <v/>
      </c>
      <c r="AD752" s="10" t="str">
        <f t="shared" si="99"/>
        <v/>
      </c>
      <c r="AE752" s="10" t="str">
        <f t="shared" si="99"/>
        <v/>
      </c>
      <c r="AF752" s="10" t="str">
        <f t="shared" si="99"/>
        <v/>
      </c>
      <c r="AG752" s="10" t="str">
        <f t="shared" si="99"/>
        <v/>
      </c>
      <c r="AH752" s="14">
        <f t="shared" si="97"/>
        <v>0</v>
      </c>
      <c r="AI752" s="12"/>
      <c r="AJ752" s="11" t="str">
        <f>IFERROR(VLOOKUP(A752,'[1]BP-18 Line Detail'!A$1:AJ$65536,36,FALSE),"")</f>
        <v>All Network</v>
      </c>
    </row>
    <row r="753" spans="1:36" x14ac:dyDescent="0.3">
      <c r="A753" s="15" t="s">
        <v>1804</v>
      </c>
      <c r="B753" s="29" t="str">
        <f>VLOOKUP(A753,'[1]Line Pivot'!A$1:C$65536,2,FALSE)</f>
        <v>WAGNER LAKE TAP TO WILBUR TAP</v>
      </c>
      <c r="C753" s="10">
        <f>VLOOKUP(A753,'[1]Line Pivot'!A$1:C$65536,3,FALSE)</f>
        <v>441963</v>
      </c>
      <c r="D753" s="10">
        <f>IFERROR(VLOOKUP(A753,'[1]BP-18 Line Detail'!A$1:C$65536,3,FALSE),"")</f>
        <v>441963</v>
      </c>
      <c r="E753" s="11">
        <f t="shared" si="94"/>
        <v>0</v>
      </c>
      <c r="F753" s="12"/>
      <c r="G753" s="10">
        <f>IFERROR(VLOOKUP(A753,'[1]O&amp;M Pivot'!M$1:V$65536,10,FALSE),0)</f>
        <v>4092.2328571428575</v>
      </c>
      <c r="H753" s="12"/>
      <c r="I753" s="13" t="s">
        <v>31</v>
      </c>
      <c r="J753" s="13">
        <v>1</v>
      </c>
      <c r="K753" s="13" t="s">
        <v>31</v>
      </c>
      <c r="L753" s="13" t="s">
        <v>31</v>
      </c>
      <c r="M753" s="13" t="s">
        <v>31</v>
      </c>
      <c r="N753" s="13" t="s">
        <v>31</v>
      </c>
      <c r="O753" s="13" t="s">
        <v>31</v>
      </c>
      <c r="P753" s="13">
        <f t="shared" si="95"/>
        <v>1</v>
      </c>
      <c r="Q753" s="12"/>
      <c r="R753" s="41" t="str">
        <f t="shared" si="98"/>
        <v/>
      </c>
      <c r="S753" s="41">
        <f t="shared" si="98"/>
        <v>441963</v>
      </c>
      <c r="T753" s="41" t="str">
        <f t="shared" si="98"/>
        <v/>
      </c>
      <c r="U753" s="41" t="str">
        <f t="shared" si="98"/>
        <v/>
      </c>
      <c r="V753" s="41" t="str">
        <f t="shared" si="98"/>
        <v/>
      </c>
      <c r="W753" s="41" t="str">
        <f t="shared" si="98"/>
        <v/>
      </c>
      <c r="X753" s="41" t="str">
        <f t="shared" si="98"/>
        <v/>
      </c>
      <c r="Y753" s="14">
        <f t="shared" si="96"/>
        <v>0</v>
      </c>
      <c r="Z753" s="12"/>
      <c r="AA753" s="10" t="str">
        <f t="shared" si="99"/>
        <v/>
      </c>
      <c r="AB753" s="10">
        <f t="shared" si="99"/>
        <v>4092.2328571428575</v>
      </c>
      <c r="AC753" s="10" t="str">
        <f t="shared" si="99"/>
        <v/>
      </c>
      <c r="AD753" s="10" t="str">
        <f t="shared" si="99"/>
        <v/>
      </c>
      <c r="AE753" s="10" t="str">
        <f t="shared" si="99"/>
        <v/>
      </c>
      <c r="AF753" s="10" t="str">
        <f t="shared" si="99"/>
        <v/>
      </c>
      <c r="AG753" s="10" t="str">
        <f t="shared" si="99"/>
        <v/>
      </c>
      <c r="AH753" s="14">
        <f t="shared" si="97"/>
        <v>0</v>
      </c>
      <c r="AI753" s="12"/>
      <c r="AJ753" s="11" t="str">
        <f>IFERROR(VLOOKUP(A753,'[1]BP-18 Line Detail'!A$1:AJ$65536,36,FALSE),"")</f>
        <v>All Network</v>
      </c>
    </row>
    <row r="754" spans="1:36" x14ac:dyDescent="0.3">
      <c r="A754" s="15" t="s">
        <v>1805</v>
      </c>
      <c r="B754" s="29" t="str">
        <f>VLOOKUP(A754,'[1]Line Pivot'!A$1:C$65536,2,FALSE)</f>
        <v>WALLA WALLA-FREEWATER</v>
      </c>
      <c r="C754" s="10">
        <f>VLOOKUP(A754,'[1]Line Pivot'!A$1:C$65536,3,FALSE)</f>
        <v>1331931.8799999999</v>
      </c>
      <c r="D754" s="10">
        <f>IFERROR(VLOOKUP(A754,'[1]BP-18 Line Detail'!A$1:C$65536,3,FALSE),"")</f>
        <v>1331931.8799999999</v>
      </c>
      <c r="E754" s="11">
        <f t="shared" si="94"/>
        <v>0</v>
      </c>
      <c r="F754" s="12"/>
      <c r="G754" s="10">
        <f>IFERROR(VLOOKUP(A754,'[1]O&amp;M Pivot'!M$1:V$65536,10,FALSE),0)</f>
        <v>1253.7485714285715</v>
      </c>
      <c r="H754" s="12"/>
      <c r="I754" s="13" t="s">
        <v>31</v>
      </c>
      <c r="J754" s="13">
        <v>1</v>
      </c>
      <c r="K754" s="13" t="s">
        <v>31</v>
      </c>
      <c r="L754" s="13" t="s">
        <v>31</v>
      </c>
      <c r="M754" s="13" t="s">
        <v>31</v>
      </c>
      <c r="N754" s="13" t="s">
        <v>31</v>
      </c>
      <c r="O754" s="13" t="s">
        <v>31</v>
      </c>
      <c r="P754" s="13">
        <f t="shared" si="95"/>
        <v>1</v>
      </c>
      <c r="Q754" s="12"/>
      <c r="R754" s="41" t="str">
        <f t="shared" si="98"/>
        <v/>
      </c>
      <c r="S754" s="41">
        <f t="shared" si="98"/>
        <v>1331931.8799999999</v>
      </c>
      <c r="T754" s="41" t="str">
        <f t="shared" si="98"/>
        <v/>
      </c>
      <c r="U754" s="41" t="str">
        <f t="shared" si="98"/>
        <v/>
      </c>
      <c r="V754" s="41" t="str">
        <f t="shared" si="98"/>
        <v/>
      </c>
      <c r="W754" s="41" t="str">
        <f t="shared" si="98"/>
        <v/>
      </c>
      <c r="X754" s="41" t="str">
        <f t="shared" si="98"/>
        <v/>
      </c>
      <c r="Y754" s="14">
        <f t="shared" si="96"/>
        <v>0</v>
      </c>
      <c r="Z754" s="12"/>
      <c r="AA754" s="10" t="str">
        <f t="shared" si="99"/>
        <v/>
      </c>
      <c r="AB754" s="10">
        <f t="shared" si="99"/>
        <v>1253.7485714285715</v>
      </c>
      <c r="AC754" s="10" t="str">
        <f t="shared" si="99"/>
        <v/>
      </c>
      <c r="AD754" s="10" t="str">
        <f t="shared" si="99"/>
        <v/>
      </c>
      <c r="AE754" s="10" t="str">
        <f t="shared" si="99"/>
        <v/>
      </c>
      <c r="AF754" s="10" t="str">
        <f t="shared" si="99"/>
        <v/>
      </c>
      <c r="AG754" s="10" t="str">
        <f t="shared" si="99"/>
        <v/>
      </c>
      <c r="AH754" s="14">
        <f t="shared" si="97"/>
        <v>0</v>
      </c>
      <c r="AI754" s="12"/>
      <c r="AJ754" s="11" t="str">
        <f>IFERROR(VLOOKUP(A754,'[1]BP-18 Line Detail'!A$1:AJ$65536,36,FALSE),"")</f>
        <v>All Network</v>
      </c>
    </row>
    <row r="755" spans="1:36" x14ac:dyDescent="0.3">
      <c r="A755" s="15" t="s">
        <v>1806</v>
      </c>
      <c r="B755" s="29" t="str">
        <f>VLOOKUP(A755,'[1]Line Pivot'!A$1:C$65536,2,FALSE)</f>
        <v>WALLA WALLA-PENDLETON NO 1</v>
      </c>
      <c r="C755" s="10">
        <f>VLOOKUP(A755,'[1]Line Pivot'!A$1:C$65536,3,FALSE)</f>
        <v>4302190.8330000006</v>
      </c>
      <c r="D755" s="10">
        <f>IFERROR(VLOOKUP(A755,'[1]BP-18 Line Detail'!A$1:C$65536,3,FALSE),"")</f>
        <v>4302190.8329999996</v>
      </c>
      <c r="E755" s="11">
        <f t="shared" si="94"/>
        <v>2.1647635141420483E-16</v>
      </c>
      <c r="F755" s="12"/>
      <c r="G755" s="10">
        <f>IFERROR(VLOOKUP(A755,'[1]O&amp;M Pivot'!M$1:V$65536,10,FALSE),0)</f>
        <v>13462.965714285716</v>
      </c>
      <c r="H755" s="12"/>
      <c r="I755" s="13" t="s">
        <v>31</v>
      </c>
      <c r="J755" s="13">
        <v>1</v>
      </c>
      <c r="K755" s="13" t="s">
        <v>31</v>
      </c>
      <c r="L755" s="13" t="s">
        <v>31</v>
      </c>
      <c r="M755" s="13" t="s">
        <v>31</v>
      </c>
      <c r="N755" s="13" t="s">
        <v>31</v>
      </c>
      <c r="O755" s="13" t="s">
        <v>31</v>
      </c>
      <c r="P755" s="13">
        <f t="shared" si="95"/>
        <v>1</v>
      </c>
      <c r="Q755" s="12"/>
      <c r="R755" s="41" t="str">
        <f t="shared" si="98"/>
        <v/>
      </c>
      <c r="S755" s="41">
        <f t="shared" si="98"/>
        <v>4302190.8330000006</v>
      </c>
      <c r="T755" s="41" t="str">
        <f t="shared" si="98"/>
        <v/>
      </c>
      <c r="U755" s="41" t="str">
        <f t="shared" si="98"/>
        <v/>
      </c>
      <c r="V755" s="41" t="str">
        <f t="shared" si="98"/>
        <v/>
      </c>
      <c r="W755" s="41" t="str">
        <f t="shared" si="98"/>
        <v/>
      </c>
      <c r="X755" s="41" t="str">
        <f t="shared" si="98"/>
        <v/>
      </c>
      <c r="Y755" s="14">
        <f t="shared" si="96"/>
        <v>0</v>
      </c>
      <c r="Z755" s="12"/>
      <c r="AA755" s="10" t="str">
        <f t="shared" si="99"/>
        <v/>
      </c>
      <c r="AB755" s="10">
        <f t="shared" si="99"/>
        <v>13462.965714285716</v>
      </c>
      <c r="AC755" s="10" t="str">
        <f t="shared" si="99"/>
        <v/>
      </c>
      <c r="AD755" s="10" t="str">
        <f t="shared" si="99"/>
        <v/>
      </c>
      <c r="AE755" s="10" t="str">
        <f t="shared" si="99"/>
        <v/>
      </c>
      <c r="AF755" s="10" t="str">
        <f t="shared" si="99"/>
        <v/>
      </c>
      <c r="AG755" s="10" t="str">
        <f t="shared" si="99"/>
        <v/>
      </c>
      <c r="AH755" s="14">
        <f t="shared" si="97"/>
        <v>0</v>
      </c>
      <c r="AI755" s="12"/>
      <c r="AJ755" s="11" t="str">
        <f>IFERROR(VLOOKUP(A755,'[1]BP-18 Line Detail'!A$1:AJ$65536,36,FALSE),"")</f>
        <v>All Network</v>
      </c>
    </row>
    <row r="756" spans="1:36" x14ac:dyDescent="0.3">
      <c r="A756" s="15" t="s">
        <v>1807</v>
      </c>
      <c r="B756" s="29" t="str">
        <f>VLOOKUP(A756,'[1]Line Pivot'!A$1:C$65536,2,FALSE)</f>
        <v>WALLA WALLA-TUCANNAN RVIER NO 1 ML WALLA WALLA CO</v>
      </c>
      <c r="C756" s="10">
        <f>VLOOKUP(A756,'[1]Line Pivot'!A$1:C$65536,3,FALSE)</f>
        <v>8158756.8900000006</v>
      </c>
      <c r="D756" s="10">
        <f>IFERROR(VLOOKUP(A756,'[1]BP-18 Line Detail'!A$1:C$65536,3,FALSE),"")</f>
        <v>8158756.8900000006</v>
      </c>
      <c r="E756" s="11">
        <f t="shared" si="94"/>
        <v>0</v>
      </c>
      <c r="F756" s="12"/>
      <c r="G756" s="10">
        <f>IFERROR(VLOOKUP(A756,'[1]O&amp;M Pivot'!M$1:V$65536,10,FALSE),0)</f>
        <v>0</v>
      </c>
      <c r="H756" s="12"/>
      <c r="I756" s="13" t="s">
        <v>31</v>
      </c>
      <c r="J756" s="13">
        <v>1</v>
      </c>
      <c r="K756" s="13" t="s">
        <v>31</v>
      </c>
      <c r="L756" s="13" t="s">
        <v>31</v>
      </c>
      <c r="M756" s="13" t="s">
        <v>31</v>
      </c>
      <c r="N756" s="13" t="s">
        <v>31</v>
      </c>
      <c r="O756" s="13" t="s">
        <v>31</v>
      </c>
      <c r="P756" s="13">
        <f t="shared" si="95"/>
        <v>1</v>
      </c>
      <c r="Q756" s="12"/>
      <c r="R756" s="41" t="str">
        <f t="shared" si="98"/>
        <v/>
      </c>
      <c r="S756" s="41">
        <f t="shared" si="98"/>
        <v>8158756.8900000006</v>
      </c>
      <c r="T756" s="41" t="str">
        <f t="shared" si="98"/>
        <v/>
      </c>
      <c r="U756" s="41" t="str">
        <f t="shared" si="98"/>
        <v/>
      </c>
      <c r="V756" s="41" t="str">
        <f t="shared" si="98"/>
        <v/>
      </c>
      <c r="W756" s="41" t="str">
        <f t="shared" si="98"/>
        <v/>
      </c>
      <c r="X756" s="41" t="str">
        <f t="shared" si="98"/>
        <v/>
      </c>
      <c r="Y756" s="14">
        <f t="shared" si="96"/>
        <v>0</v>
      </c>
      <c r="Z756" s="12"/>
      <c r="AA756" s="10" t="str">
        <f t="shared" si="99"/>
        <v/>
      </c>
      <c r="AB756" s="10">
        <f t="shared" si="99"/>
        <v>0</v>
      </c>
      <c r="AC756" s="10" t="str">
        <f t="shared" si="99"/>
        <v/>
      </c>
      <c r="AD756" s="10" t="str">
        <f t="shared" si="99"/>
        <v/>
      </c>
      <c r="AE756" s="10" t="str">
        <f t="shared" si="99"/>
        <v/>
      </c>
      <c r="AF756" s="10" t="str">
        <f t="shared" si="99"/>
        <v/>
      </c>
      <c r="AG756" s="10" t="str">
        <f t="shared" si="99"/>
        <v/>
      </c>
      <c r="AH756" s="14">
        <f t="shared" si="97"/>
        <v>0</v>
      </c>
      <c r="AI756" s="12"/>
      <c r="AJ756" s="11" t="str">
        <f>IFERROR(VLOOKUP(A756,'[1]BP-18 Line Detail'!A$1:AJ$65536,36,FALSE),"")</f>
        <v>All Network. REM 2/26/13</v>
      </c>
    </row>
    <row r="757" spans="1:36" x14ac:dyDescent="0.3">
      <c r="A757" s="15" t="s">
        <v>1808</v>
      </c>
      <c r="B757" s="29" t="str">
        <f>VLOOKUP(A757,'[1]Line Pivot'!A$1:C$65536,2,FALSE)</f>
        <v>WALLA WALLA-TUCANNON RIVER NO 1</v>
      </c>
      <c r="C757" s="10">
        <f>VLOOKUP(A757,'[1]Line Pivot'!A$1:C$65536,3,FALSE)</f>
        <v>5030036.1309999982</v>
      </c>
      <c r="D757" s="10">
        <f>IFERROR(VLOOKUP(A757,'[1]BP-18 Line Detail'!A$1:C$65536,3,FALSE),"")</f>
        <v>5005947.6810000008</v>
      </c>
      <c r="E757" s="11">
        <f t="shared" si="94"/>
        <v>4.8119659922585172E-3</v>
      </c>
      <c r="F757" s="12"/>
      <c r="G757" s="10">
        <f>IFERROR(VLOOKUP(A757,'[1]O&amp;M Pivot'!M$1:V$65536,10,FALSE),0)</f>
        <v>16351.395714285713</v>
      </c>
      <c r="H757" s="12"/>
      <c r="I757" s="13" t="s">
        <v>31</v>
      </c>
      <c r="J757" s="13">
        <v>1</v>
      </c>
      <c r="K757" s="13" t="s">
        <v>31</v>
      </c>
      <c r="L757" s="13" t="s">
        <v>31</v>
      </c>
      <c r="M757" s="13" t="s">
        <v>31</v>
      </c>
      <c r="N757" s="13" t="s">
        <v>31</v>
      </c>
      <c r="O757" s="13" t="s">
        <v>31</v>
      </c>
      <c r="P757" s="13">
        <f t="shared" si="95"/>
        <v>1</v>
      </c>
      <c r="Q757" s="12"/>
      <c r="R757" s="41" t="str">
        <f t="shared" si="98"/>
        <v/>
      </c>
      <c r="S757" s="41">
        <f t="shared" si="98"/>
        <v>5030036.1309999982</v>
      </c>
      <c r="T757" s="41" t="str">
        <f t="shared" si="98"/>
        <v/>
      </c>
      <c r="U757" s="41" t="str">
        <f t="shared" si="98"/>
        <v/>
      </c>
      <c r="V757" s="41" t="str">
        <f t="shared" si="98"/>
        <v/>
      </c>
      <c r="W757" s="41" t="str">
        <f t="shared" si="98"/>
        <v/>
      </c>
      <c r="X757" s="41" t="str">
        <f t="shared" si="98"/>
        <v/>
      </c>
      <c r="Y757" s="14">
        <f t="shared" si="96"/>
        <v>0</v>
      </c>
      <c r="Z757" s="12"/>
      <c r="AA757" s="10" t="str">
        <f t="shared" si="99"/>
        <v/>
      </c>
      <c r="AB757" s="10">
        <f t="shared" si="99"/>
        <v>16351.395714285713</v>
      </c>
      <c r="AC757" s="10" t="str">
        <f t="shared" si="99"/>
        <v/>
      </c>
      <c r="AD757" s="10" t="str">
        <f t="shared" si="99"/>
        <v/>
      </c>
      <c r="AE757" s="10" t="str">
        <f t="shared" si="99"/>
        <v/>
      </c>
      <c r="AF757" s="10" t="str">
        <f t="shared" si="99"/>
        <v/>
      </c>
      <c r="AG757" s="10" t="str">
        <f t="shared" si="99"/>
        <v/>
      </c>
      <c r="AH757" s="14">
        <f t="shared" si="97"/>
        <v>0</v>
      </c>
      <c r="AI757" s="12"/>
      <c r="AJ757" s="11" t="str">
        <f>IFERROR(VLOOKUP(A757,'[1]BP-18 Line Detail'!A$1:AJ$65536,36,FALSE),"")</f>
        <v>All Network</v>
      </c>
    </row>
    <row r="758" spans="1:36" x14ac:dyDescent="0.3">
      <c r="A758" s="15" t="s">
        <v>1809</v>
      </c>
      <c r="B758" s="29" t="str">
        <f>VLOOKUP(A758,'[1]Line Pivot'!A$1:C$65536,2,FALSE)</f>
        <v>WALLA WALLA-TUCANNON RIVER NO 1 ML COLUMBIA CO</v>
      </c>
      <c r="C758" s="10">
        <f>VLOOKUP(A758,'[1]Line Pivot'!A$1:C$65536,3,FALSE)</f>
        <v>7659311.75</v>
      </c>
      <c r="D758" s="10">
        <f>IFERROR(VLOOKUP(A758,'[1]BP-18 Line Detail'!A$1:C$65536,3,FALSE),"")</f>
        <v>7659311.75</v>
      </c>
      <c r="E758" s="11">
        <f t="shared" si="94"/>
        <v>0</v>
      </c>
      <c r="F758" s="12"/>
      <c r="G758" s="10">
        <f>IFERROR(VLOOKUP(A758,'[1]O&amp;M Pivot'!M$1:V$65536,10,FALSE),0)</f>
        <v>0</v>
      </c>
      <c r="H758" s="12"/>
      <c r="I758" s="13" t="s">
        <v>31</v>
      </c>
      <c r="J758" s="13">
        <v>1</v>
      </c>
      <c r="K758" s="13" t="s">
        <v>31</v>
      </c>
      <c r="L758" s="13" t="s">
        <v>31</v>
      </c>
      <c r="M758" s="13" t="s">
        <v>31</v>
      </c>
      <c r="N758" s="13" t="s">
        <v>31</v>
      </c>
      <c r="O758" s="13" t="s">
        <v>31</v>
      </c>
      <c r="P758" s="13">
        <f t="shared" si="95"/>
        <v>1</v>
      </c>
      <c r="Q758" s="12"/>
      <c r="R758" s="41" t="str">
        <f t="shared" si="98"/>
        <v/>
      </c>
      <c r="S758" s="41">
        <f t="shared" si="98"/>
        <v>7659311.75</v>
      </c>
      <c r="T758" s="41" t="str">
        <f t="shared" si="98"/>
        <v/>
      </c>
      <c r="U758" s="41" t="str">
        <f t="shared" si="98"/>
        <v/>
      </c>
      <c r="V758" s="41" t="str">
        <f t="shared" si="98"/>
        <v/>
      </c>
      <c r="W758" s="41" t="str">
        <f t="shared" si="98"/>
        <v/>
      </c>
      <c r="X758" s="41" t="str">
        <f t="shared" si="98"/>
        <v/>
      </c>
      <c r="Y758" s="14">
        <f t="shared" si="96"/>
        <v>0</v>
      </c>
      <c r="Z758" s="12"/>
      <c r="AA758" s="10" t="str">
        <f t="shared" si="99"/>
        <v/>
      </c>
      <c r="AB758" s="10">
        <f t="shared" si="99"/>
        <v>0</v>
      </c>
      <c r="AC758" s="10" t="str">
        <f t="shared" si="99"/>
        <v/>
      </c>
      <c r="AD758" s="10" t="str">
        <f t="shared" si="99"/>
        <v/>
      </c>
      <c r="AE758" s="10" t="str">
        <f t="shared" si="99"/>
        <v/>
      </c>
      <c r="AF758" s="10" t="str">
        <f t="shared" si="99"/>
        <v/>
      </c>
      <c r="AG758" s="10" t="str">
        <f t="shared" si="99"/>
        <v/>
      </c>
      <c r="AH758" s="14">
        <f t="shared" si="97"/>
        <v>0</v>
      </c>
      <c r="AI758" s="12"/>
      <c r="AJ758" s="11" t="str">
        <f>IFERROR(VLOOKUP(A758,'[1]BP-18 Line Detail'!A$1:AJ$65536,36,FALSE),"")</f>
        <v>All Network. REM 2/26/13</v>
      </c>
    </row>
    <row r="759" spans="1:36" x14ac:dyDescent="0.3">
      <c r="A759" s="15" t="s">
        <v>1810</v>
      </c>
      <c r="B759" s="29" t="str">
        <f>VLOOKUP(A759,'[1]Line Pivot'!A$1:C$65536,2,FALSE)</f>
        <v>WALNUT CITY TAP TO FOREST-GROVE-MCMINNVILLE NO 1</v>
      </c>
      <c r="C759" s="10">
        <f>VLOOKUP(A759,'[1]Line Pivot'!A$1:C$65536,3,FALSE)</f>
        <v>318012.74</v>
      </c>
      <c r="D759" s="10">
        <f>IFERROR(VLOOKUP(A759,'[1]BP-18 Line Detail'!A$1:C$65536,3,FALSE),"")</f>
        <v>318012.74</v>
      </c>
      <c r="E759" s="11">
        <f t="shared" si="94"/>
        <v>0</v>
      </c>
      <c r="F759" s="12"/>
      <c r="G759" s="10">
        <f>IFERROR(VLOOKUP(A759,'[1]O&amp;M Pivot'!M$1:V$65536,10,FALSE),0)</f>
        <v>3261.2999999999997</v>
      </c>
      <c r="H759" s="12"/>
      <c r="I759" s="13" t="s">
        <v>31</v>
      </c>
      <c r="J759" s="13">
        <v>1</v>
      </c>
      <c r="K759" s="13" t="s">
        <v>31</v>
      </c>
      <c r="L759" s="13" t="s">
        <v>31</v>
      </c>
      <c r="M759" s="13" t="s">
        <v>31</v>
      </c>
      <c r="N759" s="13" t="s">
        <v>31</v>
      </c>
      <c r="O759" s="13" t="s">
        <v>31</v>
      </c>
      <c r="P759" s="13">
        <f t="shared" si="95"/>
        <v>1</v>
      </c>
      <c r="Q759" s="12"/>
      <c r="R759" s="41" t="str">
        <f t="shared" si="98"/>
        <v/>
      </c>
      <c r="S759" s="41">
        <f t="shared" si="98"/>
        <v>318012.74</v>
      </c>
      <c r="T759" s="41" t="str">
        <f t="shared" si="98"/>
        <v/>
      </c>
      <c r="U759" s="41" t="str">
        <f t="shared" si="98"/>
        <v/>
      </c>
      <c r="V759" s="41" t="str">
        <f t="shared" si="98"/>
        <v/>
      </c>
      <c r="W759" s="41" t="str">
        <f t="shared" si="98"/>
        <v/>
      </c>
      <c r="X759" s="41" t="str">
        <f t="shared" si="98"/>
        <v/>
      </c>
      <c r="Y759" s="14">
        <f t="shared" si="96"/>
        <v>0</v>
      </c>
      <c r="Z759" s="12"/>
      <c r="AA759" s="10" t="str">
        <f t="shared" si="99"/>
        <v/>
      </c>
      <c r="AB759" s="10">
        <f t="shared" si="99"/>
        <v>3261.2999999999997</v>
      </c>
      <c r="AC759" s="10" t="str">
        <f t="shared" si="99"/>
        <v/>
      </c>
      <c r="AD759" s="10" t="str">
        <f t="shared" si="99"/>
        <v/>
      </c>
      <c r="AE759" s="10" t="str">
        <f t="shared" si="99"/>
        <v/>
      </c>
      <c r="AF759" s="10" t="str">
        <f t="shared" si="99"/>
        <v/>
      </c>
      <c r="AG759" s="10" t="str">
        <f t="shared" si="99"/>
        <v/>
      </c>
      <c r="AH759" s="14">
        <f t="shared" si="97"/>
        <v>0</v>
      </c>
      <c r="AI759" s="12"/>
      <c r="AJ759" s="11" t="str">
        <f>IFERROR(VLOOKUP(A759,'[1]BP-18 Line Detail'!A$1:AJ$65536,36,FALSE),"")</f>
        <v>All Network</v>
      </c>
    </row>
    <row r="760" spans="1:36" x14ac:dyDescent="0.3">
      <c r="A760" s="15" t="s">
        <v>1811</v>
      </c>
      <c r="B760" s="29" t="str">
        <f>VLOOKUP(A760,'[1]Line Pivot'!A$1:C$65536,2,FALSE)</f>
        <v>WAUNA-DRISCOLL NO 1</v>
      </c>
      <c r="C760" s="10">
        <f>VLOOKUP(A760,'[1]Line Pivot'!A$1:C$65536,3,FALSE)</f>
        <v>19639.3</v>
      </c>
      <c r="D760" s="10">
        <f>IFERROR(VLOOKUP(A760,'[1]BP-18 Line Detail'!A$1:C$65536,3,FALSE),"")</f>
        <v>19639.3</v>
      </c>
      <c r="E760" s="11">
        <f t="shared" si="94"/>
        <v>0</v>
      </c>
      <c r="F760" s="12"/>
      <c r="G760" s="10">
        <f>IFERROR(VLOOKUP(A760,'[1]O&amp;M Pivot'!M$1:V$65536,10,FALSE),0)</f>
        <v>37.688571428571429</v>
      </c>
      <c r="H760" s="12"/>
      <c r="I760" s="13" t="s">
        <v>31</v>
      </c>
      <c r="J760" s="13">
        <v>1</v>
      </c>
      <c r="K760" s="13" t="s">
        <v>31</v>
      </c>
      <c r="L760" s="13" t="s">
        <v>31</v>
      </c>
      <c r="M760" s="13" t="s">
        <v>31</v>
      </c>
      <c r="N760" s="13" t="s">
        <v>31</v>
      </c>
      <c r="O760" s="13" t="s">
        <v>31</v>
      </c>
      <c r="P760" s="13">
        <f t="shared" si="95"/>
        <v>1</v>
      </c>
      <c r="Q760" s="12"/>
      <c r="R760" s="41" t="str">
        <f t="shared" si="98"/>
        <v/>
      </c>
      <c r="S760" s="41">
        <f t="shared" si="98"/>
        <v>19639.3</v>
      </c>
      <c r="T760" s="41" t="str">
        <f t="shared" si="98"/>
        <v/>
      </c>
      <c r="U760" s="41" t="str">
        <f t="shared" si="98"/>
        <v/>
      </c>
      <c r="V760" s="41" t="str">
        <f t="shared" si="98"/>
        <v/>
      </c>
      <c r="W760" s="41" t="str">
        <f t="shared" si="98"/>
        <v/>
      </c>
      <c r="X760" s="41" t="str">
        <f t="shared" si="98"/>
        <v/>
      </c>
      <c r="Y760" s="14">
        <f t="shared" si="96"/>
        <v>0</v>
      </c>
      <c r="Z760" s="12"/>
      <c r="AA760" s="10" t="str">
        <f t="shared" si="99"/>
        <v/>
      </c>
      <c r="AB760" s="10">
        <f t="shared" si="99"/>
        <v>37.688571428571429</v>
      </c>
      <c r="AC760" s="10" t="str">
        <f t="shared" si="99"/>
        <v/>
      </c>
      <c r="AD760" s="10" t="str">
        <f t="shared" si="99"/>
        <v/>
      </c>
      <c r="AE760" s="10" t="str">
        <f t="shared" si="99"/>
        <v/>
      </c>
      <c r="AF760" s="10" t="str">
        <f t="shared" si="99"/>
        <v/>
      </c>
      <c r="AG760" s="10" t="str">
        <f t="shared" si="99"/>
        <v/>
      </c>
      <c r="AH760" s="14">
        <f t="shared" si="97"/>
        <v>0</v>
      </c>
      <c r="AI760" s="12"/>
      <c r="AJ760" s="11" t="str">
        <f>IFERROR(VLOOKUP(A760,'[1]BP-18 Line Detail'!A$1:AJ$65536,36,FALSE),"")</f>
        <v>New FY14; Network; REM 1/28/15</v>
      </c>
    </row>
    <row r="761" spans="1:36" x14ac:dyDescent="0.3">
      <c r="A761" s="15" t="s">
        <v>1812</v>
      </c>
      <c r="B761" s="29" t="str">
        <f>VLOOKUP(A761,'[1]Line Pivot'!A$1:C$65536,2,FALSE)</f>
        <v>WAUTOMA-KNIGHT NO 1</v>
      </c>
      <c r="C761" s="10">
        <f>VLOOKUP(A761,'[1]Line Pivot'!A$1:C$65536,3,FALSE)</f>
        <v>40686048.416999996</v>
      </c>
      <c r="D761" s="10">
        <f>IFERROR(VLOOKUP(A761,'[1]BP-18 Line Detail'!A$1:C$65536,3,FALSE),"")</f>
        <v>40640657.217</v>
      </c>
      <c r="E761" s="11">
        <f t="shared" si="94"/>
        <v>1.1168913868107521E-3</v>
      </c>
      <c r="F761" s="12"/>
      <c r="G761" s="10">
        <f>IFERROR(VLOOKUP(A761,'[1]O&amp;M Pivot'!M$1:V$65536,10,FALSE),0)</f>
        <v>75069.358571428573</v>
      </c>
      <c r="H761" s="12"/>
      <c r="I761" s="13" t="s">
        <v>31</v>
      </c>
      <c r="J761" s="13">
        <v>1</v>
      </c>
      <c r="K761" s="13" t="s">
        <v>31</v>
      </c>
      <c r="L761" s="13" t="s">
        <v>31</v>
      </c>
      <c r="M761" s="13" t="s">
        <v>31</v>
      </c>
      <c r="N761" s="13" t="s">
        <v>31</v>
      </c>
      <c r="O761" s="13" t="s">
        <v>31</v>
      </c>
      <c r="P761" s="13">
        <f t="shared" si="95"/>
        <v>1</v>
      </c>
      <c r="Q761" s="12"/>
      <c r="R761" s="41" t="str">
        <f t="shared" si="98"/>
        <v/>
      </c>
      <c r="S761" s="41">
        <f t="shared" si="98"/>
        <v>40686048.416999996</v>
      </c>
      <c r="T761" s="41" t="str">
        <f t="shared" si="98"/>
        <v/>
      </c>
      <c r="U761" s="41" t="str">
        <f t="shared" si="98"/>
        <v/>
      </c>
      <c r="V761" s="41" t="str">
        <f t="shared" si="98"/>
        <v/>
      </c>
      <c r="W761" s="41" t="str">
        <f t="shared" si="98"/>
        <v/>
      </c>
      <c r="X761" s="41" t="str">
        <f t="shared" si="98"/>
        <v/>
      </c>
      <c r="Y761" s="14">
        <f t="shared" si="96"/>
        <v>0</v>
      </c>
      <c r="Z761" s="12"/>
      <c r="AA761" s="10" t="str">
        <f t="shared" si="99"/>
        <v/>
      </c>
      <c r="AB761" s="10">
        <f t="shared" si="99"/>
        <v>75069.358571428573</v>
      </c>
      <c r="AC761" s="10" t="str">
        <f t="shared" si="99"/>
        <v/>
      </c>
      <c r="AD761" s="10" t="str">
        <f t="shared" si="99"/>
        <v/>
      </c>
      <c r="AE761" s="10" t="str">
        <f t="shared" si="99"/>
        <v/>
      </c>
      <c r="AF761" s="10" t="str">
        <f t="shared" si="99"/>
        <v/>
      </c>
      <c r="AG761" s="10" t="str">
        <f t="shared" si="99"/>
        <v/>
      </c>
      <c r="AH761" s="14">
        <f t="shared" si="97"/>
        <v>0</v>
      </c>
      <c r="AI761" s="12"/>
      <c r="AJ761" s="11" t="str">
        <f>IFERROR(VLOOKUP(A761,'[1]BP-18 Line Detail'!A$1:AJ$65536,36,FALSE),"")</f>
        <v>All Network</v>
      </c>
    </row>
    <row r="762" spans="1:36" x14ac:dyDescent="0.3">
      <c r="A762" s="15" t="s">
        <v>1813</v>
      </c>
      <c r="B762" s="29" t="str">
        <f>VLOOKUP(A762,'[1]Line Pivot'!A$1:C$65536,2,FALSE)</f>
        <v>WAUTOMA-OSTRANDER NO 1 ML KLICKITAT CO</v>
      </c>
      <c r="C762" s="10">
        <f>VLOOKUP(A762,'[1]Line Pivot'!A$1:C$65536,3,FALSE)</f>
        <v>428957.06</v>
      </c>
      <c r="D762" s="10">
        <f>IFERROR(VLOOKUP(A762,'[1]BP-18 Line Detail'!A$1:C$65536,3,FALSE),"")</f>
        <v>428957.06</v>
      </c>
      <c r="E762" s="11">
        <f t="shared" si="94"/>
        <v>0</v>
      </c>
      <c r="F762" s="12"/>
      <c r="G762" s="10">
        <f>IFERROR(VLOOKUP(A762,'[1]O&amp;M Pivot'!M$1:V$65536,10,FALSE),0)</f>
        <v>0</v>
      </c>
      <c r="H762" s="12"/>
      <c r="I762" s="13" t="s">
        <v>31</v>
      </c>
      <c r="J762" s="13">
        <v>1</v>
      </c>
      <c r="K762" s="13" t="s">
        <v>31</v>
      </c>
      <c r="L762" s="13" t="s">
        <v>31</v>
      </c>
      <c r="M762" s="13" t="s">
        <v>31</v>
      </c>
      <c r="N762" s="13" t="s">
        <v>31</v>
      </c>
      <c r="O762" s="13" t="s">
        <v>31</v>
      </c>
      <c r="P762" s="13">
        <f t="shared" si="95"/>
        <v>1</v>
      </c>
      <c r="Q762" s="12"/>
      <c r="R762" s="41" t="str">
        <f t="shared" si="98"/>
        <v/>
      </c>
      <c r="S762" s="41">
        <f t="shared" si="98"/>
        <v>428957.06</v>
      </c>
      <c r="T762" s="41" t="str">
        <f t="shared" si="98"/>
        <v/>
      </c>
      <c r="U762" s="41" t="str">
        <f t="shared" si="98"/>
        <v/>
      </c>
      <c r="V762" s="41" t="str">
        <f t="shared" si="98"/>
        <v/>
      </c>
      <c r="W762" s="41" t="str">
        <f t="shared" si="98"/>
        <v/>
      </c>
      <c r="X762" s="41" t="str">
        <f t="shared" si="98"/>
        <v/>
      </c>
      <c r="Y762" s="14">
        <f t="shared" si="96"/>
        <v>0</v>
      </c>
      <c r="Z762" s="12"/>
      <c r="AA762" s="10" t="str">
        <f t="shared" si="99"/>
        <v/>
      </c>
      <c r="AB762" s="10">
        <f t="shared" si="99"/>
        <v>0</v>
      </c>
      <c r="AC762" s="10" t="str">
        <f t="shared" si="99"/>
        <v/>
      </c>
      <c r="AD762" s="10" t="str">
        <f t="shared" si="99"/>
        <v/>
      </c>
      <c r="AE762" s="10" t="str">
        <f t="shared" si="99"/>
        <v/>
      </c>
      <c r="AF762" s="10" t="str">
        <f t="shared" si="99"/>
        <v/>
      </c>
      <c r="AG762" s="10" t="str">
        <f t="shared" si="99"/>
        <v/>
      </c>
      <c r="AH762" s="14">
        <f t="shared" si="97"/>
        <v>0</v>
      </c>
      <c r="AI762" s="12"/>
      <c r="AJ762" s="11" t="str">
        <f>IFERROR(VLOOKUP(A762,'[1]BP-18 Line Detail'!A$1:AJ$65536,36,FALSE),"")</f>
        <v>MLEASE All Network</v>
      </c>
    </row>
    <row r="763" spans="1:36" x14ac:dyDescent="0.3">
      <c r="A763" s="15" t="s">
        <v>1814</v>
      </c>
      <c r="B763" s="29" t="str">
        <f>VLOOKUP(A763,'[1]Line Pivot'!A$1:C$65536,2,FALSE)</f>
        <v>WAUTOMA-OSTRANDER NO 1 ML SKAMANIA CO</v>
      </c>
      <c r="C763" s="10">
        <f>VLOOKUP(A763,'[1]Line Pivot'!A$1:C$65536,3,FALSE)</f>
        <v>584941.42000000004</v>
      </c>
      <c r="D763" s="10">
        <f>IFERROR(VLOOKUP(A763,'[1]BP-18 Line Detail'!A$1:C$65536,3,FALSE),"")</f>
        <v>584941.42000000004</v>
      </c>
      <c r="E763" s="11">
        <f t="shared" si="94"/>
        <v>0</v>
      </c>
      <c r="F763" s="12"/>
      <c r="G763" s="10">
        <f>IFERROR(VLOOKUP(A763,'[1]O&amp;M Pivot'!M$1:V$65536,10,FALSE),0)</f>
        <v>0</v>
      </c>
      <c r="H763" s="12"/>
      <c r="I763" s="13" t="s">
        <v>31</v>
      </c>
      <c r="J763" s="13">
        <v>1</v>
      </c>
      <c r="K763" s="13" t="s">
        <v>31</v>
      </c>
      <c r="L763" s="13" t="s">
        <v>31</v>
      </c>
      <c r="M763" s="13" t="s">
        <v>31</v>
      </c>
      <c r="N763" s="13" t="s">
        <v>31</v>
      </c>
      <c r="O763" s="13" t="s">
        <v>31</v>
      </c>
      <c r="P763" s="13">
        <f t="shared" si="95"/>
        <v>1</v>
      </c>
      <c r="Q763" s="12"/>
      <c r="R763" s="41" t="str">
        <f t="shared" si="98"/>
        <v/>
      </c>
      <c r="S763" s="41">
        <f t="shared" si="98"/>
        <v>584941.42000000004</v>
      </c>
      <c r="T763" s="41" t="str">
        <f t="shared" si="98"/>
        <v/>
      </c>
      <c r="U763" s="41" t="str">
        <f t="shared" si="98"/>
        <v/>
      </c>
      <c r="V763" s="41" t="str">
        <f t="shared" si="98"/>
        <v/>
      </c>
      <c r="W763" s="41" t="str">
        <f t="shared" si="98"/>
        <v/>
      </c>
      <c r="X763" s="41" t="str">
        <f t="shared" si="98"/>
        <v/>
      </c>
      <c r="Y763" s="14">
        <f t="shared" si="96"/>
        <v>0</v>
      </c>
      <c r="Z763" s="12"/>
      <c r="AA763" s="10" t="str">
        <f t="shared" si="99"/>
        <v/>
      </c>
      <c r="AB763" s="10">
        <f t="shared" si="99"/>
        <v>0</v>
      </c>
      <c r="AC763" s="10" t="str">
        <f t="shared" si="99"/>
        <v/>
      </c>
      <c r="AD763" s="10" t="str">
        <f t="shared" si="99"/>
        <v/>
      </c>
      <c r="AE763" s="10" t="str">
        <f t="shared" si="99"/>
        <v/>
      </c>
      <c r="AF763" s="10" t="str">
        <f t="shared" si="99"/>
        <v/>
      </c>
      <c r="AG763" s="10" t="str">
        <f t="shared" si="99"/>
        <v/>
      </c>
      <c r="AH763" s="14">
        <f t="shared" si="97"/>
        <v>0</v>
      </c>
      <c r="AI763" s="12"/>
      <c r="AJ763" s="11" t="str">
        <f>IFERROR(VLOOKUP(A763,'[1]BP-18 Line Detail'!A$1:AJ$65536,36,FALSE),"")</f>
        <v>MLEASE All Network</v>
      </c>
    </row>
    <row r="764" spans="1:36" x14ac:dyDescent="0.3">
      <c r="A764" s="15" t="s">
        <v>1815</v>
      </c>
      <c r="B764" s="29" t="str">
        <f>VLOOKUP(A764,'[1]Line Pivot'!A$1:C$65536,2,FALSE)</f>
        <v>WAUTOMA-OSTRANDER NO 1 ML YAKIMA CO</v>
      </c>
      <c r="C764" s="10">
        <f>VLOOKUP(A764,'[1]Line Pivot'!A$1:C$65536,3,FALSE)</f>
        <v>2546675.19</v>
      </c>
      <c r="D764" s="10">
        <f>IFERROR(VLOOKUP(A764,'[1]BP-18 Line Detail'!A$1:C$65536,3,FALSE),"")</f>
        <v>2546675.19</v>
      </c>
      <c r="E764" s="11">
        <f t="shared" si="94"/>
        <v>0</v>
      </c>
      <c r="F764" s="12"/>
      <c r="G764" s="10">
        <f>IFERROR(VLOOKUP(A764,'[1]O&amp;M Pivot'!M$1:V$65536,10,FALSE),0)</f>
        <v>0</v>
      </c>
      <c r="H764" s="12"/>
      <c r="I764" s="13" t="s">
        <v>31</v>
      </c>
      <c r="J764" s="13">
        <v>1</v>
      </c>
      <c r="K764" s="13" t="s">
        <v>31</v>
      </c>
      <c r="L764" s="13" t="s">
        <v>31</v>
      </c>
      <c r="M764" s="13" t="s">
        <v>31</v>
      </c>
      <c r="N764" s="13" t="s">
        <v>31</v>
      </c>
      <c r="O764" s="13" t="s">
        <v>31</v>
      </c>
      <c r="P764" s="13">
        <f t="shared" si="95"/>
        <v>1</v>
      </c>
      <c r="Q764" s="12"/>
      <c r="R764" s="41" t="str">
        <f t="shared" si="98"/>
        <v/>
      </c>
      <c r="S764" s="41">
        <f t="shared" si="98"/>
        <v>2546675.19</v>
      </c>
      <c r="T764" s="41" t="str">
        <f t="shared" si="98"/>
        <v/>
      </c>
      <c r="U764" s="41" t="str">
        <f t="shared" si="98"/>
        <v/>
      </c>
      <c r="V764" s="41" t="str">
        <f t="shared" si="98"/>
        <v/>
      </c>
      <c r="W764" s="41" t="str">
        <f t="shared" si="98"/>
        <v/>
      </c>
      <c r="X764" s="41" t="str">
        <f t="shared" si="98"/>
        <v/>
      </c>
      <c r="Y764" s="14">
        <f t="shared" si="96"/>
        <v>0</v>
      </c>
      <c r="Z764" s="12"/>
      <c r="AA764" s="10" t="str">
        <f t="shared" si="99"/>
        <v/>
      </c>
      <c r="AB764" s="10">
        <f t="shared" si="99"/>
        <v>0</v>
      </c>
      <c r="AC764" s="10" t="str">
        <f t="shared" si="99"/>
        <v/>
      </c>
      <c r="AD764" s="10" t="str">
        <f t="shared" si="99"/>
        <v/>
      </c>
      <c r="AE764" s="10" t="str">
        <f t="shared" si="99"/>
        <v/>
      </c>
      <c r="AF764" s="10" t="str">
        <f t="shared" si="99"/>
        <v/>
      </c>
      <c r="AG764" s="10" t="str">
        <f t="shared" si="99"/>
        <v/>
      </c>
      <c r="AH764" s="14">
        <f t="shared" si="97"/>
        <v>0</v>
      </c>
      <c r="AI764" s="12"/>
      <c r="AJ764" s="11" t="str">
        <f>IFERROR(VLOOKUP(A764,'[1]BP-18 Line Detail'!A$1:AJ$65536,36,FALSE),"")</f>
        <v>MLEASE All Network</v>
      </c>
    </row>
    <row r="765" spans="1:36" x14ac:dyDescent="0.3">
      <c r="A765" s="15" t="s">
        <v>1816</v>
      </c>
      <c r="B765" s="29" t="str">
        <f>VLOOKUP(A765,'[1]Line Pivot'!A$1:C$65536,2,FALSE)</f>
        <v>WAUTOMA-ROCK CREEK NO 1</v>
      </c>
      <c r="C765" s="10">
        <f>VLOOKUP(A765,'[1]Line Pivot'!A$1:C$65536,3,FALSE)</f>
        <v>8615763.8229999989</v>
      </c>
      <c r="D765" s="10">
        <f>IFERROR(VLOOKUP(A765,'[1]BP-18 Line Detail'!A$1:C$65536,3,FALSE),"")</f>
        <v>8615763.8230000027</v>
      </c>
      <c r="E765" s="11">
        <f t="shared" si="94"/>
        <v>-4.3238073547433556E-16</v>
      </c>
      <c r="F765" s="12"/>
      <c r="G765" s="10">
        <f>IFERROR(VLOOKUP(A765,'[1]O&amp;M Pivot'!M$1:V$65536,10,FALSE),0)</f>
        <v>29390.371428571427</v>
      </c>
      <c r="H765" s="12"/>
      <c r="I765" s="13" t="s">
        <v>31</v>
      </c>
      <c r="J765" s="13">
        <v>1</v>
      </c>
      <c r="K765" s="13" t="s">
        <v>31</v>
      </c>
      <c r="L765" s="13" t="s">
        <v>31</v>
      </c>
      <c r="M765" s="13" t="s">
        <v>31</v>
      </c>
      <c r="N765" s="13" t="s">
        <v>31</v>
      </c>
      <c r="O765" s="13" t="s">
        <v>31</v>
      </c>
      <c r="P765" s="13">
        <f t="shared" si="95"/>
        <v>1</v>
      </c>
      <c r="Q765" s="12"/>
      <c r="R765" s="41" t="str">
        <f t="shared" si="98"/>
        <v/>
      </c>
      <c r="S765" s="41">
        <f t="shared" si="98"/>
        <v>8615763.8229999989</v>
      </c>
      <c r="T765" s="41" t="str">
        <f t="shared" si="98"/>
        <v/>
      </c>
      <c r="U765" s="41" t="str">
        <f t="shared" si="98"/>
        <v/>
      </c>
      <c r="V765" s="41" t="str">
        <f t="shared" si="98"/>
        <v/>
      </c>
      <c r="W765" s="41" t="str">
        <f t="shared" si="98"/>
        <v/>
      </c>
      <c r="X765" s="41" t="str">
        <f t="shared" si="98"/>
        <v/>
      </c>
      <c r="Y765" s="14">
        <f t="shared" si="96"/>
        <v>0</v>
      </c>
      <c r="Z765" s="12"/>
      <c r="AA765" s="10" t="str">
        <f t="shared" si="99"/>
        <v/>
      </c>
      <c r="AB765" s="10">
        <f t="shared" si="99"/>
        <v>29390.371428571427</v>
      </c>
      <c r="AC765" s="10" t="str">
        <f t="shared" si="99"/>
        <v/>
      </c>
      <c r="AD765" s="10" t="str">
        <f t="shared" si="99"/>
        <v/>
      </c>
      <c r="AE765" s="10" t="str">
        <f t="shared" si="99"/>
        <v/>
      </c>
      <c r="AF765" s="10" t="str">
        <f t="shared" si="99"/>
        <v/>
      </c>
      <c r="AG765" s="10" t="str">
        <f t="shared" si="99"/>
        <v/>
      </c>
      <c r="AH765" s="14">
        <f t="shared" si="97"/>
        <v>0</v>
      </c>
      <c r="AI765" s="12"/>
      <c r="AJ765" s="11" t="str">
        <f>IFERROR(VLOOKUP(A765,'[1]BP-18 Line Detail'!A$1:AJ$65536,36,FALSE),"")</f>
        <v>All Network</v>
      </c>
    </row>
    <row r="766" spans="1:36" x14ac:dyDescent="0.3">
      <c r="A766" s="15" t="s">
        <v>1817</v>
      </c>
      <c r="B766" s="29" t="str">
        <f>VLOOKUP(A766,'[1]Line Pivot'!A$1:C$65536,2,FALSE)</f>
        <v>WAUTOMA-ROCK CREEK NO 1 ML BENTON CO</v>
      </c>
      <c r="C766" s="10">
        <f>VLOOKUP(A766,'[1]Line Pivot'!A$1:C$65536,3,FALSE)</f>
        <v>94912.21</v>
      </c>
      <c r="D766" s="10">
        <f>IFERROR(VLOOKUP(A766,'[1]BP-18 Line Detail'!A$1:C$65536,3,FALSE),"")</f>
        <v>94912.21</v>
      </c>
      <c r="E766" s="11">
        <f t="shared" si="94"/>
        <v>0</v>
      </c>
      <c r="F766" s="12"/>
      <c r="G766" s="10">
        <f>IFERROR(VLOOKUP(A766,'[1]O&amp;M Pivot'!M$1:V$65536,10,FALSE),0)</f>
        <v>0</v>
      </c>
      <c r="H766" s="12"/>
      <c r="I766" s="13" t="s">
        <v>31</v>
      </c>
      <c r="J766" s="13">
        <v>1</v>
      </c>
      <c r="K766" s="13" t="s">
        <v>31</v>
      </c>
      <c r="L766" s="13" t="s">
        <v>31</v>
      </c>
      <c r="M766" s="13" t="s">
        <v>31</v>
      </c>
      <c r="N766" s="13" t="s">
        <v>31</v>
      </c>
      <c r="O766" s="13" t="s">
        <v>31</v>
      </c>
      <c r="P766" s="13">
        <f t="shared" si="95"/>
        <v>1</v>
      </c>
      <c r="Q766" s="12"/>
      <c r="R766" s="41" t="str">
        <f t="shared" si="98"/>
        <v/>
      </c>
      <c r="S766" s="41">
        <f t="shared" si="98"/>
        <v>94912.21</v>
      </c>
      <c r="T766" s="41" t="str">
        <f t="shared" si="98"/>
        <v/>
      </c>
      <c r="U766" s="41" t="str">
        <f t="shared" si="98"/>
        <v/>
      </c>
      <c r="V766" s="41" t="str">
        <f t="shared" si="98"/>
        <v/>
      </c>
      <c r="W766" s="41" t="str">
        <f t="shared" si="98"/>
        <v/>
      </c>
      <c r="X766" s="41" t="str">
        <f t="shared" si="98"/>
        <v/>
      </c>
      <c r="Y766" s="14">
        <f t="shared" si="96"/>
        <v>0</v>
      </c>
      <c r="Z766" s="12"/>
      <c r="AA766" s="10" t="str">
        <f t="shared" si="99"/>
        <v/>
      </c>
      <c r="AB766" s="10">
        <f t="shared" si="99"/>
        <v>0</v>
      </c>
      <c r="AC766" s="10" t="str">
        <f t="shared" si="99"/>
        <v/>
      </c>
      <c r="AD766" s="10" t="str">
        <f t="shared" si="99"/>
        <v/>
      </c>
      <c r="AE766" s="10" t="str">
        <f t="shared" si="99"/>
        <v/>
      </c>
      <c r="AF766" s="10" t="str">
        <f t="shared" si="99"/>
        <v/>
      </c>
      <c r="AG766" s="10" t="str">
        <f t="shared" si="99"/>
        <v/>
      </c>
      <c r="AH766" s="14">
        <f t="shared" si="97"/>
        <v>0</v>
      </c>
      <c r="AI766" s="12"/>
      <c r="AJ766" s="11" t="str">
        <f>IFERROR(VLOOKUP(A766,'[1]BP-18 Line Detail'!A$1:AJ$65536,36,FALSE),"")</f>
        <v>MLEASE All Network</v>
      </c>
    </row>
    <row r="767" spans="1:36" x14ac:dyDescent="0.3">
      <c r="A767" s="15" t="s">
        <v>1818</v>
      </c>
      <c r="B767" s="29" t="str">
        <f>VLOOKUP(A767,'[1]Line Pivot'!A$1:C$65536,2,FALSE)</f>
        <v>WAUTOMA-ROCK CREEK NO 1 ML KLICKITAT CO</v>
      </c>
      <c r="C767" s="10">
        <f>VLOOKUP(A767,'[1]Line Pivot'!A$1:C$65536,3,FALSE)</f>
        <v>322701.45</v>
      </c>
      <c r="D767" s="10">
        <f>IFERROR(VLOOKUP(A767,'[1]BP-18 Line Detail'!A$1:C$65536,3,FALSE),"")</f>
        <v>322701.45</v>
      </c>
      <c r="E767" s="11">
        <f t="shared" si="94"/>
        <v>0</v>
      </c>
      <c r="F767" s="12"/>
      <c r="G767" s="10">
        <f>IFERROR(VLOOKUP(A767,'[1]O&amp;M Pivot'!M$1:V$65536,10,FALSE),0)</f>
        <v>0</v>
      </c>
      <c r="H767" s="12"/>
      <c r="I767" s="13" t="s">
        <v>31</v>
      </c>
      <c r="J767" s="13">
        <v>1</v>
      </c>
      <c r="K767" s="13" t="s">
        <v>31</v>
      </c>
      <c r="L767" s="13" t="s">
        <v>31</v>
      </c>
      <c r="M767" s="13" t="s">
        <v>31</v>
      </c>
      <c r="N767" s="13" t="s">
        <v>31</v>
      </c>
      <c r="O767" s="13" t="s">
        <v>31</v>
      </c>
      <c r="P767" s="13">
        <f t="shared" si="95"/>
        <v>1</v>
      </c>
      <c r="Q767" s="12"/>
      <c r="R767" s="41" t="str">
        <f t="shared" si="98"/>
        <v/>
      </c>
      <c r="S767" s="41">
        <f t="shared" si="98"/>
        <v>322701.45</v>
      </c>
      <c r="T767" s="41" t="str">
        <f t="shared" si="98"/>
        <v/>
      </c>
      <c r="U767" s="41" t="str">
        <f t="shared" si="98"/>
        <v/>
      </c>
      <c r="V767" s="41" t="str">
        <f t="shared" si="98"/>
        <v/>
      </c>
      <c r="W767" s="41" t="str">
        <f t="shared" si="98"/>
        <v/>
      </c>
      <c r="X767" s="41" t="str">
        <f t="shared" si="98"/>
        <v/>
      </c>
      <c r="Y767" s="14">
        <f t="shared" si="96"/>
        <v>0</v>
      </c>
      <c r="Z767" s="12"/>
      <c r="AA767" s="10" t="str">
        <f t="shared" si="99"/>
        <v/>
      </c>
      <c r="AB767" s="10">
        <f t="shared" si="99"/>
        <v>0</v>
      </c>
      <c r="AC767" s="10" t="str">
        <f t="shared" si="99"/>
        <v/>
      </c>
      <c r="AD767" s="10" t="str">
        <f t="shared" si="99"/>
        <v/>
      </c>
      <c r="AE767" s="10" t="str">
        <f t="shared" si="99"/>
        <v/>
      </c>
      <c r="AF767" s="10" t="str">
        <f t="shared" si="99"/>
        <v/>
      </c>
      <c r="AG767" s="10" t="str">
        <f t="shared" si="99"/>
        <v/>
      </c>
      <c r="AH767" s="14">
        <f t="shared" si="97"/>
        <v>0</v>
      </c>
      <c r="AI767" s="12"/>
      <c r="AJ767" s="11" t="str">
        <f>IFERROR(VLOOKUP(A767,'[1]BP-18 Line Detail'!A$1:AJ$65536,36,FALSE),"")</f>
        <v>MLEASE All Network</v>
      </c>
    </row>
    <row r="768" spans="1:36" x14ac:dyDescent="0.3">
      <c r="A768" s="15" t="s">
        <v>1819</v>
      </c>
      <c r="B768" s="29" t="str">
        <f>VLOOKUP(A768,'[1]Line Pivot'!A$1:C$65536,2,FALSE)</f>
        <v>WAUTOMA-ROCK CREEK NO 1 ML YAKIMA CO</v>
      </c>
      <c r="C768" s="10">
        <f>VLOOKUP(A768,'[1]Line Pivot'!A$1:C$65536,3,FALSE)</f>
        <v>531508.18999999994</v>
      </c>
      <c r="D768" s="10">
        <f>IFERROR(VLOOKUP(A768,'[1]BP-18 Line Detail'!A$1:C$65536,3,FALSE),"")</f>
        <v>531508.18999999994</v>
      </c>
      <c r="E768" s="11">
        <f t="shared" si="94"/>
        <v>0</v>
      </c>
      <c r="F768" s="12"/>
      <c r="G768" s="10">
        <f>IFERROR(VLOOKUP(A768,'[1]O&amp;M Pivot'!M$1:V$65536,10,FALSE),0)</f>
        <v>0</v>
      </c>
      <c r="H768" s="12"/>
      <c r="I768" s="13" t="s">
        <v>31</v>
      </c>
      <c r="J768" s="13">
        <v>1</v>
      </c>
      <c r="K768" s="13" t="s">
        <v>31</v>
      </c>
      <c r="L768" s="13" t="s">
        <v>31</v>
      </c>
      <c r="M768" s="13" t="s">
        <v>31</v>
      </c>
      <c r="N768" s="13" t="s">
        <v>31</v>
      </c>
      <c r="O768" s="13" t="s">
        <v>31</v>
      </c>
      <c r="P768" s="13">
        <f t="shared" si="95"/>
        <v>1</v>
      </c>
      <c r="Q768" s="12"/>
      <c r="R768" s="41" t="str">
        <f t="shared" si="98"/>
        <v/>
      </c>
      <c r="S768" s="41">
        <f t="shared" si="98"/>
        <v>531508.18999999994</v>
      </c>
      <c r="T768" s="41" t="str">
        <f t="shared" si="98"/>
        <v/>
      </c>
      <c r="U768" s="41" t="str">
        <f t="shared" si="98"/>
        <v/>
      </c>
      <c r="V768" s="41" t="str">
        <f t="shared" si="98"/>
        <v/>
      </c>
      <c r="W768" s="41" t="str">
        <f t="shared" si="98"/>
        <v/>
      </c>
      <c r="X768" s="41" t="str">
        <f t="shared" si="98"/>
        <v/>
      </c>
      <c r="Y768" s="14">
        <f t="shared" si="96"/>
        <v>0</v>
      </c>
      <c r="Z768" s="12"/>
      <c r="AA768" s="10" t="str">
        <f t="shared" si="99"/>
        <v/>
      </c>
      <c r="AB768" s="10">
        <f t="shared" si="99"/>
        <v>0</v>
      </c>
      <c r="AC768" s="10" t="str">
        <f t="shared" si="99"/>
        <v/>
      </c>
      <c r="AD768" s="10" t="str">
        <f t="shared" si="99"/>
        <v/>
      </c>
      <c r="AE768" s="10" t="str">
        <f t="shared" si="99"/>
        <v/>
      </c>
      <c r="AF768" s="10" t="str">
        <f t="shared" si="99"/>
        <v/>
      </c>
      <c r="AG768" s="10" t="str">
        <f t="shared" si="99"/>
        <v/>
      </c>
      <c r="AH768" s="14">
        <f t="shared" si="97"/>
        <v>0</v>
      </c>
      <c r="AI768" s="12"/>
      <c r="AJ768" s="11" t="str">
        <f>IFERROR(VLOOKUP(A768,'[1]BP-18 Line Detail'!A$1:AJ$65536,36,FALSE),"")</f>
        <v>MLEASE All Network</v>
      </c>
    </row>
    <row r="769" spans="1:36" x14ac:dyDescent="0.3">
      <c r="A769" s="15" t="s">
        <v>1820</v>
      </c>
      <c r="B769" s="29" t="str">
        <f>VLOOKUP(A769,'[1]Line Pivot'!A$1:C$65536,2,FALSE)</f>
        <v>WENDSON-TAHKENITCH NO 1</v>
      </c>
      <c r="C769" s="10">
        <f>VLOOKUP(A769,'[1]Line Pivot'!A$1:C$65536,3,FALSE)</f>
        <v>4200754.5299999993</v>
      </c>
      <c r="D769" s="10">
        <f>IFERROR(VLOOKUP(A769,'[1]BP-18 Line Detail'!A$1:C$65536,3,FALSE),"")</f>
        <v>3962589.41</v>
      </c>
      <c r="E769" s="11">
        <f t="shared" si="94"/>
        <v>6.0103405969582697E-2</v>
      </c>
      <c r="F769" s="12"/>
      <c r="G769" s="10">
        <f>IFERROR(VLOOKUP(A769,'[1]O&amp;M Pivot'!M$1:V$65536,10,FALSE),0)</f>
        <v>15916.835714285713</v>
      </c>
      <c r="H769" s="12"/>
      <c r="I769" s="13" t="s">
        <v>31</v>
      </c>
      <c r="J769" s="13">
        <v>1</v>
      </c>
      <c r="K769" s="13" t="s">
        <v>31</v>
      </c>
      <c r="L769" s="13" t="s">
        <v>31</v>
      </c>
      <c r="M769" s="13" t="s">
        <v>31</v>
      </c>
      <c r="N769" s="13" t="s">
        <v>31</v>
      </c>
      <c r="O769" s="13" t="s">
        <v>31</v>
      </c>
      <c r="P769" s="13">
        <f t="shared" si="95"/>
        <v>1</v>
      </c>
      <c r="Q769" s="12"/>
      <c r="R769" s="41" t="str">
        <f t="shared" si="98"/>
        <v/>
      </c>
      <c r="S769" s="41">
        <f t="shared" si="98"/>
        <v>4200754.5299999993</v>
      </c>
      <c r="T769" s="41" t="str">
        <f t="shared" si="98"/>
        <v/>
      </c>
      <c r="U769" s="41" t="str">
        <f t="shared" si="98"/>
        <v/>
      </c>
      <c r="V769" s="41" t="str">
        <f t="shared" si="98"/>
        <v/>
      </c>
      <c r="W769" s="41" t="str">
        <f t="shared" si="98"/>
        <v/>
      </c>
      <c r="X769" s="41" t="str">
        <f t="shared" si="98"/>
        <v/>
      </c>
      <c r="Y769" s="14">
        <f t="shared" si="96"/>
        <v>0</v>
      </c>
      <c r="Z769" s="12"/>
      <c r="AA769" s="10" t="str">
        <f t="shared" si="99"/>
        <v/>
      </c>
      <c r="AB769" s="10">
        <f t="shared" si="99"/>
        <v>15916.835714285713</v>
      </c>
      <c r="AC769" s="10" t="str">
        <f t="shared" si="99"/>
        <v/>
      </c>
      <c r="AD769" s="10" t="str">
        <f t="shared" si="99"/>
        <v/>
      </c>
      <c r="AE769" s="10" t="str">
        <f t="shared" si="99"/>
        <v/>
      </c>
      <c r="AF769" s="10" t="str">
        <f t="shared" si="99"/>
        <v/>
      </c>
      <c r="AG769" s="10" t="str">
        <f t="shared" si="99"/>
        <v/>
      </c>
      <c r="AH769" s="14">
        <f t="shared" si="97"/>
        <v>0</v>
      </c>
      <c r="AI769" s="12"/>
      <c r="AJ769" s="11" t="str">
        <f>IFERROR(VLOOKUP(A769,'[1]BP-18 Line Detail'!A$1:AJ$65536,36,FALSE),"")</f>
        <v>All Network</v>
      </c>
    </row>
    <row r="770" spans="1:36" x14ac:dyDescent="0.3">
      <c r="A770" s="15" t="s">
        <v>1821</v>
      </c>
      <c r="B770" s="29" t="str">
        <f>VLOOKUP(A770,'[1]Line Pivot'!A$1:C$65536,2,FALSE)</f>
        <v>WENDSON-TAHKENITCH NO 2</v>
      </c>
      <c r="C770" s="10">
        <f>VLOOKUP(A770,'[1]Line Pivot'!A$1:C$65536,3,FALSE)</f>
        <v>2980101.0500000003</v>
      </c>
      <c r="D770" s="10">
        <f>IFERROR(VLOOKUP(A770,'[1]BP-18 Line Detail'!A$1:C$65536,3,FALSE),"")</f>
        <v>2980101.05</v>
      </c>
      <c r="E770" s="11">
        <f t="shared" si="94"/>
        <v>1.5625687837254354E-16</v>
      </c>
      <c r="F770" s="12"/>
      <c r="G770" s="10">
        <f>IFERROR(VLOOKUP(A770,'[1]O&amp;M Pivot'!M$1:V$65536,10,FALSE),0)</f>
        <v>16128.417142857143</v>
      </c>
      <c r="H770" s="12"/>
      <c r="I770" s="13" t="s">
        <v>31</v>
      </c>
      <c r="J770" s="13">
        <v>1</v>
      </c>
      <c r="K770" s="13" t="s">
        <v>31</v>
      </c>
      <c r="L770" s="13" t="s">
        <v>31</v>
      </c>
      <c r="M770" s="13" t="s">
        <v>31</v>
      </c>
      <c r="N770" s="13" t="s">
        <v>31</v>
      </c>
      <c r="O770" s="13" t="s">
        <v>31</v>
      </c>
      <c r="P770" s="13">
        <f t="shared" si="95"/>
        <v>1</v>
      </c>
      <c r="Q770" s="12"/>
      <c r="R770" s="41" t="str">
        <f t="shared" si="98"/>
        <v/>
      </c>
      <c r="S770" s="41">
        <f t="shared" si="98"/>
        <v>2980101.0500000003</v>
      </c>
      <c r="T770" s="41" t="str">
        <f t="shared" si="98"/>
        <v/>
      </c>
      <c r="U770" s="41" t="str">
        <f t="shared" si="98"/>
        <v/>
      </c>
      <c r="V770" s="41" t="str">
        <f t="shared" si="98"/>
        <v/>
      </c>
      <c r="W770" s="41" t="str">
        <f t="shared" si="98"/>
        <v/>
      </c>
      <c r="X770" s="41" t="str">
        <f t="shared" si="98"/>
        <v/>
      </c>
      <c r="Y770" s="14">
        <f t="shared" si="96"/>
        <v>0</v>
      </c>
      <c r="Z770" s="12"/>
      <c r="AA770" s="10" t="str">
        <f t="shared" si="99"/>
        <v/>
      </c>
      <c r="AB770" s="10">
        <f t="shared" si="99"/>
        <v>16128.417142857143</v>
      </c>
      <c r="AC770" s="10" t="str">
        <f t="shared" si="99"/>
        <v/>
      </c>
      <c r="AD770" s="10" t="str">
        <f t="shared" si="99"/>
        <v/>
      </c>
      <c r="AE770" s="10" t="str">
        <f t="shared" si="99"/>
        <v/>
      </c>
      <c r="AF770" s="10" t="str">
        <f t="shared" si="99"/>
        <v/>
      </c>
      <c r="AG770" s="10" t="str">
        <f t="shared" si="99"/>
        <v/>
      </c>
      <c r="AH770" s="14">
        <f t="shared" si="97"/>
        <v>0</v>
      </c>
      <c r="AI770" s="12"/>
      <c r="AJ770" s="11" t="str">
        <f>IFERROR(VLOOKUP(A770,'[1]BP-18 Line Detail'!A$1:AJ$65536,36,FALSE),"")</f>
        <v>All Network</v>
      </c>
    </row>
    <row r="771" spans="1:36" x14ac:dyDescent="0.3">
      <c r="A771" s="15" t="s">
        <v>1822</v>
      </c>
      <c r="B771" s="29" t="str">
        <f>VLOOKUP(A771,'[1]Line Pivot'!A$1:C$65536,2,FALSE)</f>
        <v>WEST BURLEY-HEYBURN NO. 1 (FOREIGN OWNED, SEE NOTES)</v>
      </c>
      <c r="C771" s="10">
        <f>VLOOKUP(A771,'[1]Line Pivot'!A$1:C$65536,3,FALSE)</f>
        <v>21217.62</v>
      </c>
      <c r="D771" s="10">
        <f>IFERROR(VLOOKUP(A771,'[1]BP-18 Line Detail'!A$1:C$65536,3,FALSE),"")</f>
        <v>21217.62</v>
      </c>
      <c r="E771" s="11">
        <f t="shared" ref="E771:E790" si="100">(C771-D771)/D771</f>
        <v>0</v>
      </c>
      <c r="F771" s="12"/>
      <c r="G771" s="10">
        <f>IFERROR(VLOOKUP(A771,'[1]O&amp;M Pivot'!M$1:V$65536,10,FALSE),0)</f>
        <v>5538.6928571428571</v>
      </c>
      <c r="H771" s="12"/>
      <c r="I771" s="13" t="s">
        <v>31</v>
      </c>
      <c r="J771" s="13">
        <v>1</v>
      </c>
      <c r="K771" s="13" t="s">
        <v>31</v>
      </c>
      <c r="L771" s="13" t="s">
        <v>31</v>
      </c>
      <c r="M771" s="13" t="s">
        <v>31</v>
      </c>
      <c r="N771" s="13" t="s">
        <v>31</v>
      </c>
      <c r="O771" s="13" t="s">
        <v>31</v>
      </c>
      <c r="P771" s="13">
        <f t="shared" ref="P771:P790" si="101">SUM(I771:O771)</f>
        <v>1</v>
      </c>
      <c r="Q771" s="12"/>
      <c r="R771" s="41" t="str">
        <f t="shared" si="98"/>
        <v/>
      </c>
      <c r="S771" s="41">
        <f t="shared" si="98"/>
        <v>21217.62</v>
      </c>
      <c r="T771" s="41" t="str">
        <f t="shared" si="98"/>
        <v/>
      </c>
      <c r="U771" s="41" t="str">
        <f t="shared" si="98"/>
        <v/>
      </c>
      <c r="V771" s="41" t="str">
        <f t="shared" si="98"/>
        <v/>
      </c>
      <c r="W771" s="41" t="str">
        <f t="shared" si="98"/>
        <v/>
      </c>
      <c r="X771" s="41" t="str">
        <f t="shared" si="98"/>
        <v/>
      </c>
      <c r="Y771" s="14">
        <f t="shared" ref="Y771:Y790" si="102">SUM(R771:X771)-C771</f>
        <v>0</v>
      </c>
      <c r="Z771" s="12"/>
      <c r="AA771" s="10" t="str">
        <f t="shared" si="99"/>
        <v/>
      </c>
      <c r="AB771" s="10">
        <f t="shared" si="99"/>
        <v>5538.6928571428571</v>
      </c>
      <c r="AC771" s="10" t="str">
        <f t="shared" si="99"/>
        <v/>
      </c>
      <c r="AD771" s="10" t="str">
        <f t="shared" si="99"/>
        <v/>
      </c>
      <c r="AE771" s="10" t="str">
        <f t="shared" si="99"/>
        <v/>
      </c>
      <c r="AF771" s="10" t="str">
        <f t="shared" si="99"/>
        <v/>
      </c>
      <c r="AG771" s="10" t="str">
        <f t="shared" si="99"/>
        <v/>
      </c>
      <c r="AH771" s="14">
        <f t="shared" ref="AH771:AH790" si="103">SUM(AA771:AG771)-G771</f>
        <v>0</v>
      </c>
      <c r="AI771" s="12"/>
      <c r="AJ771" s="11" t="str">
        <f>IFERROR(VLOOKUP(A771,'[1]BP-18 Line Detail'!A$1:AJ$65536,36,FALSE),"")</f>
        <v>All Network</v>
      </c>
    </row>
    <row r="772" spans="1:36" x14ac:dyDescent="0.3">
      <c r="A772" s="15" t="s">
        <v>1823</v>
      </c>
      <c r="B772" s="29" t="str">
        <f>VLOOKUP(A772,'[1]Line Pivot'!A$1:C$65536,2,FALSE)</f>
        <v>WESTSIDE (AVA)-BELL NO 1</v>
      </c>
      <c r="C772" s="10">
        <f>VLOOKUP(A772,'[1]Line Pivot'!A$1:C$65536,3,FALSE)</f>
        <v>187683.45</v>
      </c>
      <c r="D772" s="10">
        <f>IFERROR(VLOOKUP(A772,'[1]BP-18 Line Detail'!A$1:C$65536,3,FALSE),"")</f>
        <v>187683.45</v>
      </c>
      <c r="E772" s="11">
        <f t="shared" si="100"/>
        <v>0</v>
      </c>
      <c r="F772" s="12"/>
      <c r="G772" s="10">
        <f>IFERROR(VLOOKUP(A772,'[1]O&amp;M Pivot'!M$1:V$65536,10,FALSE),0)</f>
        <v>159.18428571428572</v>
      </c>
      <c r="H772" s="12"/>
      <c r="I772" s="13" t="s">
        <v>31</v>
      </c>
      <c r="J772" s="13">
        <v>1</v>
      </c>
      <c r="K772" s="13" t="s">
        <v>31</v>
      </c>
      <c r="L772" s="13" t="s">
        <v>31</v>
      </c>
      <c r="M772" s="13" t="s">
        <v>31</v>
      </c>
      <c r="N772" s="13" t="s">
        <v>31</v>
      </c>
      <c r="O772" s="13" t="s">
        <v>31</v>
      </c>
      <c r="P772" s="13">
        <f t="shared" si="101"/>
        <v>1</v>
      </c>
      <c r="Q772" s="12"/>
      <c r="R772" s="41" t="str">
        <f t="shared" si="98"/>
        <v/>
      </c>
      <c r="S772" s="41">
        <f t="shared" si="98"/>
        <v>187683.45</v>
      </c>
      <c r="T772" s="41" t="str">
        <f t="shared" si="98"/>
        <v/>
      </c>
      <c r="U772" s="41" t="str">
        <f t="shared" si="98"/>
        <v/>
      </c>
      <c r="V772" s="41" t="str">
        <f t="shared" si="98"/>
        <v/>
      </c>
      <c r="W772" s="41" t="str">
        <f t="shared" si="98"/>
        <v/>
      </c>
      <c r="X772" s="41" t="str">
        <f t="shared" si="98"/>
        <v/>
      </c>
      <c r="Y772" s="14">
        <f t="shared" si="102"/>
        <v>0</v>
      </c>
      <c r="Z772" s="12"/>
      <c r="AA772" s="10" t="str">
        <f t="shared" si="99"/>
        <v/>
      </c>
      <c r="AB772" s="10">
        <f t="shared" si="99"/>
        <v>159.18428571428572</v>
      </c>
      <c r="AC772" s="10" t="str">
        <f t="shared" si="99"/>
        <v/>
      </c>
      <c r="AD772" s="10" t="str">
        <f t="shared" si="99"/>
        <v/>
      </c>
      <c r="AE772" s="10" t="str">
        <f t="shared" si="99"/>
        <v/>
      </c>
      <c r="AF772" s="10" t="str">
        <f t="shared" si="99"/>
        <v/>
      </c>
      <c r="AG772" s="10" t="str">
        <f t="shared" si="99"/>
        <v/>
      </c>
      <c r="AH772" s="14">
        <f t="shared" si="103"/>
        <v>0</v>
      </c>
      <c r="AI772" s="12"/>
      <c r="AJ772" s="11" t="str">
        <f>IFERROR(VLOOKUP(A772,'[1]BP-18 Line Detail'!A$1:AJ$65536,36,FALSE),"")</f>
        <v>All Network</v>
      </c>
    </row>
    <row r="773" spans="1:36" x14ac:dyDescent="0.3">
      <c r="A773" s="15" t="s">
        <v>1824</v>
      </c>
      <c r="B773" s="29" t="str">
        <f>VLOOKUP(A773,'[1]Line Pivot'!A$1:C$65536,2,FALSE)</f>
        <v>WESTSIDE AVA-BELL NO 1 (SPOKANE CO)</v>
      </c>
      <c r="C773" s="10">
        <f>VLOOKUP(A773,'[1]Line Pivot'!A$1:C$65536,3,FALSE)</f>
        <v>877407.67</v>
      </c>
      <c r="D773" s="10">
        <f>IFERROR(VLOOKUP(A773,'[1]BP-18 Line Detail'!A$1:C$65536,3,FALSE),"")</f>
        <v>877407.67</v>
      </c>
      <c r="E773" s="11">
        <f t="shared" si="100"/>
        <v>0</v>
      </c>
      <c r="F773" s="12"/>
      <c r="G773" s="10">
        <f>IFERROR(VLOOKUP(A773,'[1]O&amp;M Pivot'!M$1:V$65536,10,FALSE),0)</f>
        <v>0</v>
      </c>
      <c r="H773" s="12"/>
      <c r="I773" s="13" t="s">
        <v>31</v>
      </c>
      <c r="J773" s="13">
        <v>1</v>
      </c>
      <c r="K773" s="13" t="s">
        <v>31</v>
      </c>
      <c r="L773" s="13" t="s">
        <v>31</v>
      </c>
      <c r="M773" s="13" t="s">
        <v>31</v>
      </c>
      <c r="N773" s="13" t="s">
        <v>31</v>
      </c>
      <c r="O773" s="13" t="s">
        <v>31</v>
      </c>
      <c r="P773" s="13">
        <f t="shared" si="101"/>
        <v>1</v>
      </c>
      <c r="Q773" s="12"/>
      <c r="R773" s="41" t="str">
        <f t="shared" si="98"/>
        <v/>
      </c>
      <c r="S773" s="41">
        <f t="shared" si="98"/>
        <v>877407.67</v>
      </c>
      <c r="T773" s="41" t="str">
        <f t="shared" si="98"/>
        <v/>
      </c>
      <c r="U773" s="41" t="str">
        <f t="shared" si="98"/>
        <v/>
      </c>
      <c r="V773" s="41" t="str">
        <f t="shared" si="98"/>
        <v/>
      </c>
      <c r="W773" s="41" t="str">
        <f t="shared" si="98"/>
        <v/>
      </c>
      <c r="X773" s="41" t="str">
        <f t="shared" si="98"/>
        <v/>
      </c>
      <c r="Y773" s="14">
        <f t="shared" si="102"/>
        <v>0</v>
      </c>
      <c r="Z773" s="12"/>
      <c r="AA773" s="10" t="str">
        <f t="shared" si="99"/>
        <v/>
      </c>
      <c r="AB773" s="10">
        <f t="shared" si="99"/>
        <v>0</v>
      </c>
      <c r="AC773" s="10" t="str">
        <f t="shared" si="99"/>
        <v/>
      </c>
      <c r="AD773" s="10" t="str">
        <f t="shared" si="99"/>
        <v/>
      </c>
      <c r="AE773" s="10" t="str">
        <f t="shared" si="99"/>
        <v/>
      </c>
      <c r="AF773" s="10" t="str">
        <f t="shared" si="99"/>
        <v/>
      </c>
      <c r="AG773" s="10" t="str">
        <f t="shared" si="99"/>
        <v/>
      </c>
      <c r="AH773" s="14">
        <f t="shared" si="103"/>
        <v>0</v>
      </c>
      <c r="AI773" s="12"/>
      <c r="AJ773" s="11" t="str">
        <f>IFERROR(VLOOKUP(A773,'[1]BP-18 Line Detail'!A$1:AJ$65536,36,FALSE),"")</f>
        <v>New.  All Network. REM 1/28/15</v>
      </c>
    </row>
    <row r="774" spans="1:36" x14ac:dyDescent="0.3">
      <c r="A774" s="15" t="s">
        <v>1825</v>
      </c>
      <c r="B774" s="29" t="str">
        <f>VLOOKUP(A774,'[1]Line Pivot'!A$1:C$65536,2,FALSE)</f>
        <v>WHITE BLUFFS-451B NO 1</v>
      </c>
      <c r="C774" s="10">
        <f>VLOOKUP(A774,'[1]Line Pivot'!A$1:C$65536,3,FALSE)</f>
        <v>1025555</v>
      </c>
      <c r="D774" s="10">
        <f>IFERROR(VLOOKUP(A774,'[1]BP-18 Line Detail'!A$1:C$65536,3,FALSE),"")</f>
        <v>1025555</v>
      </c>
      <c r="E774" s="11">
        <f t="shared" si="100"/>
        <v>0</v>
      </c>
      <c r="F774" s="12"/>
      <c r="G774" s="10">
        <f>IFERROR(VLOOKUP(A774,'[1]O&amp;M Pivot'!M$1:V$65536,10,FALSE),0)</f>
        <v>742.11714285714277</v>
      </c>
      <c r="H774" s="12"/>
      <c r="I774" s="13" t="s">
        <v>31</v>
      </c>
      <c r="J774" s="13">
        <v>1</v>
      </c>
      <c r="K774" s="13" t="s">
        <v>31</v>
      </c>
      <c r="L774" s="13" t="s">
        <v>31</v>
      </c>
      <c r="M774" s="13" t="s">
        <v>31</v>
      </c>
      <c r="N774" s="13" t="s">
        <v>31</v>
      </c>
      <c r="O774" s="13" t="s">
        <v>31</v>
      </c>
      <c r="P774" s="13">
        <f t="shared" si="101"/>
        <v>1</v>
      </c>
      <c r="Q774" s="12"/>
      <c r="R774" s="41" t="str">
        <f t="shared" si="98"/>
        <v/>
      </c>
      <c r="S774" s="41">
        <f t="shared" si="98"/>
        <v>1025555</v>
      </c>
      <c r="T774" s="41" t="str">
        <f t="shared" si="98"/>
        <v/>
      </c>
      <c r="U774" s="41" t="str">
        <f t="shared" si="98"/>
        <v/>
      </c>
      <c r="V774" s="41" t="str">
        <f t="shared" si="98"/>
        <v/>
      </c>
      <c r="W774" s="41" t="str">
        <f t="shared" si="98"/>
        <v/>
      </c>
      <c r="X774" s="41" t="str">
        <f t="shared" si="98"/>
        <v/>
      </c>
      <c r="Y774" s="14">
        <f t="shared" si="102"/>
        <v>0</v>
      </c>
      <c r="Z774" s="12"/>
      <c r="AA774" s="10" t="str">
        <f t="shared" si="99"/>
        <v/>
      </c>
      <c r="AB774" s="10">
        <f t="shared" si="99"/>
        <v>742.11714285714277</v>
      </c>
      <c r="AC774" s="10" t="str">
        <f t="shared" si="99"/>
        <v/>
      </c>
      <c r="AD774" s="10" t="str">
        <f t="shared" si="99"/>
        <v/>
      </c>
      <c r="AE774" s="10" t="str">
        <f t="shared" si="99"/>
        <v/>
      </c>
      <c r="AF774" s="10" t="str">
        <f t="shared" si="99"/>
        <v/>
      </c>
      <c r="AG774" s="10" t="str">
        <f t="shared" si="99"/>
        <v/>
      </c>
      <c r="AH774" s="14">
        <f t="shared" si="103"/>
        <v>0</v>
      </c>
      <c r="AI774" s="12"/>
      <c r="AJ774" s="11" t="str">
        <f>IFERROR(VLOOKUP(A774,'[1]BP-18 Line Detail'!A$1:AJ$65536,36,FALSE),"")</f>
        <v>All Network</v>
      </c>
    </row>
    <row r="775" spans="1:36" x14ac:dyDescent="0.3">
      <c r="A775" s="15" t="s">
        <v>1826</v>
      </c>
      <c r="B775" s="29" t="str">
        <f>VLOOKUP(A775,'[1]Line Pivot'!A$1:C$65536,2,FALSE)</f>
        <v>WHITE BLUFFS-RICHLAND NO 1</v>
      </c>
      <c r="C775" s="10">
        <f>VLOOKUP(A775,'[1]Line Pivot'!A$1:C$65536,3,FALSE)</f>
        <v>1698054.0199999998</v>
      </c>
      <c r="D775" s="10">
        <f>IFERROR(VLOOKUP(A775,'[1]BP-18 Line Detail'!A$1:C$65536,3,FALSE),"")</f>
        <v>1698054.0199999998</v>
      </c>
      <c r="E775" s="11">
        <f t="shared" si="100"/>
        <v>0</v>
      </c>
      <c r="F775" s="12"/>
      <c r="G775" s="10">
        <f>IFERROR(VLOOKUP(A775,'[1]O&amp;M Pivot'!M$1:V$65536,10,FALSE),0)</f>
        <v>4047.7171428571423</v>
      </c>
      <c r="H775" s="12"/>
      <c r="I775" s="13" t="s">
        <v>31</v>
      </c>
      <c r="J775" s="13">
        <v>1</v>
      </c>
      <c r="K775" s="13" t="s">
        <v>31</v>
      </c>
      <c r="L775" s="13" t="s">
        <v>31</v>
      </c>
      <c r="M775" s="13" t="s">
        <v>31</v>
      </c>
      <c r="N775" s="13" t="s">
        <v>31</v>
      </c>
      <c r="O775" s="13" t="s">
        <v>31</v>
      </c>
      <c r="P775" s="13">
        <f t="shared" si="101"/>
        <v>1</v>
      </c>
      <c r="Q775" s="12"/>
      <c r="R775" s="41" t="str">
        <f t="shared" si="98"/>
        <v/>
      </c>
      <c r="S775" s="41">
        <f t="shared" si="98"/>
        <v>1698054.0199999998</v>
      </c>
      <c r="T775" s="41" t="str">
        <f t="shared" si="98"/>
        <v/>
      </c>
      <c r="U775" s="41" t="str">
        <f t="shared" si="98"/>
        <v/>
      </c>
      <c r="V775" s="41" t="str">
        <f t="shared" si="98"/>
        <v/>
      </c>
      <c r="W775" s="41" t="str">
        <f t="shared" si="98"/>
        <v/>
      </c>
      <c r="X775" s="41" t="str">
        <f t="shared" si="98"/>
        <v/>
      </c>
      <c r="Y775" s="14">
        <f t="shared" si="102"/>
        <v>0</v>
      </c>
      <c r="Z775" s="12"/>
      <c r="AA775" s="10" t="str">
        <f t="shared" si="99"/>
        <v/>
      </c>
      <c r="AB775" s="10">
        <f t="shared" si="99"/>
        <v>4047.7171428571423</v>
      </c>
      <c r="AC775" s="10" t="str">
        <f t="shared" si="99"/>
        <v/>
      </c>
      <c r="AD775" s="10" t="str">
        <f t="shared" si="99"/>
        <v/>
      </c>
      <c r="AE775" s="10" t="str">
        <f t="shared" si="99"/>
        <v/>
      </c>
      <c r="AF775" s="10" t="str">
        <f t="shared" si="99"/>
        <v/>
      </c>
      <c r="AG775" s="10" t="str">
        <f t="shared" si="99"/>
        <v/>
      </c>
      <c r="AH775" s="14">
        <f t="shared" si="103"/>
        <v>0</v>
      </c>
      <c r="AI775" s="12"/>
      <c r="AJ775" s="11" t="str">
        <f>IFERROR(VLOOKUP(A775,'[1]BP-18 Line Detail'!A$1:AJ$65536,36,FALSE),"")</f>
        <v>All Network</v>
      </c>
    </row>
    <row r="776" spans="1:36" x14ac:dyDescent="0.3">
      <c r="A776" s="15" t="s">
        <v>1827</v>
      </c>
      <c r="B776" s="29" t="str">
        <f>VLOOKUP(A776,'[1]Line Pivot'!A$1:C$65536,2,FALSE)</f>
        <v>WILLOW CREEK-HAWKINS #1</v>
      </c>
      <c r="C776" s="10">
        <f>VLOOKUP(A776,'[1]Line Pivot'!A$1:C$65536,3,FALSE)</f>
        <v>492032.81999999995</v>
      </c>
      <c r="D776" s="10">
        <f>IFERROR(VLOOKUP(A776,'[1]BP-18 Line Detail'!A$1:C$65536,3,FALSE),"")</f>
        <v>492032.81999999995</v>
      </c>
      <c r="E776" s="11">
        <f t="shared" si="100"/>
        <v>0</v>
      </c>
      <c r="F776" s="12"/>
      <c r="G776" s="10">
        <f>IFERROR(VLOOKUP(A776,'[1]O&amp;M Pivot'!M$1:V$65536,10,FALSE),0)</f>
        <v>563.48142857142864</v>
      </c>
      <c r="H776" s="12"/>
      <c r="I776" s="13" t="s">
        <v>31</v>
      </c>
      <c r="J776" s="13">
        <v>1</v>
      </c>
      <c r="K776" s="13" t="s">
        <v>31</v>
      </c>
      <c r="L776" s="13" t="s">
        <v>31</v>
      </c>
      <c r="M776" s="13" t="s">
        <v>31</v>
      </c>
      <c r="N776" s="13" t="s">
        <v>31</v>
      </c>
      <c r="O776" s="13" t="s">
        <v>31</v>
      </c>
      <c r="P776" s="13">
        <f t="shared" si="101"/>
        <v>1</v>
      </c>
      <c r="Q776" s="12"/>
      <c r="R776" s="41" t="str">
        <f t="shared" si="98"/>
        <v/>
      </c>
      <c r="S776" s="41">
        <f t="shared" si="98"/>
        <v>492032.81999999995</v>
      </c>
      <c r="T776" s="41" t="str">
        <f t="shared" si="98"/>
        <v/>
      </c>
      <c r="U776" s="41" t="str">
        <f t="shared" si="98"/>
        <v/>
      </c>
      <c r="V776" s="41" t="str">
        <f t="shared" si="98"/>
        <v/>
      </c>
      <c r="W776" s="41" t="str">
        <f t="shared" si="98"/>
        <v/>
      </c>
      <c r="X776" s="41" t="str">
        <f t="shared" si="98"/>
        <v/>
      </c>
      <c r="Y776" s="14">
        <f t="shared" si="102"/>
        <v>0</v>
      </c>
      <c r="Z776" s="12"/>
      <c r="AA776" s="10" t="str">
        <f t="shared" si="99"/>
        <v/>
      </c>
      <c r="AB776" s="10">
        <f t="shared" si="99"/>
        <v>563.48142857142864</v>
      </c>
      <c r="AC776" s="10" t="str">
        <f t="shared" si="99"/>
        <v/>
      </c>
      <c r="AD776" s="10" t="str">
        <f t="shared" si="99"/>
        <v/>
      </c>
      <c r="AE776" s="10" t="str">
        <f t="shared" si="99"/>
        <v/>
      </c>
      <c r="AF776" s="10" t="str">
        <f t="shared" si="99"/>
        <v/>
      </c>
      <c r="AG776" s="10" t="str">
        <f t="shared" si="99"/>
        <v/>
      </c>
      <c r="AH776" s="14">
        <f t="shared" si="103"/>
        <v>0</v>
      </c>
      <c r="AI776" s="12"/>
      <c r="AJ776" s="11" t="str">
        <f>IFERROR(VLOOKUP(A776,'[1]BP-18 Line Detail'!A$1:AJ$65536,36,FALSE),"")</f>
        <v>All Network</v>
      </c>
    </row>
    <row r="777" spans="1:36" x14ac:dyDescent="0.3">
      <c r="A777" s="15" t="s">
        <v>1828</v>
      </c>
      <c r="B777" s="29" t="str">
        <f>VLOOKUP(A777,'[1]Line Pivot'!A$1:C$65536,2,FALSE)</f>
        <v>WINE COUNTRY-MIDWAY NO 1</v>
      </c>
      <c r="C777" s="10">
        <f>VLOOKUP(A777,'[1]Line Pivot'!A$1:C$65536,3,FALSE)</f>
        <v>2763766.3129999996</v>
      </c>
      <c r="D777" s="10">
        <f>IFERROR(VLOOKUP(A777,'[1]BP-18 Line Detail'!A$1:C$65536,3,FALSE),"")</f>
        <v>2763766.3130000001</v>
      </c>
      <c r="E777" s="11">
        <f t="shared" si="100"/>
        <v>-1.6848793804215504E-16</v>
      </c>
      <c r="F777" s="12"/>
      <c r="G777" s="10">
        <f>IFERROR(VLOOKUP(A777,'[1]O&amp;M Pivot'!M$1:V$65536,10,FALSE),0)</f>
        <v>4212.244285714286</v>
      </c>
      <c r="H777" s="12"/>
      <c r="I777" s="13" t="s">
        <v>31</v>
      </c>
      <c r="J777" s="13">
        <v>1</v>
      </c>
      <c r="K777" s="13" t="s">
        <v>31</v>
      </c>
      <c r="L777" s="13" t="s">
        <v>31</v>
      </c>
      <c r="M777" s="13" t="s">
        <v>31</v>
      </c>
      <c r="N777" s="13" t="s">
        <v>31</v>
      </c>
      <c r="O777" s="13" t="s">
        <v>31</v>
      </c>
      <c r="P777" s="13">
        <f t="shared" si="101"/>
        <v>1</v>
      </c>
      <c r="Q777" s="12"/>
      <c r="R777" s="41" t="str">
        <f t="shared" si="98"/>
        <v/>
      </c>
      <c r="S777" s="41">
        <f t="shared" si="98"/>
        <v>2763766.3129999996</v>
      </c>
      <c r="T777" s="41" t="str">
        <f t="shared" si="98"/>
        <v/>
      </c>
      <c r="U777" s="41" t="str">
        <f t="shared" ref="U777:X790" si="104">IFERROR(L777*$C777,"")</f>
        <v/>
      </c>
      <c r="V777" s="41" t="str">
        <f t="shared" si="104"/>
        <v/>
      </c>
      <c r="W777" s="41" t="str">
        <f t="shared" si="104"/>
        <v/>
      </c>
      <c r="X777" s="41" t="str">
        <f t="shared" si="104"/>
        <v/>
      </c>
      <c r="Y777" s="14">
        <f t="shared" si="102"/>
        <v>0</v>
      </c>
      <c r="Z777" s="12"/>
      <c r="AA777" s="10" t="str">
        <f t="shared" si="99"/>
        <v/>
      </c>
      <c r="AB777" s="10">
        <f t="shared" si="99"/>
        <v>4212.244285714286</v>
      </c>
      <c r="AC777" s="10" t="str">
        <f t="shared" si="99"/>
        <v/>
      </c>
      <c r="AD777" s="10" t="str">
        <f t="shared" si="99"/>
        <v/>
      </c>
      <c r="AE777" s="10" t="str">
        <f t="shared" si="99"/>
        <v/>
      </c>
      <c r="AF777" s="10" t="str">
        <f t="shared" si="99"/>
        <v/>
      </c>
      <c r="AG777" s="10" t="str">
        <f t="shared" si="99"/>
        <v/>
      </c>
      <c r="AH777" s="14">
        <f t="shared" si="103"/>
        <v>0</v>
      </c>
      <c r="AI777" s="12"/>
      <c r="AJ777" s="11" t="str">
        <f>IFERROR(VLOOKUP(A777,'[1]BP-18 Line Detail'!A$1:AJ$65536,36,FALSE),"")</f>
        <v>New.  All Network.</v>
      </c>
    </row>
    <row r="778" spans="1:36" x14ac:dyDescent="0.3">
      <c r="A778" s="15" t="s">
        <v>1829</v>
      </c>
      <c r="B778" s="29" t="str">
        <f>VLOOKUP(A778,'[1]Line Pivot'!A$1:C$65536,2,FALSE)</f>
        <v>WINTHROP TAP TO TWISP-OKANOGAN</v>
      </c>
      <c r="C778" s="10">
        <f>VLOOKUP(A778,'[1]Line Pivot'!A$1:C$65536,3,FALSE)</f>
        <v>702769</v>
      </c>
      <c r="D778" s="10">
        <f>IFERROR(VLOOKUP(A778,'[1]BP-18 Line Detail'!A$1:C$65536,3,FALSE),"")</f>
        <v>702769</v>
      </c>
      <c r="E778" s="11">
        <f t="shared" si="100"/>
        <v>0</v>
      </c>
      <c r="F778" s="12"/>
      <c r="G778" s="10">
        <f>IFERROR(VLOOKUP(A778,'[1]O&amp;M Pivot'!M$1:V$65536,10,FALSE),0)</f>
        <v>8501.6157142857155</v>
      </c>
      <c r="H778" s="12"/>
      <c r="I778" s="13" t="s">
        <v>31</v>
      </c>
      <c r="J778" s="13">
        <v>1</v>
      </c>
      <c r="K778" s="13" t="s">
        <v>31</v>
      </c>
      <c r="L778" s="13" t="s">
        <v>31</v>
      </c>
      <c r="M778" s="13" t="s">
        <v>31</v>
      </c>
      <c r="N778" s="13" t="s">
        <v>31</v>
      </c>
      <c r="O778" s="13" t="s">
        <v>31</v>
      </c>
      <c r="P778" s="13">
        <f t="shared" si="101"/>
        <v>1</v>
      </c>
      <c r="Q778" s="12"/>
      <c r="R778" s="41" t="str">
        <f t="shared" ref="R778:T790" si="105">IFERROR(I778*$C778,"")</f>
        <v/>
      </c>
      <c r="S778" s="41">
        <f t="shared" si="105"/>
        <v>702769</v>
      </c>
      <c r="T778" s="41" t="str">
        <f t="shared" si="105"/>
        <v/>
      </c>
      <c r="U778" s="41" t="str">
        <f t="shared" si="104"/>
        <v/>
      </c>
      <c r="V778" s="41" t="str">
        <f t="shared" si="104"/>
        <v/>
      </c>
      <c r="W778" s="41" t="str">
        <f t="shared" si="104"/>
        <v/>
      </c>
      <c r="X778" s="41" t="str">
        <f t="shared" si="104"/>
        <v/>
      </c>
      <c r="Y778" s="14">
        <f t="shared" si="102"/>
        <v>0</v>
      </c>
      <c r="Z778" s="12"/>
      <c r="AA778" s="10" t="str">
        <f t="shared" si="99"/>
        <v/>
      </c>
      <c r="AB778" s="10">
        <f t="shared" si="99"/>
        <v>8501.6157142857155</v>
      </c>
      <c r="AC778" s="10" t="str">
        <f t="shared" si="99"/>
        <v/>
      </c>
      <c r="AD778" s="10" t="str">
        <f t="shared" si="99"/>
        <v/>
      </c>
      <c r="AE778" s="10" t="str">
        <f t="shared" si="99"/>
        <v/>
      </c>
      <c r="AF778" s="10" t="str">
        <f t="shared" si="99"/>
        <v/>
      </c>
      <c r="AG778" s="10" t="str">
        <f t="shared" si="99"/>
        <v/>
      </c>
      <c r="AH778" s="14">
        <f t="shared" si="103"/>
        <v>0</v>
      </c>
      <c r="AI778" s="12"/>
      <c r="AJ778" s="11" t="str">
        <f>IFERROR(VLOOKUP(A778,'[1]BP-18 Line Detail'!A$1:AJ$65536,36,FALSE),"")</f>
        <v>All Network</v>
      </c>
    </row>
    <row r="779" spans="1:36" x14ac:dyDescent="0.3">
      <c r="A779" s="15" t="s">
        <v>1830</v>
      </c>
      <c r="B779" s="29" t="str">
        <f>VLOOKUP(A779,'[1]Line Pivot'!A$1:C$65536,2,FALSE)</f>
        <v>WNP1-ASHE NO 2</v>
      </c>
      <c r="C779" s="10">
        <f>VLOOKUP(A779,'[1]Line Pivot'!A$1:C$65536,3,FALSE)</f>
        <v>76075</v>
      </c>
      <c r="D779" s="10">
        <f>IFERROR(VLOOKUP(A779,'[1]BP-18 Line Detail'!A$1:C$65536,3,FALSE),"")</f>
        <v>76075</v>
      </c>
      <c r="E779" s="11">
        <f t="shared" si="100"/>
        <v>0</v>
      </c>
      <c r="F779" s="12"/>
      <c r="G779" s="10">
        <f>IFERROR(VLOOKUP(A779,'[1]O&amp;M Pivot'!M$1:V$65536,10,FALSE),0)</f>
        <v>3701.6871428571426</v>
      </c>
      <c r="H779" s="12"/>
      <c r="I779" s="13" t="s">
        <v>31</v>
      </c>
      <c r="J779" s="13">
        <v>1</v>
      </c>
      <c r="K779" s="13" t="s">
        <v>31</v>
      </c>
      <c r="L779" s="13" t="s">
        <v>31</v>
      </c>
      <c r="M779" s="13" t="s">
        <v>31</v>
      </c>
      <c r="N779" s="13" t="s">
        <v>31</v>
      </c>
      <c r="O779" s="13" t="s">
        <v>31</v>
      </c>
      <c r="P779" s="13">
        <f t="shared" si="101"/>
        <v>1</v>
      </c>
      <c r="Q779" s="12"/>
      <c r="R779" s="41" t="str">
        <f t="shared" si="105"/>
        <v/>
      </c>
      <c r="S779" s="41">
        <f t="shared" si="105"/>
        <v>76075</v>
      </c>
      <c r="T779" s="41" t="str">
        <f t="shared" si="105"/>
        <v/>
      </c>
      <c r="U779" s="41" t="str">
        <f t="shared" si="104"/>
        <v/>
      </c>
      <c r="V779" s="41" t="str">
        <f t="shared" si="104"/>
        <v/>
      </c>
      <c r="W779" s="41" t="str">
        <f t="shared" si="104"/>
        <v/>
      </c>
      <c r="X779" s="41" t="str">
        <f t="shared" si="104"/>
        <v/>
      </c>
      <c r="Y779" s="14">
        <f t="shared" si="102"/>
        <v>0</v>
      </c>
      <c r="Z779" s="12"/>
      <c r="AA779" s="10" t="str">
        <f t="shared" si="99"/>
        <v/>
      </c>
      <c r="AB779" s="10">
        <f t="shared" si="99"/>
        <v>3701.6871428571426</v>
      </c>
      <c r="AC779" s="10" t="str">
        <f t="shared" si="99"/>
        <v/>
      </c>
      <c r="AD779" s="10" t="str">
        <f t="shared" si="99"/>
        <v/>
      </c>
      <c r="AE779" s="10" t="str">
        <f t="shared" si="99"/>
        <v/>
      </c>
      <c r="AF779" s="10" t="str">
        <f t="shared" si="99"/>
        <v/>
      </c>
      <c r="AG779" s="10" t="str">
        <f t="shared" si="99"/>
        <v/>
      </c>
      <c r="AH779" s="14">
        <f t="shared" si="103"/>
        <v>0</v>
      </c>
      <c r="AI779" s="12"/>
      <c r="AJ779" s="11" t="str">
        <f>IFERROR(VLOOKUP(A779,'[1]BP-18 Line Detail'!A$1:AJ$65536,36,FALSE),"")</f>
        <v>Moved to All Network.  REM 4/17/12</v>
      </c>
    </row>
    <row r="780" spans="1:36" x14ac:dyDescent="0.3">
      <c r="A780" s="21" t="s">
        <v>1831</v>
      </c>
      <c r="B780" s="29" t="str">
        <f>VLOOKUP(A780,'[1]Line Pivot'!A$1:C$65536,2,FALSE)</f>
        <v>BIG EDDY-WAUTOMA FIBER SYSTEM</v>
      </c>
      <c r="C780" s="10">
        <f>VLOOKUP(A780,'[1]Line Pivot'!A$1:C$65536,3,FALSE)</f>
        <v>101561.09</v>
      </c>
      <c r="D780" s="10" t="str">
        <f>IFERROR(VLOOKUP(A780,'[1]BP-18 Line Detail'!A$1:C$65536,3,FALSE),"")</f>
        <v/>
      </c>
      <c r="E780" s="11" t="e">
        <f t="shared" si="100"/>
        <v>#VALUE!</v>
      </c>
      <c r="F780" s="12"/>
      <c r="G780" s="10">
        <f>IFERROR(VLOOKUP(A780,'[1]O&amp;M Pivot'!M$1:V$65536,10,FALSE),0)</f>
        <v>0</v>
      </c>
      <c r="H780" s="12"/>
      <c r="I780" s="13"/>
      <c r="J780" s="13"/>
      <c r="K780" s="13"/>
      <c r="L780" s="13"/>
      <c r="M780" s="13"/>
      <c r="N780" s="13"/>
      <c r="O780" s="17">
        <v>1</v>
      </c>
      <c r="P780" s="13">
        <f t="shared" si="101"/>
        <v>1</v>
      </c>
      <c r="Q780" s="12"/>
      <c r="R780" s="41">
        <f t="shared" si="105"/>
        <v>0</v>
      </c>
      <c r="S780" s="41">
        <f t="shared" si="105"/>
        <v>0</v>
      </c>
      <c r="T780" s="41">
        <f t="shared" si="105"/>
        <v>0</v>
      </c>
      <c r="U780" s="41">
        <f t="shared" si="104"/>
        <v>0</v>
      </c>
      <c r="V780" s="41">
        <f t="shared" si="104"/>
        <v>0</v>
      </c>
      <c r="W780" s="41">
        <f t="shared" si="104"/>
        <v>0</v>
      </c>
      <c r="X780" s="41">
        <f t="shared" si="104"/>
        <v>101561.09</v>
      </c>
      <c r="Y780" s="14">
        <f t="shared" si="102"/>
        <v>0</v>
      </c>
      <c r="Z780" s="12"/>
      <c r="AA780" s="10">
        <f t="shared" si="99"/>
        <v>0</v>
      </c>
      <c r="AB780" s="10">
        <f t="shared" si="99"/>
        <v>0</v>
      </c>
      <c r="AC780" s="10">
        <f t="shared" si="99"/>
        <v>0</v>
      </c>
      <c r="AD780" s="10">
        <f t="shared" si="99"/>
        <v>0</v>
      </c>
      <c r="AE780" s="10">
        <f t="shared" si="99"/>
        <v>0</v>
      </c>
      <c r="AF780" s="10">
        <f t="shared" si="99"/>
        <v>0</v>
      </c>
      <c r="AG780" s="10">
        <f t="shared" si="99"/>
        <v>0</v>
      </c>
      <c r="AH780" s="14">
        <f t="shared" si="103"/>
        <v>0</v>
      </c>
      <c r="AI780" s="12"/>
      <c r="AJ780" s="17" t="s">
        <v>1832</v>
      </c>
    </row>
    <row r="781" spans="1:36" x14ac:dyDescent="0.3">
      <c r="A781" s="21" t="s">
        <v>1833</v>
      </c>
      <c r="B781" s="29" t="str">
        <f>VLOOKUP(A781,'[1]Line Pivot'!A$1:C$65536,2,FALSE)</f>
        <v>CELILO-SYLMAR NO 1 (ML CROOK CO)</v>
      </c>
      <c r="C781" s="10">
        <f>VLOOKUP(A781,'[1]Line Pivot'!A$1:C$65536,3,FALSE)</f>
        <v>8116987.3200000003</v>
      </c>
      <c r="D781" s="10" t="str">
        <f>IFERROR(VLOOKUP(A781,'[1]BP-18 Line Detail'!A$1:C$65536,3,FALSE),"")</f>
        <v/>
      </c>
      <c r="E781" s="11" t="e">
        <f t="shared" si="100"/>
        <v>#VALUE!</v>
      </c>
      <c r="F781" s="12"/>
      <c r="G781" s="10">
        <f>IFERROR(VLOOKUP(A781,'[1]O&amp;M Pivot'!M$1:V$65536,10,FALSE),0)</f>
        <v>0</v>
      </c>
      <c r="H781" s="12"/>
      <c r="I781" s="13"/>
      <c r="J781" s="13"/>
      <c r="K781" s="17">
        <v>1</v>
      </c>
      <c r="L781" s="13"/>
      <c r="M781" s="13"/>
      <c r="N781" s="13"/>
      <c r="O781" s="13"/>
      <c r="P781" s="13">
        <f t="shared" si="101"/>
        <v>1</v>
      </c>
      <c r="Q781" s="12"/>
      <c r="R781" s="41">
        <f t="shared" si="105"/>
        <v>0</v>
      </c>
      <c r="S781" s="41">
        <f t="shared" si="105"/>
        <v>0</v>
      </c>
      <c r="T781" s="41">
        <f t="shared" si="105"/>
        <v>8116987.3200000003</v>
      </c>
      <c r="U781" s="41">
        <f t="shared" si="104"/>
        <v>0</v>
      </c>
      <c r="V781" s="41">
        <f t="shared" si="104"/>
        <v>0</v>
      </c>
      <c r="W781" s="41">
        <f t="shared" si="104"/>
        <v>0</v>
      </c>
      <c r="X781" s="41">
        <f t="shared" si="104"/>
        <v>0</v>
      </c>
      <c r="Y781" s="14">
        <f t="shared" si="102"/>
        <v>0</v>
      </c>
      <c r="Z781" s="12"/>
      <c r="AA781" s="10">
        <f t="shared" si="99"/>
        <v>0</v>
      </c>
      <c r="AB781" s="10">
        <f t="shared" si="99"/>
        <v>0</v>
      </c>
      <c r="AC781" s="10">
        <f t="shared" si="99"/>
        <v>0</v>
      </c>
      <c r="AD781" s="10">
        <f t="shared" ref="AD781:AG790" si="106">IFERROR(L781*$G781,"")</f>
        <v>0</v>
      </c>
      <c r="AE781" s="10">
        <f t="shared" si="106"/>
        <v>0</v>
      </c>
      <c r="AF781" s="10">
        <f t="shared" si="106"/>
        <v>0</v>
      </c>
      <c r="AG781" s="10">
        <f t="shared" si="106"/>
        <v>0</v>
      </c>
      <c r="AH781" s="14">
        <f t="shared" si="103"/>
        <v>0</v>
      </c>
      <c r="AI781" s="12"/>
      <c r="AJ781" s="17" t="s">
        <v>1834</v>
      </c>
    </row>
    <row r="782" spans="1:36" x14ac:dyDescent="0.3">
      <c r="A782" s="21" t="s">
        <v>1835</v>
      </c>
      <c r="B782" s="29" t="str">
        <f>VLOOKUP(A782,'[1]Line Pivot'!A$1:C$65536,2,FALSE)</f>
        <v>CELILO-SYLMAR NO 1 (ML DESCHUTES CO)</v>
      </c>
      <c r="C782" s="10">
        <f>VLOOKUP(A782,'[1]Line Pivot'!A$1:C$65536,3,FALSE)</f>
        <v>7152331.0300000003</v>
      </c>
      <c r="D782" s="10" t="str">
        <f>IFERROR(VLOOKUP(A782,'[1]BP-18 Line Detail'!A$1:C$65536,3,FALSE),"")</f>
        <v/>
      </c>
      <c r="E782" s="11" t="e">
        <f t="shared" si="100"/>
        <v>#VALUE!</v>
      </c>
      <c r="F782" s="12"/>
      <c r="G782" s="10">
        <f>IFERROR(VLOOKUP(A782,'[1]O&amp;M Pivot'!M$1:V$65536,10,FALSE),0)</f>
        <v>0</v>
      </c>
      <c r="H782" s="12"/>
      <c r="I782" s="13"/>
      <c r="J782" s="13"/>
      <c r="K782" s="17">
        <v>1</v>
      </c>
      <c r="L782" s="13"/>
      <c r="M782" s="13"/>
      <c r="N782" s="13"/>
      <c r="O782" s="13"/>
      <c r="P782" s="13">
        <f t="shared" si="101"/>
        <v>1</v>
      </c>
      <c r="Q782" s="12"/>
      <c r="R782" s="41">
        <f t="shared" si="105"/>
        <v>0</v>
      </c>
      <c r="S782" s="41">
        <f t="shared" si="105"/>
        <v>0</v>
      </c>
      <c r="T782" s="41">
        <f t="shared" si="105"/>
        <v>7152331.0300000003</v>
      </c>
      <c r="U782" s="41">
        <f t="shared" si="104"/>
        <v>0</v>
      </c>
      <c r="V782" s="41">
        <f t="shared" si="104"/>
        <v>0</v>
      </c>
      <c r="W782" s="41">
        <f t="shared" si="104"/>
        <v>0</v>
      </c>
      <c r="X782" s="41">
        <f t="shared" si="104"/>
        <v>0</v>
      </c>
      <c r="Y782" s="14">
        <f t="shared" si="102"/>
        <v>0</v>
      </c>
      <c r="Z782" s="12"/>
      <c r="AA782" s="10">
        <f t="shared" ref="AA782:AC790" si="107">IFERROR(I782*$G782,"")</f>
        <v>0</v>
      </c>
      <c r="AB782" s="10">
        <f t="shared" si="107"/>
        <v>0</v>
      </c>
      <c r="AC782" s="10">
        <f t="shared" si="107"/>
        <v>0</v>
      </c>
      <c r="AD782" s="10">
        <f t="shared" si="106"/>
        <v>0</v>
      </c>
      <c r="AE782" s="10">
        <f t="shared" si="106"/>
        <v>0</v>
      </c>
      <c r="AF782" s="10">
        <f t="shared" si="106"/>
        <v>0</v>
      </c>
      <c r="AG782" s="10">
        <f t="shared" si="106"/>
        <v>0</v>
      </c>
      <c r="AH782" s="14">
        <f t="shared" si="103"/>
        <v>0</v>
      </c>
      <c r="AI782" s="12"/>
      <c r="AJ782" s="17" t="s">
        <v>1834</v>
      </c>
    </row>
    <row r="783" spans="1:36" x14ac:dyDescent="0.3">
      <c r="A783" s="21" t="s">
        <v>1836</v>
      </c>
      <c r="B783" s="29" t="str">
        <f>VLOOKUP(A783,'[1]Line Pivot'!A$1:C$65536,2,FALSE)</f>
        <v>CELILO-SYLMAR NO 1 (ML JEFFERSON CO)</v>
      </c>
      <c r="C783" s="10">
        <f>VLOOKUP(A783,'[1]Line Pivot'!A$1:C$65536,3,FALSE)</f>
        <v>6979117.96</v>
      </c>
      <c r="D783" s="10" t="str">
        <f>IFERROR(VLOOKUP(A783,'[1]BP-18 Line Detail'!A$1:C$65536,3,FALSE),"")</f>
        <v/>
      </c>
      <c r="E783" s="11" t="e">
        <f t="shared" si="100"/>
        <v>#VALUE!</v>
      </c>
      <c r="F783" s="12"/>
      <c r="G783" s="10">
        <f>IFERROR(VLOOKUP(A783,'[1]O&amp;M Pivot'!M$1:V$65536,10,FALSE),0)</f>
        <v>0</v>
      </c>
      <c r="H783" s="12"/>
      <c r="I783" s="13"/>
      <c r="J783" s="13"/>
      <c r="K783" s="17">
        <v>1</v>
      </c>
      <c r="L783" s="13"/>
      <c r="M783" s="13"/>
      <c r="N783" s="13"/>
      <c r="O783" s="13"/>
      <c r="P783" s="13">
        <f t="shared" si="101"/>
        <v>1</v>
      </c>
      <c r="Q783" s="12"/>
      <c r="R783" s="41">
        <f t="shared" si="105"/>
        <v>0</v>
      </c>
      <c r="S783" s="41">
        <f t="shared" si="105"/>
        <v>0</v>
      </c>
      <c r="T783" s="41">
        <f t="shared" si="105"/>
        <v>6979117.96</v>
      </c>
      <c r="U783" s="41">
        <f t="shared" si="104"/>
        <v>0</v>
      </c>
      <c r="V783" s="41">
        <f t="shared" si="104"/>
        <v>0</v>
      </c>
      <c r="W783" s="41">
        <f t="shared" si="104"/>
        <v>0</v>
      </c>
      <c r="X783" s="41">
        <f t="shared" si="104"/>
        <v>0</v>
      </c>
      <c r="Y783" s="14">
        <f t="shared" si="102"/>
        <v>0</v>
      </c>
      <c r="Z783" s="12"/>
      <c r="AA783" s="10">
        <f t="shared" si="107"/>
        <v>0</v>
      </c>
      <c r="AB783" s="10">
        <f t="shared" si="107"/>
        <v>0</v>
      </c>
      <c r="AC783" s="10">
        <f t="shared" si="107"/>
        <v>0</v>
      </c>
      <c r="AD783" s="10">
        <f t="shared" si="106"/>
        <v>0</v>
      </c>
      <c r="AE783" s="10">
        <f t="shared" si="106"/>
        <v>0</v>
      </c>
      <c r="AF783" s="10">
        <f t="shared" si="106"/>
        <v>0</v>
      </c>
      <c r="AG783" s="10">
        <f t="shared" si="106"/>
        <v>0</v>
      </c>
      <c r="AH783" s="14">
        <f t="shared" si="103"/>
        <v>0</v>
      </c>
      <c r="AI783" s="12"/>
      <c r="AJ783" s="17" t="s">
        <v>1834</v>
      </c>
    </row>
    <row r="784" spans="1:36" x14ac:dyDescent="0.3">
      <c r="A784" s="21" t="s">
        <v>1837</v>
      </c>
      <c r="B784" s="29" t="str">
        <f>VLOOKUP(A784,'[1]Line Pivot'!A$1:C$65536,2,FALSE)</f>
        <v>CELILO-SYLMAR NO 1 (ML LAKE CO)</v>
      </c>
      <c r="C784" s="10">
        <f>VLOOKUP(A784,'[1]Line Pivot'!A$1:C$65536,3,FALSE)</f>
        <v>30857739.27</v>
      </c>
      <c r="D784" s="10" t="str">
        <f>IFERROR(VLOOKUP(A784,'[1]BP-18 Line Detail'!A$1:C$65536,3,FALSE),"")</f>
        <v/>
      </c>
      <c r="E784" s="11" t="e">
        <f t="shared" si="100"/>
        <v>#VALUE!</v>
      </c>
      <c r="F784" s="12"/>
      <c r="G784" s="10">
        <f>IFERROR(VLOOKUP(A784,'[1]O&amp;M Pivot'!M$1:V$65536,10,FALSE),0)</f>
        <v>0</v>
      </c>
      <c r="H784" s="12"/>
      <c r="I784" s="13"/>
      <c r="J784" s="13"/>
      <c r="K784" s="17">
        <v>1</v>
      </c>
      <c r="L784" s="13"/>
      <c r="M784" s="13"/>
      <c r="N784" s="13"/>
      <c r="O784" s="13"/>
      <c r="P784" s="13">
        <f t="shared" si="101"/>
        <v>1</v>
      </c>
      <c r="Q784" s="12"/>
      <c r="R784" s="41">
        <f t="shared" si="105"/>
        <v>0</v>
      </c>
      <c r="S784" s="41">
        <f t="shared" si="105"/>
        <v>0</v>
      </c>
      <c r="T784" s="41">
        <f t="shared" si="105"/>
        <v>30857739.27</v>
      </c>
      <c r="U784" s="41">
        <f t="shared" si="104"/>
        <v>0</v>
      </c>
      <c r="V784" s="41">
        <f t="shared" si="104"/>
        <v>0</v>
      </c>
      <c r="W784" s="41">
        <f t="shared" si="104"/>
        <v>0</v>
      </c>
      <c r="X784" s="41">
        <f t="shared" si="104"/>
        <v>0</v>
      </c>
      <c r="Y784" s="14">
        <f t="shared" si="102"/>
        <v>0</v>
      </c>
      <c r="Z784" s="12"/>
      <c r="AA784" s="10">
        <f t="shared" si="107"/>
        <v>0</v>
      </c>
      <c r="AB784" s="10">
        <f t="shared" si="107"/>
        <v>0</v>
      </c>
      <c r="AC784" s="10">
        <f t="shared" si="107"/>
        <v>0</v>
      </c>
      <c r="AD784" s="10">
        <f t="shared" si="106"/>
        <v>0</v>
      </c>
      <c r="AE784" s="10">
        <f t="shared" si="106"/>
        <v>0</v>
      </c>
      <c r="AF784" s="10">
        <f t="shared" si="106"/>
        <v>0</v>
      </c>
      <c r="AG784" s="10">
        <f t="shared" si="106"/>
        <v>0</v>
      </c>
      <c r="AH784" s="14">
        <f t="shared" si="103"/>
        <v>0</v>
      </c>
      <c r="AI784" s="12"/>
      <c r="AJ784" s="17" t="s">
        <v>1834</v>
      </c>
    </row>
    <row r="785" spans="1:36" x14ac:dyDescent="0.3">
      <c r="A785" s="21" t="s">
        <v>1838</v>
      </c>
      <c r="B785" s="29" t="str">
        <f>VLOOKUP(A785,'[1]Line Pivot'!A$1:C$65536,2,FALSE)</f>
        <v>CELILO-SYLMAR NO 1 (ML WASCO CO)</v>
      </c>
      <c r="C785" s="10">
        <f>VLOOKUP(A785,'[1]Line Pivot'!A$1:C$65536,3,FALSE)</f>
        <v>13513878.199999999</v>
      </c>
      <c r="D785" s="10" t="str">
        <f>IFERROR(VLOOKUP(A785,'[1]BP-18 Line Detail'!A$1:C$65536,3,FALSE),"")</f>
        <v/>
      </c>
      <c r="E785" s="11" t="e">
        <f t="shared" si="100"/>
        <v>#VALUE!</v>
      </c>
      <c r="F785" s="12"/>
      <c r="G785" s="10">
        <f>IFERROR(VLOOKUP(A785,'[1]O&amp;M Pivot'!M$1:V$65536,10,FALSE),0)</f>
        <v>0</v>
      </c>
      <c r="H785" s="12"/>
      <c r="I785" s="13"/>
      <c r="J785" s="13"/>
      <c r="K785" s="17">
        <v>1</v>
      </c>
      <c r="L785" s="13"/>
      <c r="M785" s="13"/>
      <c r="N785" s="13"/>
      <c r="O785" s="13"/>
      <c r="P785" s="13">
        <f t="shared" si="101"/>
        <v>1</v>
      </c>
      <c r="Q785" s="12"/>
      <c r="R785" s="41">
        <f t="shared" si="105"/>
        <v>0</v>
      </c>
      <c r="S785" s="41">
        <f t="shared" si="105"/>
        <v>0</v>
      </c>
      <c r="T785" s="41">
        <f t="shared" si="105"/>
        <v>13513878.199999999</v>
      </c>
      <c r="U785" s="41">
        <f t="shared" si="104"/>
        <v>0</v>
      </c>
      <c r="V785" s="41">
        <f t="shared" si="104"/>
        <v>0</v>
      </c>
      <c r="W785" s="41">
        <f t="shared" si="104"/>
        <v>0</v>
      </c>
      <c r="X785" s="41">
        <f t="shared" si="104"/>
        <v>0</v>
      </c>
      <c r="Y785" s="14">
        <f t="shared" si="102"/>
        <v>0</v>
      </c>
      <c r="Z785" s="12"/>
      <c r="AA785" s="10">
        <f t="shared" si="107"/>
        <v>0</v>
      </c>
      <c r="AB785" s="10">
        <f t="shared" si="107"/>
        <v>0</v>
      </c>
      <c r="AC785" s="10">
        <f t="shared" si="107"/>
        <v>0</v>
      </c>
      <c r="AD785" s="10">
        <f t="shared" si="106"/>
        <v>0</v>
      </c>
      <c r="AE785" s="10">
        <f t="shared" si="106"/>
        <v>0</v>
      </c>
      <c r="AF785" s="10">
        <f t="shared" si="106"/>
        <v>0</v>
      </c>
      <c r="AG785" s="10">
        <f t="shared" si="106"/>
        <v>0</v>
      </c>
      <c r="AH785" s="14">
        <f t="shared" si="103"/>
        <v>0</v>
      </c>
      <c r="AI785" s="12"/>
      <c r="AJ785" s="17" t="s">
        <v>1834</v>
      </c>
    </row>
    <row r="786" spans="1:36" x14ac:dyDescent="0.3">
      <c r="A786" s="21" t="s">
        <v>1839</v>
      </c>
      <c r="B786" s="29" t="str">
        <f>VLOOKUP(A786,'[1]Line Pivot'!A$1:C$65536,2,FALSE)</f>
        <v>Boardman-Ione Transmission Line</v>
      </c>
      <c r="C786" s="10">
        <f>VLOOKUP(A786,'[1]Line Pivot'!A$1:C$65536,3,FALSE)</f>
        <v>221420.47</v>
      </c>
      <c r="D786" s="10">
        <f>IFERROR(VLOOKUP(A786,'[1]BP-18 Line Detail'!A$1:C$65536,3,FALSE),"")</f>
        <v>221420.47</v>
      </c>
      <c r="E786" s="11">
        <f t="shared" si="100"/>
        <v>0</v>
      </c>
      <c r="F786" s="12"/>
      <c r="G786" s="10">
        <f>IFERROR(VLOOKUP(A786,'[1]O&amp;M Pivot'!M$1:V$65536,10,FALSE),0)</f>
        <v>0</v>
      </c>
      <c r="H786" s="12"/>
      <c r="I786" s="13"/>
      <c r="J786" s="17">
        <v>1</v>
      </c>
      <c r="K786" s="13"/>
      <c r="L786" s="13"/>
      <c r="M786" s="13"/>
      <c r="N786" s="13"/>
      <c r="O786" s="13"/>
      <c r="P786" s="13">
        <f t="shared" si="101"/>
        <v>1</v>
      </c>
      <c r="Q786" s="12"/>
      <c r="R786" s="41">
        <f t="shared" si="105"/>
        <v>0</v>
      </c>
      <c r="S786" s="41">
        <f t="shared" si="105"/>
        <v>221420.47</v>
      </c>
      <c r="T786" s="41">
        <f t="shared" si="105"/>
        <v>0</v>
      </c>
      <c r="U786" s="41">
        <f t="shared" si="104"/>
        <v>0</v>
      </c>
      <c r="V786" s="41">
        <f t="shared" si="104"/>
        <v>0</v>
      </c>
      <c r="W786" s="41">
        <f t="shared" si="104"/>
        <v>0</v>
      </c>
      <c r="X786" s="41">
        <f t="shared" si="104"/>
        <v>0</v>
      </c>
      <c r="Y786" s="14">
        <f t="shared" si="102"/>
        <v>0</v>
      </c>
      <c r="Z786" s="12"/>
      <c r="AA786" s="10">
        <f t="shared" si="107"/>
        <v>0</v>
      </c>
      <c r="AB786" s="10">
        <f t="shared" si="107"/>
        <v>0</v>
      </c>
      <c r="AC786" s="10">
        <f t="shared" si="107"/>
        <v>0</v>
      </c>
      <c r="AD786" s="10">
        <f t="shared" si="106"/>
        <v>0</v>
      </c>
      <c r="AE786" s="10">
        <f t="shared" si="106"/>
        <v>0</v>
      </c>
      <c r="AF786" s="10">
        <f t="shared" si="106"/>
        <v>0</v>
      </c>
      <c r="AG786" s="10">
        <f t="shared" si="106"/>
        <v>0</v>
      </c>
      <c r="AH786" s="14">
        <f t="shared" si="103"/>
        <v>0</v>
      </c>
      <c r="AI786" s="12"/>
      <c r="AJ786" s="11" t="str">
        <f>IFERROR(VLOOKUP(A786,'[1]BP-18 Line Detail'!A$1:AJ$65536,36,FALSE),"")</f>
        <v>LEASE All Network</v>
      </c>
    </row>
    <row r="787" spans="1:36" x14ac:dyDescent="0.3">
      <c r="A787" s="15" t="s">
        <v>1840</v>
      </c>
      <c r="B787" s="29" t="str">
        <f>VLOOKUP(A787,'[1]Line Pivot'!A$1:C$65536,2,FALSE)</f>
        <v>Grouse Creek-Tecoma Transmission Lines &amp; Substation</v>
      </c>
      <c r="C787" s="10">
        <f>VLOOKUP(A787,'[1]Line Pivot'!A$1:C$65536,3,FALSE)</f>
        <v>2040437.48</v>
      </c>
      <c r="D787" s="10">
        <f>IFERROR(VLOOKUP(A787,'[1]BP-18 Line Detail'!A$1:C$65536,3,FALSE),"")</f>
        <v>2040437.48</v>
      </c>
      <c r="E787" s="11">
        <f t="shared" si="100"/>
        <v>0</v>
      </c>
      <c r="F787" s="12"/>
      <c r="G787" s="10">
        <f>IFERROR(VLOOKUP(A787,'[1]O&amp;M Pivot'!M$1:V$65536,10,FALSE),0)</f>
        <v>0</v>
      </c>
      <c r="H787" s="12"/>
      <c r="I787" s="13" t="s">
        <v>31</v>
      </c>
      <c r="J787" s="13">
        <v>0.9405365227380228</v>
      </c>
      <c r="K787" s="13" t="s">
        <v>31</v>
      </c>
      <c r="L787" s="13" t="s">
        <v>31</v>
      </c>
      <c r="M787" s="13">
        <v>5.9463477261977163E-2</v>
      </c>
      <c r="N787" s="13" t="s">
        <v>31</v>
      </c>
      <c r="O787" s="13" t="s">
        <v>31</v>
      </c>
      <c r="P787" s="13">
        <f t="shared" si="101"/>
        <v>1</v>
      </c>
      <c r="Q787" s="12"/>
      <c r="R787" s="41" t="str">
        <f t="shared" si="105"/>
        <v/>
      </c>
      <c r="S787" s="41">
        <f t="shared" si="105"/>
        <v>1919105.9723035339</v>
      </c>
      <c r="T787" s="41" t="str">
        <f t="shared" si="105"/>
        <v/>
      </c>
      <c r="U787" s="41" t="str">
        <f t="shared" si="104"/>
        <v/>
      </c>
      <c r="V787" s="41">
        <f t="shared" si="104"/>
        <v>121331.50769646598</v>
      </c>
      <c r="W787" s="41" t="str">
        <f t="shared" si="104"/>
        <v/>
      </c>
      <c r="X787" s="41" t="str">
        <f t="shared" si="104"/>
        <v/>
      </c>
      <c r="Y787" s="14">
        <f t="shared" si="102"/>
        <v>0</v>
      </c>
      <c r="Z787" s="12"/>
      <c r="AA787" s="10" t="str">
        <f t="shared" si="107"/>
        <v/>
      </c>
      <c r="AB787" s="10">
        <f t="shared" si="107"/>
        <v>0</v>
      </c>
      <c r="AC787" s="10" t="str">
        <f t="shared" si="107"/>
        <v/>
      </c>
      <c r="AD787" s="10" t="str">
        <f t="shared" si="106"/>
        <v/>
      </c>
      <c r="AE787" s="10">
        <f t="shared" si="106"/>
        <v>0</v>
      </c>
      <c r="AF787" s="10" t="str">
        <f t="shared" si="106"/>
        <v/>
      </c>
      <c r="AG787" s="10" t="str">
        <f t="shared" si="106"/>
        <v/>
      </c>
      <c r="AH787" s="14">
        <f t="shared" si="103"/>
        <v>0</v>
      </c>
      <c r="AI787" s="12"/>
      <c r="AJ787" s="11" t="str">
        <f>IFERROR(VLOOKUP(A787,'[1]BP-18 Line Detail'!A$1:AJ$65536,36,FALSE),"")</f>
        <v>Grouse Creek Sub (delivery) portion of lease is $1,760 of total $29,598 lease per month (contract 91697); REM 8/14/14</v>
      </c>
    </row>
    <row r="788" spans="1:36" x14ac:dyDescent="0.3">
      <c r="A788" s="15" t="s">
        <v>1841</v>
      </c>
      <c r="B788" s="29" t="str">
        <f>VLOOKUP(A788,'[1]Line Pivot'!A$1:C$65536,2,FALSE)</f>
        <v>Maupin-Antelope Transmission Lines &amp; Substation</v>
      </c>
      <c r="C788" s="10">
        <f>VLOOKUP(A788,'[1]Line Pivot'!A$1:C$65536,3,FALSE)</f>
        <v>894251.19</v>
      </c>
      <c r="D788" s="10">
        <f>IFERROR(VLOOKUP(A788,'[1]BP-18 Line Detail'!A$1:C$65536,3,FALSE),"")</f>
        <v>894251.19</v>
      </c>
      <c r="E788" s="11">
        <f t="shared" si="100"/>
        <v>0</v>
      </c>
      <c r="F788" s="12"/>
      <c r="G788" s="10">
        <f>IFERROR(VLOOKUP(A788,'[1]O&amp;M Pivot'!M$1:V$65536,10,FALSE),0)</f>
        <v>0</v>
      </c>
      <c r="H788" s="12"/>
      <c r="I788" s="13" t="s">
        <v>31</v>
      </c>
      <c r="J788" s="13">
        <v>1</v>
      </c>
      <c r="K788" s="13" t="s">
        <v>31</v>
      </c>
      <c r="L788" s="13" t="s">
        <v>31</v>
      </c>
      <c r="M788" s="13" t="s">
        <v>31</v>
      </c>
      <c r="N788" s="13" t="s">
        <v>31</v>
      </c>
      <c r="O788" s="13" t="s">
        <v>31</v>
      </c>
      <c r="P788" s="13">
        <f t="shared" si="101"/>
        <v>1</v>
      </c>
      <c r="Q788" s="12"/>
      <c r="R788" s="41" t="str">
        <f t="shared" si="105"/>
        <v/>
      </c>
      <c r="S788" s="41">
        <f t="shared" si="105"/>
        <v>894251.19</v>
      </c>
      <c r="T788" s="41" t="str">
        <f t="shared" si="105"/>
        <v/>
      </c>
      <c r="U788" s="41" t="str">
        <f t="shared" si="104"/>
        <v/>
      </c>
      <c r="V788" s="41" t="str">
        <f t="shared" si="104"/>
        <v/>
      </c>
      <c r="W788" s="41" t="str">
        <f t="shared" si="104"/>
        <v/>
      </c>
      <c r="X788" s="41" t="str">
        <f t="shared" si="104"/>
        <v/>
      </c>
      <c r="Y788" s="14">
        <f t="shared" si="102"/>
        <v>0</v>
      </c>
      <c r="Z788" s="12"/>
      <c r="AA788" s="10" t="str">
        <f t="shared" si="107"/>
        <v/>
      </c>
      <c r="AB788" s="10">
        <f t="shared" si="107"/>
        <v>0</v>
      </c>
      <c r="AC788" s="10" t="str">
        <f t="shared" si="107"/>
        <v/>
      </c>
      <c r="AD788" s="10" t="str">
        <f t="shared" si="106"/>
        <v/>
      </c>
      <c r="AE788" s="10" t="str">
        <f t="shared" si="106"/>
        <v/>
      </c>
      <c r="AF788" s="10" t="str">
        <f t="shared" si="106"/>
        <v/>
      </c>
      <c r="AG788" s="10" t="str">
        <f t="shared" si="106"/>
        <v/>
      </c>
      <c r="AH788" s="14">
        <f t="shared" si="103"/>
        <v>0</v>
      </c>
      <c r="AI788" s="12"/>
      <c r="AJ788" s="11" t="str">
        <f>IFERROR(VLOOKUP(A788,'[1]BP-18 Line Detail'!A$1:AJ$65536,36,FALSE),"")</f>
        <v>LEASE All Network</v>
      </c>
    </row>
    <row r="789" spans="1:36" x14ac:dyDescent="0.3">
      <c r="A789" s="15" t="s">
        <v>1842</v>
      </c>
      <c r="B789" s="29" t="str">
        <f>VLOOKUP(A789,'[1]Line Pivot'!A$1:C$65536,2,FALSE)</f>
        <v>Antelope-Fossil Transmission Lines &amp; Substation</v>
      </c>
      <c r="C789" s="10">
        <f>VLOOKUP(A789,'[1]Line Pivot'!A$1:C$65536,3,FALSE)</f>
        <v>16642388</v>
      </c>
      <c r="D789" s="10">
        <f>IFERROR(VLOOKUP(A789,'[1]BP-18 Line Detail'!A$1:C$65536,3,FALSE),"")</f>
        <v>16642388</v>
      </c>
      <c r="E789" s="11">
        <f t="shared" si="100"/>
        <v>0</v>
      </c>
      <c r="F789" s="12"/>
      <c r="G789" s="10">
        <f>IFERROR(VLOOKUP(A789,'[1]O&amp;M Pivot'!M$1:V$65536,10,FALSE),0)</f>
        <v>0</v>
      </c>
      <c r="H789" s="12"/>
      <c r="I789" s="13" t="s">
        <v>31</v>
      </c>
      <c r="J789" s="13">
        <v>1</v>
      </c>
      <c r="K789" s="13" t="s">
        <v>31</v>
      </c>
      <c r="L789" s="13" t="s">
        <v>31</v>
      </c>
      <c r="M789" s="13" t="s">
        <v>31</v>
      </c>
      <c r="N789" s="13" t="s">
        <v>31</v>
      </c>
      <c r="O789" s="13" t="s">
        <v>31</v>
      </c>
      <c r="P789" s="13">
        <f t="shared" si="101"/>
        <v>1</v>
      </c>
      <c r="Q789" s="12"/>
      <c r="R789" s="41" t="str">
        <f t="shared" si="105"/>
        <v/>
      </c>
      <c r="S789" s="41">
        <f t="shared" si="105"/>
        <v>16642388</v>
      </c>
      <c r="T789" s="41" t="str">
        <f t="shared" si="105"/>
        <v/>
      </c>
      <c r="U789" s="41" t="str">
        <f t="shared" si="104"/>
        <v/>
      </c>
      <c r="V789" s="41" t="str">
        <f t="shared" si="104"/>
        <v/>
      </c>
      <c r="W789" s="41" t="str">
        <f t="shared" si="104"/>
        <v/>
      </c>
      <c r="X789" s="41" t="str">
        <f t="shared" si="104"/>
        <v/>
      </c>
      <c r="Y789" s="14">
        <f t="shared" si="102"/>
        <v>0</v>
      </c>
      <c r="Z789" s="12"/>
      <c r="AA789" s="10" t="str">
        <f t="shared" si="107"/>
        <v/>
      </c>
      <c r="AB789" s="10">
        <f t="shared" si="107"/>
        <v>0</v>
      </c>
      <c r="AC789" s="10" t="str">
        <f t="shared" si="107"/>
        <v/>
      </c>
      <c r="AD789" s="10" t="str">
        <f t="shared" si="106"/>
        <v/>
      </c>
      <c r="AE789" s="10" t="str">
        <f t="shared" si="106"/>
        <v/>
      </c>
      <c r="AF789" s="10" t="str">
        <f t="shared" si="106"/>
        <v/>
      </c>
      <c r="AG789" s="10" t="str">
        <f t="shared" si="106"/>
        <v/>
      </c>
      <c r="AH789" s="14">
        <f t="shared" si="103"/>
        <v>0</v>
      </c>
      <c r="AI789" s="12"/>
      <c r="AJ789" s="11" t="str">
        <f>IFERROR(VLOOKUP(A789,'[1]BP-18 Line Detail'!A$1:AJ$65536,36,FALSE),"")</f>
        <v>LEASE All Network</v>
      </c>
    </row>
    <row r="790" spans="1:36" x14ac:dyDescent="0.3">
      <c r="A790" s="15" t="s">
        <v>1843</v>
      </c>
      <c r="B790" s="29" t="str">
        <f>VLOOKUP(A790,'[1]Line Pivot'!A$1:C$65536,2,FALSE)</f>
        <v>Targhee-Mack's Inn Transmission Lines &amp; Substations</v>
      </c>
      <c r="C790" s="10">
        <f>VLOOKUP(A790,'[1]Line Pivot'!A$1:C$65536,3,FALSE)</f>
        <v>396988.16999999993</v>
      </c>
      <c r="D790" s="10">
        <f>IFERROR(VLOOKUP(A790,'[1]BP-18 Line Detail'!A$1:C$65536,3,FALSE),"")</f>
        <v>396988.17000000004</v>
      </c>
      <c r="E790" s="11">
        <f t="shared" si="100"/>
        <v>-2.9324632476311523E-16</v>
      </c>
      <c r="F790" s="12"/>
      <c r="G790" s="10">
        <f>IFERROR(VLOOKUP(A790,'[1]O&amp;M Pivot'!M$1:V$65536,10,FALSE),0)</f>
        <v>0</v>
      </c>
      <c r="H790" s="12"/>
      <c r="I790" s="13" t="s">
        <v>31</v>
      </c>
      <c r="J790" s="13">
        <v>1</v>
      </c>
      <c r="K790" s="13" t="s">
        <v>31</v>
      </c>
      <c r="L790" s="13" t="s">
        <v>31</v>
      </c>
      <c r="M790" s="13" t="s">
        <v>31</v>
      </c>
      <c r="N790" s="13" t="s">
        <v>31</v>
      </c>
      <c r="O790" s="13" t="s">
        <v>31</v>
      </c>
      <c r="P790" s="13">
        <f t="shared" si="101"/>
        <v>1</v>
      </c>
      <c r="Q790" s="12"/>
      <c r="R790" s="41" t="str">
        <f t="shared" si="105"/>
        <v/>
      </c>
      <c r="S790" s="41">
        <f t="shared" si="105"/>
        <v>396988.16999999993</v>
      </c>
      <c r="T790" s="41" t="str">
        <f t="shared" si="105"/>
        <v/>
      </c>
      <c r="U790" s="41" t="str">
        <f t="shared" si="104"/>
        <v/>
      </c>
      <c r="V790" s="41" t="str">
        <f t="shared" si="104"/>
        <v/>
      </c>
      <c r="W790" s="41" t="str">
        <f t="shared" si="104"/>
        <v/>
      </c>
      <c r="X790" s="41" t="str">
        <f t="shared" si="104"/>
        <v/>
      </c>
      <c r="Y790" s="14">
        <f t="shared" si="102"/>
        <v>0</v>
      </c>
      <c r="Z790" s="12"/>
      <c r="AA790" s="10" t="str">
        <f t="shared" si="107"/>
        <v/>
      </c>
      <c r="AB790" s="10">
        <f t="shared" si="107"/>
        <v>0</v>
      </c>
      <c r="AC790" s="10" t="str">
        <f t="shared" si="107"/>
        <v/>
      </c>
      <c r="AD790" s="10" t="str">
        <f t="shared" si="106"/>
        <v/>
      </c>
      <c r="AE790" s="10" t="str">
        <f t="shared" si="106"/>
        <v/>
      </c>
      <c r="AF790" s="10" t="str">
        <f t="shared" si="106"/>
        <v/>
      </c>
      <c r="AG790" s="10" t="str">
        <f t="shared" si="106"/>
        <v/>
      </c>
      <c r="AH790" s="14">
        <f t="shared" si="103"/>
        <v>0</v>
      </c>
      <c r="AI790" s="12"/>
      <c r="AJ790" s="11" t="str">
        <f>IFERROR(VLOOKUP(A790,'[1]BP-18 Line Detail'!A$1:AJ$65536,36,FALSE),"")</f>
        <v>LEASE All Network</v>
      </c>
    </row>
    <row r="791" spans="1:36" s="12" customFormat="1" ht="6.75" customHeight="1" x14ac:dyDescent="0.3">
      <c r="C791" s="31"/>
      <c r="D791" s="31"/>
      <c r="E791" s="42"/>
      <c r="G791" s="31"/>
      <c r="I791" s="42"/>
      <c r="J791" s="42"/>
      <c r="K791" s="42"/>
      <c r="L791" s="42"/>
      <c r="M791" s="42"/>
      <c r="N791" s="42"/>
      <c r="O791" s="42"/>
      <c r="P791" s="42"/>
      <c r="R791" s="31"/>
      <c r="S791" s="31"/>
      <c r="T791" s="31"/>
      <c r="U791" s="31"/>
      <c r="V791" s="31"/>
      <c r="W791" s="31"/>
      <c r="X791" s="31"/>
      <c r="Y791" s="43"/>
      <c r="AA791" s="31"/>
      <c r="AB791" s="31"/>
      <c r="AC791" s="31"/>
      <c r="AD791" s="31"/>
      <c r="AE791" s="31"/>
      <c r="AF791" s="31"/>
      <c r="AG791" s="31"/>
      <c r="AH791" s="43"/>
      <c r="AJ791" s="42"/>
    </row>
    <row r="792" spans="1:36" x14ac:dyDescent="0.3">
      <c r="B792" s="37" t="s">
        <v>13</v>
      </c>
      <c r="C792" s="35">
        <f>SUM(C2:C790)</f>
        <v>3565792340.8110023</v>
      </c>
      <c r="D792" s="35">
        <f>SUM(D2:D790)</f>
        <v>3399814985.3710017</v>
      </c>
      <c r="E792" s="11"/>
      <c r="F792" s="12"/>
      <c r="G792" s="44">
        <f>SUM(G2:G790)</f>
        <v>8598241.9699999932</v>
      </c>
      <c r="H792" s="12"/>
      <c r="I792" s="11"/>
      <c r="J792" s="11"/>
      <c r="K792" s="11"/>
      <c r="L792" s="11"/>
      <c r="M792" s="11"/>
      <c r="N792" s="11"/>
      <c r="O792" s="11"/>
      <c r="Q792" s="12"/>
      <c r="R792" s="35">
        <f>SUM(R2:R790)</f>
        <v>30684425.530018989</v>
      </c>
      <c r="S792" s="35">
        <f t="shared" ref="S792:X792" si="108">SUM(S2:S790)</f>
        <v>3123049035.8511839</v>
      </c>
      <c r="T792" s="35">
        <f t="shared" si="108"/>
        <v>295863694.43410128</v>
      </c>
      <c r="U792" s="35">
        <f t="shared" si="108"/>
        <v>94271222.150000006</v>
      </c>
      <c r="V792" s="35">
        <f t="shared" si="108"/>
        <v>315893.71769646596</v>
      </c>
      <c r="W792" s="35">
        <f t="shared" si="108"/>
        <v>0</v>
      </c>
      <c r="X792" s="35">
        <f t="shared" si="108"/>
        <v>21608069.127999995</v>
      </c>
      <c r="Y792" s="11"/>
      <c r="Z792" s="12"/>
      <c r="AA792" s="35">
        <f t="shared" ref="AA792:AG792" si="109">SUM(AA2:AA790)</f>
        <v>78031.908524457554</v>
      </c>
      <c r="AB792" s="35">
        <f t="shared" si="109"/>
        <v>7656907.3990392704</v>
      </c>
      <c r="AC792" s="35">
        <f t="shared" si="109"/>
        <v>406138.99957911891</v>
      </c>
      <c r="AD792" s="35">
        <f t="shared" si="109"/>
        <v>316933.51571428578</v>
      </c>
      <c r="AE792" s="35">
        <f t="shared" si="109"/>
        <v>2456.5728571428576</v>
      </c>
      <c r="AF792" s="35">
        <f t="shared" si="109"/>
        <v>0</v>
      </c>
      <c r="AG792" s="35">
        <f t="shared" si="109"/>
        <v>137773.57428571428</v>
      </c>
      <c r="AH792" s="11"/>
      <c r="AI792" s="12"/>
      <c r="AJ792" s="11"/>
    </row>
    <row r="793" spans="1:36" x14ac:dyDescent="0.3">
      <c r="B793" s="37"/>
      <c r="C793" s="35"/>
      <c r="D793" s="35"/>
      <c r="E793" s="13" t="s">
        <v>1047</v>
      </c>
      <c r="F793" s="12"/>
      <c r="G793" s="44">
        <f>G792-'[1]O&amp;M Pivot'!K53</f>
        <v>0</v>
      </c>
      <c r="H793" s="12"/>
      <c r="I793" s="11"/>
      <c r="J793" s="11"/>
      <c r="K793" s="11"/>
      <c r="L793" s="11"/>
      <c r="M793" s="11"/>
      <c r="N793" s="11"/>
      <c r="O793" s="11"/>
      <c r="Q793" s="12"/>
      <c r="R793" s="20">
        <v>5.3526153123985834E-3</v>
      </c>
      <c r="S793" s="20">
        <v>0.90217551541013519</v>
      </c>
      <c r="T793" s="20">
        <v>5.8537759085553219E-2</v>
      </c>
      <c r="U793" s="20">
        <v>2.7728338911275414E-2</v>
      </c>
      <c r="V793" s="20">
        <v>8.9946673278485964E-5</v>
      </c>
      <c r="W793" s="20">
        <v>0</v>
      </c>
      <c r="X793" s="20">
        <v>6.115824607359043E-3</v>
      </c>
      <c r="Y793" s="11"/>
      <c r="Z793" s="12"/>
      <c r="AA793" s="20">
        <v>9.1089431689800049E-3</v>
      </c>
      <c r="AB793" s="20">
        <v>0.88662786497895107</v>
      </c>
      <c r="AC793" s="20">
        <v>4.6109485133244053E-2</v>
      </c>
      <c r="AD793" s="20">
        <v>3.8078018583182147E-2</v>
      </c>
      <c r="AE793" s="20">
        <v>1.6745190591238663E-4</v>
      </c>
      <c r="AF793" s="20">
        <v>0</v>
      </c>
      <c r="AG793" s="20">
        <v>1.9908236229730439E-2</v>
      </c>
      <c r="AH793" s="11"/>
      <c r="AI793" s="12"/>
      <c r="AJ793" s="11"/>
    </row>
    <row r="794" spans="1:36" x14ac:dyDescent="0.3">
      <c r="B794" s="45" t="s">
        <v>21</v>
      </c>
      <c r="C794" s="46">
        <f>C792-GETPIVOTDATA("Sum Cost",'[1]Line Pivot'!$A$8)</f>
        <v>-0.36899900436401367</v>
      </c>
      <c r="D794" s="10">
        <f>D792-'[1]BP-18 Line Detail'!C785</f>
        <v>0</v>
      </c>
      <c r="E794" s="11"/>
      <c r="F794" s="12"/>
      <c r="G794" s="11"/>
      <c r="H794" s="12"/>
      <c r="I794" s="11"/>
      <c r="J794" s="11"/>
      <c r="K794" s="11"/>
      <c r="L794" s="11"/>
      <c r="M794" s="11"/>
      <c r="N794" s="11"/>
      <c r="O794" s="11"/>
      <c r="Q794" s="12"/>
      <c r="R794" s="46">
        <v>0</v>
      </c>
      <c r="Y794" s="11"/>
      <c r="Z794" s="12"/>
      <c r="AA794" s="47">
        <v>0</v>
      </c>
      <c r="AB794" s="11"/>
      <c r="AC794" s="11"/>
      <c r="AD794" s="11"/>
      <c r="AE794" s="11"/>
      <c r="AF794" s="11"/>
      <c r="AG794" s="11"/>
      <c r="AH794" s="11"/>
      <c r="AI794" s="12"/>
      <c r="AJ794" s="11"/>
    </row>
    <row r="796" spans="1:36" x14ac:dyDescent="0.3">
      <c r="B796" s="29" t="s">
        <v>1844</v>
      </c>
    </row>
    <row r="797" spans="1:36" x14ac:dyDescent="0.3">
      <c r="B797" s="29" t="s">
        <v>1845</v>
      </c>
    </row>
    <row r="798" spans="1:36" x14ac:dyDescent="0.3">
      <c r="B798" s="29" t="s">
        <v>1846</v>
      </c>
    </row>
    <row r="799" spans="1:36" x14ac:dyDescent="0.3">
      <c r="B799" s="29" t="s">
        <v>1847</v>
      </c>
    </row>
    <row r="801" spans="2:3" x14ac:dyDescent="0.3">
      <c r="B801" s="29" t="s">
        <v>6053</v>
      </c>
      <c r="C801" s="33">
        <f>C792</f>
        <v>3565792340.8110023</v>
      </c>
    </row>
    <row r="802" spans="2:3" x14ac:dyDescent="0.3">
      <c r="B802" s="29" t="s">
        <v>6048</v>
      </c>
      <c r="C802" s="15">
        <f>[3]Sheet1!$J$40</f>
        <v>9558538.9199999999</v>
      </c>
    </row>
    <row r="804" spans="2:3" x14ac:dyDescent="0.3">
      <c r="B804" s="29" t="s">
        <v>13</v>
      </c>
      <c r="C804" s="33">
        <f>C801+C802</f>
        <v>3575350879.7310023</v>
      </c>
    </row>
  </sheetData>
  <autoFilter ref="A1:D792">
    <sortState ref="A2:D782">
      <sortCondition ref="B1"/>
    </sortState>
  </autoFilter>
  <conditionalFormatting sqref="P2:P790">
    <cfRule type="cellIs" dxfId="3" priority="4" stopIfTrue="1" operator="notEqual">
      <formula>1</formula>
    </cfRule>
  </conditionalFormatting>
  <conditionalFormatting sqref="E2:E794">
    <cfRule type="cellIs" dxfId="2" priority="2" stopIfTrue="1" operator="lessThan">
      <formula>-0.04</formula>
    </cfRule>
    <cfRule type="cellIs" dxfId="1" priority="3" stopIfTrue="1" operator="greaterThan">
      <formula>0.04</formula>
    </cfRule>
  </conditionalFormatting>
  <conditionalFormatting sqref="Y2:Y791 AH2:AH791">
    <cfRule type="cellIs" dxfId="0" priority="1" stopIfTrue="1" operator="notEqual">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N52"/>
  <sheetViews>
    <sheetView view="pageBreakPreview" zoomScaleNormal="100" zoomScaleSheetLayoutView="100" workbookViewId="0">
      <selection activeCell="K27" sqref="K27"/>
    </sheetView>
  </sheetViews>
  <sheetFormatPr defaultColWidth="8.85546875" defaultRowHeight="15.75" x14ac:dyDescent="0.25"/>
  <cols>
    <col min="1" max="1" width="3.140625" style="108" customWidth="1"/>
    <col min="2" max="2" width="3" style="130" customWidth="1"/>
    <col min="3" max="3" width="44.85546875" style="108" customWidth="1"/>
    <col min="4" max="11" width="12" style="108" bestFit="1" customWidth="1"/>
    <col min="12" max="12" width="3.28515625" style="108" customWidth="1"/>
    <col min="13" max="13" width="8.85546875" style="108"/>
    <col min="14" max="14" width="9.85546875" style="108" bestFit="1" customWidth="1"/>
    <col min="15" max="16384" width="8.85546875" style="108"/>
  </cols>
  <sheetData>
    <row r="1" spans="1:12" x14ac:dyDescent="0.25">
      <c r="A1" s="55"/>
      <c r="B1" s="107"/>
      <c r="C1" s="55"/>
      <c r="D1" s="55"/>
      <c r="E1" s="55"/>
      <c r="F1" s="55"/>
      <c r="G1" s="55"/>
      <c r="H1" s="55"/>
      <c r="I1" s="55"/>
      <c r="J1" s="55"/>
      <c r="K1" s="55"/>
      <c r="L1" s="55"/>
    </row>
    <row r="2" spans="1:12" ht="81.75" customHeight="1" x14ac:dyDescent="0.3">
      <c r="A2" s="55"/>
      <c r="B2" s="107"/>
      <c r="C2" s="131" t="s">
        <v>5999</v>
      </c>
      <c r="D2" s="131"/>
      <c r="E2" s="131"/>
      <c r="F2" s="131"/>
      <c r="G2" s="131"/>
      <c r="H2" s="131"/>
      <c r="I2" s="131"/>
      <c r="J2" s="131"/>
      <c r="K2" s="131"/>
      <c r="L2" s="55"/>
    </row>
    <row r="3" spans="1:12" ht="22.5" customHeight="1" x14ac:dyDescent="0.25">
      <c r="A3" s="55"/>
      <c r="B3" s="107"/>
      <c r="C3" s="109" t="s">
        <v>1848</v>
      </c>
      <c r="D3" s="109" t="s">
        <v>1849</v>
      </c>
      <c r="E3" s="109" t="s">
        <v>1850</v>
      </c>
      <c r="F3" s="109" t="s">
        <v>1851</v>
      </c>
      <c r="G3" s="109" t="s">
        <v>1852</v>
      </c>
      <c r="H3" s="109" t="s">
        <v>1853</v>
      </c>
      <c r="I3" s="109" t="s">
        <v>1854</v>
      </c>
      <c r="J3" s="109" t="s">
        <v>1855</v>
      </c>
      <c r="K3" s="109" t="s">
        <v>1884</v>
      </c>
      <c r="L3" s="109"/>
    </row>
    <row r="4" spans="1:12" ht="22.5" customHeight="1" x14ac:dyDescent="0.25">
      <c r="A4" s="55"/>
      <c r="B4" s="107"/>
      <c r="C4" s="110"/>
      <c r="D4" s="111">
        <v>2011</v>
      </c>
      <c r="E4" s="111">
        <v>2012</v>
      </c>
      <c r="F4" s="111">
        <v>2013</v>
      </c>
      <c r="G4" s="111">
        <v>2014</v>
      </c>
      <c r="H4" s="111">
        <v>2015</v>
      </c>
      <c r="I4" s="111">
        <v>2016</v>
      </c>
      <c r="J4" s="111">
        <v>2017</v>
      </c>
      <c r="K4" s="112" t="s">
        <v>6000</v>
      </c>
      <c r="L4" s="55"/>
    </row>
    <row r="5" spans="1:12" s="116" customFormat="1" x14ac:dyDescent="0.25">
      <c r="A5" s="113"/>
      <c r="B5" s="114"/>
      <c r="C5" s="115" t="s">
        <v>6001</v>
      </c>
      <c r="D5" s="114"/>
      <c r="E5" s="114"/>
      <c r="F5" s="114"/>
      <c r="G5" s="114"/>
      <c r="H5" s="114"/>
      <c r="I5" s="114"/>
      <c r="J5" s="114"/>
      <c r="K5" s="114"/>
      <c r="L5" s="113"/>
    </row>
    <row r="6" spans="1:12" s="116" customFormat="1" ht="18.600000000000001" customHeight="1" x14ac:dyDescent="0.25">
      <c r="A6" s="113"/>
      <c r="B6" s="117">
        <v>1</v>
      </c>
      <c r="C6" s="118" t="s">
        <v>6002</v>
      </c>
      <c r="D6" s="119">
        <v>21371.96</v>
      </c>
      <c r="E6" s="119">
        <v>9951.6</v>
      </c>
      <c r="F6" s="119">
        <v>189.39</v>
      </c>
      <c r="G6" s="119">
        <v>4947.0600000000004</v>
      </c>
      <c r="H6" s="119">
        <v>18531.53</v>
      </c>
      <c r="I6" s="119">
        <v>6349.53</v>
      </c>
      <c r="J6" s="119">
        <v>5727.57</v>
      </c>
      <c r="K6" s="120">
        <f>AVERAGE(D6:J6)</f>
        <v>9581.234285714283</v>
      </c>
      <c r="L6" s="113"/>
    </row>
    <row r="7" spans="1:12" s="116" customFormat="1" ht="18.600000000000001" customHeight="1" x14ac:dyDescent="0.25">
      <c r="A7" s="113"/>
      <c r="B7" s="117">
        <v>2</v>
      </c>
      <c r="C7" s="118" t="s">
        <v>6003</v>
      </c>
      <c r="D7" s="119">
        <v>3236252.2099999995</v>
      </c>
      <c r="E7" s="119">
        <v>3288404.9</v>
      </c>
      <c r="F7" s="119">
        <v>3426843.22</v>
      </c>
      <c r="G7" s="119">
        <v>4220768.3500000006</v>
      </c>
      <c r="H7" s="119">
        <v>4244214.6000000006</v>
      </c>
      <c r="I7" s="119">
        <v>4808162</v>
      </c>
      <c r="J7" s="119">
        <v>4160724.7899999996</v>
      </c>
      <c r="K7" s="120">
        <f t="shared" ref="K7:K48" si="0">AVERAGE(D7:J7)</f>
        <v>3912195.7242857143</v>
      </c>
      <c r="L7" s="113"/>
    </row>
    <row r="8" spans="1:12" s="116" customFormat="1" ht="18.600000000000001" customHeight="1" x14ac:dyDescent="0.25">
      <c r="A8" s="113"/>
      <c r="B8" s="117">
        <v>3</v>
      </c>
      <c r="C8" s="118" t="s">
        <v>6004</v>
      </c>
      <c r="D8" s="119">
        <v>379408.80000000045</v>
      </c>
      <c r="E8" s="119">
        <v>3.8909320210223086E-11</v>
      </c>
      <c r="F8" s="119">
        <v>-125162.58000000064</v>
      </c>
      <c r="G8" s="119">
        <v>199642.27999999985</v>
      </c>
      <c r="H8" s="119">
        <v>116452.12999999945</v>
      </c>
      <c r="I8" s="119">
        <v>312162.21000000037</v>
      </c>
      <c r="J8" s="119">
        <v>426984.15</v>
      </c>
      <c r="K8" s="120">
        <f t="shared" si="0"/>
        <v>187069.56999999998</v>
      </c>
      <c r="L8" s="113"/>
    </row>
    <row r="9" spans="1:12" s="116" customFormat="1" ht="18.600000000000001" customHeight="1" x14ac:dyDescent="0.25">
      <c r="A9" s="113"/>
      <c r="B9" s="117">
        <v>4</v>
      </c>
      <c r="C9" s="118" t="s">
        <v>6005</v>
      </c>
      <c r="D9" s="119">
        <v>58410.380000000005</v>
      </c>
      <c r="E9" s="119">
        <v>145574.9</v>
      </c>
      <c r="F9" s="119">
        <v>123453.20999999999</v>
      </c>
      <c r="G9" s="119">
        <v>134461.30000000002</v>
      </c>
      <c r="H9" s="119">
        <v>174943.90000000002</v>
      </c>
      <c r="I9" s="119">
        <v>229781.69000000006</v>
      </c>
      <c r="J9" s="119">
        <v>189829.13999999998</v>
      </c>
      <c r="K9" s="120">
        <f t="shared" si="0"/>
        <v>150922.07428571428</v>
      </c>
      <c r="L9" s="113"/>
    </row>
    <row r="10" spans="1:12" s="116" customFormat="1" ht="18.600000000000001" customHeight="1" x14ac:dyDescent="0.25">
      <c r="A10" s="113"/>
      <c r="B10" s="117">
        <v>5</v>
      </c>
      <c r="C10" s="118" t="s">
        <v>6006</v>
      </c>
      <c r="D10" s="119">
        <v>23548403.309999958</v>
      </c>
      <c r="E10" s="119">
        <v>25900104.659999974</v>
      </c>
      <c r="F10" s="119">
        <v>25204023.792000003</v>
      </c>
      <c r="G10" s="119">
        <v>21295807.490000002</v>
      </c>
      <c r="H10" s="119">
        <v>32203467.390000012</v>
      </c>
      <c r="I10" s="119">
        <v>27545651.25</v>
      </c>
      <c r="J10" s="119">
        <v>28871511.280000068</v>
      </c>
      <c r="K10" s="120">
        <f t="shared" si="0"/>
        <v>26366995.596000005</v>
      </c>
      <c r="L10" s="113"/>
    </row>
    <row r="11" spans="1:12" s="116" customFormat="1" ht="18.600000000000001" customHeight="1" x14ac:dyDescent="0.25">
      <c r="A11" s="113"/>
      <c r="B11" s="117">
        <v>6</v>
      </c>
      <c r="C11" s="118" t="s">
        <v>6007</v>
      </c>
      <c r="D11" s="119">
        <v>11957884.110000007</v>
      </c>
      <c r="E11" s="119">
        <v>12636963.629999995</v>
      </c>
      <c r="F11" s="119">
        <v>17622506.190000031</v>
      </c>
      <c r="G11" s="119">
        <v>20790620.68999999</v>
      </c>
      <c r="H11" s="119">
        <v>18939327.51000002</v>
      </c>
      <c r="I11" s="119">
        <v>19094545.080000017</v>
      </c>
      <c r="J11" s="119">
        <v>21589004.969999984</v>
      </c>
      <c r="K11" s="120">
        <f t="shared" si="0"/>
        <v>17518693.168571435</v>
      </c>
      <c r="L11" s="113"/>
    </row>
    <row r="12" spans="1:12" s="116" customFormat="1" ht="18.600000000000001" customHeight="1" x14ac:dyDescent="0.25">
      <c r="A12" s="113"/>
      <c r="B12" s="117">
        <v>7</v>
      </c>
      <c r="C12" s="118" t="s">
        <v>6008</v>
      </c>
      <c r="D12" s="119">
        <v>10386242.609999999</v>
      </c>
      <c r="E12" s="119">
        <v>5243045.2300000042</v>
      </c>
      <c r="F12" s="119">
        <v>7297927.3899999997</v>
      </c>
      <c r="G12" s="119">
        <v>7396173.8400000008</v>
      </c>
      <c r="H12" s="119">
        <v>6501918.889999995</v>
      </c>
      <c r="I12" s="119">
        <v>7784530.6300000008</v>
      </c>
      <c r="J12" s="119">
        <v>10401147.1</v>
      </c>
      <c r="K12" s="120">
        <f t="shared" si="0"/>
        <v>7858712.2414285718</v>
      </c>
      <c r="L12" s="113"/>
    </row>
    <row r="13" spans="1:12" s="116" customFormat="1" ht="18.600000000000001" customHeight="1" x14ac:dyDescent="0.25">
      <c r="A13" s="113"/>
      <c r="B13" s="117">
        <v>8</v>
      </c>
      <c r="C13" s="118" t="s">
        <v>6009</v>
      </c>
      <c r="D13" s="119">
        <v>25521840.859999992</v>
      </c>
      <c r="E13" s="119">
        <v>28056156.589999977</v>
      </c>
      <c r="F13" s="119">
        <v>27725836.370000027</v>
      </c>
      <c r="G13" s="119">
        <v>30365055.660000045</v>
      </c>
      <c r="H13" s="119">
        <v>36926285.440000042</v>
      </c>
      <c r="I13" s="119">
        <v>31125057.889999982</v>
      </c>
      <c r="J13" s="119">
        <v>30860406.320000038</v>
      </c>
      <c r="K13" s="120">
        <f t="shared" si="0"/>
        <v>30082948.447142873</v>
      </c>
      <c r="L13" s="113"/>
    </row>
    <row r="14" spans="1:12" s="116" customFormat="1" ht="18.600000000000001" customHeight="1" x14ac:dyDescent="0.25">
      <c r="A14" s="113"/>
      <c r="B14" s="117">
        <v>9</v>
      </c>
      <c r="C14" s="118" t="s">
        <v>6010</v>
      </c>
      <c r="D14" s="119">
        <v>5291643.1999999993</v>
      </c>
      <c r="E14" s="119">
        <v>4878771.2899999982</v>
      </c>
      <c r="F14" s="119">
        <v>7076403.7199999988</v>
      </c>
      <c r="G14" s="119">
        <v>8213878.7999999989</v>
      </c>
      <c r="H14" s="119">
        <v>6041106.1399999987</v>
      </c>
      <c r="I14" s="119">
        <v>8554576.5300000012</v>
      </c>
      <c r="J14" s="119">
        <v>8347827.5</v>
      </c>
      <c r="K14" s="120">
        <f t="shared" si="0"/>
        <v>6914886.7400000002</v>
      </c>
      <c r="L14" s="113"/>
    </row>
    <row r="15" spans="1:12" s="116" customFormat="1" ht="18.600000000000001" customHeight="1" x14ac:dyDescent="0.25">
      <c r="A15" s="113"/>
      <c r="B15" s="117">
        <v>10</v>
      </c>
      <c r="C15" s="118" t="s">
        <v>6011</v>
      </c>
      <c r="D15" s="119">
        <v>11388169.840000024</v>
      </c>
      <c r="E15" s="119">
        <v>11650553.109999986</v>
      </c>
      <c r="F15" s="119">
        <v>11869407.359999986</v>
      </c>
      <c r="G15" s="119">
        <v>11963256.009999983</v>
      </c>
      <c r="H15" s="119">
        <v>12717682.500000007</v>
      </c>
      <c r="I15" s="119">
        <v>13221925.269999992</v>
      </c>
      <c r="J15" s="119">
        <v>14920895.980000021</v>
      </c>
      <c r="K15" s="120">
        <f t="shared" si="0"/>
        <v>12533127.152857142</v>
      </c>
      <c r="L15" s="113"/>
    </row>
    <row r="16" spans="1:12" s="116" customFormat="1" ht="18.600000000000001" customHeight="1" x14ac:dyDescent="0.25">
      <c r="A16" s="113"/>
      <c r="B16" s="117">
        <v>11</v>
      </c>
      <c r="C16" s="118" t="s">
        <v>6012</v>
      </c>
      <c r="D16" s="119">
        <v>2530456.59</v>
      </c>
      <c r="E16" s="119">
        <v>2442808.9000000004</v>
      </c>
      <c r="F16" s="119">
        <v>2211232.59</v>
      </c>
      <c r="G16" s="119">
        <v>2086938.18</v>
      </c>
      <c r="H16" s="119">
        <v>2316965.9900000002</v>
      </c>
      <c r="I16" s="119">
        <v>2719403.1799999997</v>
      </c>
      <c r="J16" s="119">
        <v>2796095.46</v>
      </c>
      <c r="K16" s="120">
        <f t="shared" si="0"/>
        <v>2443414.4128571427</v>
      </c>
      <c r="L16" s="113"/>
    </row>
    <row r="17" spans="1:14" s="116" customFormat="1" ht="18.600000000000001" customHeight="1" x14ac:dyDescent="0.25">
      <c r="A17" s="113"/>
      <c r="B17" s="117">
        <v>12</v>
      </c>
      <c r="C17" s="118" t="s">
        <v>6013</v>
      </c>
      <c r="D17" s="119">
        <v>22921055.53999991</v>
      </c>
      <c r="E17" s="119">
        <v>24983814.330000039</v>
      </c>
      <c r="F17" s="119">
        <v>26571524.920000024</v>
      </c>
      <c r="G17" s="119">
        <v>27781596.480000034</v>
      </c>
      <c r="H17" s="119">
        <v>27733191.020000011</v>
      </c>
      <c r="I17" s="119">
        <v>25564129.419999938</v>
      </c>
      <c r="J17" s="119">
        <v>27574462.470000003</v>
      </c>
      <c r="K17" s="120">
        <f t="shared" si="0"/>
        <v>26161396.311428566</v>
      </c>
      <c r="L17" s="113"/>
    </row>
    <row r="18" spans="1:14" s="116" customFormat="1" ht="18.600000000000001" customHeight="1" x14ac:dyDescent="0.25">
      <c r="A18" s="113"/>
      <c r="B18" s="117">
        <v>13</v>
      </c>
      <c r="C18" s="118" t="s">
        <v>6014</v>
      </c>
      <c r="D18" s="119">
        <v>11696219.200000003</v>
      </c>
      <c r="E18" s="119">
        <v>16140726.139999997</v>
      </c>
      <c r="F18" s="119">
        <v>17928373.82</v>
      </c>
      <c r="G18" s="119">
        <v>19535945.740000002</v>
      </c>
      <c r="H18" s="119">
        <v>18222527.479999993</v>
      </c>
      <c r="I18" s="119">
        <v>16488711.189999999</v>
      </c>
      <c r="J18" s="119">
        <v>16784286.030000005</v>
      </c>
      <c r="K18" s="120">
        <f t="shared" si="0"/>
        <v>16685255.657142857</v>
      </c>
      <c r="L18" s="113"/>
    </row>
    <row r="19" spans="1:14" s="116" customFormat="1" ht="18.600000000000001" customHeight="1" x14ac:dyDescent="0.25">
      <c r="A19" s="113"/>
      <c r="B19" s="117">
        <v>14</v>
      </c>
      <c r="C19" s="118" t="s">
        <v>6015</v>
      </c>
      <c r="D19" s="119">
        <v>21286375.680000018</v>
      </c>
      <c r="E19" s="119">
        <v>21946547.099999983</v>
      </c>
      <c r="F19" s="119">
        <v>21749554.930000015</v>
      </c>
      <c r="G19" s="119">
        <v>22786712.159999978</v>
      </c>
      <c r="H19" s="119">
        <v>23347311.259999998</v>
      </c>
      <c r="I19" s="119">
        <v>23571834.509999998</v>
      </c>
      <c r="J19" s="119">
        <v>23444035.960000023</v>
      </c>
      <c r="K19" s="120">
        <f t="shared" si="0"/>
        <v>22590338.800000004</v>
      </c>
      <c r="L19" s="113"/>
    </row>
    <row r="20" spans="1:14" s="116" customFormat="1" ht="18.600000000000001" customHeight="1" x14ac:dyDescent="0.25">
      <c r="A20" s="113"/>
      <c r="B20" s="117">
        <v>15</v>
      </c>
      <c r="C20" s="121" t="s">
        <v>6016</v>
      </c>
      <c r="D20" s="122">
        <f>SUM(D6:D19)</f>
        <v>150223734.2899999</v>
      </c>
      <c r="E20" s="122">
        <f t="shared" ref="E20:J20" si="1">SUM(E6:E19)</f>
        <v>157323422.37999997</v>
      </c>
      <c r="F20" s="122">
        <f t="shared" si="1"/>
        <v>168682114.32200006</v>
      </c>
      <c r="G20" s="122">
        <f t="shared" si="1"/>
        <v>176775804.04000002</v>
      </c>
      <c r="H20" s="122">
        <f t="shared" si="1"/>
        <v>189503925.78000006</v>
      </c>
      <c r="I20" s="122">
        <f t="shared" si="1"/>
        <v>181026820.37999991</v>
      </c>
      <c r="J20" s="122">
        <f t="shared" si="1"/>
        <v>190372938.72000015</v>
      </c>
      <c r="K20" s="122">
        <f t="shared" si="0"/>
        <v>173415537.13028571</v>
      </c>
      <c r="L20" s="113"/>
      <c r="M20" s="116" t="s">
        <v>21</v>
      </c>
      <c r="N20" s="123">
        <f>K20-'[2]T4.1 - OperMaint'!J27</f>
        <v>0</v>
      </c>
    </row>
    <row r="21" spans="1:14" s="116" customFormat="1" ht="23.25" customHeight="1" x14ac:dyDescent="0.25">
      <c r="A21" s="113"/>
      <c r="B21" s="117"/>
      <c r="C21" s="115" t="s">
        <v>6017</v>
      </c>
      <c r="D21" s="124"/>
      <c r="E21" s="124"/>
      <c r="F21" s="124"/>
      <c r="G21" s="124"/>
      <c r="H21" s="124"/>
      <c r="I21" s="124"/>
      <c r="J21" s="124"/>
      <c r="K21" s="124"/>
      <c r="L21" s="113"/>
    </row>
    <row r="22" spans="1:14" s="116" customFormat="1" ht="18.600000000000001" customHeight="1" x14ac:dyDescent="0.25">
      <c r="A22" s="113"/>
      <c r="B22" s="117">
        <v>16</v>
      </c>
      <c r="C22" s="125" t="s">
        <v>6018</v>
      </c>
      <c r="D22" s="119">
        <v>155898.89000000001</v>
      </c>
      <c r="E22" s="119">
        <v>235829.82</v>
      </c>
      <c r="F22" s="119">
        <v>236080.43</v>
      </c>
      <c r="G22" s="119">
        <v>239529.53</v>
      </c>
      <c r="H22" s="119">
        <v>237014.57</v>
      </c>
      <c r="I22" s="119">
        <v>273267.86</v>
      </c>
      <c r="J22" s="119">
        <v>304827.64999999997</v>
      </c>
      <c r="K22" s="120">
        <f t="shared" si="0"/>
        <v>240349.82142857142</v>
      </c>
      <c r="L22" s="113"/>
    </row>
    <row r="23" spans="1:14" s="116" customFormat="1" ht="18.600000000000001" customHeight="1" x14ac:dyDescent="0.25">
      <c r="A23" s="113"/>
      <c r="B23" s="117">
        <v>17</v>
      </c>
      <c r="C23" s="125" t="s">
        <v>6019</v>
      </c>
      <c r="D23" s="119">
        <v>-10948.39</v>
      </c>
      <c r="E23" s="119">
        <v>0</v>
      </c>
      <c r="F23" s="119">
        <v>0</v>
      </c>
      <c r="G23" s="119">
        <v>0</v>
      </c>
      <c r="H23" s="119">
        <v>0</v>
      </c>
      <c r="I23" s="119">
        <v>0</v>
      </c>
      <c r="J23" s="119">
        <v>0</v>
      </c>
      <c r="K23" s="120">
        <f t="shared" si="0"/>
        <v>-1564.0557142857142</v>
      </c>
      <c r="L23" s="113"/>
    </row>
    <row r="24" spans="1:14" s="116" customFormat="1" ht="18.600000000000001" customHeight="1" x14ac:dyDescent="0.25">
      <c r="A24" s="113"/>
      <c r="B24" s="117">
        <v>18</v>
      </c>
      <c r="C24" s="125" t="s">
        <v>6020</v>
      </c>
      <c r="D24" s="119">
        <v>240301.86</v>
      </c>
      <c r="E24" s="119">
        <v>216005.25</v>
      </c>
      <c r="F24" s="119">
        <v>240494.01</v>
      </c>
      <c r="G24" s="119">
        <v>327694.12</v>
      </c>
      <c r="H24" s="119">
        <v>343972.87</v>
      </c>
      <c r="I24" s="119">
        <v>381926.26</v>
      </c>
      <c r="J24" s="119">
        <v>210762.43999999997</v>
      </c>
      <c r="K24" s="120">
        <f t="shared" si="0"/>
        <v>280165.25857142854</v>
      </c>
      <c r="L24" s="113"/>
    </row>
    <row r="25" spans="1:14" s="116" customFormat="1" ht="18.600000000000001" customHeight="1" x14ac:dyDescent="0.25">
      <c r="A25" s="113"/>
      <c r="B25" s="117">
        <v>19</v>
      </c>
      <c r="C25" s="125" t="s">
        <v>6021</v>
      </c>
      <c r="D25" s="119">
        <v>3950070.13</v>
      </c>
      <c r="E25" s="119">
        <v>3758395.5000000005</v>
      </c>
      <c r="F25" s="119">
        <v>3879141.77</v>
      </c>
      <c r="G25" s="119">
        <v>4055506.34</v>
      </c>
      <c r="H25" s="119">
        <v>4323357.57</v>
      </c>
      <c r="I25" s="119">
        <v>4739134.28</v>
      </c>
      <c r="J25" s="119">
        <v>5062256.3900000006</v>
      </c>
      <c r="K25" s="120">
        <f t="shared" si="0"/>
        <v>4252551.7114285724</v>
      </c>
      <c r="L25" s="113"/>
    </row>
    <row r="26" spans="1:14" s="116" customFormat="1" ht="18.600000000000001" customHeight="1" x14ac:dyDescent="0.25">
      <c r="A26" s="113"/>
      <c r="B26" s="117">
        <v>20</v>
      </c>
      <c r="C26" s="125" t="s">
        <v>6022</v>
      </c>
      <c r="D26" s="119">
        <v>3850291.8899999997</v>
      </c>
      <c r="E26" s="119">
        <v>4063567.8300000005</v>
      </c>
      <c r="F26" s="119">
        <v>4160436.1399999997</v>
      </c>
      <c r="G26" s="119">
        <v>1048993.9000000001</v>
      </c>
      <c r="H26" s="119">
        <v>1156291.1599999999</v>
      </c>
      <c r="I26" s="119">
        <v>1166623.52</v>
      </c>
      <c r="J26" s="119">
        <v>1210775.49</v>
      </c>
      <c r="K26" s="120">
        <f t="shared" si="0"/>
        <v>2379568.5614285716</v>
      </c>
      <c r="L26" s="113"/>
    </row>
    <row r="27" spans="1:14" s="116" customFormat="1" ht="18.600000000000001" customHeight="1" x14ac:dyDescent="0.25">
      <c r="A27" s="113"/>
      <c r="B27" s="117">
        <v>21</v>
      </c>
      <c r="C27" s="125" t="s">
        <v>6023</v>
      </c>
      <c r="D27" s="119">
        <v>1226233.71</v>
      </c>
      <c r="E27" s="119">
        <v>948115.06</v>
      </c>
      <c r="F27" s="119">
        <v>431828.75</v>
      </c>
      <c r="G27" s="119">
        <v>3939967.95</v>
      </c>
      <c r="H27" s="119">
        <v>3731631.65</v>
      </c>
      <c r="I27" s="119">
        <v>3641184.02</v>
      </c>
      <c r="J27" s="119">
        <v>3655912.9599999995</v>
      </c>
      <c r="K27" s="120">
        <f t="shared" si="0"/>
        <v>2510696.3000000003</v>
      </c>
      <c r="L27" s="113"/>
    </row>
    <row r="28" spans="1:14" s="116" customFormat="1" ht="18.600000000000001" customHeight="1" x14ac:dyDescent="0.25">
      <c r="A28" s="113"/>
      <c r="B28" s="117">
        <v>22</v>
      </c>
      <c r="C28" s="125" t="s">
        <v>6024</v>
      </c>
      <c r="D28" s="119">
        <v>14753403.59</v>
      </c>
      <c r="E28" s="119">
        <v>13645553.48</v>
      </c>
      <c r="F28" s="119">
        <v>14061644.139999999</v>
      </c>
      <c r="G28" s="119">
        <v>19367928.469999999</v>
      </c>
      <c r="H28" s="119">
        <v>20849068.739999998</v>
      </c>
      <c r="I28" s="119">
        <v>23065994.370000001</v>
      </c>
      <c r="J28" s="119">
        <v>23567095.289999999</v>
      </c>
      <c r="K28" s="120">
        <f t="shared" si="0"/>
        <v>18472955.440000001</v>
      </c>
      <c r="L28" s="113"/>
    </row>
    <row r="29" spans="1:14" s="116" customFormat="1" ht="18.600000000000001" customHeight="1" x14ac:dyDescent="0.25">
      <c r="A29" s="113"/>
      <c r="B29" s="117">
        <v>23</v>
      </c>
      <c r="C29" s="125" t="s">
        <v>6025</v>
      </c>
      <c r="D29" s="119">
        <v>6768153.5599999996</v>
      </c>
      <c r="E29" s="119">
        <v>9097766.4199999999</v>
      </c>
      <c r="F29" s="119">
        <v>9114520.290000001</v>
      </c>
      <c r="G29" s="119">
        <v>12522118.449999999</v>
      </c>
      <c r="H29" s="119">
        <v>8102647.8100000005</v>
      </c>
      <c r="I29" s="119">
        <v>9435779.959999999</v>
      </c>
      <c r="J29" s="119">
        <v>9902552.5800000001</v>
      </c>
      <c r="K29" s="120">
        <f t="shared" si="0"/>
        <v>9277648.4385714289</v>
      </c>
      <c r="L29" s="113"/>
    </row>
    <row r="30" spans="1:14" s="116" customFormat="1" ht="18.600000000000001" customHeight="1" x14ac:dyDescent="0.25">
      <c r="A30" s="113"/>
      <c r="B30" s="117">
        <v>24</v>
      </c>
      <c r="C30" s="125" t="s">
        <v>6026</v>
      </c>
      <c r="D30" s="119">
        <v>11648815.51</v>
      </c>
      <c r="E30" s="119">
        <v>12088991.18</v>
      </c>
      <c r="F30" s="119">
        <v>12154913.560000001</v>
      </c>
      <c r="G30" s="119">
        <v>12259798.009999998</v>
      </c>
      <c r="H30" s="119">
        <v>13209405.84</v>
      </c>
      <c r="I30" s="119">
        <v>13912852.09</v>
      </c>
      <c r="J30" s="119">
        <v>13721727.02</v>
      </c>
      <c r="K30" s="120">
        <f t="shared" si="0"/>
        <v>12713786.172857141</v>
      </c>
      <c r="L30" s="113"/>
    </row>
    <row r="31" spans="1:14" s="116" customFormat="1" ht="18.600000000000001" customHeight="1" x14ac:dyDescent="0.25">
      <c r="A31" s="113"/>
      <c r="B31" s="117">
        <v>25</v>
      </c>
      <c r="C31" s="125" t="s">
        <v>6027</v>
      </c>
      <c r="D31" s="119">
        <v>4724967.8</v>
      </c>
      <c r="E31" s="119">
        <v>3816150.69</v>
      </c>
      <c r="F31" s="119">
        <v>4409714.3599999994</v>
      </c>
      <c r="G31" s="119">
        <v>5854246.7600000007</v>
      </c>
      <c r="H31" s="119">
        <v>6287616.8500000006</v>
      </c>
      <c r="I31" s="119">
        <v>7648032.7400000002</v>
      </c>
      <c r="J31" s="119">
        <v>6691441.9699999997</v>
      </c>
      <c r="K31" s="120">
        <f t="shared" si="0"/>
        <v>5633167.3100000005</v>
      </c>
      <c r="L31" s="113"/>
    </row>
    <row r="32" spans="1:14" s="116" customFormat="1" ht="18.600000000000001" customHeight="1" x14ac:dyDescent="0.25">
      <c r="A32" s="113"/>
      <c r="B32" s="117">
        <v>26</v>
      </c>
      <c r="C32" s="121" t="s">
        <v>6028</v>
      </c>
      <c r="D32" s="122">
        <f>SUM(D22:D31)</f>
        <v>47307188.549999997</v>
      </c>
      <c r="E32" s="122">
        <f t="shared" ref="E32:J32" si="2">SUM(E22:E31)</f>
        <v>47870375.229999997</v>
      </c>
      <c r="F32" s="122">
        <f t="shared" si="2"/>
        <v>48688773.450000003</v>
      </c>
      <c r="G32" s="122">
        <f t="shared" si="2"/>
        <v>59615783.529999994</v>
      </c>
      <c r="H32" s="122">
        <f t="shared" si="2"/>
        <v>58241007.059999995</v>
      </c>
      <c r="I32" s="122">
        <f t="shared" si="2"/>
        <v>64264795.100000001</v>
      </c>
      <c r="J32" s="122">
        <f t="shared" si="2"/>
        <v>64327351.789999992</v>
      </c>
      <c r="K32" s="122">
        <f t="shared" si="0"/>
        <v>55759324.958571434</v>
      </c>
      <c r="L32" s="113"/>
    </row>
    <row r="33" spans="1:12" s="116" customFormat="1" ht="23.25" customHeight="1" x14ac:dyDescent="0.25">
      <c r="A33" s="113"/>
      <c r="B33" s="117" t="s">
        <v>6029</v>
      </c>
      <c r="C33" s="115" t="s">
        <v>6030</v>
      </c>
      <c r="D33" s="124"/>
      <c r="E33" s="124"/>
      <c r="F33" s="124"/>
      <c r="G33" s="124"/>
      <c r="H33" s="124"/>
      <c r="I33" s="124"/>
      <c r="J33" s="124"/>
      <c r="K33" s="124"/>
      <c r="L33" s="113"/>
    </row>
    <row r="34" spans="1:12" s="116" customFormat="1" ht="18.600000000000001" customHeight="1" x14ac:dyDescent="0.25">
      <c r="A34" s="113"/>
      <c r="B34" s="117">
        <v>27</v>
      </c>
      <c r="C34" s="125" t="s">
        <v>6031</v>
      </c>
      <c r="D34" s="119">
        <v>0</v>
      </c>
      <c r="E34" s="119">
        <v>0</v>
      </c>
      <c r="F34" s="119">
        <v>0</v>
      </c>
      <c r="G34" s="119">
        <v>0</v>
      </c>
      <c r="H34" s="119">
        <v>0</v>
      </c>
      <c r="I34" s="119">
        <v>0</v>
      </c>
      <c r="J34" s="119">
        <v>1172891.1499999999</v>
      </c>
      <c r="K34" s="120">
        <f t="shared" si="0"/>
        <v>167555.87857142856</v>
      </c>
      <c r="L34" s="113"/>
    </row>
    <row r="35" spans="1:12" s="116" customFormat="1" ht="18.600000000000001" customHeight="1" x14ac:dyDescent="0.25">
      <c r="A35" s="113"/>
      <c r="B35" s="117">
        <v>28</v>
      </c>
      <c r="C35" s="125" t="s">
        <v>6032</v>
      </c>
      <c r="D35" s="119">
        <v>0</v>
      </c>
      <c r="E35" s="119">
        <v>0</v>
      </c>
      <c r="F35" s="119">
        <v>0</v>
      </c>
      <c r="G35" s="119">
        <v>0</v>
      </c>
      <c r="H35" s="119">
        <v>585196.42000000004</v>
      </c>
      <c r="I35" s="119">
        <v>2414401.64</v>
      </c>
      <c r="J35" s="119">
        <v>2027898.1300000001</v>
      </c>
      <c r="K35" s="120">
        <f t="shared" si="0"/>
        <v>718213.74142857152</v>
      </c>
      <c r="L35" s="113"/>
    </row>
    <row r="36" spans="1:12" s="116" customFormat="1" ht="18.600000000000001" customHeight="1" x14ac:dyDescent="0.25">
      <c r="A36" s="113"/>
      <c r="B36" s="117">
        <v>29</v>
      </c>
      <c r="C36" s="125" t="s">
        <v>6033</v>
      </c>
      <c r="D36" s="119">
        <v>1121456.8800000001</v>
      </c>
      <c r="E36" s="119">
        <v>1082139.5100000002</v>
      </c>
      <c r="F36" s="119">
        <v>1205146.58</v>
      </c>
      <c r="G36" s="119">
        <v>1272677.79</v>
      </c>
      <c r="H36" s="119">
        <v>1234102.99</v>
      </c>
      <c r="I36" s="119">
        <v>1093745.53</v>
      </c>
      <c r="J36" s="119">
        <v>882484.6399999999</v>
      </c>
      <c r="K36" s="120">
        <f t="shared" si="0"/>
        <v>1127393.4171428573</v>
      </c>
      <c r="L36" s="113"/>
    </row>
    <row r="37" spans="1:12" s="116" customFormat="1" ht="18.600000000000001" customHeight="1" x14ac:dyDescent="0.25">
      <c r="A37" s="113"/>
      <c r="B37" s="117">
        <v>30</v>
      </c>
      <c r="C37" s="125" t="s">
        <v>6034</v>
      </c>
      <c r="D37" s="119">
        <v>12179490.730000002</v>
      </c>
      <c r="E37" s="119">
        <v>12204386.09</v>
      </c>
      <c r="F37" s="119">
        <v>10363566.789999999</v>
      </c>
      <c r="G37" s="119">
        <v>10317724.35</v>
      </c>
      <c r="H37" s="119">
        <v>12726524.199999999</v>
      </c>
      <c r="I37" s="119">
        <v>16630266.919999998</v>
      </c>
      <c r="J37" s="119">
        <v>16907720.850000001</v>
      </c>
      <c r="K37" s="120">
        <f t="shared" si="0"/>
        <v>13047097.132857144</v>
      </c>
      <c r="L37" s="113"/>
    </row>
    <row r="38" spans="1:12" s="116" customFormat="1" ht="18.600000000000001" customHeight="1" x14ac:dyDescent="0.25">
      <c r="A38" s="113"/>
      <c r="B38" s="117">
        <v>31</v>
      </c>
      <c r="C38" s="125" t="s">
        <v>6035</v>
      </c>
      <c r="D38" s="119">
        <v>10191414.26</v>
      </c>
      <c r="E38" s="119">
        <v>13995343.129999999</v>
      </c>
      <c r="F38" s="119">
        <v>9198652.2999999989</v>
      </c>
      <c r="G38" s="119">
        <v>13469082.09</v>
      </c>
      <c r="H38" s="119">
        <v>12912971.1</v>
      </c>
      <c r="I38" s="119">
        <v>11047369.18</v>
      </c>
      <c r="J38" s="119">
        <v>9847306.75</v>
      </c>
      <c r="K38" s="120">
        <f t="shared" si="0"/>
        <v>11523162.687142858</v>
      </c>
      <c r="L38" s="113"/>
    </row>
    <row r="39" spans="1:12" s="116" customFormat="1" ht="18.600000000000001" customHeight="1" x14ac:dyDescent="0.25">
      <c r="A39" s="113"/>
      <c r="B39" s="117">
        <v>32</v>
      </c>
      <c r="C39" s="125" t="s">
        <v>6036</v>
      </c>
      <c r="D39" s="119">
        <v>0</v>
      </c>
      <c r="E39" s="119">
        <v>0</v>
      </c>
      <c r="F39" s="119">
        <v>0</v>
      </c>
      <c r="G39" s="119">
        <v>0</v>
      </c>
      <c r="H39" s="119">
        <v>0</v>
      </c>
      <c r="I39" s="119">
        <v>0</v>
      </c>
      <c r="J39" s="119">
        <v>708294.85</v>
      </c>
      <c r="K39" s="120">
        <f t="shared" si="0"/>
        <v>101184.97857142857</v>
      </c>
      <c r="L39" s="113"/>
    </row>
    <row r="40" spans="1:12" s="116" customFormat="1" ht="18.600000000000001" customHeight="1" x14ac:dyDescent="0.25">
      <c r="A40" s="113"/>
      <c r="B40" s="117">
        <v>33</v>
      </c>
      <c r="C40" s="125" t="s">
        <v>6037</v>
      </c>
      <c r="D40" s="119">
        <v>2608620.3199999998</v>
      </c>
      <c r="E40" s="119">
        <v>3033812.8299999996</v>
      </c>
      <c r="F40" s="119">
        <v>2240052.8899999997</v>
      </c>
      <c r="G40" s="119">
        <v>2586111.91</v>
      </c>
      <c r="H40" s="119">
        <v>2249715.88</v>
      </c>
      <c r="I40" s="119">
        <v>2610708.69</v>
      </c>
      <c r="J40" s="119">
        <v>2304052.63</v>
      </c>
      <c r="K40" s="120">
        <f t="shared" si="0"/>
        <v>2519010.7357142856</v>
      </c>
      <c r="L40" s="113"/>
    </row>
    <row r="41" spans="1:12" s="116" customFormat="1" ht="18.600000000000001" customHeight="1" x14ac:dyDescent="0.25">
      <c r="A41" s="113"/>
      <c r="B41" s="117">
        <v>34</v>
      </c>
      <c r="C41" s="125" t="s">
        <v>6038</v>
      </c>
      <c r="D41" s="119">
        <v>3532419.8599999989</v>
      </c>
      <c r="E41" s="119">
        <v>4839405.3400000008</v>
      </c>
      <c r="F41" s="119">
        <v>4709957.9099999992</v>
      </c>
      <c r="G41" s="119">
        <v>5340431.2600000016</v>
      </c>
      <c r="H41" s="119">
        <v>5597630.6700000009</v>
      </c>
      <c r="I41" s="119">
        <v>6685418.7999999998</v>
      </c>
      <c r="J41" s="119">
        <v>5861294.5099999998</v>
      </c>
      <c r="K41" s="120">
        <f t="shared" si="0"/>
        <v>5223794.05</v>
      </c>
      <c r="L41" s="113"/>
    </row>
    <row r="42" spans="1:12" s="116" customFormat="1" ht="18.600000000000001" customHeight="1" x14ac:dyDescent="0.25">
      <c r="A42" s="113"/>
      <c r="B42" s="117">
        <v>35</v>
      </c>
      <c r="C42" s="125" t="s">
        <v>6039</v>
      </c>
      <c r="D42" s="119">
        <v>6426322.4500000002</v>
      </c>
      <c r="E42" s="119">
        <v>6602584.3000000007</v>
      </c>
      <c r="F42" s="119">
        <v>6552388.3399999989</v>
      </c>
      <c r="G42" s="119">
        <v>6215853.8699999992</v>
      </c>
      <c r="H42" s="119">
        <v>6686899.04</v>
      </c>
      <c r="I42" s="119">
        <v>6836363.169999999</v>
      </c>
      <c r="J42" s="119">
        <v>7239408.6400000006</v>
      </c>
      <c r="K42" s="120">
        <f t="shared" si="0"/>
        <v>6651402.8300000001</v>
      </c>
      <c r="L42" s="113"/>
    </row>
    <row r="43" spans="1:12" s="116" customFormat="1" ht="18.600000000000001" customHeight="1" x14ac:dyDescent="0.25">
      <c r="A43" s="113"/>
      <c r="B43" s="117">
        <v>36</v>
      </c>
      <c r="C43" s="125" t="s">
        <v>6040</v>
      </c>
      <c r="D43" s="119">
        <v>4058129.1799999997</v>
      </c>
      <c r="E43" s="119">
        <v>4441589.1499999994</v>
      </c>
      <c r="F43" s="119">
        <v>4497558.28</v>
      </c>
      <c r="G43" s="119">
        <v>4509050.55</v>
      </c>
      <c r="H43" s="119">
        <v>4243505.21</v>
      </c>
      <c r="I43" s="119">
        <v>4453015.870000001</v>
      </c>
      <c r="J43" s="119">
        <v>4465492.6900000004</v>
      </c>
      <c r="K43" s="120">
        <f t="shared" si="0"/>
        <v>4381191.5614285721</v>
      </c>
      <c r="L43" s="113"/>
    </row>
    <row r="44" spans="1:12" s="116" customFormat="1" ht="18.600000000000001" customHeight="1" x14ac:dyDescent="0.25">
      <c r="A44" s="113"/>
      <c r="B44" s="117">
        <v>37</v>
      </c>
      <c r="C44" s="125" t="s">
        <v>6041</v>
      </c>
      <c r="D44" s="119">
        <v>1733.7599999999998</v>
      </c>
      <c r="E44" s="119">
        <v>-577.91999999999996</v>
      </c>
      <c r="F44" s="119">
        <v>0</v>
      </c>
      <c r="G44" s="119">
        <v>0</v>
      </c>
      <c r="H44" s="119">
        <v>0</v>
      </c>
      <c r="I44" s="119">
        <v>0</v>
      </c>
      <c r="J44" s="119">
        <v>0</v>
      </c>
      <c r="K44" s="120">
        <f t="shared" si="0"/>
        <v>165.11999999999995</v>
      </c>
      <c r="L44" s="113"/>
    </row>
    <row r="45" spans="1:12" s="116" customFormat="1" ht="18.600000000000001" customHeight="1" x14ac:dyDescent="0.25">
      <c r="A45" s="113"/>
      <c r="B45" s="117">
        <v>38</v>
      </c>
      <c r="C45" s="125" t="s">
        <v>6042</v>
      </c>
      <c r="D45" s="119">
        <v>2226069.81</v>
      </c>
      <c r="E45" s="119">
        <v>2228514.42</v>
      </c>
      <c r="F45" s="119">
        <v>2527826.7599999998</v>
      </c>
      <c r="G45" s="119">
        <v>2357593.61</v>
      </c>
      <c r="H45" s="119">
        <v>2413526.5699999998</v>
      </c>
      <c r="I45" s="119">
        <v>2317537.46</v>
      </c>
      <c r="J45" s="119">
        <v>2093145.77</v>
      </c>
      <c r="K45" s="120">
        <f t="shared" si="0"/>
        <v>2309173.4857142856</v>
      </c>
      <c r="L45" s="113"/>
    </row>
    <row r="46" spans="1:12" s="116" customFormat="1" ht="18.600000000000001" customHeight="1" x14ac:dyDescent="0.25">
      <c r="A46" s="113"/>
      <c r="B46" s="117">
        <v>39</v>
      </c>
      <c r="C46" s="125" t="s">
        <v>6043</v>
      </c>
      <c r="D46" s="119">
        <v>269956.53000000003</v>
      </c>
      <c r="E46" s="119">
        <v>285741.90000000002</v>
      </c>
      <c r="F46" s="119">
        <v>-5571.8</v>
      </c>
      <c r="G46" s="119">
        <v>0</v>
      </c>
      <c r="H46" s="119">
        <v>0</v>
      </c>
      <c r="I46" s="119">
        <v>0</v>
      </c>
      <c r="J46" s="119">
        <v>0</v>
      </c>
      <c r="K46" s="120">
        <f t="shared" si="0"/>
        <v>78589.518571428576</v>
      </c>
      <c r="L46" s="113"/>
    </row>
    <row r="47" spans="1:12" s="116" customFormat="1" ht="18.600000000000001" customHeight="1" x14ac:dyDescent="0.25">
      <c r="A47" s="113"/>
      <c r="B47" s="117">
        <v>40</v>
      </c>
      <c r="C47" s="125" t="s">
        <v>6044</v>
      </c>
      <c r="D47" s="119">
        <v>2318853.9399999995</v>
      </c>
      <c r="E47" s="119">
        <v>2786699.75</v>
      </c>
      <c r="F47" s="119">
        <v>2508596.2000000002</v>
      </c>
      <c r="G47" s="119">
        <v>2418235.3200000003</v>
      </c>
      <c r="H47" s="119">
        <v>2354161.88</v>
      </c>
      <c r="I47" s="119">
        <v>2299476.1800000002</v>
      </c>
      <c r="J47" s="119">
        <v>2524080.29</v>
      </c>
      <c r="K47" s="120">
        <f t="shared" si="0"/>
        <v>2458586.2228571428</v>
      </c>
      <c r="L47" s="113"/>
    </row>
    <row r="48" spans="1:12" s="116" customFormat="1" ht="18.600000000000001" customHeight="1" x14ac:dyDescent="0.25">
      <c r="A48" s="113"/>
      <c r="B48" s="117">
        <v>41</v>
      </c>
      <c r="C48" s="125" t="s">
        <v>6045</v>
      </c>
      <c r="D48" s="119">
        <v>482338.77999999997</v>
      </c>
      <c r="E48" s="119">
        <v>475100.91000000003</v>
      </c>
      <c r="F48" s="119">
        <v>705498.91999999993</v>
      </c>
      <c r="G48" s="119">
        <v>506742.94000000006</v>
      </c>
      <c r="H48" s="119">
        <v>1200700.3999999999</v>
      </c>
      <c r="I48" s="119">
        <v>889136.62999999989</v>
      </c>
      <c r="J48" s="119">
        <v>547360.12</v>
      </c>
      <c r="K48" s="120">
        <f t="shared" si="0"/>
        <v>686696.95714285714</v>
      </c>
      <c r="L48" s="113"/>
    </row>
    <row r="49" spans="1:14" s="116" customFormat="1" ht="18.600000000000001" customHeight="1" thickBot="1" x14ac:dyDescent="0.3">
      <c r="A49" s="113"/>
      <c r="B49" s="117">
        <v>42</v>
      </c>
      <c r="C49" s="121" t="s">
        <v>6046</v>
      </c>
      <c r="D49" s="126">
        <f>SUM(D34:D48)</f>
        <v>45416806.500000007</v>
      </c>
      <c r="E49" s="126">
        <f t="shared" ref="E49:J49" si="3">SUM(E34:E48)</f>
        <v>51974739.409999996</v>
      </c>
      <c r="F49" s="126">
        <f t="shared" si="3"/>
        <v>44503673.170000002</v>
      </c>
      <c r="G49" s="126">
        <f t="shared" si="3"/>
        <v>48993503.689999998</v>
      </c>
      <c r="H49" s="126">
        <f t="shared" si="3"/>
        <v>52204934.359999999</v>
      </c>
      <c r="I49" s="126">
        <f t="shared" si="3"/>
        <v>57277440.07</v>
      </c>
      <c r="J49" s="126">
        <f t="shared" si="3"/>
        <v>56581431.020000003</v>
      </c>
      <c r="K49" s="126">
        <f>AVERAGE(D49:J49)</f>
        <v>50993218.317142852</v>
      </c>
      <c r="L49" s="113"/>
    </row>
    <row r="50" spans="1:14" s="116" customFormat="1" ht="22.5" customHeight="1" thickTop="1" x14ac:dyDescent="0.25">
      <c r="A50" s="113"/>
      <c r="B50" s="117">
        <v>43</v>
      </c>
      <c r="C50" s="121" t="s">
        <v>6047</v>
      </c>
      <c r="D50" s="120">
        <f>SUM(D20,D32,D49)</f>
        <v>242947729.33999991</v>
      </c>
      <c r="E50" s="120">
        <f t="shared" ref="E50:J50" si="4">SUM(E20,E32,E49)</f>
        <v>257168537.01999995</v>
      </c>
      <c r="F50" s="120">
        <f t="shared" si="4"/>
        <v>261874560.94200009</v>
      </c>
      <c r="G50" s="120">
        <f t="shared" si="4"/>
        <v>285385091.25999999</v>
      </c>
      <c r="H50" s="120">
        <f t="shared" si="4"/>
        <v>299949867.20000005</v>
      </c>
      <c r="I50" s="120">
        <f t="shared" si="4"/>
        <v>302569055.54999989</v>
      </c>
      <c r="J50" s="120">
        <f t="shared" si="4"/>
        <v>311281721.53000015</v>
      </c>
      <c r="K50" s="120">
        <f>AVERAGE(D50:J50)</f>
        <v>280168080.40600002</v>
      </c>
      <c r="L50" s="113"/>
      <c r="M50" s="116" t="s">
        <v>1047</v>
      </c>
      <c r="N50" s="123">
        <f>K50-'[2]T4.1 - OperMaint'!J17-'[2]T4.1 - OperMaint'!J24-'[2]T4.1 - OperMaint'!D31-'[2]T4.1 - OperMaint'!E31</f>
        <v>0</v>
      </c>
    </row>
    <row r="51" spans="1:14" ht="22.5" customHeight="1" x14ac:dyDescent="0.25">
      <c r="A51" s="55"/>
      <c r="B51" s="127"/>
      <c r="C51" s="128"/>
      <c r="D51" s="129"/>
      <c r="E51" s="129"/>
      <c r="F51" s="129"/>
      <c r="G51" s="129"/>
      <c r="H51" s="129"/>
      <c r="I51" s="129"/>
      <c r="J51" s="129"/>
      <c r="K51" s="129"/>
      <c r="L51" s="55"/>
    </row>
    <row r="52" spans="1:14" x14ac:dyDescent="0.25">
      <c r="A52" s="55"/>
      <c r="B52" s="107"/>
      <c r="C52" s="55"/>
      <c r="D52" s="55"/>
      <c r="E52" s="55"/>
      <c r="F52" s="55"/>
      <c r="G52" s="55"/>
      <c r="H52" s="55"/>
      <c r="I52" s="55"/>
      <c r="J52" s="55"/>
      <c r="K52" s="55"/>
      <c r="L52" s="55"/>
    </row>
  </sheetData>
  <mergeCells count="1">
    <mergeCell ref="C2:K2"/>
  </mergeCells>
  <pageMargins left="0.7" right="0.7" top="0.75" bottom="0.75" header="0.3" footer="0.3"/>
  <pageSetup scale="6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workbookViewId="0">
      <selection sqref="A1:V22"/>
    </sheetView>
  </sheetViews>
  <sheetFormatPr defaultRowHeight="15" x14ac:dyDescent="0.25"/>
  <sheetData>
    <row r="1" spans="1:22" ht="17.25" thickTop="1" thickBot="1" x14ac:dyDescent="0.35">
      <c r="A1" s="51" t="s">
        <v>1856</v>
      </c>
      <c r="B1" s="49" t="s">
        <v>1857</v>
      </c>
      <c r="C1" s="48"/>
      <c r="D1" s="48"/>
      <c r="E1" s="48"/>
      <c r="F1" s="48"/>
      <c r="G1" s="48"/>
      <c r="H1" s="48"/>
      <c r="I1" s="48"/>
      <c r="J1" s="48"/>
      <c r="K1" s="48"/>
      <c r="L1" s="48"/>
      <c r="M1" s="48"/>
      <c r="N1" s="48"/>
      <c r="O1" s="48"/>
      <c r="P1" s="48"/>
      <c r="Q1" s="48"/>
      <c r="R1" s="48"/>
      <c r="S1" s="48"/>
      <c r="T1" s="48"/>
      <c r="U1" s="48"/>
      <c r="V1" s="48"/>
    </row>
    <row r="2" spans="1:22" ht="17.25" thickTop="1" thickBot="1" x14ac:dyDescent="0.35">
      <c r="A2" s="51" t="s">
        <v>1</v>
      </c>
      <c r="B2" s="51" t="s">
        <v>1858</v>
      </c>
      <c r="C2" s="51" t="s">
        <v>1859</v>
      </c>
      <c r="D2" s="51" t="s">
        <v>1859</v>
      </c>
      <c r="E2" s="51" t="s">
        <v>1860</v>
      </c>
      <c r="F2" s="51" t="s">
        <v>1861</v>
      </c>
      <c r="G2" s="51" t="s">
        <v>1862</v>
      </c>
      <c r="H2" s="51" t="s">
        <v>1863</v>
      </c>
      <c r="I2" s="51" t="s">
        <v>1864</v>
      </c>
      <c r="J2" s="51" t="s">
        <v>1865</v>
      </c>
      <c r="K2" s="51" t="s">
        <v>1866</v>
      </c>
      <c r="L2" s="54" t="s">
        <v>1867</v>
      </c>
      <c r="M2" s="51" t="s">
        <v>1868</v>
      </c>
      <c r="N2" s="51" t="s">
        <v>1869</v>
      </c>
      <c r="O2" s="51" t="s">
        <v>1870</v>
      </c>
      <c r="P2" s="51" t="s">
        <v>1871</v>
      </c>
      <c r="Q2" s="51" t="s">
        <v>1872</v>
      </c>
      <c r="R2" s="51" t="s">
        <v>1873</v>
      </c>
      <c r="S2" s="51" t="s">
        <v>1874</v>
      </c>
      <c r="T2" s="51" t="s">
        <v>1875</v>
      </c>
      <c r="U2" s="51" t="s">
        <v>1876</v>
      </c>
      <c r="V2" s="51" t="s">
        <v>1877</v>
      </c>
    </row>
    <row r="3" spans="1:22" ht="16.5" thickTop="1" x14ac:dyDescent="0.3">
      <c r="A3" s="52" t="s">
        <v>1837</v>
      </c>
      <c r="B3" s="52" t="s">
        <v>1878</v>
      </c>
      <c r="C3" s="52" t="s">
        <v>1879</v>
      </c>
      <c r="D3" s="52" t="s">
        <v>1880</v>
      </c>
      <c r="E3" s="52" t="s">
        <v>1881</v>
      </c>
      <c r="F3" s="52" t="s">
        <v>1882</v>
      </c>
      <c r="G3" s="52" t="s">
        <v>31</v>
      </c>
      <c r="H3" s="52" t="s">
        <v>1883</v>
      </c>
      <c r="I3" s="52" t="s">
        <v>1880</v>
      </c>
      <c r="J3" s="52" t="s">
        <v>1884</v>
      </c>
      <c r="K3" s="52" t="s">
        <v>1885</v>
      </c>
      <c r="L3" s="53">
        <v>29762822.84</v>
      </c>
      <c r="M3" s="52" t="s">
        <v>1886</v>
      </c>
      <c r="N3" s="52" t="s">
        <v>31</v>
      </c>
      <c r="O3" s="52" t="s">
        <v>31</v>
      </c>
      <c r="P3" s="52" t="s">
        <v>1887</v>
      </c>
      <c r="Q3" s="52" t="s">
        <v>31</v>
      </c>
      <c r="R3" s="52" t="s">
        <v>1888</v>
      </c>
      <c r="S3" s="50">
        <v>42794</v>
      </c>
      <c r="T3" s="50">
        <v>42794</v>
      </c>
      <c r="U3" s="52" t="s">
        <v>1889</v>
      </c>
      <c r="V3" s="52" t="s">
        <v>31</v>
      </c>
    </row>
    <row r="4" spans="1:22" ht="15.75" x14ac:dyDescent="0.3">
      <c r="A4" s="52" t="s">
        <v>1837</v>
      </c>
      <c r="B4" s="52" t="s">
        <v>1878</v>
      </c>
      <c r="C4" s="52" t="s">
        <v>1879</v>
      </c>
      <c r="D4" s="52" t="s">
        <v>1880</v>
      </c>
      <c r="E4" s="52" t="s">
        <v>1890</v>
      </c>
      <c r="F4" s="52" t="s">
        <v>1891</v>
      </c>
      <c r="G4" s="52" t="s">
        <v>31</v>
      </c>
      <c r="H4" s="52" t="s">
        <v>1883</v>
      </c>
      <c r="I4" s="52" t="s">
        <v>1880</v>
      </c>
      <c r="J4" s="52" t="s">
        <v>1884</v>
      </c>
      <c r="K4" s="52" t="s">
        <v>1885</v>
      </c>
      <c r="L4" s="53">
        <v>329288.08</v>
      </c>
      <c r="M4" s="52" t="s">
        <v>1886</v>
      </c>
      <c r="N4" s="52" t="s">
        <v>1892</v>
      </c>
      <c r="O4" s="52" t="s">
        <v>31</v>
      </c>
      <c r="P4" s="52" t="s">
        <v>1893</v>
      </c>
      <c r="Q4" s="52" t="s">
        <v>31</v>
      </c>
      <c r="R4" s="52" t="s">
        <v>1894</v>
      </c>
      <c r="S4" s="50">
        <v>42794</v>
      </c>
      <c r="T4" s="50">
        <v>42794</v>
      </c>
      <c r="U4" s="52" t="s">
        <v>1889</v>
      </c>
      <c r="V4" s="52" t="s">
        <v>31</v>
      </c>
    </row>
    <row r="5" spans="1:22" ht="15.75" x14ac:dyDescent="0.3">
      <c r="A5" s="52" t="s">
        <v>1837</v>
      </c>
      <c r="B5" s="52" t="s">
        <v>1878</v>
      </c>
      <c r="C5" s="52" t="s">
        <v>1879</v>
      </c>
      <c r="D5" s="52" t="s">
        <v>1880</v>
      </c>
      <c r="E5" s="52" t="s">
        <v>1890</v>
      </c>
      <c r="F5" s="52" t="s">
        <v>1891</v>
      </c>
      <c r="G5" s="52" t="s">
        <v>31</v>
      </c>
      <c r="H5" s="52" t="s">
        <v>1883</v>
      </c>
      <c r="I5" s="52" t="s">
        <v>1880</v>
      </c>
      <c r="J5" s="52" t="s">
        <v>1884</v>
      </c>
      <c r="K5" s="52" t="s">
        <v>1885</v>
      </c>
      <c r="L5" s="53">
        <v>329288.08</v>
      </c>
      <c r="M5" s="52" t="s">
        <v>1886</v>
      </c>
      <c r="N5" s="52" t="s">
        <v>1895</v>
      </c>
      <c r="O5" s="52" t="s">
        <v>31</v>
      </c>
      <c r="P5" s="52" t="s">
        <v>1893</v>
      </c>
      <c r="Q5" s="52" t="s">
        <v>31</v>
      </c>
      <c r="R5" s="52" t="s">
        <v>1896</v>
      </c>
      <c r="S5" s="50">
        <v>42794</v>
      </c>
      <c r="T5" s="50">
        <v>42794</v>
      </c>
      <c r="U5" s="52" t="s">
        <v>1889</v>
      </c>
      <c r="V5" s="52" t="s">
        <v>31</v>
      </c>
    </row>
    <row r="6" spans="1:22" ht="15.75" x14ac:dyDescent="0.3">
      <c r="A6" s="52" t="s">
        <v>1837</v>
      </c>
      <c r="B6" s="52" t="s">
        <v>1878</v>
      </c>
      <c r="C6" s="52" t="s">
        <v>1879</v>
      </c>
      <c r="D6" s="52" t="s">
        <v>1880</v>
      </c>
      <c r="E6" s="52" t="s">
        <v>1890</v>
      </c>
      <c r="F6" s="52" t="s">
        <v>1891</v>
      </c>
      <c r="G6" s="52" t="s">
        <v>31</v>
      </c>
      <c r="H6" s="52" t="s">
        <v>1883</v>
      </c>
      <c r="I6" s="52" t="s">
        <v>1880</v>
      </c>
      <c r="J6" s="52" t="s">
        <v>1884</v>
      </c>
      <c r="K6" s="52" t="s">
        <v>1885</v>
      </c>
      <c r="L6" s="53">
        <v>329288.08</v>
      </c>
      <c r="M6" s="52" t="s">
        <v>1886</v>
      </c>
      <c r="N6" s="52" t="s">
        <v>1897</v>
      </c>
      <c r="O6" s="52" t="s">
        <v>31</v>
      </c>
      <c r="P6" s="52" t="s">
        <v>1893</v>
      </c>
      <c r="Q6" s="52" t="s">
        <v>31</v>
      </c>
      <c r="R6" s="52" t="s">
        <v>1898</v>
      </c>
      <c r="S6" s="50">
        <v>42794</v>
      </c>
      <c r="T6" s="50">
        <v>42794</v>
      </c>
      <c r="U6" s="52" t="s">
        <v>1889</v>
      </c>
      <c r="V6" s="52" t="s">
        <v>31</v>
      </c>
    </row>
    <row r="7" spans="1:22" ht="15.75" x14ac:dyDescent="0.3">
      <c r="A7" s="52" t="s">
        <v>1837</v>
      </c>
      <c r="B7" s="52" t="s">
        <v>1878</v>
      </c>
      <c r="C7" s="52" t="s">
        <v>1879</v>
      </c>
      <c r="D7" s="52" t="s">
        <v>1880</v>
      </c>
      <c r="E7" s="52" t="s">
        <v>1881</v>
      </c>
      <c r="F7" s="52" t="s">
        <v>1882</v>
      </c>
      <c r="G7" s="52" t="s">
        <v>31</v>
      </c>
      <c r="H7" s="52" t="s">
        <v>1883</v>
      </c>
      <c r="I7" s="52" t="s">
        <v>1880</v>
      </c>
      <c r="J7" s="52" t="s">
        <v>1884</v>
      </c>
      <c r="K7" s="52" t="s">
        <v>1885</v>
      </c>
      <c r="L7" s="53">
        <v>99150.68</v>
      </c>
      <c r="M7" s="52" t="s">
        <v>1886</v>
      </c>
      <c r="N7" s="52" t="s">
        <v>31</v>
      </c>
      <c r="O7" s="52" t="s">
        <v>31</v>
      </c>
      <c r="P7" s="52" t="s">
        <v>1887</v>
      </c>
      <c r="Q7" s="52" t="s">
        <v>31</v>
      </c>
      <c r="R7" s="52" t="s">
        <v>1888</v>
      </c>
      <c r="S7" s="50">
        <v>42825</v>
      </c>
      <c r="T7" s="50">
        <v>42825</v>
      </c>
      <c r="U7" s="52" t="s">
        <v>1889</v>
      </c>
      <c r="V7" s="52" t="s">
        <v>31</v>
      </c>
    </row>
    <row r="8" spans="1:22" ht="15.75" x14ac:dyDescent="0.3">
      <c r="A8" s="52" t="s">
        <v>1837</v>
      </c>
      <c r="B8" s="52" t="s">
        <v>1878</v>
      </c>
      <c r="C8" s="52" t="s">
        <v>1879</v>
      </c>
      <c r="D8" s="52" t="s">
        <v>1880</v>
      </c>
      <c r="E8" s="52" t="s">
        <v>1881</v>
      </c>
      <c r="F8" s="52" t="s">
        <v>1882</v>
      </c>
      <c r="G8" s="52" t="s">
        <v>31</v>
      </c>
      <c r="H8" s="52" t="s">
        <v>1883</v>
      </c>
      <c r="I8" s="52" t="s">
        <v>1880</v>
      </c>
      <c r="J8" s="52" t="s">
        <v>1884</v>
      </c>
      <c r="K8" s="52" t="s">
        <v>1885</v>
      </c>
      <c r="L8" s="53">
        <v>2433.34</v>
      </c>
      <c r="M8" s="52" t="s">
        <v>1886</v>
      </c>
      <c r="N8" s="52" t="s">
        <v>31</v>
      </c>
      <c r="O8" s="52" t="s">
        <v>31</v>
      </c>
      <c r="P8" s="52" t="s">
        <v>1887</v>
      </c>
      <c r="Q8" s="52" t="s">
        <v>31</v>
      </c>
      <c r="R8" s="52" t="s">
        <v>1888</v>
      </c>
      <c r="S8" s="50">
        <v>42886</v>
      </c>
      <c r="T8" s="50">
        <v>42886</v>
      </c>
      <c r="U8" s="52" t="s">
        <v>1889</v>
      </c>
      <c r="V8" s="52" t="s">
        <v>31</v>
      </c>
    </row>
    <row r="9" spans="1:22" ht="15.75" x14ac:dyDescent="0.3">
      <c r="A9" s="52" t="s">
        <v>1837</v>
      </c>
      <c r="B9" s="52" t="s">
        <v>1878</v>
      </c>
      <c r="C9" s="52" t="s">
        <v>1879</v>
      </c>
      <c r="D9" s="52" t="s">
        <v>1880</v>
      </c>
      <c r="E9" s="52" t="s">
        <v>1890</v>
      </c>
      <c r="F9" s="52" t="s">
        <v>1891</v>
      </c>
      <c r="G9" s="52" t="s">
        <v>31</v>
      </c>
      <c r="H9" s="52" t="s">
        <v>1883</v>
      </c>
      <c r="I9" s="52" t="s">
        <v>1880</v>
      </c>
      <c r="J9" s="52" t="s">
        <v>1884</v>
      </c>
      <c r="K9" s="52" t="s">
        <v>1885</v>
      </c>
      <c r="L9" s="53">
        <v>1096.99</v>
      </c>
      <c r="M9" s="52" t="s">
        <v>1886</v>
      </c>
      <c r="N9" s="52" t="s">
        <v>1892</v>
      </c>
      <c r="O9" s="52" t="s">
        <v>31</v>
      </c>
      <c r="P9" s="52" t="s">
        <v>1893</v>
      </c>
      <c r="Q9" s="52" t="s">
        <v>31</v>
      </c>
      <c r="R9" s="52" t="s">
        <v>1894</v>
      </c>
      <c r="S9" s="50">
        <v>42825</v>
      </c>
      <c r="T9" s="50">
        <v>42825</v>
      </c>
      <c r="U9" s="52" t="s">
        <v>1889</v>
      </c>
      <c r="V9" s="52" t="s">
        <v>31</v>
      </c>
    </row>
    <row r="10" spans="1:22" ht="15.75" x14ac:dyDescent="0.3">
      <c r="A10" s="52" t="s">
        <v>1837</v>
      </c>
      <c r="B10" s="52" t="s">
        <v>1878</v>
      </c>
      <c r="C10" s="52" t="s">
        <v>1879</v>
      </c>
      <c r="D10" s="52" t="s">
        <v>1880</v>
      </c>
      <c r="E10" s="52" t="s">
        <v>1890</v>
      </c>
      <c r="F10" s="52" t="s">
        <v>1891</v>
      </c>
      <c r="G10" s="52" t="s">
        <v>31</v>
      </c>
      <c r="H10" s="52" t="s">
        <v>1883</v>
      </c>
      <c r="I10" s="52" t="s">
        <v>1880</v>
      </c>
      <c r="J10" s="52" t="s">
        <v>1884</v>
      </c>
      <c r="K10" s="52" t="s">
        <v>1885</v>
      </c>
      <c r="L10" s="53">
        <v>1096.99</v>
      </c>
      <c r="M10" s="52" t="s">
        <v>1886</v>
      </c>
      <c r="N10" s="52" t="s">
        <v>1895</v>
      </c>
      <c r="O10" s="52" t="s">
        <v>31</v>
      </c>
      <c r="P10" s="52" t="s">
        <v>1893</v>
      </c>
      <c r="Q10" s="52" t="s">
        <v>31</v>
      </c>
      <c r="R10" s="52" t="s">
        <v>1896</v>
      </c>
      <c r="S10" s="50">
        <v>42825</v>
      </c>
      <c r="T10" s="50">
        <v>42825</v>
      </c>
      <c r="U10" s="52" t="s">
        <v>1889</v>
      </c>
      <c r="V10" s="52" t="s">
        <v>31</v>
      </c>
    </row>
    <row r="11" spans="1:22" ht="15.75" x14ac:dyDescent="0.3">
      <c r="A11" s="52" t="s">
        <v>1837</v>
      </c>
      <c r="B11" s="52" t="s">
        <v>1878</v>
      </c>
      <c r="C11" s="52" t="s">
        <v>1879</v>
      </c>
      <c r="D11" s="52" t="s">
        <v>1880</v>
      </c>
      <c r="E11" s="52" t="s">
        <v>1890</v>
      </c>
      <c r="F11" s="52" t="s">
        <v>1891</v>
      </c>
      <c r="G11" s="52" t="s">
        <v>31</v>
      </c>
      <c r="H11" s="52" t="s">
        <v>1883</v>
      </c>
      <c r="I11" s="52" t="s">
        <v>1880</v>
      </c>
      <c r="J11" s="52" t="s">
        <v>1884</v>
      </c>
      <c r="K11" s="52" t="s">
        <v>1885</v>
      </c>
      <c r="L11" s="53">
        <v>1096.99</v>
      </c>
      <c r="M11" s="52" t="s">
        <v>1886</v>
      </c>
      <c r="N11" s="52" t="s">
        <v>1897</v>
      </c>
      <c r="O11" s="52" t="s">
        <v>31</v>
      </c>
      <c r="P11" s="52" t="s">
        <v>1893</v>
      </c>
      <c r="Q11" s="52" t="s">
        <v>31</v>
      </c>
      <c r="R11" s="52" t="s">
        <v>1898</v>
      </c>
      <c r="S11" s="50">
        <v>42825</v>
      </c>
      <c r="T11" s="50">
        <v>42825</v>
      </c>
      <c r="U11" s="52" t="s">
        <v>1889</v>
      </c>
      <c r="V11" s="52" t="s">
        <v>31</v>
      </c>
    </row>
    <row r="12" spans="1:22" ht="15.75" x14ac:dyDescent="0.3">
      <c r="A12" s="52" t="s">
        <v>1837</v>
      </c>
      <c r="B12" s="52" t="s">
        <v>1878</v>
      </c>
      <c r="C12" s="52" t="s">
        <v>1879</v>
      </c>
      <c r="D12" s="52" t="s">
        <v>1880</v>
      </c>
      <c r="E12" s="52" t="s">
        <v>1881</v>
      </c>
      <c r="F12" s="52" t="s">
        <v>1882</v>
      </c>
      <c r="G12" s="52" t="s">
        <v>31</v>
      </c>
      <c r="H12" s="52" t="s">
        <v>1883</v>
      </c>
      <c r="I12" s="52" t="s">
        <v>1880</v>
      </c>
      <c r="J12" s="52" t="s">
        <v>1884</v>
      </c>
      <c r="K12" s="52" t="s">
        <v>1885</v>
      </c>
      <c r="L12" s="53">
        <v>1063.3499999999999</v>
      </c>
      <c r="M12" s="52" t="s">
        <v>1886</v>
      </c>
      <c r="N12" s="52" t="s">
        <v>31</v>
      </c>
      <c r="O12" s="52" t="s">
        <v>31</v>
      </c>
      <c r="P12" s="52" t="s">
        <v>1887</v>
      </c>
      <c r="Q12" s="52" t="s">
        <v>31</v>
      </c>
      <c r="R12" s="52" t="s">
        <v>1888</v>
      </c>
      <c r="S12" s="50">
        <v>42916</v>
      </c>
      <c r="T12" s="50">
        <v>42916</v>
      </c>
      <c r="U12" s="52" t="s">
        <v>1889</v>
      </c>
      <c r="V12" s="52" t="s">
        <v>31</v>
      </c>
    </row>
    <row r="13" spans="1:22" ht="15.75" x14ac:dyDescent="0.3">
      <c r="A13" s="52" t="s">
        <v>1837</v>
      </c>
      <c r="B13" s="52" t="s">
        <v>1878</v>
      </c>
      <c r="C13" s="52" t="s">
        <v>1879</v>
      </c>
      <c r="D13" s="52" t="s">
        <v>1880</v>
      </c>
      <c r="E13" s="52" t="s">
        <v>1881</v>
      </c>
      <c r="F13" s="52" t="s">
        <v>1882</v>
      </c>
      <c r="G13" s="52" t="s">
        <v>31</v>
      </c>
      <c r="H13" s="52" t="s">
        <v>1883</v>
      </c>
      <c r="I13" s="52" t="s">
        <v>1880</v>
      </c>
      <c r="J13" s="52" t="s">
        <v>1884</v>
      </c>
      <c r="K13" s="52" t="s">
        <v>1885</v>
      </c>
      <c r="L13" s="53">
        <v>965.77</v>
      </c>
      <c r="M13" s="52" t="s">
        <v>1886</v>
      </c>
      <c r="N13" s="52" t="s">
        <v>31</v>
      </c>
      <c r="O13" s="52" t="s">
        <v>31</v>
      </c>
      <c r="P13" s="52" t="s">
        <v>1887</v>
      </c>
      <c r="Q13" s="52" t="s">
        <v>31</v>
      </c>
      <c r="R13" s="52" t="s">
        <v>1888</v>
      </c>
      <c r="S13" s="50">
        <v>42855</v>
      </c>
      <c r="T13" s="50">
        <v>42855</v>
      </c>
      <c r="U13" s="52" t="s">
        <v>1889</v>
      </c>
      <c r="V13" s="52" t="s">
        <v>31</v>
      </c>
    </row>
    <row r="14" spans="1:22" ht="15.75" x14ac:dyDescent="0.3">
      <c r="A14" s="52" t="s">
        <v>1837</v>
      </c>
      <c r="B14" s="52" t="s">
        <v>1878</v>
      </c>
      <c r="C14" s="52" t="s">
        <v>1879</v>
      </c>
      <c r="D14" s="52" t="s">
        <v>1880</v>
      </c>
      <c r="E14" s="52" t="s">
        <v>1890</v>
      </c>
      <c r="F14" s="52" t="s">
        <v>1891</v>
      </c>
      <c r="G14" s="52" t="s">
        <v>31</v>
      </c>
      <c r="H14" s="52" t="s">
        <v>1883</v>
      </c>
      <c r="I14" s="52" t="s">
        <v>1880</v>
      </c>
      <c r="J14" s="52" t="s">
        <v>1884</v>
      </c>
      <c r="K14" s="52" t="s">
        <v>1885</v>
      </c>
      <c r="L14" s="53">
        <v>26.92</v>
      </c>
      <c r="M14" s="52" t="s">
        <v>1886</v>
      </c>
      <c r="N14" s="52" t="s">
        <v>1892</v>
      </c>
      <c r="O14" s="52" t="s">
        <v>31</v>
      </c>
      <c r="P14" s="52" t="s">
        <v>1893</v>
      </c>
      <c r="Q14" s="52" t="s">
        <v>31</v>
      </c>
      <c r="R14" s="52" t="s">
        <v>1894</v>
      </c>
      <c r="S14" s="50">
        <v>42886</v>
      </c>
      <c r="T14" s="50">
        <v>42886</v>
      </c>
      <c r="U14" s="52" t="s">
        <v>1889</v>
      </c>
      <c r="V14" s="52" t="s">
        <v>31</v>
      </c>
    </row>
    <row r="15" spans="1:22" ht="15.75" x14ac:dyDescent="0.3">
      <c r="A15" s="52" t="s">
        <v>1837</v>
      </c>
      <c r="B15" s="52" t="s">
        <v>1878</v>
      </c>
      <c r="C15" s="52" t="s">
        <v>1879</v>
      </c>
      <c r="D15" s="52" t="s">
        <v>1880</v>
      </c>
      <c r="E15" s="52" t="s">
        <v>1890</v>
      </c>
      <c r="F15" s="52" t="s">
        <v>1891</v>
      </c>
      <c r="G15" s="52" t="s">
        <v>31</v>
      </c>
      <c r="H15" s="52" t="s">
        <v>1883</v>
      </c>
      <c r="I15" s="52" t="s">
        <v>1880</v>
      </c>
      <c r="J15" s="52" t="s">
        <v>1884</v>
      </c>
      <c r="K15" s="52" t="s">
        <v>1885</v>
      </c>
      <c r="L15" s="53">
        <v>26.92</v>
      </c>
      <c r="M15" s="52" t="s">
        <v>1886</v>
      </c>
      <c r="N15" s="52" t="s">
        <v>1895</v>
      </c>
      <c r="O15" s="52" t="s">
        <v>31</v>
      </c>
      <c r="P15" s="52" t="s">
        <v>1893</v>
      </c>
      <c r="Q15" s="52" t="s">
        <v>31</v>
      </c>
      <c r="R15" s="52" t="s">
        <v>1896</v>
      </c>
      <c r="S15" s="50">
        <v>42886</v>
      </c>
      <c r="T15" s="50">
        <v>42886</v>
      </c>
      <c r="U15" s="52" t="s">
        <v>1889</v>
      </c>
      <c r="V15" s="52" t="s">
        <v>31</v>
      </c>
    </row>
    <row r="16" spans="1:22" ht="15.75" x14ac:dyDescent="0.3">
      <c r="A16" s="52" t="s">
        <v>1837</v>
      </c>
      <c r="B16" s="52" t="s">
        <v>1878</v>
      </c>
      <c r="C16" s="52" t="s">
        <v>1879</v>
      </c>
      <c r="D16" s="52" t="s">
        <v>1880</v>
      </c>
      <c r="E16" s="52" t="s">
        <v>1890</v>
      </c>
      <c r="F16" s="52" t="s">
        <v>1891</v>
      </c>
      <c r="G16" s="52" t="s">
        <v>31</v>
      </c>
      <c r="H16" s="52" t="s">
        <v>1883</v>
      </c>
      <c r="I16" s="52" t="s">
        <v>1880</v>
      </c>
      <c r="J16" s="52" t="s">
        <v>1884</v>
      </c>
      <c r="K16" s="52" t="s">
        <v>1885</v>
      </c>
      <c r="L16" s="53">
        <v>26.92</v>
      </c>
      <c r="M16" s="52" t="s">
        <v>1886</v>
      </c>
      <c r="N16" s="52" t="s">
        <v>1897</v>
      </c>
      <c r="O16" s="52" t="s">
        <v>31</v>
      </c>
      <c r="P16" s="52" t="s">
        <v>1893</v>
      </c>
      <c r="Q16" s="52" t="s">
        <v>31</v>
      </c>
      <c r="R16" s="52" t="s">
        <v>1898</v>
      </c>
      <c r="S16" s="50">
        <v>42886</v>
      </c>
      <c r="T16" s="50">
        <v>42886</v>
      </c>
      <c r="U16" s="52" t="s">
        <v>1889</v>
      </c>
      <c r="V16" s="52" t="s">
        <v>31</v>
      </c>
    </row>
    <row r="17" spans="1:22" ht="15.75" x14ac:dyDescent="0.3">
      <c r="A17" s="52" t="s">
        <v>1837</v>
      </c>
      <c r="B17" s="52" t="s">
        <v>1878</v>
      </c>
      <c r="C17" s="52" t="s">
        <v>1879</v>
      </c>
      <c r="D17" s="52" t="s">
        <v>1880</v>
      </c>
      <c r="E17" s="52" t="s">
        <v>1890</v>
      </c>
      <c r="F17" s="52" t="s">
        <v>1891</v>
      </c>
      <c r="G17" s="52" t="s">
        <v>31</v>
      </c>
      <c r="H17" s="52" t="s">
        <v>1883</v>
      </c>
      <c r="I17" s="52" t="s">
        <v>1880</v>
      </c>
      <c r="J17" s="52" t="s">
        <v>1884</v>
      </c>
      <c r="K17" s="52" t="s">
        <v>1885</v>
      </c>
      <c r="L17" s="53">
        <v>11.76</v>
      </c>
      <c r="M17" s="52" t="s">
        <v>1886</v>
      </c>
      <c r="N17" s="52" t="s">
        <v>1892</v>
      </c>
      <c r="O17" s="52" t="s">
        <v>31</v>
      </c>
      <c r="P17" s="52" t="s">
        <v>1893</v>
      </c>
      <c r="Q17" s="52" t="s">
        <v>31</v>
      </c>
      <c r="R17" s="52" t="s">
        <v>1894</v>
      </c>
      <c r="S17" s="50">
        <v>42916</v>
      </c>
      <c r="T17" s="50">
        <v>42916</v>
      </c>
      <c r="U17" s="52" t="s">
        <v>1889</v>
      </c>
      <c r="V17" s="52" t="s">
        <v>31</v>
      </c>
    </row>
    <row r="18" spans="1:22" ht="15.75" x14ac:dyDescent="0.3">
      <c r="A18" s="52" t="s">
        <v>1837</v>
      </c>
      <c r="B18" s="52" t="s">
        <v>1878</v>
      </c>
      <c r="C18" s="52" t="s">
        <v>1879</v>
      </c>
      <c r="D18" s="52" t="s">
        <v>1880</v>
      </c>
      <c r="E18" s="52" t="s">
        <v>1890</v>
      </c>
      <c r="F18" s="52" t="s">
        <v>1891</v>
      </c>
      <c r="G18" s="52" t="s">
        <v>31</v>
      </c>
      <c r="H18" s="52" t="s">
        <v>1883</v>
      </c>
      <c r="I18" s="52" t="s">
        <v>1880</v>
      </c>
      <c r="J18" s="52" t="s">
        <v>1884</v>
      </c>
      <c r="K18" s="52" t="s">
        <v>1885</v>
      </c>
      <c r="L18" s="53">
        <v>11.76</v>
      </c>
      <c r="M18" s="52" t="s">
        <v>1886</v>
      </c>
      <c r="N18" s="52" t="s">
        <v>1895</v>
      </c>
      <c r="O18" s="52" t="s">
        <v>31</v>
      </c>
      <c r="P18" s="52" t="s">
        <v>1893</v>
      </c>
      <c r="Q18" s="52" t="s">
        <v>31</v>
      </c>
      <c r="R18" s="52" t="s">
        <v>1896</v>
      </c>
      <c r="S18" s="50">
        <v>42916</v>
      </c>
      <c r="T18" s="50">
        <v>42916</v>
      </c>
      <c r="U18" s="52" t="s">
        <v>1889</v>
      </c>
      <c r="V18" s="52" t="s">
        <v>31</v>
      </c>
    </row>
    <row r="19" spans="1:22" ht="15.75" x14ac:dyDescent="0.3">
      <c r="A19" s="52" t="s">
        <v>1837</v>
      </c>
      <c r="B19" s="52" t="s">
        <v>1878</v>
      </c>
      <c r="C19" s="52" t="s">
        <v>1879</v>
      </c>
      <c r="D19" s="52" t="s">
        <v>1880</v>
      </c>
      <c r="E19" s="52" t="s">
        <v>1890</v>
      </c>
      <c r="F19" s="52" t="s">
        <v>1891</v>
      </c>
      <c r="G19" s="52" t="s">
        <v>31</v>
      </c>
      <c r="H19" s="52" t="s">
        <v>1883</v>
      </c>
      <c r="I19" s="52" t="s">
        <v>1880</v>
      </c>
      <c r="J19" s="52" t="s">
        <v>1884</v>
      </c>
      <c r="K19" s="52" t="s">
        <v>1885</v>
      </c>
      <c r="L19" s="53">
        <v>11.76</v>
      </c>
      <c r="M19" s="52" t="s">
        <v>1886</v>
      </c>
      <c r="N19" s="52" t="s">
        <v>1897</v>
      </c>
      <c r="O19" s="52" t="s">
        <v>31</v>
      </c>
      <c r="P19" s="52" t="s">
        <v>1893</v>
      </c>
      <c r="Q19" s="52" t="s">
        <v>31</v>
      </c>
      <c r="R19" s="52" t="s">
        <v>1898</v>
      </c>
      <c r="S19" s="50">
        <v>42916</v>
      </c>
      <c r="T19" s="50">
        <v>42916</v>
      </c>
      <c r="U19" s="52" t="s">
        <v>1889</v>
      </c>
      <c r="V19" s="52" t="s">
        <v>31</v>
      </c>
    </row>
    <row r="20" spans="1:22" ht="15.75" x14ac:dyDescent="0.3">
      <c r="A20" s="52" t="s">
        <v>1837</v>
      </c>
      <c r="B20" s="52" t="s">
        <v>1878</v>
      </c>
      <c r="C20" s="52" t="s">
        <v>1879</v>
      </c>
      <c r="D20" s="52" t="s">
        <v>1880</v>
      </c>
      <c r="E20" s="52" t="s">
        <v>1890</v>
      </c>
      <c r="F20" s="52" t="s">
        <v>1891</v>
      </c>
      <c r="G20" s="52" t="s">
        <v>31</v>
      </c>
      <c r="H20" s="52" t="s">
        <v>1883</v>
      </c>
      <c r="I20" s="52" t="s">
        <v>1880</v>
      </c>
      <c r="J20" s="52" t="s">
        <v>1884</v>
      </c>
      <c r="K20" s="52" t="s">
        <v>1885</v>
      </c>
      <c r="L20" s="53">
        <v>10.68</v>
      </c>
      <c r="M20" s="52" t="s">
        <v>1886</v>
      </c>
      <c r="N20" s="52" t="s">
        <v>1892</v>
      </c>
      <c r="O20" s="52" t="s">
        <v>31</v>
      </c>
      <c r="P20" s="52" t="s">
        <v>1893</v>
      </c>
      <c r="Q20" s="52" t="s">
        <v>31</v>
      </c>
      <c r="R20" s="52" t="s">
        <v>1894</v>
      </c>
      <c r="S20" s="50">
        <v>42855</v>
      </c>
      <c r="T20" s="50">
        <v>42855</v>
      </c>
      <c r="U20" s="52" t="s">
        <v>1889</v>
      </c>
      <c r="V20" s="52" t="s">
        <v>31</v>
      </c>
    </row>
    <row r="21" spans="1:22" ht="15.75" x14ac:dyDescent="0.3">
      <c r="A21" s="52" t="s">
        <v>1837</v>
      </c>
      <c r="B21" s="52" t="s">
        <v>1878</v>
      </c>
      <c r="C21" s="52" t="s">
        <v>1879</v>
      </c>
      <c r="D21" s="52" t="s">
        <v>1880</v>
      </c>
      <c r="E21" s="52" t="s">
        <v>1890</v>
      </c>
      <c r="F21" s="52" t="s">
        <v>1891</v>
      </c>
      <c r="G21" s="52" t="s">
        <v>31</v>
      </c>
      <c r="H21" s="52" t="s">
        <v>1883</v>
      </c>
      <c r="I21" s="52" t="s">
        <v>1880</v>
      </c>
      <c r="J21" s="52" t="s">
        <v>1884</v>
      </c>
      <c r="K21" s="52" t="s">
        <v>1885</v>
      </c>
      <c r="L21" s="53">
        <v>10.68</v>
      </c>
      <c r="M21" s="52" t="s">
        <v>1886</v>
      </c>
      <c r="N21" s="52" t="s">
        <v>1895</v>
      </c>
      <c r="O21" s="52" t="s">
        <v>31</v>
      </c>
      <c r="P21" s="52" t="s">
        <v>1893</v>
      </c>
      <c r="Q21" s="52" t="s">
        <v>31</v>
      </c>
      <c r="R21" s="52" t="s">
        <v>1896</v>
      </c>
      <c r="S21" s="50">
        <v>42855</v>
      </c>
      <c r="T21" s="50">
        <v>42855</v>
      </c>
      <c r="U21" s="52" t="s">
        <v>1889</v>
      </c>
      <c r="V21" s="52" t="s">
        <v>31</v>
      </c>
    </row>
    <row r="22" spans="1:22" ht="15.75" x14ac:dyDescent="0.3">
      <c r="A22" s="52" t="s">
        <v>1837</v>
      </c>
      <c r="B22" s="52" t="s">
        <v>1878</v>
      </c>
      <c r="C22" s="52" t="s">
        <v>1879</v>
      </c>
      <c r="D22" s="52" t="s">
        <v>1880</v>
      </c>
      <c r="E22" s="52" t="s">
        <v>1890</v>
      </c>
      <c r="F22" s="52" t="s">
        <v>1891</v>
      </c>
      <c r="G22" s="52" t="s">
        <v>31</v>
      </c>
      <c r="H22" s="52" t="s">
        <v>1883</v>
      </c>
      <c r="I22" s="52" t="s">
        <v>1880</v>
      </c>
      <c r="J22" s="52" t="s">
        <v>1884</v>
      </c>
      <c r="K22" s="52" t="s">
        <v>1885</v>
      </c>
      <c r="L22" s="53">
        <v>10.68</v>
      </c>
      <c r="M22" s="52" t="s">
        <v>1886</v>
      </c>
      <c r="N22" s="52" t="s">
        <v>1897</v>
      </c>
      <c r="O22" s="52" t="s">
        <v>31</v>
      </c>
      <c r="P22" s="52" t="s">
        <v>1893</v>
      </c>
      <c r="Q22" s="52" t="s">
        <v>31</v>
      </c>
      <c r="R22" s="52" t="s">
        <v>1898</v>
      </c>
      <c r="S22" s="50">
        <v>42855</v>
      </c>
      <c r="T22" s="50">
        <v>42855</v>
      </c>
      <c r="U22" s="52" t="s">
        <v>1889</v>
      </c>
      <c r="V22" s="52" t="s">
        <v>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
  <sheetViews>
    <sheetView workbookViewId="0">
      <selection activeCell="I33" sqref="I33"/>
    </sheetView>
  </sheetViews>
  <sheetFormatPr defaultRowHeight="15" x14ac:dyDescent="0.25"/>
  <sheetData>
    <row r="1" spans="1:22" ht="17.25" thickTop="1" thickBot="1" x14ac:dyDescent="0.35">
      <c r="A1" s="59" t="s">
        <v>1856</v>
      </c>
      <c r="B1" s="57" t="s">
        <v>1899</v>
      </c>
      <c r="C1" s="56"/>
      <c r="D1" s="56"/>
      <c r="E1" s="56"/>
      <c r="F1" s="56"/>
      <c r="G1" s="56"/>
      <c r="H1" s="56"/>
      <c r="I1" s="56"/>
      <c r="J1" s="56"/>
      <c r="K1" s="56"/>
      <c r="L1" s="56"/>
      <c r="M1" s="56"/>
      <c r="N1" s="56"/>
      <c r="O1" s="56"/>
      <c r="P1" s="56"/>
      <c r="Q1" s="56"/>
      <c r="R1" s="56"/>
      <c r="S1" s="56"/>
      <c r="T1" s="56"/>
      <c r="U1" s="56"/>
      <c r="V1" s="56"/>
    </row>
    <row r="2" spans="1:22" ht="17.25" thickTop="1" thickBot="1" x14ac:dyDescent="0.35">
      <c r="A2" s="59" t="s">
        <v>1</v>
      </c>
      <c r="B2" s="59" t="s">
        <v>1858</v>
      </c>
      <c r="C2" s="59" t="s">
        <v>1859</v>
      </c>
      <c r="D2" s="59" t="s">
        <v>1859</v>
      </c>
      <c r="E2" s="59" t="s">
        <v>1860</v>
      </c>
      <c r="F2" s="59" t="s">
        <v>1861</v>
      </c>
      <c r="G2" s="59" t="s">
        <v>1862</v>
      </c>
      <c r="H2" s="59" t="s">
        <v>1863</v>
      </c>
      <c r="I2" s="59" t="s">
        <v>1864</v>
      </c>
      <c r="J2" s="59" t="s">
        <v>1865</v>
      </c>
      <c r="K2" s="59" t="s">
        <v>1866</v>
      </c>
      <c r="L2" s="62" t="s">
        <v>1867</v>
      </c>
      <c r="M2" s="59" t="s">
        <v>1868</v>
      </c>
      <c r="N2" s="59" t="s">
        <v>1869</v>
      </c>
      <c r="O2" s="59" t="s">
        <v>1870</v>
      </c>
      <c r="P2" s="59" t="s">
        <v>1871</v>
      </c>
      <c r="Q2" s="59" t="s">
        <v>1872</v>
      </c>
      <c r="R2" s="59" t="s">
        <v>1873</v>
      </c>
      <c r="S2" s="59" t="s">
        <v>1874</v>
      </c>
      <c r="T2" s="59" t="s">
        <v>1875</v>
      </c>
      <c r="U2" s="59" t="s">
        <v>1876</v>
      </c>
      <c r="V2" s="59" t="s">
        <v>1877</v>
      </c>
    </row>
    <row r="3" spans="1:22" ht="16.5" thickTop="1" x14ac:dyDescent="0.3">
      <c r="A3" s="60" t="s">
        <v>1833</v>
      </c>
      <c r="B3" s="60" t="s">
        <v>1900</v>
      </c>
      <c r="C3" s="60" t="s">
        <v>1879</v>
      </c>
      <c r="D3" s="60" t="s">
        <v>1880</v>
      </c>
      <c r="E3" s="60" t="s">
        <v>1881</v>
      </c>
      <c r="F3" s="60" t="s">
        <v>1882</v>
      </c>
      <c r="G3" s="60" t="s">
        <v>31</v>
      </c>
      <c r="H3" s="60" t="s">
        <v>1883</v>
      </c>
      <c r="I3" s="60" t="s">
        <v>1880</v>
      </c>
      <c r="J3" s="60" t="s">
        <v>1884</v>
      </c>
      <c r="K3" s="60" t="s">
        <v>1885</v>
      </c>
      <c r="L3" s="61">
        <v>8088827.7300000004</v>
      </c>
      <c r="M3" s="60" t="s">
        <v>1886</v>
      </c>
      <c r="N3" s="60" t="s">
        <v>31</v>
      </c>
      <c r="O3" s="60" t="s">
        <v>31</v>
      </c>
      <c r="P3" s="60" t="s">
        <v>1887</v>
      </c>
      <c r="Q3" s="60" t="s">
        <v>31</v>
      </c>
      <c r="R3" s="60" t="s">
        <v>1901</v>
      </c>
      <c r="S3" s="58">
        <v>42794</v>
      </c>
      <c r="T3" s="58">
        <v>42794</v>
      </c>
      <c r="U3" s="60" t="s">
        <v>1889</v>
      </c>
      <c r="V3" s="60" t="s">
        <v>31</v>
      </c>
    </row>
    <row r="4" spans="1:22" ht="15.75" x14ac:dyDescent="0.3">
      <c r="A4" s="60" t="s">
        <v>1833</v>
      </c>
      <c r="B4" s="60" t="s">
        <v>1900</v>
      </c>
      <c r="C4" s="60" t="s">
        <v>1879</v>
      </c>
      <c r="D4" s="60" t="s">
        <v>1880</v>
      </c>
      <c r="E4" s="60" t="s">
        <v>1881</v>
      </c>
      <c r="F4" s="60" t="s">
        <v>1882</v>
      </c>
      <c r="G4" s="60" t="s">
        <v>31</v>
      </c>
      <c r="H4" s="60" t="s">
        <v>1883</v>
      </c>
      <c r="I4" s="60" t="s">
        <v>1880</v>
      </c>
      <c r="J4" s="60" t="s">
        <v>1884</v>
      </c>
      <c r="K4" s="60" t="s">
        <v>1885</v>
      </c>
      <c r="L4" s="61">
        <v>26946.79</v>
      </c>
      <c r="M4" s="60" t="s">
        <v>1886</v>
      </c>
      <c r="N4" s="60" t="s">
        <v>31</v>
      </c>
      <c r="O4" s="60" t="s">
        <v>31</v>
      </c>
      <c r="P4" s="60" t="s">
        <v>1887</v>
      </c>
      <c r="Q4" s="60" t="s">
        <v>31</v>
      </c>
      <c r="R4" s="60" t="s">
        <v>1901</v>
      </c>
      <c r="S4" s="58">
        <v>42825</v>
      </c>
      <c r="T4" s="58">
        <v>42825</v>
      </c>
      <c r="U4" s="60" t="s">
        <v>1889</v>
      </c>
      <c r="V4" s="60" t="s">
        <v>31</v>
      </c>
    </row>
    <row r="5" spans="1:22" ht="15.75" x14ac:dyDescent="0.3">
      <c r="A5" s="60" t="s">
        <v>1833</v>
      </c>
      <c r="B5" s="60" t="s">
        <v>1900</v>
      </c>
      <c r="C5" s="60" t="s">
        <v>1879</v>
      </c>
      <c r="D5" s="60" t="s">
        <v>1880</v>
      </c>
      <c r="E5" s="60" t="s">
        <v>1881</v>
      </c>
      <c r="F5" s="60" t="s">
        <v>1882</v>
      </c>
      <c r="G5" s="60" t="s">
        <v>31</v>
      </c>
      <c r="H5" s="60" t="s">
        <v>1883</v>
      </c>
      <c r="I5" s="60" t="s">
        <v>1880</v>
      </c>
      <c r="J5" s="60" t="s">
        <v>1884</v>
      </c>
      <c r="K5" s="60" t="s">
        <v>1885</v>
      </c>
      <c r="L5" s="61">
        <v>661.33</v>
      </c>
      <c r="M5" s="60" t="s">
        <v>1886</v>
      </c>
      <c r="N5" s="60" t="s">
        <v>31</v>
      </c>
      <c r="O5" s="60" t="s">
        <v>31</v>
      </c>
      <c r="P5" s="60" t="s">
        <v>1887</v>
      </c>
      <c r="Q5" s="60" t="s">
        <v>31</v>
      </c>
      <c r="R5" s="60" t="s">
        <v>1901</v>
      </c>
      <c r="S5" s="58">
        <v>42886</v>
      </c>
      <c r="T5" s="58">
        <v>42886</v>
      </c>
      <c r="U5" s="60" t="s">
        <v>1889</v>
      </c>
      <c r="V5" s="60" t="s">
        <v>31</v>
      </c>
    </row>
    <row r="6" spans="1:22" ht="15.75" x14ac:dyDescent="0.3">
      <c r="A6" s="60" t="s">
        <v>1833</v>
      </c>
      <c r="B6" s="60" t="s">
        <v>1900</v>
      </c>
      <c r="C6" s="60" t="s">
        <v>1879</v>
      </c>
      <c r="D6" s="60" t="s">
        <v>1880</v>
      </c>
      <c r="E6" s="60" t="s">
        <v>1881</v>
      </c>
      <c r="F6" s="60" t="s">
        <v>1882</v>
      </c>
      <c r="G6" s="60" t="s">
        <v>31</v>
      </c>
      <c r="H6" s="60" t="s">
        <v>1883</v>
      </c>
      <c r="I6" s="60" t="s">
        <v>1880</v>
      </c>
      <c r="J6" s="60" t="s">
        <v>1884</v>
      </c>
      <c r="K6" s="60" t="s">
        <v>1885</v>
      </c>
      <c r="L6" s="61">
        <v>289</v>
      </c>
      <c r="M6" s="60" t="s">
        <v>1886</v>
      </c>
      <c r="N6" s="60" t="s">
        <v>31</v>
      </c>
      <c r="O6" s="60" t="s">
        <v>31</v>
      </c>
      <c r="P6" s="60" t="s">
        <v>1887</v>
      </c>
      <c r="Q6" s="60" t="s">
        <v>31</v>
      </c>
      <c r="R6" s="60" t="s">
        <v>1901</v>
      </c>
      <c r="S6" s="58">
        <v>42916</v>
      </c>
      <c r="T6" s="58">
        <v>42916</v>
      </c>
      <c r="U6" s="60" t="s">
        <v>1889</v>
      </c>
      <c r="V6" s="60" t="s">
        <v>31</v>
      </c>
    </row>
    <row r="7" spans="1:22" ht="15.75" x14ac:dyDescent="0.3">
      <c r="A7" s="60" t="s">
        <v>1833</v>
      </c>
      <c r="B7" s="60" t="s">
        <v>1900</v>
      </c>
      <c r="C7" s="60" t="s">
        <v>1879</v>
      </c>
      <c r="D7" s="60" t="s">
        <v>1880</v>
      </c>
      <c r="E7" s="60" t="s">
        <v>1881</v>
      </c>
      <c r="F7" s="60" t="s">
        <v>1882</v>
      </c>
      <c r="G7" s="60" t="s">
        <v>31</v>
      </c>
      <c r="H7" s="60" t="s">
        <v>1883</v>
      </c>
      <c r="I7" s="60" t="s">
        <v>1880</v>
      </c>
      <c r="J7" s="60" t="s">
        <v>1884</v>
      </c>
      <c r="K7" s="60" t="s">
        <v>1885</v>
      </c>
      <c r="L7" s="61">
        <v>262.47000000000003</v>
      </c>
      <c r="M7" s="60" t="s">
        <v>1886</v>
      </c>
      <c r="N7" s="60" t="s">
        <v>31</v>
      </c>
      <c r="O7" s="60" t="s">
        <v>31</v>
      </c>
      <c r="P7" s="60" t="s">
        <v>1887</v>
      </c>
      <c r="Q7" s="60" t="s">
        <v>31</v>
      </c>
      <c r="R7" s="60" t="s">
        <v>1901</v>
      </c>
      <c r="S7" s="58">
        <v>42855</v>
      </c>
      <c r="T7" s="58">
        <v>42855</v>
      </c>
      <c r="U7" s="60" t="s">
        <v>1889</v>
      </c>
      <c r="V7" s="60" t="s">
        <v>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0"/>
  <sheetViews>
    <sheetView workbookViewId="0">
      <selection sqref="A1:V90"/>
    </sheetView>
  </sheetViews>
  <sheetFormatPr defaultRowHeight="15" x14ac:dyDescent="0.25"/>
  <sheetData>
    <row r="1" spans="1:22" ht="17.25" thickTop="1" thickBot="1" x14ac:dyDescent="0.35">
      <c r="A1" s="66" t="s">
        <v>1856</v>
      </c>
      <c r="B1" s="64" t="s">
        <v>1902</v>
      </c>
      <c r="C1" s="63"/>
      <c r="D1" s="63"/>
      <c r="E1" s="63"/>
      <c r="F1" s="63"/>
      <c r="G1" s="63"/>
      <c r="H1" s="63"/>
      <c r="I1" s="63"/>
      <c r="J1" s="63"/>
      <c r="K1" s="63"/>
      <c r="L1" s="63"/>
      <c r="M1" s="63"/>
      <c r="N1" s="63"/>
      <c r="O1" s="63"/>
      <c r="P1" s="63"/>
      <c r="Q1" s="63"/>
      <c r="R1" s="63"/>
      <c r="S1" s="63"/>
      <c r="T1" s="63"/>
      <c r="U1" s="63"/>
      <c r="V1" s="63"/>
    </row>
    <row r="2" spans="1:22" ht="17.25" thickTop="1" thickBot="1" x14ac:dyDescent="0.35">
      <c r="A2" s="66" t="s">
        <v>1</v>
      </c>
      <c r="B2" s="66" t="s">
        <v>1858</v>
      </c>
      <c r="C2" s="66" t="s">
        <v>1859</v>
      </c>
      <c r="D2" s="66" t="s">
        <v>1859</v>
      </c>
      <c r="E2" s="66" t="s">
        <v>1860</v>
      </c>
      <c r="F2" s="66" t="s">
        <v>1861</v>
      </c>
      <c r="G2" s="66" t="s">
        <v>1862</v>
      </c>
      <c r="H2" s="66" t="s">
        <v>1863</v>
      </c>
      <c r="I2" s="66" t="s">
        <v>1864</v>
      </c>
      <c r="J2" s="66" t="s">
        <v>1865</v>
      </c>
      <c r="K2" s="66" t="s">
        <v>1866</v>
      </c>
      <c r="L2" s="70" t="s">
        <v>1867</v>
      </c>
      <c r="M2" s="66" t="s">
        <v>1868</v>
      </c>
      <c r="N2" s="66" t="s">
        <v>1869</v>
      </c>
      <c r="O2" s="66" t="s">
        <v>1870</v>
      </c>
      <c r="P2" s="66" t="s">
        <v>1871</v>
      </c>
      <c r="Q2" s="66" t="s">
        <v>1872</v>
      </c>
      <c r="R2" s="66" t="s">
        <v>1873</v>
      </c>
      <c r="S2" s="66" t="s">
        <v>1874</v>
      </c>
      <c r="T2" s="66" t="s">
        <v>1875</v>
      </c>
      <c r="U2" s="66" t="s">
        <v>1876</v>
      </c>
      <c r="V2" s="66" t="s">
        <v>1877</v>
      </c>
    </row>
    <row r="3" spans="1:22" ht="16.5" thickTop="1" x14ac:dyDescent="0.3">
      <c r="A3" s="67" t="s">
        <v>1193</v>
      </c>
      <c r="B3" s="67" t="s">
        <v>1903</v>
      </c>
      <c r="C3" s="67" t="s">
        <v>1904</v>
      </c>
      <c r="D3" s="67" t="s">
        <v>1905</v>
      </c>
      <c r="E3" s="67" t="s">
        <v>1906</v>
      </c>
      <c r="F3" s="67" t="s">
        <v>1907</v>
      </c>
      <c r="G3" s="67" t="s">
        <v>31</v>
      </c>
      <c r="H3" s="67" t="s">
        <v>31</v>
      </c>
      <c r="I3" s="67" t="s">
        <v>31</v>
      </c>
      <c r="J3" s="67" t="s">
        <v>1851</v>
      </c>
      <c r="K3" s="67" t="s">
        <v>1885</v>
      </c>
      <c r="L3" s="68">
        <v>526073</v>
      </c>
      <c r="M3" s="67" t="s">
        <v>1908</v>
      </c>
      <c r="N3" s="67" t="s">
        <v>31</v>
      </c>
      <c r="O3" s="67" t="s">
        <v>31</v>
      </c>
      <c r="P3" s="67" t="s">
        <v>1909</v>
      </c>
      <c r="Q3" s="67" t="s">
        <v>1910</v>
      </c>
      <c r="R3" s="67" t="s">
        <v>1911</v>
      </c>
      <c r="S3" s="65">
        <v>25658</v>
      </c>
      <c r="T3" s="65">
        <v>25658</v>
      </c>
      <c r="U3" s="67" t="s">
        <v>31</v>
      </c>
      <c r="V3" s="67" t="s">
        <v>1912</v>
      </c>
    </row>
    <row r="4" spans="1:22" ht="15.75" x14ac:dyDescent="0.3">
      <c r="A4" s="67" t="s">
        <v>1193</v>
      </c>
      <c r="B4" s="67" t="s">
        <v>1903</v>
      </c>
      <c r="C4" s="67" t="s">
        <v>1904</v>
      </c>
      <c r="D4" s="67" t="s">
        <v>1905</v>
      </c>
      <c r="E4" s="67" t="s">
        <v>1906</v>
      </c>
      <c r="F4" s="67" t="s">
        <v>1907</v>
      </c>
      <c r="G4" s="67" t="s">
        <v>31</v>
      </c>
      <c r="H4" s="67" t="s">
        <v>31</v>
      </c>
      <c r="I4" s="67" t="s">
        <v>31</v>
      </c>
      <c r="J4" s="67" t="s">
        <v>1851</v>
      </c>
      <c r="K4" s="67" t="s">
        <v>1885</v>
      </c>
      <c r="L4" s="68">
        <v>25</v>
      </c>
      <c r="M4" s="67" t="s">
        <v>1908</v>
      </c>
      <c r="N4" s="67" t="s">
        <v>31</v>
      </c>
      <c r="O4" s="67" t="s">
        <v>31</v>
      </c>
      <c r="P4" s="67" t="s">
        <v>1909</v>
      </c>
      <c r="Q4" s="67" t="s">
        <v>1910</v>
      </c>
      <c r="R4" s="67" t="s">
        <v>1913</v>
      </c>
      <c r="S4" s="65">
        <v>28215</v>
      </c>
      <c r="T4" s="65">
        <v>28215</v>
      </c>
      <c r="U4" s="67" t="s">
        <v>31</v>
      </c>
      <c r="V4" s="67" t="s">
        <v>1914</v>
      </c>
    </row>
    <row r="5" spans="1:22" ht="15.75" x14ac:dyDescent="0.3">
      <c r="A5" s="67" t="s">
        <v>1193</v>
      </c>
      <c r="B5" s="67" t="s">
        <v>1903</v>
      </c>
      <c r="C5" s="67" t="s">
        <v>1904</v>
      </c>
      <c r="D5" s="67" t="s">
        <v>1905</v>
      </c>
      <c r="E5" s="67" t="s">
        <v>1906</v>
      </c>
      <c r="F5" s="67" t="s">
        <v>1915</v>
      </c>
      <c r="G5" s="67" t="s">
        <v>31</v>
      </c>
      <c r="H5" s="67" t="s">
        <v>31</v>
      </c>
      <c r="I5" s="67" t="s">
        <v>31</v>
      </c>
      <c r="J5" s="67" t="s">
        <v>1851</v>
      </c>
      <c r="K5" s="67" t="s">
        <v>1885</v>
      </c>
      <c r="L5" s="68">
        <v>241900</v>
      </c>
      <c r="M5" s="67" t="s">
        <v>1908</v>
      </c>
      <c r="N5" s="67" t="s">
        <v>31</v>
      </c>
      <c r="O5" s="67" t="s">
        <v>31</v>
      </c>
      <c r="P5" s="67" t="s">
        <v>1916</v>
      </c>
      <c r="Q5" s="67" t="s">
        <v>1917</v>
      </c>
      <c r="R5" s="67" t="s">
        <v>1918</v>
      </c>
      <c r="S5" s="65">
        <v>25658</v>
      </c>
      <c r="T5" s="65">
        <v>25658</v>
      </c>
      <c r="U5" s="67" t="s">
        <v>31</v>
      </c>
      <c r="V5" s="67" t="s">
        <v>1912</v>
      </c>
    </row>
    <row r="6" spans="1:22" ht="15.75" x14ac:dyDescent="0.3">
      <c r="A6" s="67" t="s">
        <v>1193</v>
      </c>
      <c r="B6" s="67" t="s">
        <v>1903</v>
      </c>
      <c r="C6" s="67" t="s">
        <v>1904</v>
      </c>
      <c r="D6" s="67" t="s">
        <v>1905</v>
      </c>
      <c r="E6" s="67" t="s">
        <v>1906</v>
      </c>
      <c r="F6" s="67" t="s">
        <v>1919</v>
      </c>
      <c r="G6" s="67" t="s">
        <v>31</v>
      </c>
      <c r="H6" s="67" t="s">
        <v>31</v>
      </c>
      <c r="I6" s="67" t="s">
        <v>31</v>
      </c>
      <c r="J6" s="67" t="s">
        <v>1851</v>
      </c>
      <c r="K6" s="67" t="s">
        <v>1885</v>
      </c>
      <c r="L6" s="68">
        <v>122485</v>
      </c>
      <c r="M6" s="67" t="s">
        <v>1908</v>
      </c>
      <c r="N6" s="67" t="s">
        <v>31</v>
      </c>
      <c r="O6" s="67" t="s">
        <v>31</v>
      </c>
      <c r="P6" s="67" t="s">
        <v>1920</v>
      </c>
      <c r="Q6" s="67" t="s">
        <v>1921</v>
      </c>
      <c r="R6" s="67" t="s">
        <v>1922</v>
      </c>
      <c r="S6" s="65">
        <v>25658</v>
      </c>
      <c r="T6" s="65">
        <v>25658</v>
      </c>
      <c r="U6" s="67" t="s">
        <v>31</v>
      </c>
      <c r="V6" s="67" t="s">
        <v>1912</v>
      </c>
    </row>
    <row r="7" spans="1:22" ht="15.75" x14ac:dyDescent="0.3">
      <c r="A7" s="67" t="s">
        <v>1193</v>
      </c>
      <c r="B7" s="67" t="s">
        <v>1903</v>
      </c>
      <c r="C7" s="67" t="s">
        <v>1904</v>
      </c>
      <c r="D7" s="67" t="s">
        <v>1905</v>
      </c>
      <c r="E7" s="67" t="s">
        <v>1906</v>
      </c>
      <c r="F7" s="67" t="s">
        <v>1923</v>
      </c>
      <c r="G7" s="67" t="s">
        <v>31</v>
      </c>
      <c r="H7" s="67" t="s">
        <v>31</v>
      </c>
      <c r="I7" s="67" t="s">
        <v>31</v>
      </c>
      <c r="J7" s="67" t="s">
        <v>1851</v>
      </c>
      <c r="K7" s="67" t="s">
        <v>1885</v>
      </c>
      <c r="L7" s="68">
        <v>51202</v>
      </c>
      <c r="M7" s="67" t="s">
        <v>1908</v>
      </c>
      <c r="N7" s="67" t="s">
        <v>31</v>
      </c>
      <c r="O7" s="67" t="s">
        <v>31</v>
      </c>
      <c r="P7" s="67" t="s">
        <v>1924</v>
      </c>
      <c r="Q7" s="67" t="s">
        <v>1925</v>
      </c>
      <c r="R7" s="67" t="s">
        <v>1926</v>
      </c>
      <c r="S7" s="65">
        <v>25658</v>
      </c>
      <c r="T7" s="65">
        <v>25658</v>
      </c>
      <c r="U7" s="67" t="s">
        <v>31</v>
      </c>
      <c r="V7" s="67" t="s">
        <v>1912</v>
      </c>
    </row>
    <row r="8" spans="1:22" ht="15.75" x14ac:dyDescent="0.3">
      <c r="A8" s="67" t="s">
        <v>1193</v>
      </c>
      <c r="B8" s="67" t="s">
        <v>1903</v>
      </c>
      <c r="C8" s="67" t="s">
        <v>1904</v>
      </c>
      <c r="D8" s="67" t="s">
        <v>1905</v>
      </c>
      <c r="E8" s="67" t="s">
        <v>1906</v>
      </c>
      <c r="F8" s="67" t="s">
        <v>1927</v>
      </c>
      <c r="G8" s="67" t="s">
        <v>31</v>
      </c>
      <c r="H8" s="67" t="s">
        <v>31</v>
      </c>
      <c r="I8" s="67" t="s">
        <v>31</v>
      </c>
      <c r="J8" s="67" t="s">
        <v>1851</v>
      </c>
      <c r="K8" s="67" t="s">
        <v>1885</v>
      </c>
      <c r="L8" s="68">
        <v>4667</v>
      </c>
      <c r="M8" s="67" t="s">
        <v>1908</v>
      </c>
      <c r="N8" s="67" t="s">
        <v>31</v>
      </c>
      <c r="O8" s="67" t="s">
        <v>31</v>
      </c>
      <c r="P8" s="67" t="s">
        <v>1928</v>
      </c>
      <c r="Q8" s="67" t="s">
        <v>1921</v>
      </c>
      <c r="R8" s="67" t="s">
        <v>1929</v>
      </c>
      <c r="S8" s="65">
        <v>35155</v>
      </c>
      <c r="T8" s="65">
        <v>35155</v>
      </c>
      <c r="U8" s="67" t="s">
        <v>31</v>
      </c>
      <c r="V8" s="67" t="s">
        <v>1930</v>
      </c>
    </row>
    <row r="9" spans="1:22" ht="15.75" x14ac:dyDescent="0.3">
      <c r="A9" s="67" t="s">
        <v>1193</v>
      </c>
      <c r="B9" s="67" t="s">
        <v>1903</v>
      </c>
      <c r="C9" s="67" t="s">
        <v>1904</v>
      </c>
      <c r="D9" s="67" t="s">
        <v>1905</v>
      </c>
      <c r="E9" s="67" t="s">
        <v>1906</v>
      </c>
      <c r="F9" s="67" t="s">
        <v>1927</v>
      </c>
      <c r="G9" s="67" t="s">
        <v>31</v>
      </c>
      <c r="H9" s="67" t="s">
        <v>31</v>
      </c>
      <c r="I9" s="67" t="s">
        <v>31</v>
      </c>
      <c r="J9" s="67" t="s">
        <v>1851</v>
      </c>
      <c r="K9" s="67" t="s">
        <v>1885</v>
      </c>
      <c r="L9" s="68">
        <v>24518</v>
      </c>
      <c r="M9" s="67" t="s">
        <v>1908</v>
      </c>
      <c r="N9" s="67" t="s">
        <v>31</v>
      </c>
      <c r="O9" s="67" t="s">
        <v>31</v>
      </c>
      <c r="P9" s="67" t="s">
        <v>1928</v>
      </c>
      <c r="Q9" s="67" t="s">
        <v>1921</v>
      </c>
      <c r="R9" s="67" t="s">
        <v>1931</v>
      </c>
      <c r="S9" s="65">
        <v>35155</v>
      </c>
      <c r="T9" s="65">
        <v>35155</v>
      </c>
      <c r="U9" s="67" t="s">
        <v>31</v>
      </c>
      <c r="V9" s="67" t="s">
        <v>1932</v>
      </c>
    </row>
    <row r="10" spans="1:22" ht="15.75" x14ac:dyDescent="0.3">
      <c r="A10" s="67" t="s">
        <v>1193</v>
      </c>
      <c r="B10" s="67" t="s">
        <v>1903</v>
      </c>
      <c r="C10" s="67" t="s">
        <v>1904</v>
      </c>
      <c r="D10" s="67" t="s">
        <v>1905</v>
      </c>
      <c r="E10" s="67" t="s">
        <v>1906</v>
      </c>
      <c r="F10" s="67" t="s">
        <v>1927</v>
      </c>
      <c r="G10" s="67" t="s">
        <v>31</v>
      </c>
      <c r="H10" s="67" t="s">
        <v>31</v>
      </c>
      <c r="I10" s="67" t="s">
        <v>31</v>
      </c>
      <c r="J10" s="67" t="s">
        <v>1851</v>
      </c>
      <c r="K10" s="67" t="s">
        <v>1885</v>
      </c>
      <c r="L10" s="68">
        <v>10102</v>
      </c>
      <c r="M10" s="67" t="s">
        <v>1908</v>
      </c>
      <c r="N10" s="67" t="s">
        <v>31</v>
      </c>
      <c r="O10" s="67" t="s">
        <v>31</v>
      </c>
      <c r="P10" s="67" t="s">
        <v>1928</v>
      </c>
      <c r="Q10" s="67" t="s">
        <v>1921</v>
      </c>
      <c r="R10" s="67" t="s">
        <v>1933</v>
      </c>
      <c r="S10" s="65">
        <v>36250</v>
      </c>
      <c r="T10" s="65">
        <v>36250</v>
      </c>
      <c r="U10" s="67" t="s">
        <v>31</v>
      </c>
      <c r="V10" s="67" t="s">
        <v>1934</v>
      </c>
    </row>
    <row r="11" spans="1:22" ht="15.75" x14ac:dyDescent="0.3">
      <c r="A11" s="67" t="s">
        <v>1193</v>
      </c>
      <c r="B11" s="67" t="s">
        <v>1903</v>
      </c>
      <c r="C11" s="67" t="s">
        <v>1904</v>
      </c>
      <c r="D11" s="67" t="s">
        <v>1905</v>
      </c>
      <c r="E11" s="67" t="s">
        <v>1890</v>
      </c>
      <c r="F11" s="67" t="s">
        <v>1891</v>
      </c>
      <c r="G11" s="67" t="s">
        <v>31</v>
      </c>
      <c r="H11" s="67" t="s">
        <v>31</v>
      </c>
      <c r="I11" s="67" t="s">
        <v>31</v>
      </c>
      <c r="J11" s="67" t="s">
        <v>1884</v>
      </c>
      <c r="K11" s="67" t="s">
        <v>1885</v>
      </c>
      <c r="L11" s="68">
        <v>5636503</v>
      </c>
      <c r="M11" s="67" t="s">
        <v>1886</v>
      </c>
      <c r="N11" s="67" t="s">
        <v>31</v>
      </c>
      <c r="O11" s="67" t="s">
        <v>31</v>
      </c>
      <c r="P11" s="67" t="s">
        <v>1935</v>
      </c>
      <c r="Q11" s="67" t="s">
        <v>1936</v>
      </c>
      <c r="R11" s="67" t="s">
        <v>1937</v>
      </c>
      <c r="S11" s="65">
        <v>25658</v>
      </c>
      <c r="T11" s="65">
        <v>25658</v>
      </c>
      <c r="U11" s="67" t="s">
        <v>31</v>
      </c>
      <c r="V11" s="67" t="s">
        <v>1912</v>
      </c>
    </row>
    <row r="12" spans="1:22" ht="15.75" x14ac:dyDescent="0.3">
      <c r="A12" s="67" t="s">
        <v>1193</v>
      </c>
      <c r="B12" s="67" t="s">
        <v>1903</v>
      </c>
      <c r="C12" s="67" t="s">
        <v>1904</v>
      </c>
      <c r="D12" s="67" t="s">
        <v>1905</v>
      </c>
      <c r="E12" s="67" t="s">
        <v>1890</v>
      </c>
      <c r="F12" s="67" t="s">
        <v>1891</v>
      </c>
      <c r="G12" s="67" t="s">
        <v>31</v>
      </c>
      <c r="H12" s="67" t="s">
        <v>31</v>
      </c>
      <c r="I12" s="67" t="s">
        <v>31</v>
      </c>
      <c r="J12" s="67" t="s">
        <v>1884</v>
      </c>
      <c r="K12" s="67" t="s">
        <v>1885</v>
      </c>
      <c r="L12" s="68">
        <v>2948670</v>
      </c>
      <c r="M12" s="67" t="s">
        <v>1886</v>
      </c>
      <c r="N12" s="67" t="s">
        <v>31</v>
      </c>
      <c r="O12" s="67" t="s">
        <v>31</v>
      </c>
      <c r="P12" s="67" t="s">
        <v>1935</v>
      </c>
      <c r="Q12" s="67" t="s">
        <v>1936</v>
      </c>
      <c r="R12" s="67" t="s">
        <v>1938</v>
      </c>
      <c r="S12" s="65">
        <v>25658</v>
      </c>
      <c r="T12" s="65">
        <v>25658</v>
      </c>
      <c r="U12" s="67" t="s">
        <v>31</v>
      </c>
      <c r="V12" s="67" t="s">
        <v>1912</v>
      </c>
    </row>
    <row r="13" spans="1:22" ht="15.75" x14ac:dyDescent="0.3">
      <c r="A13" s="67" t="s">
        <v>1193</v>
      </c>
      <c r="B13" s="67" t="s">
        <v>1903</v>
      </c>
      <c r="C13" s="67" t="s">
        <v>1904</v>
      </c>
      <c r="D13" s="67" t="s">
        <v>1905</v>
      </c>
      <c r="E13" s="67" t="s">
        <v>1890</v>
      </c>
      <c r="F13" s="67" t="s">
        <v>1891</v>
      </c>
      <c r="G13" s="67" t="s">
        <v>31</v>
      </c>
      <c r="H13" s="67" t="s">
        <v>31</v>
      </c>
      <c r="I13" s="67" t="s">
        <v>31</v>
      </c>
      <c r="J13" s="67" t="s">
        <v>1884</v>
      </c>
      <c r="K13" s="67" t="s">
        <v>1885</v>
      </c>
      <c r="L13" s="68">
        <v>957829</v>
      </c>
      <c r="M13" s="67" t="s">
        <v>1886</v>
      </c>
      <c r="N13" s="67" t="s">
        <v>31</v>
      </c>
      <c r="O13" s="67" t="s">
        <v>31</v>
      </c>
      <c r="P13" s="67" t="s">
        <v>1935</v>
      </c>
      <c r="Q13" s="67" t="s">
        <v>1936</v>
      </c>
      <c r="R13" s="67" t="s">
        <v>1939</v>
      </c>
      <c r="S13" s="65">
        <v>32598</v>
      </c>
      <c r="T13" s="65">
        <v>32598</v>
      </c>
      <c r="U13" s="67" t="s">
        <v>31</v>
      </c>
      <c r="V13" s="67" t="s">
        <v>1940</v>
      </c>
    </row>
    <row r="14" spans="1:22" ht="15.75" x14ac:dyDescent="0.3">
      <c r="A14" s="67" t="s">
        <v>1193</v>
      </c>
      <c r="B14" s="67" t="s">
        <v>1903</v>
      </c>
      <c r="C14" s="67" t="s">
        <v>1904</v>
      </c>
      <c r="D14" s="67" t="s">
        <v>1905</v>
      </c>
      <c r="E14" s="67" t="s">
        <v>1890</v>
      </c>
      <c r="F14" s="67" t="s">
        <v>1891</v>
      </c>
      <c r="G14" s="67" t="s">
        <v>31</v>
      </c>
      <c r="H14" s="67" t="s">
        <v>31</v>
      </c>
      <c r="I14" s="67" t="s">
        <v>31</v>
      </c>
      <c r="J14" s="67" t="s">
        <v>1884</v>
      </c>
      <c r="K14" s="67" t="s">
        <v>1885</v>
      </c>
      <c r="L14" s="68">
        <v>262997</v>
      </c>
      <c r="M14" s="67" t="s">
        <v>1886</v>
      </c>
      <c r="N14" s="67" t="s">
        <v>31</v>
      </c>
      <c r="O14" s="67" t="s">
        <v>31</v>
      </c>
      <c r="P14" s="67" t="s">
        <v>1935</v>
      </c>
      <c r="Q14" s="67" t="s">
        <v>1936</v>
      </c>
      <c r="R14" s="67" t="s">
        <v>1941</v>
      </c>
      <c r="S14" s="65">
        <v>32963</v>
      </c>
      <c r="T14" s="65">
        <v>32963</v>
      </c>
      <c r="U14" s="67" t="s">
        <v>31</v>
      </c>
      <c r="V14" s="67" t="s">
        <v>1942</v>
      </c>
    </row>
    <row r="15" spans="1:22" ht="15.75" x14ac:dyDescent="0.3">
      <c r="A15" s="67" t="s">
        <v>1193</v>
      </c>
      <c r="B15" s="67" t="s">
        <v>1903</v>
      </c>
      <c r="C15" s="67" t="s">
        <v>1904</v>
      </c>
      <c r="D15" s="67" t="s">
        <v>1905</v>
      </c>
      <c r="E15" s="67" t="s">
        <v>1890</v>
      </c>
      <c r="F15" s="67" t="s">
        <v>1891</v>
      </c>
      <c r="G15" s="67" t="s">
        <v>31</v>
      </c>
      <c r="H15" s="67" t="s">
        <v>31</v>
      </c>
      <c r="I15" s="67" t="s">
        <v>31</v>
      </c>
      <c r="J15" s="67" t="s">
        <v>1884</v>
      </c>
      <c r="K15" s="67" t="s">
        <v>1885</v>
      </c>
      <c r="L15" s="68">
        <v>69431</v>
      </c>
      <c r="M15" s="67" t="s">
        <v>1886</v>
      </c>
      <c r="N15" s="67" t="s">
        <v>31</v>
      </c>
      <c r="O15" s="67" t="s">
        <v>31</v>
      </c>
      <c r="P15" s="67" t="s">
        <v>1935</v>
      </c>
      <c r="Q15" s="67" t="s">
        <v>1936</v>
      </c>
      <c r="R15" s="67" t="s">
        <v>1943</v>
      </c>
      <c r="S15" s="65">
        <v>34059</v>
      </c>
      <c r="T15" s="65">
        <v>34059</v>
      </c>
      <c r="U15" s="67" t="s">
        <v>31</v>
      </c>
      <c r="V15" s="67" t="s">
        <v>1944</v>
      </c>
    </row>
    <row r="16" spans="1:22" ht="15.75" x14ac:dyDescent="0.3">
      <c r="A16" s="67" t="s">
        <v>1193</v>
      </c>
      <c r="B16" s="67" t="s">
        <v>1903</v>
      </c>
      <c r="C16" s="67" t="s">
        <v>1904</v>
      </c>
      <c r="D16" s="67" t="s">
        <v>1905</v>
      </c>
      <c r="E16" s="67" t="s">
        <v>1945</v>
      </c>
      <c r="F16" s="67" t="s">
        <v>1946</v>
      </c>
      <c r="G16" s="67" t="s">
        <v>31</v>
      </c>
      <c r="H16" s="67" t="s">
        <v>31</v>
      </c>
      <c r="I16" s="67" t="s">
        <v>31</v>
      </c>
      <c r="J16" s="67" t="s">
        <v>1884</v>
      </c>
      <c r="K16" s="67" t="s">
        <v>1885</v>
      </c>
      <c r="L16" s="68">
        <v>23923.18</v>
      </c>
      <c r="M16" s="67" t="s">
        <v>1886</v>
      </c>
      <c r="N16" s="67" t="s">
        <v>31</v>
      </c>
      <c r="O16" s="67" t="s">
        <v>31</v>
      </c>
      <c r="P16" s="67" t="s">
        <v>1947</v>
      </c>
      <c r="Q16" s="67" t="s">
        <v>31</v>
      </c>
      <c r="R16" s="67" t="s">
        <v>1948</v>
      </c>
      <c r="S16" s="65">
        <v>38260</v>
      </c>
      <c r="T16" s="65">
        <v>38260</v>
      </c>
      <c r="U16" s="67" t="s">
        <v>1949</v>
      </c>
      <c r="V16" s="67" t="s">
        <v>31</v>
      </c>
    </row>
    <row r="17" spans="1:22" ht="15.75" x14ac:dyDescent="0.3">
      <c r="A17" s="67" t="s">
        <v>1193</v>
      </c>
      <c r="B17" s="67" t="s">
        <v>1903</v>
      </c>
      <c r="C17" s="67" t="s">
        <v>1904</v>
      </c>
      <c r="D17" s="67" t="s">
        <v>1905</v>
      </c>
      <c r="E17" s="67" t="s">
        <v>1945</v>
      </c>
      <c r="F17" s="67" t="s">
        <v>1946</v>
      </c>
      <c r="G17" s="67" t="s">
        <v>31</v>
      </c>
      <c r="H17" s="67" t="s">
        <v>31</v>
      </c>
      <c r="I17" s="67" t="s">
        <v>31</v>
      </c>
      <c r="J17" s="67" t="s">
        <v>1884</v>
      </c>
      <c r="K17" s="67" t="s">
        <v>1885</v>
      </c>
      <c r="L17" s="68">
        <v>2041.37</v>
      </c>
      <c r="M17" s="67" t="s">
        <v>1886</v>
      </c>
      <c r="N17" s="67" t="s">
        <v>31</v>
      </c>
      <c r="O17" s="67" t="s">
        <v>31</v>
      </c>
      <c r="P17" s="67" t="s">
        <v>1947</v>
      </c>
      <c r="Q17" s="67" t="s">
        <v>31</v>
      </c>
      <c r="R17" s="67" t="s">
        <v>1948</v>
      </c>
      <c r="S17" s="65">
        <v>38291</v>
      </c>
      <c r="T17" s="65">
        <v>38291</v>
      </c>
      <c r="U17" s="67" t="s">
        <v>1949</v>
      </c>
      <c r="V17" s="67" t="s">
        <v>31</v>
      </c>
    </row>
    <row r="18" spans="1:22" ht="15.75" x14ac:dyDescent="0.3">
      <c r="A18" s="67" t="s">
        <v>1193</v>
      </c>
      <c r="B18" s="67" t="s">
        <v>1903</v>
      </c>
      <c r="C18" s="67" t="s">
        <v>1904</v>
      </c>
      <c r="D18" s="67" t="s">
        <v>1905</v>
      </c>
      <c r="E18" s="67" t="s">
        <v>1881</v>
      </c>
      <c r="F18" s="67" t="s">
        <v>1882</v>
      </c>
      <c r="G18" s="67" t="s">
        <v>31</v>
      </c>
      <c r="H18" s="67" t="s">
        <v>31</v>
      </c>
      <c r="I18" s="67" t="s">
        <v>31</v>
      </c>
      <c r="J18" s="67" t="s">
        <v>1851</v>
      </c>
      <c r="K18" s="67" t="s">
        <v>1885</v>
      </c>
      <c r="L18" s="68">
        <v>41896</v>
      </c>
      <c r="M18" s="67" t="s">
        <v>1886</v>
      </c>
      <c r="N18" s="67" t="s">
        <v>31</v>
      </c>
      <c r="O18" s="67" t="s">
        <v>31</v>
      </c>
      <c r="P18" s="67" t="s">
        <v>1950</v>
      </c>
      <c r="Q18" s="67" t="s">
        <v>1951</v>
      </c>
      <c r="R18" s="67" t="s">
        <v>1952</v>
      </c>
      <c r="S18" s="65">
        <v>25658</v>
      </c>
      <c r="T18" s="65">
        <v>25658</v>
      </c>
      <c r="U18" s="67" t="s">
        <v>31</v>
      </c>
      <c r="V18" s="67" t="s">
        <v>1912</v>
      </c>
    </row>
    <row r="19" spans="1:22" ht="15.75" x14ac:dyDescent="0.3">
      <c r="A19" s="67" t="s">
        <v>1193</v>
      </c>
      <c r="B19" s="67" t="s">
        <v>1903</v>
      </c>
      <c r="C19" s="67" t="s">
        <v>1904</v>
      </c>
      <c r="D19" s="67" t="s">
        <v>1905</v>
      </c>
      <c r="E19" s="67" t="s">
        <v>1881</v>
      </c>
      <c r="F19" s="67" t="s">
        <v>1882</v>
      </c>
      <c r="G19" s="67" t="s">
        <v>31</v>
      </c>
      <c r="H19" s="67" t="s">
        <v>31</v>
      </c>
      <c r="I19" s="67" t="s">
        <v>31</v>
      </c>
      <c r="J19" s="67" t="s">
        <v>1851</v>
      </c>
      <c r="K19" s="67" t="s">
        <v>1885</v>
      </c>
      <c r="L19" s="68">
        <v>41983</v>
      </c>
      <c r="M19" s="67" t="s">
        <v>1886</v>
      </c>
      <c r="N19" s="67" t="s">
        <v>31</v>
      </c>
      <c r="O19" s="67" t="s">
        <v>31</v>
      </c>
      <c r="P19" s="67" t="s">
        <v>1950</v>
      </c>
      <c r="Q19" s="67" t="s">
        <v>1951</v>
      </c>
      <c r="R19" s="67" t="s">
        <v>1953</v>
      </c>
      <c r="S19" s="65">
        <v>25658</v>
      </c>
      <c r="T19" s="65">
        <v>25658</v>
      </c>
      <c r="U19" s="67" t="s">
        <v>31</v>
      </c>
      <c r="V19" s="67" t="s">
        <v>1912</v>
      </c>
    </row>
    <row r="20" spans="1:22" ht="15.75" x14ac:dyDescent="0.3">
      <c r="A20" s="67" t="s">
        <v>1193</v>
      </c>
      <c r="B20" s="67" t="s">
        <v>1903</v>
      </c>
      <c r="C20" s="67" t="s">
        <v>1904</v>
      </c>
      <c r="D20" s="67" t="s">
        <v>1905</v>
      </c>
      <c r="E20" s="67" t="s">
        <v>1881</v>
      </c>
      <c r="F20" s="67" t="s">
        <v>1882</v>
      </c>
      <c r="G20" s="67" t="s">
        <v>31</v>
      </c>
      <c r="H20" s="67" t="s">
        <v>31</v>
      </c>
      <c r="I20" s="67" t="s">
        <v>31</v>
      </c>
      <c r="J20" s="67" t="s">
        <v>1884</v>
      </c>
      <c r="K20" s="67" t="s">
        <v>1885</v>
      </c>
      <c r="L20" s="68">
        <v>147117.53</v>
      </c>
      <c r="M20" s="67" t="s">
        <v>1886</v>
      </c>
      <c r="N20" s="67" t="s">
        <v>31</v>
      </c>
      <c r="O20" s="67" t="s">
        <v>31</v>
      </c>
      <c r="P20" s="67" t="s">
        <v>1887</v>
      </c>
      <c r="Q20" s="67" t="s">
        <v>31</v>
      </c>
      <c r="R20" s="67" t="s">
        <v>1954</v>
      </c>
      <c r="S20" s="65">
        <v>40268</v>
      </c>
      <c r="T20" s="65">
        <v>40268</v>
      </c>
      <c r="U20" s="67" t="s">
        <v>1955</v>
      </c>
      <c r="V20" s="67" t="s">
        <v>31</v>
      </c>
    </row>
    <row r="21" spans="1:22" ht="15.75" x14ac:dyDescent="0.3">
      <c r="A21" s="67" t="s">
        <v>1193</v>
      </c>
      <c r="B21" s="67" t="s">
        <v>1903</v>
      </c>
      <c r="C21" s="67" t="s">
        <v>1904</v>
      </c>
      <c r="D21" s="67" t="s">
        <v>1905</v>
      </c>
      <c r="E21" s="67" t="s">
        <v>1881</v>
      </c>
      <c r="F21" s="67" t="s">
        <v>1882</v>
      </c>
      <c r="G21" s="67" t="s">
        <v>31</v>
      </c>
      <c r="H21" s="67" t="s">
        <v>31</v>
      </c>
      <c r="I21" s="67" t="s">
        <v>31</v>
      </c>
      <c r="J21" s="67" t="s">
        <v>1884</v>
      </c>
      <c r="K21" s="67" t="s">
        <v>1885</v>
      </c>
      <c r="L21" s="68">
        <v>578.82000000000005</v>
      </c>
      <c r="M21" s="67" t="s">
        <v>1886</v>
      </c>
      <c r="N21" s="67" t="s">
        <v>31</v>
      </c>
      <c r="O21" s="67" t="s">
        <v>31</v>
      </c>
      <c r="P21" s="67" t="s">
        <v>1887</v>
      </c>
      <c r="Q21" s="67" t="s">
        <v>31</v>
      </c>
      <c r="R21" s="67" t="s">
        <v>1954</v>
      </c>
      <c r="S21" s="65">
        <v>40329</v>
      </c>
      <c r="T21" s="65">
        <v>40329</v>
      </c>
      <c r="U21" s="67" t="s">
        <v>1955</v>
      </c>
      <c r="V21" s="67" t="s">
        <v>31</v>
      </c>
    </row>
    <row r="22" spans="1:22" ht="15.75" x14ac:dyDescent="0.3">
      <c r="A22" s="67" t="s">
        <v>1193</v>
      </c>
      <c r="B22" s="67" t="s">
        <v>1903</v>
      </c>
      <c r="C22" s="67" t="s">
        <v>1904</v>
      </c>
      <c r="D22" s="67" t="s">
        <v>1905</v>
      </c>
      <c r="E22" s="67" t="s">
        <v>1881</v>
      </c>
      <c r="F22" s="67" t="s">
        <v>1882</v>
      </c>
      <c r="G22" s="67" t="s">
        <v>31</v>
      </c>
      <c r="H22" s="67" t="s">
        <v>31</v>
      </c>
      <c r="I22" s="67" t="s">
        <v>31</v>
      </c>
      <c r="J22" s="67" t="s">
        <v>1884</v>
      </c>
      <c r="K22" s="67" t="s">
        <v>1885</v>
      </c>
      <c r="L22" s="68">
        <v>37713.93</v>
      </c>
      <c r="M22" s="67" t="s">
        <v>1886</v>
      </c>
      <c r="N22" s="67" t="s">
        <v>31</v>
      </c>
      <c r="O22" s="67" t="s">
        <v>31</v>
      </c>
      <c r="P22" s="67" t="s">
        <v>1887</v>
      </c>
      <c r="Q22" s="67" t="s">
        <v>31</v>
      </c>
      <c r="R22" s="67" t="s">
        <v>1956</v>
      </c>
      <c r="S22" s="65">
        <v>40633</v>
      </c>
      <c r="T22" s="65">
        <v>40633</v>
      </c>
      <c r="U22" s="67" t="s">
        <v>1957</v>
      </c>
      <c r="V22" s="67" t="s">
        <v>31</v>
      </c>
    </row>
    <row r="23" spans="1:22" ht="15.75" x14ac:dyDescent="0.3">
      <c r="A23" s="67" t="s">
        <v>1193</v>
      </c>
      <c r="B23" s="67" t="s">
        <v>1903</v>
      </c>
      <c r="C23" s="67" t="s">
        <v>1904</v>
      </c>
      <c r="D23" s="67" t="s">
        <v>1905</v>
      </c>
      <c r="E23" s="67" t="s">
        <v>1881</v>
      </c>
      <c r="F23" s="67" t="s">
        <v>1882</v>
      </c>
      <c r="G23" s="67" t="s">
        <v>31</v>
      </c>
      <c r="H23" s="67" t="s">
        <v>31</v>
      </c>
      <c r="I23" s="67" t="s">
        <v>31</v>
      </c>
      <c r="J23" s="67" t="s">
        <v>1884</v>
      </c>
      <c r="K23" s="67" t="s">
        <v>1885</v>
      </c>
      <c r="L23" s="68">
        <v>111.66</v>
      </c>
      <c r="M23" s="67" t="s">
        <v>1886</v>
      </c>
      <c r="N23" s="67" t="s">
        <v>31</v>
      </c>
      <c r="O23" s="67" t="s">
        <v>31</v>
      </c>
      <c r="P23" s="67" t="s">
        <v>1887</v>
      </c>
      <c r="Q23" s="67" t="s">
        <v>31</v>
      </c>
      <c r="R23" s="67" t="s">
        <v>1956</v>
      </c>
      <c r="S23" s="65">
        <v>40999</v>
      </c>
      <c r="T23" s="65">
        <v>40999</v>
      </c>
      <c r="U23" s="67" t="s">
        <v>1957</v>
      </c>
      <c r="V23" s="67" t="s">
        <v>31</v>
      </c>
    </row>
    <row r="24" spans="1:22" ht="15.75" x14ac:dyDescent="0.3">
      <c r="A24" s="67" t="s">
        <v>1193</v>
      </c>
      <c r="B24" s="67" t="s">
        <v>1903</v>
      </c>
      <c r="C24" s="67" t="s">
        <v>1904</v>
      </c>
      <c r="D24" s="67" t="s">
        <v>1905</v>
      </c>
      <c r="E24" s="67" t="s">
        <v>1881</v>
      </c>
      <c r="F24" s="67" t="s">
        <v>1882</v>
      </c>
      <c r="G24" s="67" t="s">
        <v>31</v>
      </c>
      <c r="H24" s="67" t="s">
        <v>31</v>
      </c>
      <c r="I24" s="67" t="s">
        <v>31</v>
      </c>
      <c r="J24" s="67" t="s">
        <v>1884</v>
      </c>
      <c r="K24" s="67" t="s">
        <v>1885</v>
      </c>
      <c r="L24" s="68">
        <v>13629.51</v>
      </c>
      <c r="M24" s="67" t="s">
        <v>1886</v>
      </c>
      <c r="N24" s="67" t="s">
        <v>31</v>
      </c>
      <c r="O24" s="67" t="s">
        <v>31</v>
      </c>
      <c r="P24" s="67" t="s">
        <v>1887</v>
      </c>
      <c r="Q24" s="67" t="s">
        <v>31</v>
      </c>
      <c r="R24" s="67" t="s">
        <v>1958</v>
      </c>
      <c r="S24" s="65">
        <v>41060</v>
      </c>
      <c r="T24" s="65">
        <v>41060</v>
      </c>
      <c r="U24" s="67" t="s">
        <v>1959</v>
      </c>
      <c r="V24" s="67" t="s">
        <v>31</v>
      </c>
    </row>
    <row r="25" spans="1:22" ht="15.75" x14ac:dyDescent="0.3">
      <c r="A25" s="67" t="s">
        <v>1193</v>
      </c>
      <c r="B25" s="67" t="s">
        <v>1903</v>
      </c>
      <c r="C25" s="67" t="s">
        <v>1904</v>
      </c>
      <c r="D25" s="67" t="s">
        <v>1905</v>
      </c>
      <c r="E25" s="67" t="s">
        <v>1881</v>
      </c>
      <c r="F25" s="67" t="s">
        <v>1882</v>
      </c>
      <c r="G25" s="67" t="s">
        <v>31</v>
      </c>
      <c r="H25" s="67" t="s">
        <v>31</v>
      </c>
      <c r="I25" s="67" t="s">
        <v>31</v>
      </c>
      <c r="J25" s="67" t="s">
        <v>1884</v>
      </c>
      <c r="K25" s="67" t="s">
        <v>1885</v>
      </c>
      <c r="L25" s="68">
        <v>13507.35</v>
      </c>
      <c r="M25" s="67" t="s">
        <v>1886</v>
      </c>
      <c r="N25" s="67" t="s">
        <v>31</v>
      </c>
      <c r="O25" s="67" t="s">
        <v>31</v>
      </c>
      <c r="P25" s="67" t="s">
        <v>1887</v>
      </c>
      <c r="Q25" s="67" t="s">
        <v>31</v>
      </c>
      <c r="R25" s="67" t="s">
        <v>1960</v>
      </c>
      <c r="S25" s="65">
        <v>41455</v>
      </c>
      <c r="T25" s="65">
        <v>41455</v>
      </c>
      <c r="U25" s="67" t="s">
        <v>1961</v>
      </c>
      <c r="V25" s="67" t="s">
        <v>31</v>
      </c>
    </row>
    <row r="26" spans="1:22" ht="15.75" x14ac:dyDescent="0.3">
      <c r="A26" s="67" t="s">
        <v>1193</v>
      </c>
      <c r="B26" s="67" t="s">
        <v>1903</v>
      </c>
      <c r="C26" s="67" t="s">
        <v>1904</v>
      </c>
      <c r="D26" s="67" t="s">
        <v>1905</v>
      </c>
      <c r="E26" s="67" t="s">
        <v>1881</v>
      </c>
      <c r="F26" s="67" t="s">
        <v>1882</v>
      </c>
      <c r="G26" s="67" t="s">
        <v>31</v>
      </c>
      <c r="H26" s="67" t="s">
        <v>31</v>
      </c>
      <c r="I26" s="67" t="s">
        <v>31</v>
      </c>
      <c r="J26" s="67" t="s">
        <v>1884</v>
      </c>
      <c r="K26" s="67" t="s">
        <v>1885</v>
      </c>
      <c r="L26" s="68">
        <v>187328.78</v>
      </c>
      <c r="M26" s="67" t="s">
        <v>1886</v>
      </c>
      <c r="N26" s="67" t="s">
        <v>31</v>
      </c>
      <c r="O26" s="67" t="s">
        <v>31</v>
      </c>
      <c r="P26" s="67" t="s">
        <v>1962</v>
      </c>
      <c r="Q26" s="67" t="s">
        <v>31</v>
      </c>
      <c r="R26" s="67" t="s">
        <v>1963</v>
      </c>
      <c r="S26" s="65">
        <v>38077</v>
      </c>
      <c r="T26" s="65">
        <v>38077</v>
      </c>
      <c r="U26" s="67" t="s">
        <v>1964</v>
      </c>
      <c r="V26" s="67" t="s">
        <v>31</v>
      </c>
    </row>
    <row r="27" spans="1:22" ht="15.75" x14ac:dyDescent="0.3">
      <c r="A27" s="67" t="s">
        <v>1193</v>
      </c>
      <c r="B27" s="67" t="s">
        <v>1903</v>
      </c>
      <c r="C27" s="67" t="s">
        <v>1904</v>
      </c>
      <c r="D27" s="67" t="s">
        <v>1905</v>
      </c>
      <c r="E27" s="67" t="s">
        <v>1881</v>
      </c>
      <c r="F27" s="67" t="s">
        <v>1882</v>
      </c>
      <c r="G27" s="67" t="s">
        <v>31</v>
      </c>
      <c r="H27" s="67" t="s">
        <v>31</v>
      </c>
      <c r="I27" s="67" t="s">
        <v>31</v>
      </c>
      <c r="J27" s="67" t="s">
        <v>1884</v>
      </c>
      <c r="K27" s="67" t="s">
        <v>1885</v>
      </c>
      <c r="L27" s="68">
        <v>-4113.26</v>
      </c>
      <c r="M27" s="67" t="s">
        <v>1886</v>
      </c>
      <c r="N27" s="67" t="s">
        <v>31</v>
      </c>
      <c r="O27" s="67" t="s">
        <v>31</v>
      </c>
      <c r="P27" s="67" t="s">
        <v>1962</v>
      </c>
      <c r="Q27" s="67" t="s">
        <v>31</v>
      </c>
      <c r="R27" s="67" t="s">
        <v>1963</v>
      </c>
      <c r="S27" s="65">
        <v>38260</v>
      </c>
      <c r="T27" s="65">
        <v>38260</v>
      </c>
      <c r="U27" s="67" t="s">
        <v>1964</v>
      </c>
      <c r="V27" s="67" t="s">
        <v>31</v>
      </c>
    </row>
    <row r="28" spans="1:22" ht="15.75" x14ac:dyDescent="0.3">
      <c r="A28" s="67" t="s">
        <v>1193</v>
      </c>
      <c r="B28" s="67" t="s">
        <v>1903</v>
      </c>
      <c r="C28" s="67" t="s">
        <v>1904</v>
      </c>
      <c r="D28" s="67" t="s">
        <v>1905</v>
      </c>
      <c r="E28" s="67" t="s">
        <v>1881</v>
      </c>
      <c r="F28" s="67" t="s">
        <v>1882</v>
      </c>
      <c r="G28" s="67" t="s">
        <v>31</v>
      </c>
      <c r="H28" s="67" t="s">
        <v>31</v>
      </c>
      <c r="I28" s="67" t="s">
        <v>31</v>
      </c>
      <c r="J28" s="67" t="s">
        <v>1884</v>
      </c>
      <c r="K28" s="67" t="s">
        <v>1885</v>
      </c>
      <c r="L28" s="68">
        <v>64.45</v>
      </c>
      <c r="M28" s="67" t="s">
        <v>1886</v>
      </c>
      <c r="N28" s="67" t="s">
        <v>31</v>
      </c>
      <c r="O28" s="67" t="s">
        <v>31</v>
      </c>
      <c r="P28" s="67" t="s">
        <v>1962</v>
      </c>
      <c r="Q28" s="67" t="s">
        <v>31</v>
      </c>
      <c r="R28" s="67" t="s">
        <v>1963</v>
      </c>
      <c r="S28" s="65">
        <v>38291</v>
      </c>
      <c r="T28" s="65">
        <v>38291</v>
      </c>
      <c r="U28" s="67" t="s">
        <v>1964</v>
      </c>
      <c r="V28" s="67" t="s">
        <v>31</v>
      </c>
    </row>
    <row r="29" spans="1:22" ht="15.75" x14ac:dyDescent="0.3">
      <c r="A29" s="67" t="s">
        <v>1193</v>
      </c>
      <c r="B29" s="67" t="s">
        <v>1903</v>
      </c>
      <c r="C29" s="67" t="s">
        <v>1904</v>
      </c>
      <c r="D29" s="67" t="s">
        <v>1905</v>
      </c>
      <c r="E29" s="67" t="s">
        <v>1881</v>
      </c>
      <c r="F29" s="67" t="s">
        <v>1882</v>
      </c>
      <c r="G29" s="67" t="s">
        <v>31</v>
      </c>
      <c r="H29" s="67" t="s">
        <v>31</v>
      </c>
      <c r="I29" s="67" t="s">
        <v>31</v>
      </c>
      <c r="J29" s="67" t="s">
        <v>1884</v>
      </c>
      <c r="K29" s="67" t="s">
        <v>1885</v>
      </c>
      <c r="L29" s="68">
        <v>-2.72</v>
      </c>
      <c r="M29" s="67" t="s">
        <v>1886</v>
      </c>
      <c r="N29" s="67" t="s">
        <v>31</v>
      </c>
      <c r="O29" s="67" t="s">
        <v>31</v>
      </c>
      <c r="P29" s="67" t="s">
        <v>1962</v>
      </c>
      <c r="Q29" s="67" t="s">
        <v>31</v>
      </c>
      <c r="R29" s="67" t="s">
        <v>1963</v>
      </c>
      <c r="S29" s="65">
        <v>38352</v>
      </c>
      <c r="T29" s="65">
        <v>38352</v>
      </c>
      <c r="U29" s="67" t="s">
        <v>1964</v>
      </c>
      <c r="V29" s="67" t="s">
        <v>31</v>
      </c>
    </row>
    <row r="30" spans="1:22" ht="15.75" x14ac:dyDescent="0.3">
      <c r="A30" s="67" t="s">
        <v>1193</v>
      </c>
      <c r="B30" s="67" t="s">
        <v>1903</v>
      </c>
      <c r="C30" s="67" t="s">
        <v>1904</v>
      </c>
      <c r="D30" s="67" t="s">
        <v>1905</v>
      </c>
      <c r="E30" s="67" t="s">
        <v>1881</v>
      </c>
      <c r="F30" s="67" t="s">
        <v>1882</v>
      </c>
      <c r="G30" s="67" t="s">
        <v>31</v>
      </c>
      <c r="H30" s="67" t="s">
        <v>31</v>
      </c>
      <c r="I30" s="67" t="s">
        <v>31</v>
      </c>
      <c r="J30" s="67" t="s">
        <v>1884</v>
      </c>
      <c r="K30" s="67" t="s">
        <v>1885</v>
      </c>
      <c r="L30" s="68">
        <v>9172646</v>
      </c>
      <c r="M30" s="67" t="s">
        <v>1886</v>
      </c>
      <c r="N30" s="67" t="s">
        <v>31</v>
      </c>
      <c r="O30" s="67" t="s">
        <v>31</v>
      </c>
      <c r="P30" s="67" t="s">
        <v>1950</v>
      </c>
      <c r="Q30" s="67" t="s">
        <v>1951</v>
      </c>
      <c r="R30" s="67" t="s">
        <v>1965</v>
      </c>
      <c r="S30" s="65">
        <v>25658</v>
      </c>
      <c r="T30" s="65">
        <v>25658</v>
      </c>
      <c r="U30" s="67" t="s">
        <v>31</v>
      </c>
      <c r="V30" s="67" t="s">
        <v>1912</v>
      </c>
    </row>
    <row r="31" spans="1:22" ht="15.75" x14ac:dyDescent="0.3">
      <c r="A31" s="67" t="s">
        <v>1193</v>
      </c>
      <c r="B31" s="67" t="s">
        <v>1903</v>
      </c>
      <c r="C31" s="67" t="s">
        <v>1904</v>
      </c>
      <c r="D31" s="67" t="s">
        <v>1905</v>
      </c>
      <c r="E31" s="67" t="s">
        <v>1881</v>
      </c>
      <c r="F31" s="67" t="s">
        <v>1882</v>
      </c>
      <c r="G31" s="67" t="s">
        <v>31</v>
      </c>
      <c r="H31" s="67" t="s">
        <v>31</v>
      </c>
      <c r="I31" s="67" t="s">
        <v>31</v>
      </c>
      <c r="J31" s="67" t="s">
        <v>1884</v>
      </c>
      <c r="K31" s="67" t="s">
        <v>1885</v>
      </c>
      <c r="L31" s="68">
        <v>453544</v>
      </c>
      <c r="M31" s="67" t="s">
        <v>1886</v>
      </c>
      <c r="N31" s="67" t="s">
        <v>31</v>
      </c>
      <c r="O31" s="67" t="s">
        <v>31</v>
      </c>
      <c r="P31" s="67" t="s">
        <v>1950</v>
      </c>
      <c r="Q31" s="67" t="s">
        <v>1951</v>
      </c>
      <c r="R31" s="67" t="s">
        <v>1966</v>
      </c>
      <c r="S31" s="65">
        <v>25658</v>
      </c>
      <c r="T31" s="65">
        <v>25658</v>
      </c>
      <c r="U31" s="67" t="s">
        <v>31</v>
      </c>
      <c r="V31" s="67" t="s">
        <v>1912</v>
      </c>
    </row>
    <row r="32" spans="1:22" ht="15.75" x14ac:dyDescent="0.3">
      <c r="A32" s="67" t="s">
        <v>1193</v>
      </c>
      <c r="B32" s="67" t="s">
        <v>1903</v>
      </c>
      <c r="C32" s="67" t="s">
        <v>1904</v>
      </c>
      <c r="D32" s="67" t="s">
        <v>1905</v>
      </c>
      <c r="E32" s="67" t="s">
        <v>1881</v>
      </c>
      <c r="F32" s="67" t="s">
        <v>1882</v>
      </c>
      <c r="G32" s="67" t="s">
        <v>31</v>
      </c>
      <c r="H32" s="67" t="s">
        <v>31</v>
      </c>
      <c r="I32" s="67" t="s">
        <v>31</v>
      </c>
      <c r="J32" s="67" t="s">
        <v>1884</v>
      </c>
      <c r="K32" s="67" t="s">
        <v>1885</v>
      </c>
      <c r="L32" s="68">
        <v>3487</v>
      </c>
      <c r="M32" s="67" t="s">
        <v>1886</v>
      </c>
      <c r="N32" s="67" t="s">
        <v>31</v>
      </c>
      <c r="O32" s="67" t="s">
        <v>31</v>
      </c>
      <c r="P32" s="67" t="s">
        <v>1950</v>
      </c>
      <c r="Q32" s="67" t="s">
        <v>1951</v>
      </c>
      <c r="R32" s="67" t="s">
        <v>1967</v>
      </c>
      <c r="S32" s="65">
        <v>25658</v>
      </c>
      <c r="T32" s="65">
        <v>25658</v>
      </c>
      <c r="U32" s="67" t="s">
        <v>31</v>
      </c>
      <c r="V32" s="67" t="s">
        <v>1912</v>
      </c>
    </row>
    <row r="33" spans="1:22" ht="15.75" x14ac:dyDescent="0.3">
      <c r="A33" s="67" t="s">
        <v>1193</v>
      </c>
      <c r="B33" s="67" t="s">
        <v>1903</v>
      </c>
      <c r="C33" s="67" t="s">
        <v>1904</v>
      </c>
      <c r="D33" s="67" t="s">
        <v>1905</v>
      </c>
      <c r="E33" s="67" t="s">
        <v>1881</v>
      </c>
      <c r="F33" s="67" t="s">
        <v>1882</v>
      </c>
      <c r="G33" s="67" t="s">
        <v>31</v>
      </c>
      <c r="H33" s="67" t="s">
        <v>31</v>
      </c>
      <c r="I33" s="67" t="s">
        <v>31</v>
      </c>
      <c r="J33" s="67" t="s">
        <v>1884</v>
      </c>
      <c r="K33" s="67" t="s">
        <v>1885</v>
      </c>
      <c r="L33" s="68">
        <v>10658</v>
      </c>
      <c r="M33" s="67" t="s">
        <v>1886</v>
      </c>
      <c r="N33" s="67" t="s">
        <v>31</v>
      </c>
      <c r="O33" s="67" t="s">
        <v>31</v>
      </c>
      <c r="P33" s="67" t="s">
        <v>1950</v>
      </c>
      <c r="Q33" s="67" t="s">
        <v>1951</v>
      </c>
      <c r="R33" s="67" t="s">
        <v>1968</v>
      </c>
      <c r="S33" s="65">
        <v>25658</v>
      </c>
      <c r="T33" s="65">
        <v>25658</v>
      </c>
      <c r="U33" s="67" t="s">
        <v>31</v>
      </c>
      <c r="V33" s="67" t="s">
        <v>1912</v>
      </c>
    </row>
    <row r="34" spans="1:22" ht="15.75" x14ac:dyDescent="0.3">
      <c r="A34" s="67" t="s">
        <v>1193</v>
      </c>
      <c r="B34" s="67" t="s">
        <v>1903</v>
      </c>
      <c r="C34" s="67" t="s">
        <v>1904</v>
      </c>
      <c r="D34" s="67" t="s">
        <v>1905</v>
      </c>
      <c r="E34" s="67" t="s">
        <v>1881</v>
      </c>
      <c r="F34" s="67" t="s">
        <v>1882</v>
      </c>
      <c r="G34" s="67" t="s">
        <v>31</v>
      </c>
      <c r="H34" s="67" t="s">
        <v>31</v>
      </c>
      <c r="I34" s="67" t="s">
        <v>31</v>
      </c>
      <c r="J34" s="67" t="s">
        <v>1884</v>
      </c>
      <c r="K34" s="67" t="s">
        <v>1885</v>
      </c>
      <c r="L34" s="68">
        <v>144976</v>
      </c>
      <c r="M34" s="67" t="s">
        <v>1886</v>
      </c>
      <c r="N34" s="67" t="s">
        <v>31</v>
      </c>
      <c r="O34" s="67" t="s">
        <v>31</v>
      </c>
      <c r="P34" s="67" t="s">
        <v>1950</v>
      </c>
      <c r="Q34" s="67" t="s">
        <v>1951</v>
      </c>
      <c r="R34" s="67" t="s">
        <v>1969</v>
      </c>
      <c r="S34" s="65">
        <v>25658</v>
      </c>
      <c r="T34" s="65">
        <v>25658</v>
      </c>
      <c r="U34" s="67" t="s">
        <v>31</v>
      </c>
      <c r="V34" s="67" t="s">
        <v>1912</v>
      </c>
    </row>
    <row r="35" spans="1:22" ht="15.75" x14ac:dyDescent="0.3">
      <c r="A35" s="67" t="s">
        <v>1193</v>
      </c>
      <c r="B35" s="67" t="s">
        <v>1903</v>
      </c>
      <c r="C35" s="67" t="s">
        <v>1904</v>
      </c>
      <c r="D35" s="67" t="s">
        <v>1905</v>
      </c>
      <c r="E35" s="67" t="s">
        <v>1881</v>
      </c>
      <c r="F35" s="67" t="s">
        <v>1882</v>
      </c>
      <c r="G35" s="67" t="s">
        <v>31</v>
      </c>
      <c r="H35" s="67" t="s">
        <v>31</v>
      </c>
      <c r="I35" s="67" t="s">
        <v>31</v>
      </c>
      <c r="J35" s="67" t="s">
        <v>1884</v>
      </c>
      <c r="K35" s="67" t="s">
        <v>1885</v>
      </c>
      <c r="L35" s="68">
        <v>537589</v>
      </c>
      <c r="M35" s="67" t="s">
        <v>1886</v>
      </c>
      <c r="N35" s="67" t="s">
        <v>31</v>
      </c>
      <c r="O35" s="67" t="s">
        <v>31</v>
      </c>
      <c r="P35" s="67" t="s">
        <v>1950</v>
      </c>
      <c r="Q35" s="67" t="s">
        <v>1951</v>
      </c>
      <c r="R35" s="67" t="s">
        <v>1970</v>
      </c>
      <c r="S35" s="65">
        <v>25658</v>
      </c>
      <c r="T35" s="65">
        <v>25658</v>
      </c>
      <c r="U35" s="67" t="s">
        <v>31</v>
      </c>
      <c r="V35" s="67" t="s">
        <v>1912</v>
      </c>
    </row>
    <row r="36" spans="1:22" ht="15.75" x14ac:dyDescent="0.3">
      <c r="A36" s="67" t="s">
        <v>1193</v>
      </c>
      <c r="B36" s="67" t="s">
        <v>1903</v>
      </c>
      <c r="C36" s="67" t="s">
        <v>1904</v>
      </c>
      <c r="D36" s="67" t="s">
        <v>1905</v>
      </c>
      <c r="E36" s="67" t="s">
        <v>1881</v>
      </c>
      <c r="F36" s="67" t="s">
        <v>1882</v>
      </c>
      <c r="G36" s="67" t="s">
        <v>31</v>
      </c>
      <c r="H36" s="67" t="s">
        <v>31</v>
      </c>
      <c r="I36" s="67" t="s">
        <v>31</v>
      </c>
      <c r="J36" s="67" t="s">
        <v>1884</v>
      </c>
      <c r="K36" s="67" t="s">
        <v>1885</v>
      </c>
      <c r="L36" s="68">
        <v>346369</v>
      </c>
      <c r="M36" s="67" t="s">
        <v>1886</v>
      </c>
      <c r="N36" s="67" t="s">
        <v>31</v>
      </c>
      <c r="O36" s="67" t="s">
        <v>31</v>
      </c>
      <c r="P36" s="67" t="s">
        <v>1950</v>
      </c>
      <c r="Q36" s="67" t="s">
        <v>1951</v>
      </c>
      <c r="R36" s="67" t="s">
        <v>1971</v>
      </c>
      <c r="S36" s="65">
        <v>25658</v>
      </c>
      <c r="T36" s="65">
        <v>25658</v>
      </c>
      <c r="U36" s="67" t="s">
        <v>31</v>
      </c>
      <c r="V36" s="67" t="s">
        <v>1912</v>
      </c>
    </row>
    <row r="37" spans="1:22" ht="15.75" x14ac:dyDescent="0.3">
      <c r="A37" s="67" t="s">
        <v>1193</v>
      </c>
      <c r="B37" s="67" t="s">
        <v>1903</v>
      </c>
      <c r="C37" s="67" t="s">
        <v>1904</v>
      </c>
      <c r="D37" s="67" t="s">
        <v>1905</v>
      </c>
      <c r="E37" s="67" t="s">
        <v>1881</v>
      </c>
      <c r="F37" s="67" t="s">
        <v>1882</v>
      </c>
      <c r="G37" s="67" t="s">
        <v>31</v>
      </c>
      <c r="H37" s="67" t="s">
        <v>31</v>
      </c>
      <c r="I37" s="67" t="s">
        <v>31</v>
      </c>
      <c r="J37" s="67" t="s">
        <v>1884</v>
      </c>
      <c r="K37" s="67" t="s">
        <v>1885</v>
      </c>
      <c r="L37" s="68">
        <v>30528</v>
      </c>
      <c r="M37" s="67" t="s">
        <v>1886</v>
      </c>
      <c r="N37" s="67" t="s">
        <v>31</v>
      </c>
      <c r="O37" s="67" t="s">
        <v>31</v>
      </c>
      <c r="P37" s="67" t="s">
        <v>1950</v>
      </c>
      <c r="Q37" s="67" t="s">
        <v>1951</v>
      </c>
      <c r="R37" s="67" t="s">
        <v>1972</v>
      </c>
      <c r="S37" s="65">
        <v>26754</v>
      </c>
      <c r="T37" s="65">
        <v>26754</v>
      </c>
      <c r="U37" s="67" t="s">
        <v>31</v>
      </c>
      <c r="V37" s="67" t="s">
        <v>1973</v>
      </c>
    </row>
    <row r="38" spans="1:22" ht="15.75" x14ac:dyDescent="0.3">
      <c r="A38" s="67" t="s">
        <v>1193</v>
      </c>
      <c r="B38" s="67" t="s">
        <v>1903</v>
      </c>
      <c r="C38" s="67" t="s">
        <v>1904</v>
      </c>
      <c r="D38" s="67" t="s">
        <v>1905</v>
      </c>
      <c r="E38" s="67" t="s">
        <v>1881</v>
      </c>
      <c r="F38" s="67" t="s">
        <v>1882</v>
      </c>
      <c r="G38" s="67" t="s">
        <v>31</v>
      </c>
      <c r="H38" s="67" t="s">
        <v>31</v>
      </c>
      <c r="I38" s="67" t="s">
        <v>31</v>
      </c>
      <c r="J38" s="67" t="s">
        <v>1884</v>
      </c>
      <c r="K38" s="67" t="s">
        <v>1885</v>
      </c>
      <c r="L38" s="68">
        <v>280197</v>
      </c>
      <c r="M38" s="67" t="s">
        <v>1886</v>
      </c>
      <c r="N38" s="67" t="s">
        <v>31</v>
      </c>
      <c r="O38" s="67" t="s">
        <v>31</v>
      </c>
      <c r="P38" s="67" t="s">
        <v>1950</v>
      </c>
      <c r="Q38" s="67" t="s">
        <v>1951</v>
      </c>
      <c r="R38" s="67" t="s">
        <v>1974</v>
      </c>
      <c r="S38" s="65">
        <v>32598</v>
      </c>
      <c r="T38" s="65">
        <v>32598</v>
      </c>
      <c r="U38" s="67" t="s">
        <v>31</v>
      </c>
      <c r="V38" s="67" t="s">
        <v>1940</v>
      </c>
    </row>
    <row r="39" spans="1:22" ht="15.75" x14ac:dyDescent="0.3">
      <c r="A39" s="67" t="s">
        <v>1193</v>
      </c>
      <c r="B39" s="67" t="s">
        <v>1903</v>
      </c>
      <c r="C39" s="67" t="s">
        <v>1904</v>
      </c>
      <c r="D39" s="67" t="s">
        <v>1905</v>
      </c>
      <c r="E39" s="67" t="s">
        <v>1881</v>
      </c>
      <c r="F39" s="67" t="s">
        <v>1882</v>
      </c>
      <c r="G39" s="67" t="s">
        <v>31</v>
      </c>
      <c r="H39" s="67" t="s">
        <v>31</v>
      </c>
      <c r="I39" s="67" t="s">
        <v>31</v>
      </c>
      <c r="J39" s="67" t="s">
        <v>1884</v>
      </c>
      <c r="K39" s="67" t="s">
        <v>1885</v>
      </c>
      <c r="L39" s="68">
        <v>122352</v>
      </c>
      <c r="M39" s="67" t="s">
        <v>1886</v>
      </c>
      <c r="N39" s="67" t="s">
        <v>31</v>
      </c>
      <c r="O39" s="67" t="s">
        <v>31</v>
      </c>
      <c r="P39" s="67" t="s">
        <v>1950</v>
      </c>
      <c r="Q39" s="67" t="s">
        <v>1951</v>
      </c>
      <c r="R39" s="67" t="s">
        <v>1975</v>
      </c>
      <c r="S39" s="65">
        <v>32598</v>
      </c>
      <c r="T39" s="65">
        <v>32598</v>
      </c>
      <c r="U39" s="67" t="s">
        <v>31</v>
      </c>
      <c r="V39" s="67" t="s">
        <v>1940</v>
      </c>
    </row>
    <row r="40" spans="1:22" ht="15.75" x14ac:dyDescent="0.3">
      <c r="A40" s="67" t="s">
        <v>1193</v>
      </c>
      <c r="B40" s="67" t="s">
        <v>1903</v>
      </c>
      <c r="C40" s="67" t="s">
        <v>1904</v>
      </c>
      <c r="D40" s="67" t="s">
        <v>1905</v>
      </c>
      <c r="E40" s="67" t="s">
        <v>1881</v>
      </c>
      <c r="F40" s="67" t="s">
        <v>1882</v>
      </c>
      <c r="G40" s="67" t="s">
        <v>31</v>
      </c>
      <c r="H40" s="67" t="s">
        <v>31</v>
      </c>
      <c r="I40" s="67" t="s">
        <v>31</v>
      </c>
      <c r="J40" s="67" t="s">
        <v>1884</v>
      </c>
      <c r="K40" s="67" t="s">
        <v>1885</v>
      </c>
      <c r="L40" s="68">
        <v>250244</v>
      </c>
      <c r="M40" s="67" t="s">
        <v>1886</v>
      </c>
      <c r="N40" s="67" t="s">
        <v>31</v>
      </c>
      <c r="O40" s="67" t="s">
        <v>31</v>
      </c>
      <c r="P40" s="67" t="s">
        <v>1950</v>
      </c>
      <c r="Q40" s="67" t="s">
        <v>1951</v>
      </c>
      <c r="R40" s="67" t="s">
        <v>1976</v>
      </c>
      <c r="S40" s="65">
        <v>32598</v>
      </c>
      <c r="T40" s="65">
        <v>32598</v>
      </c>
      <c r="U40" s="67" t="s">
        <v>31</v>
      </c>
      <c r="V40" s="67" t="s">
        <v>1977</v>
      </c>
    </row>
    <row r="41" spans="1:22" ht="15.75" x14ac:dyDescent="0.3">
      <c r="A41" s="67" t="s">
        <v>1193</v>
      </c>
      <c r="B41" s="67" t="s">
        <v>1903</v>
      </c>
      <c r="C41" s="67" t="s">
        <v>1904</v>
      </c>
      <c r="D41" s="67" t="s">
        <v>1905</v>
      </c>
      <c r="E41" s="67" t="s">
        <v>1881</v>
      </c>
      <c r="F41" s="67" t="s">
        <v>1882</v>
      </c>
      <c r="G41" s="67" t="s">
        <v>31</v>
      </c>
      <c r="H41" s="67" t="s">
        <v>31</v>
      </c>
      <c r="I41" s="67" t="s">
        <v>31</v>
      </c>
      <c r="J41" s="67" t="s">
        <v>1884</v>
      </c>
      <c r="K41" s="67" t="s">
        <v>1885</v>
      </c>
      <c r="L41" s="68">
        <v>557881</v>
      </c>
      <c r="M41" s="67" t="s">
        <v>1886</v>
      </c>
      <c r="N41" s="67" t="s">
        <v>31</v>
      </c>
      <c r="O41" s="67" t="s">
        <v>31</v>
      </c>
      <c r="P41" s="67" t="s">
        <v>1950</v>
      </c>
      <c r="Q41" s="67" t="s">
        <v>1951</v>
      </c>
      <c r="R41" s="67" t="s">
        <v>1978</v>
      </c>
      <c r="S41" s="65">
        <v>33328</v>
      </c>
      <c r="T41" s="65">
        <v>33328</v>
      </c>
      <c r="U41" s="67" t="s">
        <v>31</v>
      </c>
      <c r="V41" s="67" t="s">
        <v>1979</v>
      </c>
    </row>
    <row r="42" spans="1:22" ht="15.75" x14ac:dyDescent="0.3">
      <c r="A42" s="67" t="s">
        <v>1193</v>
      </c>
      <c r="B42" s="67" t="s">
        <v>1903</v>
      </c>
      <c r="C42" s="67" t="s">
        <v>1904</v>
      </c>
      <c r="D42" s="67" t="s">
        <v>1905</v>
      </c>
      <c r="E42" s="67" t="s">
        <v>1881</v>
      </c>
      <c r="F42" s="67" t="s">
        <v>1882</v>
      </c>
      <c r="G42" s="67" t="s">
        <v>31</v>
      </c>
      <c r="H42" s="67" t="s">
        <v>31</v>
      </c>
      <c r="I42" s="67" t="s">
        <v>31</v>
      </c>
      <c r="J42" s="67" t="s">
        <v>1884</v>
      </c>
      <c r="K42" s="67" t="s">
        <v>1885</v>
      </c>
      <c r="L42" s="68">
        <v>541591</v>
      </c>
      <c r="M42" s="67" t="s">
        <v>1886</v>
      </c>
      <c r="N42" s="67" t="s">
        <v>31</v>
      </c>
      <c r="O42" s="67" t="s">
        <v>31</v>
      </c>
      <c r="P42" s="67" t="s">
        <v>1950</v>
      </c>
      <c r="Q42" s="67" t="s">
        <v>1951</v>
      </c>
      <c r="R42" s="67" t="s">
        <v>1980</v>
      </c>
      <c r="S42" s="65">
        <v>34789</v>
      </c>
      <c r="T42" s="65">
        <v>34789</v>
      </c>
      <c r="U42" s="67" t="s">
        <v>31</v>
      </c>
      <c r="V42" s="67" t="s">
        <v>1981</v>
      </c>
    </row>
    <row r="43" spans="1:22" ht="15.75" x14ac:dyDescent="0.3">
      <c r="A43" s="67" t="s">
        <v>1193</v>
      </c>
      <c r="B43" s="67" t="s">
        <v>1903</v>
      </c>
      <c r="C43" s="67" t="s">
        <v>1904</v>
      </c>
      <c r="D43" s="67" t="s">
        <v>1905</v>
      </c>
      <c r="E43" s="67" t="s">
        <v>1881</v>
      </c>
      <c r="F43" s="67" t="s">
        <v>1882</v>
      </c>
      <c r="G43" s="67" t="s">
        <v>31</v>
      </c>
      <c r="H43" s="67" t="s">
        <v>31</v>
      </c>
      <c r="I43" s="67" t="s">
        <v>31</v>
      </c>
      <c r="J43" s="67" t="s">
        <v>1884</v>
      </c>
      <c r="K43" s="67" t="s">
        <v>1885</v>
      </c>
      <c r="L43" s="68">
        <v>51664.47</v>
      </c>
      <c r="M43" s="67" t="s">
        <v>1886</v>
      </c>
      <c r="N43" s="67" t="s">
        <v>31</v>
      </c>
      <c r="O43" s="67" t="s">
        <v>31</v>
      </c>
      <c r="P43" s="67" t="s">
        <v>1982</v>
      </c>
      <c r="Q43" s="67" t="s">
        <v>1983</v>
      </c>
      <c r="R43" s="67" t="s">
        <v>1984</v>
      </c>
      <c r="S43" s="65">
        <v>38533</v>
      </c>
      <c r="T43" s="65">
        <v>38533</v>
      </c>
      <c r="U43" s="67" t="s">
        <v>1985</v>
      </c>
      <c r="V43" s="67" t="s">
        <v>31</v>
      </c>
    </row>
    <row r="44" spans="1:22" ht="15.75" x14ac:dyDescent="0.3">
      <c r="A44" s="67" t="s">
        <v>1193</v>
      </c>
      <c r="B44" s="67" t="s">
        <v>1903</v>
      </c>
      <c r="C44" s="67" t="s">
        <v>1904</v>
      </c>
      <c r="D44" s="67" t="s">
        <v>1905</v>
      </c>
      <c r="E44" s="67" t="s">
        <v>1881</v>
      </c>
      <c r="F44" s="67" t="s">
        <v>1882</v>
      </c>
      <c r="G44" s="67" t="s">
        <v>31</v>
      </c>
      <c r="H44" s="67" t="s">
        <v>31</v>
      </c>
      <c r="I44" s="67" t="s">
        <v>31</v>
      </c>
      <c r="J44" s="67" t="s">
        <v>1884</v>
      </c>
      <c r="K44" s="67" t="s">
        <v>1885</v>
      </c>
      <c r="L44" s="68">
        <v>4159.72</v>
      </c>
      <c r="M44" s="67" t="s">
        <v>1886</v>
      </c>
      <c r="N44" s="67" t="s">
        <v>31</v>
      </c>
      <c r="O44" s="67" t="s">
        <v>31</v>
      </c>
      <c r="P44" s="67" t="s">
        <v>1982</v>
      </c>
      <c r="Q44" s="67" t="s">
        <v>1983</v>
      </c>
      <c r="R44" s="67" t="s">
        <v>1984</v>
      </c>
      <c r="S44" s="65">
        <v>38564</v>
      </c>
      <c r="T44" s="65">
        <v>38533</v>
      </c>
      <c r="U44" s="67" t="s">
        <v>1985</v>
      </c>
      <c r="V44" s="67" t="s">
        <v>31</v>
      </c>
    </row>
    <row r="45" spans="1:22" ht="15.75" x14ac:dyDescent="0.3">
      <c r="A45" s="67" t="s">
        <v>1193</v>
      </c>
      <c r="B45" s="67" t="s">
        <v>1903</v>
      </c>
      <c r="C45" s="67" t="s">
        <v>1904</v>
      </c>
      <c r="D45" s="67" t="s">
        <v>1905</v>
      </c>
      <c r="E45" s="67" t="s">
        <v>1881</v>
      </c>
      <c r="F45" s="67" t="s">
        <v>1882</v>
      </c>
      <c r="G45" s="67" t="s">
        <v>31</v>
      </c>
      <c r="H45" s="67" t="s">
        <v>31</v>
      </c>
      <c r="I45" s="67" t="s">
        <v>31</v>
      </c>
      <c r="J45" s="67" t="s">
        <v>1884</v>
      </c>
      <c r="K45" s="67" t="s">
        <v>1885</v>
      </c>
      <c r="L45" s="68">
        <v>83.4</v>
      </c>
      <c r="M45" s="67" t="s">
        <v>1886</v>
      </c>
      <c r="N45" s="67" t="s">
        <v>31</v>
      </c>
      <c r="O45" s="67" t="s">
        <v>31</v>
      </c>
      <c r="P45" s="67" t="s">
        <v>1982</v>
      </c>
      <c r="Q45" s="67" t="s">
        <v>1983</v>
      </c>
      <c r="R45" s="67" t="s">
        <v>1984</v>
      </c>
      <c r="S45" s="65">
        <v>38625</v>
      </c>
      <c r="T45" s="65">
        <v>38533</v>
      </c>
      <c r="U45" s="67" t="s">
        <v>1985</v>
      </c>
      <c r="V45" s="67" t="s">
        <v>31</v>
      </c>
    </row>
    <row r="46" spans="1:22" ht="15.75" x14ac:dyDescent="0.3">
      <c r="A46" s="67" t="s">
        <v>1193</v>
      </c>
      <c r="B46" s="67" t="s">
        <v>1903</v>
      </c>
      <c r="C46" s="67" t="s">
        <v>1904</v>
      </c>
      <c r="D46" s="67" t="s">
        <v>1905</v>
      </c>
      <c r="E46" s="67" t="s">
        <v>1881</v>
      </c>
      <c r="F46" s="67" t="s">
        <v>1882</v>
      </c>
      <c r="G46" s="67" t="s">
        <v>31</v>
      </c>
      <c r="H46" s="67" t="s">
        <v>31</v>
      </c>
      <c r="I46" s="67" t="s">
        <v>31</v>
      </c>
      <c r="J46" s="67" t="s">
        <v>1884</v>
      </c>
      <c r="K46" s="67" t="s">
        <v>1885</v>
      </c>
      <c r="L46" s="68">
        <v>-83.4</v>
      </c>
      <c r="M46" s="67" t="s">
        <v>1886</v>
      </c>
      <c r="N46" s="67" t="s">
        <v>31</v>
      </c>
      <c r="O46" s="67" t="s">
        <v>31</v>
      </c>
      <c r="P46" s="67" t="s">
        <v>1982</v>
      </c>
      <c r="Q46" s="67" t="s">
        <v>1983</v>
      </c>
      <c r="R46" s="67" t="s">
        <v>1984</v>
      </c>
      <c r="S46" s="65">
        <v>38656</v>
      </c>
      <c r="T46" s="65">
        <v>38533</v>
      </c>
      <c r="U46" s="67" t="s">
        <v>1985</v>
      </c>
      <c r="V46" s="67" t="s">
        <v>31</v>
      </c>
    </row>
    <row r="47" spans="1:22" ht="15.75" x14ac:dyDescent="0.3">
      <c r="A47" s="67" t="s">
        <v>1193</v>
      </c>
      <c r="B47" s="67" t="s">
        <v>1903</v>
      </c>
      <c r="C47" s="67" t="s">
        <v>1904</v>
      </c>
      <c r="D47" s="67" t="s">
        <v>1905</v>
      </c>
      <c r="E47" s="67" t="s">
        <v>1881</v>
      </c>
      <c r="F47" s="67" t="s">
        <v>1882</v>
      </c>
      <c r="G47" s="67" t="s">
        <v>31</v>
      </c>
      <c r="H47" s="67" t="s">
        <v>31</v>
      </c>
      <c r="I47" s="67" t="s">
        <v>31</v>
      </c>
      <c r="J47" s="67" t="s">
        <v>1884</v>
      </c>
      <c r="K47" s="67" t="s">
        <v>1885</v>
      </c>
      <c r="L47" s="68">
        <v>-109223.89</v>
      </c>
      <c r="M47" s="67" t="s">
        <v>1886</v>
      </c>
      <c r="N47" s="67" t="s">
        <v>31</v>
      </c>
      <c r="O47" s="67" t="s">
        <v>31</v>
      </c>
      <c r="P47" s="67" t="s">
        <v>1982</v>
      </c>
      <c r="Q47" s="67" t="s">
        <v>1983</v>
      </c>
      <c r="R47" s="67" t="s">
        <v>1984</v>
      </c>
      <c r="S47" s="65">
        <v>38717</v>
      </c>
      <c r="T47" s="65">
        <v>38533</v>
      </c>
      <c r="U47" s="67" t="s">
        <v>1985</v>
      </c>
      <c r="V47" s="67" t="s">
        <v>31</v>
      </c>
    </row>
    <row r="48" spans="1:22" ht="15.75" x14ac:dyDescent="0.3">
      <c r="A48" s="67" t="s">
        <v>1193</v>
      </c>
      <c r="B48" s="67" t="s">
        <v>1903</v>
      </c>
      <c r="C48" s="67" t="s">
        <v>1904</v>
      </c>
      <c r="D48" s="67" t="s">
        <v>1905</v>
      </c>
      <c r="E48" s="67" t="s">
        <v>1881</v>
      </c>
      <c r="F48" s="67" t="s">
        <v>1986</v>
      </c>
      <c r="G48" s="67" t="s">
        <v>31</v>
      </c>
      <c r="H48" s="67" t="s">
        <v>31</v>
      </c>
      <c r="I48" s="67" t="s">
        <v>31</v>
      </c>
      <c r="J48" s="67" t="s">
        <v>1884</v>
      </c>
      <c r="K48" s="67" t="s">
        <v>1885</v>
      </c>
      <c r="L48" s="68">
        <v>135</v>
      </c>
      <c r="M48" s="67" t="s">
        <v>1886</v>
      </c>
      <c r="N48" s="67" t="s">
        <v>31</v>
      </c>
      <c r="O48" s="67" t="s">
        <v>31</v>
      </c>
      <c r="P48" s="67" t="s">
        <v>1987</v>
      </c>
      <c r="Q48" s="67" t="s">
        <v>1988</v>
      </c>
      <c r="R48" s="67" t="s">
        <v>1989</v>
      </c>
      <c r="S48" s="65">
        <v>25658</v>
      </c>
      <c r="T48" s="65">
        <v>25658</v>
      </c>
      <c r="U48" s="67" t="s">
        <v>31</v>
      </c>
      <c r="V48" s="67" t="s">
        <v>1912</v>
      </c>
    </row>
    <row r="49" spans="1:22" ht="15.75" x14ac:dyDescent="0.3">
      <c r="A49" s="67" t="s">
        <v>1193</v>
      </c>
      <c r="B49" s="67" t="s">
        <v>1903</v>
      </c>
      <c r="C49" s="67" t="s">
        <v>1904</v>
      </c>
      <c r="D49" s="67" t="s">
        <v>1905</v>
      </c>
      <c r="E49" s="67" t="s">
        <v>1881</v>
      </c>
      <c r="F49" s="67" t="s">
        <v>1986</v>
      </c>
      <c r="G49" s="67" t="s">
        <v>31</v>
      </c>
      <c r="H49" s="67" t="s">
        <v>31</v>
      </c>
      <c r="I49" s="67" t="s">
        <v>31</v>
      </c>
      <c r="J49" s="67" t="s">
        <v>1884</v>
      </c>
      <c r="K49" s="67" t="s">
        <v>1885</v>
      </c>
      <c r="L49" s="68">
        <v>191</v>
      </c>
      <c r="M49" s="67" t="s">
        <v>1886</v>
      </c>
      <c r="N49" s="67" t="s">
        <v>31</v>
      </c>
      <c r="O49" s="67" t="s">
        <v>31</v>
      </c>
      <c r="P49" s="67" t="s">
        <v>1987</v>
      </c>
      <c r="Q49" s="67" t="s">
        <v>1988</v>
      </c>
      <c r="R49" s="67" t="s">
        <v>1990</v>
      </c>
      <c r="S49" s="65">
        <v>25658</v>
      </c>
      <c r="T49" s="65">
        <v>25658</v>
      </c>
      <c r="U49" s="67" t="s">
        <v>31</v>
      </c>
      <c r="V49" s="67" t="s">
        <v>1912</v>
      </c>
    </row>
    <row r="50" spans="1:22" ht="15.75" x14ac:dyDescent="0.3">
      <c r="A50" s="67" t="s">
        <v>1193</v>
      </c>
      <c r="B50" s="67" t="s">
        <v>1903</v>
      </c>
      <c r="C50" s="67" t="s">
        <v>1904</v>
      </c>
      <c r="D50" s="67" t="s">
        <v>1905</v>
      </c>
      <c r="E50" s="67" t="s">
        <v>1881</v>
      </c>
      <c r="F50" s="67" t="s">
        <v>1986</v>
      </c>
      <c r="G50" s="67" t="s">
        <v>31</v>
      </c>
      <c r="H50" s="67" t="s">
        <v>31</v>
      </c>
      <c r="I50" s="67" t="s">
        <v>31</v>
      </c>
      <c r="J50" s="67" t="s">
        <v>1884</v>
      </c>
      <c r="K50" s="67" t="s">
        <v>1885</v>
      </c>
      <c r="L50" s="68">
        <v>35655</v>
      </c>
      <c r="M50" s="67" t="s">
        <v>1886</v>
      </c>
      <c r="N50" s="67" t="s">
        <v>31</v>
      </c>
      <c r="O50" s="67" t="s">
        <v>31</v>
      </c>
      <c r="P50" s="67" t="s">
        <v>1987</v>
      </c>
      <c r="Q50" s="67" t="s">
        <v>1988</v>
      </c>
      <c r="R50" s="67" t="s">
        <v>1991</v>
      </c>
      <c r="S50" s="65">
        <v>25658</v>
      </c>
      <c r="T50" s="65">
        <v>25658</v>
      </c>
      <c r="U50" s="67" t="s">
        <v>31</v>
      </c>
      <c r="V50" s="67" t="s">
        <v>1912</v>
      </c>
    </row>
    <row r="51" spans="1:22" ht="15.75" x14ac:dyDescent="0.3">
      <c r="A51" s="67" t="s">
        <v>1193</v>
      </c>
      <c r="B51" s="67" t="s">
        <v>1903</v>
      </c>
      <c r="C51" s="67" t="s">
        <v>1904</v>
      </c>
      <c r="D51" s="67" t="s">
        <v>1905</v>
      </c>
      <c r="E51" s="67" t="s">
        <v>1881</v>
      </c>
      <c r="F51" s="67" t="s">
        <v>1986</v>
      </c>
      <c r="G51" s="67" t="s">
        <v>31</v>
      </c>
      <c r="H51" s="67" t="s">
        <v>31</v>
      </c>
      <c r="I51" s="67" t="s">
        <v>31</v>
      </c>
      <c r="J51" s="67" t="s">
        <v>1884</v>
      </c>
      <c r="K51" s="67" t="s">
        <v>1885</v>
      </c>
      <c r="L51" s="68">
        <v>15033</v>
      </c>
      <c r="M51" s="67" t="s">
        <v>1886</v>
      </c>
      <c r="N51" s="67" t="s">
        <v>31</v>
      </c>
      <c r="O51" s="67" t="s">
        <v>31</v>
      </c>
      <c r="P51" s="67" t="s">
        <v>1987</v>
      </c>
      <c r="Q51" s="67" t="s">
        <v>1988</v>
      </c>
      <c r="R51" s="67" t="s">
        <v>1992</v>
      </c>
      <c r="S51" s="65">
        <v>32598</v>
      </c>
      <c r="T51" s="65">
        <v>32598</v>
      </c>
      <c r="U51" s="67" t="s">
        <v>31</v>
      </c>
      <c r="V51" s="67" t="s">
        <v>1940</v>
      </c>
    </row>
    <row r="52" spans="1:22" ht="15.75" x14ac:dyDescent="0.3">
      <c r="A52" s="67" t="s">
        <v>1193</v>
      </c>
      <c r="B52" s="67" t="s">
        <v>1903</v>
      </c>
      <c r="C52" s="67" t="s">
        <v>1904</v>
      </c>
      <c r="D52" s="67" t="s">
        <v>1905</v>
      </c>
      <c r="E52" s="67" t="s">
        <v>1881</v>
      </c>
      <c r="F52" s="67" t="s">
        <v>1993</v>
      </c>
      <c r="G52" s="67" t="s">
        <v>31</v>
      </c>
      <c r="H52" s="67" t="s">
        <v>31</v>
      </c>
      <c r="I52" s="67" t="s">
        <v>31</v>
      </c>
      <c r="J52" s="67" t="s">
        <v>1884</v>
      </c>
      <c r="K52" s="67" t="s">
        <v>1885</v>
      </c>
      <c r="L52" s="68">
        <v>3129</v>
      </c>
      <c r="M52" s="67" t="s">
        <v>1886</v>
      </c>
      <c r="N52" s="67" t="s">
        <v>31</v>
      </c>
      <c r="O52" s="67" t="s">
        <v>31</v>
      </c>
      <c r="P52" s="67" t="s">
        <v>1994</v>
      </c>
      <c r="Q52" s="67" t="s">
        <v>1995</v>
      </c>
      <c r="R52" s="67" t="s">
        <v>1996</v>
      </c>
      <c r="S52" s="65">
        <v>30772</v>
      </c>
      <c r="T52" s="65">
        <v>30772</v>
      </c>
      <c r="U52" s="67" t="s">
        <v>31</v>
      </c>
      <c r="V52" s="67" t="s">
        <v>1997</v>
      </c>
    </row>
    <row r="53" spans="1:22" ht="15.75" x14ac:dyDescent="0.3">
      <c r="A53" s="67" t="s">
        <v>1193</v>
      </c>
      <c r="B53" s="67" t="s">
        <v>1903</v>
      </c>
      <c r="C53" s="67" t="s">
        <v>1904</v>
      </c>
      <c r="D53" s="67" t="s">
        <v>1905</v>
      </c>
      <c r="E53" s="67" t="s">
        <v>1881</v>
      </c>
      <c r="F53" s="67" t="s">
        <v>1993</v>
      </c>
      <c r="G53" s="67" t="s">
        <v>31</v>
      </c>
      <c r="H53" s="67" t="s">
        <v>31</v>
      </c>
      <c r="I53" s="67" t="s">
        <v>31</v>
      </c>
      <c r="J53" s="67" t="s">
        <v>1884</v>
      </c>
      <c r="K53" s="67" t="s">
        <v>1885</v>
      </c>
      <c r="L53" s="68">
        <v>11061</v>
      </c>
      <c r="M53" s="67" t="s">
        <v>1886</v>
      </c>
      <c r="N53" s="67" t="s">
        <v>31</v>
      </c>
      <c r="O53" s="67" t="s">
        <v>31</v>
      </c>
      <c r="P53" s="67" t="s">
        <v>1994</v>
      </c>
      <c r="Q53" s="67" t="s">
        <v>1995</v>
      </c>
      <c r="R53" s="67" t="s">
        <v>1998</v>
      </c>
      <c r="S53" s="65">
        <v>32963</v>
      </c>
      <c r="T53" s="65">
        <v>32963</v>
      </c>
      <c r="U53" s="67" t="s">
        <v>31</v>
      </c>
      <c r="V53" s="67" t="s">
        <v>1999</v>
      </c>
    </row>
    <row r="54" spans="1:22" ht="15.75" x14ac:dyDescent="0.3">
      <c r="A54" s="67" t="s">
        <v>1193</v>
      </c>
      <c r="B54" s="67" t="s">
        <v>1903</v>
      </c>
      <c r="C54" s="67" t="s">
        <v>1904</v>
      </c>
      <c r="D54" s="67" t="s">
        <v>1905</v>
      </c>
      <c r="E54" s="67" t="s">
        <v>2000</v>
      </c>
      <c r="F54" s="67" t="s">
        <v>2001</v>
      </c>
      <c r="G54" s="67" t="s">
        <v>31</v>
      </c>
      <c r="H54" s="67" t="s">
        <v>31</v>
      </c>
      <c r="I54" s="67" t="s">
        <v>31</v>
      </c>
      <c r="J54" s="67" t="s">
        <v>1884</v>
      </c>
      <c r="K54" s="67" t="s">
        <v>1885</v>
      </c>
      <c r="L54" s="68">
        <v>245533</v>
      </c>
      <c r="M54" s="67" t="s">
        <v>2002</v>
      </c>
      <c r="N54" s="67" t="s">
        <v>31</v>
      </c>
      <c r="O54" s="67" t="s">
        <v>31</v>
      </c>
      <c r="P54" s="67" t="s">
        <v>2003</v>
      </c>
      <c r="Q54" s="67" t="s">
        <v>2004</v>
      </c>
      <c r="R54" s="67" t="s">
        <v>2005</v>
      </c>
      <c r="S54" s="65">
        <v>25658</v>
      </c>
      <c r="T54" s="65">
        <v>25658</v>
      </c>
      <c r="U54" s="67" t="s">
        <v>31</v>
      </c>
      <c r="V54" s="67" t="s">
        <v>1912</v>
      </c>
    </row>
    <row r="55" spans="1:22" ht="15.75" x14ac:dyDescent="0.3">
      <c r="A55" s="67" t="s">
        <v>1193</v>
      </c>
      <c r="B55" s="67" t="s">
        <v>1903</v>
      </c>
      <c r="C55" s="67" t="s">
        <v>1904</v>
      </c>
      <c r="D55" s="67" t="s">
        <v>1905</v>
      </c>
      <c r="E55" s="67" t="s">
        <v>2000</v>
      </c>
      <c r="F55" s="67" t="s">
        <v>2001</v>
      </c>
      <c r="G55" s="67" t="s">
        <v>31</v>
      </c>
      <c r="H55" s="67" t="s">
        <v>31</v>
      </c>
      <c r="I55" s="67" t="s">
        <v>31</v>
      </c>
      <c r="J55" s="67" t="s">
        <v>1884</v>
      </c>
      <c r="K55" s="67" t="s">
        <v>1885</v>
      </c>
      <c r="L55" s="68">
        <v>860774.55</v>
      </c>
      <c r="M55" s="67" t="s">
        <v>2002</v>
      </c>
      <c r="N55" s="67" t="s">
        <v>31</v>
      </c>
      <c r="O55" s="67" t="s">
        <v>31</v>
      </c>
      <c r="P55" s="67" t="s">
        <v>2006</v>
      </c>
      <c r="Q55" s="67" t="s">
        <v>31</v>
      </c>
      <c r="R55" s="67" t="s">
        <v>2007</v>
      </c>
      <c r="S55" s="65">
        <v>40268</v>
      </c>
      <c r="T55" s="65">
        <v>40268</v>
      </c>
      <c r="U55" s="67" t="s">
        <v>2008</v>
      </c>
      <c r="V55" s="67" t="s">
        <v>31</v>
      </c>
    </row>
    <row r="56" spans="1:22" ht="15.75" x14ac:dyDescent="0.3">
      <c r="A56" s="67" t="s">
        <v>1193</v>
      </c>
      <c r="B56" s="67" t="s">
        <v>1903</v>
      </c>
      <c r="C56" s="67" t="s">
        <v>1904</v>
      </c>
      <c r="D56" s="67" t="s">
        <v>1905</v>
      </c>
      <c r="E56" s="67" t="s">
        <v>2000</v>
      </c>
      <c r="F56" s="67" t="s">
        <v>2001</v>
      </c>
      <c r="G56" s="67" t="s">
        <v>31</v>
      </c>
      <c r="H56" s="67" t="s">
        <v>31</v>
      </c>
      <c r="I56" s="67" t="s">
        <v>31</v>
      </c>
      <c r="J56" s="67" t="s">
        <v>1884</v>
      </c>
      <c r="K56" s="67" t="s">
        <v>1885</v>
      </c>
      <c r="L56" s="68">
        <v>1095.8599999999999</v>
      </c>
      <c r="M56" s="67" t="s">
        <v>2002</v>
      </c>
      <c r="N56" s="67" t="s">
        <v>31</v>
      </c>
      <c r="O56" s="67" t="s">
        <v>31</v>
      </c>
      <c r="P56" s="67" t="s">
        <v>2006</v>
      </c>
      <c r="Q56" s="67" t="s">
        <v>31</v>
      </c>
      <c r="R56" s="67" t="s">
        <v>2007</v>
      </c>
      <c r="S56" s="65">
        <v>40451</v>
      </c>
      <c r="T56" s="65">
        <v>40451</v>
      </c>
      <c r="U56" s="67" t="s">
        <v>2008</v>
      </c>
      <c r="V56" s="67" t="s">
        <v>31</v>
      </c>
    </row>
    <row r="57" spans="1:22" ht="15.75" x14ac:dyDescent="0.3">
      <c r="A57" s="67" t="s">
        <v>1193</v>
      </c>
      <c r="B57" s="67" t="s">
        <v>1903</v>
      </c>
      <c r="C57" s="67" t="s">
        <v>1904</v>
      </c>
      <c r="D57" s="67" t="s">
        <v>1905</v>
      </c>
      <c r="E57" s="67" t="s">
        <v>2000</v>
      </c>
      <c r="F57" s="67" t="s">
        <v>2001</v>
      </c>
      <c r="G57" s="67" t="s">
        <v>31</v>
      </c>
      <c r="H57" s="67" t="s">
        <v>31</v>
      </c>
      <c r="I57" s="67" t="s">
        <v>31</v>
      </c>
      <c r="J57" s="67" t="s">
        <v>1884</v>
      </c>
      <c r="K57" s="67" t="s">
        <v>1885</v>
      </c>
      <c r="L57" s="68">
        <v>272851.21000000002</v>
      </c>
      <c r="M57" s="67" t="s">
        <v>2002</v>
      </c>
      <c r="N57" s="67" t="s">
        <v>31</v>
      </c>
      <c r="O57" s="67" t="s">
        <v>31</v>
      </c>
      <c r="P57" s="67" t="s">
        <v>2006</v>
      </c>
      <c r="Q57" s="67" t="s">
        <v>31</v>
      </c>
      <c r="R57" s="67" t="s">
        <v>2009</v>
      </c>
      <c r="S57" s="65">
        <v>40359</v>
      </c>
      <c r="T57" s="65">
        <v>40359</v>
      </c>
      <c r="U57" s="67" t="s">
        <v>2010</v>
      </c>
      <c r="V57" s="67" t="s">
        <v>31</v>
      </c>
    </row>
    <row r="58" spans="1:22" ht="15.75" x14ac:dyDescent="0.3">
      <c r="A58" s="67" t="s">
        <v>1193</v>
      </c>
      <c r="B58" s="67" t="s">
        <v>1903</v>
      </c>
      <c r="C58" s="67" t="s">
        <v>1904</v>
      </c>
      <c r="D58" s="67" t="s">
        <v>1905</v>
      </c>
      <c r="E58" s="67" t="s">
        <v>2000</v>
      </c>
      <c r="F58" s="67" t="s">
        <v>2001</v>
      </c>
      <c r="G58" s="67" t="s">
        <v>31</v>
      </c>
      <c r="H58" s="67" t="s">
        <v>31</v>
      </c>
      <c r="I58" s="67" t="s">
        <v>31</v>
      </c>
      <c r="J58" s="67" t="s">
        <v>1884</v>
      </c>
      <c r="K58" s="67" t="s">
        <v>1885</v>
      </c>
      <c r="L58" s="68">
        <v>100.61</v>
      </c>
      <c r="M58" s="67" t="s">
        <v>2002</v>
      </c>
      <c r="N58" s="67" t="s">
        <v>31</v>
      </c>
      <c r="O58" s="67" t="s">
        <v>31</v>
      </c>
      <c r="P58" s="67" t="s">
        <v>2006</v>
      </c>
      <c r="Q58" s="67" t="s">
        <v>31</v>
      </c>
      <c r="R58" s="67" t="s">
        <v>2009</v>
      </c>
      <c r="S58" s="65">
        <v>40574</v>
      </c>
      <c r="T58" s="65">
        <v>40574</v>
      </c>
      <c r="U58" s="67" t="s">
        <v>2010</v>
      </c>
      <c r="V58" s="67" t="s">
        <v>31</v>
      </c>
    </row>
    <row r="59" spans="1:22" ht="15.75" x14ac:dyDescent="0.3">
      <c r="A59" s="67" t="s">
        <v>1193</v>
      </c>
      <c r="B59" s="67" t="s">
        <v>1903</v>
      </c>
      <c r="C59" s="67" t="s">
        <v>1904</v>
      </c>
      <c r="D59" s="67" t="s">
        <v>1905</v>
      </c>
      <c r="E59" s="67" t="s">
        <v>2000</v>
      </c>
      <c r="F59" s="67" t="s">
        <v>2001</v>
      </c>
      <c r="G59" s="67" t="s">
        <v>31</v>
      </c>
      <c r="H59" s="67" t="s">
        <v>31</v>
      </c>
      <c r="I59" s="67" t="s">
        <v>31</v>
      </c>
      <c r="J59" s="67" t="s">
        <v>1884</v>
      </c>
      <c r="K59" s="67" t="s">
        <v>1885</v>
      </c>
      <c r="L59" s="68">
        <v>582728.89</v>
      </c>
      <c r="M59" s="67" t="s">
        <v>2002</v>
      </c>
      <c r="N59" s="67" t="s">
        <v>31</v>
      </c>
      <c r="O59" s="67" t="s">
        <v>31</v>
      </c>
      <c r="P59" s="67" t="s">
        <v>2006</v>
      </c>
      <c r="Q59" s="67" t="s">
        <v>31</v>
      </c>
      <c r="R59" s="67" t="s">
        <v>2011</v>
      </c>
      <c r="S59" s="65">
        <v>40359</v>
      </c>
      <c r="T59" s="65">
        <v>40359</v>
      </c>
      <c r="U59" s="67" t="s">
        <v>2012</v>
      </c>
      <c r="V59" s="67" t="s">
        <v>31</v>
      </c>
    </row>
    <row r="60" spans="1:22" ht="15.75" x14ac:dyDescent="0.3">
      <c r="A60" s="67" t="s">
        <v>1193</v>
      </c>
      <c r="B60" s="67" t="s">
        <v>1903</v>
      </c>
      <c r="C60" s="67" t="s">
        <v>1904</v>
      </c>
      <c r="D60" s="67" t="s">
        <v>1905</v>
      </c>
      <c r="E60" s="67" t="s">
        <v>2000</v>
      </c>
      <c r="F60" s="67" t="s">
        <v>2001</v>
      </c>
      <c r="G60" s="67" t="s">
        <v>31</v>
      </c>
      <c r="H60" s="67" t="s">
        <v>31</v>
      </c>
      <c r="I60" s="67" t="s">
        <v>31</v>
      </c>
      <c r="J60" s="67" t="s">
        <v>1884</v>
      </c>
      <c r="K60" s="67" t="s">
        <v>1885</v>
      </c>
      <c r="L60" s="68">
        <v>1740958.46</v>
      </c>
      <c r="M60" s="67" t="s">
        <v>2002</v>
      </c>
      <c r="N60" s="67" t="s">
        <v>31</v>
      </c>
      <c r="O60" s="67" t="s">
        <v>31</v>
      </c>
      <c r="P60" s="67" t="s">
        <v>2006</v>
      </c>
      <c r="Q60" s="67" t="s">
        <v>31</v>
      </c>
      <c r="R60" s="67" t="s">
        <v>2013</v>
      </c>
      <c r="S60" s="65">
        <v>40602</v>
      </c>
      <c r="T60" s="65">
        <v>40602</v>
      </c>
      <c r="U60" s="67" t="s">
        <v>2014</v>
      </c>
      <c r="V60" s="67" t="s">
        <v>31</v>
      </c>
    </row>
    <row r="61" spans="1:22" ht="15.75" x14ac:dyDescent="0.3">
      <c r="A61" s="67" t="s">
        <v>1193</v>
      </c>
      <c r="B61" s="67" t="s">
        <v>1903</v>
      </c>
      <c r="C61" s="67" t="s">
        <v>1904</v>
      </c>
      <c r="D61" s="67" t="s">
        <v>1905</v>
      </c>
      <c r="E61" s="67" t="s">
        <v>2000</v>
      </c>
      <c r="F61" s="67" t="s">
        <v>2001</v>
      </c>
      <c r="G61" s="67" t="s">
        <v>31</v>
      </c>
      <c r="H61" s="67" t="s">
        <v>31</v>
      </c>
      <c r="I61" s="67" t="s">
        <v>31</v>
      </c>
      <c r="J61" s="67" t="s">
        <v>1884</v>
      </c>
      <c r="K61" s="67" t="s">
        <v>1885</v>
      </c>
      <c r="L61" s="68">
        <v>914.83</v>
      </c>
      <c r="M61" s="67" t="s">
        <v>2002</v>
      </c>
      <c r="N61" s="67" t="s">
        <v>31</v>
      </c>
      <c r="O61" s="67" t="s">
        <v>31</v>
      </c>
      <c r="P61" s="67" t="s">
        <v>2006</v>
      </c>
      <c r="Q61" s="67" t="s">
        <v>31</v>
      </c>
      <c r="R61" s="67" t="s">
        <v>2013</v>
      </c>
      <c r="S61" s="65">
        <v>40633</v>
      </c>
      <c r="T61" s="65">
        <v>40633</v>
      </c>
      <c r="U61" s="67" t="s">
        <v>2014</v>
      </c>
      <c r="V61" s="67" t="s">
        <v>31</v>
      </c>
    </row>
    <row r="62" spans="1:22" ht="15.75" x14ac:dyDescent="0.3">
      <c r="A62" s="67" t="s">
        <v>1193</v>
      </c>
      <c r="B62" s="67" t="s">
        <v>1903</v>
      </c>
      <c r="C62" s="67" t="s">
        <v>1904</v>
      </c>
      <c r="D62" s="67" t="s">
        <v>1905</v>
      </c>
      <c r="E62" s="67" t="s">
        <v>2000</v>
      </c>
      <c r="F62" s="67" t="s">
        <v>2001</v>
      </c>
      <c r="G62" s="67" t="s">
        <v>31</v>
      </c>
      <c r="H62" s="67" t="s">
        <v>31</v>
      </c>
      <c r="I62" s="67" t="s">
        <v>31</v>
      </c>
      <c r="J62" s="67" t="s">
        <v>1884</v>
      </c>
      <c r="K62" s="67" t="s">
        <v>1885</v>
      </c>
      <c r="L62" s="69">
        <v>31804812.989999998</v>
      </c>
      <c r="M62" s="67" t="s">
        <v>2002</v>
      </c>
      <c r="N62" s="67" t="s">
        <v>31</v>
      </c>
      <c r="O62" s="67" t="s">
        <v>31</v>
      </c>
      <c r="P62" s="67" t="s">
        <v>2006</v>
      </c>
      <c r="Q62" s="67" t="s">
        <v>31</v>
      </c>
      <c r="R62" s="67" t="s">
        <v>2015</v>
      </c>
      <c r="S62" s="65">
        <v>42794</v>
      </c>
      <c r="T62" s="65">
        <v>42794</v>
      </c>
      <c r="U62" s="67" t="s">
        <v>2016</v>
      </c>
      <c r="V62" s="67" t="s">
        <v>31</v>
      </c>
    </row>
    <row r="63" spans="1:22" ht="15.75" x14ac:dyDescent="0.3">
      <c r="A63" s="67" t="s">
        <v>1193</v>
      </c>
      <c r="B63" s="67" t="s">
        <v>1903</v>
      </c>
      <c r="C63" s="67" t="s">
        <v>1904</v>
      </c>
      <c r="D63" s="67" t="s">
        <v>1905</v>
      </c>
      <c r="E63" s="67" t="s">
        <v>2000</v>
      </c>
      <c r="F63" s="67" t="s">
        <v>2001</v>
      </c>
      <c r="G63" s="67" t="s">
        <v>31</v>
      </c>
      <c r="H63" s="67" t="s">
        <v>31</v>
      </c>
      <c r="I63" s="67" t="s">
        <v>31</v>
      </c>
      <c r="J63" s="67" t="s">
        <v>1884</v>
      </c>
      <c r="K63" s="67" t="s">
        <v>1885</v>
      </c>
      <c r="L63" s="69">
        <v>150673.56</v>
      </c>
      <c r="M63" s="67" t="s">
        <v>2002</v>
      </c>
      <c r="N63" s="67" t="s">
        <v>31</v>
      </c>
      <c r="O63" s="67" t="s">
        <v>31</v>
      </c>
      <c r="P63" s="67" t="s">
        <v>2006</v>
      </c>
      <c r="Q63" s="67" t="s">
        <v>31</v>
      </c>
      <c r="R63" s="67" t="s">
        <v>2015</v>
      </c>
      <c r="S63" s="65">
        <v>42825</v>
      </c>
      <c r="T63" s="65">
        <v>42825</v>
      </c>
      <c r="U63" s="67" t="s">
        <v>2016</v>
      </c>
      <c r="V63" s="67" t="s">
        <v>31</v>
      </c>
    </row>
    <row r="64" spans="1:22" ht="15.75" x14ac:dyDescent="0.3">
      <c r="A64" s="67" t="s">
        <v>1193</v>
      </c>
      <c r="B64" s="67" t="s">
        <v>1903</v>
      </c>
      <c r="C64" s="67" t="s">
        <v>1904</v>
      </c>
      <c r="D64" s="67" t="s">
        <v>1905</v>
      </c>
      <c r="E64" s="67" t="s">
        <v>2000</v>
      </c>
      <c r="F64" s="67" t="s">
        <v>2001</v>
      </c>
      <c r="G64" s="67" t="s">
        <v>31</v>
      </c>
      <c r="H64" s="67" t="s">
        <v>31</v>
      </c>
      <c r="I64" s="67" t="s">
        <v>31</v>
      </c>
      <c r="J64" s="67" t="s">
        <v>1884</v>
      </c>
      <c r="K64" s="67" t="s">
        <v>1885</v>
      </c>
      <c r="L64" s="69">
        <v>83306.23</v>
      </c>
      <c r="M64" s="67" t="s">
        <v>2002</v>
      </c>
      <c r="N64" s="67" t="s">
        <v>31</v>
      </c>
      <c r="O64" s="67" t="s">
        <v>31</v>
      </c>
      <c r="P64" s="67" t="s">
        <v>2006</v>
      </c>
      <c r="Q64" s="67" t="s">
        <v>31</v>
      </c>
      <c r="R64" s="67" t="s">
        <v>2015</v>
      </c>
      <c r="S64" s="65">
        <v>42855</v>
      </c>
      <c r="T64" s="65">
        <v>42855</v>
      </c>
      <c r="U64" s="67" t="s">
        <v>2016</v>
      </c>
      <c r="V64" s="67" t="s">
        <v>31</v>
      </c>
    </row>
    <row r="65" spans="1:22" ht="15.75" x14ac:dyDescent="0.3">
      <c r="A65" s="67" t="s">
        <v>1193</v>
      </c>
      <c r="B65" s="67" t="s">
        <v>1903</v>
      </c>
      <c r="C65" s="67" t="s">
        <v>1904</v>
      </c>
      <c r="D65" s="67" t="s">
        <v>1905</v>
      </c>
      <c r="E65" s="67" t="s">
        <v>2000</v>
      </c>
      <c r="F65" s="67" t="s">
        <v>2001</v>
      </c>
      <c r="G65" s="67" t="s">
        <v>31</v>
      </c>
      <c r="H65" s="67" t="s">
        <v>31</v>
      </c>
      <c r="I65" s="67" t="s">
        <v>31</v>
      </c>
      <c r="J65" s="67" t="s">
        <v>1884</v>
      </c>
      <c r="K65" s="67" t="s">
        <v>1885</v>
      </c>
      <c r="L65" s="69">
        <v>62759.01</v>
      </c>
      <c r="M65" s="67" t="s">
        <v>2002</v>
      </c>
      <c r="N65" s="67" t="s">
        <v>31</v>
      </c>
      <c r="O65" s="67" t="s">
        <v>31</v>
      </c>
      <c r="P65" s="67" t="s">
        <v>2006</v>
      </c>
      <c r="Q65" s="67" t="s">
        <v>31</v>
      </c>
      <c r="R65" s="67" t="s">
        <v>2015</v>
      </c>
      <c r="S65" s="65">
        <v>42886</v>
      </c>
      <c r="T65" s="65">
        <v>42886</v>
      </c>
      <c r="U65" s="67" t="s">
        <v>2016</v>
      </c>
      <c r="V65" s="67" t="s">
        <v>31</v>
      </c>
    </row>
    <row r="66" spans="1:22" ht="15.75" x14ac:dyDescent="0.3">
      <c r="A66" s="67" t="s">
        <v>1193</v>
      </c>
      <c r="B66" s="67" t="s">
        <v>1903</v>
      </c>
      <c r="C66" s="67" t="s">
        <v>1904</v>
      </c>
      <c r="D66" s="67" t="s">
        <v>1905</v>
      </c>
      <c r="E66" s="67" t="s">
        <v>1881</v>
      </c>
      <c r="F66" s="67" t="s">
        <v>1882</v>
      </c>
      <c r="G66" s="67" t="s">
        <v>31</v>
      </c>
      <c r="H66" s="67" t="s">
        <v>31</v>
      </c>
      <c r="I66" s="67" t="s">
        <v>31</v>
      </c>
      <c r="J66" s="67" t="s">
        <v>1851</v>
      </c>
      <c r="K66" s="67" t="s">
        <v>2017</v>
      </c>
      <c r="L66" s="69">
        <v>-32801</v>
      </c>
      <c r="M66" s="67" t="s">
        <v>1886</v>
      </c>
      <c r="N66" s="67" t="s">
        <v>31</v>
      </c>
      <c r="O66" s="67" t="s">
        <v>31</v>
      </c>
      <c r="P66" s="67" t="s">
        <v>1950</v>
      </c>
      <c r="Q66" s="67" t="s">
        <v>1951</v>
      </c>
      <c r="R66" s="67" t="s">
        <v>1953</v>
      </c>
      <c r="S66" s="65">
        <v>42855</v>
      </c>
      <c r="T66" s="65">
        <v>42826</v>
      </c>
      <c r="U66" s="67" t="s">
        <v>31</v>
      </c>
      <c r="V66" s="67" t="s">
        <v>1912</v>
      </c>
    </row>
    <row r="67" spans="1:22" ht="15.75" x14ac:dyDescent="0.3">
      <c r="A67" s="67" t="s">
        <v>1193</v>
      </c>
      <c r="B67" s="67" t="s">
        <v>1903</v>
      </c>
      <c r="C67" s="67" t="s">
        <v>1904</v>
      </c>
      <c r="D67" s="67" t="s">
        <v>1905</v>
      </c>
      <c r="E67" s="67" t="s">
        <v>2000</v>
      </c>
      <c r="F67" s="67" t="s">
        <v>2001</v>
      </c>
      <c r="G67" s="67" t="s">
        <v>31</v>
      </c>
      <c r="H67" s="67" t="s">
        <v>31</v>
      </c>
      <c r="I67" s="67" t="s">
        <v>31</v>
      </c>
      <c r="J67" s="67" t="s">
        <v>1884</v>
      </c>
      <c r="K67" s="67" t="s">
        <v>1885</v>
      </c>
      <c r="L67" s="68">
        <v>523401.81</v>
      </c>
      <c r="M67" s="67" t="s">
        <v>2002</v>
      </c>
      <c r="N67" s="67" t="s">
        <v>31</v>
      </c>
      <c r="O67" s="67" t="s">
        <v>31</v>
      </c>
      <c r="P67" s="67" t="s">
        <v>2006</v>
      </c>
      <c r="Q67" s="67" t="s">
        <v>2018</v>
      </c>
      <c r="R67" s="67" t="s">
        <v>2019</v>
      </c>
      <c r="S67" s="65">
        <v>40329</v>
      </c>
      <c r="T67" s="65">
        <v>40329</v>
      </c>
      <c r="U67" s="67" t="s">
        <v>2020</v>
      </c>
      <c r="V67" s="67" t="s">
        <v>31</v>
      </c>
    </row>
    <row r="68" spans="1:22" ht="15.75" x14ac:dyDescent="0.3">
      <c r="A68" s="67" t="s">
        <v>1193</v>
      </c>
      <c r="B68" s="67" t="s">
        <v>1903</v>
      </c>
      <c r="C68" s="67" t="s">
        <v>1904</v>
      </c>
      <c r="D68" s="67" t="s">
        <v>1905</v>
      </c>
      <c r="E68" s="67" t="s">
        <v>1906</v>
      </c>
      <c r="F68" s="67" t="s">
        <v>1907</v>
      </c>
      <c r="G68" s="67" t="s">
        <v>31</v>
      </c>
      <c r="H68" s="67" t="s">
        <v>31</v>
      </c>
      <c r="I68" s="67" t="s">
        <v>31</v>
      </c>
      <c r="J68" s="67" t="s">
        <v>1851</v>
      </c>
      <c r="K68" s="67" t="s">
        <v>2021</v>
      </c>
      <c r="L68" s="68">
        <v>-352643.15</v>
      </c>
      <c r="M68" s="67" t="s">
        <v>1908</v>
      </c>
      <c r="N68" s="67" t="s">
        <v>31</v>
      </c>
      <c r="O68" s="67" t="s">
        <v>31</v>
      </c>
      <c r="P68" s="67" t="s">
        <v>1909</v>
      </c>
      <c r="Q68" s="67" t="s">
        <v>1910</v>
      </c>
      <c r="R68" s="67" t="s">
        <v>1911</v>
      </c>
      <c r="S68" s="65">
        <v>38894</v>
      </c>
      <c r="T68" s="65">
        <v>38261</v>
      </c>
      <c r="U68" s="67" t="s">
        <v>31</v>
      </c>
      <c r="V68" s="67" t="s">
        <v>1912</v>
      </c>
    </row>
    <row r="69" spans="1:22" ht="15.75" x14ac:dyDescent="0.3">
      <c r="A69" s="67" t="s">
        <v>1193</v>
      </c>
      <c r="B69" s="67" t="s">
        <v>1903</v>
      </c>
      <c r="C69" s="67" t="s">
        <v>1904</v>
      </c>
      <c r="D69" s="67" t="s">
        <v>1905</v>
      </c>
      <c r="E69" s="67" t="s">
        <v>1906</v>
      </c>
      <c r="F69" s="67" t="s">
        <v>1907</v>
      </c>
      <c r="G69" s="67" t="s">
        <v>31</v>
      </c>
      <c r="H69" s="67" t="s">
        <v>31</v>
      </c>
      <c r="I69" s="67" t="s">
        <v>31</v>
      </c>
      <c r="J69" s="67" t="s">
        <v>1851</v>
      </c>
      <c r="K69" s="67" t="s">
        <v>2021</v>
      </c>
      <c r="L69" s="68">
        <v>-16.760000000000002</v>
      </c>
      <c r="M69" s="67" t="s">
        <v>1908</v>
      </c>
      <c r="N69" s="67" t="s">
        <v>31</v>
      </c>
      <c r="O69" s="67" t="s">
        <v>31</v>
      </c>
      <c r="P69" s="67" t="s">
        <v>1909</v>
      </c>
      <c r="Q69" s="67" t="s">
        <v>1910</v>
      </c>
      <c r="R69" s="67" t="s">
        <v>1913</v>
      </c>
      <c r="S69" s="65">
        <v>38894</v>
      </c>
      <c r="T69" s="65">
        <v>38261</v>
      </c>
      <c r="U69" s="67" t="s">
        <v>31</v>
      </c>
      <c r="V69" s="67" t="s">
        <v>1914</v>
      </c>
    </row>
    <row r="70" spans="1:22" ht="15.75" x14ac:dyDescent="0.3">
      <c r="A70" s="67" t="s">
        <v>1193</v>
      </c>
      <c r="B70" s="67" t="s">
        <v>1903</v>
      </c>
      <c r="C70" s="67" t="s">
        <v>1904</v>
      </c>
      <c r="D70" s="67" t="s">
        <v>1905</v>
      </c>
      <c r="E70" s="67" t="s">
        <v>1906</v>
      </c>
      <c r="F70" s="67" t="s">
        <v>1915</v>
      </c>
      <c r="G70" s="67" t="s">
        <v>31</v>
      </c>
      <c r="H70" s="67" t="s">
        <v>31</v>
      </c>
      <c r="I70" s="67" t="s">
        <v>31</v>
      </c>
      <c r="J70" s="67" t="s">
        <v>1851</v>
      </c>
      <c r="K70" s="67" t="s">
        <v>2021</v>
      </c>
      <c r="L70" s="68">
        <v>-162153.12</v>
      </c>
      <c r="M70" s="67" t="s">
        <v>1908</v>
      </c>
      <c r="N70" s="67" t="s">
        <v>31</v>
      </c>
      <c r="O70" s="67" t="s">
        <v>31</v>
      </c>
      <c r="P70" s="67" t="s">
        <v>1916</v>
      </c>
      <c r="Q70" s="67" t="s">
        <v>1917</v>
      </c>
      <c r="R70" s="67" t="s">
        <v>1918</v>
      </c>
      <c r="S70" s="65">
        <v>38894</v>
      </c>
      <c r="T70" s="65">
        <v>38261</v>
      </c>
      <c r="U70" s="67" t="s">
        <v>31</v>
      </c>
      <c r="V70" s="67" t="s">
        <v>1912</v>
      </c>
    </row>
    <row r="71" spans="1:22" ht="15.75" x14ac:dyDescent="0.3">
      <c r="A71" s="67" t="s">
        <v>1193</v>
      </c>
      <c r="B71" s="67" t="s">
        <v>1903</v>
      </c>
      <c r="C71" s="67" t="s">
        <v>1904</v>
      </c>
      <c r="D71" s="67" t="s">
        <v>1905</v>
      </c>
      <c r="E71" s="67" t="s">
        <v>1906</v>
      </c>
      <c r="F71" s="67" t="s">
        <v>1919</v>
      </c>
      <c r="G71" s="67" t="s">
        <v>31</v>
      </c>
      <c r="H71" s="67" t="s">
        <v>31</v>
      </c>
      <c r="I71" s="67" t="s">
        <v>31</v>
      </c>
      <c r="J71" s="67" t="s">
        <v>1851</v>
      </c>
      <c r="K71" s="67" t="s">
        <v>2021</v>
      </c>
      <c r="L71" s="68">
        <v>-82105.52</v>
      </c>
      <c r="M71" s="67" t="s">
        <v>1908</v>
      </c>
      <c r="N71" s="67" t="s">
        <v>31</v>
      </c>
      <c r="O71" s="67" t="s">
        <v>31</v>
      </c>
      <c r="P71" s="67" t="s">
        <v>1920</v>
      </c>
      <c r="Q71" s="67" t="s">
        <v>1921</v>
      </c>
      <c r="R71" s="67" t="s">
        <v>1922</v>
      </c>
      <c r="S71" s="65">
        <v>38894</v>
      </c>
      <c r="T71" s="65">
        <v>38261</v>
      </c>
      <c r="U71" s="67" t="s">
        <v>31</v>
      </c>
      <c r="V71" s="67" t="s">
        <v>1912</v>
      </c>
    </row>
    <row r="72" spans="1:22" ht="15.75" x14ac:dyDescent="0.3">
      <c r="A72" s="67" t="s">
        <v>1193</v>
      </c>
      <c r="B72" s="67" t="s">
        <v>1903</v>
      </c>
      <c r="C72" s="67" t="s">
        <v>1904</v>
      </c>
      <c r="D72" s="67" t="s">
        <v>1905</v>
      </c>
      <c r="E72" s="67" t="s">
        <v>1906</v>
      </c>
      <c r="F72" s="67" t="s">
        <v>1923</v>
      </c>
      <c r="G72" s="67" t="s">
        <v>31</v>
      </c>
      <c r="H72" s="67" t="s">
        <v>31</v>
      </c>
      <c r="I72" s="67" t="s">
        <v>31</v>
      </c>
      <c r="J72" s="67" t="s">
        <v>1851</v>
      </c>
      <c r="K72" s="67" t="s">
        <v>2021</v>
      </c>
      <c r="L72" s="68">
        <v>-34322.300000000003</v>
      </c>
      <c r="M72" s="67" t="s">
        <v>1908</v>
      </c>
      <c r="N72" s="67" t="s">
        <v>31</v>
      </c>
      <c r="O72" s="67" t="s">
        <v>31</v>
      </c>
      <c r="P72" s="67" t="s">
        <v>1924</v>
      </c>
      <c r="Q72" s="67" t="s">
        <v>1925</v>
      </c>
      <c r="R72" s="67" t="s">
        <v>1926</v>
      </c>
      <c r="S72" s="65">
        <v>38894</v>
      </c>
      <c r="T72" s="65">
        <v>38261</v>
      </c>
      <c r="U72" s="67" t="s">
        <v>31</v>
      </c>
      <c r="V72" s="67" t="s">
        <v>1912</v>
      </c>
    </row>
    <row r="73" spans="1:22" ht="15.75" x14ac:dyDescent="0.3">
      <c r="A73" s="67" t="s">
        <v>1193</v>
      </c>
      <c r="B73" s="67" t="s">
        <v>1903</v>
      </c>
      <c r="C73" s="67" t="s">
        <v>1904</v>
      </c>
      <c r="D73" s="67" t="s">
        <v>1905</v>
      </c>
      <c r="E73" s="67" t="s">
        <v>1906</v>
      </c>
      <c r="F73" s="67" t="s">
        <v>1927</v>
      </c>
      <c r="G73" s="67" t="s">
        <v>31</v>
      </c>
      <c r="H73" s="67" t="s">
        <v>31</v>
      </c>
      <c r="I73" s="67" t="s">
        <v>31</v>
      </c>
      <c r="J73" s="67" t="s">
        <v>1851</v>
      </c>
      <c r="K73" s="67" t="s">
        <v>2021</v>
      </c>
      <c r="L73" s="68">
        <v>-3128.44</v>
      </c>
      <c r="M73" s="67" t="s">
        <v>1908</v>
      </c>
      <c r="N73" s="67" t="s">
        <v>31</v>
      </c>
      <c r="O73" s="67" t="s">
        <v>31</v>
      </c>
      <c r="P73" s="67" t="s">
        <v>1928</v>
      </c>
      <c r="Q73" s="67" t="s">
        <v>1921</v>
      </c>
      <c r="R73" s="67" t="s">
        <v>1929</v>
      </c>
      <c r="S73" s="65">
        <v>38894</v>
      </c>
      <c r="T73" s="65">
        <v>38261</v>
      </c>
      <c r="U73" s="67" t="s">
        <v>31</v>
      </c>
      <c r="V73" s="67" t="s">
        <v>1930</v>
      </c>
    </row>
    <row r="74" spans="1:22" ht="15.75" x14ac:dyDescent="0.3">
      <c r="A74" s="67" t="s">
        <v>1193</v>
      </c>
      <c r="B74" s="67" t="s">
        <v>1903</v>
      </c>
      <c r="C74" s="67" t="s">
        <v>1904</v>
      </c>
      <c r="D74" s="67" t="s">
        <v>1905</v>
      </c>
      <c r="E74" s="67" t="s">
        <v>1906</v>
      </c>
      <c r="F74" s="67" t="s">
        <v>1927</v>
      </c>
      <c r="G74" s="67" t="s">
        <v>31</v>
      </c>
      <c r="H74" s="67" t="s">
        <v>31</v>
      </c>
      <c r="I74" s="67" t="s">
        <v>31</v>
      </c>
      <c r="J74" s="67" t="s">
        <v>1851</v>
      </c>
      <c r="K74" s="67" t="s">
        <v>2021</v>
      </c>
      <c r="L74" s="68">
        <v>-16435.18</v>
      </c>
      <c r="M74" s="67" t="s">
        <v>1908</v>
      </c>
      <c r="N74" s="67" t="s">
        <v>31</v>
      </c>
      <c r="O74" s="67" t="s">
        <v>31</v>
      </c>
      <c r="P74" s="67" t="s">
        <v>1928</v>
      </c>
      <c r="Q74" s="67" t="s">
        <v>1921</v>
      </c>
      <c r="R74" s="67" t="s">
        <v>1931</v>
      </c>
      <c r="S74" s="65">
        <v>38894</v>
      </c>
      <c r="T74" s="65">
        <v>38261</v>
      </c>
      <c r="U74" s="67" t="s">
        <v>31</v>
      </c>
      <c r="V74" s="67" t="s">
        <v>1932</v>
      </c>
    </row>
    <row r="75" spans="1:22" ht="15.75" x14ac:dyDescent="0.3">
      <c r="A75" s="67" t="s">
        <v>1193</v>
      </c>
      <c r="B75" s="67" t="s">
        <v>1903</v>
      </c>
      <c r="C75" s="67" t="s">
        <v>1904</v>
      </c>
      <c r="D75" s="67" t="s">
        <v>1905</v>
      </c>
      <c r="E75" s="67" t="s">
        <v>1906</v>
      </c>
      <c r="F75" s="67" t="s">
        <v>1927</v>
      </c>
      <c r="G75" s="67" t="s">
        <v>31</v>
      </c>
      <c r="H75" s="67" t="s">
        <v>31</v>
      </c>
      <c r="I75" s="67" t="s">
        <v>31</v>
      </c>
      <c r="J75" s="67" t="s">
        <v>1851</v>
      </c>
      <c r="K75" s="67" t="s">
        <v>2021</v>
      </c>
      <c r="L75" s="68">
        <v>-6771.69</v>
      </c>
      <c r="M75" s="67" t="s">
        <v>1908</v>
      </c>
      <c r="N75" s="67" t="s">
        <v>31</v>
      </c>
      <c r="O75" s="67" t="s">
        <v>31</v>
      </c>
      <c r="P75" s="67" t="s">
        <v>1928</v>
      </c>
      <c r="Q75" s="67" t="s">
        <v>1921</v>
      </c>
      <c r="R75" s="67" t="s">
        <v>1933</v>
      </c>
      <c r="S75" s="65">
        <v>38894</v>
      </c>
      <c r="T75" s="65">
        <v>38261</v>
      </c>
      <c r="U75" s="67" t="s">
        <v>31</v>
      </c>
      <c r="V75" s="67" t="s">
        <v>1934</v>
      </c>
    </row>
    <row r="76" spans="1:22" ht="15.75" x14ac:dyDescent="0.3">
      <c r="A76" s="67" t="s">
        <v>1193</v>
      </c>
      <c r="B76" s="67" t="s">
        <v>1903</v>
      </c>
      <c r="C76" s="67" t="s">
        <v>1904</v>
      </c>
      <c r="D76" s="67" t="s">
        <v>1905</v>
      </c>
      <c r="E76" s="67" t="s">
        <v>1906</v>
      </c>
      <c r="F76" s="67" t="s">
        <v>1907</v>
      </c>
      <c r="G76" s="67" t="s">
        <v>31</v>
      </c>
      <c r="H76" s="67" t="s">
        <v>31</v>
      </c>
      <c r="I76" s="67" t="s">
        <v>31</v>
      </c>
      <c r="J76" s="67" t="s">
        <v>1851</v>
      </c>
      <c r="K76" s="67" t="s">
        <v>2017</v>
      </c>
      <c r="L76" s="68">
        <v>-173429.85</v>
      </c>
      <c r="M76" s="67" t="s">
        <v>1908</v>
      </c>
      <c r="N76" s="67" t="s">
        <v>31</v>
      </c>
      <c r="O76" s="67" t="s">
        <v>31</v>
      </c>
      <c r="P76" s="67" t="s">
        <v>1909</v>
      </c>
      <c r="Q76" s="67" t="s">
        <v>1910</v>
      </c>
      <c r="R76" s="67" t="s">
        <v>1911</v>
      </c>
      <c r="S76" s="65">
        <v>38956</v>
      </c>
      <c r="T76" s="65">
        <v>38261</v>
      </c>
      <c r="U76" s="67" t="s">
        <v>31</v>
      </c>
      <c r="V76" s="67" t="s">
        <v>1912</v>
      </c>
    </row>
    <row r="77" spans="1:22" ht="15.75" x14ac:dyDescent="0.3">
      <c r="A77" s="67" t="s">
        <v>1193</v>
      </c>
      <c r="B77" s="67" t="s">
        <v>1903</v>
      </c>
      <c r="C77" s="67" t="s">
        <v>1904</v>
      </c>
      <c r="D77" s="67" t="s">
        <v>1905</v>
      </c>
      <c r="E77" s="67" t="s">
        <v>1906</v>
      </c>
      <c r="F77" s="67" t="s">
        <v>1907</v>
      </c>
      <c r="G77" s="67" t="s">
        <v>31</v>
      </c>
      <c r="H77" s="67" t="s">
        <v>31</v>
      </c>
      <c r="I77" s="67" t="s">
        <v>31</v>
      </c>
      <c r="J77" s="67" t="s">
        <v>1851</v>
      </c>
      <c r="K77" s="67" t="s">
        <v>2017</v>
      </c>
      <c r="L77" s="68">
        <v>-8.24</v>
      </c>
      <c r="M77" s="67" t="s">
        <v>1908</v>
      </c>
      <c r="N77" s="67" t="s">
        <v>31</v>
      </c>
      <c r="O77" s="67" t="s">
        <v>31</v>
      </c>
      <c r="P77" s="67" t="s">
        <v>1909</v>
      </c>
      <c r="Q77" s="67" t="s">
        <v>1910</v>
      </c>
      <c r="R77" s="67" t="s">
        <v>1913</v>
      </c>
      <c r="S77" s="65">
        <v>38956</v>
      </c>
      <c r="T77" s="65">
        <v>38261</v>
      </c>
      <c r="U77" s="67" t="s">
        <v>31</v>
      </c>
      <c r="V77" s="67" t="s">
        <v>1914</v>
      </c>
    </row>
    <row r="78" spans="1:22" ht="15.75" x14ac:dyDescent="0.3">
      <c r="A78" s="67" t="s">
        <v>1193</v>
      </c>
      <c r="B78" s="67" t="s">
        <v>1903</v>
      </c>
      <c r="C78" s="67" t="s">
        <v>1904</v>
      </c>
      <c r="D78" s="67" t="s">
        <v>1905</v>
      </c>
      <c r="E78" s="67" t="s">
        <v>1906</v>
      </c>
      <c r="F78" s="67" t="s">
        <v>1915</v>
      </c>
      <c r="G78" s="67" t="s">
        <v>31</v>
      </c>
      <c r="H78" s="67" t="s">
        <v>31</v>
      </c>
      <c r="I78" s="67" t="s">
        <v>31</v>
      </c>
      <c r="J78" s="67" t="s">
        <v>1851</v>
      </c>
      <c r="K78" s="67" t="s">
        <v>2017</v>
      </c>
      <c r="L78" s="68">
        <v>-79746.880000000005</v>
      </c>
      <c r="M78" s="67" t="s">
        <v>1908</v>
      </c>
      <c r="N78" s="67" t="s">
        <v>31</v>
      </c>
      <c r="O78" s="67" t="s">
        <v>31</v>
      </c>
      <c r="P78" s="67" t="s">
        <v>1916</v>
      </c>
      <c r="Q78" s="67" t="s">
        <v>1917</v>
      </c>
      <c r="R78" s="67" t="s">
        <v>1918</v>
      </c>
      <c r="S78" s="65">
        <v>38956</v>
      </c>
      <c r="T78" s="65">
        <v>38261</v>
      </c>
      <c r="U78" s="67" t="s">
        <v>31</v>
      </c>
      <c r="V78" s="67" t="s">
        <v>1912</v>
      </c>
    </row>
    <row r="79" spans="1:22" ht="15.75" x14ac:dyDescent="0.3">
      <c r="A79" s="67" t="s">
        <v>1193</v>
      </c>
      <c r="B79" s="67" t="s">
        <v>1903</v>
      </c>
      <c r="C79" s="67" t="s">
        <v>1904</v>
      </c>
      <c r="D79" s="67" t="s">
        <v>1905</v>
      </c>
      <c r="E79" s="67" t="s">
        <v>1906</v>
      </c>
      <c r="F79" s="67" t="s">
        <v>1919</v>
      </c>
      <c r="G79" s="67" t="s">
        <v>31</v>
      </c>
      <c r="H79" s="67" t="s">
        <v>31</v>
      </c>
      <c r="I79" s="67" t="s">
        <v>31</v>
      </c>
      <c r="J79" s="67" t="s">
        <v>1851</v>
      </c>
      <c r="K79" s="67" t="s">
        <v>2017</v>
      </c>
      <c r="L79" s="68">
        <v>-40379.480000000003</v>
      </c>
      <c r="M79" s="67" t="s">
        <v>1908</v>
      </c>
      <c r="N79" s="67" t="s">
        <v>31</v>
      </c>
      <c r="O79" s="67" t="s">
        <v>31</v>
      </c>
      <c r="P79" s="67" t="s">
        <v>1920</v>
      </c>
      <c r="Q79" s="67" t="s">
        <v>1921</v>
      </c>
      <c r="R79" s="67" t="s">
        <v>1922</v>
      </c>
      <c r="S79" s="65">
        <v>38956</v>
      </c>
      <c r="T79" s="65">
        <v>38261</v>
      </c>
      <c r="U79" s="67" t="s">
        <v>31</v>
      </c>
      <c r="V79" s="67" t="s">
        <v>1912</v>
      </c>
    </row>
    <row r="80" spans="1:22" ht="15.75" x14ac:dyDescent="0.3">
      <c r="A80" s="67" t="s">
        <v>1193</v>
      </c>
      <c r="B80" s="67" t="s">
        <v>1903</v>
      </c>
      <c r="C80" s="67" t="s">
        <v>1904</v>
      </c>
      <c r="D80" s="67" t="s">
        <v>1905</v>
      </c>
      <c r="E80" s="67" t="s">
        <v>1906</v>
      </c>
      <c r="F80" s="67" t="s">
        <v>1923</v>
      </c>
      <c r="G80" s="67" t="s">
        <v>31</v>
      </c>
      <c r="H80" s="67" t="s">
        <v>31</v>
      </c>
      <c r="I80" s="67" t="s">
        <v>31</v>
      </c>
      <c r="J80" s="67" t="s">
        <v>1851</v>
      </c>
      <c r="K80" s="67" t="s">
        <v>2017</v>
      </c>
      <c r="L80" s="68">
        <v>-16879.7</v>
      </c>
      <c r="M80" s="67" t="s">
        <v>1908</v>
      </c>
      <c r="N80" s="67" t="s">
        <v>31</v>
      </c>
      <c r="O80" s="67" t="s">
        <v>31</v>
      </c>
      <c r="P80" s="67" t="s">
        <v>1924</v>
      </c>
      <c r="Q80" s="67" t="s">
        <v>1925</v>
      </c>
      <c r="R80" s="67" t="s">
        <v>1926</v>
      </c>
      <c r="S80" s="65">
        <v>38956</v>
      </c>
      <c r="T80" s="65">
        <v>38261</v>
      </c>
      <c r="U80" s="67" t="s">
        <v>31</v>
      </c>
      <c r="V80" s="67" t="s">
        <v>1912</v>
      </c>
    </row>
    <row r="81" spans="1:22" ht="15.75" x14ac:dyDescent="0.3">
      <c r="A81" s="67" t="s">
        <v>1193</v>
      </c>
      <c r="B81" s="67" t="s">
        <v>1903</v>
      </c>
      <c r="C81" s="67" t="s">
        <v>1904</v>
      </c>
      <c r="D81" s="67" t="s">
        <v>1905</v>
      </c>
      <c r="E81" s="67" t="s">
        <v>1906</v>
      </c>
      <c r="F81" s="67" t="s">
        <v>1927</v>
      </c>
      <c r="G81" s="67" t="s">
        <v>31</v>
      </c>
      <c r="H81" s="67" t="s">
        <v>31</v>
      </c>
      <c r="I81" s="67" t="s">
        <v>31</v>
      </c>
      <c r="J81" s="67" t="s">
        <v>1851</v>
      </c>
      <c r="K81" s="67" t="s">
        <v>2017</v>
      </c>
      <c r="L81" s="68">
        <v>-1538.56</v>
      </c>
      <c r="M81" s="67" t="s">
        <v>1908</v>
      </c>
      <c r="N81" s="67" t="s">
        <v>31</v>
      </c>
      <c r="O81" s="67" t="s">
        <v>31</v>
      </c>
      <c r="P81" s="67" t="s">
        <v>1928</v>
      </c>
      <c r="Q81" s="67" t="s">
        <v>1921</v>
      </c>
      <c r="R81" s="67" t="s">
        <v>1929</v>
      </c>
      <c r="S81" s="65">
        <v>38956</v>
      </c>
      <c r="T81" s="65">
        <v>38261</v>
      </c>
      <c r="U81" s="67" t="s">
        <v>31</v>
      </c>
      <c r="V81" s="67" t="s">
        <v>1930</v>
      </c>
    </row>
    <row r="82" spans="1:22" ht="15.75" x14ac:dyDescent="0.3">
      <c r="A82" s="67" t="s">
        <v>1193</v>
      </c>
      <c r="B82" s="67" t="s">
        <v>1903</v>
      </c>
      <c r="C82" s="67" t="s">
        <v>1904</v>
      </c>
      <c r="D82" s="67" t="s">
        <v>1905</v>
      </c>
      <c r="E82" s="67" t="s">
        <v>1906</v>
      </c>
      <c r="F82" s="67" t="s">
        <v>1927</v>
      </c>
      <c r="G82" s="67" t="s">
        <v>31</v>
      </c>
      <c r="H82" s="67" t="s">
        <v>31</v>
      </c>
      <c r="I82" s="67" t="s">
        <v>31</v>
      </c>
      <c r="J82" s="67" t="s">
        <v>1851</v>
      </c>
      <c r="K82" s="67" t="s">
        <v>2017</v>
      </c>
      <c r="L82" s="68">
        <v>-8082.82</v>
      </c>
      <c r="M82" s="67" t="s">
        <v>1908</v>
      </c>
      <c r="N82" s="67" t="s">
        <v>31</v>
      </c>
      <c r="O82" s="67" t="s">
        <v>31</v>
      </c>
      <c r="P82" s="67" t="s">
        <v>1928</v>
      </c>
      <c r="Q82" s="67" t="s">
        <v>1921</v>
      </c>
      <c r="R82" s="67" t="s">
        <v>1931</v>
      </c>
      <c r="S82" s="65">
        <v>38956</v>
      </c>
      <c r="T82" s="65">
        <v>38261</v>
      </c>
      <c r="U82" s="67" t="s">
        <v>31</v>
      </c>
      <c r="V82" s="67" t="s">
        <v>1932</v>
      </c>
    </row>
    <row r="83" spans="1:22" ht="15.75" x14ac:dyDescent="0.3">
      <c r="A83" s="67" t="s">
        <v>1193</v>
      </c>
      <c r="B83" s="67" t="s">
        <v>1903</v>
      </c>
      <c r="C83" s="67" t="s">
        <v>1904</v>
      </c>
      <c r="D83" s="67" t="s">
        <v>1905</v>
      </c>
      <c r="E83" s="67" t="s">
        <v>1906</v>
      </c>
      <c r="F83" s="67" t="s">
        <v>1927</v>
      </c>
      <c r="G83" s="67" t="s">
        <v>31</v>
      </c>
      <c r="H83" s="67" t="s">
        <v>31</v>
      </c>
      <c r="I83" s="67" t="s">
        <v>31</v>
      </c>
      <c r="J83" s="67" t="s">
        <v>1851</v>
      </c>
      <c r="K83" s="67" t="s">
        <v>2017</v>
      </c>
      <c r="L83" s="68">
        <v>-3330.31</v>
      </c>
      <c r="M83" s="67" t="s">
        <v>1908</v>
      </c>
      <c r="N83" s="67" t="s">
        <v>31</v>
      </c>
      <c r="O83" s="67" t="s">
        <v>31</v>
      </c>
      <c r="P83" s="67" t="s">
        <v>1928</v>
      </c>
      <c r="Q83" s="67" t="s">
        <v>1921</v>
      </c>
      <c r="R83" s="67" t="s">
        <v>1933</v>
      </c>
      <c r="S83" s="65">
        <v>38956</v>
      </c>
      <c r="T83" s="65">
        <v>38261</v>
      </c>
      <c r="U83" s="67" t="s">
        <v>31</v>
      </c>
      <c r="V83" s="67" t="s">
        <v>1934</v>
      </c>
    </row>
    <row r="84" spans="1:22" ht="15.75" x14ac:dyDescent="0.3">
      <c r="A84" s="67" t="s">
        <v>1193</v>
      </c>
      <c r="B84" s="67" t="s">
        <v>1903</v>
      </c>
      <c r="C84" s="67" t="s">
        <v>1904</v>
      </c>
      <c r="D84" s="67" t="s">
        <v>1905</v>
      </c>
      <c r="E84" s="67" t="s">
        <v>1881</v>
      </c>
      <c r="F84" s="67" t="s">
        <v>1882</v>
      </c>
      <c r="G84" s="67" t="s">
        <v>31</v>
      </c>
      <c r="H84" s="67" t="s">
        <v>31</v>
      </c>
      <c r="I84" s="67" t="s">
        <v>31</v>
      </c>
      <c r="J84" s="67" t="s">
        <v>1851</v>
      </c>
      <c r="K84" s="67" t="s">
        <v>2017</v>
      </c>
      <c r="L84" s="68">
        <v>-25800</v>
      </c>
      <c r="M84" s="67" t="s">
        <v>1886</v>
      </c>
      <c r="N84" s="67" t="s">
        <v>31</v>
      </c>
      <c r="O84" s="67" t="s">
        <v>31</v>
      </c>
      <c r="P84" s="67" t="s">
        <v>1950</v>
      </c>
      <c r="Q84" s="67" t="s">
        <v>1951</v>
      </c>
      <c r="R84" s="67" t="s">
        <v>1952</v>
      </c>
      <c r="S84" s="65">
        <v>38533</v>
      </c>
      <c r="T84" s="65">
        <v>38535</v>
      </c>
      <c r="U84" s="67" t="s">
        <v>31</v>
      </c>
      <c r="V84" s="67" t="s">
        <v>1912</v>
      </c>
    </row>
    <row r="85" spans="1:22" ht="15.75" x14ac:dyDescent="0.3">
      <c r="A85" s="67" t="s">
        <v>1193</v>
      </c>
      <c r="B85" s="67" t="s">
        <v>1903</v>
      </c>
      <c r="C85" s="67" t="s">
        <v>1904</v>
      </c>
      <c r="D85" s="67" t="s">
        <v>1905</v>
      </c>
      <c r="E85" s="67" t="s">
        <v>1881</v>
      </c>
      <c r="F85" s="67" t="s">
        <v>1882</v>
      </c>
      <c r="G85" s="67" t="s">
        <v>31</v>
      </c>
      <c r="H85" s="67" t="s">
        <v>31</v>
      </c>
      <c r="I85" s="67" t="s">
        <v>31</v>
      </c>
      <c r="J85" s="67" t="s">
        <v>1851</v>
      </c>
      <c r="K85" s="67" t="s">
        <v>2017</v>
      </c>
      <c r="L85" s="68">
        <v>-16096</v>
      </c>
      <c r="M85" s="67" t="s">
        <v>1886</v>
      </c>
      <c r="N85" s="67" t="s">
        <v>31</v>
      </c>
      <c r="O85" s="67" t="s">
        <v>31</v>
      </c>
      <c r="P85" s="67" t="s">
        <v>1950</v>
      </c>
      <c r="Q85" s="67" t="s">
        <v>1951</v>
      </c>
      <c r="R85" s="67" t="s">
        <v>1952</v>
      </c>
      <c r="S85" s="65">
        <v>40268</v>
      </c>
      <c r="T85" s="65">
        <v>40238</v>
      </c>
      <c r="U85" s="67" t="s">
        <v>31</v>
      </c>
      <c r="V85" s="67" t="s">
        <v>1912</v>
      </c>
    </row>
    <row r="86" spans="1:22" ht="15.75" x14ac:dyDescent="0.3">
      <c r="A86" s="67" t="s">
        <v>1193</v>
      </c>
      <c r="B86" s="67" t="s">
        <v>1903</v>
      </c>
      <c r="C86" s="67" t="s">
        <v>1904</v>
      </c>
      <c r="D86" s="67" t="s">
        <v>1905</v>
      </c>
      <c r="E86" s="67" t="s">
        <v>1881</v>
      </c>
      <c r="F86" s="67" t="s">
        <v>1882</v>
      </c>
      <c r="G86" s="67" t="s">
        <v>31</v>
      </c>
      <c r="H86" s="67" t="s">
        <v>31</v>
      </c>
      <c r="I86" s="67" t="s">
        <v>31</v>
      </c>
      <c r="J86" s="67" t="s">
        <v>1851</v>
      </c>
      <c r="K86" s="67" t="s">
        <v>2017</v>
      </c>
      <c r="L86" s="68">
        <v>-3745</v>
      </c>
      <c r="M86" s="67" t="s">
        <v>1886</v>
      </c>
      <c r="N86" s="67" t="s">
        <v>31</v>
      </c>
      <c r="O86" s="67" t="s">
        <v>31</v>
      </c>
      <c r="P86" s="67" t="s">
        <v>1950</v>
      </c>
      <c r="Q86" s="67" t="s">
        <v>1951</v>
      </c>
      <c r="R86" s="67" t="s">
        <v>1953</v>
      </c>
      <c r="S86" s="65">
        <v>40633</v>
      </c>
      <c r="T86" s="65">
        <v>40603</v>
      </c>
      <c r="U86" s="67" t="s">
        <v>31</v>
      </c>
      <c r="V86" s="67" t="s">
        <v>1912</v>
      </c>
    </row>
    <row r="87" spans="1:22" ht="15.75" x14ac:dyDescent="0.3">
      <c r="A87" s="67" t="s">
        <v>1193</v>
      </c>
      <c r="B87" s="67" t="s">
        <v>1903</v>
      </c>
      <c r="C87" s="67" t="s">
        <v>1904</v>
      </c>
      <c r="D87" s="67" t="s">
        <v>1905</v>
      </c>
      <c r="E87" s="67" t="s">
        <v>1881</v>
      </c>
      <c r="F87" s="67" t="s">
        <v>1882</v>
      </c>
      <c r="G87" s="67" t="s">
        <v>31</v>
      </c>
      <c r="H87" s="67" t="s">
        <v>31</v>
      </c>
      <c r="I87" s="67" t="s">
        <v>31</v>
      </c>
      <c r="J87" s="67" t="s">
        <v>1851</v>
      </c>
      <c r="K87" s="67" t="s">
        <v>2017</v>
      </c>
      <c r="L87" s="68">
        <v>-1596</v>
      </c>
      <c r="M87" s="67" t="s">
        <v>1886</v>
      </c>
      <c r="N87" s="67" t="s">
        <v>31</v>
      </c>
      <c r="O87" s="67" t="s">
        <v>31</v>
      </c>
      <c r="P87" s="67" t="s">
        <v>1950</v>
      </c>
      <c r="Q87" s="67" t="s">
        <v>1951</v>
      </c>
      <c r="R87" s="67" t="s">
        <v>1953</v>
      </c>
      <c r="S87" s="65">
        <v>41060</v>
      </c>
      <c r="T87" s="65">
        <v>41030</v>
      </c>
      <c r="U87" s="67" t="s">
        <v>31</v>
      </c>
      <c r="V87" s="67" t="s">
        <v>1912</v>
      </c>
    </row>
    <row r="88" spans="1:22" ht="15.75" x14ac:dyDescent="0.3">
      <c r="A88" s="67" t="s">
        <v>1193</v>
      </c>
      <c r="B88" s="67" t="s">
        <v>1903</v>
      </c>
      <c r="C88" s="67" t="s">
        <v>1904</v>
      </c>
      <c r="D88" s="67" t="s">
        <v>1905</v>
      </c>
      <c r="E88" s="67" t="s">
        <v>1881</v>
      </c>
      <c r="F88" s="67" t="s">
        <v>1882</v>
      </c>
      <c r="G88" s="67" t="s">
        <v>31</v>
      </c>
      <c r="H88" s="67" t="s">
        <v>31</v>
      </c>
      <c r="I88" s="67" t="s">
        <v>31</v>
      </c>
      <c r="J88" s="67" t="s">
        <v>1851</v>
      </c>
      <c r="K88" s="67" t="s">
        <v>2017</v>
      </c>
      <c r="L88" s="68">
        <v>-3841</v>
      </c>
      <c r="M88" s="67" t="s">
        <v>1886</v>
      </c>
      <c r="N88" s="67" t="s">
        <v>31</v>
      </c>
      <c r="O88" s="67" t="s">
        <v>31</v>
      </c>
      <c r="P88" s="67" t="s">
        <v>1950</v>
      </c>
      <c r="Q88" s="67" t="s">
        <v>1951</v>
      </c>
      <c r="R88" s="67" t="s">
        <v>1953</v>
      </c>
      <c r="S88" s="65">
        <v>41333</v>
      </c>
      <c r="T88" s="65">
        <v>41306</v>
      </c>
      <c r="U88" s="67" t="s">
        <v>31</v>
      </c>
      <c r="V88" s="67" t="s">
        <v>1912</v>
      </c>
    </row>
    <row r="89" spans="1:22" ht="15.75" x14ac:dyDescent="0.3">
      <c r="A89" s="67" t="s">
        <v>1193</v>
      </c>
      <c r="B89" s="67" t="s">
        <v>1903</v>
      </c>
      <c r="C89" s="67" t="s">
        <v>1904</v>
      </c>
      <c r="D89" s="67" t="s">
        <v>1905</v>
      </c>
      <c r="E89" s="67" t="s">
        <v>2000</v>
      </c>
      <c r="F89" s="67" t="s">
        <v>2001</v>
      </c>
      <c r="G89" s="67" t="s">
        <v>31</v>
      </c>
      <c r="H89" s="67" t="s">
        <v>31</v>
      </c>
      <c r="I89" s="67" t="s">
        <v>31</v>
      </c>
      <c r="J89" s="67" t="s">
        <v>1884</v>
      </c>
      <c r="K89" s="67" t="s">
        <v>1885</v>
      </c>
      <c r="L89" s="69">
        <v>-202467.81</v>
      </c>
      <c r="M89" s="67" t="s">
        <v>2002</v>
      </c>
      <c r="N89" s="67" t="s">
        <v>31</v>
      </c>
      <c r="O89" s="67" t="s">
        <v>31</v>
      </c>
      <c r="P89" s="67" t="s">
        <v>2006</v>
      </c>
      <c r="Q89" s="67" t="s">
        <v>31</v>
      </c>
      <c r="R89" s="67" t="s">
        <v>2015</v>
      </c>
      <c r="S89" s="65">
        <v>42916</v>
      </c>
      <c r="T89" s="65">
        <v>42916</v>
      </c>
      <c r="U89" s="67" t="s">
        <v>2016</v>
      </c>
      <c r="V89" s="67" t="s">
        <v>31</v>
      </c>
    </row>
    <row r="90" spans="1:22" ht="15.75" x14ac:dyDescent="0.3">
      <c r="A90" s="67" t="s">
        <v>1193</v>
      </c>
      <c r="B90" s="67" t="s">
        <v>1903</v>
      </c>
      <c r="C90" s="67" t="s">
        <v>1904</v>
      </c>
      <c r="D90" s="67" t="s">
        <v>1905</v>
      </c>
      <c r="E90" s="67" t="s">
        <v>1881</v>
      </c>
      <c r="F90" s="67" t="s">
        <v>1882</v>
      </c>
      <c r="G90" s="67" t="s">
        <v>31</v>
      </c>
      <c r="H90" s="67" t="s">
        <v>31</v>
      </c>
      <c r="I90" s="67" t="s">
        <v>31</v>
      </c>
      <c r="J90" s="67" t="s">
        <v>1884</v>
      </c>
      <c r="K90" s="67" t="s">
        <v>2017</v>
      </c>
      <c r="L90" s="69">
        <v>-4270153</v>
      </c>
      <c r="M90" s="67" t="s">
        <v>1886</v>
      </c>
      <c r="N90" s="67" t="s">
        <v>31</v>
      </c>
      <c r="O90" s="67" t="s">
        <v>31</v>
      </c>
      <c r="P90" s="67" t="s">
        <v>1950</v>
      </c>
      <c r="Q90" s="67" t="s">
        <v>1951</v>
      </c>
      <c r="R90" s="67" t="s">
        <v>1965</v>
      </c>
      <c r="S90" s="65">
        <v>42855</v>
      </c>
      <c r="T90" s="65">
        <v>42826</v>
      </c>
      <c r="U90" s="67" t="s">
        <v>31</v>
      </c>
      <c r="V90" s="67" t="s">
        <v>1912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workbookViewId="0">
      <selection activeCell="P32" sqref="P32"/>
    </sheetView>
  </sheetViews>
  <sheetFormatPr defaultRowHeight="15" x14ac:dyDescent="0.25"/>
  <sheetData>
    <row r="1" spans="1:22" ht="17.25" thickTop="1" thickBot="1" x14ac:dyDescent="0.35">
      <c r="A1" s="74" t="s">
        <v>1856</v>
      </c>
      <c r="B1" s="72" t="s">
        <v>2022</v>
      </c>
      <c r="C1" s="71"/>
      <c r="D1" s="71"/>
      <c r="E1" s="71"/>
      <c r="F1" s="71"/>
      <c r="G1" s="71"/>
      <c r="H1" s="71"/>
      <c r="I1" s="71"/>
      <c r="J1" s="71"/>
      <c r="K1" s="71"/>
      <c r="L1" s="71"/>
      <c r="M1" s="71"/>
      <c r="N1" s="71"/>
      <c r="O1" s="71"/>
      <c r="P1" s="71"/>
      <c r="Q1" s="71"/>
      <c r="R1" s="71"/>
      <c r="S1" s="71"/>
      <c r="T1" s="71"/>
      <c r="U1" s="71"/>
      <c r="V1" s="71"/>
    </row>
    <row r="2" spans="1:22" ht="17.25" thickTop="1" thickBot="1" x14ac:dyDescent="0.35">
      <c r="A2" s="74" t="s">
        <v>1</v>
      </c>
      <c r="B2" s="74" t="s">
        <v>1858</v>
      </c>
      <c r="C2" s="74" t="s">
        <v>1859</v>
      </c>
      <c r="D2" s="74" t="s">
        <v>1859</v>
      </c>
      <c r="E2" s="74" t="s">
        <v>1860</v>
      </c>
      <c r="F2" s="74" t="s">
        <v>1861</v>
      </c>
      <c r="G2" s="74" t="s">
        <v>1862</v>
      </c>
      <c r="H2" s="74" t="s">
        <v>1863</v>
      </c>
      <c r="I2" s="74" t="s">
        <v>1864</v>
      </c>
      <c r="J2" s="74" t="s">
        <v>1865</v>
      </c>
      <c r="K2" s="74" t="s">
        <v>1866</v>
      </c>
      <c r="L2" s="77" t="s">
        <v>1867</v>
      </c>
      <c r="M2" s="74" t="s">
        <v>1868</v>
      </c>
      <c r="N2" s="74" t="s">
        <v>1869</v>
      </c>
      <c r="O2" s="74" t="s">
        <v>1870</v>
      </c>
      <c r="P2" s="74" t="s">
        <v>1871</v>
      </c>
      <c r="Q2" s="74" t="s">
        <v>1872</v>
      </c>
      <c r="R2" s="74" t="s">
        <v>1873</v>
      </c>
      <c r="S2" s="74" t="s">
        <v>1874</v>
      </c>
      <c r="T2" s="74" t="s">
        <v>1875</v>
      </c>
      <c r="U2" s="74" t="s">
        <v>1876</v>
      </c>
      <c r="V2" s="74" t="s">
        <v>1877</v>
      </c>
    </row>
    <row r="3" spans="1:22" ht="16.5" thickTop="1" x14ac:dyDescent="0.3">
      <c r="A3" s="75" t="s">
        <v>1835</v>
      </c>
      <c r="B3" s="75" t="s">
        <v>2023</v>
      </c>
      <c r="C3" s="75" t="s">
        <v>1879</v>
      </c>
      <c r="D3" s="75" t="s">
        <v>1880</v>
      </c>
      <c r="E3" s="75" t="s">
        <v>1881</v>
      </c>
      <c r="F3" s="75" t="s">
        <v>1882</v>
      </c>
      <c r="G3" s="75" t="s">
        <v>31</v>
      </c>
      <c r="H3" s="75" t="s">
        <v>1883</v>
      </c>
      <c r="I3" s="75" t="s">
        <v>1880</v>
      </c>
      <c r="J3" s="75" t="s">
        <v>1884</v>
      </c>
      <c r="K3" s="75" t="s">
        <v>1885</v>
      </c>
      <c r="L3" s="76">
        <v>6798226</v>
      </c>
      <c r="M3" s="75" t="s">
        <v>1886</v>
      </c>
      <c r="N3" s="75" t="s">
        <v>31</v>
      </c>
      <c r="O3" s="75" t="s">
        <v>31</v>
      </c>
      <c r="P3" s="75" t="s">
        <v>1887</v>
      </c>
      <c r="Q3" s="75" t="s">
        <v>31</v>
      </c>
      <c r="R3" s="75" t="s">
        <v>2024</v>
      </c>
      <c r="S3" s="73">
        <v>42794</v>
      </c>
      <c r="T3" s="73">
        <v>42794</v>
      </c>
      <c r="U3" s="75" t="s">
        <v>1889</v>
      </c>
      <c r="V3" s="75" t="s">
        <v>31</v>
      </c>
    </row>
    <row r="4" spans="1:22" ht="15.75" x14ac:dyDescent="0.3">
      <c r="A4" s="75" t="s">
        <v>1835</v>
      </c>
      <c r="B4" s="75" t="s">
        <v>2023</v>
      </c>
      <c r="C4" s="75" t="s">
        <v>1879</v>
      </c>
      <c r="D4" s="75" t="s">
        <v>1880</v>
      </c>
      <c r="E4" s="75" t="s">
        <v>1890</v>
      </c>
      <c r="F4" s="75" t="s">
        <v>1891</v>
      </c>
      <c r="G4" s="75" t="s">
        <v>31</v>
      </c>
      <c r="H4" s="75" t="s">
        <v>1883</v>
      </c>
      <c r="I4" s="75" t="s">
        <v>1880</v>
      </c>
      <c r="J4" s="75" t="s">
        <v>1884</v>
      </c>
      <c r="K4" s="75" t="s">
        <v>1885</v>
      </c>
      <c r="L4" s="76">
        <v>329292.12</v>
      </c>
      <c r="M4" s="75" t="s">
        <v>1886</v>
      </c>
      <c r="N4" s="75" t="s">
        <v>2025</v>
      </c>
      <c r="O4" s="75" t="s">
        <v>31</v>
      </c>
      <c r="P4" s="75" t="s">
        <v>1893</v>
      </c>
      <c r="Q4" s="75" t="s">
        <v>31</v>
      </c>
      <c r="R4" s="75" t="s">
        <v>2026</v>
      </c>
      <c r="S4" s="73">
        <v>42794</v>
      </c>
      <c r="T4" s="73">
        <v>42794</v>
      </c>
      <c r="U4" s="75" t="s">
        <v>1889</v>
      </c>
      <c r="V4" s="75" t="s">
        <v>31</v>
      </c>
    </row>
    <row r="5" spans="1:22" ht="15.75" x14ac:dyDescent="0.3">
      <c r="A5" s="75" t="s">
        <v>1835</v>
      </c>
      <c r="B5" s="75" t="s">
        <v>2023</v>
      </c>
      <c r="C5" s="75" t="s">
        <v>1879</v>
      </c>
      <c r="D5" s="75" t="s">
        <v>1880</v>
      </c>
      <c r="E5" s="75" t="s">
        <v>1881</v>
      </c>
      <c r="F5" s="75" t="s">
        <v>1882</v>
      </c>
      <c r="G5" s="75" t="s">
        <v>31</v>
      </c>
      <c r="H5" s="75" t="s">
        <v>1883</v>
      </c>
      <c r="I5" s="75" t="s">
        <v>1880</v>
      </c>
      <c r="J5" s="75" t="s">
        <v>1884</v>
      </c>
      <c r="K5" s="75" t="s">
        <v>1885</v>
      </c>
      <c r="L5" s="76">
        <v>22647.33</v>
      </c>
      <c r="M5" s="75" t="s">
        <v>1886</v>
      </c>
      <c r="N5" s="75" t="s">
        <v>31</v>
      </c>
      <c r="O5" s="75" t="s">
        <v>31</v>
      </c>
      <c r="P5" s="75" t="s">
        <v>1887</v>
      </c>
      <c r="Q5" s="75" t="s">
        <v>31</v>
      </c>
      <c r="R5" s="75" t="s">
        <v>2024</v>
      </c>
      <c r="S5" s="73">
        <v>42825</v>
      </c>
      <c r="T5" s="73">
        <v>42825</v>
      </c>
      <c r="U5" s="75" t="s">
        <v>1889</v>
      </c>
      <c r="V5" s="75" t="s">
        <v>31</v>
      </c>
    </row>
    <row r="6" spans="1:22" ht="15.75" x14ac:dyDescent="0.3">
      <c r="A6" s="75" t="s">
        <v>1835</v>
      </c>
      <c r="B6" s="75" t="s">
        <v>2023</v>
      </c>
      <c r="C6" s="75" t="s">
        <v>1879</v>
      </c>
      <c r="D6" s="75" t="s">
        <v>1880</v>
      </c>
      <c r="E6" s="75" t="s">
        <v>1890</v>
      </c>
      <c r="F6" s="75" t="s">
        <v>1891</v>
      </c>
      <c r="G6" s="75" t="s">
        <v>31</v>
      </c>
      <c r="H6" s="75" t="s">
        <v>1883</v>
      </c>
      <c r="I6" s="75" t="s">
        <v>1880</v>
      </c>
      <c r="J6" s="75" t="s">
        <v>1884</v>
      </c>
      <c r="K6" s="75" t="s">
        <v>1885</v>
      </c>
      <c r="L6" s="76">
        <v>1096.9100000000001</v>
      </c>
      <c r="M6" s="75" t="s">
        <v>1886</v>
      </c>
      <c r="N6" s="75" t="s">
        <v>2025</v>
      </c>
      <c r="O6" s="75" t="s">
        <v>31</v>
      </c>
      <c r="P6" s="75" t="s">
        <v>1893</v>
      </c>
      <c r="Q6" s="75" t="s">
        <v>31</v>
      </c>
      <c r="R6" s="75" t="s">
        <v>2026</v>
      </c>
      <c r="S6" s="73">
        <v>42825</v>
      </c>
      <c r="T6" s="73">
        <v>42825</v>
      </c>
      <c r="U6" s="75" t="s">
        <v>1889</v>
      </c>
      <c r="V6" s="75" t="s">
        <v>31</v>
      </c>
    </row>
    <row r="7" spans="1:22" ht="15.75" x14ac:dyDescent="0.3">
      <c r="A7" s="75" t="s">
        <v>1835</v>
      </c>
      <c r="B7" s="75" t="s">
        <v>2023</v>
      </c>
      <c r="C7" s="75" t="s">
        <v>1879</v>
      </c>
      <c r="D7" s="75" t="s">
        <v>1880</v>
      </c>
      <c r="E7" s="75" t="s">
        <v>1881</v>
      </c>
      <c r="F7" s="75" t="s">
        <v>1882</v>
      </c>
      <c r="G7" s="75" t="s">
        <v>31</v>
      </c>
      <c r="H7" s="75" t="s">
        <v>1883</v>
      </c>
      <c r="I7" s="75" t="s">
        <v>1880</v>
      </c>
      <c r="J7" s="75" t="s">
        <v>1884</v>
      </c>
      <c r="K7" s="75" t="s">
        <v>1885</v>
      </c>
      <c r="L7" s="76">
        <v>555.80999999999995</v>
      </c>
      <c r="M7" s="75" t="s">
        <v>1886</v>
      </c>
      <c r="N7" s="75" t="s">
        <v>31</v>
      </c>
      <c r="O7" s="75" t="s">
        <v>31</v>
      </c>
      <c r="P7" s="75" t="s">
        <v>1887</v>
      </c>
      <c r="Q7" s="75" t="s">
        <v>31</v>
      </c>
      <c r="R7" s="75" t="s">
        <v>2024</v>
      </c>
      <c r="S7" s="73">
        <v>42886</v>
      </c>
      <c r="T7" s="73">
        <v>42886</v>
      </c>
      <c r="U7" s="75" t="s">
        <v>1889</v>
      </c>
      <c r="V7" s="75" t="s">
        <v>31</v>
      </c>
    </row>
    <row r="8" spans="1:22" ht="15.75" x14ac:dyDescent="0.3">
      <c r="A8" s="75" t="s">
        <v>1835</v>
      </c>
      <c r="B8" s="75" t="s">
        <v>2023</v>
      </c>
      <c r="C8" s="75" t="s">
        <v>1879</v>
      </c>
      <c r="D8" s="75" t="s">
        <v>1880</v>
      </c>
      <c r="E8" s="75" t="s">
        <v>1881</v>
      </c>
      <c r="F8" s="75" t="s">
        <v>1882</v>
      </c>
      <c r="G8" s="75" t="s">
        <v>31</v>
      </c>
      <c r="H8" s="75" t="s">
        <v>1883</v>
      </c>
      <c r="I8" s="75" t="s">
        <v>1880</v>
      </c>
      <c r="J8" s="75" t="s">
        <v>1884</v>
      </c>
      <c r="K8" s="75" t="s">
        <v>1885</v>
      </c>
      <c r="L8" s="76">
        <v>242.88</v>
      </c>
      <c r="M8" s="75" t="s">
        <v>1886</v>
      </c>
      <c r="N8" s="75" t="s">
        <v>31</v>
      </c>
      <c r="O8" s="75" t="s">
        <v>31</v>
      </c>
      <c r="P8" s="75" t="s">
        <v>1887</v>
      </c>
      <c r="Q8" s="75" t="s">
        <v>31</v>
      </c>
      <c r="R8" s="75" t="s">
        <v>2024</v>
      </c>
      <c r="S8" s="73">
        <v>42916</v>
      </c>
      <c r="T8" s="73">
        <v>42916</v>
      </c>
      <c r="U8" s="75" t="s">
        <v>1889</v>
      </c>
      <c r="V8" s="75" t="s">
        <v>31</v>
      </c>
    </row>
    <row r="9" spans="1:22" ht="15.75" x14ac:dyDescent="0.3">
      <c r="A9" s="75" t="s">
        <v>1835</v>
      </c>
      <c r="B9" s="75" t="s">
        <v>2023</v>
      </c>
      <c r="C9" s="75" t="s">
        <v>1879</v>
      </c>
      <c r="D9" s="75" t="s">
        <v>1880</v>
      </c>
      <c r="E9" s="75" t="s">
        <v>1881</v>
      </c>
      <c r="F9" s="75" t="s">
        <v>1882</v>
      </c>
      <c r="G9" s="75" t="s">
        <v>31</v>
      </c>
      <c r="H9" s="75" t="s">
        <v>1883</v>
      </c>
      <c r="I9" s="75" t="s">
        <v>1880</v>
      </c>
      <c r="J9" s="75" t="s">
        <v>1884</v>
      </c>
      <c r="K9" s="75" t="s">
        <v>1885</v>
      </c>
      <c r="L9" s="76">
        <v>220.59</v>
      </c>
      <c r="M9" s="75" t="s">
        <v>1886</v>
      </c>
      <c r="N9" s="75" t="s">
        <v>31</v>
      </c>
      <c r="O9" s="75" t="s">
        <v>31</v>
      </c>
      <c r="P9" s="75" t="s">
        <v>1887</v>
      </c>
      <c r="Q9" s="75" t="s">
        <v>31</v>
      </c>
      <c r="R9" s="75" t="s">
        <v>2024</v>
      </c>
      <c r="S9" s="73">
        <v>42855</v>
      </c>
      <c r="T9" s="73">
        <v>42855</v>
      </c>
      <c r="U9" s="75" t="s">
        <v>1889</v>
      </c>
      <c r="V9" s="75" t="s">
        <v>31</v>
      </c>
    </row>
    <row r="10" spans="1:22" ht="15.75" x14ac:dyDescent="0.3">
      <c r="A10" s="75" t="s">
        <v>1835</v>
      </c>
      <c r="B10" s="75" t="s">
        <v>2023</v>
      </c>
      <c r="C10" s="75" t="s">
        <v>1879</v>
      </c>
      <c r="D10" s="75" t="s">
        <v>1880</v>
      </c>
      <c r="E10" s="75" t="s">
        <v>1890</v>
      </c>
      <c r="F10" s="75" t="s">
        <v>1891</v>
      </c>
      <c r="G10" s="75" t="s">
        <v>31</v>
      </c>
      <c r="H10" s="75" t="s">
        <v>1883</v>
      </c>
      <c r="I10" s="75" t="s">
        <v>1880</v>
      </c>
      <c r="J10" s="75" t="s">
        <v>1884</v>
      </c>
      <c r="K10" s="75" t="s">
        <v>1885</v>
      </c>
      <c r="L10" s="76">
        <v>26.92</v>
      </c>
      <c r="M10" s="75" t="s">
        <v>1886</v>
      </c>
      <c r="N10" s="75" t="s">
        <v>2025</v>
      </c>
      <c r="O10" s="75" t="s">
        <v>31</v>
      </c>
      <c r="P10" s="75" t="s">
        <v>1893</v>
      </c>
      <c r="Q10" s="75" t="s">
        <v>31</v>
      </c>
      <c r="R10" s="75" t="s">
        <v>2026</v>
      </c>
      <c r="S10" s="73">
        <v>42886</v>
      </c>
      <c r="T10" s="73">
        <v>42886</v>
      </c>
      <c r="U10" s="75" t="s">
        <v>1889</v>
      </c>
      <c r="V10" s="75" t="s">
        <v>31</v>
      </c>
    </row>
    <row r="11" spans="1:22" ht="15.75" x14ac:dyDescent="0.3">
      <c r="A11" s="75" t="s">
        <v>1835</v>
      </c>
      <c r="B11" s="75" t="s">
        <v>2023</v>
      </c>
      <c r="C11" s="75" t="s">
        <v>1879</v>
      </c>
      <c r="D11" s="75" t="s">
        <v>1880</v>
      </c>
      <c r="E11" s="75" t="s">
        <v>1890</v>
      </c>
      <c r="F11" s="75" t="s">
        <v>1891</v>
      </c>
      <c r="G11" s="75" t="s">
        <v>31</v>
      </c>
      <c r="H11" s="75" t="s">
        <v>1883</v>
      </c>
      <c r="I11" s="75" t="s">
        <v>1880</v>
      </c>
      <c r="J11" s="75" t="s">
        <v>1884</v>
      </c>
      <c r="K11" s="75" t="s">
        <v>1885</v>
      </c>
      <c r="L11" s="76">
        <v>11.77</v>
      </c>
      <c r="M11" s="75" t="s">
        <v>1886</v>
      </c>
      <c r="N11" s="75" t="s">
        <v>2025</v>
      </c>
      <c r="O11" s="75" t="s">
        <v>31</v>
      </c>
      <c r="P11" s="75" t="s">
        <v>1893</v>
      </c>
      <c r="Q11" s="75" t="s">
        <v>31</v>
      </c>
      <c r="R11" s="75" t="s">
        <v>2026</v>
      </c>
      <c r="S11" s="73">
        <v>42916</v>
      </c>
      <c r="T11" s="73">
        <v>42916</v>
      </c>
      <c r="U11" s="75" t="s">
        <v>1889</v>
      </c>
      <c r="V11" s="75" t="s">
        <v>31</v>
      </c>
    </row>
    <row r="12" spans="1:22" ht="15.75" x14ac:dyDescent="0.3">
      <c r="A12" s="75" t="s">
        <v>1835</v>
      </c>
      <c r="B12" s="75" t="s">
        <v>2023</v>
      </c>
      <c r="C12" s="75" t="s">
        <v>1879</v>
      </c>
      <c r="D12" s="75" t="s">
        <v>1880</v>
      </c>
      <c r="E12" s="75" t="s">
        <v>1890</v>
      </c>
      <c r="F12" s="75" t="s">
        <v>1891</v>
      </c>
      <c r="G12" s="75" t="s">
        <v>31</v>
      </c>
      <c r="H12" s="75" t="s">
        <v>1883</v>
      </c>
      <c r="I12" s="75" t="s">
        <v>1880</v>
      </c>
      <c r="J12" s="75" t="s">
        <v>1884</v>
      </c>
      <c r="K12" s="75" t="s">
        <v>1885</v>
      </c>
      <c r="L12" s="76">
        <v>10.7</v>
      </c>
      <c r="M12" s="75" t="s">
        <v>1886</v>
      </c>
      <c r="N12" s="75" t="s">
        <v>2025</v>
      </c>
      <c r="O12" s="75" t="s">
        <v>31</v>
      </c>
      <c r="P12" s="75" t="s">
        <v>1893</v>
      </c>
      <c r="Q12" s="75" t="s">
        <v>31</v>
      </c>
      <c r="R12" s="75" t="s">
        <v>2026</v>
      </c>
      <c r="S12" s="73">
        <v>42855</v>
      </c>
      <c r="T12" s="73">
        <v>42855</v>
      </c>
      <c r="U12" s="75" t="s">
        <v>1889</v>
      </c>
      <c r="V12" s="75" t="s">
        <v>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
  <sheetViews>
    <sheetView workbookViewId="0">
      <selection activeCell="E32" sqref="E32"/>
    </sheetView>
  </sheetViews>
  <sheetFormatPr defaultRowHeight="15" x14ac:dyDescent="0.25"/>
  <sheetData>
    <row r="1" spans="1:22" ht="17.25" thickTop="1" thickBot="1" x14ac:dyDescent="0.35">
      <c r="A1" s="81" t="s">
        <v>1856</v>
      </c>
      <c r="B1" s="79" t="s">
        <v>1899</v>
      </c>
      <c r="C1" s="78"/>
      <c r="D1" s="78"/>
      <c r="E1" s="78"/>
      <c r="F1" s="78"/>
      <c r="G1" s="78"/>
      <c r="H1" s="78"/>
      <c r="I1" s="78"/>
      <c r="J1" s="78"/>
      <c r="K1" s="78"/>
      <c r="L1" s="78"/>
      <c r="M1" s="78"/>
      <c r="N1" s="78"/>
      <c r="O1" s="78"/>
      <c r="P1" s="78"/>
      <c r="Q1" s="78"/>
      <c r="R1" s="78"/>
      <c r="S1" s="78"/>
      <c r="T1" s="78"/>
      <c r="U1" s="78"/>
      <c r="V1" s="78"/>
    </row>
    <row r="2" spans="1:22" ht="17.25" thickTop="1" thickBot="1" x14ac:dyDescent="0.35">
      <c r="A2" s="81" t="s">
        <v>1</v>
      </c>
      <c r="B2" s="81" t="s">
        <v>1858</v>
      </c>
      <c r="C2" s="81" t="s">
        <v>1859</v>
      </c>
      <c r="D2" s="81" t="s">
        <v>1859</v>
      </c>
      <c r="E2" s="81" t="s">
        <v>1860</v>
      </c>
      <c r="F2" s="81" t="s">
        <v>1861</v>
      </c>
      <c r="G2" s="81" t="s">
        <v>1862</v>
      </c>
      <c r="H2" s="81" t="s">
        <v>1863</v>
      </c>
      <c r="I2" s="81" t="s">
        <v>1864</v>
      </c>
      <c r="J2" s="81" t="s">
        <v>1865</v>
      </c>
      <c r="K2" s="81" t="s">
        <v>1866</v>
      </c>
      <c r="L2" s="81" t="s">
        <v>1867</v>
      </c>
      <c r="M2" s="81" t="s">
        <v>1868</v>
      </c>
      <c r="N2" s="81" t="s">
        <v>1869</v>
      </c>
      <c r="O2" s="81" t="s">
        <v>1870</v>
      </c>
      <c r="P2" s="81" t="s">
        <v>1871</v>
      </c>
      <c r="Q2" s="81" t="s">
        <v>1872</v>
      </c>
      <c r="R2" s="81" t="s">
        <v>1873</v>
      </c>
      <c r="S2" s="81" t="s">
        <v>1874</v>
      </c>
      <c r="T2" s="81" t="s">
        <v>1875</v>
      </c>
      <c r="U2" s="81" t="s">
        <v>1876</v>
      </c>
      <c r="V2" s="81" t="s">
        <v>1877</v>
      </c>
    </row>
    <row r="3" spans="1:22" ht="16.5" thickTop="1" x14ac:dyDescent="0.3">
      <c r="A3" s="82" t="s">
        <v>1836</v>
      </c>
      <c r="B3" s="82" t="s">
        <v>2027</v>
      </c>
      <c r="C3" s="82" t="s">
        <v>1879</v>
      </c>
      <c r="D3" s="82" t="s">
        <v>1880</v>
      </c>
      <c r="E3" s="82" t="s">
        <v>1881</v>
      </c>
      <c r="F3" s="82" t="s">
        <v>1882</v>
      </c>
      <c r="G3" s="82" t="s">
        <v>31</v>
      </c>
      <c r="H3" s="82" t="s">
        <v>1883</v>
      </c>
      <c r="I3" s="82" t="s">
        <v>1880</v>
      </c>
      <c r="J3" s="82" t="s">
        <v>1884</v>
      </c>
      <c r="K3" s="82" t="s">
        <v>1885</v>
      </c>
      <c r="L3" s="83">
        <v>6954905.8700000001</v>
      </c>
      <c r="M3" s="82" t="s">
        <v>1886</v>
      </c>
      <c r="N3" s="82" t="s">
        <v>31</v>
      </c>
      <c r="O3" s="82" t="s">
        <v>31</v>
      </c>
      <c r="P3" s="82" t="s">
        <v>1887</v>
      </c>
      <c r="Q3" s="82" t="s">
        <v>31</v>
      </c>
      <c r="R3" s="82" t="s">
        <v>2028</v>
      </c>
      <c r="S3" s="80">
        <v>42794</v>
      </c>
      <c r="T3" s="80">
        <v>42794</v>
      </c>
      <c r="U3" s="82" t="s">
        <v>1889</v>
      </c>
      <c r="V3" s="82" t="s">
        <v>31</v>
      </c>
    </row>
    <row r="4" spans="1:22" ht="15.75" x14ac:dyDescent="0.3">
      <c r="A4" s="82" t="s">
        <v>1836</v>
      </c>
      <c r="B4" s="82" t="s">
        <v>2027</v>
      </c>
      <c r="C4" s="82" t="s">
        <v>1879</v>
      </c>
      <c r="D4" s="82" t="s">
        <v>1880</v>
      </c>
      <c r="E4" s="82" t="s">
        <v>1881</v>
      </c>
      <c r="F4" s="82" t="s">
        <v>1882</v>
      </c>
      <c r="G4" s="82" t="s">
        <v>31</v>
      </c>
      <c r="H4" s="82" t="s">
        <v>1883</v>
      </c>
      <c r="I4" s="82" t="s">
        <v>1880</v>
      </c>
      <c r="J4" s="82" t="s">
        <v>1884</v>
      </c>
      <c r="K4" s="82" t="s">
        <v>1885</v>
      </c>
      <c r="L4" s="83">
        <v>23169.32</v>
      </c>
      <c r="M4" s="82" t="s">
        <v>1886</v>
      </c>
      <c r="N4" s="82" t="s">
        <v>31</v>
      </c>
      <c r="O4" s="82" t="s">
        <v>31</v>
      </c>
      <c r="P4" s="82" t="s">
        <v>1887</v>
      </c>
      <c r="Q4" s="82" t="s">
        <v>31</v>
      </c>
      <c r="R4" s="82" t="s">
        <v>2028</v>
      </c>
      <c r="S4" s="80">
        <v>42825</v>
      </c>
      <c r="T4" s="80">
        <v>42825</v>
      </c>
      <c r="U4" s="82" t="s">
        <v>1889</v>
      </c>
      <c r="V4" s="82" t="s">
        <v>31</v>
      </c>
    </row>
    <row r="5" spans="1:22" ht="15.75" x14ac:dyDescent="0.3">
      <c r="A5" s="82" t="s">
        <v>1836</v>
      </c>
      <c r="B5" s="82" t="s">
        <v>2027</v>
      </c>
      <c r="C5" s="82" t="s">
        <v>1879</v>
      </c>
      <c r="D5" s="82" t="s">
        <v>1880</v>
      </c>
      <c r="E5" s="82" t="s">
        <v>1881</v>
      </c>
      <c r="F5" s="82" t="s">
        <v>1882</v>
      </c>
      <c r="G5" s="82" t="s">
        <v>31</v>
      </c>
      <c r="H5" s="82" t="s">
        <v>1883</v>
      </c>
      <c r="I5" s="82" t="s">
        <v>1880</v>
      </c>
      <c r="J5" s="82" t="s">
        <v>1884</v>
      </c>
      <c r="K5" s="82" t="s">
        <v>1885</v>
      </c>
      <c r="L5" s="83">
        <v>568.62</v>
      </c>
      <c r="M5" s="82" t="s">
        <v>1886</v>
      </c>
      <c r="N5" s="82" t="s">
        <v>31</v>
      </c>
      <c r="O5" s="82" t="s">
        <v>31</v>
      </c>
      <c r="P5" s="82" t="s">
        <v>1887</v>
      </c>
      <c r="Q5" s="82" t="s">
        <v>31</v>
      </c>
      <c r="R5" s="82" t="s">
        <v>2028</v>
      </c>
      <c r="S5" s="80">
        <v>42886</v>
      </c>
      <c r="T5" s="80">
        <v>42886</v>
      </c>
      <c r="U5" s="82" t="s">
        <v>1889</v>
      </c>
      <c r="V5" s="82" t="s">
        <v>31</v>
      </c>
    </row>
    <row r="6" spans="1:22" ht="15.75" x14ac:dyDescent="0.3">
      <c r="A6" s="82" t="s">
        <v>1836</v>
      </c>
      <c r="B6" s="82" t="s">
        <v>2027</v>
      </c>
      <c r="C6" s="82" t="s">
        <v>1879</v>
      </c>
      <c r="D6" s="82" t="s">
        <v>1880</v>
      </c>
      <c r="E6" s="82" t="s">
        <v>1881</v>
      </c>
      <c r="F6" s="82" t="s">
        <v>1882</v>
      </c>
      <c r="G6" s="82" t="s">
        <v>31</v>
      </c>
      <c r="H6" s="82" t="s">
        <v>1883</v>
      </c>
      <c r="I6" s="82" t="s">
        <v>1880</v>
      </c>
      <c r="J6" s="82" t="s">
        <v>1884</v>
      </c>
      <c r="K6" s="82" t="s">
        <v>1885</v>
      </c>
      <c r="L6" s="83">
        <v>248.48</v>
      </c>
      <c r="M6" s="82" t="s">
        <v>1886</v>
      </c>
      <c r="N6" s="82" t="s">
        <v>31</v>
      </c>
      <c r="O6" s="82" t="s">
        <v>31</v>
      </c>
      <c r="P6" s="82" t="s">
        <v>1887</v>
      </c>
      <c r="Q6" s="82" t="s">
        <v>31</v>
      </c>
      <c r="R6" s="82" t="s">
        <v>2028</v>
      </c>
      <c r="S6" s="80">
        <v>42916</v>
      </c>
      <c r="T6" s="80">
        <v>42916</v>
      </c>
      <c r="U6" s="82" t="s">
        <v>1889</v>
      </c>
      <c r="V6" s="82" t="s">
        <v>31</v>
      </c>
    </row>
    <row r="7" spans="1:22" ht="15.75" x14ac:dyDescent="0.3">
      <c r="A7" s="82" t="s">
        <v>1836</v>
      </c>
      <c r="B7" s="82" t="s">
        <v>2027</v>
      </c>
      <c r="C7" s="82" t="s">
        <v>1879</v>
      </c>
      <c r="D7" s="82" t="s">
        <v>1880</v>
      </c>
      <c r="E7" s="82" t="s">
        <v>1881</v>
      </c>
      <c r="F7" s="82" t="s">
        <v>1882</v>
      </c>
      <c r="G7" s="82" t="s">
        <v>31</v>
      </c>
      <c r="H7" s="82" t="s">
        <v>1883</v>
      </c>
      <c r="I7" s="82" t="s">
        <v>1880</v>
      </c>
      <c r="J7" s="82" t="s">
        <v>1884</v>
      </c>
      <c r="K7" s="82" t="s">
        <v>1885</v>
      </c>
      <c r="L7" s="83">
        <v>225.67</v>
      </c>
      <c r="M7" s="82" t="s">
        <v>1886</v>
      </c>
      <c r="N7" s="82" t="s">
        <v>31</v>
      </c>
      <c r="O7" s="82" t="s">
        <v>31</v>
      </c>
      <c r="P7" s="82" t="s">
        <v>1887</v>
      </c>
      <c r="Q7" s="82" t="s">
        <v>31</v>
      </c>
      <c r="R7" s="82" t="s">
        <v>2028</v>
      </c>
      <c r="S7" s="80">
        <v>42855</v>
      </c>
      <c r="T7" s="80">
        <v>42855</v>
      </c>
      <c r="U7" s="82" t="s">
        <v>1889</v>
      </c>
      <c r="V7" s="82" t="s">
        <v>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
  <sheetViews>
    <sheetView workbookViewId="0">
      <selection activeCell="O38" sqref="O38"/>
    </sheetView>
  </sheetViews>
  <sheetFormatPr defaultRowHeight="15" x14ac:dyDescent="0.25"/>
  <cols>
    <col min="16" max="16" width="16.5703125" customWidth="1"/>
  </cols>
  <sheetData>
    <row r="1" spans="1:22" ht="17.25" thickTop="1" thickBot="1" x14ac:dyDescent="0.35">
      <c r="A1" s="87" t="s">
        <v>1856</v>
      </c>
      <c r="B1" s="85" t="s">
        <v>1899</v>
      </c>
      <c r="C1" s="84"/>
      <c r="D1" s="84"/>
      <c r="E1" s="84"/>
      <c r="F1" s="84"/>
      <c r="G1" s="84"/>
      <c r="H1" s="84"/>
      <c r="I1" s="84"/>
      <c r="J1" s="84"/>
      <c r="K1" s="84"/>
      <c r="L1" s="84"/>
      <c r="M1" s="84"/>
      <c r="N1" s="84"/>
      <c r="O1" s="84"/>
      <c r="P1" s="84"/>
      <c r="Q1" s="84"/>
      <c r="R1" s="84"/>
      <c r="S1" s="84"/>
      <c r="T1" s="84"/>
      <c r="U1" s="84"/>
      <c r="V1" s="84"/>
    </row>
    <row r="2" spans="1:22" ht="17.25" thickTop="1" thickBot="1" x14ac:dyDescent="0.35">
      <c r="A2" s="87" t="s">
        <v>1</v>
      </c>
      <c r="B2" s="87" t="s">
        <v>1858</v>
      </c>
      <c r="C2" s="87" t="s">
        <v>1859</v>
      </c>
      <c r="D2" s="87" t="s">
        <v>1859</v>
      </c>
      <c r="E2" s="87" t="s">
        <v>1860</v>
      </c>
      <c r="F2" s="87" t="s">
        <v>1861</v>
      </c>
      <c r="G2" s="87" t="s">
        <v>1862</v>
      </c>
      <c r="H2" s="87" t="s">
        <v>1863</v>
      </c>
      <c r="I2" s="87" t="s">
        <v>1864</v>
      </c>
      <c r="J2" s="87" t="s">
        <v>1865</v>
      </c>
      <c r="K2" s="87" t="s">
        <v>1866</v>
      </c>
      <c r="L2" s="90" t="s">
        <v>1867</v>
      </c>
      <c r="M2" s="87" t="s">
        <v>1868</v>
      </c>
      <c r="N2" s="87" t="s">
        <v>1869</v>
      </c>
      <c r="O2" s="87" t="s">
        <v>1870</v>
      </c>
      <c r="P2" s="87" t="s">
        <v>1871</v>
      </c>
      <c r="Q2" s="87" t="s">
        <v>1872</v>
      </c>
      <c r="R2" s="87" t="s">
        <v>1873</v>
      </c>
      <c r="S2" s="87" t="s">
        <v>1874</v>
      </c>
      <c r="T2" s="87" t="s">
        <v>1875</v>
      </c>
      <c r="U2" s="87" t="s">
        <v>1876</v>
      </c>
      <c r="V2" s="87" t="s">
        <v>1877</v>
      </c>
    </row>
    <row r="3" spans="1:22" ht="16.5" thickTop="1" x14ac:dyDescent="0.3">
      <c r="A3" s="88" t="s">
        <v>1838</v>
      </c>
      <c r="B3" s="88" t="s">
        <v>2029</v>
      </c>
      <c r="C3" s="88" t="s">
        <v>1879</v>
      </c>
      <c r="D3" s="88" t="s">
        <v>1880</v>
      </c>
      <c r="E3" s="88" t="s">
        <v>1881</v>
      </c>
      <c r="F3" s="88" t="s">
        <v>1882</v>
      </c>
      <c r="G3" s="88" t="s">
        <v>31</v>
      </c>
      <c r="H3" s="88" t="s">
        <v>1883</v>
      </c>
      <c r="I3" s="88" t="s">
        <v>1880</v>
      </c>
      <c r="J3" s="88" t="s">
        <v>1884</v>
      </c>
      <c r="K3" s="88" t="s">
        <v>1885</v>
      </c>
      <c r="L3" s="89">
        <v>13466995.6</v>
      </c>
      <c r="M3" s="88" t="s">
        <v>1886</v>
      </c>
      <c r="N3" s="88" t="s">
        <v>31</v>
      </c>
      <c r="O3" s="88" t="s">
        <v>31</v>
      </c>
      <c r="P3" s="88" t="s">
        <v>1887</v>
      </c>
      <c r="Q3" s="88" t="s">
        <v>31</v>
      </c>
      <c r="R3" s="88" t="s">
        <v>2030</v>
      </c>
      <c r="S3" s="86">
        <v>42794</v>
      </c>
      <c r="T3" s="86">
        <v>42794</v>
      </c>
      <c r="U3" s="88" t="s">
        <v>1889</v>
      </c>
      <c r="V3" s="88" t="s">
        <v>31</v>
      </c>
    </row>
    <row r="4" spans="1:22" ht="15.75" x14ac:dyDescent="0.3">
      <c r="A4" s="88" t="s">
        <v>1838</v>
      </c>
      <c r="B4" s="88" t="s">
        <v>2029</v>
      </c>
      <c r="C4" s="88" t="s">
        <v>1879</v>
      </c>
      <c r="D4" s="88" t="s">
        <v>1880</v>
      </c>
      <c r="E4" s="88" t="s">
        <v>1881</v>
      </c>
      <c r="F4" s="88" t="s">
        <v>1882</v>
      </c>
      <c r="G4" s="88" t="s">
        <v>31</v>
      </c>
      <c r="H4" s="88" t="s">
        <v>1883</v>
      </c>
      <c r="I4" s="88" t="s">
        <v>1880</v>
      </c>
      <c r="J4" s="88" t="s">
        <v>1884</v>
      </c>
      <c r="K4" s="88" t="s">
        <v>1885</v>
      </c>
      <c r="L4" s="89">
        <v>44863.43</v>
      </c>
      <c r="M4" s="88" t="s">
        <v>1886</v>
      </c>
      <c r="N4" s="88" t="s">
        <v>31</v>
      </c>
      <c r="O4" s="88" t="s">
        <v>31</v>
      </c>
      <c r="P4" s="88" t="s">
        <v>1887</v>
      </c>
      <c r="Q4" s="88" t="s">
        <v>31</v>
      </c>
      <c r="R4" s="88" t="s">
        <v>2030</v>
      </c>
      <c r="S4" s="86">
        <v>42825</v>
      </c>
      <c r="T4" s="86">
        <v>42825</v>
      </c>
      <c r="U4" s="88" t="s">
        <v>1889</v>
      </c>
      <c r="V4" s="88" t="s">
        <v>31</v>
      </c>
    </row>
    <row r="5" spans="1:22" ht="15.75" x14ac:dyDescent="0.3">
      <c r="A5" s="88" t="s">
        <v>1838</v>
      </c>
      <c r="B5" s="88" t="s">
        <v>2029</v>
      </c>
      <c r="C5" s="88" t="s">
        <v>1879</v>
      </c>
      <c r="D5" s="88" t="s">
        <v>1880</v>
      </c>
      <c r="E5" s="88" t="s">
        <v>1881</v>
      </c>
      <c r="F5" s="88" t="s">
        <v>1882</v>
      </c>
      <c r="G5" s="88" t="s">
        <v>31</v>
      </c>
      <c r="H5" s="88" t="s">
        <v>1883</v>
      </c>
      <c r="I5" s="88" t="s">
        <v>1880</v>
      </c>
      <c r="J5" s="88" t="s">
        <v>1884</v>
      </c>
      <c r="K5" s="88" t="s">
        <v>1885</v>
      </c>
      <c r="L5" s="89">
        <v>437</v>
      </c>
      <c r="M5" s="88" t="s">
        <v>1886</v>
      </c>
      <c r="N5" s="88" t="s">
        <v>31</v>
      </c>
      <c r="O5" s="88" t="s">
        <v>31</v>
      </c>
      <c r="P5" s="88" t="s">
        <v>1887</v>
      </c>
      <c r="Q5" s="88" t="s">
        <v>31</v>
      </c>
      <c r="R5" s="88" t="s">
        <v>2030</v>
      </c>
      <c r="S5" s="86">
        <v>42855</v>
      </c>
      <c r="T5" s="86">
        <v>42855</v>
      </c>
      <c r="U5" s="88" t="s">
        <v>1889</v>
      </c>
      <c r="V5" s="88" t="s">
        <v>31</v>
      </c>
    </row>
    <row r="6" spans="1:22" ht="15.75" x14ac:dyDescent="0.3">
      <c r="A6" s="88" t="s">
        <v>1838</v>
      </c>
      <c r="B6" s="88" t="s">
        <v>2029</v>
      </c>
      <c r="C6" s="88" t="s">
        <v>1879</v>
      </c>
      <c r="D6" s="88" t="s">
        <v>1880</v>
      </c>
      <c r="E6" s="88" t="s">
        <v>1881</v>
      </c>
      <c r="F6" s="88" t="s">
        <v>1882</v>
      </c>
      <c r="G6" s="88" t="s">
        <v>31</v>
      </c>
      <c r="H6" s="88" t="s">
        <v>1883</v>
      </c>
      <c r="I6" s="88" t="s">
        <v>1880</v>
      </c>
      <c r="J6" s="88" t="s">
        <v>1884</v>
      </c>
      <c r="K6" s="88" t="s">
        <v>1885</v>
      </c>
      <c r="L6" s="89">
        <v>1101.03</v>
      </c>
      <c r="M6" s="88" t="s">
        <v>1886</v>
      </c>
      <c r="N6" s="88" t="s">
        <v>31</v>
      </c>
      <c r="O6" s="88" t="s">
        <v>31</v>
      </c>
      <c r="P6" s="88" t="s">
        <v>1887</v>
      </c>
      <c r="Q6" s="88" t="s">
        <v>31</v>
      </c>
      <c r="R6" s="88" t="s">
        <v>2030</v>
      </c>
      <c r="S6" s="86">
        <v>42886</v>
      </c>
      <c r="T6" s="86">
        <v>42886</v>
      </c>
      <c r="U6" s="88" t="s">
        <v>1889</v>
      </c>
      <c r="V6" s="88" t="s">
        <v>31</v>
      </c>
    </row>
    <row r="7" spans="1:22" ht="15.75" x14ac:dyDescent="0.3">
      <c r="A7" s="88" t="s">
        <v>1838</v>
      </c>
      <c r="B7" s="88" t="s">
        <v>2029</v>
      </c>
      <c r="C7" s="88" t="s">
        <v>1879</v>
      </c>
      <c r="D7" s="88" t="s">
        <v>1880</v>
      </c>
      <c r="E7" s="88" t="s">
        <v>1881</v>
      </c>
      <c r="F7" s="88" t="s">
        <v>1882</v>
      </c>
      <c r="G7" s="88" t="s">
        <v>31</v>
      </c>
      <c r="H7" s="88" t="s">
        <v>1883</v>
      </c>
      <c r="I7" s="88" t="s">
        <v>1880</v>
      </c>
      <c r="J7" s="88" t="s">
        <v>1884</v>
      </c>
      <c r="K7" s="88" t="s">
        <v>1885</v>
      </c>
      <c r="L7" s="89">
        <v>481.14</v>
      </c>
      <c r="M7" s="88" t="s">
        <v>1886</v>
      </c>
      <c r="N7" s="88" t="s">
        <v>31</v>
      </c>
      <c r="O7" s="88" t="s">
        <v>31</v>
      </c>
      <c r="P7" s="88" t="s">
        <v>1887</v>
      </c>
      <c r="Q7" s="88" t="s">
        <v>31</v>
      </c>
      <c r="R7" s="88" t="s">
        <v>2030</v>
      </c>
      <c r="S7" s="86">
        <v>42916</v>
      </c>
      <c r="T7" s="86">
        <v>42916</v>
      </c>
      <c r="U7" s="88" t="s">
        <v>1889</v>
      </c>
      <c r="V7" s="88" t="s">
        <v>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16"/>
  <sheetViews>
    <sheetView workbookViewId="0">
      <selection activeCell="H16" sqref="H16"/>
    </sheetView>
  </sheetViews>
  <sheetFormatPr defaultRowHeight="15" x14ac:dyDescent="0.25"/>
  <sheetData>
    <row r="1" spans="1:22" ht="17.25" thickTop="1" thickBot="1" x14ac:dyDescent="0.35">
      <c r="A1" s="94" t="s">
        <v>1856</v>
      </c>
      <c r="B1" s="92" t="s">
        <v>2031</v>
      </c>
      <c r="C1" s="91"/>
      <c r="D1" s="91"/>
      <c r="E1" s="91"/>
      <c r="F1" s="91"/>
      <c r="G1" s="91"/>
      <c r="H1" s="91"/>
      <c r="I1" s="91"/>
      <c r="J1" s="91"/>
      <c r="K1" s="91"/>
      <c r="L1" s="91"/>
      <c r="M1" s="91"/>
      <c r="N1" s="91"/>
      <c r="O1" s="91"/>
      <c r="P1" s="91"/>
      <c r="Q1" s="91"/>
      <c r="R1" s="91"/>
      <c r="S1" s="91"/>
      <c r="T1" s="91"/>
      <c r="U1" s="91"/>
      <c r="V1" s="91"/>
    </row>
    <row r="2" spans="1:22" ht="17.25" thickTop="1" thickBot="1" x14ac:dyDescent="0.35">
      <c r="A2" s="94" t="s">
        <v>1</v>
      </c>
      <c r="B2" s="94" t="s">
        <v>1858</v>
      </c>
      <c r="C2" s="94" t="s">
        <v>1859</v>
      </c>
      <c r="D2" s="94" t="s">
        <v>1859</v>
      </c>
      <c r="E2" s="94" t="s">
        <v>1860</v>
      </c>
      <c r="F2" s="94" t="s">
        <v>1861</v>
      </c>
      <c r="G2" s="94" t="s">
        <v>1862</v>
      </c>
      <c r="H2" s="94" t="s">
        <v>1863</v>
      </c>
      <c r="I2" s="94" t="s">
        <v>1864</v>
      </c>
      <c r="J2" s="94" t="s">
        <v>1865</v>
      </c>
      <c r="K2" s="94" t="s">
        <v>1866</v>
      </c>
      <c r="L2" s="98" t="s">
        <v>1867</v>
      </c>
      <c r="M2" s="94" t="s">
        <v>1868</v>
      </c>
      <c r="N2" s="94" t="s">
        <v>1869</v>
      </c>
      <c r="O2" s="94" t="s">
        <v>1870</v>
      </c>
      <c r="P2" s="94" t="s">
        <v>1871</v>
      </c>
      <c r="Q2" s="94" t="s">
        <v>1872</v>
      </c>
      <c r="R2" s="94" t="s">
        <v>1873</v>
      </c>
      <c r="S2" s="94" t="s">
        <v>1874</v>
      </c>
      <c r="T2" s="94" t="s">
        <v>1875</v>
      </c>
      <c r="U2" s="94" t="s">
        <v>1876</v>
      </c>
      <c r="V2" s="94" t="s">
        <v>1877</v>
      </c>
    </row>
    <row r="3" spans="1:22" ht="16.5" thickTop="1" x14ac:dyDescent="0.3">
      <c r="A3" s="95" t="s">
        <v>370</v>
      </c>
      <c r="B3" s="95" t="s">
        <v>2032</v>
      </c>
      <c r="C3" s="95" t="s">
        <v>1879</v>
      </c>
      <c r="D3" s="95" t="s">
        <v>1880</v>
      </c>
      <c r="E3" s="95" t="s">
        <v>2033</v>
      </c>
      <c r="F3" s="95" t="s">
        <v>2034</v>
      </c>
      <c r="G3" s="95" t="s">
        <v>31</v>
      </c>
      <c r="H3" s="95" t="s">
        <v>1883</v>
      </c>
      <c r="I3" s="95" t="s">
        <v>1880</v>
      </c>
      <c r="J3" s="95" t="s">
        <v>1884</v>
      </c>
      <c r="K3" s="95" t="s">
        <v>1885</v>
      </c>
      <c r="L3" s="96">
        <v>66507.320000000007</v>
      </c>
      <c r="M3" s="95" t="s">
        <v>2002</v>
      </c>
      <c r="N3" s="95" t="s">
        <v>31</v>
      </c>
      <c r="O3" s="95" t="s">
        <v>31</v>
      </c>
      <c r="P3" s="95" t="s">
        <v>2035</v>
      </c>
      <c r="Q3" s="95" t="s">
        <v>31</v>
      </c>
      <c r="R3" s="95" t="s">
        <v>2036</v>
      </c>
      <c r="S3" s="93">
        <v>42004</v>
      </c>
      <c r="T3" s="93">
        <v>42004</v>
      </c>
      <c r="U3" s="95" t="s">
        <v>2037</v>
      </c>
      <c r="V3" s="95" t="s">
        <v>31</v>
      </c>
    </row>
    <row r="4" spans="1:22" ht="15.75" x14ac:dyDescent="0.3">
      <c r="A4" s="95" t="s">
        <v>370</v>
      </c>
      <c r="B4" s="95" t="s">
        <v>2032</v>
      </c>
      <c r="C4" s="95" t="s">
        <v>1879</v>
      </c>
      <c r="D4" s="95" t="s">
        <v>1880</v>
      </c>
      <c r="E4" s="95" t="s">
        <v>2033</v>
      </c>
      <c r="F4" s="95" t="s">
        <v>2034</v>
      </c>
      <c r="G4" s="95" t="s">
        <v>31</v>
      </c>
      <c r="H4" s="95" t="s">
        <v>1883</v>
      </c>
      <c r="I4" s="95" t="s">
        <v>1880</v>
      </c>
      <c r="J4" s="95" t="s">
        <v>1884</v>
      </c>
      <c r="K4" s="95" t="s">
        <v>1885</v>
      </c>
      <c r="L4" s="96">
        <v>-1.1200000000000001</v>
      </c>
      <c r="M4" s="95" t="s">
        <v>2002</v>
      </c>
      <c r="N4" s="95" t="s">
        <v>31</v>
      </c>
      <c r="O4" s="95" t="s">
        <v>31</v>
      </c>
      <c r="P4" s="95" t="s">
        <v>2035</v>
      </c>
      <c r="Q4" s="95" t="s">
        <v>31</v>
      </c>
      <c r="R4" s="95" t="s">
        <v>2036</v>
      </c>
      <c r="S4" s="93">
        <v>42308</v>
      </c>
      <c r="T4" s="93">
        <v>42308</v>
      </c>
      <c r="U4" s="95" t="s">
        <v>2037</v>
      </c>
      <c r="V4" s="95" t="s">
        <v>31</v>
      </c>
    </row>
    <row r="5" spans="1:22" ht="15.75" x14ac:dyDescent="0.3">
      <c r="A5" s="95" t="s">
        <v>370</v>
      </c>
      <c r="B5" s="95" t="s">
        <v>2032</v>
      </c>
      <c r="C5" s="95" t="s">
        <v>1879</v>
      </c>
      <c r="D5" s="95" t="s">
        <v>1880</v>
      </c>
      <c r="E5" s="95" t="s">
        <v>2038</v>
      </c>
      <c r="F5" s="95" t="s">
        <v>2039</v>
      </c>
      <c r="G5" s="95" t="s">
        <v>31</v>
      </c>
      <c r="H5" s="95" t="s">
        <v>1883</v>
      </c>
      <c r="I5" s="95" t="s">
        <v>1880</v>
      </c>
      <c r="J5" s="95" t="s">
        <v>1884</v>
      </c>
      <c r="K5" s="95" t="s">
        <v>1885</v>
      </c>
      <c r="L5" s="97">
        <v>8139665.8700000001</v>
      </c>
      <c r="M5" s="95" t="s">
        <v>1886</v>
      </c>
      <c r="N5" s="95" t="s">
        <v>2040</v>
      </c>
      <c r="O5" s="95" t="s">
        <v>31</v>
      </c>
      <c r="P5" s="95" t="s">
        <v>2041</v>
      </c>
      <c r="Q5" s="95" t="s">
        <v>31</v>
      </c>
      <c r="R5" s="95" t="s">
        <v>2042</v>
      </c>
      <c r="S5" s="93">
        <v>42855</v>
      </c>
      <c r="T5" s="93">
        <v>42855</v>
      </c>
      <c r="U5" s="95" t="s">
        <v>2043</v>
      </c>
      <c r="V5" s="95" t="s">
        <v>31</v>
      </c>
    </row>
    <row r="6" spans="1:22" ht="15.75" x14ac:dyDescent="0.3">
      <c r="A6" s="95" t="s">
        <v>370</v>
      </c>
      <c r="B6" s="95" t="s">
        <v>2032</v>
      </c>
      <c r="C6" s="95" t="s">
        <v>1879</v>
      </c>
      <c r="D6" s="95" t="s">
        <v>1880</v>
      </c>
      <c r="E6" s="95" t="s">
        <v>2038</v>
      </c>
      <c r="F6" s="95" t="s">
        <v>2039</v>
      </c>
      <c r="G6" s="95" t="s">
        <v>31</v>
      </c>
      <c r="H6" s="95" t="s">
        <v>1883</v>
      </c>
      <c r="I6" s="95" t="s">
        <v>1880</v>
      </c>
      <c r="J6" s="95" t="s">
        <v>1884</v>
      </c>
      <c r="K6" s="95" t="s">
        <v>1885</v>
      </c>
      <c r="L6" s="97">
        <v>8137837.0700000003</v>
      </c>
      <c r="M6" s="95" t="s">
        <v>1886</v>
      </c>
      <c r="N6" s="95" t="s">
        <v>2044</v>
      </c>
      <c r="O6" s="95" t="s">
        <v>31</v>
      </c>
      <c r="P6" s="95" t="s">
        <v>2041</v>
      </c>
      <c r="Q6" s="95" t="s">
        <v>31</v>
      </c>
      <c r="R6" s="95" t="s">
        <v>2045</v>
      </c>
      <c r="S6" s="93">
        <v>42855</v>
      </c>
      <c r="T6" s="93">
        <v>42855</v>
      </c>
      <c r="U6" s="95" t="s">
        <v>2043</v>
      </c>
      <c r="V6" s="95" t="s">
        <v>31</v>
      </c>
    </row>
    <row r="7" spans="1:22" ht="15.75" x14ac:dyDescent="0.3">
      <c r="A7" s="95" t="s">
        <v>370</v>
      </c>
      <c r="B7" s="95" t="s">
        <v>2032</v>
      </c>
      <c r="C7" s="95" t="s">
        <v>1879</v>
      </c>
      <c r="D7" s="95" t="s">
        <v>1880</v>
      </c>
      <c r="E7" s="95" t="s">
        <v>2038</v>
      </c>
      <c r="F7" s="95" t="s">
        <v>2039</v>
      </c>
      <c r="G7" s="95" t="s">
        <v>31</v>
      </c>
      <c r="H7" s="95" t="s">
        <v>1883</v>
      </c>
      <c r="I7" s="95" t="s">
        <v>1880</v>
      </c>
      <c r="J7" s="95" t="s">
        <v>1884</v>
      </c>
      <c r="K7" s="95" t="s">
        <v>1885</v>
      </c>
      <c r="L7" s="97">
        <v>8137837.0700000003</v>
      </c>
      <c r="M7" s="95" t="s">
        <v>1886</v>
      </c>
      <c r="N7" s="95" t="s">
        <v>2046</v>
      </c>
      <c r="O7" s="95" t="s">
        <v>31</v>
      </c>
      <c r="P7" s="95" t="s">
        <v>2041</v>
      </c>
      <c r="Q7" s="95" t="s">
        <v>31</v>
      </c>
      <c r="R7" s="95" t="s">
        <v>2047</v>
      </c>
      <c r="S7" s="93">
        <v>42855</v>
      </c>
      <c r="T7" s="93">
        <v>42855</v>
      </c>
      <c r="U7" s="95" t="s">
        <v>2043</v>
      </c>
      <c r="V7" s="95" t="s">
        <v>31</v>
      </c>
    </row>
    <row r="8" spans="1:22" ht="15.75" x14ac:dyDescent="0.3">
      <c r="A8" s="95" t="s">
        <v>370</v>
      </c>
      <c r="B8" s="95" t="s">
        <v>2032</v>
      </c>
      <c r="C8" s="95" t="s">
        <v>1879</v>
      </c>
      <c r="D8" s="95" t="s">
        <v>1880</v>
      </c>
      <c r="E8" s="95" t="s">
        <v>2038</v>
      </c>
      <c r="F8" s="95" t="s">
        <v>2048</v>
      </c>
      <c r="G8" s="95" t="s">
        <v>31</v>
      </c>
      <c r="H8" s="95" t="s">
        <v>1883</v>
      </c>
      <c r="I8" s="95" t="s">
        <v>1880</v>
      </c>
      <c r="J8" s="95" t="s">
        <v>1884</v>
      </c>
      <c r="K8" s="95" t="s">
        <v>1885</v>
      </c>
      <c r="L8" s="97">
        <v>2351637.7799999998</v>
      </c>
      <c r="M8" s="95" t="s">
        <v>1886</v>
      </c>
      <c r="N8" s="95" t="s">
        <v>31</v>
      </c>
      <c r="O8" s="95" t="s">
        <v>31</v>
      </c>
      <c r="P8" s="95" t="s">
        <v>2049</v>
      </c>
      <c r="Q8" s="95" t="s">
        <v>31</v>
      </c>
      <c r="R8" s="95" t="s">
        <v>2050</v>
      </c>
      <c r="S8" s="93">
        <v>42855</v>
      </c>
      <c r="T8" s="93">
        <v>42855</v>
      </c>
      <c r="U8" s="95" t="s">
        <v>2043</v>
      </c>
      <c r="V8" s="95" t="s">
        <v>31</v>
      </c>
    </row>
    <row r="9" spans="1:22" ht="15.75" x14ac:dyDescent="0.3">
      <c r="A9" s="95" t="s">
        <v>370</v>
      </c>
      <c r="B9" s="95" t="s">
        <v>2032</v>
      </c>
      <c r="C9" s="95" t="s">
        <v>1879</v>
      </c>
      <c r="D9" s="95" t="s">
        <v>1880</v>
      </c>
      <c r="E9" s="95" t="s">
        <v>2038</v>
      </c>
      <c r="F9" s="95" t="s">
        <v>2051</v>
      </c>
      <c r="G9" s="95" t="s">
        <v>31</v>
      </c>
      <c r="H9" s="95" t="s">
        <v>1883</v>
      </c>
      <c r="I9" s="95" t="s">
        <v>1880</v>
      </c>
      <c r="J9" s="95" t="s">
        <v>1884</v>
      </c>
      <c r="K9" s="95" t="s">
        <v>1885</v>
      </c>
      <c r="L9" s="97">
        <v>1560565.87</v>
      </c>
      <c r="M9" s="95" t="s">
        <v>1886</v>
      </c>
      <c r="N9" s="95" t="s">
        <v>31</v>
      </c>
      <c r="O9" s="95" t="s">
        <v>31</v>
      </c>
      <c r="P9" s="95" t="s">
        <v>2052</v>
      </c>
      <c r="Q9" s="95" t="s">
        <v>31</v>
      </c>
      <c r="R9" s="95" t="s">
        <v>2053</v>
      </c>
      <c r="S9" s="93">
        <v>42855</v>
      </c>
      <c r="T9" s="93">
        <v>42855</v>
      </c>
      <c r="U9" s="95" t="s">
        <v>2043</v>
      </c>
      <c r="V9" s="95" t="s">
        <v>31</v>
      </c>
    </row>
    <row r="10" spans="1:22" ht="15.75" x14ac:dyDescent="0.3">
      <c r="A10" s="95" t="s">
        <v>370</v>
      </c>
      <c r="B10" s="95" t="s">
        <v>2032</v>
      </c>
      <c r="C10" s="95" t="s">
        <v>1879</v>
      </c>
      <c r="D10" s="95" t="s">
        <v>1880</v>
      </c>
      <c r="E10" s="95" t="s">
        <v>2038</v>
      </c>
      <c r="F10" s="95" t="s">
        <v>2054</v>
      </c>
      <c r="G10" s="95" t="s">
        <v>31</v>
      </c>
      <c r="H10" s="95" t="s">
        <v>1883</v>
      </c>
      <c r="I10" s="95" t="s">
        <v>1880</v>
      </c>
      <c r="J10" s="95" t="s">
        <v>1884</v>
      </c>
      <c r="K10" s="95" t="s">
        <v>1885</v>
      </c>
      <c r="L10" s="97">
        <v>1165944.33</v>
      </c>
      <c r="M10" s="95" t="s">
        <v>1886</v>
      </c>
      <c r="N10" s="95" t="s">
        <v>2055</v>
      </c>
      <c r="O10" s="95" t="s">
        <v>31</v>
      </c>
      <c r="P10" s="95" t="s">
        <v>2056</v>
      </c>
      <c r="Q10" s="95" t="s">
        <v>31</v>
      </c>
      <c r="R10" s="95" t="s">
        <v>2057</v>
      </c>
      <c r="S10" s="93">
        <v>42855</v>
      </c>
      <c r="T10" s="93">
        <v>42855</v>
      </c>
      <c r="U10" s="95" t="s">
        <v>2043</v>
      </c>
      <c r="V10" s="95" t="s">
        <v>31</v>
      </c>
    </row>
    <row r="11" spans="1:22" ht="15.75" x14ac:dyDescent="0.3">
      <c r="A11" s="95" t="s">
        <v>370</v>
      </c>
      <c r="B11" s="95" t="s">
        <v>2032</v>
      </c>
      <c r="C11" s="95" t="s">
        <v>1879</v>
      </c>
      <c r="D11" s="95" t="s">
        <v>1880</v>
      </c>
      <c r="E11" s="95" t="s">
        <v>2033</v>
      </c>
      <c r="F11" s="95" t="s">
        <v>2058</v>
      </c>
      <c r="G11" s="95" t="s">
        <v>31</v>
      </c>
      <c r="H11" s="95" t="s">
        <v>1883</v>
      </c>
      <c r="I11" s="95" t="s">
        <v>1880</v>
      </c>
      <c r="J11" s="95" t="s">
        <v>1884</v>
      </c>
      <c r="K11" s="95" t="s">
        <v>1885</v>
      </c>
      <c r="L11" s="96">
        <v>303985.39</v>
      </c>
      <c r="M11" s="95" t="s">
        <v>2002</v>
      </c>
      <c r="N11" s="95" t="s">
        <v>31</v>
      </c>
      <c r="O11" s="95" t="s">
        <v>31</v>
      </c>
      <c r="P11" s="95" t="s">
        <v>2059</v>
      </c>
      <c r="Q11" s="95" t="s">
        <v>31</v>
      </c>
      <c r="R11" s="95" t="s">
        <v>2060</v>
      </c>
      <c r="S11" s="93">
        <v>42490</v>
      </c>
      <c r="T11" s="93">
        <v>42490</v>
      </c>
      <c r="U11" s="95" t="s">
        <v>2061</v>
      </c>
      <c r="V11" s="95" t="s">
        <v>31</v>
      </c>
    </row>
    <row r="12" spans="1:22" ht="15.75" x14ac:dyDescent="0.3">
      <c r="A12" s="95" t="s">
        <v>370</v>
      </c>
      <c r="B12" s="95" t="s">
        <v>2032</v>
      </c>
      <c r="C12" s="95" t="s">
        <v>1879</v>
      </c>
      <c r="D12" s="95" t="s">
        <v>1880</v>
      </c>
      <c r="E12" s="95" t="s">
        <v>2033</v>
      </c>
      <c r="F12" s="95" t="s">
        <v>2058</v>
      </c>
      <c r="G12" s="95" t="s">
        <v>31</v>
      </c>
      <c r="H12" s="95" t="s">
        <v>1883</v>
      </c>
      <c r="I12" s="95" t="s">
        <v>1880</v>
      </c>
      <c r="J12" s="95" t="s">
        <v>1884</v>
      </c>
      <c r="K12" s="95" t="s">
        <v>1885</v>
      </c>
      <c r="L12" s="96">
        <v>788.34</v>
      </c>
      <c r="M12" s="95" t="s">
        <v>2002</v>
      </c>
      <c r="N12" s="95" t="s">
        <v>31</v>
      </c>
      <c r="O12" s="95" t="s">
        <v>31</v>
      </c>
      <c r="P12" s="95" t="s">
        <v>2059</v>
      </c>
      <c r="Q12" s="95" t="s">
        <v>31</v>
      </c>
      <c r="R12" s="95" t="s">
        <v>2060</v>
      </c>
      <c r="S12" s="93">
        <v>42521</v>
      </c>
      <c r="T12" s="93">
        <v>42521</v>
      </c>
      <c r="U12" s="95" t="s">
        <v>2061</v>
      </c>
      <c r="V12" s="95" t="s">
        <v>31</v>
      </c>
    </row>
    <row r="13" spans="1:22" ht="15.75" x14ac:dyDescent="0.3">
      <c r="A13" s="95" t="s">
        <v>370</v>
      </c>
      <c r="B13" s="95" t="s">
        <v>2032</v>
      </c>
      <c r="C13" s="95" t="s">
        <v>1879</v>
      </c>
      <c r="D13" s="95" t="s">
        <v>1880</v>
      </c>
      <c r="E13" s="95" t="s">
        <v>2033</v>
      </c>
      <c r="F13" s="95" t="s">
        <v>2058</v>
      </c>
      <c r="G13" s="95" t="s">
        <v>31</v>
      </c>
      <c r="H13" s="95" t="s">
        <v>1883</v>
      </c>
      <c r="I13" s="95" t="s">
        <v>1880</v>
      </c>
      <c r="J13" s="95" t="s">
        <v>1884</v>
      </c>
      <c r="K13" s="95" t="s">
        <v>1885</v>
      </c>
      <c r="L13" s="96">
        <v>2011.12</v>
      </c>
      <c r="M13" s="95" t="s">
        <v>2002</v>
      </c>
      <c r="N13" s="95" t="s">
        <v>31</v>
      </c>
      <c r="O13" s="95" t="s">
        <v>31</v>
      </c>
      <c r="P13" s="95" t="s">
        <v>2059</v>
      </c>
      <c r="Q13" s="95" t="s">
        <v>31</v>
      </c>
      <c r="R13" s="95" t="s">
        <v>2060</v>
      </c>
      <c r="S13" s="93">
        <v>42551</v>
      </c>
      <c r="T13" s="93">
        <v>42551</v>
      </c>
      <c r="U13" s="95" t="s">
        <v>2061</v>
      </c>
      <c r="V13" s="95" t="s">
        <v>31</v>
      </c>
    </row>
    <row r="14" spans="1:22" ht="15.75" x14ac:dyDescent="0.3">
      <c r="A14" s="95" t="s">
        <v>370</v>
      </c>
      <c r="B14" s="95" t="s">
        <v>2032</v>
      </c>
      <c r="C14" s="95" t="s">
        <v>1879</v>
      </c>
      <c r="D14" s="95" t="s">
        <v>1880</v>
      </c>
      <c r="E14" s="95" t="s">
        <v>2033</v>
      </c>
      <c r="F14" s="95" t="s">
        <v>2058</v>
      </c>
      <c r="G14" s="95" t="s">
        <v>31</v>
      </c>
      <c r="H14" s="95" t="s">
        <v>1883</v>
      </c>
      <c r="I14" s="95" t="s">
        <v>1880</v>
      </c>
      <c r="J14" s="95" t="s">
        <v>1884</v>
      </c>
      <c r="K14" s="95" t="s">
        <v>1885</v>
      </c>
      <c r="L14" s="96">
        <v>10.84</v>
      </c>
      <c r="M14" s="95" t="s">
        <v>2002</v>
      </c>
      <c r="N14" s="95" t="s">
        <v>31</v>
      </c>
      <c r="O14" s="95" t="s">
        <v>31</v>
      </c>
      <c r="P14" s="95" t="s">
        <v>2059</v>
      </c>
      <c r="Q14" s="95" t="s">
        <v>31</v>
      </c>
      <c r="R14" s="95" t="s">
        <v>2060</v>
      </c>
      <c r="S14" s="93">
        <v>42582</v>
      </c>
      <c r="T14" s="93">
        <v>42582</v>
      </c>
      <c r="U14" s="95" t="s">
        <v>2061</v>
      </c>
      <c r="V14" s="95" t="s">
        <v>31</v>
      </c>
    </row>
    <row r="15" spans="1:22" ht="15.75" x14ac:dyDescent="0.3">
      <c r="A15" s="95" t="s">
        <v>370</v>
      </c>
      <c r="B15" s="95" t="s">
        <v>2032</v>
      </c>
      <c r="C15" s="95" t="s">
        <v>1879</v>
      </c>
      <c r="D15" s="95" t="s">
        <v>1880</v>
      </c>
      <c r="E15" s="95" t="s">
        <v>2033</v>
      </c>
      <c r="F15" s="95" t="s">
        <v>2058</v>
      </c>
      <c r="G15" s="95" t="s">
        <v>31</v>
      </c>
      <c r="H15" s="95" t="s">
        <v>1883</v>
      </c>
      <c r="I15" s="95" t="s">
        <v>1880</v>
      </c>
      <c r="J15" s="95" t="s">
        <v>1884</v>
      </c>
      <c r="K15" s="95" t="s">
        <v>1885</v>
      </c>
      <c r="L15" s="96">
        <v>7640.57</v>
      </c>
      <c r="M15" s="95" t="s">
        <v>2002</v>
      </c>
      <c r="N15" s="95" t="s">
        <v>31</v>
      </c>
      <c r="O15" s="95" t="s">
        <v>31</v>
      </c>
      <c r="P15" s="95" t="s">
        <v>2059</v>
      </c>
      <c r="Q15" s="95" t="s">
        <v>31</v>
      </c>
      <c r="R15" s="95" t="s">
        <v>2060</v>
      </c>
      <c r="S15" s="93">
        <v>42613</v>
      </c>
      <c r="T15" s="93">
        <v>42613</v>
      </c>
      <c r="U15" s="95" t="s">
        <v>2061</v>
      </c>
      <c r="V15" s="95" t="s">
        <v>31</v>
      </c>
    </row>
    <row r="16" spans="1:22" ht="15.75" x14ac:dyDescent="0.3">
      <c r="A16" s="95" t="s">
        <v>370</v>
      </c>
      <c r="B16" s="95" t="s">
        <v>2032</v>
      </c>
      <c r="C16" s="95" t="s">
        <v>1879</v>
      </c>
      <c r="D16" s="95" t="s">
        <v>1880</v>
      </c>
      <c r="E16" s="95" t="s">
        <v>2038</v>
      </c>
      <c r="F16" s="95" t="s">
        <v>2062</v>
      </c>
      <c r="G16" s="95" t="s">
        <v>31</v>
      </c>
      <c r="H16" s="95" t="s">
        <v>1883</v>
      </c>
      <c r="I16" s="95" t="s">
        <v>1880</v>
      </c>
      <c r="J16" s="95" t="s">
        <v>1884</v>
      </c>
      <c r="K16" s="95" t="s">
        <v>1885</v>
      </c>
      <c r="L16" s="97">
        <v>740601.17</v>
      </c>
      <c r="M16" s="95" t="s">
        <v>1886</v>
      </c>
      <c r="N16" s="95" t="s">
        <v>2063</v>
      </c>
      <c r="O16" s="95" t="s">
        <v>31</v>
      </c>
      <c r="P16" s="95" t="s">
        <v>2064</v>
      </c>
      <c r="Q16" s="95" t="s">
        <v>31</v>
      </c>
      <c r="R16" s="95" t="s">
        <v>2065</v>
      </c>
      <c r="S16" s="93">
        <v>42855</v>
      </c>
      <c r="T16" s="93">
        <v>42855</v>
      </c>
      <c r="U16" s="95" t="s">
        <v>2043</v>
      </c>
      <c r="V16" s="95" t="s">
        <v>31</v>
      </c>
    </row>
    <row r="17" spans="1:22" ht="15.75" x14ac:dyDescent="0.3">
      <c r="A17" s="95" t="s">
        <v>370</v>
      </c>
      <c r="B17" s="95" t="s">
        <v>2032</v>
      </c>
      <c r="C17" s="95" t="s">
        <v>1879</v>
      </c>
      <c r="D17" s="95" t="s">
        <v>1880</v>
      </c>
      <c r="E17" s="95" t="s">
        <v>2038</v>
      </c>
      <c r="F17" s="95" t="s">
        <v>2062</v>
      </c>
      <c r="G17" s="95" t="s">
        <v>31</v>
      </c>
      <c r="H17" s="95" t="s">
        <v>1883</v>
      </c>
      <c r="I17" s="95" t="s">
        <v>1880</v>
      </c>
      <c r="J17" s="95" t="s">
        <v>1884</v>
      </c>
      <c r="K17" s="95" t="s">
        <v>1885</v>
      </c>
      <c r="L17" s="97">
        <v>740601.17</v>
      </c>
      <c r="M17" s="95" t="s">
        <v>1886</v>
      </c>
      <c r="N17" s="95" t="s">
        <v>2066</v>
      </c>
      <c r="O17" s="95" t="s">
        <v>31</v>
      </c>
      <c r="P17" s="95" t="s">
        <v>2064</v>
      </c>
      <c r="Q17" s="95" t="s">
        <v>31</v>
      </c>
      <c r="R17" s="95" t="s">
        <v>2067</v>
      </c>
      <c r="S17" s="93">
        <v>42855</v>
      </c>
      <c r="T17" s="93">
        <v>42855</v>
      </c>
      <c r="U17" s="95" t="s">
        <v>2043</v>
      </c>
      <c r="V17" s="95" t="s">
        <v>31</v>
      </c>
    </row>
    <row r="18" spans="1:22" ht="15.75" x14ac:dyDescent="0.3">
      <c r="A18" s="95" t="s">
        <v>370</v>
      </c>
      <c r="B18" s="95" t="s">
        <v>2032</v>
      </c>
      <c r="C18" s="95" t="s">
        <v>1879</v>
      </c>
      <c r="D18" s="95" t="s">
        <v>1880</v>
      </c>
      <c r="E18" s="95" t="s">
        <v>2038</v>
      </c>
      <c r="F18" s="95" t="s">
        <v>2062</v>
      </c>
      <c r="G18" s="95" t="s">
        <v>31</v>
      </c>
      <c r="H18" s="95" t="s">
        <v>1883</v>
      </c>
      <c r="I18" s="95" t="s">
        <v>1880</v>
      </c>
      <c r="J18" s="95" t="s">
        <v>1884</v>
      </c>
      <c r="K18" s="95" t="s">
        <v>1885</v>
      </c>
      <c r="L18" s="97">
        <v>740601.17</v>
      </c>
      <c r="M18" s="95" t="s">
        <v>1886</v>
      </c>
      <c r="N18" s="95" t="s">
        <v>2068</v>
      </c>
      <c r="O18" s="95" t="s">
        <v>31</v>
      </c>
      <c r="P18" s="95" t="s">
        <v>2064</v>
      </c>
      <c r="Q18" s="95" t="s">
        <v>31</v>
      </c>
      <c r="R18" s="95" t="s">
        <v>2069</v>
      </c>
      <c r="S18" s="93">
        <v>42855</v>
      </c>
      <c r="T18" s="93">
        <v>42855</v>
      </c>
      <c r="U18" s="95" t="s">
        <v>2043</v>
      </c>
      <c r="V18" s="95" t="s">
        <v>31</v>
      </c>
    </row>
    <row r="19" spans="1:22" ht="15.75" x14ac:dyDescent="0.3">
      <c r="A19" s="95" t="s">
        <v>370</v>
      </c>
      <c r="B19" s="95" t="s">
        <v>2032</v>
      </c>
      <c r="C19" s="95" t="s">
        <v>1879</v>
      </c>
      <c r="D19" s="95" t="s">
        <v>1880</v>
      </c>
      <c r="E19" s="95" t="s">
        <v>2038</v>
      </c>
      <c r="F19" s="95" t="s">
        <v>2070</v>
      </c>
      <c r="G19" s="95" t="s">
        <v>31</v>
      </c>
      <c r="H19" s="95" t="s">
        <v>1883</v>
      </c>
      <c r="I19" s="95" t="s">
        <v>1880</v>
      </c>
      <c r="J19" s="95" t="s">
        <v>1884</v>
      </c>
      <c r="K19" s="95" t="s">
        <v>1885</v>
      </c>
      <c r="L19" s="97">
        <v>538738.56000000006</v>
      </c>
      <c r="M19" s="95" t="s">
        <v>1886</v>
      </c>
      <c r="N19" s="95" t="s">
        <v>2071</v>
      </c>
      <c r="O19" s="95" t="s">
        <v>31</v>
      </c>
      <c r="P19" s="95" t="s">
        <v>2072</v>
      </c>
      <c r="Q19" s="95" t="s">
        <v>31</v>
      </c>
      <c r="R19" s="95" t="s">
        <v>2073</v>
      </c>
      <c r="S19" s="93">
        <v>42978</v>
      </c>
      <c r="T19" s="93">
        <v>42978</v>
      </c>
      <c r="U19" s="95" t="s">
        <v>2074</v>
      </c>
      <c r="V19" s="95" t="s">
        <v>31</v>
      </c>
    </row>
    <row r="20" spans="1:22" ht="15.75" x14ac:dyDescent="0.3">
      <c r="A20" s="95" t="s">
        <v>370</v>
      </c>
      <c r="B20" s="95" t="s">
        <v>2032</v>
      </c>
      <c r="C20" s="95" t="s">
        <v>1879</v>
      </c>
      <c r="D20" s="95" t="s">
        <v>1880</v>
      </c>
      <c r="E20" s="95" t="s">
        <v>1881</v>
      </c>
      <c r="F20" s="95" t="s">
        <v>1882</v>
      </c>
      <c r="G20" s="95" t="s">
        <v>31</v>
      </c>
      <c r="H20" s="95" t="s">
        <v>1883</v>
      </c>
      <c r="I20" s="95" t="s">
        <v>1880</v>
      </c>
      <c r="J20" s="95" t="s">
        <v>1884</v>
      </c>
      <c r="K20" s="95" t="s">
        <v>1885</v>
      </c>
      <c r="L20" s="97">
        <v>465939.1</v>
      </c>
      <c r="M20" s="95" t="s">
        <v>1886</v>
      </c>
      <c r="N20" s="95" t="s">
        <v>31</v>
      </c>
      <c r="O20" s="95" t="s">
        <v>31</v>
      </c>
      <c r="P20" s="95" t="s">
        <v>1887</v>
      </c>
      <c r="Q20" s="95" t="s">
        <v>31</v>
      </c>
      <c r="R20" s="95" t="s">
        <v>2075</v>
      </c>
      <c r="S20" s="93">
        <v>42855</v>
      </c>
      <c r="T20" s="93">
        <v>42855</v>
      </c>
      <c r="U20" s="95" t="s">
        <v>2043</v>
      </c>
      <c r="V20" s="95" t="s">
        <v>31</v>
      </c>
    </row>
    <row r="21" spans="1:22" ht="15.75" x14ac:dyDescent="0.3">
      <c r="A21" s="95" t="s">
        <v>370</v>
      </c>
      <c r="B21" s="95" t="s">
        <v>2032</v>
      </c>
      <c r="C21" s="95" t="s">
        <v>1879</v>
      </c>
      <c r="D21" s="95" t="s">
        <v>1880</v>
      </c>
      <c r="E21" s="95" t="s">
        <v>2038</v>
      </c>
      <c r="F21" s="95" t="s">
        <v>2054</v>
      </c>
      <c r="G21" s="95" t="s">
        <v>31</v>
      </c>
      <c r="H21" s="95" t="s">
        <v>1883</v>
      </c>
      <c r="I21" s="95" t="s">
        <v>1880</v>
      </c>
      <c r="J21" s="95" t="s">
        <v>1884</v>
      </c>
      <c r="K21" s="95" t="s">
        <v>1885</v>
      </c>
      <c r="L21" s="97">
        <v>426074.43</v>
      </c>
      <c r="M21" s="95" t="s">
        <v>1886</v>
      </c>
      <c r="N21" s="95" t="s">
        <v>2076</v>
      </c>
      <c r="O21" s="95" t="s">
        <v>31</v>
      </c>
      <c r="P21" s="95" t="s">
        <v>2056</v>
      </c>
      <c r="Q21" s="95" t="s">
        <v>31</v>
      </c>
      <c r="R21" s="95" t="s">
        <v>2077</v>
      </c>
      <c r="S21" s="93">
        <v>42855</v>
      </c>
      <c r="T21" s="93">
        <v>42855</v>
      </c>
      <c r="U21" s="95" t="s">
        <v>2043</v>
      </c>
      <c r="V21" s="95" t="s">
        <v>31</v>
      </c>
    </row>
    <row r="22" spans="1:22" ht="15.75" x14ac:dyDescent="0.3">
      <c r="A22" s="95" t="s">
        <v>370</v>
      </c>
      <c r="B22" s="95" t="s">
        <v>2032</v>
      </c>
      <c r="C22" s="95" t="s">
        <v>1879</v>
      </c>
      <c r="D22" s="95" t="s">
        <v>1880</v>
      </c>
      <c r="E22" s="95" t="s">
        <v>2038</v>
      </c>
      <c r="F22" s="95" t="s">
        <v>2054</v>
      </c>
      <c r="G22" s="95" t="s">
        <v>31</v>
      </c>
      <c r="H22" s="95" t="s">
        <v>1883</v>
      </c>
      <c r="I22" s="95" t="s">
        <v>1880</v>
      </c>
      <c r="J22" s="95" t="s">
        <v>1884</v>
      </c>
      <c r="K22" s="95" t="s">
        <v>1885</v>
      </c>
      <c r="L22" s="96">
        <v>552203.69999999995</v>
      </c>
      <c r="M22" s="95" t="s">
        <v>1886</v>
      </c>
      <c r="N22" s="95" t="s">
        <v>2078</v>
      </c>
      <c r="O22" s="95" t="s">
        <v>31</v>
      </c>
      <c r="P22" s="95" t="s">
        <v>2056</v>
      </c>
      <c r="Q22" s="95" t="s">
        <v>31</v>
      </c>
      <c r="R22" s="95" t="s">
        <v>2079</v>
      </c>
      <c r="S22" s="93">
        <v>42490</v>
      </c>
      <c r="T22" s="93">
        <v>42490</v>
      </c>
      <c r="U22" s="95" t="s">
        <v>2061</v>
      </c>
      <c r="V22" s="95" t="s">
        <v>31</v>
      </c>
    </row>
    <row r="23" spans="1:22" ht="15.75" x14ac:dyDescent="0.3">
      <c r="A23" s="95" t="s">
        <v>370</v>
      </c>
      <c r="B23" s="95" t="s">
        <v>2032</v>
      </c>
      <c r="C23" s="95" t="s">
        <v>1879</v>
      </c>
      <c r="D23" s="95" t="s">
        <v>1880</v>
      </c>
      <c r="E23" s="95" t="s">
        <v>2038</v>
      </c>
      <c r="F23" s="95" t="s">
        <v>2054</v>
      </c>
      <c r="G23" s="95" t="s">
        <v>31</v>
      </c>
      <c r="H23" s="95" t="s">
        <v>1883</v>
      </c>
      <c r="I23" s="95" t="s">
        <v>1880</v>
      </c>
      <c r="J23" s="95" t="s">
        <v>1884</v>
      </c>
      <c r="K23" s="95" t="s">
        <v>1885</v>
      </c>
      <c r="L23" s="96">
        <v>1432.01</v>
      </c>
      <c r="M23" s="95" t="s">
        <v>1886</v>
      </c>
      <c r="N23" s="95" t="s">
        <v>2078</v>
      </c>
      <c r="O23" s="95" t="s">
        <v>31</v>
      </c>
      <c r="P23" s="95" t="s">
        <v>2056</v>
      </c>
      <c r="Q23" s="95" t="s">
        <v>31</v>
      </c>
      <c r="R23" s="95" t="s">
        <v>2079</v>
      </c>
      <c r="S23" s="93">
        <v>42521</v>
      </c>
      <c r="T23" s="93">
        <v>42521</v>
      </c>
      <c r="U23" s="95" t="s">
        <v>2061</v>
      </c>
      <c r="V23" s="95" t="s">
        <v>31</v>
      </c>
    </row>
    <row r="24" spans="1:22" ht="15.75" x14ac:dyDescent="0.3">
      <c r="A24" s="95" t="s">
        <v>370</v>
      </c>
      <c r="B24" s="95" t="s">
        <v>2032</v>
      </c>
      <c r="C24" s="95" t="s">
        <v>1879</v>
      </c>
      <c r="D24" s="95" t="s">
        <v>1880</v>
      </c>
      <c r="E24" s="95" t="s">
        <v>2038</v>
      </c>
      <c r="F24" s="95" t="s">
        <v>2054</v>
      </c>
      <c r="G24" s="95" t="s">
        <v>31</v>
      </c>
      <c r="H24" s="95" t="s">
        <v>1883</v>
      </c>
      <c r="I24" s="95" t="s">
        <v>1880</v>
      </c>
      <c r="J24" s="95" t="s">
        <v>1884</v>
      </c>
      <c r="K24" s="95" t="s">
        <v>1885</v>
      </c>
      <c r="L24" s="96">
        <v>3653.3</v>
      </c>
      <c r="M24" s="95" t="s">
        <v>1886</v>
      </c>
      <c r="N24" s="95" t="s">
        <v>2078</v>
      </c>
      <c r="O24" s="95" t="s">
        <v>31</v>
      </c>
      <c r="P24" s="95" t="s">
        <v>2056</v>
      </c>
      <c r="Q24" s="95" t="s">
        <v>31</v>
      </c>
      <c r="R24" s="95" t="s">
        <v>2079</v>
      </c>
      <c r="S24" s="93">
        <v>42551</v>
      </c>
      <c r="T24" s="93">
        <v>42551</v>
      </c>
      <c r="U24" s="95" t="s">
        <v>2061</v>
      </c>
      <c r="V24" s="95" t="s">
        <v>31</v>
      </c>
    </row>
    <row r="25" spans="1:22" ht="15.75" x14ac:dyDescent="0.3">
      <c r="A25" s="95" t="s">
        <v>370</v>
      </c>
      <c r="B25" s="95" t="s">
        <v>2032</v>
      </c>
      <c r="C25" s="95" t="s">
        <v>1879</v>
      </c>
      <c r="D25" s="95" t="s">
        <v>1880</v>
      </c>
      <c r="E25" s="95" t="s">
        <v>2038</v>
      </c>
      <c r="F25" s="95" t="s">
        <v>2054</v>
      </c>
      <c r="G25" s="95" t="s">
        <v>31</v>
      </c>
      <c r="H25" s="95" t="s">
        <v>1883</v>
      </c>
      <c r="I25" s="95" t="s">
        <v>1880</v>
      </c>
      <c r="J25" s="95" t="s">
        <v>1884</v>
      </c>
      <c r="K25" s="95" t="s">
        <v>1885</v>
      </c>
      <c r="L25" s="96">
        <v>19.68</v>
      </c>
      <c r="M25" s="95" t="s">
        <v>1886</v>
      </c>
      <c r="N25" s="95" t="s">
        <v>2078</v>
      </c>
      <c r="O25" s="95" t="s">
        <v>31</v>
      </c>
      <c r="P25" s="95" t="s">
        <v>2056</v>
      </c>
      <c r="Q25" s="95" t="s">
        <v>31</v>
      </c>
      <c r="R25" s="95" t="s">
        <v>2079</v>
      </c>
      <c r="S25" s="93">
        <v>42582</v>
      </c>
      <c r="T25" s="93">
        <v>42582</v>
      </c>
      <c r="U25" s="95" t="s">
        <v>2061</v>
      </c>
      <c r="V25" s="95" t="s">
        <v>31</v>
      </c>
    </row>
    <row r="26" spans="1:22" ht="15.75" x14ac:dyDescent="0.3">
      <c r="A26" s="95" t="s">
        <v>370</v>
      </c>
      <c r="B26" s="95" t="s">
        <v>2032</v>
      </c>
      <c r="C26" s="95" t="s">
        <v>1879</v>
      </c>
      <c r="D26" s="95" t="s">
        <v>1880</v>
      </c>
      <c r="E26" s="95" t="s">
        <v>2038</v>
      </c>
      <c r="F26" s="95" t="s">
        <v>2054</v>
      </c>
      <c r="G26" s="95" t="s">
        <v>31</v>
      </c>
      <c r="H26" s="95" t="s">
        <v>1883</v>
      </c>
      <c r="I26" s="95" t="s">
        <v>1880</v>
      </c>
      <c r="J26" s="95" t="s">
        <v>1884</v>
      </c>
      <c r="K26" s="95" t="s">
        <v>1885</v>
      </c>
      <c r="L26" s="96">
        <v>13879.44</v>
      </c>
      <c r="M26" s="95" t="s">
        <v>1886</v>
      </c>
      <c r="N26" s="95" t="s">
        <v>2078</v>
      </c>
      <c r="O26" s="95" t="s">
        <v>31</v>
      </c>
      <c r="P26" s="95" t="s">
        <v>2056</v>
      </c>
      <c r="Q26" s="95" t="s">
        <v>31</v>
      </c>
      <c r="R26" s="95" t="s">
        <v>2079</v>
      </c>
      <c r="S26" s="93">
        <v>42613</v>
      </c>
      <c r="T26" s="93">
        <v>42613</v>
      </c>
      <c r="U26" s="95" t="s">
        <v>2061</v>
      </c>
      <c r="V26" s="95" t="s">
        <v>31</v>
      </c>
    </row>
    <row r="27" spans="1:22" ht="15.75" x14ac:dyDescent="0.3">
      <c r="A27" s="95" t="s">
        <v>370</v>
      </c>
      <c r="B27" s="95" t="s">
        <v>2032</v>
      </c>
      <c r="C27" s="95" t="s">
        <v>1879</v>
      </c>
      <c r="D27" s="95" t="s">
        <v>1880</v>
      </c>
      <c r="E27" s="95" t="s">
        <v>2038</v>
      </c>
      <c r="F27" s="95" t="s">
        <v>2054</v>
      </c>
      <c r="G27" s="95" t="s">
        <v>31</v>
      </c>
      <c r="H27" s="95" t="s">
        <v>1883</v>
      </c>
      <c r="I27" s="95" t="s">
        <v>1880</v>
      </c>
      <c r="J27" s="95" t="s">
        <v>1884</v>
      </c>
      <c r="K27" s="95" t="s">
        <v>1885</v>
      </c>
      <c r="L27" s="97">
        <v>426074.43</v>
      </c>
      <c r="M27" s="95" t="s">
        <v>1886</v>
      </c>
      <c r="N27" s="95" t="s">
        <v>2080</v>
      </c>
      <c r="O27" s="95" t="s">
        <v>31</v>
      </c>
      <c r="P27" s="95" t="s">
        <v>2056</v>
      </c>
      <c r="Q27" s="95" t="s">
        <v>31</v>
      </c>
      <c r="R27" s="95" t="s">
        <v>2081</v>
      </c>
      <c r="S27" s="93">
        <v>42855</v>
      </c>
      <c r="T27" s="93">
        <v>42855</v>
      </c>
      <c r="U27" s="95" t="s">
        <v>2043</v>
      </c>
      <c r="V27" s="95" t="s">
        <v>31</v>
      </c>
    </row>
    <row r="28" spans="1:22" ht="15.75" x14ac:dyDescent="0.3">
      <c r="A28" s="95" t="s">
        <v>370</v>
      </c>
      <c r="B28" s="95" t="s">
        <v>2032</v>
      </c>
      <c r="C28" s="95" t="s">
        <v>1879</v>
      </c>
      <c r="D28" s="95" t="s">
        <v>1880</v>
      </c>
      <c r="E28" s="95" t="s">
        <v>2038</v>
      </c>
      <c r="F28" s="95" t="s">
        <v>2082</v>
      </c>
      <c r="G28" s="95" t="s">
        <v>31</v>
      </c>
      <c r="H28" s="95" t="s">
        <v>1883</v>
      </c>
      <c r="I28" s="95" t="s">
        <v>1880</v>
      </c>
      <c r="J28" s="95" t="s">
        <v>1884</v>
      </c>
      <c r="K28" s="95" t="s">
        <v>1885</v>
      </c>
      <c r="L28" s="97">
        <v>417662.48</v>
      </c>
      <c r="M28" s="95" t="s">
        <v>1886</v>
      </c>
      <c r="N28" s="95" t="s">
        <v>31</v>
      </c>
      <c r="O28" s="95" t="s">
        <v>31</v>
      </c>
      <c r="P28" s="95" t="s">
        <v>2083</v>
      </c>
      <c r="Q28" s="95" t="s">
        <v>31</v>
      </c>
      <c r="R28" s="95" t="s">
        <v>2084</v>
      </c>
      <c r="S28" s="93">
        <v>42855</v>
      </c>
      <c r="T28" s="93">
        <v>42855</v>
      </c>
      <c r="U28" s="95" t="s">
        <v>2043</v>
      </c>
      <c r="V28" s="95" t="s">
        <v>31</v>
      </c>
    </row>
    <row r="29" spans="1:22" ht="15.75" x14ac:dyDescent="0.3">
      <c r="A29" s="95" t="s">
        <v>370</v>
      </c>
      <c r="B29" s="95" t="s">
        <v>2032</v>
      </c>
      <c r="C29" s="95" t="s">
        <v>1879</v>
      </c>
      <c r="D29" s="95" t="s">
        <v>1880</v>
      </c>
      <c r="E29" s="95" t="s">
        <v>2038</v>
      </c>
      <c r="F29" s="95" t="s">
        <v>2070</v>
      </c>
      <c r="G29" s="95" t="s">
        <v>31</v>
      </c>
      <c r="H29" s="95" t="s">
        <v>1883</v>
      </c>
      <c r="I29" s="95" t="s">
        <v>1880</v>
      </c>
      <c r="J29" s="95" t="s">
        <v>1884</v>
      </c>
      <c r="K29" s="95" t="s">
        <v>1885</v>
      </c>
      <c r="L29" s="97">
        <v>386729.43</v>
      </c>
      <c r="M29" s="95" t="s">
        <v>1886</v>
      </c>
      <c r="N29" s="95" t="s">
        <v>2085</v>
      </c>
      <c r="O29" s="95" t="s">
        <v>31</v>
      </c>
      <c r="P29" s="95" t="s">
        <v>2072</v>
      </c>
      <c r="Q29" s="95" t="s">
        <v>31</v>
      </c>
      <c r="R29" s="95" t="s">
        <v>2086</v>
      </c>
      <c r="S29" s="93">
        <v>42978</v>
      </c>
      <c r="T29" s="93">
        <v>42978</v>
      </c>
      <c r="U29" s="95" t="s">
        <v>2074</v>
      </c>
      <c r="V29" s="95" t="s">
        <v>31</v>
      </c>
    </row>
    <row r="30" spans="1:22" ht="15.75" x14ac:dyDescent="0.3">
      <c r="A30" s="95" t="s">
        <v>370</v>
      </c>
      <c r="B30" s="95" t="s">
        <v>2032</v>
      </c>
      <c r="C30" s="95" t="s">
        <v>1879</v>
      </c>
      <c r="D30" s="95" t="s">
        <v>1880</v>
      </c>
      <c r="E30" s="95" t="s">
        <v>1890</v>
      </c>
      <c r="F30" s="95" t="s">
        <v>1891</v>
      </c>
      <c r="G30" s="95" t="s">
        <v>31</v>
      </c>
      <c r="H30" s="95" t="s">
        <v>1883</v>
      </c>
      <c r="I30" s="95" t="s">
        <v>1880</v>
      </c>
      <c r="J30" s="95" t="s">
        <v>1884</v>
      </c>
      <c r="K30" s="95" t="s">
        <v>1885</v>
      </c>
      <c r="L30" s="97">
        <v>334276.61</v>
      </c>
      <c r="M30" s="95" t="s">
        <v>1886</v>
      </c>
      <c r="N30" s="95" t="s">
        <v>2087</v>
      </c>
      <c r="O30" s="95" t="s">
        <v>31</v>
      </c>
      <c r="P30" s="95" t="s">
        <v>1893</v>
      </c>
      <c r="Q30" s="95" t="s">
        <v>31</v>
      </c>
      <c r="R30" s="95" t="s">
        <v>2088</v>
      </c>
      <c r="S30" s="93">
        <v>42855</v>
      </c>
      <c r="T30" s="93">
        <v>42855</v>
      </c>
      <c r="U30" s="95" t="s">
        <v>2043</v>
      </c>
      <c r="V30" s="95" t="s">
        <v>31</v>
      </c>
    </row>
    <row r="31" spans="1:22" ht="15.75" x14ac:dyDescent="0.3">
      <c r="A31" s="95" t="s">
        <v>370</v>
      </c>
      <c r="B31" s="95" t="s">
        <v>2032</v>
      </c>
      <c r="C31" s="95" t="s">
        <v>1879</v>
      </c>
      <c r="D31" s="95" t="s">
        <v>1880</v>
      </c>
      <c r="E31" s="95" t="s">
        <v>1890</v>
      </c>
      <c r="F31" s="95" t="s">
        <v>1891</v>
      </c>
      <c r="G31" s="95" t="s">
        <v>31</v>
      </c>
      <c r="H31" s="95" t="s">
        <v>1883</v>
      </c>
      <c r="I31" s="95" t="s">
        <v>1880</v>
      </c>
      <c r="J31" s="95" t="s">
        <v>1884</v>
      </c>
      <c r="K31" s="95" t="s">
        <v>1885</v>
      </c>
      <c r="L31" s="97">
        <v>201519.06</v>
      </c>
      <c r="M31" s="95" t="s">
        <v>1886</v>
      </c>
      <c r="N31" s="95" t="s">
        <v>2089</v>
      </c>
      <c r="O31" s="95" t="s">
        <v>31</v>
      </c>
      <c r="P31" s="95" t="s">
        <v>1893</v>
      </c>
      <c r="Q31" s="95" t="s">
        <v>31</v>
      </c>
      <c r="R31" s="95" t="s">
        <v>2090</v>
      </c>
      <c r="S31" s="93">
        <v>42855</v>
      </c>
      <c r="T31" s="93">
        <v>42855</v>
      </c>
      <c r="U31" s="95" t="s">
        <v>2043</v>
      </c>
      <c r="V31" s="95" t="s">
        <v>31</v>
      </c>
    </row>
    <row r="32" spans="1:22" ht="15.75" x14ac:dyDescent="0.3">
      <c r="A32" s="95" t="s">
        <v>370</v>
      </c>
      <c r="B32" s="95" t="s">
        <v>2032</v>
      </c>
      <c r="C32" s="95" t="s">
        <v>1879</v>
      </c>
      <c r="D32" s="95" t="s">
        <v>1880</v>
      </c>
      <c r="E32" s="95" t="s">
        <v>1890</v>
      </c>
      <c r="F32" s="95" t="s">
        <v>1891</v>
      </c>
      <c r="G32" s="95" t="s">
        <v>31</v>
      </c>
      <c r="H32" s="95" t="s">
        <v>1883</v>
      </c>
      <c r="I32" s="95" t="s">
        <v>1880</v>
      </c>
      <c r="J32" s="95" t="s">
        <v>1884</v>
      </c>
      <c r="K32" s="95" t="s">
        <v>1885</v>
      </c>
      <c r="L32" s="97">
        <v>201516.29</v>
      </c>
      <c r="M32" s="95" t="s">
        <v>1886</v>
      </c>
      <c r="N32" s="95" t="s">
        <v>2091</v>
      </c>
      <c r="O32" s="95" t="s">
        <v>31</v>
      </c>
      <c r="P32" s="95" t="s">
        <v>1893</v>
      </c>
      <c r="Q32" s="95" t="s">
        <v>31</v>
      </c>
      <c r="R32" s="95" t="s">
        <v>2092</v>
      </c>
      <c r="S32" s="93">
        <v>42855</v>
      </c>
      <c r="T32" s="93">
        <v>42855</v>
      </c>
      <c r="U32" s="95" t="s">
        <v>2043</v>
      </c>
      <c r="V32" s="95" t="s">
        <v>31</v>
      </c>
    </row>
    <row r="33" spans="1:22" ht="15.75" x14ac:dyDescent="0.3">
      <c r="A33" s="95" t="s">
        <v>370</v>
      </c>
      <c r="B33" s="95" t="s">
        <v>2032</v>
      </c>
      <c r="C33" s="95" t="s">
        <v>1879</v>
      </c>
      <c r="D33" s="95" t="s">
        <v>1880</v>
      </c>
      <c r="E33" s="95" t="s">
        <v>2038</v>
      </c>
      <c r="F33" s="95" t="s">
        <v>2054</v>
      </c>
      <c r="G33" s="95" t="s">
        <v>31</v>
      </c>
      <c r="H33" s="95" t="s">
        <v>1883</v>
      </c>
      <c r="I33" s="95" t="s">
        <v>1880</v>
      </c>
      <c r="J33" s="95" t="s">
        <v>1884</v>
      </c>
      <c r="K33" s="95" t="s">
        <v>1885</v>
      </c>
      <c r="L33" s="96">
        <v>253380</v>
      </c>
      <c r="M33" s="95" t="s">
        <v>1886</v>
      </c>
      <c r="N33" s="95" t="s">
        <v>2093</v>
      </c>
      <c r="O33" s="95" t="s">
        <v>31</v>
      </c>
      <c r="P33" s="95" t="s">
        <v>2056</v>
      </c>
      <c r="Q33" s="95" t="s">
        <v>31</v>
      </c>
      <c r="R33" s="95" t="s">
        <v>2094</v>
      </c>
      <c r="S33" s="93">
        <v>42004</v>
      </c>
      <c r="T33" s="93">
        <v>42004</v>
      </c>
      <c r="U33" s="95" t="s">
        <v>2037</v>
      </c>
      <c r="V33" s="95" t="s">
        <v>31</v>
      </c>
    </row>
    <row r="34" spans="1:22" ht="15.75" x14ac:dyDescent="0.3">
      <c r="A34" s="95" t="s">
        <v>370</v>
      </c>
      <c r="B34" s="95" t="s">
        <v>2032</v>
      </c>
      <c r="C34" s="95" t="s">
        <v>1879</v>
      </c>
      <c r="D34" s="95" t="s">
        <v>1880</v>
      </c>
      <c r="E34" s="95" t="s">
        <v>2038</v>
      </c>
      <c r="F34" s="95" t="s">
        <v>2054</v>
      </c>
      <c r="G34" s="95" t="s">
        <v>31</v>
      </c>
      <c r="H34" s="95" t="s">
        <v>1883</v>
      </c>
      <c r="I34" s="95" t="s">
        <v>1880</v>
      </c>
      <c r="J34" s="95" t="s">
        <v>1884</v>
      </c>
      <c r="K34" s="95" t="s">
        <v>1885</v>
      </c>
      <c r="L34" s="96">
        <v>-4.26</v>
      </c>
      <c r="M34" s="95" t="s">
        <v>1886</v>
      </c>
      <c r="N34" s="95" t="s">
        <v>2093</v>
      </c>
      <c r="O34" s="95" t="s">
        <v>31</v>
      </c>
      <c r="P34" s="95" t="s">
        <v>2056</v>
      </c>
      <c r="Q34" s="95" t="s">
        <v>31</v>
      </c>
      <c r="R34" s="95" t="s">
        <v>2094</v>
      </c>
      <c r="S34" s="93">
        <v>42308</v>
      </c>
      <c r="T34" s="93">
        <v>42308</v>
      </c>
      <c r="U34" s="95" t="s">
        <v>2037</v>
      </c>
      <c r="V34" s="95" t="s">
        <v>31</v>
      </c>
    </row>
    <row r="35" spans="1:22" ht="15.75" x14ac:dyDescent="0.3">
      <c r="A35" s="95" t="s">
        <v>370</v>
      </c>
      <c r="B35" s="95" t="s">
        <v>2032</v>
      </c>
      <c r="C35" s="95" t="s">
        <v>1879</v>
      </c>
      <c r="D35" s="95" t="s">
        <v>1880</v>
      </c>
      <c r="E35" s="95" t="s">
        <v>2038</v>
      </c>
      <c r="F35" s="95" t="s">
        <v>2054</v>
      </c>
      <c r="G35" s="95" t="s">
        <v>31</v>
      </c>
      <c r="H35" s="95" t="s">
        <v>1883</v>
      </c>
      <c r="I35" s="95" t="s">
        <v>1880</v>
      </c>
      <c r="J35" s="95" t="s">
        <v>1884</v>
      </c>
      <c r="K35" s="95" t="s">
        <v>1885</v>
      </c>
      <c r="L35" s="96">
        <v>253380</v>
      </c>
      <c r="M35" s="95" t="s">
        <v>1886</v>
      </c>
      <c r="N35" s="95" t="s">
        <v>2095</v>
      </c>
      <c r="O35" s="95" t="s">
        <v>31</v>
      </c>
      <c r="P35" s="95" t="s">
        <v>2056</v>
      </c>
      <c r="Q35" s="95" t="s">
        <v>31</v>
      </c>
      <c r="R35" s="95" t="s">
        <v>2096</v>
      </c>
      <c r="S35" s="93">
        <v>42004</v>
      </c>
      <c r="T35" s="93">
        <v>42004</v>
      </c>
      <c r="U35" s="95" t="s">
        <v>2037</v>
      </c>
      <c r="V35" s="95" t="s">
        <v>31</v>
      </c>
    </row>
    <row r="36" spans="1:22" ht="15.75" x14ac:dyDescent="0.3">
      <c r="A36" s="95" t="s">
        <v>370</v>
      </c>
      <c r="B36" s="95" t="s">
        <v>2032</v>
      </c>
      <c r="C36" s="95" t="s">
        <v>1879</v>
      </c>
      <c r="D36" s="95" t="s">
        <v>1880</v>
      </c>
      <c r="E36" s="95" t="s">
        <v>2038</v>
      </c>
      <c r="F36" s="95" t="s">
        <v>2054</v>
      </c>
      <c r="G36" s="95" t="s">
        <v>31</v>
      </c>
      <c r="H36" s="95" t="s">
        <v>1883</v>
      </c>
      <c r="I36" s="95" t="s">
        <v>1880</v>
      </c>
      <c r="J36" s="95" t="s">
        <v>1884</v>
      </c>
      <c r="K36" s="95" t="s">
        <v>1885</v>
      </c>
      <c r="L36" s="96">
        <v>-4.26</v>
      </c>
      <c r="M36" s="95" t="s">
        <v>1886</v>
      </c>
      <c r="N36" s="95" t="s">
        <v>2095</v>
      </c>
      <c r="O36" s="95" t="s">
        <v>31</v>
      </c>
      <c r="P36" s="95" t="s">
        <v>2056</v>
      </c>
      <c r="Q36" s="95" t="s">
        <v>31</v>
      </c>
      <c r="R36" s="95" t="s">
        <v>2096</v>
      </c>
      <c r="S36" s="93">
        <v>42308</v>
      </c>
      <c r="T36" s="93">
        <v>42308</v>
      </c>
      <c r="U36" s="95" t="s">
        <v>2037</v>
      </c>
      <c r="V36" s="95" t="s">
        <v>31</v>
      </c>
    </row>
    <row r="37" spans="1:22" ht="15.75" x14ac:dyDescent="0.3">
      <c r="A37" s="95" t="s">
        <v>370</v>
      </c>
      <c r="B37" s="95" t="s">
        <v>2032</v>
      </c>
      <c r="C37" s="95" t="s">
        <v>1879</v>
      </c>
      <c r="D37" s="95" t="s">
        <v>1880</v>
      </c>
      <c r="E37" s="95" t="s">
        <v>2038</v>
      </c>
      <c r="F37" s="95" t="s">
        <v>2054</v>
      </c>
      <c r="G37" s="95" t="s">
        <v>31</v>
      </c>
      <c r="H37" s="95" t="s">
        <v>1883</v>
      </c>
      <c r="I37" s="95" t="s">
        <v>1880</v>
      </c>
      <c r="J37" s="95" t="s">
        <v>1884</v>
      </c>
      <c r="K37" s="95" t="s">
        <v>1885</v>
      </c>
      <c r="L37" s="96">
        <v>552203.69999999995</v>
      </c>
      <c r="M37" s="95" t="s">
        <v>1886</v>
      </c>
      <c r="N37" s="95" t="s">
        <v>2097</v>
      </c>
      <c r="O37" s="95" t="s">
        <v>31</v>
      </c>
      <c r="P37" s="95" t="s">
        <v>2056</v>
      </c>
      <c r="Q37" s="95" t="s">
        <v>31</v>
      </c>
      <c r="R37" s="95" t="s">
        <v>2098</v>
      </c>
      <c r="S37" s="93">
        <v>42490</v>
      </c>
      <c r="T37" s="93">
        <v>42490</v>
      </c>
      <c r="U37" s="95" t="s">
        <v>2061</v>
      </c>
      <c r="V37" s="95" t="s">
        <v>31</v>
      </c>
    </row>
    <row r="38" spans="1:22" ht="15.75" x14ac:dyDescent="0.3">
      <c r="A38" s="95" t="s">
        <v>370</v>
      </c>
      <c r="B38" s="95" t="s">
        <v>2032</v>
      </c>
      <c r="C38" s="95" t="s">
        <v>1879</v>
      </c>
      <c r="D38" s="95" t="s">
        <v>1880</v>
      </c>
      <c r="E38" s="95" t="s">
        <v>2038</v>
      </c>
      <c r="F38" s="95" t="s">
        <v>2054</v>
      </c>
      <c r="G38" s="95" t="s">
        <v>31</v>
      </c>
      <c r="H38" s="95" t="s">
        <v>1883</v>
      </c>
      <c r="I38" s="95" t="s">
        <v>1880</v>
      </c>
      <c r="J38" s="95" t="s">
        <v>1884</v>
      </c>
      <c r="K38" s="95" t="s">
        <v>1885</v>
      </c>
      <c r="L38" s="96">
        <v>1432.01</v>
      </c>
      <c r="M38" s="95" t="s">
        <v>1886</v>
      </c>
      <c r="N38" s="95" t="s">
        <v>2097</v>
      </c>
      <c r="O38" s="95" t="s">
        <v>31</v>
      </c>
      <c r="P38" s="95" t="s">
        <v>2056</v>
      </c>
      <c r="Q38" s="95" t="s">
        <v>31</v>
      </c>
      <c r="R38" s="95" t="s">
        <v>2098</v>
      </c>
      <c r="S38" s="93">
        <v>42521</v>
      </c>
      <c r="T38" s="93">
        <v>42521</v>
      </c>
      <c r="U38" s="95" t="s">
        <v>2061</v>
      </c>
      <c r="V38" s="95" t="s">
        <v>31</v>
      </c>
    </row>
    <row r="39" spans="1:22" ht="15.75" x14ac:dyDescent="0.3">
      <c r="A39" s="95" t="s">
        <v>370</v>
      </c>
      <c r="B39" s="95" t="s">
        <v>2032</v>
      </c>
      <c r="C39" s="95" t="s">
        <v>1879</v>
      </c>
      <c r="D39" s="95" t="s">
        <v>1880</v>
      </c>
      <c r="E39" s="95" t="s">
        <v>2038</v>
      </c>
      <c r="F39" s="95" t="s">
        <v>2054</v>
      </c>
      <c r="G39" s="95" t="s">
        <v>31</v>
      </c>
      <c r="H39" s="95" t="s">
        <v>1883</v>
      </c>
      <c r="I39" s="95" t="s">
        <v>1880</v>
      </c>
      <c r="J39" s="95" t="s">
        <v>1884</v>
      </c>
      <c r="K39" s="95" t="s">
        <v>1885</v>
      </c>
      <c r="L39" s="96">
        <v>3653.3</v>
      </c>
      <c r="M39" s="95" t="s">
        <v>1886</v>
      </c>
      <c r="N39" s="95" t="s">
        <v>2097</v>
      </c>
      <c r="O39" s="95" t="s">
        <v>31</v>
      </c>
      <c r="P39" s="95" t="s">
        <v>2056</v>
      </c>
      <c r="Q39" s="95" t="s">
        <v>31</v>
      </c>
      <c r="R39" s="95" t="s">
        <v>2098</v>
      </c>
      <c r="S39" s="93">
        <v>42551</v>
      </c>
      <c r="T39" s="93">
        <v>42551</v>
      </c>
      <c r="U39" s="95" t="s">
        <v>2061</v>
      </c>
      <c r="V39" s="95" t="s">
        <v>31</v>
      </c>
    </row>
    <row r="40" spans="1:22" ht="15.75" x14ac:dyDescent="0.3">
      <c r="A40" s="95" t="s">
        <v>370</v>
      </c>
      <c r="B40" s="95" t="s">
        <v>2032</v>
      </c>
      <c r="C40" s="95" t="s">
        <v>1879</v>
      </c>
      <c r="D40" s="95" t="s">
        <v>1880</v>
      </c>
      <c r="E40" s="95" t="s">
        <v>2038</v>
      </c>
      <c r="F40" s="95" t="s">
        <v>2054</v>
      </c>
      <c r="G40" s="95" t="s">
        <v>31</v>
      </c>
      <c r="H40" s="95" t="s">
        <v>1883</v>
      </c>
      <c r="I40" s="95" t="s">
        <v>1880</v>
      </c>
      <c r="J40" s="95" t="s">
        <v>1884</v>
      </c>
      <c r="K40" s="95" t="s">
        <v>1885</v>
      </c>
      <c r="L40" s="96">
        <v>19.68</v>
      </c>
      <c r="M40" s="95" t="s">
        <v>1886</v>
      </c>
      <c r="N40" s="95" t="s">
        <v>2097</v>
      </c>
      <c r="O40" s="95" t="s">
        <v>31</v>
      </c>
      <c r="P40" s="95" t="s">
        <v>2056</v>
      </c>
      <c r="Q40" s="95" t="s">
        <v>31</v>
      </c>
      <c r="R40" s="95" t="s">
        <v>2098</v>
      </c>
      <c r="S40" s="93">
        <v>42582</v>
      </c>
      <c r="T40" s="93">
        <v>42582</v>
      </c>
      <c r="U40" s="95" t="s">
        <v>2061</v>
      </c>
      <c r="V40" s="95" t="s">
        <v>31</v>
      </c>
    </row>
    <row r="41" spans="1:22" ht="15.75" x14ac:dyDescent="0.3">
      <c r="A41" s="95" t="s">
        <v>370</v>
      </c>
      <c r="B41" s="95" t="s">
        <v>2032</v>
      </c>
      <c r="C41" s="95" t="s">
        <v>1879</v>
      </c>
      <c r="D41" s="95" t="s">
        <v>1880</v>
      </c>
      <c r="E41" s="95" t="s">
        <v>2038</v>
      </c>
      <c r="F41" s="95" t="s">
        <v>2054</v>
      </c>
      <c r="G41" s="95" t="s">
        <v>31</v>
      </c>
      <c r="H41" s="95" t="s">
        <v>1883</v>
      </c>
      <c r="I41" s="95" t="s">
        <v>1880</v>
      </c>
      <c r="J41" s="95" t="s">
        <v>1884</v>
      </c>
      <c r="K41" s="95" t="s">
        <v>1885</v>
      </c>
      <c r="L41" s="96">
        <v>13879.44</v>
      </c>
      <c r="M41" s="95" t="s">
        <v>1886</v>
      </c>
      <c r="N41" s="95" t="s">
        <v>2097</v>
      </c>
      <c r="O41" s="95" t="s">
        <v>31</v>
      </c>
      <c r="P41" s="95" t="s">
        <v>2056</v>
      </c>
      <c r="Q41" s="95" t="s">
        <v>31</v>
      </c>
      <c r="R41" s="95" t="s">
        <v>2098</v>
      </c>
      <c r="S41" s="93">
        <v>42613</v>
      </c>
      <c r="T41" s="93">
        <v>42613</v>
      </c>
      <c r="U41" s="95" t="s">
        <v>2061</v>
      </c>
      <c r="V41" s="95" t="s">
        <v>31</v>
      </c>
    </row>
    <row r="42" spans="1:22" ht="15.75" x14ac:dyDescent="0.3">
      <c r="A42" s="95" t="s">
        <v>370</v>
      </c>
      <c r="B42" s="95" t="s">
        <v>2032</v>
      </c>
      <c r="C42" s="95" t="s">
        <v>1879</v>
      </c>
      <c r="D42" s="95" t="s">
        <v>1880</v>
      </c>
      <c r="E42" s="95" t="s">
        <v>1890</v>
      </c>
      <c r="F42" s="95" t="s">
        <v>1891</v>
      </c>
      <c r="G42" s="95" t="s">
        <v>31</v>
      </c>
      <c r="H42" s="95" t="s">
        <v>1883</v>
      </c>
      <c r="I42" s="95" t="s">
        <v>1880</v>
      </c>
      <c r="J42" s="95" t="s">
        <v>1884</v>
      </c>
      <c r="K42" s="95" t="s">
        <v>1885</v>
      </c>
      <c r="L42" s="97">
        <v>201516.29</v>
      </c>
      <c r="M42" s="95" t="s">
        <v>1886</v>
      </c>
      <c r="N42" s="95" t="s">
        <v>2099</v>
      </c>
      <c r="O42" s="95" t="s">
        <v>31</v>
      </c>
      <c r="P42" s="95" t="s">
        <v>1893</v>
      </c>
      <c r="Q42" s="95" t="s">
        <v>31</v>
      </c>
      <c r="R42" s="95" t="s">
        <v>2100</v>
      </c>
      <c r="S42" s="93">
        <v>42855</v>
      </c>
      <c r="T42" s="93">
        <v>42855</v>
      </c>
      <c r="U42" s="95" t="s">
        <v>2043</v>
      </c>
      <c r="V42" s="95" t="s">
        <v>31</v>
      </c>
    </row>
    <row r="43" spans="1:22" ht="15.75" x14ac:dyDescent="0.3">
      <c r="A43" s="95" t="s">
        <v>370</v>
      </c>
      <c r="B43" s="95" t="s">
        <v>2032</v>
      </c>
      <c r="C43" s="95" t="s">
        <v>1879</v>
      </c>
      <c r="D43" s="95" t="s">
        <v>1880</v>
      </c>
      <c r="E43" s="95" t="s">
        <v>2038</v>
      </c>
      <c r="F43" s="95" t="s">
        <v>2101</v>
      </c>
      <c r="G43" s="95" t="s">
        <v>31</v>
      </c>
      <c r="H43" s="95" t="s">
        <v>1883</v>
      </c>
      <c r="I43" s="95" t="s">
        <v>1880</v>
      </c>
      <c r="J43" s="95" t="s">
        <v>1884</v>
      </c>
      <c r="K43" s="95" t="s">
        <v>1885</v>
      </c>
      <c r="L43" s="97">
        <v>189082.18</v>
      </c>
      <c r="M43" s="95" t="s">
        <v>1886</v>
      </c>
      <c r="N43" s="95" t="s">
        <v>31</v>
      </c>
      <c r="O43" s="95" t="s">
        <v>31</v>
      </c>
      <c r="P43" s="95" t="s">
        <v>2102</v>
      </c>
      <c r="Q43" s="95" t="s">
        <v>31</v>
      </c>
      <c r="R43" s="95" t="s">
        <v>2103</v>
      </c>
      <c r="S43" s="93">
        <v>42855</v>
      </c>
      <c r="T43" s="93">
        <v>42855</v>
      </c>
      <c r="U43" s="95" t="s">
        <v>2043</v>
      </c>
      <c r="V43" s="95" t="s">
        <v>31</v>
      </c>
    </row>
    <row r="44" spans="1:22" ht="15.75" x14ac:dyDescent="0.3">
      <c r="A44" s="95" t="s">
        <v>370</v>
      </c>
      <c r="B44" s="95" t="s">
        <v>2032</v>
      </c>
      <c r="C44" s="95" t="s">
        <v>1879</v>
      </c>
      <c r="D44" s="95" t="s">
        <v>1880</v>
      </c>
      <c r="E44" s="95" t="s">
        <v>2038</v>
      </c>
      <c r="F44" s="95" t="s">
        <v>2104</v>
      </c>
      <c r="G44" s="95" t="s">
        <v>31</v>
      </c>
      <c r="H44" s="95" t="s">
        <v>1883</v>
      </c>
      <c r="I44" s="95" t="s">
        <v>1880</v>
      </c>
      <c r="J44" s="95" t="s">
        <v>1884</v>
      </c>
      <c r="K44" s="95" t="s">
        <v>1885</v>
      </c>
      <c r="L44" s="97">
        <v>156166.26</v>
      </c>
      <c r="M44" s="95" t="s">
        <v>1886</v>
      </c>
      <c r="N44" s="95" t="s">
        <v>2105</v>
      </c>
      <c r="O44" s="95" t="s">
        <v>31</v>
      </c>
      <c r="P44" s="95" t="s">
        <v>2106</v>
      </c>
      <c r="Q44" s="95" t="s">
        <v>31</v>
      </c>
      <c r="R44" s="95" t="s">
        <v>2107</v>
      </c>
      <c r="S44" s="93">
        <v>42855</v>
      </c>
      <c r="T44" s="93">
        <v>42855</v>
      </c>
      <c r="U44" s="95" t="s">
        <v>2043</v>
      </c>
      <c r="V44" s="95" t="s">
        <v>31</v>
      </c>
    </row>
    <row r="45" spans="1:22" ht="15.75" x14ac:dyDescent="0.3">
      <c r="A45" s="95" t="s">
        <v>370</v>
      </c>
      <c r="B45" s="95" t="s">
        <v>2032</v>
      </c>
      <c r="C45" s="95" t="s">
        <v>1879</v>
      </c>
      <c r="D45" s="95" t="s">
        <v>1880</v>
      </c>
      <c r="E45" s="95" t="s">
        <v>2038</v>
      </c>
      <c r="F45" s="95" t="s">
        <v>2104</v>
      </c>
      <c r="G45" s="95" t="s">
        <v>31</v>
      </c>
      <c r="H45" s="95" t="s">
        <v>1883</v>
      </c>
      <c r="I45" s="95" t="s">
        <v>1880</v>
      </c>
      <c r="J45" s="95" t="s">
        <v>1884</v>
      </c>
      <c r="K45" s="95" t="s">
        <v>1885</v>
      </c>
      <c r="L45" s="97">
        <v>156166.26</v>
      </c>
      <c r="M45" s="95" t="s">
        <v>1886</v>
      </c>
      <c r="N45" s="95" t="s">
        <v>2108</v>
      </c>
      <c r="O45" s="95" t="s">
        <v>31</v>
      </c>
      <c r="P45" s="95" t="s">
        <v>2106</v>
      </c>
      <c r="Q45" s="95" t="s">
        <v>31</v>
      </c>
      <c r="R45" s="95" t="s">
        <v>2109</v>
      </c>
      <c r="S45" s="93">
        <v>42855</v>
      </c>
      <c r="T45" s="93">
        <v>42855</v>
      </c>
      <c r="U45" s="95" t="s">
        <v>2043</v>
      </c>
      <c r="V45" s="95" t="s">
        <v>31</v>
      </c>
    </row>
    <row r="46" spans="1:22" ht="15.75" x14ac:dyDescent="0.3">
      <c r="A46" s="95" t="s">
        <v>370</v>
      </c>
      <c r="B46" s="95" t="s">
        <v>2032</v>
      </c>
      <c r="C46" s="95" t="s">
        <v>1879</v>
      </c>
      <c r="D46" s="95" t="s">
        <v>1880</v>
      </c>
      <c r="E46" s="95" t="s">
        <v>2038</v>
      </c>
      <c r="F46" s="95" t="s">
        <v>2110</v>
      </c>
      <c r="G46" s="95" t="s">
        <v>31</v>
      </c>
      <c r="H46" s="95" t="s">
        <v>1883</v>
      </c>
      <c r="I46" s="95" t="s">
        <v>1880</v>
      </c>
      <c r="J46" s="95" t="s">
        <v>1884</v>
      </c>
      <c r="K46" s="95" t="s">
        <v>1885</v>
      </c>
      <c r="L46" s="97">
        <v>137148.79999999999</v>
      </c>
      <c r="M46" s="95" t="s">
        <v>1886</v>
      </c>
      <c r="N46" s="95" t="s">
        <v>31</v>
      </c>
      <c r="O46" s="95" t="s">
        <v>31</v>
      </c>
      <c r="P46" s="95" t="s">
        <v>2111</v>
      </c>
      <c r="Q46" s="95" t="s">
        <v>31</v>
      </c>
      <c r="R46" s="95" t="s">
        <v>2112</v>
      </c>
      <c r="S46" s="93">
        <v>42855</v>
      </c>
      <c r="T46" s="93">
        <v>42855</v>
      </c>
      <c r="U46" s="95" t="s">
        <v>2043</v>
      </c>
      <c r="V46" s="95" t="s">
        <v>31</v>
      </c>
    </row>
    <row r="47" spans="1:22" ht="15.75" x14ac:dyDescent="0.3">
      <c r="A47" s="95" t="s">
        <v>370</v>
      </c>
      <c r="B47" s="95" t="s">
        <v>2032</v>
      </c>
      <c r="C47" s="95" t="s">
        <v>1879</v>
      </c>
      <c r="D47" s="95" t="s">
        <v>1880</v>
      </c>
      <c r="E47" s="95" t="s">
        <v>2038</v>
      </c>
      <c r="F47" s="95" t="s">
        <v>2070</v>
      </c>
      <c r="G47" s="95" t="s">
        <v>31</v>
      </c>
      <c r="H47" s="95" t="s">
        <v>1883</v>
      </c>
      <c r="I47" s="95" t="s">
        <v>1880</v>
      </c>
      <c r="J47" s="95" t="s">
        <v>1884</v>
      </c>
      <c r="K47" s="95" t="s">
        <v>1885</v>
      </c>
      <c r="L47" s="97">
        <v>121056.82</v>
      </c>
      <c r="M47" s="95" t="s">
        <v>1886</v>
      </c>
      <c r="N47" s="95" t="s">
        <v>2113</v>
      </c>
      <c r="O47" s="95" t="s">
        <v>31</v>
      </c>
      <c r="P47" s="95" t="s">
        <v>2072</v>
      </c>
      <c r="Q47" s="95" t="s">
        <v>31</v>
      </c>
      <c r="R47" s="95" t="s">
        <v>2114</v>
      </c>
      <c r="S47" s="93">
        <v>42855</v>
      </c>
      <c r="T47" s="93">
        <v>42855</v>
      </c>
      <c r="U47" s="95" t="s">
        <v>2043</v>
      </c>
      <c r="V47" s="95" t="s">
        <v>31</v>
      </c>
    </row>
    <row r="48" spans="1:22" ht="15.75" x14ac:dyDescent="0.3">
      <c r="A48" s="95" t="s">
        <v>370</v>
      </c>
      <c r="B48" s="95" t="s">
        <v>2032</v>
      </c>
      <c r="C48" s="95" t="s">
        <v>1879</v>
      </c>
      <c r="D48" s="95" t="s">
        <v>1880</v>
      </c>
      <c r="E48" s="95" t="s">
        <v>2038</v>
      </c>
      <c r="F48" s="95" t="s">
        <v>2054</v>
      </c>
      <c r="G48" s="95" t="s">
        <v>31</v>
      </c>
      <c r="H48" s="95" t="s">
        <v>1883</v>
      </c>
      <c r="I48" s="95" t="s">
        <v>1880</v>
      </c>
      <c r="J48" s="95" t="s">
        <v>1884</v>
      </c>
      <c r="K48" s="95" t="s">
        <v>1885</v>
      </c>
      <c r="L48" s="96">
        <v>347648.91</v>
      </c>
      <c r="M48" s="95" t="s">
        <v>1886</v>
      </c>
      <c r="N48" s="95" t="s">
        <v>2115</v>
      </c>
      <c r="O48" s="95" t="s">
        <v>31</v>
      </c>
      <c r="P48" s="95" t="s">
        <v>2056</v>
      </c>
      <c r="Q48" s="95" t="s">
        <v>31</v>
      </c>
      <c r="R48" s="95" t="s">
        <v>2116</v>
      </c>
      <c r="S48" s="93">
        <v>42490</v>
      </c>
      <c r="T48" s="93">
        <v>42490</v>
      </c>
      <c r="U48" s="95" t="s">
        <v>2061</v>
      </c>
      <c r="V48" s="95" t="s">
        <v>31</v>
      </c>
    </row>
    <row r="49" spans="1:22" ht="15.75" x14ac:dyDescent="0.3">
      <c r="A49" s="95" t="s">
        <v>370</v>
      </c>
      <c r="B49" s="95" t="s">
        <v>2032</v>
      </c>
      <c r="C49" s="95" t="s">
        <v>1879</v>
      </c>
      <c r="D49" s="95" t="s">
        <v>1880</v>
      </c>
      <c r="E49" s="95" t="s">
        <v>2038</v>
      </c>
      <c r="F49" s="95" t="s">
        <v>2054</v>
      </c>
      <c r="G49" s="95" t="s">
        <v>31</v>
      </c>
      <c r="H49" s="95" t="s">
        <v>1883</v>
      </c>
      <c r="I49" s="95" t="s">
        <v>1880</v>
      </c>
      <c r="J49" s="95" t="s">
        <v>1884</v>
      </c>
      <c r="K49" s="95" t="s">
        <v>1885</v>
      </c>
      <c r="L49" s="96">
        <v>901.47</v>
      </c>
      <c r="M49" s="95" t="s">
        <v>1886</v>
      </c>
      <c r="N49" s="95" t="s">
        <v>2115</v>
      </c>
      <c r="O49" s="95" t="s">
        <v>31</v>
      </c>
      <c r="P49" s="95" t="s">
        <v>2056</v>
      </c>
      <c r="Q49" s="95" t="s">
        <v>31</v>
      </c>
      <c r="R49" s="95" t="s">
        <v>2116</v>
      </c>
      <c r="S49" s="93">
        <v>42521</v>
      </c>
      <c r="T49" s="93">
        <v>42521</v>
      </c>
      <c r="U49" s="95" t="s">
        <v>2061</v>
      </c>
      <c r="V49" s="95" t="s">
        <v>31</v>
      </c>
    </row>
    <row r="50" spans="1:22" ht="15.75" x14ac:dyDescent="0.3">
      <c r="A50" s="95" t="s">
        <v>370</v>
      </c>
      <c r="B50" s="95" t="s">
        <v>2032</v>
      </c>
      <c r="C50" s="95" t="s">
        <v>1879</v>
      </c>
      <c r="D50" s="95" t="s">
        <v>1880</v>
      </c>
      <c r="E50" s="95" t="s">
        <v>2038</v>
      </c>
      <c r="F50" s="95" t="s">
        <v>2054</v>
      </c>
      <c r="G50" s="95" t="s">
        <v>31</v>
      </c>
      <c r="H50" s="95" t="s">
        <v>1883</v>
      </c>
      <c r="I50" s="95" t="s">
        <v>1880</v>
      </c>
      <c r="J50" s="95" t="s">
        <v>1884</v>
      </c>
      <c r="K50" s="95" t="s">
        <v>1885</v>
      </c>
      <c r="L50" s="96">
        <v>2299.9299999999998</v>
      </c>
      <c r="M50" s="95" t="s">
        <v>1886</v>
      </c>
      <c r="N50" s="95" t="s">
        <v>2115</v>
      </c>
      <c r="O50" s="95" t="s">
        <v>31</v>
      </c>
      <c r="P50" s="95" t="s">
        <v>2056</v>
      </c>
      <c r="Q50" s="95" t="s">
        <v>31</v>
      </c>
      <c r="R50" s="95" t="s">
        <v>2116</v>
      </c>
      <c r="S50" s="93">
        <v>42551</v>
      </c>
      <c r="T50" s="93">
        <v>42551</v>
      </c>
      <c r="U50" s="95" t="s">
        <v>2061</v>
      </c>
      <c r="V50" s="95" t="s">
        <v>31</v>
      </c>
    </row>
    <row r="51" spans="1:22" ht="15.75" x14ac:dyDescent="0.3">
      <c r="A51" s="95" t="s">
        <v>370</v>
      </c>
      <c r="B51" s="95" t="s">
        <v>2032</v>
      </c>
      <c r="C51" s="95" t="s">
        <v>1879</v>
      </c>
      <c r="D51" s="95" t="s">
        <v>1880</v>
      </c>
      <c r="E51" s="95" t="s">
        <v>2038</v>
      </c>
      <c r="F51" s="95" t="s">
        <v>2054</v>
      </c>
      <c r="G51" s="95" t="s">
        <v>31</v>
      </c>
      <c r="H51" s="95" t="s">
        <v>1883</v>
      </c>
      <c r="I51" s="95" t="s">
        <v>1880</v>
      </c>
      <c r="J51" s="95" t="s">
        <v>1884</v>
      </c>
      <c r="K51" s="95" t="s">
        <v>1885</v>
      </c>
      <c r="L51" s="96">
        <v>12.4</v>
      </c>
      <c r="M51" s="95" t="s">
        <v>1886</v>
      </c>
      <c r="N51" s="95" t="s">
        <v>2115</v>
      </c>
      <c r="O51" s="95" t="s">
        <v>31</v>
      </c>
      <c r="P51" s="95" t="s">
        <v>2056</v>
      </c>
      <c r="Q51" s="95" t="s">
        <v>31</v>
      </c>
      <c r="R51" s="95" t="s">
        <v>2116</v>
      </c>
      <c r="S51" s="93">
        <v>42582</v>
      </c>
      <c r="T51" s="93">
        <v>42582</v>
      </c>
      <c r="U51" s="95" t="s">
        <v>2061</v>
      </c>
      <c r="V51" s="95" t="s">
        <v>31</v>
      </c>
    </row>
    <row r="52" spans="1:22" ht="15.75" x14ac:dyDescent="0.3">
      <c r="A52" s="95" t="s">
        <v>370</v>
      </c>
      <c r="B52" s="95" t="s">
        <v>2032</v>
      </c>
      <c r="C52" s="95" t="s">
        <v>1879</v>
      </c>
      <c r="D52" s="95" t="s">
        <v>1880</v>
      </c>
      <c r="E52" s="95" t="s">
        <v>2038</v>
      </c>
      <c r="F52" s="95" t="s">
        <v>2054</v>
      </c>
      <c r="G52" s="95" t="s">
        <v>31</v>
      </c>
      <c r="H52" s="95" t="s">
        <v>1883</v>
      </c>
      <c r="I52" s="95" t="s">
        <v>1880</v>
      </c>
      <c r="J52" s="95" t="s">
        <v>1884</v>
      </c>
      <c r="K52" s="95" t="s">
        <v>1885</v>
      </c>
      <c r="L52" s="96">
        <v>8738.0400000000009</v>
      </c>
      <c r="M52" s="95" t="s">
        <v>1886</v>
      </c>
      <c r="N52" s="95" t="s">
        <v>2115</v>
      </c>
      <c r="O52" s="95" t="s">
        <v>31</v>
      </c>
      <c r="P52" s="95" t="s">
        <v>2056</v>
      </c>
      <c r="Q52" s="95" t="s">
        <v>31</v>
      </c>
      <c r="R52" s="95" t="s">
        <v>2116</v>
      </c>
      <c r="S52" s="93">
        <v>42613</v>
      </c>
      <c r="T52" s="93">
        <v>42613</v>
      </c>
      <c r="U52" s="95" t="s">
        <v>2061</v>
      </c>
      <c r="V52" s="95" t="s">
        <v>31</v>
      </c>
    </row>
    <row r="53" spans="1:22" ht="15.75" x14ac:dyDescent="0.3">
      <c r="A53" s="95" t="s">
        <v>370</v>
      </c>
      <c r="B53" s="95" t="s">
        <v>2032</v>
      </c>
      <c r="C53" s="95" t="s">
        <v>1879</v>
      </c>
      <c r="D53" s="95" t="s">
        <v>1880</v>
      </c>
      <c r="E53" s="95" t="s">
        <v>2038</v>
      </c>
      <c r="F53" s="95" t="s">
        <v>2070</v>
      </c>
      <c r="G53" s="95" t="s">
        <v>31</v>
      </c>
      <c r="H53" s="95" t="s">
        <v>1883</v>
      </c>
      <c r="I53" s="95" t="s">
        <v>1880</v>
      </c>
      <c r="J53" s="95" t="s">
        <v>1884</v>
      </c>
      <c r="K53" s="95" t="s">
        <v>1885</v>
      </c>
      <c r="L53" s="97">
        <v>121056.82</v>
      </c>
      <c r="M53" s="95" t="s">
        <v>1886</v>
      </c>
      <c r="N53" s="95" t="s">
        <v>2117</v>
      </c>
      <c r="O53" s="95" t="s">
        <v>31</v>
      </c>
      <c r="P53" s="95" t="s">
        <v>2072</v>
      </c>
      <c r="Q53" s="95" t="s">
        <v>31</v>
      </c>
      <c r="R53" s="95" t="s">
        <v>2118</v>
      </c>
      <c r="S53" s="93">
        <v>42855</v>
      </c>
      <c r="T53" s="93">
        <v>42855</v>
      </c>
      <c r="U53" s="95" t="s">
        <v>2043</v>
      </c>
      <c r="V53" s="95" t="s">
        <v>31</v>
      </c>
    </row>
    <row r="54" spans="1:22" ht="15.75" x14ac:dyDescent="0.3">
      <c r="A54" s="95" t="s">
        <v>370</v>
      </c>
      <c r="B54" s="95" t="s">
        <v>2032</v>
      </c>
      <c r="C54" s="95" t="s">
        <v>1879</v>
      </c>
      <c r="D54" s="95" t="s">
        <v>1880</v>
      </c>
      <c r="E54" s="95" t="s">
        <v>2038</v>
      </c>
      <c r="F54" s="95" t="s">
        <v>2070</v>
      </c>
      <c r="G54" s="95" t="s">
        <v>31</v>
      </c>
      <c r="H54" s="95" t="s">
        <v>1883</v>
      </c>
      <c r="I54" s="95" t="s">
        <v>1880</v>
      </c>
      <c r="J54" s="95" t="s">
        <v>1884</v>
      </c>
      <c r="K54" s="95" t="s">
        <v>1885</v>
      </c>
      <c r="L54" s="97">
        <v>121056.82</v>
      </c>
      <c r="M54" s="95" t="s">
        <v>1886</v>
      </c>
      <c r="N54" s="95" t="s">
        <v>2119</v>
      </c>
      <c r="O54" s="95" t="s">
        <v>31</v>
      </c>
      <c r="P54" s="95" t="s">
        <v>2072</v>
      </c>
      <c r="Q54" s="95" t="s">
        <v>31</v>
      </c>
      <c r="R54" s="95" t="s">
        <v>2120</v>
      </c>
      <c r="S54" s="93">
        <v>42855</v>
      </c>
      <c r="T54" s="93">
        <v>42855</v>
      </c>
      <c r="U54" s="95" t="s">
        <v>2043</v>
      </c>
      <c r="V54" s="95" t="s">
        <v>31</v>
      </c>
    </row>
    <row r="55" spans="1:22" ht="15.75" x14ac:dyDescent="0.3">
      <c r="A55" s="95" t="s">
        <v>370</v>
      </c>
      <c r="B55" s="95" t="s">
        <v>2032</v>
      </c>
      <c r="C55" s="95" t="s">
        <v>1879</v>
      </c>
      <c r="D55" s="95" t="s">
        <v>1880</v>
      </c>
      <c r="E55" s="95" t="s">
        <v>2038</v>
      </c>
      <c r="F55" s="95" t="s">
        <v>2070</v>
      </c>
      <c r="G55" s="95" t="s">
        <v>31</v>
      </c>
      <c r="H55" s="95" t="s">
        <v>1883</v>
      </c>
      <c r="I55" s="95" t="s">
        <v>1880</v>
      </c>
      <c r="J55" s="95" t="s">
        <v>1884</v>
      </c>
      <c r="K55" s="95" t="s">
        <v>1885</v>
      </c>
      <c r="L55" s="97">
        <v>121056.82</v>
      </c>
      <c r="M55" s="95" t="s">
        <v>1886</v>
      </c>
      <c r="N55" s="95" t="s">
        <v>2121</v>
      </c>
      <c r="O55" s="95" t="s">
        <v>31</v>
      </c>
      <c r="P55" s="95" t="s">
        <v>2072</v>
      </c>
      <c r="Q55" s="95" t="s">
        <v>31</v>
      </c>
      <c r="R55" s="95" t="s">
        <v>2122</v>
      </c>
      <c r="S55" s="93">
        <v>42855</v>
      </c>
      <c r="T55" s="93">
        <v>42855</v>
      </c>
      <c r="U55" s="95" t="s">
        <v>2043</v>
      </c>
      <c r="V55" s="95" t="s">
        <v>31</v>
      </c>
    </row>
    <row r="56" spans="1:22" ht="15.75" x14ac:dyDescent="0.3">
      <c r="A56" s="95" t="s">
        <v>370</v>
      </c>
      <c r="B56" s="95" t="s">
        <v>2032</v>
      </c>
      <c r="C56" s="95" t="s">
        <v>1879</v>
      </c>
      <c r="D56" s="95" t="s">
        <v>1880</v>
      </c>
      <c r="E56" s="95" t="s">
        <v>2038</v>
      </c>
      <c r="F56" s="95" t="s">
        <v>2123</v>
      </c>
      <c r="G56" s="95" t="s">
        <v>31</v>
      </c>
      <c r="H56" s="95" t="s">
        <v>1883</v>
      </c>
      <c r="I56" s="95" t="s">
        <v>1880</v>
      </c>
      <c r="J56" s="95" t="s">
        <v>1884</v>
      </c>
      <c r="K56" s="95" t="s">
        <v>1885</v>
      </c>
      <c r="L56" s="97">
        <v>100576.06</v>
      </c>
      <c r="M56" s="95" t="s">
        <v>1886</v>
      </c>
      <c r="N56" s="95" t="s">
        <v>2124</v>
      </c>
      <c r="O56" s="95" t="s">
        <v>31</v>
      </c>
      <c r="P56" s="95" t="s">
        <v>2125</v>
      </c>
      <c r="Q56" s="95" t="s">
        <v>31</v>
      </c>
      <c r="R56" s="95" t="s">
        <v>2126</v>
      </c>
      <c r="S56" s="93">
        <v>42855</v>
      </c>
      <c r="T56" s="93">
        <v>42855</v>
      </c>
      <c r="U56" s="95" t="s">
        <v>2043</v>
      </c>
      <c r="V56" s="95" t="s">
        <v>31</v>
      </c>
    </row>
    <row r="57" spans="1:22" ht="15.75" x14ac:dyDescent="0.3">
      <c r="A57" s="95" t="s">
        <v>370</v>
      </c>
      <c r="B57" s="95" t="s">
        <v>2032</v>
      </c>
      <c r="C57" s="95" t="s">
        <v>1879</v>
      </c>
      <c r="D57" s="95" t="s">
        <v>1880</v>
      </c>
      <c r="E57" s="95" t="s">
        <v>2038</v>
      </c>
      <c r="F57" s="95" t="s">
        <v>2104</v>
      </c>
      <c r="G57" s="95" t="s">
        <v>31</v>
      </c>
      <c r="H57" s="95" t="s">
        <v>1883</v>
      </c>
      <c r="I57" s="95" t="s">
        <v>1880</v>
      </c>
      <c r="J57" s="95" t="s">
        <v>1884</v>
      </c>
      <c r="K57" s="95" t="s">
        <v>1885</v>
      </c>
      <c r="L57" s="97">
        <v>85214.94</v>
      </c>
      <c r="M57" s="95" t="s">
        <v>1886</v>
      </c>
      <c r="N57" s="95" t="s">
        <v>2127</v>
      </c>
      <c r="O57" s="95" t="s">
        <v>31</v>
      </c>
      <c r="P57" s="95" t="s">
        <v>2106</v>
      </c>
      <c r="Q57" s="95" t="s">
        <v>31</v>
      </c>
      <c r="R57" s="95" t="s">
        <v>2128</v>
      </c>
      <c r="S57" s="93">
        <v>42855</v>
      </c>
      <c r="T57" s="93">
        <v>42855</v>
      </c>
      <c r="U57" s="95" t="s">
        <v>2043</v>
      </c>
      <c r="V57" s="95" t="s">
        <v>31</v>
      </c>
    </row>
    <row r="58" spans="1:22" ht="15.75" x14ac:dyDescent="0.3">
      <c r="A58" s="95" t="s">
        <v>370</v>
      </c>
      <c r="B58" s="95" t="s">
        <v>2032</v>
      </c>
      <c r="C58" s="95" t="s">
        <v>1879</v>
      </c>
      <c r="D58" s="95" t="s">
        <v>1880</v>
      </c>
      <c r="E58" s="95" t="s">
        <v>2038</v>
      </c>
      <c r="F58" s="95" t="s">
        <v>2104</v>
      </c>
      <c r="G58" s="95" t="s">
        <v>31</v>
      </c>
      <c r="H58" s="95" t="s">
        <v>1883</v>
      </c>
      <c r="I58" s="95" t="s">
        <v>1880</v>
      </c>
      <c r="J58" s="95" t="s">
        <v>1884</v>
      </c>
      <c r="K58" s="95" t="s">
        <v>1885</v>
      </c>
      <c r="L58" s="97">
        <v>85214.94</v>
      </c>
      <c r="M58" s="95" t="s">
        <v>1886</v>
      </c>
      <c r="N58" s="95" t="s">
        <v>2129</v>
      </c>
      <c r="O58" s="95" t="s">
        <v>31</v>
      </c>
      <c r="P58" s="95" t="s">
        <v>2106</v>
      </c>
      <c r="Q58" s="95" t="s">
        <v>31</v>
      </c>
      <c r="R58" s="95" t="s">
        <v>2130</v>
      </c>
      <c r="S58" s="93">
        <v>42855</v>
      </c>
      <c r="T58" s="93">
        <v>42855</v>
      </c>
      <c r="U58" s="95" t="s">
        <v>2043</v>
      </c>
      <c r="V58" s="95" t="s">
        <v>31</v>
      </c>
    </row>
    <row r="59" spans="1:22" ht="15.75" x14ac:dyDescent="0.3">
      <c r="A59" s="95" t="s">
        <v>370</v>
      </c>
      <c r="B59" s="95" t="s">
        <v>2032</v>
      </c>
      <c r="C59" s="95" t="s">
        <v>1879</v>
      </c>
      <c r="D59" s="95" t="s">
        <v>1880</v>
      </c>
      <c r="E59" s="95" t="s">
        <v>2038</v>
      </c>
      <c r="F59" s="95" t="s">
        <v>2054</v>
      </c>
      <c r="G59" s="95" t="s">
        <v>31</v>
      </c>
      <c r="H59" s="95" t="s">
        <v>1883</v>
      </c>
      <c r="I59" s="95" t="s">
        <v>1880</v>
      </c>
      <c r="J59" s="95" t="s">
        <v>1884</v>
      </c>
      <c r="K59" s="95" t="s">
        <v>1885</v>
      </c>
      <c r="L59" s="96">
        <v>347648.91</v>
      </c>
      <c r="M59" s="95" t="s">
        <v>1886</v>
      </c>
      <c r="N59" s="95" t="s">
        <v>2131</v>
      </c>
      <c r="O59" s="95" t="s">
        <v>31</v>
      </c>
      <c r="P59" s="95" t="s">
        <v>2056</v>
      </c>
      <c r="Q59" s="95" t="s">
        <v>31</v>
      </c>
      <c r="R59" s="95" t="s">
        <v>2132</v>
      </c>
      <c r="S59" s="93">
        <v>42490</v>
      </c>
      <c r="T59" s="93">
        <v>42490</v>
      </c>
      <c r="U59" s="95" t="s">
        <v>2061</v>
      </c>
      <c r="V59" s="95" t="s">
        <v>31</v>
      </c>
    </row>
    <row r="60" spans="1:22" ht="15.75" x14ac:dyDescent="0.3">
      <c r="A60" s="95" t="s">
        <v>370</v>
      </c>
      <c r="B60" s="95" t="s">
        <v>2032</v>
      </c>
      <c r="C60" s="95" t="s">
        <v>1879</v>
      </c>
      <c r="D60" s="95" t="s">
        <v>1880</v>
      </c>
      <c r="E60" s="95" t="s">
        <v>2038</v>
      </c>
      <c r="F60" s="95" t="s">
        <v>2054</v>
      </c>
      <c r="G60" s="95" t="s">
        <v>31</v>
      </c>
      <c r="H60" s="95" t="s">
        <v>1883</v>
      </c>
      <c r="I60" s="95" t="s">
        <v>1880</v>
      </c>
      <c r="J60" s="95" t="s">
        <v>1884</v>
      </c>
      <c r="K60" s="95" t="s">
        <v>1885</v>
      </c>
      <c r="L60" s="96">
        <v>901.47</v>
      </c>
      <c r="M60" s="95" t="s">
        <v>1886</v>
      </c>
      <c r="N60" s="95" t="s">
        <v>2131</v>
      </c>
      <c r="O60" s="95" t="s">
        <v>31</v>
      </c>
      <c r="P60" s="95" t="s">
        <v>2056</v>
      </c>
      <c r="Q60" s="95" t="s">
        <v>31</v>
      </c>
      <c r="R60" s="95" t="s">
        <v>2132</v>
      </c>
      <c r="S60" s="93">
        <v>42521</v>
      </c>
      <c r="T60" s="93">
        <v>42521</v>
      </c>
      <c r="U60" s="95" t="s">
        <v>2061</v>
      </c>
      <c r="V60" s="95" t="s">
        <v>31</v>
      </c>
    </row>
    <row r="61" spans="1:22" ht="15.75" x14ac:dyDescent="0.3">
      <c r="A61" s="95" t="s">
        <v>370</v>
      </c>
      <c r="B61" s="95" t="s">
        <v>2032</v>
      </c>
      <c r="C61" s="95" t="s">
        <v>1879</v>
      </c>
      <c r="D61" s="95" t="s">
        <v>1880</v>
      </c>
      <c r="E61" s="95" t="s">
        <v>2038</v>
      </c>
      <c r="F61" s="95" t="s">
        <v>2054</v>
      </c>
      <c r="G61" s="95" t="s">
        <v>31</v>
      </c>
      <c r="H61" s="95" t="s">
        <v>1883</v>
      </c>
      <c r="I61" s="95" t="s">
        <v>1880</v>
      </c>
      <c r="J61" s="95" t="s">
        <v>1884</v>
      </c>
      <c r="K61" s="95" t="s">
        <v>1885</v>
      </c>
      <c r="L61" s="96">
        <v>2299.9299999999998</v>
      </c>
      <c r="M61" s="95" t="s">
        <v>1886</v>
      </c>
      <c r="N61" s="95" t="s">
        <v>2131</v>
      </c>
      <c r="O61" s="95" t="s">
        <v>31</v>
      </c>
      <c r="P61" s="95" t="s">
        <v>2056</v>
      </c>
      <c r="Q61" s="95" t="s">
        <v>31</v>
      </c>
      <c r="R61" s="95" t="s">
        <v>2132</v>
      </c>
      <c r="S61" s="93">
        <v>42551</v>
      </c>
      <c r="T61" s="93">
        <v>42551</v>
      </c>
      <c r="U61" s="95" t="s">
        <v>2061</v>
      </c>
      <c r="V61" s="95" t="s">
        <v>31</v>
      </c>
    </row>
    <row r="62" spans="1:22" ht="15.75" x14ac:dyDescent="0.3">
      <c r="A62" s="95" t="s">
        <v>370</v>
      </c>
      <c r="B62" s="95" t="s">
        <v>2032</v>
      </c>
      <c r="C62" s="95" t="s">
        <v>1879</v>
      </c>
      <c r="D62" s="95" t="s">
        <v>1880</v>
      </c>
      <c r="E62" s="95" t="s">
        <v>2038</v>
      </c>
      <c r="F62" s="95" t="s">
        <v>2054</v>
      </c>
      <c r="G62" s="95" t="s">
        <v>31</v>
      </c>
      <c r="H62" s="95" t="s">
        <v>1883</v>
      </c>
      <c r="I62" s="95" t="s">
        <v>1880</v>
      </c>
      <c r="J62" s="95" t="s">
        <v>1884</v>
      </c>
      <c r="K62" s="95" t="s">
        <v>1885</v>
      </c>
      <c r="L62" s="96">
        <v>12.4</v>
      </c>
      <c r="M62" s="95" t="s">
        <v>1886</v>
      </c>
      <c r="N62" s="95" t="s">
        <v>2131</v>
      </c>
      <c r="O62" s="95" t="s">
        <v>31</v>
      </c>
      <c r="P62" s="95" t="s">
        <v>2056</v>
      </c>
      <c r="Q62" s="95" t="s">
        <v>31</v>
      </c>
      <c r="R62" s="95" t="s">
        <v>2132</v>
      </c>
      <c r="S62" s="93">
        <v>42582</v>
      </c>
      <c r="T62" s="93">
        <v>42582</v>
      </c>
      <c r="U62" s="95" t="s">
        <v>2061</v>
      </c>
      <c r="V62" s="95" t="s">
        <v>31</v>
      </c>
    </row>
    <row r="63" spans="1:22" ht="15.75" x14ac:dyDescent="0.3">
      <c r="A63" s="95" t="s">
        <v>370</v>
      </c>
      <c r="B63" s="95" t="s">
        <v>2032</v>
      </c>
      <c r="C63" s="95" t="s">
        <v>1879</v>
      </c>
      <c r="D63" s="95" t="s">
        <v>1880</v>
      </c>
      <c r="E63" s="95" t="s">
        <v>2038</v>
      </c>
      <c r="F63" s="95" t="s">
        <v>2054</v>
      </c>
      <c r="G63" s="95" t="s">
        <v>31</v>
      </c>
      <c r="H63" s="95" t="s">
        <v>1883</v>
      </c>
      <c r="I63" s="95" t="s">
        <v>1880</v>
      </c>
      <c r="J63" s="95" t="s">
        <v>1884</v>
      </c>
      <c r="K63" s="95" t="s">
        <v>1885</v>
      </c>
      <c r="L63" s="96">
        <v>8738.0400000000009</v>
      </c>
      <c r="M63" s="95" t="s">
        <v>1886</v>
      </c>
      <c r="N63" s="95" t="s">
        <v>2131</v>
      </c>
      <c r="O63" s="95" t="s">
        <v>31</v>
      </c>
      <c r="P63" s="95" t="s">
        <v>2056</v>
      </c>
      <c r="Q63" s="95" t="s">
        <v>31</v>
      </c>
      <c r="R63" s="95" t="s">
        <v>2132</v>
      </c>
      <c r="S63" s="93">
        <v>42613</v>
      </c>
      <c r="T63" s="93">
        <v>42613</v>
      </c>
      <c r="U63" s="95" t="s">
        <v>2061</v>
      </c>
      <c r="V63" s="95" t="s">
        <v>31</v>
      </c>
    </row>
    <row r="64" spans="1:22" ht="15.75" x14ac:dyDescent="0.3">
      <c r="A64" s="95" t="s">
        <v>370</v>
      </c>
      <c r="B64" s="95" t="s">
        <v>2032</v>
      </c>
      <c r="C64" s="95" t="s">
        <v>1879</v>
      </c>
      <c r="D64" s="95" t="s">
        <v>1880</v>
      </c>
      <c r="E64" s="95" t="s">
        <v>2038</v>
      </c>
      <c r="F64" s="95" t="s">
        <v>2104</v>
      </c>
      <c r="G64" s="95" t="s">
        <v>31</v>
      </c>
      <c r="H64" s="95" t="s">
        <v>1883</v>
      </c>
      <c r="I64" s="95" t="s">
        <v>1880</v>
      </c>
      <c r="J64" s="95" t="s">
        <v>1884</v>
      </c>
      <c r="K64" s="95" t="s">
        <v>1885</v>
      </c>
      <c r="L64" s="97">
        <v>85214.94</v>
      </c>
      <c r="M64" s="95" t="s">
        <v>1886</v>
      </c>
      <c r="N64" s="95" t="s">
        <v>2133</v>
      </c>
      <c r="O64" s="95" t="s">
        <v>31</v>
      </c>
      <c r="P64" s="95" t="s">
        <v>2106</v>
      </c>
      <c r="Q64" s="95" t="s">
        <v>31</v>
      </c>
      <c r="R64" s="95" t="s">
        <v>2134</v>
      </c>
      <c r="S64" s="93">
        <v>42855</v>
      </c>
      <c r="T64" s="93">
        <v>42855</v>
      </c>
      <c r="U64" s="95" t="s">
        <v>2043</v>
      </c>
      <c r="V64" s="95" t="s">
        <v>31</v>
      </c>
    </row>
    <row r="65" spans="1:22" ht="15.75" x14ac:dyDescent="0.3">
      <c r="A65" s="95" t="s">
        <v>370</v>
      </c>
      <c r="B65" s="95" t="s">
        <v>2032</v>
      </c>
      <c r="C65" s="95" t="s">
        <v>1879</v>
      </c>
      <c r="D65" s="95" t="s">
        <v>1880</v>
      </c>
      <c r="E65" s="95" t="s">
        <v>2038</v>
      </c>
      <c r="F65" s="95" t="s">
        <v>2104</v>
      </c>
      <c r="G65" s="95" t="s">
        <v>31</v>
      </c>
      <c r="H65" s="95" t="s">
        <v>1883</v>
      </c>
      <c r="I65" s="95" t="s">
        <v>1880</v>
      </c>
      <c r="J65" s="95" t="s">
        <v>1884</v>
      </c>
      <c r="K65" s="95" t="s">
        <v>1885</v>
      </c>
      <c r="L65" s="97">
        <v>85214.94</v>
      </c>
      <c r="M65" s="95" t="s">
        <v>1886</v>
      </c>
      <c r="N65" s="95" t="s">
        <v>2135</v>
      </c>
      <c r="O65" s="95" t="s">
        <v>31</v>
      </c>
      <c r="P65" s="95" t="s">
        <v>2106</v>
      </c>
      <c r="Q65" s="95" t="s">
        <v>31</v>
      </c>
      <c r="R65" s="95" t="s">
        <v>2136</v>
      </c>
      <c r="S65" s="93">
        <v>42855</v>
      </c>
      <c r="T65" s="93">
        <v>42855</v>
      </c>
      <c r="U65" s="95" t="s">
        <v>2043</v>
      </c>
      <c r="V65" s="95" t="s">
        <v>31</v>
      </c>
    </row>
    <row r="66" spans="1:22" ht="15.75" x14ac:dyDescent="0.3">
      <c r="A66" s="95" t="s">
        <v>370</v>
      </c>
      <c r="B66" s="95" t="s">
        <v>2032</v>
      </c>
      <c r="C66" s="95" t="s">
        <v>1879</v>
      </c>
      <c r="D66" s="95" t="s">
        <v>1880</v>
      </c>
      <c r="E66" s="95" t="s">
        <v>2038</v>
      </c>
      <c r="F66" s="95" t="s">
        <v>2104</v>
      </c>
      <c r="G66" s="95" t="s">
        <v>31</v>
      </c>
      <c r="H66" s="95" t="s">
        <v>1883</v>
      </c>
      <c r="I66" s="95" t="s">
        <v>1880</v>
      </c>
      <c r="J66" s="95" t="s">
        <v>1884</v>
      </c>
      <c r="K66" s="95" t="s">
        <v>1885</v>
      </c>
      <c r="L66" s="97">
        <v>85214.94</v>
      </c>
      <c r="M66" s="95" t="s">
        <v>1886</v>
      </c>
      <c r="N66" s="95" t="s">
        <v>2137</v>
      </c>
      <c r="O66" s="95" t="s">
        <v>31</v>
      </c>
      <c r="P66" s="95" t="s">
        <v>2106</v>
      </c>
      <c r="Q66" s="95" t="s">
        <v>31</v>
      </c>
      <c r="R66" s="95" t="s">
        <v>2138</v>
      </c>
      <c r="S66" s="93">
        <v>42855</v>
      </c>
      <c r="T66" s="93">
        <v>42855</v>
      </c>
      <c r="U66" s="95" t="s">
        <v>2043</v>
      </c>
      <c r="V66" s="95" t="s">
        <v>31</v>
      </c>
    </row>
    <row r="67" spans="1:22" ht="15.75" x14ac:dyDescent="0.3">
      <c r="A67" s="95" t="s">
        <v>370</v>
      </c>
      <c r="B67" s="95" t="s">
        <v>2032</v>
      </c>
      <c r="C67" s="95" t="s">
        <v>1904</v>
      </c>
      <c r="D67" s="95" t="s">
        <v>1905</v>
      </c>
      <c r="E67" s="95" t="s">
        <v>2038</v>
      </c>
      <c r="F67" s="95" t="s">
        <v>2123</v>
      </c>
      <c r="G67" s="95" t="s">
        <v>31</v>
      </c>
      <c r="H67" s="95" t="s">
        <v>31</v>
      </c>
      <c r="I67" s="95" t="s">
        <v>31</v>
      </c>
      <c r="J67" s="95" t="s">
        <v>1884</v>
      </c>
      <c r="K67" s="95" t="s">
        <v>1885</v>
      </c>
      <c r="L67" s="97">
        <v>73933.25</v>
      </c>
      <c r="M67" s="95" t="s">
        <v>1886</v>
      </c>
      <c r="N67" s="95" t="s">
        <v>2139</v>
      </c>
      <c r="O67" s="95" t="s">
        <v>31</v>
      </c>
      <c r="P67" s="95" t="s">
        <v>2125</v>
      </c>
      <c r="Q67" s="95" t="s">
        <v>31</v>
      </c>
      <c r="R67" s="95" t="s">
        <v>2140</v>
      </c>
      <c r="S67" s="93">
        <v>42978</v>
      </c>
      <c r="T67" s="93">
        <v>42978</v>
      </c>
      <c r="U67" s="95" t="s">
        <v>2141</v>
      </c>
      <c r="V67" s="95" t="s">
        <v>31</v>
      </c>
    </row>
    <row r="68" spans="1:22" ht="15.75" x14ac:dyDescent="0.3">
      <c r="A68" s="95" t="s">
        <v>370</v>
      </c>
      <c r="B68" s="95" t="s">
        <v>2032</v>
      </c>
      <c r="C68" s="95" t="s">
        <v>1904</v>
      </c>
      <c r="D68" s="95" t="s">
        <v>1905</v>
      </c>
      <c r="E68" s="95" t="s">
        <v>2038</v>
      </c>
      <c r="F68" s="95" t="s">
        <v>2123</v>
      </c>
      <c r="G68" s="95" t="s">
        <v>31</v>
      </c>
      <c r="H68" s="95" t="s">
        <v>31</v>
      </c>
      <c r="I68" s="95" t="s">
        <v>31</v>
      </c>
      <c r="J68" s="95" t="s">
        <v>1884</v>
      </c>
      <c r="K68" s="95" t="s">
        <v>1885</v>
      </c>
      <c r="L68" s="97">
        <v>73933.25</v>
      </c>
      <c r="M68" s="95" t="s">
        <v>1886</v>
      </c>
      <c r="N68" s="95" t="s">
        <v>2142</v>
      </c>
      <c r="O68" s="95" t="s">
        <v>31</v>
      </c>
      <c r="P68" s="95" t="s">
        <v>2125</v>
      </c>
      <c r="Q68" s="95" t="s">
        <v>31</v>
      </c>
      <c r="R68" s="95" t="s">
        <v>2143</v>
      </c>
      <c r="S68" s="93">
        <v>42978</v>
      </c>
      <c r="T68" s="93">
        <v>42978</v>
      </c>
      <c r="U68" s="95" t="s">
        <v>2141</v>
      </c>
      <c r="V68" s="95" t="s">
        <v>31</v>
      </c>
    </row>
    <row r="69" spans="1:22" ht="15.75" x14ac:dyDescent="0.3">
      <c r="A69" s="95" t="s">
        <v>370</v>
      </c>
      <c r="B69" s="95" t="s">
        <v>2032</v>
      </c>
      <c r="C69" s="95" t="s">
        <v>1904</v>
      </c>
      <c r="D69" s="95" t="s">
        <v>1905</v>
      </c>
      <c r="E69" s="95" t="s">
        <v>2038</v>
      </c>
      <c r="F69" s="95" t="s">
        <v>2123</v>
      </c>
      <c r="G69" s="95" t="s">
        <v>31</v>
      </c>
      <c r="H69" s="95" t="s">
        <v>31</v>
      </c>
      <c r="I69" s="95" t="s">
        <v>31</v>
      </c>
      <c r="J69" s="95" t="s">
        <v>1884</v>
      </c>
      <c r="K69" s="95" t="s">
        <v>1885</v>
      </c>
      <c r="L69" s="97">
        <v>73933.23</v>
      </c>
      <c r="M69" s="95" t="s">
        <v>1886</v>
      </c>
      <c r="N69" s="95" t="s">
        <v>2144</v>
      </c>
      <c r="O69" s="95" t="s">
        <v>31</v>
      </c>
      <c r="P69" s="95" t="s">
        <v>2125</v>
      </c>
      <c r="Q69" s="95" t="s">
        <v>31</v>
      </c>
      <c r="R69" s="95" t="s">
        <v>2145</v>
      </c>
      <c r="S69" s="93">
        <v>42978</v>
      </c>
      <c r="T69" s="93">
        <v>42978</v>
      </c>
      <c r="U69" s="95" t="s">
        <v>2141</v>
      </c>
      <c r="V69" s="95" t="s">
        <v>31</v>
      </c>
    </row>
    <row r="70" spans="1:22" ht="15.75" x14ac:dyDescent="0.3">
      <c r="A70" s="95" t="s">
        <v>370</v>
      </c>
      <c r="B70" s="95" t="s">
        <v>2032</v>
      </c>
      <c r="C70" s="95" t="s">
        <v>1879</v>
      </c>
      <c r="D70" s="95" t="s">
        <v>1880</v>
      </c>
      <c r="E70" s="95" t="s">
        <v>2038</v>
      </c>
      <c r="F70" s="95" t="s">
        <v>2123</v>
      </c>
      <c r="G70" s="95" t="s">
        <v>31</v>
      </c>
      <c r="H70" s="95" t="s">
        <v>1883</v>
      </c>
      <c r="I70" s="95" t="s">
        <v>1880</v>
      </c>
      <c r="J70" s="95" t="s">
        <v>1884</v>
      </c>
      <c r="K70" s="95" t="s">
        <v>1885</v>
      </c>
      <c r="L70" s="97">
        <v>56688.01</v>
      </c>
      <c r="M70" s="95" t="s">
        <v>1886</v>
      </c>
      <c r="N70" s="95" t="s">
        <v>2146</v>
      </c>
      <c r="O70" s="95" t="s">
        <v>31</v>
      </c>
      <c r="P70" s="95" t="s">
        <v>2125</v>
      </c>
      <c r="Q70" s="95" t="s">
        <v>31</v>
      </c>
      <c r="R70" s="95" t="s">
        <v>2147</v>
      </c>
      <c r="S70" s="93">
        <v>42855</v>
      </c>
      <c r="T70" s="93">
        <v>42855</v>
      </c>
      <c r="U70" s="95" t="s">
        <v>2043</v>
      </c>
      <c r="V70" s="95" t="s">
        <v>31</v>
      </c>
    </row>
    <row r="71" spans="1:22" ht="15.75" x14ac:dyDescent="0.3">
      <c r="A71" s="95" t="s">
        <v>370</v>
      </c>
      <c r="B71" s="95" t="s">
        <v>2032</v>
      </c>
      <c r="C71" s="95" t="s">
        <v>1879</v>
      </c>
      <c r="D71" s="95" t="s">
        <v>1880</v>
      </c>
      <c r="E71" s="95" t="s">
        <v>2038</v>
      </c>
      <c r="F71" s="95" t="s">
        <v>2123</v>
      </c>
      <c r="G71" s="95" t="s">
        <v>31</v>
      </c>
      <c r="H71" s="95" t="s">
        <v>1883</v>
      </c>
      <c r="I71" s="95" t="s">
        <v>1880</v>
      </c>
      <c r="J71" s="95" t="s">
        <v>1884</v>
      </c>
      <c r="K71" s="95" t="s">
        <v>1885</v>
      </c>
      <c r="L71" s="97">
        <v>56688.01</v>
      </c>
      <c r="M71" s="95" t="s">
        <v>1886</v>
      </c>
      <c r="N71" s="95" t="s">
        <v>2148</v>
      </c>
      <c r="O71" s="95" t="s">
        <v>31</v>
      </c>
      <c r="P71" s="95" t="s">
        <v>2125</v>
      </c>
      <c r="Q71" s="95" t="s">
        <v>31</v>
      </c>
      <c r="R71" s="95" t="s">
        <v>2149</v>
      </c>
      <c r="S71" s="93">
        <v>42855</v>
      </c>
      <c r="T71" s="93">
        <v>42855</v>
      </c>
      <c r="U71" s="95" t="s">
        <v>2043</v>
      </c>
      <c r="V71" s="95" t="s">
        <v>31</v>
      </c>
    </row>
    <row r="72" spans="1:22" ht="15.75" x14ac:dyDescent="0.3">
      <c r="A72" s="95" t="s">
        <v>370</v>
      </c>
      <c r="B72" s="95" t="s">
        <v>2032</v>
      </c>
      <c r="C72" s="95" t="s">
        <v>1879</v>
      </c>
      <c r="D72" s="95" t="s">
        <v>1880</v>
      </c>
      <c r="E72" s="95" t="s">
        <v>2038</v>
      </c>
      <c r="F72" s="95" t="s">
        <v>2123</v>
      </c>
      <c r="G72" s="95" t="s">
        <v>31</v>
      </c>
      <c r="H72" s="95" t="s">
        <v>1883</v>
      </c>
      <c r="I72" s="95" t="s">
        <v>1880</v>
      </c>
      <c r="J72" s="95" t="s">
        <v>1884</v>
      </c>
      <c r="K72" s="95" t="s">
        <v>1885</v>
      </c>
      <c r="L72" s="97">
        <v>56688.01</v>
      </c>
      <c r="M72" s="95" t="s">
        <v>1886</v>
      </c>
      <c r="N72" s="95" t="s">
        <v>2150</v>
      </c>
      <c r="O72" s="95" t="s">
        <v>31</v>
      </c>
      <c r="P72" s="95" t="s">
        <v>2125</v>
      </c>
      <c r="Q72" s="95" t="s">
        <v>31</v>
      </c>
      <c r="R72" s="95" t="s">
        <v>2151</v>
      </c>
      <c r="S72" s="93">
        <v>42855</v>
      </c>
      <c r="T72" s="93">
        <v>42855</v>
      </c>
      <c r="U72" s="95" t="s">
        <v>2043</v>
      </c>
      <c r="V72" s="95" t="s">
        <v>31</v>
      </c>
    </row>
    <row r="73" spans="1:22" ht="15.75" x14ac:dyDescent="0.3">
      <c r="A73" s="95" t="s">
        <v>370</v>
      </c>
      <c r="B73" s="95" t="s">
        <v>2032</v>
      </c>
      <c r="C73" s="95" t="s">
        <v>1879</v>
      </c>
      <c r="D73" s="95" t="s">
        <v>1880</v>
      </c>
      <c r="E73" s="95" t="s">
        <v>2038</v>
      </c>
      <c r="F73" s="95" t="s">
        <v>2062</v>
      </c>
      <c r="G73" s="95" t="s">
        <v>31</v>
      </c>
      <c r="H73" s="95" t="s">
        <v>1883</v>
      </c>
      <c r="I73" s="95" t="s">
        <v>1880</v>
      </c>
      <c r="J73" s="95" t="s">
        <v>1884</v>
      </c>
      <c r="K73" s="95" t="s">
        <v>1885</v>
      </c>
      <c r="L73" s="97">
        <v>51567.1</v>
      </c>
      <c r="M73" s="95" t="s">
        <v>1886</v>
      </c>
      <c r="N73" s="95" t="s">
        <v>2152</v>
      </c>
      <c r="O73" s="95" t="s">
        <v>31</v>
      </c>
      <c r="P73" s="95" t="s">
        <v>2064</v>
      </c>
      <c r="Q73" s="95" t="s">
        <v>31</v>
      </c>
      <c r="R73" s="95" t="s">
        <v>2153</v>
      </c>
      <c r="S73" s="93">
        <v>42855</v>
      </c>
      <c r="T73" s="93">
        <v>42855</v>
      </c>
      <c r="U73" s="95" t="s">
        <v>2043</v>
      </c>
      <c r="V73" s="95" t="s">
        <v>31</v>
      </c>
    </row>
    <row r="74" spans="1:22" ht="15.75" x14ac:dyDescent="0.3">
      <c r="A74" s="95" t="s">
        <v>370</v>
      </c>
      <c r="B74" s="95" t="s">
        <v>2032</v>
      </c>
      <c r="C74" s="95" t="s">
        <v>1879</v>
      </c>
      <c r="D74" s="95" t="s">
        <v>1880</v>
      </c>
      <c r="E74" s="95" t="s">
        <v>2038</v>
      </c>
      <c r="F74" s="95" t="s">
        <v>2062</v>
      </c>
      <c r="G74" s="95" t="s">
        <v>31</v>
      </c>
      <c r="H74" s="95" t="s">
        <v>1883</v>
      </c>
      <c r="I74" s="95" t="s">
        <v>1880</v>
      </c>
      <c r="J74" s="95" t="s">
        <v>1884</v>
      </c>
      <c r="K74" s="95" t="s">
        <v>1885</v>
      </c>
      <c r="L74" s="97">
        <v>51567.1</v>
      </c>
      <c r="M74" s="95" t="s">
        <v>1886</v>
      </c>
      <c r="N74" s="95" t="s">
        <v>2154</v>
      </c>
      <c r="O74" s="95" t="s">
        <v>31</v>
      </c>
      <c r="P74" s="95" t="s">
        <v>2064</v>
      </c>
      <c r="Q74" s="95" t="s">
        <v>31</v>
      </c>
      <c r="R74" s="95" t="s">
        <v>2155</v>
      </c>
      <c r="S74" s="93">
        <v>42855</v>
      </c>
      <c r="T74" s="93">
        <v>42855</v>
      </c>
      <c r="U74" s="95" t="s">
        <v>2043</v>
      </c>
      <c r="V74" s="95" t="s">
        <v>31</v>
      </c>
    </row>
    <row r="75" spans="1:22" ht="15.75" x14ac:dyDescent="0.3">
      <c r="A75" s="95" t="s">
        <v>370</v>
      </c>
      <c r="B75" s="95" t="s">
        <v>2032</v>
      </c>
      <c r="C75" s="95" t="s">
        <v>1879</v>
      </c>
      <c r="D75" s="95" t="s">
        <v>1880</v>
      </c>
      <c r="E75" s="95" t="s">
        <v>2038</v>
      </c>
      <c r="F75" s="95" t="s">
        <v>2062</v>
      </c>
      <c r="G75" s="95" t="s">
        <v>31</v>
      </c>
      <c r="H75" s="95" t="s">
        <v>1883</v>
      </c>
      <c r="I75" s="95" t="s">
        <v>1880</v>
      </c>
      <c r="J75" s="95" t="s">
        <v>1884</v>
      </c>
      <c r="K75" s="95" t="s">
        <v>1885</v>
      </c>
      <c r="L75" s="97">
        <v>51567.1</v>
      </c>
      <c r="M75" s="95" t="s">
        <v>1886</v>
      </c>
      <c r="N75" s="95" t="s">
        <v>2156</v>
      </c>
      <c r="O75" s="95" t="s">
        <v>31</v>
      </c>
      <c r="P75" s="95" t="s">
        <v>2064</v>
      </c>
      <c r="Q75" s="95" t="s">
        <v>31</v>
      </c>
      <c r="R75" s="95" t="s">
        <v>2157</v>
      </c>
      <c r="S75" s="93">
        <v>42855</v>
      </c>
      <c r="T75" s="93">
        <v>42855</v>
      </c>
      <c r="U75" s="95" t="s">
        <v>2043</v>
      </c>
      <c r="V75" s="95" t="s">
        <v>31</v>
      </c>
    </row>
    <row r="76" spans="1:22" ht="15.75" x14ac:dyDescent="0.3">
      <c r="A76" s="95" t="s">
        <v>370</v>
      </c>
      <c r="B76" s="95" t="s">
        <v>2032</v>
      </c>
      <c r="C76" s="95" t="s">
        <v>1879</v>
      </c>
      <c r="D76" s="95" t="s">
        <v>1880</v>
      </c>
      <c r="E76" s="95" t="s">
        <v>1945</v>
      </c>
      <c r="F76" s="95" t="s">
        <v>2158</v>
      </c>
      <c r="G76" s="95" t="s">
        <v>31</v>
      </c>
      <c r="H76" s="95" t="s">
        <v>1883</v>
      </c>
      <c r="I76" s="95" t="s">
        <v>1880</v>
      </c>
      <c r="J76" s="95" t="s">
        <v>1884</v>
      </c>
      <c r="K76" s="95" t="s">
        <v>1885</v>
      </c>
      <c r="L76" s="97">
        <v>49738.77</v>
      </c>
      <c r="M76" s="95" t="s">
        <v>1886</v>
      </c>
      <c r="N76" s="95" t="s">
        <v>2159</v>
      </c>
      <c r="O76" s="95" t="s">
        <v>31</v>
      </c>
      <c r="P76" s="95" t="s">
        <v>2160</v>
      </c>
      <c r="Q76" s="95" t="s">
        <v>31</v>
      </c>
      <c r="R76" s="95" t="s">
        <v>2161</v>
      </c>
      <c r="S76" s="93">
        <v>42855</v>
      </c>
      <c r="T76" s="93">
        <v>42855</v>
      </c>
      <c r="U76" s="95" t="s">
        <v>2043</v>
      </c>
      <c r="V76" s="95" t="s">
        <v>31</v>
      </c>
    </row>
    <row r="77" spans="1:22" ht="15.75" x14ac:dyDescent="0.3">
      <c r="A77" s="95" t="s">
        <v>370</v>
      </c>
      <c r="B77" s="95" t="s">
        <v>2032</v>
      </c>
      <c r="C77" s="95" t="s">
        <v>1879</v>
      </c>
      <c r="D77" s="95" t="s">
        <v>1880</v>
      </c>
      <c r="E77" s="95" t="s">
        <v>1945</v>
      </c>
      <c r="F77" s="95" t="s">
        <v>2158</v>
      </c>
      <c r="G77" s="95" t="s">
        <v>31</v>
      </c>
      <c r="H77" s="95" t="s">
        <v>1883</v>
      </c>
      <c r="I77" s="95" t="s">
        <v>1880</v>
      </c>
      <c r="J77" s="95" t="s">
        <v>1884</v>
      </c>
      <c r="K77" s="95" t="s">
        <v>1885</v>
      </c>
      <c r="L77" s="97">
        <v>49738.77</v>
      </c>
      <c r="M77" s="95" t="s">
        <v>1886</v>
      </c>
      <c r="N77" s="95" t="s">
        <v>2162</v>
      </c>
      <c r="O77" s="95" t="s">
        <v>31</v>
      </c>
      <c r="P77" s="95" t="s">
        <v>2160</v>
      </c>
      <c r="Q77" s="95" t="s">
        <v>31</v>
      </c>
      <c r="R77" s="95" t="s">
        <v>2163</v>
      </c>
      <c r="S77" s="93">
        <v>42855</v>
      </c>
      <c r="T77" s="93">
        <v>42855</v>
      </c>
      <c r="U77" s="95" t="s">
        <v>2043</v>
      </c>
      <c r="V77" s="95" t="s">
        <v>31</v>
      </c>
    </row>
    <row r="78" spans="1:22" ht="15.75" x14ac:dyDescent="0.3">
      <c r="A78" s="95" t="s">
        <v>370</v>
      </c>
      <c r="B78" s="95" t="s">
        <v>2032</v>
      </c>
      <c r="C78" s="95" t="s">
        <v>1879</v>
      </c>
      <c r="D78" s="95" t="s">
        <v>1880</v>
      </c>
      <c r="E78" s="95" t="s">
        <v>2038</v>
      </c>
      <c r="F78" s="95" t="s">
        <v>2039</v>
      </c>
      <c r="G78" s="95" t="s">
        <v>31</v>
      </c>
      <c r="H78" s="95" t="s">
        <v>1883</v>
      </c>
      <c r="I78" s="95" t="s">
        <v>1880</v>
      </c>
      <c r="J78" s="95" t="s">
        <v>1884</v>
      </c>
      <c r="K78" s="95" t="s">
        <v>1885</v>
      </c>
      <c r="L78" s="97">
        <v>43351.87</v>
      </c>
      <c r="M78" s="95" t="s">
        <v>1886</v>
      </c>
      <c r="N78" s="95" t="s">
        <v>2164</v>
      </c>
      <c r="O78" s="95" t="s">
        <v>31</v>
      </c>
      <c r="P78" s="95" t="s">
        <v>2041</v>
      </c>
      <c r="Q78" s="95" t="s">
        <v>31</v>
      </c>
      <c r="R78" s="95" t="s">
        <v>2165</v>
      </c>
      <c r="S78" s="93">
        <v>42674</v>
      </c>
      <c r="T78" s="93">
        <v>42674</v>
      </c>
      <c r="U78" s="95" t="s">
        <v>2061</v>
      </c>
      <c r="V78" s="95" t="s">
        <v>31</v>
      </c>
    </row>
    <row r="79" spans="1:22" ht="15.75" x14ac:dyDescent="0.3">
      <c r="A79" s="95" t="s">
        <v>370</v>
      </c>
      <c r="B79" s="95" t="s">
        <v>2032</v>
      </c>
      <c r="C79" s="95" t="s">
        <v>1879</v>
      </c>
      <c r="D79" s="95" t="s">
        <v>1880</v>
      </c>
      <c r="E79" s="95" t="s">
        <v>2033</v>
      </c>
      <c r="F79" s="95" t="s">
        <v>2034</v>
      </c>
      <c r="G79" s="95" t="s">
        <v>31</v>
      </c>
      <c r="H79" s="95" t="s">
        <v>1883</v>
      </c>
      <c r="I79" s="95" t="s">
        <v>1880</v>
      </c>
      <c r="J79" s="95" t="s">
        <v>1884</v>
      </c>
      <c r="K79" s="95" t="s">
        <v>1885</v>
      </c>
      <c r="L79" s="97">
        <v>25235.42</v>
      </c>
      <c r="M79" s="95" t="s">
        <v>2002</v>
      </c>
      <c r="N79" s="95" t="s">
        <v>31</v>
      </c>
      <c r="O79" s="95" t="s">
        <v>31</v>
      </c>
      <c r="P79" s="95" t="s">
        <v>2035</v>
      </c>
      <c r="Q79" s="95" t="s">
        <v>31</v>
      </c>
      <c r="R79" s="95" t="s">
        <v>2166</v>
      </c>
      <c r="S79" s="93">
        <v>42855</v>
      </c>
      <c r="T79" s="93">
        <v>42855</v>
      </c>
      <c r="U79" s="95" t="s">
        <v>2043</v>
      </c>
      <c r="V79" s="95" t="s">
        <v>31</v>
      </c>
    </row>
    <row r="80" spans="1:22" ht="15.75" x14ac:dyDescent="0.3">
      <c r="A80" s="95" t="s">
        <v>370</v>
      </c>
      <c r="B80" s="95" t="s">
        <v>2032</v>
      </c>
      <c r="C80" s="95" t="s">
        <v>1879</v>
      </c>
      <c r="D80" s="95" t="s">
        <v>1880</v>
      </c>
      <c r="E80" s="95" t="s">
        <v>2038</v>
      </c>
      <c r="F80" s="95" t="s">
        <v>2082</v>
      </c>
      <c r="G80" s="95" t="s">
        <v>31</v>
      </c>
      <c r="H80" s="95" t="s">
        <v>1883</v>
      </c>
      <c r="I80" s="95" t="s">
        <v>1880</v>
      </c>
      <c r="J80" s="95" t="s">
        <v>1884</v>
      </c>
      <c r="K80" s="95" t="s">
        <v>1885</v>
      </c>
      <c r="L80" s="97">
        <v>25051.09</v>
      </c>
      <c r="M80" s="95" t="s">
        <v>1886</v>
      </c>
      <c r="N80" s="95" t="s">
        <v>31</v>
      </c>
      <c r="O80" s="95" t="s">
        <v>31</v>
      </c>
      <c r="P80" s="95" t="s">
        <v>2083</v>
      </c>
      <c r="Q80" s="95" t="s">
        <v>31</v>
      </c>
      <c r="R80" s="95" t="s">
        <v>2167</v>
      </c>
      <c r="S80" s="93">
        <v>42978</v>
      </c>
      <c r="T80" s="93">
        <v>42978</v>
      </c>
      <c r="U80" s="95" t="s">
        <v>2074</v>
      </c>
      <c r="V80" s="95" t="s">
        <v>31</v>
      </c>
    </row>
    <row r="81" spans="1:22" ht="15.75" x14ac:dyDescent="0.3">
      <c r="A81" s="95" t="s">
        <v>370</v>
      </c>
      <c r="B81" s="95" t="s">
        <v>2032</v>
      </c>
      <c r="C81" s="95" t="s">
        <v>1879</v>
      </c>
      <c r="D81" s="95" t="s">
        <v>1880</v>
      </c>
      <c r="E81" s="95" t="s">
        <v>2038</v>
      </c>
      <c r="F81" s="95" t="s">
        <v>2123</v>
      </c>
      <c r="G81" s="95" t="s">
        <v>31</v>
      </c>
      <c r="H81" s="95" t="s">
        <v>1883</v>
      </c>
      <c r="I81" s="95" t="s">
        <v>1880</v>
      </c>
      <c r="J81" s="95" t="s">
        <v>1884</v>
      </c>
      <c r="K81" s="95" t="s">
        <v>1885</v>
      </c>
      <c r="L81" s="97">
        <v>22308.720000000001</v>
      </c>
      <c r="M81" s="95" t="s">
        <v>1886</v>
      </c>
      <c r="N81" s="95" t="s">
        <v>2168</v>
      </c>
      <c r="O81" s="95" t="s">
        <v>31</v>
      </c>
      <c r="P81" s="95" t="s">
        <v>2125</v>
      </c>
      <c r="Q81" s="95" t="s">
        <v>31</v>
      </c>
      <c r="R81" s="95" t="s">
        <v>2169</v>
      </c>
      <c r="S81" s="93">
        <v>42855</v>
      </c>
      <c r="T81" s="93">
        <v>42855</v>
      </c>
      <c r="U81" s="95" t="s">
        <v>2043</v>
      </c>
      <c r="V81" s="95" t="s">
        <v>31</v>
      </c>
    </row>
    <row r="82" spans="1:22" ht="15.75" x14ac:dyDescent="0.3">
      <c r="A82" s="95" t="s">
        <v>370</v>
      </c>
      <c r="B82" s="95" t="s">
        <v>2032</v>
      </c>
      <c r="C82" s="95" t="s">
        <v>1879</v>
      </c>
      <c r="D82" s="95" t="s">
        <v>1880</v>
      </c>
      <c r="E82" s="95" t="s">
        <v>2038</v>
      </c>
      <c r="F82" s="95" t="s">
        <v>2039</v>
      </c>
      <c r="G82" s="95" t="s">
        <v>31</v>
      </c>
      <c r="H82" s="95" t="s">
        <v>1883</v>
      </c>
      <c r="I82" s="95" t="s">
        <v>1880</v>
      </c>
      <c r="J82" s="95" t="s">
        <v>1884</v>
      </c>
      <c r="K82" s="95" t="s">
        <v>1885</v>
      </c>
      <c r="L82" s="97">
        <v>21684.38</v>
      </c>
      <c r="M82" s="95" t="s">
        <v>1886</v>
      </c>
      <c r="N82" s="95" t="s">
        <v>2040</v>
      </c>
      <c r="O82" s="95" t="s">
        <v>31</v>
      </c>
      <c r="P82" s="95" t="s">
        <v>2041</v>
      </c>
      <c r="Q82" s="95" t="s">
        <v>31</v>
      </c>
      <c r="R82" s="95" t="s">
        <v>2042</v>
      </c>
      <c r="S82" s="93">
        <v>42886</v>
      </c>
      <c r="T82" s="93">
        <v>42886</v>
      </c>
      <c r="U82" s="95" t="s">
        <v>2043</v>
      </c>
      <c r="V82" s="95" t="s">
        <v>31</v>
      </c>
    </row>
    <row r="83" spans="1:22" ht="15.75" x14ac:dyDescent="0.3">
      <c r="A83" s="95" t="s">
        <v>370</v>
      </c>
      <c r="B83" s="95" t="s">
        <v>2032</v>
      </c>
      <c r="C83" s="95" t="s">
        <v>1879</v>
      </c>
      <c r="D83" s="95" t="s">
        <v>1880</v>
      </c>
      <c r="E83" s="95" t="s">
        <v>2038</v>
      </c>
      <c r="F83" s="95" t="s">
        <v>2039</v>
      </c>
      <c r="G83" s="95" t="s">
        <v>31</v>
      </c>
      <c r="H83" s="95" t="s">
        <v>1883</v>
      </c>
      <c r="I83" s="95" t="s">
        <v>1880</v>
      </c>
      <c r="J83" s="95" t="s">
        <v>1884</v>
      </c>
      <c r="K83" s="95" t="s">
        <v>1885</v>
      </c>
      <c r="L83" s="97">
        <v>21679.48</v>
      </c>
      <c r="M83" s="95" t="s">
        <v>1886</v>
      </c>
      <c r="N83" s="95" t="s">
        <v>2044</v>
      </c>
      <c r="O83" s="95" t="s">
        <v>31</v>
      </c>
      <c r="P83" s="95" t="s">
        <v>2041</v>
      </c>
      <c r="Q83" s="95" t="s">
        <v>31</v>
      </c>
      <c r="R83" s="95" t="s">
        <v>2045</v>
      </c>
      <c r="S83" s="93">
        <v>42886</v>
      </c>
      <c r="T83" s="93">
        <v>42886</v>
      </c>
      <c r="U83" s="95" t="s">
        <v>2043</v>
      </c>
      <c r="V83" s="95" t="s">
        <v>31</v>
      </c>
    </row>
    <row r="84" spans="1:22" ht="15.75" x14ac:dyDescent="0.3">
      <c r="A84" s="95" t="s">
        <v>370</v>
      </c>
      <c r="B84" s="95" t="s">
        <v>2032</v>
      </c>
      <c r="C84" s="95" t="s">
        <v>1879</v>
      </c>
      <c r="D84" s="95" t="s">
        <v>1880</v>
      </c>
      <c r="E84" s="95" t="s">
        <v>2038</v>
      </c>
      <c r="F84" s="95" t="s">
        <v>2039</v>
      </c>
      <c r="G84" s="95" t="s">
        <v>31</v>
      </c>
      <c r="H84" s="95" t="s">
        <v>1883</v>
      </c>
      <c r="I84" s="95" t="s">
        <v>1880</v>
      </c>
      <c r="J84" s="95" t="s">
        <v>1884</v>
      </c>
      <c r="K84" s="95" t="s">
        <v>1885</v>
      </c>
      <c r="L84" s="97">
        <v>21679.48</v>
      </c>
      <c r="M84" s="95" t="s">
        <v>1886</v>
      </c>
      <c r="N84" s="95" t="s">
        <v>2046</v>
      </c>
      <c r="O84" s="95" t="s">
        <v>31</v>
      </c>
      <c r="P84" s="95" t="s">
        <v>2041</v>
      </c>
      <c r="Q84" s="95" t="s">
        <v>31</v>
      </c>
      <c r="R84" s="95" t="s">
        <v>2047</v>
      </c>
      <c r="S84" s="93">
        <v>42886</v>
      </c>
      <c r="T84" s="93">
        <v>42886</v>
      </c>
      <c r="U84" s="95" t="s">
        <v>2043</v>
      </c>
      <c r="V84" s="95" t="s">
        <v>31</v>
      </c>
    </row>
    <row r="85" spans="1:22" ht="15.75" x14ac:dyDescent="0.3">
      <c r="A85" s="95" t="s">
        <v>370</v>
      </c>
      <c r="B85" s="95" t="s">
        <v>2032</v>
      </c>
      <c r="C85" s="95" t="s">
        <v>1879</v>
      </c>
      <c r="D85" s="95" t="s">
        <v>1880</v>
      </c>
      <c r="E85" s="95" t="s">
        <v>2038</v>
      </c>
      <c r="F85" s="95" t="s">
        <v>2039</v>
      </c>
      <c r="G85" s="95" t="s">
        <v>31</v>
      </c>
      <c r="H85" s="95" t="s">
        <v>1883</v>
      </c>
      <c r="I85" s="95" t="s">
        <v>1880</v>
      </c>
      <c r="J85" s="95" t="s">
        <v>1884</v>
      </c>
      <c r="K85" s="95" t="s">
        <v>1885</v>
      </c>
      <c r="L85" s="97">
        <v>18315.04</v>
      </c>
      <c r="M85" s="95" t="s">
        <v>1886</v>
      </c>
      <c r="N85" s="95" t="s">
        <v>2164</v>
      </c>
      <c r="O85" s="95" t="s">
        <v>31</v>
      </c>
      <c r="P85" s="95" t="s">
        <v>2041</v>
      </c>
      <c r="Q85" s="95" t="s">
        <v>31</v>
      </c>
      <c r="R85" s="95" t="s">
        <v>2165</v>
      </c>
      <c r="S85" s="93">
        <v>42855</v>
      </c>
      <c r="T85" s="93">
        <v>42855</v>
      </c>
      <c r="U85" s="95" t="s">
        <v>2061</v>
      </c>
      <c r="V85" s="95" t="s">
        <v>31</v>
      </c>
    </row>
    <row r="86" spans="1:22" ht="15.75" x14ac:dyDescent="0.3">
      <c r="A86" s="95" t="s">
        <v>370</v>
      </c>
      <c r="B86" s="95" t="s">
        <v>2032</v>
      </c>
      <c r="C86" s="95" t="s">
        <v>1879</v>
      </c>
      <c r="D86" s="95" t="s">
        <v>1880</v>
      </c>
      <c r="E86" s="95" t="s">
        <v>2038</v>
      </c>
      <c r="F86" s="95" t="s">
        <v>2039</v>
      </c>
      <c r="G86" s="95" t="s">
        <v>31</v>
      </c>
      <c r="H86" s="95" t="s">
        <v>1883</v>
      </c>
      <c r="I86" s="95" t="s">
        <v>1880</v>
      </c>
      <c r="J86" s="95" t="s">
        <v>1884</v>
      </c>
      <c r="K86" s="95" t="s">
        <v>1885</v>
      </c>
      <c r="L86" s="97">
        <v>18315.04</v>
      </c>
      <c r="M86" s="95" t="s">
        <v>1886</v>
      </c>
      <c r="N86" s="95" t="s">
        <v>2164</v>
      </c>
      <c r="O86" s="95" t="s">
        <v>31</v>
      </c>
      <c r="P86" s="95" t="s">
        <v>2041</v>
      </c>
      <c r="Q86" s="95" t="s">
        <v>31</v>
      </c>
      <c r="R86" s="95" t="s">
        <v>2165</v>
      </c>
      <c r="S86" s="93">
        <v>42916</v>
      </c>
      <c r="T86" s="93">
        <v>42916</v>
      </c>
      <c r="U86" s="95" t="s">
        <v>2061</v>
      </c>
      <c r="V86" s="95" t="s">
        <v>31</v>
      </c>
    </row>
    <row r="87" spans="1:22" ht="15.75" x14ac:dyDescent="0.3">
      <c r="A87" s="95" t="s">
        <v>370</v>
      </c>
      <c r="B87" s="95" t="s">
        <v>2032</v>
      </c>
      <c r="C87" s="95" t="s">
        <v>1879</v>
      </c>
      <c r="D87" s="95" t="s">
        <v>1880</v>
      </c>
      <c r="E87" s="95" t="s">
        <v>2038</v>
      </c>
      <c r="F87" s="95" t="s">
        <v>2039</v>
      </c>
      <c r="G87" s="95" t="s">
        <v>31</v>
      </c>
      <c r="H87" s="95" t="s">
        <v>1883</v>
      </c>
      <c r="I87" s="95" t="s">
        <v>1880</v>
      </c>
      <c r="J87" s="95" t="s">
        <v>1884</v>
      </c>
      <c r="K87" s="95" t="s">
        <v>1885</v>
      </c>
      <c r="L87" s="97">
        <v>17326.7</v>
      </c>
      <c r="M87" s="95" t="s">
        <v>1886</v>
      </c>
      <c r="N87" s="95" t="s">
        <v>2040</v>
      </c>
      <c r="O87" s="95" t="s">
        <v>31</v>
      </c>
      <c r="P87" s="95" t="s">
        <v>2041</v>
      </c>
      <c r="Q87" s="95" t="s">
        <v>31</v>
      </c>
      <c r="R87" s="95" t="s">
        <v>2042</v>
      </c>
      <c r="S87" s="93">
        <v>42916</v>
      </c>
      <c r="T87" s="93">
        <v>42916</v>
      </c>
      <c r="U87" s="95" t="s">
        <v>2043</v>
      </c>
      <c r="V87" s="95" t="s">
        <v>31</v>
      </c>
    </row>
    <row r="88" spans="1:22" ht="15.75" x14ac:dyDescent="0.3">
      <c r="A88" s="95" t="s">
        <v>370</v>
      </c>
      <c r="B88" s="95" t="s">
        <v>2032</v>
      </c>
      <c r="C88" s="95" t="s">
        <v>1879</v>
      </c>
      <c r="D88" s="95" t="s">
        <v>1880</v>
      </c>
      <c r="E88" s="95" t="s">
        <v>2038</v>
      </c>
      <c r="F88" s="95" t="s">
        <v>2054</v>
      </c>
      <c r="G88" s="95" t="s">
        <v>31</v>
      </c>
      <c r="H88" s="95" t="s">
        <v>1883</v>
      </c>
      <c r="I88" s="95" t="s">
        <v>1880</v>
      </c>
      <c r="J88" s="95" t="s">
        <v>1884</v>
      </c>
      <c r="K88" s="95" t="s">
        <v>1885</v>
      </c>
      <c r="L88" s="96">
        <v>347648.91</v>
      </c>
      <c r="M88" s="95" t="s">
        <v>1886</v>
      </c>
      <c r="N88" s="95" t="s">
        <v>2170</v>
      </c>
      <c r="O88" s="95" t="s">
        <v>31</v>
      </c>
      <c r="P88" s="95" t="s">
        <v>2056</v>
      </c>
      <c r="Q88" s="95" t="s">
        <v>31</v>
      </c>
      <c r="R88" s="95" t="s">
        <v>2171</v>
      </c>
      <c r="S88" s="93">
        <v>42490</v>
      </c>
      <c r="T88" s="93">
        <v>42490</v>
      </c>
      <c r="U88" s="95" t="s">
        <v>2061</v>
      </c>
      <c r="V88" s="95" t="s">
        <v>31</v>
      </c>
    </row>
    <row r="89" spans="1:22" ht="15.75" x14ac:dyDescent="0.3">
      <c r="A89" s="95" t="s">
        <v>370</v>
      </c>
      <c r="B89" s="95" t="s">
        <v>2032</v>
      </c>
      <c r="C89" s="95" t="s">
        <v>1879</v>
      </c>
      <c r="D89" s="95" t="s">
        <v>1880</v>
      </c>
      <c r="E89" s="95" t="s">
        <v>2038</v>
      </c>
      <c r="F89" s="95" t="s">
        <v>2054</v>
      </c>
      <c r="G89" s="95" t="s">
        <v>31</v>
      </c>
      <c r="H89" s="95" t="s">
        <v>1883</v>
      </c>
      <c r="I89" s="95" t="s">
        <v>1880</v>
      </c>
      <c r="J89" s="95" t="s">
        <v>1884</v>
      </c>
      <c r="K89" s="95" t="s">
        <v>1885</v>
      </c>
      <c r="L89" s="96">
        <v>901.47</v>
      </c>
      <c r="M89" s="95" t="s">
        <v>1886</v>
      </c>
      <c r="N89" s="95" t="s">
        <v>2170</v>
      </c>
      <c r="O89" s="95" t="s">
        <v>31</v>
      </c>
      <c r="P89" s="95" t="s">
        <v>2056</v>
      </c>
      <c r="Q89" s="95" t="s">
        <v>31</v>
      </c>
      <c r="R89" s="95" t="s">
        <v>2171</v>
      </c>
      <c r="S89" s="93">
        <v>42521</v>
      </c>
      <c r="T89" s="93">
        <v>42521</v>
      </c>
      <c r="U89" s="95" t="s">
        <v>2061</v>
      </c>
      <c r="V89" s="95" t="s">
        <v>31</v>
      </c>
    </row>
    <row r="90" spans="1:22" ht="15.75" x14ac:dyDescent="0.3">
      <c r="A90" s="95" t="s">
        <v>370</v>
      </c>
      <c r="B90" s="95" t="s">
        <v>2032</v>
      </c>
      <c r="C90" s="95" t="s">
        <v>1879</v>
      </c>
      <c r="D90" s="95" t="s">
        <v>1880</v>
      </c>
      <c r="E90" s="95" t="s">
        <v>2038</v>
      </c>
      <c r="F90" s="95" t="s">
        <v>2054</v>
      </c>
      <c r="G90" s="95" t="s">
        <v>31</v>
      </c>
      <c r="H90" s="95" t="s">
        <v>1883</v>
      </c>
      <c r="I90" s="95" t="s">
        <v>1880</v>
      </c>
      <c r="J90" s="95" t="s">
        <v>1884</v>
      </c>
      <c r="K90" s="95" t="s">
        <v>1885</v>
      </c>
      <c r="L90" s="96">
        <v>2299.9299999999998</v>
      </c>
      <c r="M90" s="95" t="s">
        <v>1886</v>
      </c>
      <c r="N90" s="95" t="s">
        <v>2170</v>
      </c>
      <c r="O90" s="95" t="s">
        <v>31</v>
      </c>
      <c r="P90" s="95" t="s">
        <v>2056</v>
      </c>
      <c r="Q90" s="95" t="s">
        <v>31</v>
      </c>
      <c r="R90" s="95" t="s">
        <v>2171</v>
      </c>
      <c r="S90" s="93">
        <v>42551</v>
      </c>
      <c r="T90" s="93">
        <v>42551</v>
      </c>
      <c r="U90" s="95" t="s">
        <v>2061</v>
      </c>
      <c r="V90" s="95" t="s">
        <v>31</v>
      </c>
    </row>
    <row r="91" spans="1:22" ht="15.75" x14ac:dyDescent="0.3">
      <c r="A91" s="95" t="s">
        <v>370</v>
      </c>
      <c r="B91" s="95" t="s">
        <v>2032</v>
      </c>
      <c r="C91" s="95" t="s">
        <v>1879</v>
      </c>
      <c r="D91" s="95" t="s">
        <v>1880</v>
      </c>
      <c r="E91" s="95" t="s">
        <v>2038</v>
      </c>
      <c r="F91" s="95" t="s">
        <v>2054</v>
      </c>
      <c r="G91" s="95" t="s">
        <v>31</v>
      </c>
      <c r="H91" s="95" t="s">
        <v>1883</v>
      </c>
      <c r="I91" s="95" t="s">
        <v>1880</v>
      </c>
      <c r="J91" s="95" t="s">
        <v>1884</v>
      </c>
      <c r="K91" s="95" t="s">
        <v>1885</v>
      </c>
      <c r="L91" s="96">
        <v>12.4</v>
      </c>
      <c r="M91" s="95" t="s">
        <v>1886</v>
      </c>
      <c r="N91" s="95" t="s">
        <v>2170</v>
      </c>
      <c r="O91" s="95" t="s">
        <v>31</v>
      </c>
      <c r="P91" s="95" t="s">
        <v>2056</v>
      </c>
      <c r="Q91" s="95" t="s">
        <v>31</v>
      </c>
      <c r="R91" s="95" t="s">
        <v>2171</v>
      </c>
      <c r="S91" s="93">
        <v>42582</v>
      </c>
      <c r="T91" s="93">
        <v>42582</v>
      </c>
      <c r="U91" s="95" t="s">
        <v>2061</v>
      </c>
      <c r="V91" s="95" t="s">
        <v>31</v>
      </c>
    </row>
    <row r="92" spans="1:22" ht="15.75" x14ac:dyDescent="0.3">
      <c r="A92" s="95" t="s">
        <v>370</v>
      </c>
      <c r="B92" s="95" t="s">
        <v>2032</v>
      </c>
      <c r="C92" s="95" t="s">
        <v>1879</v>
      </c>
      <c r="D92" s="95" t="s">
        <v>1880</v>
      </c>
      <c r="E92" s="95" t="s">
        <v>2038</v>
      </c>
      <c r="F92" s="95" t="s">
        <v>2054</v>
      </c>
      <c r="G92" s="95" t="s">
        <v>31</v>
      </c>
      <c r="H92" s="95" t="s">
        <v>1883</v>
      </c>
      <c r="I92" s="95" t="s">
        <v>1880</v>
      </c>
      <c r="J92" s="95" t="s">
        <v>1884</v>
      </c>
      <c r="K92" s="95" t="s">
        <v>1885</v>
      </c>
      <c r="L92" s="96">
        <v>8738.0400000000009</v>
      </c>
      <c r="M92" s="95" t="s">
        <v>1886</v>
      </c>
      <c r="N92" s="95" t="s">
        <v>2170</v>
      </c>
      <c r="O92" s="95" t="s">
        <v>31</v>
      </c>
      <c r="P92" s="95" t="s">
        <v>2056</v>
      </c>
      <c r="Q92" s="95" t="s">
        <v>31</v>
      </c>
      <c r="R92" s="95" t="s">
        <v>2171</v>
      </c>
      <c r="S92" s="93">
        <v>42613</v>
      </c>
      <c r="T92" s="93">
        <v>42613</v>
      </c>
      <c r="U92" s="95" t="s">
        <v>2061</v>
      </c>
      <c r="V92" s="95" t="s">
        <v>31</v>
      </c>
    </row>
    <row r="93" spans="1:22" ht="15.75" x14ac:dyDescent="0.3">
      <c r="A93" s="95" t="s">
        <v>370</v>
      </c>
      <c r="B93" s="95" t="s">
        <v>2032</v>
      </c>
      <c r="C93" s="95" t="s">
        <v>1879</v>
      </c>
      <c r="D93" s="95" t="s">
        <v>1880</v>
      </c>
      <c r="E93" s="95" t="s">
        <v>2038</v>
      </c>
      <c r="F93" s="95" t="s">
        <v>2039</v>
      </c>
      <c r="G93" s="95" t="s">
        <v>31</v>
      </c>
      <c r="H93" s="95" t="s">
        <v>1883</v>
      </c>
      <c r="I93" s="95" t="s">
        <v>1880</v>
      </c>
      <c r="J93" s="95" t="s">
        <v>1884</v>
      </c>
      <c r="K93" s="95" t="s">
        <v>1885</v>
      </c>
      <c r="L93" s="97">
        <v>17322.84</v>
      </c>
      <c r="M93" s="95" t="s">
        <v>1886</v>
      </c>
      <c r="N93" s="95" t="s">
        <v>2044</v>
      </c>
      <c r="O93" s="95" t="s">
        <v>31</v>
      </c>
      <c r="P93" s="95" t="s">
        <v>2041</v>
      </c>
      <c r="Q93" s="95" t="s">
        <v>31</v>
      </c>
      <c r="R93" s="95" t="s">
        <v>2045</v>
      </c>
      <c r="S93" s="93">
        <v>42916</v>
      </c>
      <c r="T93" s="93">
        <v>42916</v>
      </c>
      <c r="U93" s="95" t="s">
        <v>2043</v>
      </c>
      <c r="V93" s="95" t="s">
        <v>31</v>
      </c>
    </row>
    <row r="94" spans="1:22" ht="15.75" x14ac:dyDescent="0.3">
      <c r="A94" s="95" t="s">
        <v>370</v>
      </c>
      <c r="B94" s="95" t="s">
        <v>2032</v>
      </c>
      <c r="C94" s="95" t="s">
        <v>1879</v>
      </c>
      <c r="D94" s="95" t="s">
        <v>1880</v>
      </c>
      <c r="E94" s="95" t="s">
        <v>2038</v>
      </c>
      <c r="F94" s="95" t="s">
        <v>2039</v>
      </c>
      <c r="G94" s="95" t="s">
        <v>31</v>
      </c>
      <c r="H94" s="95" t="s">
        <v>1883</v>
      </c>
      <c r="I94" s="95" t="s">
        <v>1880</v>
      </c>
      <c r="J94" s="95" t="s">
        <v>1884</v>
      </c>
      <c r="K94" s="95" t="s">
        <v>1885</v>
      </c>
      <c r="L94" s="97">
        <v>17322.84</v>
      </c>
      <c r="M94" s="95" t="s">
        <v>1886</v>
      </c>
      <c r="N94" s="95" t="s">
        <v>2046</v>
      </c>
      <c r="O94" s="95" t="s">
        <v>31</v>
      </c>
      <c r="P94" s="95" t="s">
        <v>2041</v>
      </c>
      <c r="Q94" s="95" t="s">
        <v>31</v>
      </c>
      <c r="R94" s="95" t="s">
        <v>2047</v>
      </c>
      <c r="S94" s="93">
        <v>42916</v>
      </c>
      <c r="T94" s="93">
        <v>42916</v>
      </c>
      <c r="U94" s="95" t="s">
        <v>2043</v>
      </c>
      <c r="V94" s="95" t="s">
        <v>31</v>
      </c>
    </row>
    <row r="95" spans="1:22" ht="15.75" x14ac:dyDescent="0.3">
      <c r="A95" s="95" t="s">
        <v>370</v>
      </c>
      <c r="B95" s="95" t="s">
        <v>2032</v>
      </c>
      <c r="C95" s="95" t="s">
        <v>1904</v>
      </c>
      <c r="D95" s="95" t="s">
        <v>1905</v>
      </c>
      <c r="E95" s="95" t="s">
        <v>2038</v>
      </c>
      <c r="F95" s="95" t="s">
        <v>2051</v>
      </c>
      <c r="G95" s="95" t="s">
        <v>31</v>
      </c>
      <c r="H95" s="95" t="s">
        <v>31</v>
      </c>
      <c r="I95" s="95" t="s">
        <v>31</v>
      </c>
      <c r="J95" s="95" t="s">
        <v>1884</v>
      </c>
      <c r="K95" s="95" t="s">
        <v>1885</v>
      </c>
      <c r="L95" s="97">
        <v>15362.57</v>
      </c>
      <c r="M95" s="95" t="s">
        <v>1886</v>
      </c>
      <c r="N95" s="95" t="s">
        <v>31</v>
      </c>
      <c r="O95" s="95" t="s">
        <v>31</v>
      </c>
      <c r="P95" s="95" t="s">
        <v>2052</v>
      </c>
      <c r="Q95" s="95" t="s">
        <v>31</v>
      </c>
      <c r="R95" s="95" t="s">
        <v>2172</v>
      </c>
      <c r="S95" s="93">
        <v>42978</v>
      </c>
      <c r="T95" s="93">
        <v>42978</v>
      </c>
      <c r="U95" s="95" t="s">
        <v>2141</v>
      </c>
      <c r="V95" s="95" t="s">
        <v>31</v>
      </c>
    </row>
    <row r="96" spans="1:22" ht="15.75" x14ac:dyDescent="0.3">
      <c r="A96" s="95" t="s">
        <v>370</v>
      </c>
      <c r="B96" s="95" t="s">
        <v>2032</v>
      </c>
      <c r="C96" s="95" t="s">
        <v>1879</v>
      </c>
      <c r="D96" s="95" t="s">
        <v>1880</v>
      </c>
      <c r="E96" s="95" t="s">
        <v>2038</v>
      </c>
      <c r="F96" s="95" t="s">
        <v>2070</v>
      </c>
      <c r="G96" s="95" t="s">
        <v>31</v>
      </c>
      <c r="H96" s="95" t="s">
        <v>1883</v>
      </c>
      <c r="I96" s="95" t="s">
        <v>1880</v>
      </c>
      <c r="J96" s="95" t="s">
        <v>1884</v>
      </c>
      <c r="K96" s="95" t="s">
        <v>1885</v>
      </c>
      <c r="L96" s="97">
        <v>14859.86</v>
      </c>
      <c r="M96" s="95" t="s">
        <v>1886</v>
      </c>
      <c r="N96" s="95" t="s">
        <v>2173</v>
      </c>
      <c r="O96" s="95" t="s">
        <v>31</v>
      </c>
      <c r="P96" s="95" t="s">
        <v>2072</v>
      </c>
      <c r="Q96" s="95" t="s">
        <v>31</v>
      </c>
      <c r="R96" s="95" t="s">
        <v>2174</v>
      </c>
      <c r="S96" s="93">
        <v>42978</v>
      </c>
      <c r="T96" s="93">
        <v>42978</v>
      </c>
      <c r="U96" s="95" t="s">
        <v>2074</v>
      </c>
      <c r="V96" s="95" t="s">
        <v>31</v>
      </c>
    </row>
    <row r="97" spans="1:22" ht="15.75" x14ac:dyDescent="0.3">
      <c r="A97" s="95" t="s">
        <v>370</v>
      </c>
      <c r="B97" s="95" t="s">
        <v>2032</v>
      </c>
      <c r="C97" s="95" t="s">
        <v>1879</v>
      </c>
      <c r="D97" s="95" t="s">
        <v>1880</v>
      </c>
      <c r="E97" s="95" t="s">
        <v>2038</v>
      </c>
      <c r="F97" s="95" t="s">
        <v>2070</v>
      </c>
      <c r="G97" s="95" t="s">
        <v>31</v>
      </c>
      <c r="H97" s="95" t="s">
        <v>1883</v>
      </c>
      <c r="I97" s="95" t="s">
        <v>1880</v>
      </c>
      <c r="J97" s="95" t="s">
        <v>1884</v>
      </c>
      <c r="K97" s="95" t="s">
        <v>1885</v>
      </c>
      <c r="L97" s="97">
        <v>14859.86</v>
      </c>
      <c r="M97" s="95" t="s">
        <v>1886</v>
      </c>
      <c r="N97" s="95" t="s">
        <v>2175</v>
      </c>
      <c r="O97" s="95" t="s">
        <v>31</v>
      </c>
      <c r="P97" s="95" t="s">
        <v>2072</v>
      </c>
      <c r="Q97" s="95" t="s">
        <v>31</v>
      </c>
      <c r="R97" s="95" t="s">
        <v>2176</v>
      </c>
      <c r="S97" s="93">
        <v>42978</v>
      </c>
      <c r="T97" s="93">
        <v>42978</v>
      </c>
      <c r="U97" s="95" t="s">
        <v>2074</v>
      </c>
      <c r="V97" s="95" t="s">
        <v>31</v>
      </c>
    </row>
    <row r="98" spans="1:22" ht="15.75" x14ac:dyDescent="0.3">
      <c r="A98" s="95" t="s">
        <v>370</v>
      </c>
      <c r="B98" s="95" t="s">
        <v>2032</v>
      </c>
      <c r="C98" s="95" t="s">
        <v>1879</v>
      </c>
      <c r="D98" s="95" t="s">
        <v>1880</v>
      </c>
      <c r="E98" s="95" t="s">
        <v>2038</v>
      </c>
      <c r="F98" s="95" t="s">
        <v>2062</v>
      </c>
      <c r="G98" s="95" t="s">
        <v>31</v>
      </c>
      <c r="H98" s="95" t="s">
        <v>1883</v>
      </c>
      <c r="I98" s="95" t="s">
        <v>1880</v>
      </c>
      <c r="J98" s="95" t="s">
        <v>1884</v>
      </c>
      <c r="K98" s="95" t="s">
        <v>1885</v>
      </c>
      <c r="L98" s="97">
        <v>13897.34</v>
      </c>
      <c r="M98" s="95" t="s">
        <v>1886</v>
      </c>
      <c r="N98" s="95" t="s">
        <v>2177</v>
      </c>
      <c r="O98" s="95" t="s">
        <v>31</v>
      </c>
      <c r="P98" s="95" t="s">
        <v>2064</v>
      </c>
      <c r="Q98" s="95" t="s">
        <v>31</v>
      </c>
      <c r="R98" s="95" t="s">
        <v>2178</v>
      </c>
      <c r="S98" s="93">
        <v>42855</v>
      </c>
      <c r="T98" s="93">
        <v>42855</v>
      </c>
      <c r="U98" s="95" t="s">
        <v>2043</v>
      </c>
      <c r="V98" s="95" t="s">
        <v>31</v>
      </c>
    </row>
    <row r="99" spans="1:22" ht="15.75" x14ac:dyDescent="0.3">
      <c r="A99" s="95" t="s">
        <v>370</v>
      </c>
      <c r="B99" s="95" t="s">
        <v>2032</v>
      </c>
      <c r="C99" s="95" t="s">
        <v>1879</v>
      </c>
      <c r="D99" s="95" t="s">
        <v>1880</v>
      </c>
      <c r="E99" s="95" t="s">
        <v>2038</v>
      </c>
      <c r="F99" s="95" t="s">
        <v>2104</v>
      </c>
      <c r="G99" s="95" t="s">
        <v>31</v>
      </c>
      <c r="H99" s="95" t="s">
        <v>1883</v>
      </c>
      <c r="I99" s="95" t="s">
        <v>1880</v>
      </c>
      <c r="J99" s="95" t="s">
        <v>1884</v>
      </c>
      <c r="K99" s="95" t="s">
        <v>1885</v>
      </c>
      <c r="L99" s="96">
        <v>137635.54</v>
      </c>
      <c r="M99" s="95" t="s">
        <v>1886</v>
      </c>
      <c r="N99" s="95" t="s">
        <v>2179</v>
      </c>
      <c r="O99" s="95" t="s">
        <v>31</v>
      </c>
      <c r="P99" s="95" t="s">
        <v>2106</v>
      </c>
      <c r="Q99" s="95" t="s">
        <v>31</v>
      </c>
      <c r="R99" s="95" t="s">
        <v>2180</v>
      </c>
      <c r="S99" s="93">
        <v>42490</v>
      </c>
      <c r="T99" s="93">
        <v>42490</v>
      </c>
      <c r="U99" s="95" t="s">
        <v>2061</v>
      </c>
      <c r="V99" s="95" t="s">
        <v>31</v>
      </c>
    </row>
    <row r="100" spans="1:22" ht="15.75" x14ac:dyDescent="0.3">
      <c r="A100" s="95" t="s">
        <v>370</v>
      </c>
      <c r="B100" s="95" t="s">
        <v>2032</v>
      </c>
      <c r="C100" s="95" t="s">
        <v>1879</v>
      </c>
      <c r="D100" s="95" t="s">
        <v>1880</v>
      </c>
      <c r="E100" s="95" t="s">
        <v>2038</v>
      </c>
      <c r="F100" s="95" t="s">
        <v>2104</v>
      </c>
      <c r="G100" s="95" t="s">
        <v>31</v>
      </c>
      <c r="H100" s="95" t="s">
        <v>1883</v>
      </c>
      <c r="I100" s="95" t="s">
        <v>1880</v>
      </c>
      <c r="J100" s="95" t="s">
        <v>1884</v>
      </c>
      <c r="K100" s="95" t="s">
        <v>1885</v>
      </c>
      <c r="L100" s="96">
        <v>356.92</v>
      </c>
      <c r="M100" s="95" t="s">
        <v>1886</v>
      </c>
      <c r="N100" s="95" t="s">
        <v>2179</v>
      </c>
      <c r="O100" s="95" t="s">
        <v>31</v>
      </c>
      <c r="P100" s="95" t="s">
        <v>2106</v>
      </c>
      <c r="Q100" s="95" t="s">
        <v>31</v>
      </c>
      <c r="R100" s="95" t="s">
        <v>2180</v>
      </c>
      <c r="S100" s="93">
        <v>42521</v>
      </c>
      <c r="T100" s="93">
        <v>42521</v>
      </c>
      <c r="U100" s="95" t="s">
        <v>2061</v>
      </c>
      <c r="V100" s="95" t="s">
        <v>31</v>
      </c>
    </row>
    <row r="101" spans="1:22" ht="15.75" x14ac:dyDescent="0.3">
      <c r="A101" s="95" t="s">
        <v>370</v>
      </c>
      <c r="B101" s="95" t="s">
        <v>2032</v>
      </c>
      <c r="C101" s="95" t="s">
        <v>1879</v>
      </c>
      <c r="D101" s="95" t="s">
        <v>1880</v>
      </c>
      <c r="E101" s="95" t="s">
        <v>2038</v>
      </c>
      <c r="F101" s="95" t="s">
        <v>2104</v>
      </c>
      <c r="G101" s="95" t="s">
        <v>31</v>
      </c>
      <c r="H101" s="95" t="s">
        <v>1883</v>
      </c>
      <c r="I101" s="95" t="s">
        <v>1880</v>
      </c>
      <c r="J101" s="95" t="s">
        <v>1884</v>
      </c>
      <c r="K101" s="95" t="s">
        <v>1885</v>
      </c>
      <c r="L101" s="96">
        <v>910.55</v>
      </c>
      <c r="M101" s="95" t="s">
        <v>1886</v>
      </c>
      <c r="N101" s="95" t="s">
        <v>2179</v>
      </c>
      <c r="O101" s="95" t="s">
        <v>31</v>
      </c>
      <c r="P101" s="95" t="s">
        <v>2106</v>
      </c>
      <c r="Q101" s="95" t="s">
        <v>31</v>
      </c>
      <c r="R101" s="95" t="s">
        <v>2180</v>
      </c>
      <c r="S101" s="93">
        <v>42551</v>
      </c>
      <c r="T101" s="93">
        <v>42551</v>
      </c>
      <c r="U101" s="95" t="s">
        <v>2061</v>
      </c>
      <c r="V101" s="95" t="s">
        <v>31</v>
      </c>
    </row>
    <row r="102" spans="1:22" ht="15.75" x14ac:dyDescent="0.3">
      <c r="A102" s="95" t="s">
        <v>370</v>
      </c>
      <c r="B102" s="95" t="s">
        <v>2032</v>
      </c>
      <c r="C102" s="95" t="s">
        <v>1879</v>
      </c>
      <c r="D102" s="95" t="s">
        <v>1880</v>
      </c>
      <c r="E102" s="95" t="s">
        <v>2038</v>
      </c>
      <c r="F102" s="95" t="s">
        <v>2104</v>
      </c>
      <c r="G102" s="95" t="s">
        <v>31</v>
      </c>
      <c r="H102" s="95" t="s">
        <v>1883</v>
      </c>
      <c r="I102" s="95" t="s">
        <v>1880</v>
      </c>
      <c r="J102" s="95" t="s">
        <v>1884</v>
      </c>
      <c r="K102" s="95" t="s">
        <v>1885</v>
      </c>
      <c r="L102" s="96">
        <v>4.91</v>
      </c>
      <c r="M102" s="95" t="s">
        <v>1886</v>
      </c>
      <c r="N102" s="95" t="s">
        <v>2179</v>
      </c>
      <c r="O102" s="95" t="s">
        <v>31</v>
      </c>
      <c r="P102" s="95" t="s">
        <v>2106</v>
      </c>
      <c r="Q102" s="95" t="s">
        <v>31</v>
      </c>
      <c r="R102" s="95" t="s">
        <v>2180</v>
      </c>
      <c r="S102" s="93">
        <v>42582</v>
      </c>
      <c r="T102" s="93">
        <v>42582</v>
      </c>
      <c r="U102" s="95" t="s">
        <v>2061</v>
      </c>
      <c r="V102" s="95" t="s">
        <v>31</v>
      </c>
    </row>
    <row r="103" spans="1:22" ht="15.75" x14ac:dyDescent="0.3">
      <c r="A103" s="95" t="s">
        <v>370</v>
      </c>
      <c r="B103" s="95" t="s">
        <v>2032</v>
      </c>
      <c r="C103" s="95" t="s">
        <v>1879</v>
      </c>
      <c r="D103" s="95" t="s">
        <v>1880</v>
      </c>
      <c r="E103" s="95" t="s">
        <v>2038</v>
      </c>
      <c r="F103" s="95" t="s">
        <v>2104</v>
      </c>
      <c r="G103" s="95" t="s">
        <v>31</v>
      </c>
      <c r="H103" s="95" t="s">
        <v>1883</v>
      </c>
      <c r="I103" s="95" t="s">
        <v>1880</v>
      </c>
      <c r="J103" s="95" t="s">
        <v>1884</v>
      </c>
      <c r="K103" s="95" t="s">
        <v>1885</v>
      </c>
      <c r="L103" s="96">
        <v>3459.43</v>
      </c>
      <c r="M103" s="95" t="s">
        <v>1886</v>
      </c>
      <c r="N103" s="95" t="s">
        <v>2179</v>
      </c>
      <c r="O103" s="95" t="s">
        <v>31</v>
      </c>
      <c r="P103" s="95" t="s">
        <v>2106</v>
      </c>
      <c r="Q103" s="95" t="s">
        <v>31</v>
      </c>
      <c r="R103" s="95" t="s">
        <v>2180</v>
      </c>
      <c r="S103" s="93">
        <v>42613</v>
      </c>
      <c r="T103" s="93">
        <v>42613</v>
      </c>
      <c r="U103" s="95" t="s">
        <v>2061</v>
      </c>
      <c r="V103" s="95" t="s">
        <v>31</v>
      </c>
    </row>
    <row r="104" spans="1:22" ht="15.75" x14ac:dyDescent="0.3">
      <c r="A104" s="95" t="s">
        <v>370</v>
      </c>
      <c r="B104" s="95" t="s">
        <v>2032</v>
      </c>
      <c r="C104" s="95" t="s">
        <v>1879</v>
      </c>
      <c r="D104" s="95" t="s">
        <v>1880</v>
      </c>
      <c r="E104" s="95" t="s">
        <v>2038</v>
      </c>
      <c r="F104" s="95" t="s">
        <v>2062</v>
      </c>
      <c r="G104" s="95" t="s">
        <v>31</v>
      </c>
      <c r="H104" s="95" t="s">
        <v>1883</v>
      </c>
      <c r="I104" s="95" t="s">
        <v>1880</v>
      </c>
      <c r="J104" s="95" t="s">
        <v>1884</v>
      </c>
      <c r="K104" s="95" t="s">
        <v>1885</v>
      </c>
      <c r="L104" s="97">
        <v>13897.34</v>
      </c>
      <c r="M104" s="95" t="s">
        <v>1886</v>
      </c>
      <c r="N104" s="95" t="s">
        <v>2181</v>
      </c>
      <c r="O104" s="95" t="s">
        <v>31</v>
      </c>
      <c r="P104" s="95" t="s">
        <v>2064</v>
      </c>
      <c r="Q104" s="95" t="s">
        <v>31</v>
      </c>
      <c r="R104" s="95" t="s">
        <v>2182</v>
      </c>
      <c r="S104" s="93">
        <v>42855</v>
      </c>
      <c r="T104" s="93">
        <v>42855</v>
      </c>
      <c r="U104" s="95" t="s">
        <v>2043</v>
      </c>
      <c r="V104" s="95" t="s">
        <v>31</v>
      </c>
    </row>
    <row r="105" spans="1:22" ht="15.75" x14ac:dyDescent="0.3">
      <c r="A105" s="95" t="s">
        <v>370</v>
      </c>
      <c r="B105" s="95" t="s">
        <v>2032</v>
      </c>
      <c r="C105" s="95" t="s">
        <v>1879</v>
      </c>
      <c r="D105" s="95" t="s">
        <v>1880</v>
      </c>
      <c r="E105" s="95" t="s">
        <v>2038</v>
      </c>
      <c r="F105" s="95" t="s">
        <v>2062</v>
      </c>
      <c r="G105" s="95" t="s">
        <v>31</v>
      </c>
      <c r="H105" s="95" t="s">
        <v>1883</v>
      </c>
      <c r="I105" s="95" t="s">
        <v>1880</v>
      </c>
      <c r="J105" s="95" t="s">
        <v>1884</v>
      </c>
      <c r="K105" s="95" t="s">
        <v>1885</v>
      </c>
      <c r="L105" s="97">
        <v>13897.34</v>
      </c>
      <c r="M105" s="95" t="s">
        <v>1886</v>
      </c>
      <c r="N105" s="95" t="s">
        <v>2183</v>
      </c>
      <c r="O105" s="95" t="s">
        <v>31</v>
      </c>
      <c r="P105" s="95" t="s">
        <v>2064</v>
      </c>
      <c r="Q105" s="95" t="s">
        <v>31</v>
      </c>
      <c r="R105" s="95" t="s">
        <v>2184</v>
      </c>
      <c r="S105" s="93">
        <v>42855</v>
      </c>
      <c r="T105" s="93">
        <v>42855</v>
      </c>
      <c r="U105" s="95" t="s">
        <v>2043</v>
      </c>
      <c r="V105" s="95" t="s">
        <v>31</v>
      </c>
    </row>
    <row r="106" spans="1:22" ht="15.75" x14ac:dyDescent="0.3">
      <c r="A106" s="95" t="s">
        <v>370</v>
      </c>
      <c r="B106" s="95" t="s">
        <v>2032</v>
      </c>
      <c r="C106" s="95" t="s">
        <v>1879</v>
      </c>
      <c r="D106" s="95" t="s">
        <v>1880</v>
      </c>
      <c r="E106" s="95" t="s">
        <v>1890</v>
      </c>
      <c r="F106" s="95" t="s">
        <v>1891</v>
      </c>
      <c r="G106" s="95" t="s">
        <v>31</v>
      </c>
      <c r="H106" s="95" t="s">
        <v>1883</v>
      </c>
      <c r="I106" s="95" t="s">
        <v>1880</v>
      </c>
      <c r="J106" s="95" t="s">
        <v>1884</v>
      </c>
      <c r="K106" s="95" t="s">
        <v>1885</v>
      </c>
      <c r="L106" s="97">
        <v>13616.57</v>
      </c>
      <c r="M106" s="95" t="s">
        <v>1886</v>
      </c>
      <c r="N106" s="95" t="s">
        <v>31</v>
      </c>
      <c r="O106" s="95" t="s">
        <v>31</v>
      </c>
      <c r="P106" s="95" t="s">
        <v>1893</v>
      </c>
      <c r="Q106" s="95" t="s">
        <v>31</v>
      </c>
      <c r="R106" s="95" t="s">
        <v>2185</v>
      </c>
      <c r="S106" s="93">
        <v>42674</v>
      </c>
      <c r="T106" s="93">
        <v>42674</v>
      </c>
      <c r="U106" s="95" t="s">
        <v>2061</v>
      </c>
      <c r="V106" s="95" t="s">
        <v>31</v>
      </c>
    </row>
    <row r="107" spans="1:22" ht="15.75" x14ac:dyDescent="0.3">
      <c r="A107" s="95" t="s">
        <v>370</v>
      </c>
      <c r="B107" s="95" t="s">
        <v>2032</v>
      </c>
      <c r="C107" s="95" t="s">
        <v>1879</v>
      </c>
      <c r="D107" s="95" t="s">
        <v>1880</v>
      </c>
      <c r="E107" s="95" t="s">
        <v>1945</v>
      </c>
      <c r="F107" s="95" t="s">
        <v>2158</v>
      </c>
      <c r="G107" s="95" t="s">
        <v>31</v>
      </c>
      <c r="H107" s="95" t="s">
        <v>1883</v>
      </c>
      <c r="I107" s="95" t="s">
        <v>1880</v>
      </c>
      <c r="J107" s="95" t="s">
        <v>1884</v>
      </c>
      <c r="K107" s="95" t="s">
        <v>1885</v>
      </c>
      <c r="L107" s="97">
        <v>12659.44</v>
      </c>
      <c r="M107" s="95" t="s">
        <v>1886</v>
      </c>
      <c r="N107" s="95" t="s">
        <v>31</v>
      </c>
      <c r="O107" s="95" t="s">
        <v>31</v>
      </c>
      <c r="P107" s="95" t="s">
        <v>2160</v>
      </c>
      <c r="Q107" s="95" t="s">
        <v>31</v>
      </c>
      <c r="R107" s="95" t="s">
        <v>2186</v>
      </c>
      <c r="S107" s="93">
        <v>42674</v>
      </c>
      <c r="T107" s="93">
        <v>42674</v>
      </c>
      <c r="U107" s="95" t="s">
        <v>2061</v>
      </c>
      <c r="V107" s="95" t="s">
        <v>31</v>
      </c>
    </row>
    <row r="108" spans="1:22" ht="15.75" x14ac:dyDescent="0.3">
      <c r="A108" s="95" t="s">
        <v>370</v>
      </c>
      <c r="B108" s="95" t="s">
        <v>2032</v>
      </c>
      <c r="C108" s="95" t="s">
        <v>1879</v>
      </c>
      <c r="D108" s="95" t="s">
        <v>1880</v>
      </c>
      <c r="E108" s="95" t="s">
        <v>2038</v>
      </c>
      <c r="F108" s="95" t="s">
        <v>2070</v>
      </c>
      <c r="G108" s="95" t="s">
        <v>31</v>
      </c>
      <c r="H108" s="95" t="s">
        <v>1883</v>
      </c>
      <c r="I108" s="95" t="s">
        <v>1880</v>
      </c>
      <c r="J108" s="95" t="s">
        <v>1884</v>
      </c>
      <c r="K108" s="95" t="s">
        <v>1885</v>
      </c>
      <c r="L108" s="97">
        <v>12068.82</v>
      </c>
      <c r="M108" s="95" t="s">
        <v>1886</v>
      </c>
      <c r="N108" s="95" t="s">
        <v>2187</v>
      </c>
      <c r="O108" s="95" t="s">
        <v>31</v>
      </c>
      <c r="P108" s="95" t="s">
        <v>2072</v>
      </c>
      <c r="Q108" s="95" t="s">
        <v>31</v>
      </c>
      <c r="R108" s="95" t="s">
        <v>2188</v>
      </c>
      <c r="S108" s="93">
        <v>42855</v>
      </c>
      <c r="T108" s="93">
        <v>42855</v>
      </c>
      <c r="U108" s="95" t="s">
        <v>2043</v>
      </c>
      <c r="V108" s="95" t="s">
        <v>31</v>
      </c>
    </row>
    <row r="109" spans="1:22" ht="15.75" x14ac:dyDescent="0.3">
      <c r="A109" s="95" t="s">
        <v>370</v>
      </c>
      <c r="B109" s="95" t="s">
        <v>2032</v>
      </c>
      <c r="C109" s="95" t="s">
        <v>1879</v>
      </c>
      <c r="D109" s="95" t="s">
        <v>1880</v>
      </c>
      <c r="E109" s="95" t="s">
        <v>2038</v>
      </c>
      <c r="F109" s="95" t="s">
        <v>2039</v>
      </c>
      <c r="G109" s="95" t="s">
        <v>31</v>
      </c>
      <c r="H109" s="95" t="s">
        <v>1883</v>
      </c>
      <c r="I109" s="95" t="s">
        <v>1880</v>
      </c>
      <c r="J109" s="95" t="s">
        <v>1884</v>
      </c>
      <c r="K109" s="95" t="s">
        <v>1885</v>
      </c>
      <c r="L109" s="97">
        <v>11628.63</v>
      </c>
      <c r="M109" s="95" t="s">
        <v>1886</v>
      </c>
      <c r="N109" s="95" t="s">
        <v>2164</v>
      </c>
      <c r="O109" s="95" t="s">
        <v>31</v>
      </c>
      <c r="P109" s="95" t="s">
        <v>2041</v>
      </c>
      <c r="Q109" s="95" t="s">
        <v>31</v>
      </c>
      <c r="R109" s="95" t="s">
        <v>2165</v>
      </c>
      <c r="S109" s="93">
        <v>42704</v>
      </c>
      <c r="T109" s="93">
        <v>42704</v>
      </c>
      <c r="U109" s="95" t="s">
        <v>2061</v>
      </c>
      <c r="V109" s="95" t="s">
        <v>31</v>
      </c>
    </row>
    <row r="110" spans="1:22" ht="15.75" x14ac:dyDescent="0.3">
      <c r="A110" s="95" t="s">
        <v>370</v>
      </c>
      <c r="B110" s="95" t="s">
        <v>2032</v>
      </c>
      <c r="C110" s="95" t="s">
        <v>1879</v>
      </c>
      <c r="D110" s="95" t="s">
        <v>1880</v>
      </c>
      <c r="E110" s="95" t="s">
        <v>2038</v>
      </c>
      <c r="F110" s="95" t="s">
        <v>2104</v>
      </c>
      <c r="G110" s="95" t="s">
        <v>31</v>
      </c>
      <c r="H110" s="95" t="s">
        <v>1883</v>
      </c>
      <c r="I110" s="95" t="s">
        <v>1880</v>
      </c>
      <c r="J110" s="95" t="s">
        <v>1884</v>
      </c>
      <c r="K110" s="95" t="s">
        <v>1885</v>
      </c>
      <c r="L110" s="96">
        <v>81047.73</v>
      </c>
      <c r="M110" s="95" t="s">
        <v>1886</v>
      </c>
      <c r="N110" s="95" t="s">
        <v>2189</v>
      </c>
      <c r="O110" s="95" t="s">
        <v>31</v>
      </c>
      <c r="P110" s="95" t="s">
        <v>2106</v>
      </c>
      <c r="Q110" s="95" t="s">
        <v>31</v>
      </c>
      <c r="R110" s="95" t="s">
        <v>2190</v>
      </c>
      <c r="S110" s="93">
        <v>42004</v>
      </c>
      <c r="T110" s="93">
        <v>42004</v>
      </c>
      <c r="U110" s="95" t="s">
        <v>2037</v>
      </c>
      <c r="V110" s="95" t="s">
        <v>31</v>
      </c>
    </row>
    <row r="111" spans="1:22" ht="15.75" x14ac:dyDescent="0.3">
      <c r="A111" s="95" t="s">
        <v>370</v>
      </c>
      <c r="B111" s="95" t="s">
        <v>2032</v>
      </c>
      <c r="C111" s="95" t="s">
        <v>1879</v>
      </c>
      <c r="D111" s="95" t="s">
        <v>1880</v>
      </c>
      <c r="E111" s="95" t="s">
        <v>2038</v>
      </c>
      <c r="F111" s="95" t="s">
        <v>2104</v>
      </c>
      <c r="G111" s="95" t="s">
        <v>31</v>
      </c>
      <c r="H111" s="95" t="s">
        <v>1883</v>
      </c>
      <c r="I111" s="95" t="s">
        <v>1880</v>
      </c>
      <c r="J111" s="95" t="s">
        <v>1884</v>
      </c>
      <c r="K111" s="95" t="s">
        <v>1885</v>
      </c>
      <c r="L111" s="96">
        <v>-1.36</v>
      </c>
      <c r="M111" s="95" t="s">
        <v>1886</v>
      </c>
      <c r="N111" s="95" t="s">
        <v>2189</v>
      </c>
      <c r="O111" s="95" t="s">
        <v>31</v>
      </c>
      <c r="P111" s="95" t="s">
        <v>2106</v>
      </c>
      <c r="Q111" s="95" t="s">
        <v>31</v>
      </c>
      <c r="R111" s="95" t="s">
        <v>2190</v>
      </c>
      <c r="S111" s="93">
        <v>42308</v>
      </c>
      <c r="T111" s="93">
        <v>42308</v>
      </c>
      <c r="U111" s="95" t="s">
        <v>2037</v>
      </c>
      <c r="V111" s="95" t="s">
        <v>31</v>
      </c>
    </row>
    <row r="112" spans="1:22" ht="15.75" x14ac:dyDescent="0.3">
      <c r="A112" s="95" t="s">
        <v>370</v>
      </c>
      <c r="B112" s="95" t="s">
        <v>2032</v>
      </c>
      <c r="C112" s="95" t="s">
        <v>1879</v>
      </c>
      <c r="D112" s="95" t="s">
        <v>1880</v>
      </c>
      <c r="E112" s="95" t="s">
        <v>2038</v>
      </c>
      <c r="F112" s="95" t="s">
        <v>2104</v>
      </c>
      <c r="G112" s="95" t="s">
        <v>31</v>
      </c>
      <c r="H112" s="95" t="s">
        <v>1883</v>
      </c>
      <c r="I112" s="95" t="s">
        <v>1880</v>
      </c>
      <c r="J112" s="95" t="s">
        <v>1884</v>
      </c>
      <c r="K112" s="95" t="s">
        <v>1885</v>
      </c>
      <c r="L112" s="96">
        <v>81047.73</v>
      </c>
      <c r="M112" s="95" t="s">
        <v>1886</v>
      </c>
      <c r="N112" s="95" t="s">
        <v>2191</v>
      </c>
      <c r="O112" s="95" t="s">
        <v>31</v>
      </c>
      <c r="P112" s="95" t="s">
        <v>2106</v>
      </c>
      <c r="Q112" s="95" t="s">
        <v>31</v>
      </c>
      <c r="R112" s="95" t="s">
        <v>2192</v>
      </c>
      <c r="S112" s="93">
        <v>42004</v>
      </c>
      <c r="T112" s="93">
        <v>42004</v>
      </c>
      <c r="U112" s="95" t="s">
        <v>2037</v>
      </c>
      <c r="V112" s="95" t="s">
        <v>31</v>
      </c>
    </row>
    <row r="113" spans="1:22" ht="15.75" x14ac:dyDescent="0.3">
      <c r="A113" s="95" t="s">
        <v>370</v>
      </c>
      <c r="B113" s="95" t="s">
        <v>2032</v>
      </c>
      <c r="C113" s="95" t="s">
        <v>1879</v>
      </c>
      <c r="D113" s="95" t="s">
        <v>1880</v>
      </c>
      <c r="E113" s="95" t="s">
        <v>2038</v>
      </c>
      <c r="F113" s="95" t="s">
        <v>2104</v>
      </c>
      <c r="G113" s="95" t="s">
        <v>31</v>
      </c>
      <c r="H113" s="95" t="s">
        <v>1883</v>
      </c>
      <c r="I113" s="95" t="s">
        <v>1880</v>
      </c>
      <c r="J113" s="95" t="s">
        <v>1884</v>
      </c>
      <c r="K113" s="95" t="s">
        <v>1885</v>
      </c>
      <c r="L113" s="96">
        <v>-1.36</v>
      </c>
      <c r="M113" s="95" t="s">
        <v>1886</v>
      </c>
      <c r="N113" s="95" t="s">
        <v>2191</v>
      </c>
      <c r="O113" s="95" t="s">
        <v>31</v>
      </c>
      <c r="P113" s="95" t="s">
        <v>2106</v>
      </c>
      <c r="Q113" s="95" t="s">
        <v>31</v>
      </c>
      <c r="R113" s="95" t="s">
        <v>2192</v>
      </c>
      <c r="S113" s="93">
        <v>42308</v>
      </c>
      <c r="T113" s="93">
        <v>42308</v>
      </c>
      <c r="U113" s="95" t="s">
        <v>2037</v>
      </c>
      <c r="V113" s="95" t="s">
        <v>31</v>
      </c>
    </row>
    <row r="114" spans="1:22" ht="15.75" x14ac:dyDescent="0.3">
      <c r="A114" s="95" t="s">
        <v>370</v>
      </c>
      <c r="B114" s="95" t="s">
        <v>2032</v>
      </c>
      <c r="C114" s="95" t="s">
        <v>1879</v>
      </c>
      <c r="D114" s="95" t="s">
        <v>1880</v>
      </c>
      <c r="E114" s="95" t="s">
        <v>2038</v>
      </c>
      <c r="F114" s="95" t="s">
        <v>2104</v>
      </c>
      <c r="G114" s="95" t="s">
        <v>31</v>
      </c>
      <c r="H114" s="95" t="s">
        <v>1883</v>
      </c>
      <c r="I114" s="95" t="s">
        <v>1880</v>
      </c>
      <c r="J114" s="95" t="s">
        <v>1884</v>
      </c>
      <c r="K114" s="95" t="s">
        <v>1885</v>
      </c>
      <c r="L114" s="96">
        <v>33361.17</v>
      </c>
      <c r="M114" s="95" t="s">
        <v>1886</v>
      </c>
      <c r="N114" s="95" t="s">
        <v>2193</v>
      </c>
      <c r="O114" s="95" t="s">
        <v>31</v>
      </c>
      <c r="P114" s="95" t="s">
        <v>2106</v>
      </c>
      <c r="Q114" s="95" t="s">
        <v>31</v>
      </c>
      <c r="R114" s="95" t="s">
        <v>2194</v>
      </c>
      <c r="S114" s="93">
        <v>42094</v>
      </c>
      <c r="T114" s="93">
        <v>42094</v>
      </c>
      <c r="U114" s="95" t="s">
        <v>2195</v>
      </c>
      <c r="V114" s="95" t="s">
        <v>31</v>
      </c>
    </row>
    <row r="115" spans="1:22" ht="15.75" x14ac:dyDescent="0.3">
      <c r="A115" s="95" t="s">
        <v>370</v>
      </c>
      <c r="B115" s="95" t="s">
        <v>2032</v>
      </c>
      <c r="C115" s="95" t="s">
        <v>1879</v>
      </c>
      <c r="D115" s="95" t="s">
        <v>1880</v>
      </c>
      <c r="E115" s="95" t="s">
        <v>2038</v>
      </c>
      <c r="F115" s="95" t="s">
        <v>2104</v>
      </c>
      <c r="G115" s="95" t="s">
        <v>31</v>
      </c>
      <c r="H115" s="95" t="s">
        <v>1883</v>
      </c>
      <c r="I115" s="95" t="s">
        <v>1880</v>
      </c>
      <c r="J115" s="95" t="s">
        <v>1884</v>
      </c>
      <c r="K115" s="95" t="s">
        <v>1885</v>
      </c>
      <c r="L115" s="96">
        <v>305.66000000000003</v>
      </c>
      <c r="M115" s="95" t="s">
        <v>1886</v>
      </c>
      <c r="N115" s="95" t="s">
        <v>2193</v>
      </c>
      <c r="O115" s="95" t="s">
        <v>31</v>
      </c>
      <c r="P115" s="95" t="s">
        <v>2106</v>
      </c>
      <c r="Q115" s="95" t="s">
        <v>31</v>
      </c>
      <c r="R115" s="95" t="s">
        <v>2194</v>
      </c>
      <c r="S115" s="93">
        <v>42124</v>
      </c>
      <c r="T115" s="93">
        <v>42124</v>
      </c>
      <c r="U115" s="95" t="s">
        <v>2195</v>
      </c>
      <c r="V115" s="95" t="s">
        <v>31</v>
      </c>
    </row>
    <row r="116" spans="1:22" ht="15.75" x14ac:dyDescent="0.3">
      <c r="A116" s="95" t="s">
        <v>370</v>
      </c>
      <c r="B116" s="95" t="s">
        <v>2032</v>
      </c>
      <c r="C116" s="95" t="s">
        <v>1879</v>
      </c>
      <c r="D116" s="95" t="s">
        <v>1880</v>
      </c>
      <c r="E116" s="95" t="s">
        <v>2038</v>
      </c>
      <c r="F116" s="95" t="s">
        <v>2104</v>
      </c>
      <c r="G116" s="95" t="s">
        <v>31</v>
      </c>
      <c r="H116" s="95" t="s">
        <v>1883</v>
      </c>
      <c r="I116" s="95" t="s">
        <v>1880</v>
      </c>
      <c r="J116" s="95" t="s">
        <v>1884</v>
      </c>
      <c r="K116" s="95" t="s">
        <v>1885</v>
      </c>
      <c r="L116" s="96">
        <v>33362.86</v>
      </c>
      <c r="M116" s="95" t="s">
        <v>1886</v>
      </c>
      <c r="N116" s="95" t="s">
        <v>2196</v>
      </c>
      <c r="O116" s="95" t="s">
        <v>31</v>
      </c>
      <c r="P116" s="95" t="s">
        <v>2106</v>
      </c>
      <c r="Q116" s="95" t="s">
        <v>31</v>
      </c>
      <c r="R116" s="95" t="s">
        <v>2197</v>
      </c>
      <c r="S116" s="93">
        <v>42094</v>
      </c>
      <c r="T116" s="93">
        <v>42094</v>
      </c>
      <c r="U116" s="95" t="s">
        <v>2195</v>
      </c>
      <c r="V116" s="95" t="s">
        <v>31</v>
      </c>
    </row>
    <row r="117" spans="1:22" ht="15.75" x14ac:dyDescent="0.3">
      <c r="A117" s="95" t="s">
        <v>370</v>
      </c>
      <c r="B117" s="95" t="s">
        <v>2032</v>
      </c>
      <c r="C117" s="95" t="s">
        <v>1879</v>
      </c>
      <c r="D117" s="95" t="s">
        <v>1880</v>
      </c>
      <c r="E117" s="95" t="s">
        <v>2038</v>
      </c>
      <c r="F117" s="95" t="s">
        <v>2104</v>
      </c>
      <c r="G117" s="95" t="s">
        <v>31</v>
      </c>
      <c r="H117" s="95" t="s">
        <v>1883</v>
      </c>
      <c r="I117" s="95" t="s">
        <v>1880</v>
      </c>
      <c r="J117" s="95" t="s">
        <v>1884</v>
      </c>
      <c r="K117" s="95" t="s">
        <v>1885</v>
      </c>
      <c r="L117" s="96">
        <v>305.64999999999998</v>
      </c>
      <c r="M117" s="95" t="s">
        <v>1886</v>
      </c>
      <c r="N117" s="95" t="s">
        <v>2196</v>
      </c>
      <c r="O117" s="95" t="s">
        <v>31</v>
      </c>
      <c r="P117" s="95" t="s">
        <v>2106</v>
      </c>
      <c r="Q117" s="95" t="s">
        <v>31</v>
      </c>
      <c r="R117" s="95" t="s">
        <v>2197</v>
      </c>
      <c r="S117" s="93">
        <v>42124</v>
      </c>
      <c r="T117" s="93">
        <v>42124</v>
      </c>
      <c r="U117" s="95" t="s">
        <v>2195</v>
      </c>
      <c r="V117" s="95" t="s">
        <v>31</v>
      </c>
    </row>
    <row r="118" spans="1:22" ht="15.75" x14ac:dyDescent="0.3">
      <c r="A118" s="95" t="s">
        <v>370</v>
      </c>
      <c r="B118" s="95" t="s">
        <v>2032</v>
      </c>
      <c r="C118" s="95" t="s">
        <v>1879</v>
      </c>
      <c r="D118" s="95" t="s">
        <v>1880</v>
      </c>
      <c r="E118" s="95" t="s">
        <v>2038</v>
      </c>
      <c r="F118" s="95" t="s">
        <v>2104</v>
      </c>
      <c r="G118" s="95" t="s">
        <v>31</v>
      </c>
      <c r="H118" s="95" t="s">
        <v>1883</v>
      </c>
      <c r="I118" s="95" t="s">
        <v>1880</v>
      </c>
      <c r="J118" s="95" t="s">
        <v>1884</v>
      </c>
      <c r="K118" s="95" t="s">
        <v>1885</v>
      </c>
      <c r="L118" s="96">
        <v>33362.86</v>
      </c>
      <c r="M118" s="95" t="s">
        <v>1886</v>
      </c>
      <c r="N118" s="95" t="s">
        <v>2198</v>
      </c>
      <c r="O118" s="95" t="s">
        <v>31</v>
      </c>
      <c r="P118" s="95" t="s">
        <v>2106</v>
      </c>
      <c r="Q118" s="95" t="s">
        <v>31</v>
      </c>
      <c r="R118" s="95" t="s">
        <v>2199</v>
      </c>
      <c r="S118" s="93">
        <v>42094</v>
      </c>
      <c r="T118" s="93">
        <v>42094</v>
      </c>
      <c r="U118" s="95" t="s">
        <v>2195</v>
      </c>
      <c r="V118" s="95" t="s">
        <v>31</v>
      </c>
    </row>
    <row r="119" spans="1:22" ht="15.75" x14ac:dyDescent="0.3">
      <c r="A119" s="95" t="s">
        <v>370</v>
      </c>
      <c r="B119" s="95" t="s">
        <v>2032</v>
      </c>
      <c r="C119" s="95" t="s">
        <v>1879</v>
      </c>
      <c r="D119" s="95" t="s">
        <v>1880</v>
      </c>
      <c r="E119" s="95" t="s">
        <v>2038</v>
      </c>
      <c r="F119" s="95" t="s">
        <v>2104</v>
      </c>
      <c r="G119" s="95" t="s">
        <v>31</v>
      </c>
      <c r="H119" s="95" t="s">
        <v>1883</v>
      </c>
      <c r="I119" s="95" t="s">
        <v>1880</v>
      </c>
      <c r="J119" s="95" t="s">
        <v>1884</v>
      </c>
      <c r="K119" s="95" t="s">
        <v>1885</v>
      </c>
      <c r="L119" s="96">
        <v>305.64999999999998</v>
      </c>
      <c r="M119" s="95" t="s">
        <v>1886</v>
      </c>
      <c r="N119" s="95" t="s">
        <v>2198</v>
      </c>
      <c r="O119" s="95" t="s">
        <v>31</v>
      </c>
      <c r="P119" s="95" t="s">
        <v>2106</v>
      </c>
      <c r="Q119" s="95" t="s">
        <v>31</v>
      </c>
      <c r="R119" s="95" t="s">
        <v>2199</v>
      </c>
      <c r="S119" s="93">
        <v>42124</v>
      </c>
      <c r="T119" s="93">
        <v>42124</v>
      </c>
      <c r="U119" s="95" t="s">
        <v>2195</v>
      </c>
      <c r="V119" s="95" t="s">
        <v>31</v>
      </c>
    </row>
    <row r="120" spans="1:22" ht="15.75" x14ac:dyDescent="0.3">
      <c r="A120" s="95" t="s">
        <v>370</v>
      </c>
      <c r="B120" s="95" t="s">
        <v>2032</v>
      </c>
      <c r="C120" s="95" t="s">
        <v>1879</v>
      </c>
      <c r="D120" s="95" t="s">
        <v>1880</v>
      </c>
      <c r="E120" s="95" t="s">
        <v>2038</v>
      </c>
      <c r="F120" s="95" t="s">
        <v>2104</v>
      </c>
      <c r="G120" s="95" t="s">
        <v>31</v>
      </c>
      <c r="H120" s="95" t="s">
        <v>1883</v>
      </c>
      <c r="I120" s="95" t="s">
        <v>1880</v>
      </c>
      <c r="J120" s="95" t="s">
        <v>1884</v>
      </c>
      <c r="K120" s="95" t="s">
        <v>1885</v>
      </c>
      <c r="L120" s="96">
        <v>33362.86</v>
      </c>
      <c r="M120" s="95" t="s">
        <v>1886</v>
      </c>
      <c r="N120" s="95" t="s">
        <v>2200</v>
      </c>
      <c r="O120" s="95" t="s">
        <v>31</v>
      </c>
      <c r="P120" s="95" t="s">
        <v>2106</v>
      </c>
      <c r="Q120" s="95" t="s">
        <v>31</v>
      </c>
      <c r="R120" s="95" t="s">
        <v>2201</v>
      </c>
      <c r="S120" s="93">
        <v>42094</v>
      </c>
      <c r="T120" s="93">
        <v>42094</v>
      </c>
      <c r="U120" s="95" t="s">
        <v>2195</v>
      </c>
      <c r="V120" s="95" t="s">
        <v>31</v>
      </c>
    </row>
    <row r="121" spans="1:22" ht="15.75" x14ac:dyDescent="0.3">
      <c r="A121" s="95" t="s">
        <v>370</v>
      </c>
      <c r="B121" s="95" t="s">
        <v>2032</v>
      </c>
      <c r="C121" s="95" t="s">
        <v>1879</v>
      </c>
      <c r="D121" s="95" t="s">
        <v>1880</v>
      </c>
      <c r="E121" s="95" t="s">
        <v>2038</v>
      </c>
      <c r="F121" s="95" t="s">
        <v>2104</v>
      </c>
      <c r="G121" s="95" t="s">
        <v>31</v>
      </c>
      <c r="H121" s="95" t="s">
        <v>1883</v>
      </c>
      <c r="I121" s="95" t="s">
        <v>1880</v>
      </c>
      <c r="J121" s="95" t="s">
        <v>1884</v>
      </c>
      <c r="K121" s="95" t="s">
        <v>1885</v>
      </c>
      <c r="L121" s="96">
        <v>305.64999999999998</v>
      </c>
      <c r="M121" s="95" t="s">
        <v>1886</v>
      </c>
      <c r="N121" s="95" t="s">
        <v>2200</v>
      </c>
      <c r="O121" s="95" t="s">
        <v>31</v>
      </c>
      <c r="P121" s="95" t="s">
        <v>2106</v>
      </c>
      <c r="Q121" s="95" t="s">
        <v>31</v>
      </c>
      <c r="R121" s="95" t="s">
        <v>2201</v>
      </c>
      <c r="S121" s="93">
        <v>42124</v>
      </c>
      <c r="T121" s="93">
        <v>42124</v>
      </c>
      <c r="U121" s="95" t="s">
        <v>2195</v>
      </c>
      <c r="V121" s="95" t="s">
        <v>31</v>
      </c>
    </row>
    <row r="122" spans="1:22" ht="15.75" x14ac:dyDescent="0.3">
      <c r="A122" s="95" t="s">
        <v>370</v>
      </c>
      <c r="B122" s="95" t="s">
        <v>2032</v>
      </c>
      <c r="C122" s="95" t="s">
        <v>1879</v>
      </c>
      <c r="D122" s="95" t="s">
        <v>1880</v>
      </c>
      <c r="E122" s="95" t="s">
        <v>2038</v>
      </c>
      <c r="F122" s="95" t="s">
        <v>2104</v>
      </c>
      <c r="G122" s="95" t="s">
        <v>31</v>
      </c>
      <c r="H122" s="95" t="s">
        <v>1883</v>
      </c>
      <c r="I122" s="95" t="s">
        <v>1880</v>
      </c>
      <c r="J122" s="95" t="s">
        <v>1884</v>
      </c>
      <c r="K122" s="95" t="s">
        <v>1885</v>
      </c>
      <c r="L122" s="96">
        <v>625530.56000000006</v>
      </c>
      <c r="M122" s="95" t="s">
        <v>1886</v>
      </c>
      <c r="N122" s="95" t="s">
        <v>2202</v>
      </c>
      <c r="O122" s="95" t="s">
        <v>31</v>
      </c>
      <c r="P122" s="95" t="s">
        <v>2106</v>
      </c>
      <c r="Q122" s="95" t="s">
        <v>31</v>
      </c>
      <c r="R122" s="95" t="s">
        <v>2203</v>
      </c>
      <c r="S122" s="93">
        <v>42490</v>
      </c>
      <c r="T122" s="93">
        <v>42490</v>
      </c>
      <c r="U122" s="95" t="s">
        <v>2061</v>
      </c>
      <c r="V122" s="95" t="s">
        <v>31</v>
      </c>
    </row>
    <row r="123" spans="1:22" ht="15.75" x14ac:dyDescent="0.3">
      <c r="A123" s="95" t="s">
        <v>370</v>
      </c>
      <c r="B123" s="95" t="s">
        <v>2032</v>
      </c>
      <c r="C123" s="95" t="s">
        <v>1879</v>
      </c>
      <c r="D123" s="95" t="s">
        <v>1880</v>
      </c>
      <c r="E123" s="95" t="s">
        <v>2038</v>
      </c>
      <c r="F123" s="95" t="s">
        <v>2104</v>
      </c>
      <c r="G123" s="95" t="s">
        <v>31</v>
      </c>
      <c r="H123" s="95" t="s">
        <v>1883</v>
      </c>
      <c r="I123" s="95" t="s">
        <v>1880</v>
      </c>
      <c r="J123" s="95" t="s">
        <v>1884</v>
      </c>
      <c r="K123" s="95" t="s">
        <v>1885</v>
      </c>
      <c r="L123" s="96">
        <v>1622.07</v>
      </c>
      <c r="M123" s="95" t="s">
        <v>1886</v>
      </c>
      <c r="N123" s="95" t="s">
        <v>2202</v>
      </c>
      <c r="O123" s="95" t="s">
        <v>31</v>
      </c>
      <c r="P123" s="95" t="s">
        <v>2106</v>
      </c>
      <c r="Q123" s="95" t="s">
        <v>31</v>
      </c>
      <c r="R123" s="95" t="s">
        <v>2203</v>
      </c>
      <c r="S123" s="93">
        <v>42521</v>
      </c>
      <c r="T123" s="93">
        <v>42521</v>
      </c>
      <c r="U123" s="95" t="s">
        <v>2061</v>
      </c>
      <c r="V123" s="95" t="s">
        <v>31</v>
      </c>
    </row>
    <row r="124" spans="1:22" ht="15.75" x14ac:dyDescent="0.3">
      <c r="A124" s="95" t="s">
        <v>370</v>
      </c>
      <c r="B124" s="95" t="s">
        <v>2032</v>
      </c>
      <c r="C124" s="95" t="s">
        <v>1879</v>
      </c>
      <c r="D124" s="95" t="s">
        <v>1880</v>
      </c>
      <c r="E124" s="95" t="s">
        <v>2038</v>
      </c>
      <c r="F124" s="95" t="s">
        <v>2104</v>
      </c>
      <c r="G124" s="95" t="s">
        <v>31</v>
      </c>
      <c r="H124" s="95" t="s">
        <v>1883</v>
      </c>
      <c r="I124" s="95" t="s">
        <v>1880</v>
      </c>
      <c r="J124" s="95" t="s">
        <v>1884</v>
      </c>
      <c r="K124" s="95" t="s">
        <v>1885</v>
      </c>
      <c r="L124" s="96">
        <v>4138.3900000000003</v>
      </c>
      <c r="M124" s="95" t="s">
        <v>1886</v>
      </c>
      <c r="N124" s="95" t="s">
        <v>2202</v>
      </c>
      <c r="O124" s="95" t="s">
        <v>31</v>
      </c>
      <c r="P124" s="95" t="s">
        <v>2106</v>
      </c>
      <c r="Q124" s="95" t="s">
        <v>31</v>
      </c>
      <c r="R124" s="95" t="s">
        <v>2203</v>
      </c>
      <c r="S124" s="93">
        <v>42551</v>
      </c>
      <c r="T124" s="93">
        <v>42551</v>
      </c>
      <c r="U124" s="95" t="s">
        <v>2061</v>
      </c>
      <c r="V124" s="95" t="s">
        <v>31</v>
      </c>
    </row>
    <row r="125" spans="1:22" ht="15.75" x14ac:dyDescent="0.3">
      <c r="A125" s="95" t="s">
        <v>370</v>
      </c>
      <c r="B125" s="95" t="s">
        <v>2032</v>
      </c>
      <c r="C125" s="95" t="s">
        <v>1879</v>
      </c>
      <c r="D125" s="95" t="s">
        <v>1880</v>
      </c>
      <c r="E125" s="95" t="s">
        <v>2038</v>
      </c>
      <c r="F125" s="95" t="s">
        <v>2104</v>
      </c>
      <c r="G125" s="95" t="s">
        <v>31</v>
      </c>
      <c r="H125" s="95" t="s">
        <v>1883</v>
      </c>
      <c r="I125" s="95" t="s">
        <v>1880</v>
      </c>
      <c r="J125" s="95" t="s">
        <v>1884</v>
      </c>
      <c r="K125" s="95" t="s">
        <v>1885</v>
      </c>
      <c r="L125" s="96">
        <v>22.29</v>
      </c>
      <c r="M125" s="95" t="s">
        <v>1886</v>
      </c>
      <c r="N125" s="95" t="s">
        <v>2202</v>
      </c>
      <c r="O125" s="95" t="s">
        <v>31</v>
      </c>
      <c r="P125" s="95" t="s">
        <v>2106</v>
      </c>
      <c r="Q125" s="95" t="s">
        <v>31</v>
      </c>
      <c r="R125" s="95" t="s">
        <v>2203</v>
      </c>
      <c r="S125" s="93">
        <v>42582</v>
      </c>
      <c r="T125" s="93">
        <v>42582</v>
      </c>
      <c r="U125" s="95" t="s">
        <v>2061</v>
      </c>
      <c r="V125" s="95" t="s">
        <v>31</v>
      </c>
    </row>
    <row r="126" spans="1:22" ht="15.75" x14ac:dyDescent="0.3">
      <c r="A126" s="95" t="s">
        <v>370</v>
      </c>
      <c r="B126" s="95" t="s">
        <v>2032</v>
      </c>
      <c r="C126" s="95" t="s">
        <v>1879</v>
      </c>
      <c r="D126" s="95" t="s">
        <v>1880</v>
      </c>
      <c r="E126" s="95" t="s">
        <v>2038</v>
      </c>
      <c r="F126" s="95" t="s">
        <v>2104</v>
      </c>
      <c r="G126" s="95" t="s">
        <v>31</v>
      </c>
      <c r="H126" s="95" t="s">
        <v>1883</v>
      </c>
      <c r="I126" s="95" t="s">
        <v>1880</v>
      </c>
      <c r="J126" s="95" t="s">
        <v>1884</v>
      </c>
      <c r="K126" s="95" t="s">
        <v>1885</v>
      </c>
      <c r="L126" s="96">
        <v>15722.49</v>
      </c>
      <c r="M126" s="95" t="s">
        <v>1886</v>
      </c>
      <c r="N126" s="95" t="s">
        <v>2202</v>
      </c>
      <c r="O126" s="95" t="s">
        <v>31</v>
      </c>
      <c r="P126" s="95" t="s">
        <v>2106</v>
      </c>
      <c r="Q126" s="95" t="s">
        <v>31</v>
      </c>
      <c r="R126" s="95" t="s">
        <v>2203</v>
      </c>
      <c r="S126" s="93">
        <v>42613</v>
      </c>
      <c r="T126" s="93">
        <v>42613</v>
      </c>
      <c r="U126" s="95" t="s">
        <v>2061</v>
      </c>
      <c r="V126" s="95" t="s">
        <v>31</v>
      </c>
    </row>
    <row r="127" spans="1:22" ht="15.75" x14ac:dyDescent="0.3">
      <c r="A127" s="95" t="s">
        <v>370</v>
      </c>
      <c r="B127" s="95" t="s">
        <v>2032</v>
      </c>
      <c r="C127" s="95" t="s">
        <v>1904</v>
      </c>
      <c r="D127" s="95" t="s">
        <v>1905</v>
      </c>
      <c r="E127" s="95" t="s">
        <v>2038</v>
      </c>
      <c r="F127" s="95" t="s">
        <v>2082</v>
      </c>
      <c r="G127" s="95" t="s">
        <v>31</v>
      </c>
      <c r="H127" s="95" t="s">
        <v>31</v>
      </c>
      <c r="I127" s="95" t="s">
        <v>31</v>
      </c>
      <c r="J127" s="95" t="s">
        <v>1884</v>
      </c>
      <c r="K127" s="95" t="s">
        <v>1885</v>
      </c>
      <c r="L127" s="97">
        <v>11102.45</v>
      </c>
      <c r="M127" s="95" t="s">
        <v>1886</v>
      </c>
      <c r="N127" s="95" t="s">
        <v>31</v>
      </c>
      <c r="O127" s="95" t="s">
        <v>31</v>
      </c>
      <c r="P127" s="95" t="s">
        <v>2083</v>
      </c>
      <c r="Q127" s="95" t="s">
        <v>31</v>
      </c>
      <c r="R127" s="95" t="s">
        <v>2204</v>
      </c>
      <c r="S127" s="93">
        <v>42978</v>
      </c>
      <c r="T127" s="93">
        <v>42978</v>
      </c>
      <c r="U127" s="95" t="s">
        <v>2141</v>
      </c>
      <c r="V127" s="95" t="s">
        <v>31</v>
      </c>
    </row>
    <row r="128" spans="1:22" ht="15.75" x14ac:dyDescent="0.3">
      <c r="A128" s="95" t="s">
        <v>370</v>
      </c>
      <c r="B128" s="95" t="s">
        <v>2032</v>
      </c>
      <c r="C128" s="95" t="s">
        <v>1879</v>
      </c>
      <c r="D128" s="95" t="s">
        <v>1880</v>
      </c>
      <c r="E128" s="95" t="s">
        <v>1881</v>
      </c>
      <c r="F128" s="95" t="s">
        <v>1986</v>
      </c>
      <c r="G128" s="95" t="s">
        <v>31</v>
      </c>
      <c r="H128" s="95" t="s">
        <v>1883</v>
      </c>
      <c r="I128" s="95" t="s">
        <v>1880</v>
      </c>
      <c r="J128" s="95" t="s">
        <v>1884</v>
      </c>
      <c r="K128" s="95" t="s">
        <v>1885</v>
      </c>
      <c r="L128" s="97">
        <v>8044.7</v>
      </c>
      <c r="M128" s="95" t="s">
        <v>1886</v>
      </c>
      <c r="N128" s="95" t="s">
        <v>31</v>
      </c>
      <c r="O128" s="95" t="s">
        <v>31</v>
      </c>
      <c r="P128" s="95" t="s">
        <v>2205</v>
      </c>
      <c r="Q128" s="95" t="s">
        <v>31</v>
      </c>
      <c r="R128" s="95" t="s">
        <v>2206</v>
      </c>
      <c r="S128" s="93">
        <v>42855</v>
      </c>
      <c r="T128" s="93">
        <v>42855</v>
      </c>
      <c r="U128" s="95" t="s">
        <v>2043</v>
      </c>
      <c r="V128" s="95" t="s">
        <v>31</v>
      </c>
    </row>
    <row r="129" spans="1:22" ht="15.75" x14ac:dyDescent="0.3">
      <c r="A129" s="95" t="s">
        <v>370</v>
      </c>
      <c r="B129" s="95" t="s">
        <v>2032</v>
      </c>
      <c r="C129" s="95" t="s">
        <v>1879</v>
      </c>
      <c r="D129" s="95" t="s">
        <v>1880</v>
      </c>
      <c r="E129" s="95" t="s">
        <v>2038</v>
      </c>
      <c r="F129" s="95" t="s">
        <v>2207</v>
      </c>
      <c r="G129" s="95" t="s">
        <v>31</v>
      </c>
      <c r="H129" s="95" t="s">
        <v>1883</v>
      </c>
      <c r="I129" s="95" t="s">
        <v>1880</v>
      </c>
      <c r="J129" s="95" t="s">
        <v>1884</v>
      </c>
      <c r="K129" s="95" t="s">
        <v>1885</v>
      </c>
      <c r="L129" s="97">
        <v>7805.58</v>
      </c>
      <c r="M129" s="95" t="s">
        <v>1886</v>
      </c>
      <c r="N129" s="95" t="s">
        <v>31</v>
      </c>
      <c r="O129" s="95" t="s">
        <v>31</v>
      </c>
      <c r="P129" s="95" t="s">
        <v>2208</v>
      </c>
      <c r="Q129" s="95" t="s">
        <v>31</v>
      </c>
      <c r="R129" s="95" t="s">
        <v>2209</v>
      </c>
      <c r="S129" s="93">
        <v>42674</v>
      </c>
      <c r="T129" s="93">
        <v>42674</v>
      </c>
      <c r="U129" s="95" t="s">
        <v>2061</v>
      </c>
      <c r="V129" s="95" t="s">
        <v>31</v>
      </c>
    </row>
    <row r="130" spans="1:22" ht="15.75" x14ac:dyDescent="0.3">
      <c r="A130" s="95" t="s">
        <v>370</v>
      </c>
      <c r="B130" s="95" t="s">
        <v>2032</v>
      </c>
      <c r="C130" s="95" t="s">
        <v>1879</v>
      </c>
      <c r="D130" s="95" t="s">
        <v>1880</v>
      </c>
      <c r="E130" s="95" t="s">
        <v>2038</v>
      </c>
      <c r="F130" s="95" t="s">
        <v>2048</v>
      </c>
      <c r="G130" s="95" t="s">
        <v>31</v>
      </c>
      <c r="H130" s="95" t="s">
        <v>1883</v>
      </c>
      <c r="I130" s="95" t="s">
        <v>1880</v>
      </c>
      <c r="J130" s="95" t="s">
        <v>1884</v>
      </c>
      <c r="K130" s="95" t="s">
        <v>1885</v>
      </c>
      <c r="L130" s="97">
        <v>6264.86</v>
      </c>
      <c r="M130" s="95" t="s">
        <v>1886</v>
      </c>
      <c r="N130" s="95" t="s">
        <v>31</v>
      </c>
      <c r="O130" s="95" t="s">
        <v>31</v>
      </c>
      <c r="P130" s="95" t="s">
        <v>2049</v>
      </c>
      <c r="Q130" s="95" t="s">
        <v>31</v>
      </c>
      <c r="R130" s="95" t="s">
        <v>2050</v>
      </c>
      <c r="S130" s="93">
        <v>42886</v>
      </c>
      <c r="T130" s="93">
        <v>42886</v>
      </c>
      <c r="U130" s="95" t="s">
        <v>2043</v>
      </c>
      <c r="V130" s="95" t="s">
        <v>31</v>
      </c>
    </row>
    <row r="131" spans="1:22" ht="15.75" x14ac:dyDescent="0.3">
      <c r="A131" s="95" t="s">
        <v>370</v>
      </c>
      <c r="B131" s="95" t="s">
        <v>2032</v>
      </c>
      <c r="C131" s="95" t="s">
        <v>1879</v>
      </c>
      <c r="D131" s="95" t="s">
        <v>1880</v>
      </c>
      <c r="E131" s="95" t="s">
        <v>1890</v>
      </c>
      <c r="F131" s="95" t="s">
        <v>1891</v>
      </c>
      <c r="G131" s="95" t="s">
        <v>31</v>
      </c>
      <c r="H131" s="95" t="s">
        <v>1883</v>
      </c>
      <c r="I131" s="95" t="s">
        <v>1880</v>
      </c>
      <c r="J131" s="95" t="s">
        <v>1884</v>
      </c>
      <c r="K131" s="95" t="s">
        <v>1885</v>
      </c>
      <c r="L131" s="97">
        <v>5752.65</v>
      </c>
      <c r="M131" s="95" t="s">
        <v>1886</v>
      </c>
      <c r="N131" s="95" t="s">
        <v>31</v>
      </c>
      <c r="O131" s="95" t="s">
        <v>31</v>
      </c>
      <c r="P131" s="95" t="s">
        <v>1893</v>
      </c>
      <c r="Q131" s="95" t="s">
        <v>31</v>
      </c>
      <c r="R131" s="95" t="s">
        <v>2185</v>
      </c>
      <c r="S131" s="93">
        <v>42855</v>
      </c>
      <c r="T131" s="93">
        <v>42855</v>
      </c>
      <c r="U131" s="95" t="s">
        <v>2061</v>
      </c>
      <c r="V131" s="95" t="s">
        <v>31</v>
      </c>
    </row>
    <row r="132" spans="1:22" ht="15.75" x14ac:dyDescent="0.3">
      <c r="A132" s="95" t="s">
        <v>370</v>
      </c>
      <c r="B132" s="95" t="s">
        <v>2032</v>
      </c>
      <c r="C132" s="95" t="s">
        <v>1879</v>
      </c>
      <c r="D132" s="95" t="s">
        <v>1880</v>
      </c>
      <c r="E132" s="95" t="s">
        <v>1890</v>
      </c>
      <c r="F132" s="95" t="s">
        <v>1891</v>
      </c>
      <c r="G132" s="95" t="s">
        <v>31</v>
      </c>
      <c r="H132" s="95" t="s">
        <v>1883</v>
      </c>
      <c r="I132" s="95" t="s">
        <v>1880</v>
      </c>
      <c r="J132" s="95" t="s">
        <v>1884</v>
      </c>
      <c r="K132" s="95" t="s">
        <v>1885</v>
      </c>
      <c r="L132" s="97">
        <v>5752.65</v>
      </c>
      <c r="M132" s="95" t="s">
        <v>1886</v>
      </c>
      <c r="N132" s="95" t="s">
        <v>31</v>
      </c>
      <c r="O132" s="95" t="s">
        <v>31</v>
      </c>
      <c r="P132" s="95" t="s">
        <v>1893</v>
      </c>
      <c r="Q132" s="95" t="s">
        <v>31</v>
      </c>
      <c r="R132" s="95" t="s">
        <v>2185</v>
      </c>
      <c r="S132" s="93">
        <v>42916</v>
      </c>
      <c r="T132" s="93">
        <v>42916</v>
      </c>
      <c r="U132" s="95" t="s">
        <v>2061</v>
      </c>
      <c r="V132" s="95" t="s">
        <v>31</v>
      </c>
    </row>
    <row r="133" spans="1:22" ht="15.75" x14ac:dyDescent="0.3">
      <c r="A133" s="95" t="s">
        <v>370</v>
      </c>
      <c r="B133" s="95" t="s">
        <v>2032</v>
      </c>
      <c r="C133" s="95" t="s">
        <v>1879</v>
      </c>
      <c r="D133" s="95" t="s">
        <v>1880</v>
      </c>
      <c r="E133" s="95" t="s">
        <v>2038</v>
      </c>
      <c r="F133" s="95" t="s">
        <v>2104</v>
      </c>
      <c r="G133" s="95" t="s">
        <v>31</v>
      </c>
      <c r="H133" s="95" t="s">
        <v>1883</v>
      </c>
      <c r="I133" s="95" t="s">
        <v>1880</v>
      </c>
      <c r="J133" s="95" t="s">
        <v>1884</v>
      </c>
      <c r="K133" s="95" t="s">
        <v>1885</v>
      </c>
      <c r="L133" s="96">
        <v>625530.56000000006</v>
      </c>
      <c r="M133" s="95" t="s">
        <v>1886</v>
      </c>
      <c r="N133" s="95" t="s">
        <v>2210</v>
      </c>
      <c r="O133" s="95" t="s">
        <v>31</v>
      </c>
      <c r="P133" s="95" t="s">
        <v>2106</v>
      </c>
      <c r="Q133" s="95" t="s">
        <v>31</v>
      </c>
      <c r="R133" s="95" t="s">
        <v>2211</v>
      </c>
      <c r="S133" s="93">
        <v>42490</v>
      </c>
      <c r="T133" s="93">
        <v>42490</v>
      </c>
      <c r="U133" s="95" t="s">
        <v>2061</v>
      </c>
      <c r="V133" s="95" t="s">
        <v>31</v>
      </c>
    </row>
    <row r="134" spans="1:22" ht="15.75" x14ac:dyDescent="0.3">
      <c r="A134" s="95" t="s">
        <v>370</v>
      </c>
      <c r="B134" s="95" t="s">
        <v>2032</v>
      </c>
      <c r="C134" s="95" t="s">
        <v>1879</v>
      </c>
      <c r="D134" s="95" t="s">
        <v>1880</v>
      </c>
      <c r="E134" s="95" t="s">
        <v>2038</v>
      </c>
      <c r="F134" s="95" t="s">
        <v>2104</v>
      </c>
      <c r="G134" s="95" t="s">
        <v>31</v>
      </c>
      <c r="H134" s="95" t="s">
        <v>1883</v>
      </c>
      <c r="I134" s="95" t="s">
        <v>1880</v>
      </c>
      <c r="J134" s="95" t="s">
        <v>1884</v>
      </c>
      <c r="K134" s="95" t="s">
        <v>1885</v>
      </c>
      <c r="L134" s="96">
        <v>1622.07</v>
      </c>
      <c r="M134" s="95" t="s">
        <v>1886</v>
      </c>
      <c r="N134" s="95" t="s">
        <v>2210</v>
      </c>
      <c r="O134" s="95" t="s">
        <v>31</v>
      </c>
      <c r="P134" s="95" t="s">
        <v>2106</v>
      </c>
      <c r="Q134" s="95" t="s">
        <v>31</v>
      </c>
      <c r="R134" s="95" t="s">
        <v>2211</v>
      </c>
      <c r="S134" s="93">
        <v>42521</v>
      </c>
      <c r="T134" s="93">
        <v>42521</v>
      </c>
      <c r="U134" s="95" t="s">
        <v>2061</v>
      </c>
      <c r="V134" s="95" t="s">
        <v>31</v>
      </c>
    </row>
    <row r="135" spans="1:22" ht="15.75" x14ac:dyDescent="0.3">
      <c r="A135" s="95" t="s">
        <v>370</v>
      </c>
      <c r="B135" s="95" t="s">
        <v>2032</v>
      </c>
      <c r="C135" s="95" t="s">
        <v>1879</v>
      </c>
      <c r="D135" s="95" t="s">
        <v>1880</v>
      </c>
      <c r="E135" s="95" t="s">
        <v>2038</v>
      </c>
      <c r="F135" s="95" t="s">
        <v>2104</v>
      </c>
      <c r="G135" s="95" t="s">
        <v>31</v>
      </c>
      <c r="H135" s="95" t="s">
        <v>1883</v>
      </c>
      <c r="I135" s="95" t="s">
        <v>1880</v>
      </c>
      <c r="J135" s="95" t="s">
        <v>1884</v>
      </c>
      <c r="K135" s="95" t="s">
        <v>1885</v>
      </c>
      <c r="L135" s="96">
        <v>4138.3900000000003</v>
      </c>
      <c r="M135" s="95" t="s">
        <v>1886</v>
      </c>
      <c r="N135" s="95" t="s">
        <v>2210</v>
      </c>
      <c r="O135" s="95" t="s">
        <v>31</v>
      </c>
      <c r="P135" s="95" t="s">
        <v>2106</v>
      </c>
      <c r="Q135" s="95" t="s">
        <v>31</v>
      </c>
      <c r="R135" s="95" t="s">
        <v>2211</v>
      </c>
      <c r="S135" s="93">
        <v>42551</v>
      </c>
      <c r="T135" s="93">
        <v>42551</v>
      </c>
      <c r="U135" s="95" t="s">
        <v>2061</v>
      </c>
      <c r="V135" s="95" t="s">
        <v>31</v>
      </c>
    </row>
    <row r="136" spans="1:22" ht="15.75" x14ac:dyDescent="0.3">
      <c r="A136" s="95" t="s">
        <v>370</v>
      </c>
      <c r="B136" s="95" t="s">
        <v>2032</v>
      </c>
      <c r="C136" s="95" t="s">
        <v>1879</v>
      </c>
      <c r="D136" s="95" t="s">
        <v>1880</v>
      </c>
      <c r="E136" s="95" t="s">
        <v>2038</v>
      </c>
      <c r="F136" s="95" t="s">
        <v>2104</v>
      </c>
      <c r="G136" s="95" t="s">
        <v>31</v>
      </c>
      <c r="H136" s="95" t="s">
        <v>1883</v>
      </c>
      <c r="I136" s="95" t="s">
        <v>1880</v>
      </c>
      <c r="J136" s="95" t="s">
        <v>1884</v>
      </c>
      <c r="K136" s="95" t="s">
        <v>1885</v>
      </c>
      <c r="L136" s="96">
        <v>22.29</v>
      </c>
      <c r="M136" s="95" t="s">
        <v>1886</v>
      </c>
      <c r="N136" s="95" t="s">
        <v>2210</v>
      </c>
      <c r="O136" s="95" t="s">
        <v>31</v>
      </c>
      <c r="P136" s="95" t="s">
        <v>2106</v>
      </c>
      <c r="Q136" s="95" t="s">
        <v>31</v>
      </c>
      <c r="R136" s="95" t="s">
        <v>2211</v>
      </c>
      <c r="S136" s="93">
        <v>42582</v>
      </c>
      <c r="T136" s="93">
        <v>42582</v>
      </c>
      <c r="U136" s="95" t="s">
        <v>2061</v>
      </c>
      <c r="V136" s="95" t="s">
        <v>31</v>
      </c>
    </row>
    <row r="137" spans="1:22" ht="15.75" x14ac:dyDescent="0.3">
      <c r="A137" s="95" t="s">
        <v>370</v>
      </c>
      <c r="B137" s="95" t="s">
        <v>2032</v>
      </c>
      <c r="C137" s="95" t="s">
        <v>1879</v>
      </c>
      <c r="D137" s="95" t="s">
        <v>1880</v>
      </c>
      <c r="E137" s="95" t="s">
        <v>2038</v>
      </c>
      <c r="F137" s="95" t="s">
        <v>2104</v>
      </c>
      <c r="G137" s="95" t="s">
        <v>31</v>
      </c>
      <c r="H137" s="95" t="s">
        <v>1883</v>
      </c>
      <c r="I137" s="95" t="s">
        <v>1880</v>
      </c>
      <c r="J137" s="95" t="s">
        <v>1884</v>
      </c>
      <c r="K137" s="95" t="s">
        <v>1885</v>
      </c>
      <c r="L137" s="96">
        <v>15722.49</v>
      </c>
      <c r="M137" s="95" t="s">
        <v>1886</v>
      </c>
      <c r="N137" s="95" t="s">
        <v>2210</v>
      </c>
      <c r="O137" s="95" t="s">
        <v>31</v>
      </c>
      <c r="P137" s="95" t="s">
        <v>2106</v>
      </c>
      <c r="Q137" s="95" t="s">
        <v>31</v>
      </c>
      <c r="R137" s="95" t="s">
        <v>2211</v>
      </c>
      <c r="S137" s="93">
        <v>42613</v>
      </c>
      <c r="T137" s="93">
        <v>42613</v>
      </c>
      <c r="U137" s="95" t="s">
        <v>2061</v>
      </c>
      <c r="V137" s="95" t="s">
        <v>31</v>
      </c>
    </row>
    <row r="138" spans="1:22" ht="15.75" x14ac:dyDescent="0.3">
      <c r="A138" s="95" t="s">
        <v>370</v>
      </c>
      <c r="B138" s="95" t="s">
        <v>2032</v>
      </c>
      <c r="C138" s="95" t="s">
        <v>1879</v>
      </c>
      <c r="D138" s="95" t="s">
        <v>1880</v>
      </c>
      <c r="E138" s="95" t="s">
        <v>1945</v>
      </c>
      <c r="F138" s="95" t="s">
        <v>2158</v>
      </c>
      <c r="G138" s="95" t="s">
        <v>31</v>
      </c>
      <c r="H138" s="95" t="s">
        <v>1883</v>
      </c>
      <c r="I138" s="95" t="s">
        <v>1880</v>
      </c>
      <c r="J138" s="95" t="s">
        <v>1884</v>
      </c>
      <c r="K138" s="95" t="s">
        <v>1885</v>
      </c>
      <c r="L138" s="97">
        <v>5348.29</v>
      </c>
      <c r="M138" s="95" t="s">
        <v>1886</v>
      </c>
      <c r="N138" s="95" t="s">
        <v>31</v>
      </c>
      <c r="O138" s="95" t="s">
        <v>31</v>
      </c>
      <c r="P138" s="95" t="s">
        <v>2160</v>
      </c>
      <c r="Q138" s="95" t="s">
        <v>31</v>
      </c>
      <c r="R138" s="95" t="s">
        <v>2186</v>
      </c>
      <c r="S138" s="93">
        <v>42855</v>
      </c>
      <c r="T138" s="93">
        <v>42855</v>
      </c>
      <c r="U138" s="95" t="s">
        <v>2061</v>
      </c>
      <c r="V138" s="95" t="s">
        <v>31</v>
      </c>
    </row>
    <row r="139" spans="1:22" ht="15.75" x14ac:dyDescent="0.3">
      <c r="A139" s="95" t="s">
        <v>370</v>
      </c>
      <c r="B139" s="95" t="s">
        <v>2032</v>
      </c>
      <c r="C139" s="95" t="s">
        <v>1879</v>
      </c>
      <c r="D139" s="95" t="s">
        <v>1880</v>
      </c>
      <c r="E139" s="95" t="s">
        <v>1945</v>
      </c>
      <c r="F139" s="95" t="s">
        <v>2158</v>
      </c>
      <c r="G139" s="95" t="s">
        <v>31</v>
      </c>
      <c r="H139" s="95" t="s">
        <v>1883</v>
      </c>
      <c r="I139" s="95" t="s">
        <v>1880</v>
      </c>
      <c r="J139" s="95" t="s">
        <v>1884</v>
      </c>
      <c r="K139" s="95" t="s">
        <v>1885</v>
      </c>
      <c r="L139" s="97">
        <v>5348.29</v>
      </c>
      <c r="M139" s="95" t="s">
        <v>1886</v>
      </c>
      <c r="N139" s="95" t="s">
        <v>31</v>
      </c>
      <c r="O139" s="95" t="s">
        <v>31</v>
      </c>
      <c r="P139" s="95" t="s">
        <v>2160</v>
      </c>
      <c r="Q139" s="95" t="s">
        <v>31</v>
      </c>
      <c r="R139" s="95" t="s">
        <v>2186</v>
      </c>
      <c r="S139" s="93">
        <v>42916</v>
      </c>
      <c r="T139" s="93">
        <v>42916</v>
      </c>
      <c r="U139" s="95" t="s">
        <v>2061</v>
      </c>
      <c r="V139" s="95" t="s">
        <v>31</v>
      </c>
    </row>
    <row r="140" spans="1:22" ht="15.75" x14ac:dyDescent="0.3">
      <c r="A140" s="95" t="s">
        <v>370</v>
      </c>
      <c r="B140" s="95" t="s">
        <v>2032</v>
      </c>
      <c r="C140" s="95" t="s">
        <v>1879</v>
      </c>
      <c r="D140" s="95" t="s">
        <v>1880</v>
      </c>
      <c r="E140" s="95" t="s">
        <v>2038</v>
      </c>
      <c r="F140" s="95" t="s">
        <v>2039</v>
      </c>
      <c r="G140" s="95" t="s">
        <v>31</v>
      </c>
      <c r="H140" s="95" t="s">
        <v>1883</v>
      </c>
      <c r="I140" s="95" t="s">
        <v>1880</v>
      </c>
      <c r="J140" s="95" t="s">
        <v>1884</v>
      </c>
      <c r="K140" s="95" t="s">
        <v>1885</v>
      </c>
      <c r="L140" s="97">
        <v>5180.54</v>
      </c>
      <c r="M140" s="95" t="s">
        <v>1886</v>
      </c>
      <c r="N140" s="95" t="s">
        <v>2040</v>
      </c>
      <c r="O140" s="95" t="s">
        <v>31</v>
      </c>
      <c r="P140" s="95" t="s">
        <v>2041</v>
      </c>
      <c r="Q140" s="95" t="s">
        <v>31</v>
      </c>
      <c r="R140" s="95" t="s">
        <v>2042</v>
      </c>
      <c r="S140" s="93">
        <v>42947</v>
      </c>
      <c r="T140" s="93">
        <v>42947</v>
      </c>
      <c r="U140" s="95" t="s">
        <v>2043</v>
      </c>
      <c r="V140" s="95" t="s">
        <v>31</v>
      </c>
    </row>
    <row r="141" spans="1:22" ht="15.75" x14ac:dyDescent="0.3">
      <c r="A141" s="95" t="s">
        <v>370</v>
      </c>
      <c r="B141" s="95" t="s">
        <v>2032</v>
      </c>
      <c r="C141" s="95" t="s">
        <v>1879</v>
      </c>
      <c r="D141" s="95" t="s">
        <v>1880</v>
      </c>
      <c r="E141" s="95" t="s">
        <v>2038</v>
      </c>
      <c r="F141" s="95" t="s">
        <v>2039</v>
      </c>
      <c r="G141" s="95" t="s">
        <v>31</v>
      </c>
      <c r="H141" s="95" t="s">
        <v>1883</v>
      </c>
      <c r="I141" s="95" t="s">
        <v>1880</v>
      </c>
      <c r="J141" s="95" t="s">
        <v>1884</v>
      </c>
      <c r="K141" s="95" t="s">
        <v>1885</v>
      </c>
      <c r="L141" s="97">
        <v>5179.37</v>
      </c>
      <c r="M141" s="95" t="s">
        <v>1886</v>
      </c>
      <c r="N141" s="95" t="s">
        <v>2044</v>
      </c>
      <c r="O141" s="95" t="s">
        <v>31</v>
      </c>
      <c r="P141" s="95" t="s">
        <v>2041</v>
      </c>
      <c r="Q141" s="95" t="s">
        <v>31</v>
      </c>
      <c r="R141" s="95" t="s">
        <v>2045</v>
      </c>
      <c r="S141" s="93">
        <v>42947</v>
      </c>
      <c r="T141" s="93">
        <v>42947</v>
      </c>
      <c r="U141" s="95" t="s">
        <v>2043</v>
      </c>
      <c r="V141" s="95" t="s">
        <v>31</v>
      </c>
    </row>
    <row r="142" spans="1:22" ht="15.75" x14ac:dyDescent="0.3">
      <c r="A142" s="95" t="s">
        <v>370</v>
      </c>
      <c r="B142" s="95" t="s">
        <v>2032</v>
      </c>
      <c r="C142" s="95" t="s">
        <v>1879</v>
      </c>
      <c r="D142" s="95" t="s">
        <v>1880</v>
      </c>
      <c r="E142" s="95" t="s">
        <v>2038</v>
      </c>
      <c r="F142" s="95" t="s">
        <v>2039</v>
      </c>
      <c r="G142" s="95" t="s">
        <v>31</v>
      </c>
      <c r="H142" s="95" t="s">
        <v>1883</v>
      </c>
      <c r="I142" s="95" t="s">
        <v>1880</v>
      </c>
      <c r="J142" s="95" t="s">
        <v>1884</v>
      </c>
      <c r="K142" s="95" t="s">
        <v>1885</v>
      </c>
      <c r="L142" s="97">
        <v>5179.37</v>
      </c>
      <c r="M142" s="95" t="s">
        <v>1886</v>
      </c>
      <c r="N142" s="95" t="s">
        <v>2046</v>
      </c>
      <c r="O142" s="95" t="s">
        <v>31</v>
      </c>
      <c r="P142" s="95" t="s">
        <v>2041</v>
      </c>
      <c r="Q142" s="95" t="s">
        <v>31</v>
      </c>
      <c r="R142" s="95" t="s">
        <v>2047</v>
      </c>
      <c r="S142" s="93">
        <v>42947</v>
      </c>
      <c r="T142" s="93">
        <v>42947</v>
      </c>
      <c r="U142" s="95" t="s">
        <v>2043</v>
      </c>
      <c r="V142" s="95" t="s">
        <v>31</v>
      </c>
    </row>
    <row r="143" spans="1:22" ht="15.75" x14ac:dyDescent="0.3">
      <c r="A143" s="95" t="s">
        <v>370</v>
      </c>
      <c r="B143" s="95" t="s">
        <v>2032</v>
      </c>
      <c r="C143" s="95" t="s">
        <v>1879</v>
      </c>
      <c r="D143" s="95" t="s">
        <v>1880</v>
      </c>
      <c r="E143" s="95" t="s">
        <v>2038</v>
      </c>
      <c r="F143" s="95" t="s">
        <v>2048</v>
      </c>
      <c r="G143" s="95" t="s">
        <v>31</v>
      </c>
      <c r="H143" s="95" t="s">
        <v>1883</v>
      </c>
      <c r="I143" s="95" t="s">
        <v>1880</v>
      </c>
      <c r="J143" s="95" t="s">
        <v>1884</v>
      </c>
      <c r="K143" s="95" t="s">
        <v>1885</v>
      </c>
      <c r="L143" s="97">
        <v>5005.93</v>
      </c>
      <c r="M143" s="95" t="s">
        <v>1886</v>
      </c>
      <c r="N143" s="95" t="s">
        <v>31</v>
      </c>
      <c r="O143" s="95" t="s">
        <v>31</v>
      </c>
      <c r="P143" s="95" t="s">
        <v>2049</v>
      </c>
      <c r="Q143" s="95" t="s">
        <v>31</v>
      </c>
      <c r="R143" s="95" t="s">
        <v>2050</v>
      </c>
      <c r="S143" s="93">
        <v>42916</v>
      </c>
      <c r="T143" s="93">
        <v>42916</v>
      </c>
      <c r="U143" s="95" t="s">
        <v>2043</v>
      </c>
      <c r="V143" s="95" t="s">
        <v>31</v>
      </c>
    </row>
    <row r="144" spans="1:22" ht="15.75" x14ac:dyDescent="0.3">
      <c r="A144" s="95" t="s">
        <v>370</v>
      </c>
      <c r="B144" s="95" t="s">
        <v>2032</v>
      </c>
      <c r="C144" s="95" t="s">
        <v>1879</v>
      </c>
      <c r="D144" s="95" t="s">
        <v>1880</v>
      </c>
      <c r="E144" s="95" t="s">
        <v>2038</v>
      </c>
      <c r="F144" s="95" t="s">
        <v>2104</v>
      </c>
      <c r="G144" s="95" t="s">
        <v>31</v>
      </c>
      <c r="H144" s="95" t="s">
        <v>1883</v>
      </c>
      <c r="I144" s="95" t="s">
        <v>1880</v>
      </c>
      <c r="J144" s="95" t="s">
        <v>1884</v>
      </c>
      <c r="K144" s="95" t="s">
        <v>1885</v>
      </c>
      <c r="L144" s="96">
        <v>625530.56000000006</v>
      </c>
      <c r="M144" s="95" t="s">
        <v>1886</v>
      </c>
      <c r="N144" s="95" t="s">
        <v>2212</v>
      </c>
      <c r="O144" s="95" t="s">
        <v>31</v>
      </c>
      <c r="P144" s="95" t="s">
        <v>2106</v>
      </c>
      <c r="Q144" s="95" t="s">
        <v>31</v>
      </c>
      <c r="R144" s="95" t="s">
        <v>2213</v>
      </c>
      <c r="S144" s="93">
        <v>42490</v>
      </c>
      <c r="T144" s="93">
        <v>42490</v>
      </c>
      <c r="U144" s="95" t="s">
        <v>2061</v>
      </c>
      <c r="V144" s="95" t="s">
        <v>31</v>
      </c>
    </row>
    <row r="145" spans="1:22" ht="15.75" x14ac:dyDescent="0.3">
      <c r="A145" s="95" t="s">
        <v>370</v>
      </c>
      <c r="B145" s="95" t="s">
        <v>2032</v>
      </c>
      <c r="C145" s="95" t="s">
        <v>1879</v>
      </c>
      <c r="D145" s="95" t="s">
        <v>1880</v>
      </c>
      <c r="E145" s="95" t="s">
        <v>2038</v>
      </c>
      <c r="F145" s="95" t="s">
        <v>2104</v>
      </c>
      <c r="G145" s="95" t="s">
        <v>31</v>
      </c>
      <c r="H145" s="95" t="s">
        <v>1883</v>
      </c>
      <c r="I145" s="95" t="s">
        <v>1880</v>
      </c>
      <c r="J145" s="95" t="s">
        <v>1884</v>
      </c>
      <c r="K145" s="95" t="s">
        <v>1885</v>
      </c>
      <c r="L145" s="96">
        <v>1622.07</v>
      </c>
      <c r="M145" s="95" t="s">
        <v>1886</v>
      </c>
      <c r="N145" s="95" t="s">
        <v>2212</v>
      </c>
      <c r="O145" s="95" t="s">
        <v>31</v>
      </c>
      <c r="P145" s="95" t="s">
        <v>2106</v>
      </c>
      <c r="Q145" s="95" t="s">
        <v>31</v>
      </c>
      <c r="R145" s="95" t="s">
        <v>2213</v>
      </c>
      <c r="S145" s="93">
        <v>42521</v>
      </c>
      <c r="T145" s="93">
        <v>42521</v>
      </c>
      <c r="U145" s="95" t="s">
        <v>2061</v>
      </c>
      <c r="V145" s="95" t="s">
        <v>31</v>
      </c>
    </row>
    <row r="146" spans="1:22" ht="15.75" x14ac:dyDescent="0.3">
      <c r="A146" s="95" t="s">
        <v>370</v>
      </c>
      <c r="B146" s="95" t="s">
        <v>2032</v>
      </c>
      <c r="C146" s="95" t="s">
        <v>1879</v>
      </c>
      <c r="D146" s="95" t="s">
        <v>1880</v>
      </c>
      <c r="E146" s="95" t="s">
        <v>2038</v>
      </c>
      <c r="F146" s="95" t="s">
        <v>2104</v>
      </c>
      <c r="G146" s="95" t="s">
        <v>31</v>
      </c>
      <c r="H146" s="95" t="s">
        <v>1883</v>
      </c>
      <c r="I146" s="95" t="s">
        <v>1880</v>
      </c>
      <c r="J146" s="95" t="s">
        <v>1884</v>
      </c>
      <c r="K146" s="95" t="s">
        <v>1885</v>
      </c>
      <c r="L146" s="96">
        <v>4138.3900000000003</v>
      </c>
      <c r="M146" s="95" t="s">
        <v>1886</v>
      </c>
      <c r="N146" s="95" t="s">
        <v>2212</v>
      </c>
      <c r="O146" s="95" t="s">
        <v>31</v>
      </c>
      <c r="P146" s="95" t="s">
        <v>2106</v>
      </c>
      <c r="Q146" s="95" t="s">
        <v>31</v>
      </c>
      <c r="R146" s="95" t="s">
        <v>2213</v>
      </c>
      <c r="S146" s="93">
        <v>42551</v>
      </c>
      <c r="T146" s="93">
        <v>42551</v>
      </c>
      <c r="U146" s="95" t="s">
        <v>2061</v>
      </c>
      <c r="V146" s="95" t="s">
        <v>31</v>
      </c>
    </row>
    <row r="147" spans="1:22" ht="15.75" x14ac:dyDescent="0.3">
      <c r="A147" s="95" t="s">
        <v>370</v>
      </c>
      <c r="B147" s="95" t="s">
        <v>2032</v>
      </c>
      <c r="C147" s="95" t="s">
        <v>1879</v>
      </c>
      <c r="D147" s="95" t="s">
        <v>1880</v>
      </c>
      <c r="E147" s="95" t="s">
        <v>2038</v>
      </c>
      <c r="F147" s="95" t="s">
        <v>2104</v>
      </c>
      <c r="G147" s="95" t="s">
        <v>31</v>
      </c>
      <c r="H147" s="95" t="s">
        <v>1883</v>
      </c>
      <c r="I147" s="95" t="s">
        <v>1880</v>
      </c>
      <c r="J147" s="95" t="s">
        <v>1884</v>
      </c>
      <c r="K147" s="95" t="s">
        <v>1885</v>
      </c>
      <c r="L147" s="96">
        <v>22.29</v>
      </c>
      <c r="M147" s="95" t="s">
        <v>1886</v>
      </c>
      <c r="N147" s="95" t="s">
        <v>2212</v>
      </c>
      <c r="O147" s="95" t="s">
        <v>31</v>
      </c>
      <c r="P147" s="95" t="s">
        <v>2106</v>
      </c>
      <c r="Q147" s="95" t="s">
        <v>31</v>
      </c>
      <c r="R147" s="95" t="s">
        <v>2213</v>
      </c>
      <c r="S147" s="93">
        <v>42582</v>
      </c>
      <c r="T147" s="93">
        <v>42582</v>
      </c>
      <c r="U147" s="95" t="s">
        <v>2061</v>
      </c>
      <c r="V147" s="95" t="s">
        <v>31</v>
      </c>
    </row>
    <row r="148" spans="1:22" ht="15.75" x14ac:dyDescent="0.3">
      <c r="A148" s="95" t="s">
        <v>370</v>
      </c>
      <c r="B148" s="95" t="s">
        <v>2032</v>
      </c>
      <c r="C148" s="95" t="s">
        <v>1879</v>
      </c>
      <c r="D148" s="95" t="s">
        <v>1880</v>
      </c>
      <c r="E148" s="95" t="s">
        <v>2038</v>
      </c>
      <c r="F148" s="95" t="s">
        <v>2104</v>
      </c>
      <c r="G148" s="95" t="s">
        <v>31</v>
      </c>
      <c r="H148" s="95" t="s">
        <v>1883</v>
      </c>
      <c r="I148" s="95" t="s">
        <v>1880</v>
      </c>
      <c r="J148" s="95" t="s">
        <v>1884</v>
      </c>
      <c r="K148" s="95" t="s">
        <v>1885</v>
      </c>
      <c r="L148" s="96">
        <v>15722.49</v>
      </c>
      <c r="M148" s="95" t="s">
        <v>1886</v>
      </c>
      <c r="N148" s="95" t="s">
        <v>2212</v>
      </c>
      <c r="O148" s="95" t="s">
        <v>31</v>
      </c>
      <c r="P148" s="95" t="s">
        <v>2106</v>
      </c>
      <c r="Q148" s="95" t="s">
        <v>31</v>
      </c>
      <c r="R148" s="95" t="s">
        <v>2213</v>
      </c>
      <c r="S148" s="93">
        <v>42613</v>
      </c>
      <c r="T148" s="93">
        <v>42613</v>
      </c>
      <c r="U148" s="95" t="s">
        <v>2061</v>
      </c>
      <c r="V148" s="95" t="s">
        <v>31</v>
      </c>
    </row>
    <row r="149" spans="1:22" ht="15.75" x14ac:dyDescent="0.3">
      <c r="A149" s="95" t="s">
        <v>370</v>
      </c>
      <c r="B149" s="95" t="s">
        <v>2032</v>
      </c>
      <c r="C149" s="95" t="s">
        <v>1879</v>
      </c>
      <c r="D149" s="95" t="s">
        <v>1880</v>
      </c>
      <c r="E149" s="95" t="s">
        <v>2038</v>
      </c>
      <c r="F149" s="95" t="s">
        <v>2104</v>
      </c>
      <c r="G149" s="95" t="s">
        <v>31</v>
      </c>
      <c r="H149" s="95" t="s">
        <v>1883</v>
      </c>
      <c r="I149" s="95" t="s">
        <v>1880</v>
      </c>
      <c r="J149" s="95" t="s">
        <v>1884</v>
      </c>
      <c r="K149" s="95" t="s">
        <v>1885</v>
      </c>
      <c r="L149" s="97">
        <v>4536.01</v>
      </c>
      <c r="M149" s="95" t="s">
        <v>1886</v>
      </c>
      <c r="N149" s="95" t="s">
        <v>2214</v>
      </c>
      <c r="O149" s="95" t="s">
        <v>31</v>
      </c>
      <c r="P149" s="95" t="s">
        <v>2106</v>
      </c>
      <c r="Q149" s="95" t="s">
        <v>31</v>
      </c>
      <c r="R149" s="95" t="s">
        <v>2215</v>
      </c>
      <c r="S149" s="93">
        <v>42674</v>
      </c>
      <c r="T149" s="93">
        <v>42674</v>
      </c>
      <c r="U149" s="95" t="s">
        <v>2061</v>
      </c>
      <c r="V149" s="95" t="s">
        <v>31</v>
      </c>
    </row>
    <row r="150" spans="1:22" ht="15.75" x14ac:dyDescent="0.3">
      <c r="A150" s="95" t="s">
        <v>370</v>
      </c>
      <c r="B150" s="95" t="s">
        <v>2032</v>
      </c>
      <c r="C150" s="95" t="s">
        <v>1879</v>
      </c>
      <c r="D150" s="95" t="s">
        <v>1880</v>
      </c>
      <c r="E150" s="95" t="s">
        <v>2038</v>
      </c>
      <c r="F150" s="95" t="s">
        <v>2104</v>
      </c>
      <c r="G150" s="95" t="s">
        <v>31</v>
      </c>
      <c r="H150" s="95" t="s">
        <v>1883</v>
      </c>
      <c r="I150" s="95" t="s">
        <v>1880</v>
      </c>
      <c r="J150" s="95" t="s">
        <v>1884</v>
      </c>
      <c r="K150" s="95" t="s">
        <v>1885</v>
      </c>
      <c r="L150" s="97">
        <v>4505.25</v>
      </c>
      <c r="M150" s="95" t="s">
        <v>1886</v>
      </c>
      <c r="N150" s="95" t="s">
        <v>2202</v>
      </c>
      <c r="O150" s="95" t="s">
        <v>31</v>
      </c>
      <c r="P150" s="95" t="s">
        <v>2106</v>
      </c>
      <c r="Q150" s="95" t="s">
        <v>31</v>
      </c>
      <c r="R150" s="95" t="s">
        <v>2203</v>
      </c>
      <c r="S150" s="93">
        <v>42674</v>
      </c>
      <c r="T150" s="93">
        <v>42674</v>
      </c>
      <c r="U150" s="95" t="s">
        <v>2061</v>
      </c>
      <c r="V150" s="95" t="s">
        <v>31</v>
      </c>
    </row>
    <row r="151" spans="1:22" ht="15.75" x14ac:dyDescent="0.3">
      <c r="A151" s="95" t="s">
        <v>370</v>
      </c>
      <c r="B151" s="95" t="s">
        <v>2032</v>
      </c>
      <c r="C151" s="95" t="s">
        <v>1879</v>
      </c>
      <c r="D151" s="95" t="s">
        <v>1880</v>
      </c>
      <c r="E151" s="95" t="s">
        <v>2038</v>
      </c>
      <c r="F151" s="95" t="s">
        <v>2104</v>
      </c>
      <c r="G151" s="95" t="s">
        <v>31</v>
      </c>
      <c r="H151" s="95" t="s">
        <v>1883</v>
      </c>
      <c r="I151" s="95" t="s">
        <v>1880</v>
      </c>
      <c r="J151" s="95" t="s">
        <v>1884</v>
      </c>
      <c r="K151" s="95" t="s">
        <v>1885</v>
      </c>
      <c r="L151" s="97">
        <v>4505.25</v>
      </c>
      <c r="M151" s="95" t="s">
        <v>1886</v>
      </c>
      <c r="N151" s="95" t="s">
        <v>2210</v>
      </c>
      <c r="O151" s="95" t="s">
        <v>31</v>
      </c>
      <c r="P151" s="95" t="s">
        <v>2106</v>
      </c>
      <c r="Q151" s="95" t="s">
        <v>31</v>
      </c>
      <c r="R151" s="95" t="s">
        <v>2211</v>
      </c>
      <c r="S151" s="93">
        <v>42674</v>
      </c>
      <c r="T151" s="93">
        <v>42674</v>
      </c>
      <c r="U151" s="95" t="s">
        <v>2061</v>
      </c>
      <c r="V151" s="95" t="s">
        <v>31</v>
      </c>
    </row>
    <row r="152" spans="1:22" ht="15.75" x14ac:dyDescent="0.3">
      <c r="A152" s="95" t="s">
        <v>370</v>
      </c>
      <c r="B152" s="95" t="s">
        <v>2032</v>
      </c>
      <c r="C152" s="95" t="s">
        <v>1879</v>
      </c>
      <c r="D152" s="95" t="s">
        <v>1880</v>
      </c>
      <c r="E152" s="95" t="s">
        <v>2038</v>
      </c>
      <c r="F152" s="95" t="s">
        <v>2104</v>
      </c>
      <c r="G152" s="95" t="s">
        <v>31</v>
      </c>
      <c r="H152" s="95" t="s">
        <v>1883</v>
      </c>
      <c r="I152" s="95" t="s">
        <v>1880</v>
      </c>
      <c r="J152" s="95" t="s">
        <v>1884</v>
      </c>
      <c r="K152" s="95" t="s">
        <v>1885</v>
      </c>
      <c r="L152" s="97">
        <v>4505.25</v>
      </c>
      <c r="M152" s="95" t="s">
        <v>1886</v>
      </c>
      <c r="N152" s="95" t="s">
        <v>2212</v>
      </c>
      <c r="O152" s="95" t="s">
        <v>31</v>
      </c>
      <c r="P152" s="95" t="s">
        <v>2106</v>
      </c>
      <c r="Q152" s="95" t="s">
        <v>31</v>
      </c>
      <c r="R152" s="95" t="s">
        <v>2213</v>
      </c>
      <c r="S152" s="93">
        <v>42674</v>
      </c>
      <c r="T152" s="93">
        <v>42674</v>
      </c>
      <c r="U152" s="95" t="s">
        <v>2061</v>
      </c>
      <c r="V152" s="95" t="s">
        <v>31</v>
      </c>
    </row>
    <row r="153" spans="1:22" ht="15.75" x14ac:dyDescent="0.3">
      <c r="A153" s="95" t="s">
        <v>370</v>
      </c>
      <c r="B153" s="95" t="s">
        <v>2032</v>
      </c>
      <c r="C153" s="95" t="s">
        <v>1879</v>
      </c>
      <c r="D153" s="95" t="s">
        <v>1880</v>
      </c>
      <c r="E153" s="95" t="s">
        <v>2038</v>
      </c>
      <c r="F153" s="95" t="s">
        <v>2070</v>
      </c>
      <c r="G153" s="95" t="s">
        <v>31</v>
      </c>
      <c r="H153" s="95" t="s">
        <v>1883</v>
      </c>
      <c r="I153" s="95" t="s">
        <v>1880</v>
      </c>
      <c r="J153" s="95" t="s">
        <v>1884</v>
      </c>
      <c r="K153" s="95" t="s">
        <v>1885</v>
      </c>
      <c r="L153" s="97">
        <v>4281.3599999999997</v>
      </c>
      <c r="M153" s="95" t="s">
        <v>1886</v>
      </c>
      <c r="N153" s="95" t="s">
        <v>2216</v>
      </c>
      <c r="O153" s="95" t="s">
        <v>31</v>
      </c>
      <c r="P153" s="95" t="s">
        <v>2072</v>
      </c>
      <c r="Q153" s="95" t="s">
        <v>31</v>
      </c>
      <c r="R153" s="95" t="s">
        <v>2217</v>
      </c>
      <c r="S153" s="93">
        <v>42674</v>
      </c>
      <c r="T153" s="93">
        <v>42674</v>
      </c>
      <c r="U153" s="95" t="s">
        <v>2061</v>
      </c>
      <c r="V153" s="95" t="s">
        <v>31</v>
      </c>
    </row>
    <row r="154" spans="1:22" ht="15.75" x14ac:dyDescent="0.3">
      <c r="A154" s="95" t="s">
        <v>370</v>
      </c>
      <c r="B154" s="95" t="s">
        <v>2032</v>
      </c>
      <c r="C154" s="95" t="s">
        <v>1879</v>
      </c>
      <c r="D154" s="95" t="s">
        <v>1880</v>
      </c>
      <c r="E154" s="95" t="s">
        <v>2038</v>
      </c>
      <c r="F154" s="95" t="s">
        <v>2051</v>
      </c>
      <c r="G154" s="95" t="s">
        <v>31</v>
      </c>
      <c r="H154" s="95" t="s">
        <v>1883</v>
      </c>
      <c r="I154" s="95" t="s">
        <v>1880</v>
      </c>
      <c r="J154" s="95" t="s">
        <v>1884</v>
      </c>
      <c r="K154" s="95" t="s">
        <v>1885</v>
      </c>
      <c r="L154" s="97">
        <v>4157.43</v>
      </c>
      <c r="M154" s="95" t="s">
        <v>1886</v>
      </c>
      <c r="N154" s="95" t="s">
        <v>31</v>
      </c>
      <c r="O154" s="95" t="s">
        <v>31</v>
      </c>
      <c r="P154" s="95" t="s">
        <v>2052</v>
      </c>
      <c r="Q154" s="95" t="s">
        <v>31</v>
      </c>
      <c r="R154" s="95" t="s">
        <v>2053</v>
      </c>
      <c r="S154" s="93">
        <v>42886</v>
      </c>
      <c r="T154" s="93">
        <v>42886</v>
      </c>
      <c r="U154" s="95" t="s">
        <v>2043</v>
      </c>
      <c r="V154" s="95" t="s">
        <v>31</v>
      </c>
    </row>
    <row r="155" spans="1:22" ht="15.75" x14ac:dyDescent="0.3">
      <c r="A155" s="95" t="s">
        <v>370</v>
      </c>
      <c r="B155" s="95" t="s">
        <v>2032</v>
      </c>
      <c r="C155" s="95" t="s">
        <v>1879</v>
      </c>
      <c r="D155" s="95" t="s">
        <v>1880</v>
      </c>
      <c r="E155" s="95" t="s">
        <v>2038</v>
      </c>
      <c r="F155" s="95" t="s">
        <v>2104</v>
      </c>
      <c r="G155" s="95" t="s">
        <v>31</v>
      </c>
      <c r="H155" s="95" t="s">
        <v>1883</v>
      </c>
      <c r="I155" s="95" t="s">
        <v>1880</v>
      </c>
      <c r="J155" s="95" t="s">
        <v>1884</v>
      </c>
      <c r="K155" s="95" t="s">
        <v>1885</v>
      </c>
      <c r="L155" s="96">
        <v>629802.31000000006</v>
      </c>
      <c r="M155" s="95" t="s">
        <v>1886</v>
      </c>
      <c r="N155" s="95" t="s">
        <v>2214</v>
      </c>
      <c r="O155" s="95" t="s">
        <v>31</v>
      </c>
      <c r="P155" s="95" t="s">
        <v>2106</v>
      </c>
      <c r="Q155" s="95" t="s">
        <v>31</v>
      </c>
      <c r="R155" s="95" t="s">
        <v>2215</v>
      </c>
      <c r="S155" s="93">
        <v>42490</v>
      </c>
      <c r="T155" s="93">
        <v>42490</v>
      </c>
      <c r="U155" s="95" t="s">
        <v>2061</v>
      </c>
      <c r="V155" s="95" t="s">
        <v>31</v>
      </c>
    </row>
    <row r="156" spans="1:22" ht="15.75" x14ac:dyDescent="0.3">
      <c r="A156" s="95" t="s">
        <v>370</v>
      </c>
      <c r="B156" s="95" t="s">
        <v>2032</v>
      </c>
      <c r="C156" s="95" t="s">
        <v>1879</v>
      </c>
      <c r="D156" s="95" t="s">
        <v>1880</v>
      </c>
      <c r="E156" s="95" t="s">
        <v>2038</v>
      </c>
      <c r="F156" s="95" t="s">
        <v>2104</v>
      </c>
      <c r="G156" s="95" t="s">
        <v>31</v>
      </c>
      <c r="H156" s="95" t="s">
        <v>1883</v>
      </c>
      <c r="I156" s="95" t="s">
        <v>1880</v>
      </c>
      <c r="J156" s="95" t="s">
        <v>1884</v>
      </c>
      <c r="K156" s="95" t="s">
        <v>1885</v>
      </c>
      <c r="L156" s="96">
        <v>1633.12</v>
      </c>
      <c r="M156" s="95" t="s">
        <v>1886</v>
      </c>
      <c r="N156" s="95" t="s">
        <v>2214</v>
      </c>
      <c r="O156" s="95" t="s">
        <v>31</v>
      </c>
      <c r="P156" s="95" t="s">
        <v>2106</v>
      </c>
      <c r="Q156" s="95" t="s">
        <v>31</v>
      </c>
      <c r="R156" s="95" t="s">
        <v>2215</v>
      </c>
      <c r="S156" s="93">
        <v>42521</v>
      </c>
      <c r="T156" s="93">
        <v>42521</v>
      </c>
      <c r="U156" s="95" t="s">
        <v>2061</v>
      </c>
      <c r="V156" s="95" t="s">
        <v>31</v>
      </c>
    </row>
    <row r="157" spans="1:22" ht="15.75" x14ac:dyDescent="0.3">
      <c r="A157" s="95" t="s">
        <v>370</v>
      </c>
      <c r="B157" s="95" t="s">
        <v>2032</v>
      </c>
      <c r="C157" s="95" t="s">
        <v>1879</v>
      </c>
      <c r="D157" s="95" t="s">
        <v>1880</v>
      </c>
      <c r="E157" s="95" t="s">
        <v>2038</v>
      </c>
      <c r="F157" s="95" t="s">
        <v>2104</v>
      </c>
      <c r="G157" s="95" t="s">
        <v>31</v>
      </c>
      <c r="H157" s="95" t="s">
        <v>1883</v>
      </c>
      <c r="I157" s="95" t="s">
        <v>1880</v>
      </c>
      <c r="J157" s="95" t="s">
        <v>1884</v>
      </c>
      <c r="K157" s="95" t="s">
        <v>1885</v>
      </c>
      <c r="L157" s="96">
        <v>4166.67</v>
      </c>
      <c r="M157" s="95" t="s">
        <v>1886</v>
      </c>
      <c r="N157" s="95" t="s">
        <v>2214</v>
      </c>
      <c r="O157" s="95" t="s">
        <v>31</v>
      </c>
      <c r="P157" s="95" t="s">
        <v>2106</v>
      </c>
      <c r="Q157" s="95" t="s">
        <v>31</v>
      </c>
      <c r="R157" s="95" t="s">
        <v>2215</v>
      </c>
      <c r="S157" s="93">
        <v>42551</v>
      </c>
      <c r="T157" s="93">
        <v>42551</v>
      </c>
      <c r="U157" s="95" t="s">
        <v>2061</v>
      </c>
      <c r="V157" s="95" t="s">
        <v>31</v>
      </c>
    </row>
    <row r="158" spans="1:22" ht="15.75" x14ac:dyDescent="0.3">
      <c r="A158" s="95" t="s">
        <v>370</v>
      </c>
      <c r="B158" s="95" t="s">
        <v>2032</v>
      </c>
      <c r="C158" s="95" t="s">
        <v>1879</v>
      </c>
      <c r="D158" s="95" t="s">
        <v>1880</v>
      </c>
      <c r="E158" s="95" t="s">
        <v>2038</v>
      </c>
      <c r="F158" s="95" t="s">
        <v>2104</v>
      </c>
      <c r="G158" s="95" t="s">
        <v>31</v>
      </c>
      <c r="H158" s="95" t="s">
        <v>1883</v>
      </c>
      <c r="I158" s="95" t="s">
        <v>1880</v>
      </c>
      <c r="J158" s="95" t="s">
        <v>1884</v>
      </c>
      <c r="K158" s="95" t="s">
        <v>1885</v>
      </c>
      <c r="L158" s="96">
        <v>22.45</v>
      </c>
      <c r="M158" s="95" t="s">
        <v>1886</v>
      </c>
      <c r="N158" s="95" t="s">
        <v>2214</v>
      </c>
      <c r="O158" s="95" t="s">
        <v>31</v>
      </c>
      <c r="P158" s="95" t="s">
        <v>2106</v>
      </c>
      <c r="Q158" s="95" t="s">
        <v>31</v>
      </c>
      <c r="R158" s="95" t="s">
        <v>2215</v>
      </c>
      <c r="S158" s="93">
        <v>42582</v>
      </c>
      <c r="T158" s="93">
        <v>42582</v>
      </c>
      <c r="U158" s="95" t="s">
        <v>2061</v>
      </c>
      <c r="V158" s="95" t="s">
        <v>31</v>
      </c>
    </row>
    <row r="159" spans="1:22" ht="15.75" x14ac:dyDescent="0.3">
      <c r="A159" s="95" t="s">
        <v>370</v>
      </c>
      <c r="B159" s="95" t="s">
        <v>2032</v>
      </c>
      <c r="C159" s="95" t="s">
        <v>1879</v>
      </c>
      <c r="D159" s="95" t="s">
        <v>1880</v>
      </c>
      <c r="E159" s="95" t="s">
        <v>2038</v>
      </c>
      <c r="F159" s="95" t="s">
        <v>2104</v>
      </c>
      <c r="G159" s="95" t="s">
        <v>31</v>
      </c>
      <c r="H159" s="95" t="s">
        <v>1883</v>
      </c>
      <c r="I159" s="95" t="s">
        <v>1880</v>
      </c>
      <c r="J159" s="95" t="s">
        <v>1884</v>
      </c>
      <c r="K159" s="95" t="s">
        <v>1885</v>
      </c>
      <c r="L159" s="96">
        <v>15829.86</v>
      </c>
      <c r="M159" s="95" t="s">
        <v>1886</v>
      </c>
      <c r="N159" s="95" t="s">
        <v>2214</v>
      </c>
      <c r="O159" s="95" t="s">
        <v>31</v>
      </c>
      <c r="P159" s="95" t="s">
        <v>2106</v>
      </c>
      <c r="Q159" s="95" t="s">
        <v>31</v>
      </c>
      <c r="R159" s="95" t="s">
        <v>2215</v>
      </c>
      <c r="S159" s="93">
        <v>42613</v>
      </c>
      <c r="T159" s="93">
        <v>42613</v>
      </c>
      <c r="U159" s="95" t="s">
        <v>2061</v>
      </c>
      <c r="V159" s="95" t="s">
        <v>31</v>
      </c>
    </row>
    <row r="160" spans="1:22" ht="15.75" x14ac:dyDescent="0.3">
      <c r="A160" s="95" t="s">
        <v>370</v>
      </c>
      <c r="B160" s="95" t="s">
        <v>2032</v>
      </c>
      <c r="C160" s="95" t="s">
        <v>1879</v>
      </c>
      <c r="D160" s="95" t="s">
        <v>1880</v>
      </c>
      <c r="E160" s="95" t="s">
        <v>2038</v>
      </c>
      <c r="F160" s="95" t="s">
        <v>2070</v>
      </c>
      <c r="G160" s="95" t="s">
        <v>31</v>
      </c>
      <c r="H160" s="95" t="s">
        <v>1883</v>
      </c>
      <c r="I160" s="95" t="s">
        <v>1880</v>
      </c>
      <c r="J160" s="95" t="s">
        <v>1884</v>
      </c>
      <c r="K160" s="95" t="s">
        <v>1885</v>
      </c>
      <c r="L160" s="97">
        <v>4050.63</v>
      </c>
      <c r="M160" s="95" t="s">
        <v>1886</v>
      </c>
      <c r="N160" s="95" t="s">
        <v>2218</v>
      </c>
      <c r="O160" s="95" t="s">
        <v>31</v>
      </c>
      <c r="P160" s="95" t="s">
        <v>2072</v>
      </c>
      <c r="Q160" s="95" t="s">
        <v>31</v>
      </c>
      <c r="R160" s="95" t="s">
        <v>2219</v>
      </c>
      <c r="S160" s="93">
        <v>42674</v>
      </c>
      <c r="T160" s="93">
        <v>42674</v>
      </c>
      <c r="U160" s="95" t="s">
        <v>2061</v>
      </c>
      <c r="V160" s="95" t="s">
        <v>31</v>
      </c>
    </row>
    <row r="161" spans="1:22" ht="15.75" x14ac:dyDescent="0.3">
      <c r="A161" s="95" t="s">
        <v>370</v>
      </c>
      <c r="B161" s="95" t="s">
        <v>2032</v>
      </c>
      <c r="C161" s="95" t="s">
        <v>1879</v>
      </c>
      <c r="D161" s="95" t="s">
        <v>1880</v>
      </c>
      <c r="E161" s="95" t="s">
        <v>2038</v>
      </c>
      <c r="F161" s="95" t="s">
        <v>2054</v>
      </c>
      <c r="G161" s="95" t="s">
        <v>31</v>
      </c>
      <c r="H161" s="95" t="s">
        <v>1883</v>
      </c>
      <c r="I161" s="95" t="s">
        <v>1880</v>
      </c>
      <c r="J161" s="95" t="s">
        <v>1884</v>
      </c>
      <c r="K161" s="95" t="s">
        <v>1885</v>
      </c>
      <c r="L161" s="97">
        <v>3977.13</v>
      </c>
      <c r="M161" s="95" t="s">
        <v>1886</v>
      </c>
      <c r="N161" s="95" t="s">
        <v>2078</v>
      </c>
      <c r="O161" s="95" t="s">
        <v>31</v>
      </c>
      <c r="P161" s="95" t="s">
        <v>2056</v>
      </c>
      <c r="Q161" s="95" t="s">
        <v>31</v>
      </c>
      <c r="R161" s="95" t="s">
        <v>2079</v>
      </c>
      <c r="S161" s="93">
        <v>42674</v>
      </c>
      <c r="T161" s="93">
        <v>42674</v>
      </c>
      <c r="U161" s="95" t="s">
        <v>2061</v>
      </c>
      <c r="V161" s="95" t="s">
        <v>31</v>
      </c>
    </row>
    <row r="162" spans="1:22" ht="15.75" x14ac:dyDescent="0.3">
      <c r="A162" s="95" t="s">
        <v>370</v>
      </c>
      <c r="B162" s="95" t="s">
        <v>2032</v>
      </c>
      <c r="C162" s="95" t="s">
        <v>1879</v>
      </c>
      <c r="D162" s="95" t="s">
        <v>1880</v>
      </c>
      <c r="E162" s="95" t="s">
        <v>2038</v>
      </c>
      <c r="F162" s="95" t="s">
        <v>2054</v>
      </c>
      <c r="G162" s="95" t="s">
        <v>31</v>
      </c>
      <c r="H162" s="95" t="s">
        <v>1883</v>
      </c>
      <c r="I162" s="95" t="s">
        <v>1880</v>
      </c>
      <c r="J162" s="95" t="s">
        <v>1884</v>
      </c>
      <c r="K162" s="95" t="s">
        <v>1885</v>
      </c>
      <c r="L162" s="97">
        <v>3977.13</v>
      </c>
      <c r="M162" s="95" t="s">
        <v>1886</v>
      </c>
      <c r="N162" s="95" t="s">
        <v>2097</v>
      </c>
      <c r="O162" s="95" t="s">
        <v>31</v>
      </c>
      <c r="P162" s="95" t="s">
        <v>2056</v>
      </c>
      <c r="Q162" s="95" t="s">
        <v>31</v>
      </c>
      <c r="R162" s="95" t="s">
        <v>2098</v>
      </c>
      <c r="S162" s="93">
        <v>42674</v>
      </c>
      <c r="T162" s="93">
        <v>42674</v>
      </c>
      <c r="U162" s="95" t="s">
        <v>2061</v>
      </c>
      <c r="V162" s="95" t="s">
        <v>31</v>
      </c>
    </row>
    <row r="163" spans="1:22" ht="15.75" x14ac:dyDescent="0.3">
      <c r="A163" s="95" t="s">
        <v>370</v>
      </c>
      <c r="B163" s="95" t="s">
        <v>2032</v>
      </c>
      <c r="C163" s="95" t="s">
        <v>1879</v>
      </c>
      <c r="D163" s="95" t="s">
        <v>1880</v>
      </c>
      <c r="E163" s="95" t="s">
        <v>1890</v>
      </c>
      <c r="F163" s="95" t="s">
        <v>1891</v>
      </c>
      <c r="G163" s="95" t="s">
        <v>31</v>
      </c>
      <c r="H163" s="95" t="s">
        <v>1883</v>
      </c>
      <c r="I163" s="95" t="s">
        <v>1880</v>
      </c>
      <c r="J163" s="95" t="s">
        <v>1884</v>
      </c>
      <c r="K163" s="95" t="s">
        <v>1885</v>
      </c>
      <c r="L163" s="97">
        <v>3652.49</v>
      </c>
      <c r="M163" s="95" t="s">
        <v>1886</v>
      </c>
      <c r="N163" s="95" t="s">
        <v>31</v>
      </c>
      <c r="O163" s="95" t="s">
        <v>31</v>
      </c>
      <c r="P163" s="95" t="s">
        <v>1893</v>
      </c>
      <c r="Q163" s="95" t="s">
        <v>31</v>
      </c>
      <c r="R163" s="95" t="s">
        <v>2185</v>
      </c>
      <c r="S163" s="93">
        <v>42704</v>
      </c>
      <c r="T163" s="93">
        <v>42704</v>
      </c>
      <c r="U163" s="95" t="s">
        <v>2061</v>
      </c>
      <c r="V163" s="95" t="s">
        <v>31</v>
      </c>
    </row>
    <row r="164" spans="1:22" ht="15.75" x14ac:dyDescent="0.3">
      <c r="A164" s="95" t="s">
        <v>370</v>
      </c>
      <c r="B164" s="95" t="s">
        <v>2032</v>
      </c>
      <c r="C164" s="95" t="s">
        <v>1879</v>
      </c>
      <c r="D164" s="95" t="s">
        <v>1880</v>
      </c>
      <c r="E164" s="95" t="s">
        <v>2038</v>
      </c>
      <c r="F164" s="95" t="s">
        <v>2039</v>
      </c>
      <c r="G164" s="95" t="s">
        <v>31</v>
      </c>
      <c r="H164" s="95" t="s">
        <v>1883</v>
      </c>
      <c r="I164" s="95" t="s">
        <v>1880</v>
      </c>
      <c r="J164" s="95" t="s">
        <v>1884</v>
      </c>
      <c r="K164" s="95" t="s">
        <v>1885</v>
      </c>
      <c r="L164" s="97">
        <v>3626.7</v>
      </c>
      <c r="M164" s="95" t="s">
        <v>1886</v>
      </c>
      <c r="N164" s="95" t="s">
        <v>2040</v>
      </c>
      <c r="O164" s="95" t="s">
        <v>31</v>
      </c>
      <c r="P164" s="95" t="s">
        <v>2041</v>
      </c>
      <c r="Q164" s="95" t="s">
        <v>31</v>
      </c>
      <c r="R164" s="95" t="s">
        <v>2042</v>
      </c>
      <c r="S164" s="93">
        <v>42978</v>
      </c>
      <c r="T164" s="93">
        <v>42978</v>
      </c>
      <c r="U164" s="95" t="s">
        <v>2043</v>
      </c>
      <c r="V164" s="95" t="s">
        <v>31</v>
      </c>
    </row>
    <row r="165" spans="1:22" ht="15.75" x14ac:dyDescent="0.3">
      <c r="A165" s="95" t="s">
        <v>370</v>
      </c>
      <c r="B165" s="95" t="s">
        <v>2032</v>
      </c>
      <c r="C165" s="95" t="s">
        <v>1879</v>
      </c>
      <c r="D165" s="95" t="s">
        <v>1880</v>
      </c>
      <c r="E165" s="95" t="s">
        <v>2038</v>
      </c>
      <c r="F165" s="95" t="s">
        <v>2039</v>
      </c>
      <c r="G165" s="95" t="s">
        <v>31</v>
      </c>
      <c r="H165" s="95" t="s">
        <v>1883</v>
      </c>
      <c r="I165" s="95" t="s">
        <v>1880</v>
      </c>
      <c r="J165" s="95" t="s">
        <v>1884</v>
      </c>
      <c r="K165" s="95" t="s">
        <v>1885</v>
      </c>
      <c r="L165" s="97">
        <v>3625.88</v>
      </c>
      <c r="M165" s="95" t="s">
        <v>1886</v>
      </c>
      <c r="N165" s="95" t="s">
        <v>2044</v>
      </c>
      <c r="O165" s="95" t="s">
        <v>31</v>
      </c>
      <c r="P165" s="95" t="s">
        <v>2041</v>
      </c>
      <c r="Q165" s="95" t="s">
        <v>31</v>
      </c>
      <c r="R165" s="95" t="s">
        <v>2045</v>
      </c>
      <c r="S165" s="93">
        <v>42978</v>
      </c>
      <c r="T165" s="93">
        <v>42978</v>
      </c>
      <c r="U165" s="95" t="s">
        <v>2043</v>
      </c>
      <c r="V165" s="95" t="s">
        <v>31</v>
      </c>
    </row>
    <row r="166" spans="1:22" ht="15.75" x14ac:dyDescent="0.3">
      <c r="A166" s="95" t="s">
        <v>370</v>
      </c>
      <c r="B166" s="95" t="s">
        <v>2032</v>
      </c>
      <c r="C166" s="95" t="s">
        <v>1879</v>
      </c>
      <c r="D166" s="95" t="s">
        <v>1880</v>
      </c>
      <c r="E166" s="95" t="s">
        <v>2038</v>
      </c>
      <c r="F166" s="95" t="s">
        <v>2039</v>
      </c>
      <c r="G166" s="95" t="s">
        <v>31</v>
      </c>
      <c r="H166" s="95" t="s">
        <v>1883</v>
      </c>
      <c r="I166" s="95" t="s">
        <v>1880</v>
      </c>
      <c r="J166" s="95" t="s">
        <v>1884</v>
      </c>
      <c r="K166" s="95" t="s">
        <v>1885</v>
      </c>
      <c r="L166" s="97">
        <v>3625.88</v>
      </c>
      <c r="M166" s="95" t="s">
        <v>1886</v>
      </c>
      <c r="N166" s="95" t="s">
        <v>2046</v>
      </c>
      <c r="O166" s="95" t="s">
        <v>31</v>
      </c>
      <c r="P166" s="95" t="s">
        <v>2041</v>
      </c>
      <c r="Q166" s="95" t="s">
        <v>31</v>
      </c>
      <c r="R166" s="95" t="s">
        <v>2047</v>
      </c>
      <c r="S166" s="93">
        <v>42978</v>
      </c>
      <c r="T166" s="93">
        <v>42978</v>
      </c>
      <c r="U166" s="95" t="s">
        <v>2043</v>
      </c>
      <c r="V166" s="95" t="s">
        <v>31</v>
      </c>
    </row>
    <row r="167" spans="1:22" ht="15.75" x14ac:dyDescent="0.3">
      <c r="A167" s="95" t="s">
        <v>370</v>
      </c>
      <c r="B167" s="95" t="s">
        <v>2032</v>
      </c>
      <c r="C167" s="95" t="s">
        <v>1879</v>
      </c>
      <c r="D167" s="95" t="s">
        <v>1880</v>
      </c>
      <c r="E167" s="95" t="s">
        <v>2038</v>
      </c>
      <c r="F167" s="95" t="s">
        <v>2039</v>
      </c>
      <c r="G167" s="95" t="s">
        <v>31</v>
      </c>
      <c r="H167" s="95" t="s">
        <v>1883</v>
      </c>
      <c r="I167" s="95" t="s">
        <v>1880</v>
      </c>
      <c r="J167" s="95" t="s">
        <v>1884</v>
      </c>
      <c r="K167" s="95" t="s">
        <v>1885</v>
      </c>
      <c r="L167" s="97">
        <v>3418.78</v>
      </c>
      <c r="M167" s="95" t="s">
        <v>1886</v>
      </c>
      <c r="N167" s="95" t="s">
        <v>2040</v>
      </c>
      <c r="O167" s="95" t="s">
        <v>31</v>
      </c>
      <c r="P167" s="95" t="s">
        <v>2041</v>
      </c>
      <c r="Q167" s="95" t="s">
        <v>31</v>
      </c>
      <c r="R167" s="95" t="s">
        <v>2042</v>
      </c>
      <c r="S167" s="93">
        <v>43008</v>
      </c>
      <c r="T167" s="93">
        <v>43008</v>
      </c>
      <c r="U167" s="95" t="s">
        <v>2043</v>
      </c>
      <c r="V167" s="95" t="s">
        <v>31</v>
      </c>
    </row>
    <row r="168" spans="1:22" ht="15.75" x14ac:dyDescent="0.3">
      <c r="A168" s="95" t="s">
        <v>370</v>
      </c>
      <c r="B168" s="95" t="s">
        <v>2032</v>
      </c>
      <c r="C168" s="95" t="s">
        <v>1879</v>
      </c>
      <c r="D168" s="95" t="s">
        <v>1880</v>
      </c>
      <c r="E168" s="95" t="s">
        <v>2038</v>
      </c>
      <c r="F168" s="95" t="s">
        <v>2039</v>
      </c>
      <c r="G168" s="95" t="s">
        <v>31</v>
      </c>
      <c r="H168" s="95" t="s">
        <v>1883</v>
      </c>
      <c r="I168" s="95" t="s">
        <v>1880</v>
      </c>
      <c r="J168" s="95" t="s">
        <v>1884</v>
      </c>
      <c r="K168" s="95" t="s">
        <v>1885</v>
      </c>
      <c r="L168" s="97">
        <v>3418.01</v>
      </c>
      <c r="M168" s="95" t="s">
        <v>1886</v>
      </c>
      <c r="N168" s="95" t="s">
        <v>2044</v>
      </c>
      <c r="O168" s="95" t="s">
        <v>31</v>
      </c>
      <c r="P168" s="95" t="s">
        <v>2041</v>
      </c>
      <c r="Q168" s="95" t="s">
        <v>31</v>
      </c>
      <c r="R168" s="95" t="s">
        <v>2045</v>
      </c>
      <c r="S168" s="93">
        <v>43008</v>
      </c>
      <c r="T168" s="93">
        <v>43008</v>
      </c>
      <c r="U168" s="95" t="s">
        <v>2043</v>
      </c>
      <c r="V168" s="95" t="s">
        <v>31</v>
      </c>
    </row>
    <row r="169" spans="1:22" ht="15.75" x14ac:dyDescent="0.3">
      <c r="A169" s="95" t="s">
        <v>370</v>
      </c>
      <c r="B169" s="95" t="s">
        <v>2032</v>
      </c>
      <c r="C169" s="95" t="s">
        <v>1879</v>
      </c>
      <c r="D169" s="95" t="s">
        <v>1880</v>
      </c>
      <c r="E169" s="95" t="s">
        <v>2038</v>
      </c>
      <c r="F169" s="95" t="s">
        <v>2039</v>
      </c>
      <c r="G169" s="95" t="s">
        <v>31</v>
      </c>
      <c r="H169" s="95" t="s">
        <v>1883</v>
      </c>
      <c r="I169" s="95" t="s">
        <v>1880</v>
      </c>
      <c r="J169" s="95" t="s">
        <v>1884</v>
      </c>
      <c r="K169" s="95" t="s">
        <v>1885</v>
      </c>
      <c r="L169" s="97">
        <v>3418.01</v>
      </c>
      <c r="M169" s="95" t="s">
        <v>1886</v>
      </c>
      <c r="N169" s="95" t="s">
        <v>2046</v>
      </c>
      <c r="O169" s="95" t="s">
        <v>31</v>
      </c>
      <c r="P169" s="95" t="s">
        <v>2041</v>
      </c>
      <c r="Q169" s="95" t="s">
        <v>31</v>
      </c>
      <c r="R169" s="95" t="s">
        <v>2047</v>
      </c>
      <c r="S169" s="93">
        <v>43008</v>
      </c>
      <c r="T169" s="93">
        <v>43008</v>
      </c>
      <c r="U169" s="95" t="s">
        <v>2043</v>
      </c>
      <c r="V169" s="95" t="s">
        <v>31</v>
      </c>
    </row>
    <row r="170" spans="1:22" ht="15.75" x14ac:dyDescent="0.3">
      <c r="A170" s="95" t="s">
        <v>370</v>
      </c>
      <c r="B170" s="95" t="s">
        <v>2032</v>
      </c>
      <c r="C170" s="95" t="s">
        <v>1879</v>
      </c>
      <c r="D170" s="95" t="s">
        <v>1880</v>
      </c>
      <c r="E170" s="95" t="s">
        <v>1945</v>
      </c>
      <c r="F170" s="95" t="s">
        <v>2158</v>
      </c>
      <c r="G170" s="95" t="s">
        <v>31</v>
      </c>
      <c r="H170" s="95" t="s">
        <v>1883</v>
      </c>
      <c r="I170" s="95" t="s">
        <v>1880</v>
      </c>
      <c r="J170" s="95" t="s">
        <v>1884</v>
      </c>
      <c r="K170" s="95" t="s">
        <v>1885</v>
      </c>
      <c r="L170" s="97">
        <v>3395.75</v>
      </c>
      <c r="M170" s="95" t="s">
        <v>1886</v>
      </c>
      <c r="N170" s="95" t="s">
        <v>31</v>
      </c>
      <c r="O170" s="95" t="s">
        <v>31</v>
      </c>
      <c r="P170" s="95" t="s">
        <v>2160</v>
      </c>
      <c r="Q170" s="95" t="s">
        <v>31</v>
      </c>
      <c r="R170" s="95" t="s">
        <v>2186</v>
      </c>
      <c r="S170" s="93">
        <v>42704</v>
      </c>
      <c r="T170" s="93">
        <v>42704</v>
      </c>
      <c r="U170" s="95" t="s">
        <v>2061</v>
      </c>
      <c r="V170" s="95" t="s">
        <v>31</v>
      </c>
    </row>
    <row r="171" spans="1:22" ht="15.75" x14ac:dyDescent="0.3">
      <c r="A171" s="95" t="s">
        <v>370</v>
      </c>
      <c r="B171" s="95" t="s">
        <v>2032</v>
      </c>
      <c r="C171" s="95" t="s">
        <v>1879</v>
      </c>
      <c r="D171" s="95" t="s">
        <v>1880</v>
      </c>
      <c r="E171" s="95" t="s">
        <v>2038</v>
      </c>
      <c r="F171" s="95" t="s">
        <v>2051</v>
      </c>
      <c r="G171" s="95" t="s">
        <v>31</v>
      </c>
      <c r="H171" s="95" t="s">
        <v>1883</v>
      </c>
      <c r="I171" s="95" t="s">
        <v>1880</v>
      </c>
      <c r="J171" s="95" t="s">
        <v>1884</v>
      </c>
      <c r="K171" s="95" t="s">
        <v>1885</v>
      </c>
      <c r="L171" s="97">
        <v>3321.91</v>
      </c>
      <c r="M171" s="95" t="s">
        <v>1886</v>
      </c>
      <c r="N171" s="95" t="s">
        <v>31</v>
      </c>
      <c r="O171" s="95" t="s">
        <v>31</v>
      </c>
      <c r="P171" s="95" t="s">
        <v>2052</v>
      </c>
      <c r="Q171" s="95" t="s">
        <v>31</v>
      </c>
      <c r="R171" s="95" t="s">
        <v>2053</v>
      </c>
      <c r="S171" s="93">
        <v>42916</v>
      </c>
      <c r="T171" s="93">
        <v>42916</v>
      </c>
      <c r="U171" s="95" t="s">
        <v>2043</v>
      </c>
      <c r="V171" s="95" t="s">
        <v>31</v>
      </c>
    </row>
    <row r="172" spans="1:22" ht="15.75" x14ac:dyDescent="0.3">
      <c r="A172" s="95" t="s">
        <v>370</v>
      </c>
      <c r="B172" s="95" t="s">
        <v>2032</v>
      </c>
      <c r="C172" s="95" t="s">
        <v>1879</v>
      </c>
      <c r="D172" s="95" t="s">
        <v>1880</v>
      </c>
      <c r="E172" s="95" t="s">
        <v>2038</v>
      </c>
      <c r="F172" s="95" t="s">
        <v>2104</v>
      </c>
      <c r="G172" s="95" t="s">
        <v>31</v>
      </c>
      <c r="H172" s="95" t="s">
        <v>1883</v>
      </c>
      <c r="I172" s="95" t="s">
        <v>1880</v>
      </c>
      <c r="J172" s="95" t="s">
        <v>1884</v>
      </c>
      <c r="K172" s="95" t="s">
        <v>1885</v>
      </c>
      <c r="L172" s="96">
        <v>137635.54</v>
      </c>
      <c r="M172" s="95" t="s">
        <v>1886</v>
      </c>
      <c r="N172" s="95" t="s">
        <v>2220</v>
      </c>
      <c r="O172" s="95" t="s">
        <v>31</v>
      </c>
      <c r="P172" s="95" t="s">
        <v>2106</v>
      </c>
      <c r="Q172" s="95" t="s">
        <v>31</v>
      </c>
      <c r="R172" s="95" t="s">
        <v>2221</v>
      </c>
      <c r="S172" s="93">
        <v>42490</v>
      </c>
      <c r="T172" s="93">
        <v>42490</v>
      </c>
      <c r="U172" s="95" t="s">
        <v>2061</v>
      </c>
      <c r="V172" s="95" t="s">
        <v>31</v>
      </c>
    </row>
    <row r="173" spans="1:22" ht="15.75" x14ac:dyDescent="0.3">
      <c r="A173" s="95" t="s">
        <v>370</v>
      </c>
      <c r="B173" s="95" t="s">
        <v>2032</v>
      </c>
      <c r="C173" s="95" t="s">
        <v>1879</v>
      </c>
      <c r="D173" s="95" t="s">
        <v>1880</v>
      </c>
      <c r="E173" s="95" t="s">
        <v>2038</v>
      </c>
      <c r="F173" s="95" t="s">
        <v>2104</v>
      </c>
      <c r="G173" s="95" t="s">
        <v>31</v>
      </c>
      <c r="H173" s="95" t="s">
        <v>1883</v>
      </c>
      <c r="I173" s="95" t="s">
        <v>1880</v>
      </c>
      <c r="J173" s="95" t="s">
        <v>1884</v>
      </c>
      <c r="K173" s="95" t="s">
        <v>1885</v>
      </c>
      <c r="L173" s="96">
        <v>356.92</v>
      </c>
      <c r="M173" s="95" t="s">
        <v>1886</v>
      </c>
      <c r="N173" s="95" t="s">
        <v>2220</v>
      </c>
      <c r="O173" s="95" t="s">
        <v>31</v>
      </c>
      <c r="P173" s="95" t="s">
        <v>2106</v>
      </c>
      <c r="Q173" s="95" t="s">
        <v>31</v>
      </c>
      <c r="R173" s="95" t="s">
        <v>2221</v>
      </c>
      <c r="S173" s="93">
        <v>42521</v>
      </c>
      <c r="T173" s="93">
        <v>42521</v>
      </c>
      <c r="U173" s="95" t="s">
        <v>2061</v>
      </c>
      <c r="V173" s="95" t="s">
        <v>31</v>
      </c>
    </row>
    <row r="174" spans="1:22" ht="15.75" x14ac:dyDescent="0.3">
      <c r="A174" s="95" t="s">
        <v>370</v>
      </c>
      <c r="B174" s="95" t="s">
        <v>2032</v>
      </c>
      <c r="C174" s="95" t="s">
        <v>1879</v>
      </c>
      <c r="D174" s="95" t="s">
        <v>1880</v>
      </c>
      <c r="E174" s="95" t="s">
        <v>2038</v>
      </c>
      <c r="F174" s="95" t="s">
        <v>2104</v>
      </c>
      <c r="G174" s="95" t="s">
        <v>31</v>
      </c>
      <c r="H174" s="95" t="s">
        <v>1883</v>
      </c>
      <c r="I174" s="95" t="s">
        <v>1880</v>
      </c>
      <c r="J174" s="95" t="s">
        <v>1884</v>
      </c>
      <c r="K174" s="95" t="s">
        <v>1885</v>
      </c>
      <c r="L174" s="96">
        <v>910.55</v>
      </c>
      <c r="M174" s="95" t="s">
        <v>1886</v>
      </c>
      <c r="N174" s="95" t="s">
        <v>2220</v>
      </c>
      <c r="O174" s="95" t="s">
        <v>31</v>
      </c>
      <c r="P174" s="95" t="s">
        <v>2106</v>
      </c>
      <c r="Q174" s="95" t="s">
        <v>31</v>
      </c>
      <c r="R174" s="95" t="s">
        <v>2221</v>
      </c>
      <c r="S174" s="93">
        <v>42551</v>
      </c>
      <c r="T174" s="93">
        <v>42551</v>
      </c>
      <c r="U174" s="95" t="s">
        <v>2061</v>
      </c>
      <c r="V174" s="95" t="s">
        <v>31</v>
      </c>
    </row>
    <row r="175" spans="1:22" ht="15.75" x14ac:dyDescent="0.3">
      <c r="A175" s="95" t="s">
        <v>370</v>
      </c>
      <c r="B175" s="95" t="s">
        <v>2032</v>
      </c>
      <c r="C175" s="95" t="s">
        <v>1879</v>
      </c>
      <c r="D175" s="95" t="s">
        <v>1880</v>
      </c>
      <c r="E175" s="95" t="s">
        <v>2038</v>
      </c>
      <c r="F175" s="95" t="s">
        <v>2104</v>
      </c>
      <c r="G175" s="95" t="s">
        <v>31</v>
      </c>
      <c r="H175" s="95" t="s">
        <v>1883</v>
      </c>
      <c r="I175" s="95" t="s">
        <v>1880</v>
      </c>
      <c r="J175" s="95" t="s">
        <v>1884</v>
      </c>
      <c r="K175" s="95" t="s">
        <v>1885</v>
      </c>
      <c r="L175" s="96">
        <v>4.91</v>
      </c>
      <c r="M175" s="95" t="s">
        <v>1886</v>
      </c>
      <c r="N175" s="95" t="s">
        <v>2220</v>
      </c>
      <c r="O175" s="95" t="s">
        <v>31</v>
      </c>
      <c r="P175" s="95" t="s">
        <v>2106</v>
      </c>
      <c r="Q175" s="95" t="s">
        <v>31</v>
      </c>
      <c r="R175" s="95" t="s">
        <v>2221</v>
      </c>
      <c r="S175" s="93">
        <v>42582</v>
      </c>
      <c r="T175" s="93">
        <v>42582</v>
      </c>
      <c r="U175" s="95" t="s">
        <v>2061</v>
      </c>
      <c r="V175" s="95" t="s">
        <v>31</v>
      </c>
    </row>
    <row r="176" spans="1:22" ht="15.75" x14ac:dyDescent="0.3">
      <c r="A176" s="95" t="s">
        <v>370</v>
      </c>
      <c r="B176" s="95" t="s">
        <v>2032</v>
      </c>
      <c r="C176" s="95" t="s">
        <v>1879</v>
      </c>
      <c r="D176" s="95" t="s">
        <v>1880</v>
      </c>
      <c r="E176" s="95" t="s">
        <v>2038</v>
      </c>
      <c r="F176" s="95" t="s">
        <v>2104</v>
      </c>
      <c r="G176" s="95" t="s">
        <v>31</v>
      </c>
      <c r="H176" s="95" t="s">
        <v>1883</v>
      </c>
      <c r="I176" s="95" t="s">
        <v>1880</v>
      </c>
      <c r="J176" s="95" t="s">
        <v>1884</v>
      </c>
      <c r="K176" s="95" t="s">
        <v>1885</v>
      </c>
      <c r="L176" s="96">
        <v>3459.43</v>
      </c>
      <c r="M176" s="95" t="s">
        <v>1886</v>
      </c>
      <c r="N176" s="95" t="s">
        <v>2220</v>
      </c>
      <c r="O176" s="95" t="s">
        <v>31</v>
      </c>
      <c r="P176" s="95" t="s">
        <v>2106</v>
      </c>
      <c r="Q176" s="95" t="s">
        <v>31</v>
      </c>
      <c r="R176" s="95" t="s">
        <v>2221</v>
      </c>
      <c r="S176" s="93">
        <v>42613</v>
      </c>
      <c r="T176" s="93">
        <v>42613</v>
      </c>
      <c r="U176" s="95" t="s">
        <v>2061</v>
      </c>
      <c r="V176" s="95" t="s">
        <v>31</v>
      </c>
    </row>
    <row r="177" spans="1:22" ht="15.75" x14ac:dyDescent="0.3">
      <c r="A177" s="95" t="s">
        <v>370</v>
      </c>
      <c r="B177" s="95" t="s">
        <v>2032</v>
      </c>
      <c r="C177" s="95" t="s">
        <v>1879</v>
      </c>
      <c r="D177" s="95" t="s">
        <v>1880</v>
      </c>
      <c r="E177" s="95" t="s">
        <v>2038</v>
      </c>
      <c r="F177" s="95" t="s">
        <v>2207</v>
      </c>
      <c r="G177" s="95" t="s">
        <v>31</v>
      </c>
      <c r="H177" s="95" t="s">
        <v>1883</v>
      </c>
      <c r="I177" s="95" t="s">
        <v>1880</v>
      </c>
      <c r="J177" s="95" t="s">
        <v>1884</v>
      </c>
      <c r="K177" s="95" t="s">
        <v>1885</v>
      </c>
      <c r="L177" s="97">
        <v>3297.64</v>
      </c>
      <c r="M177" s="95" t="s">
        <v>1886</v>
      </c>
      <c r="N177" s="95" t="s">
        <v>31</v>
      </c>
      <c r="O177" s="95" t="s">
        <v>31</v>
      </c>
      <c r="P177" s="95" t="s">
        <v>2208</v>
      </c>
      <c r="Q177" s="95" t="s">
        <v>31</v>
      </c>
      <c r="R177" s="95" t="s">
        <v>2209</v>
      </c>
      <c r="S177" s="93">
        <v>42855</v>
      </c>
      <c r="T177" s="93">
        <v>42855</v>
      </c>
      <c r="U177" s="95" t="s">
        <v>2061</v>
      </c>
      <c r="V177" s="95" t="s">
        <v>31</v>
      </c>
    </row>
    <row r="178" spans="1:22" ht="15.75" x14ac:dyDescent="0.3">
      <c r="A178" s="95" t="s">
        <v>370</v>
      </c>
      <c r="B178" s="95" t="s">
        <v>2032</v>
      </c>
      <c r="C178" s="95" t="s">
        <v>1879</v>
      </c>
      <c r="D178" s="95" t="s">
        <v>1880</v>
      </c>
      <c r="E178" s="95" t="s">
        <v>2038</v>
      </c>
      <c r="F178" s="95" t="s">
        <v>2207</v>
      </c>
      <c r="G178" s="95" t="s">
        <v>31</v>
      </c>
      <c r="H178" s="95" t="s">
        <v>1883</v>
      </c>
      <c r="I178" s="95" t="s">
        <v>1880</v>
      </c>
      <c r="J178" s="95" t="s">
        <v>1884</v>
      </c>
      <c r="K178" s="95" t="s">
        <v>1885</v>
      </c>
      <c r="L178" s="97">
        <v>3297.64</v>
      </c>
      <c r="M178" s="95" t="s">
        <v>1886</v>
      </c>
      <c r="N178" s="95" t="s">
        <v>31</v>
      </c>
      <c r="O178" s="95" t="s">
        <v>31</v>
      </c>
      <c r="P178" s="95" t="s">
        <v>2208</v>
      </c>
      <c r="Q178" s="95" t="s">
        <v>31</v>
      </c>
      <c r="R178" s="95" t="s">
        <v>2209</v>
      </c>
      <c r="S178" s="93">
        <v>42916</v>
      </c>
      <c r="T178" s="93">
        <v>42916</v>
      </c>
      <c r="U178" s="95" t="s">
        <v>2061</v>
      </c>
      <c r="V178" s="95" t="s">
        <v>31</v>
      </c>
    </row>
    <row r="179" spans="1:22" ht="15.75" x14ac:dyDescent="0.3">
      <c r="A179" s="95" t="s">
        <v>370</v>
      </c>
      <c r="B179" s="95" t="s">
        <v>2032</v>
      </c>
      <c r="C179" s="95" t="s">
        <v>1879</v>
      </c>
      <c r="D179" s="95" t="s">
        <v>1880</v>
      </c>
      <c r="E179" s="95" t="s">
        <v>2038</v>
      </c>
      <c r="F179" s="95" t="s">
        <v>2054</v>
      </c>
      <c r="G179" s="95" t="s">
        <v>31</v>
      </c>
      <c r="H179" s="95" t="s">
        <v>1883</v>
      </c>
      <c r="I179" s="95" t="s">
        <v>1880</v>
      </c>
      <c r="J179" s="95" t="s">
        <v>1884</v>
      </c>
      <c r="K179" s="95" t="s">
        <v>1885</v>
      </c>
      <c r="L179" s="97">
        <v>3106.14</v>
      </c>
      <c r="M179" s="95" t="s">
        <v>1886</v>
      </c>
      <c r="N179" s="95" t="s">
        <v>2055</v>
      </c>
      <c r="O179" s="95" t="s">
        <v>31</v>
      </c>
      <c r="P179" s="95" t="s">
        <v>2056</v>
      </c>
      <c r="Q179" s="95" t="s">
        <v>31</v>
      </c>
      <c r="R179" s="95" t="s">
        <v>2057</v>
      </c>
      <c r="S179" s="93">
        <v>42886</v>
      </c>
      <c r="T179" s="93">
        <v>42886</v>
      </c>
      <c r="U179" s="95" t="s">
        <v>2043</v>
      </c>
      <c r="V179" s="95" t="s">
        <v>31</v>
      </c>
    </row>
    <row r="180" spans="1:22" ht="15.75" x14ac:dyDescent="0.3">
      <c r="A180" s="95" t="s">
        <v>370</v>
      </c>
      <c r="B180" s="95" t="s">
        <v>2032</v>
      </c>
      <c r="C180" s="95" t="s">
        <v>1879</v>
      </c>
      <c r="D180" s="95" t="s">
        <v>1880</v>
      </c>
      <c r="E180" s="95" t="s">
        <v>2038</v>
      </c>
      <c r="F180" s="95" t="s">
        <v>2070</v>
      </c>
      <c r="G180" s="95" t="s">
        <v>31</v>
      </c>
      <c r="H180" s="95" t="s">
        <v>1883</v>
      </c>
      <c r="I180" s="95" t="s">
        <v>1880</v>
      </c>
      <c r="J180" s="95" t="s">
        <v>1884</v>
      </c>
      <c r="K180" s="95" t="s">
        <v>1885</v>
      </c>
      <c r="L180" s="97">
        <v>2756.82</v>
      </c>
      <c r="M180" s="95" t="s">
        <v>1886</v>
      </c>
      <c r="N180" s="95" t="s">
        <v>2222</v>
      </c>
      <c r="O180" s="95" t="s">
        <v>31</v>
      </c>
      <c r="P180" s="95" t="s">
        <v>2072</v>
      </c>
      <c r="Q180" s="95" t="s">
        <v>31</v>
      </c>
      <c r="R180" s="95" t="s">
        <v>2223</v>
      </c>
      <c r="S180" s="93">
        <v>42674</v>
      </c>
      <c r="T180" s="93">
        <v>42674</v>
      </c>
      <c r="U180" s="95" t="s">
        <v>2061</v>
      </c>
      <c r="V180" s="95" t="s">
        <v>31</v>
      </c>
    </row>
    <row r="181" spans="1:22" ht="15.75" x14ac:dyDescent="0.3">
      <c r="A181" s="95" t="s">
        <v>370</v>
      </c>
      <c r="B181" s="95" t="s">
        <v>2032</v>
      </c>
      <c r="C181" s="95" t="s">
        <v>1879</v>
      </c>
      <c r="D181" s="95" t="s">
        <v>1880</v>
      </c>
      <c r="E181" s="95" t="s">
        <v>2038</v>
      </c>
      <c r="F181" s="95" t="s">
        <v>2051</v>
      </c>
      <c r="G181" s="95" t="s">
        <v>31</v>
      </c>
      <c r="H181" s="95" t="s">
        <v>1883</v>
      </c>
      <c r="I181" s="95" t="s">
        <v>1880</v>
      </c>
      <c r="J181" s="95" t="s">
        <v>1884</v>
      </c>
      <c r="K181" s="95" t="s">
        <v>1885</v>
      </c>
      <c r="L181" s="97">
        <v>2749.99</v>
      </c>
      <c r="M181" s="95" t="s">
        <v>1886</v>
      </c>
      <c r="N181" s="95" t="s">
        <v>31</v>
      </c>
      <c r="O181" s="95" t="s">
        <v>31</v>
      </c>
      <c r="P181" s="95" t="s">
        <v>2052</v>
      </c>
      <c r="Q181" s="95" t="s">
        <v>31</v>
      </c>
      <c r="R181" s="95" t="s">
        <v>2224</v>
      </c>
      <c r="S181" s="93">
        <v>42674</v>
      </c>
      <c r="T181" s="93">
        <v>42674</v>
      </c>
      <c r="U181" s="95" t="s">
        <v>2061</v>
      </c>
      <c r="V181" s="95" t="s">
        <v>31</v>
      </c>
    </row>
    <row r="182" spans="1:22" ht="15.75" x14ac:dyDescent="0.3">
      <c r="A182" s="95" t="s">
        <v>370</v>
      </c>
      <c r="B182" s="95" t="s">
        <v>2032</v>
      </c>
      <c r="C182" s="95" t="s">
        <v>1879</v>
      </c>
      <c r="D182" s="95" t="s">
        <v>1880</v>
      </c>
      <c r="E182" s="95" t="s">
        <v>2038</v>
      </c>
      <c r="F182" s="95" t="s">
        <v>2070</v>
      </c>
      <c r="G182" s="95" t="s">
        <v>31</v>
      </c>
      <c r="H182" s="95" t="s">
        <v>1883</v>
      </c>
      <c r="I182" s="95" t="s">
        <v>1880</v>
      </c>
      <c r="J182" s="95" t="s">
        <v>1884</v>
      </c>
      <c r="K182" s="95" t="s">
        <v>1885</v>
      </c>
      <c r="L182" s="97">
        <v>2587.61</v>
      </c>
      <c r="M182" s="95" t="s">
        <v>1886</v>
      </c>
      <c r="N182" s="95" t="s">
        <v>2225</v>
      </c>
      <c r="O182" s="95" t="s">
        <v>31</v>
      </c>
      <c r="P182" s="95" t="s">
        <v>2072</v>
      </c>
      <c r="Q182" s="95" t="s">
        <v>31</v>
      </c>
      <c r="R182" s="95" t="s">
        <v>2226</v>
      </c>
      <c r="S182" s="93">
        <v>42674</v>
      </c>
      <c r="T182" s="93">
        <v>42674</v>
      </c>
      <c r="U182" s="95" t="s">
        <v>2061</v>
      </c>
      <c r="V182" s="95" t="s">
        <v>31</v>
      </c>
    </row>
    <row r="183" spans="1:22" ht="15.75" x14ac:dyDescent="0.3">
      <c r="A183" s="95" t="s">
        <v>370</v>
      </c>
      <c r="B183" s="95" t="s">
        <v>2032</v>
      </c>
      <c r="C183" s="95" t="s">
        <v>1879</v>
      </c>
      <c r="D183" s="95" t="s">
        <v>1880</v>
      </c>
      <c r="E183" s="95" t="s">
        <v>2038</v>
      </c>
      <c r="F183" s="95" t="s">
        <v>2104</v>
      </c>
      <c r="G183" s="95" t="s">
        <v>31</v>
      </c>
      <c r="H183" s="95" t="s">
        <v>1883</v>
      </c>
      <c r="I183" s="95" t="s">
        <v>1880</v>
      </c>
      <c r="J183" s="95" t="s">
        <v>1884</v>
      </c>
      <c r="K183" s="95" t="s">
        <v>1885</v>
      </c>
      <c r="L183" s="96">
        <v>137635.54</v>
      </c>
      <c r="M183" s="95" t="s">
        <v>1886</v>
      </c>
      <c r="N183" s="95" t="s">
        <v>2227</v>
      </c>
      <c r="O183" s="95" t="s">
        <v>31</v>
      </c>
      <c r="P183" s="95" t="s">
        <v>2106</v>
      </c>
      <c r="Q183" s="95" t="s">
        <v>31</v>
      </c>
      <c r="R183" s="95" t="s">
        <v>2228</v>
      </c>
      <c r="S183" s="93">
        <v>42490</v>
      </c>
      <c r="T183" s="93">
        <v>42490</v>
      </c>
      <c r="U183" s="95" t="s">
        <v>2061</v>
      </c>
      <c r="V183" s="95" t="s">
        <v>31</v>
      </c>
    </row>
    <row r="184" spans="1:22" ht="15.75" x14ac:dyDescent="0.3">
      <c r="A184" s="95" t="s">
        <v>370</v>
      </c>
      <c r="B184" s="95" t="s">
        <v>2032</v>
      </c>
      <c r="C184" s="95" t="s">
        <v>1879</v>
      </c>
      <c r="D184" s="95" t="s">
        <v>1880</v>
      </c>
      <c r="E184" s="95" t="s">
        <v>2038</v>
      </c>
      <c r="F184" s="95" t="s">
        <v>2104</v>
      </c>
      <c r="G184" s="95" t="s">
        <v>31</v>
      </c>
      <c r="H184" s="95" t="s">
        <v>1883</v>
      </c>
      <c r="I184" s="95" t="s">
        <v>1880</v>
      </c>
      <c r="J184" s="95" t="s">
        <v>1884</v>
      </c>
      <c r="K184" s="95" t="s">
        <v>1885</v>
      </c>
      <c r="L184" s="96">
        <v>356.92</v>
      </c>
      <c r="M184" s="95" t="s">
        <v>1886</v>
      </c>
      <c r="N184" s="95" t="s">
        <v>2227</v>
      </c>
      <c r="O184" s="95" t="s">
        <v>31</v>
      </c>
      <c r="P184" s="95" t="s">
        <v>2106</v>
      </c>
      <c r="Q184" s="95" t="s">
        <v>31</v>
      </c>
      <c r="R184" s="95" t="s">
        <v>2228</v>
      </c>
      <c r="S184" s="93">
        <v>42521</v>
      </c>
      <c r="T184" s="93">
        <v>42521</v>
      </c>
      <c r="U184" s="95" t="s">
        <v>2061</v>
      </c>
      <c r="V184" s="95" t="s">
        <v>31</v>
      </c>
    </row>
    <row r="185" spans="1:22" ht="15.75" x14ac:dyDescent="0.3">
      <c r="A185" s="95" t="s">
        <v>370</v>
      </c>
      <c r="B185" s="95" t="s">
        <v>2032</v>
      </c>
      <c r="C185" s="95" t="s">
        <v>1879</v>
      </c>
      <c r="D185" s="95" t="s">
        <v>1880</v>
      </c>
      <c r="E185" s="95" t="s">
        <v>2038</v>
      </c>
      <c r="F185" s="95" t="s">
        <v>2104</v>
      </c>
      <c r="G185" s="95" t="s">
        <v>31</v>
      </c>
      <c r="H185" s="95" t="s">
        <v>1883</v>
      </c>
      <c r="I185" s="95" t="s">
        <v>1880</v>
      </c>
      <c r="J185" s="95" t="s">
        <v>1884</v>
      </c>
      <c r="K185" s="95" t="s">
        <v>1885</v>
      </c>
      <c r="L185" s="96">
        <v>910.55</v>
      </c>
      <c r="M185" s="95" t="s">
        <v>1886</v>
      </c>
      <c r="N185" s="95" t="s">
        <v>2227</v>
      </c>
      <c r="O185" s="95" t="s">
        <v>31</v>
      </c>
      <c r="P185" s="95" t="s">
        <v>2106</v>
      </c>
      <c r="Q185" s="95" t="s">
        <v>31</v>
      </c>
      <c r="R185" s="95" t="s">
        <v>2228</v>
      </c>
      <c r="S185" s="93">
        <v>42551</v>
      </c>
      <c r="T185" s="93">
        <v>42551</v>
      </c>
      <c r="U185" s="95" t="s">
        <v>2061</v>
      </c>
      <c r="V185" s="95" t="s">
        <v>31</v>
      </c>
    </row>
    <row r="186" spans="1:22" ht="15.75" x14ac:dyDescent="0.3">
      <c r="A186" s="95" t="s">
        <v>370</v>
      </c>
      <c r="B186" s="95" t="s">
        <v>2032</v>
      </c>
      <c r="C186" s="95" t="s">
        <v>1879</v>
      </c>
      <c r="D186" s="95" t="s">
        <v>1880</v>
      </c>
      <c r="E186" s="95" t="s">
        <v>2038</v>
      </c>
      <c r="F186" s="95" t="s">
        <v>2104</v>
      </c>
      <c r="G186" s="95" t="s">
        <v>31</v>
      </c>
      <c r="H186" s="95" t="s">
        <v>1883</v>
      </c>
      <c r="I186" s="95" t="s">
        <v>1880</v>
      </c>
      <c r="J186" s="95" t="s">
        <v>1884</v>
      </c>
      <c r="K186" s="95" t="s">
        <v>1885</v>
      </c>
      <c r="L186" s="96">
        <v>4.91</v>
      </c>
      <c r="M186" s="95" t="s">
        <v>1886</v>
      </c>
      <c r="N186" s="95" t="s">
        <v>2227</v>
      </c>
      <c r="O186" s="95" t="s">
        <v>31</v>
      </c>
      <c r="P186" s="95" t="s">
        <v>2106</v>
      </c>
      <c r="Q186" s="95" t="s">
        <v>31</v>
      </c>
      <c r="R186" s="95" t="s">
        <v>2228</v>
      </c>
      <c r="S186" s="93">
        <v>42582</v>
      </c>
      <c r="T186" s="93">
        <v>42582</v>
      </c>
      <c r="U186" s="95" t="s">
        <v>2061</v>
      </c>
      <c r="V186" s="95" t="s">
        <v>31</v>
      </c>
    </row>
    <row r="187" spans="1:22" ht="15.75" x14ac:dyDescent="0.3">
      <c r="A187" s="95" t="s">
        <v>370</v>
      </c>
      <c r="B187" s="95" t="s">
        <v>2032</v>
      </c>
      <c r="C187" s="95" t="s">
        <v>1879</v>
      </c>
      <c r="D187" s="95" t="s">
        <v>1880</v>
      </c>
      <c r="E187" s="95" t="s">
        <v>2038</v>
      </c>
      <c r="F187" s="95" t="s">
        <v>2104</v>
      </c>
      <c r="G187" s="95" t="s">
        <v>31</v>
      </c>
      <c r="H187" s="95" t="s">
        <v>1883</v>
      </c>
      <c r="I187" s="95" t="s">
        <v>1880</v>
      </c>
      <c r="J187" s="95" t="s">
        <v>1884</v>
      </c>
      <c r="K187" s="95" t="s">
        <v>1885</v>
      </c>
      <c r="L187" s="96">
        <v>3459.43</v>
      </c>
      <c r="M187" s="95" t="s">
        <v>1886</v>
      </c>
      <c r="N187" s="95" t="s">
        <v>2227</v>
      </c>
      <c r="O187" s="95" t="s">
        <v>31</v>
      </c>
      <c r="P187" s="95" t="s">
        <v>2106</v>
      </c>
      <c r="Q187" s="95" t="s">
        <v>31</v>
      </c>
      <c r="R187" s="95" t="s">
        <v>2228</v>
      </c>
      <c r="S187" s="93">
        <v>42613</v>
      </c>
      <c r="T187" s="93">
        <v>42613</v>
      </c>
      <c r="U187" s="95" t="s">
        <v>2061</v>
      </c>
      <c r="V187" s="95" t="s">
        <v>31</v>
      </c>
    </row>
    <row r="188" spans="1:22" ht="15.75" x14ac:dyDescent="0.3">
      <c r="A188" s="95" t="s">
        <v>370</v>
      </c>
      <c r="B188" s="95" t="s">
        <v>2032</v>
      </c>
      <c r="C188" s="95" t="s">
        <v>1879</v>
      </c>
      <c r="D188" s="95" t="s">
        <v>1880</v>
      </c>
      <c r="E188" s="95" t="s">
        <v>2038</v>
      </c>
      <c r="F188" s="95" t="s">
        <v>2054</v>
      </c>
      <c r="G188" s="95" t="s">
        <v>31</v>
      </c>
      <c r="H188" s="95" t="s">
        <v>1883</v>
      </c>
      <c r="I188" s="95" t="s">
        <v>1880</v>
      </c>
      <c r="J188" s="95" t="s">
        <v>1884</v>
      </c>
      <c r="K188" s="95" t="s">
        <v>1885</v>
      </c>
      <c r="L188" s="97">
        <v>2503.87</v>
      </c>
      <c r="M188" s="95" t="s">
        <v>1886</v>
      </c>
      <c r="N188" s="95" t="s">
        <v>2115</v>
      </c>
      <c r="O188" s="95" t="s">
        <v>31</v>
      </c>
      <c r="P188" s="95" t="s">
        <v>2056</v>
      </c>
      <c r="Q188" s="95" t="s">
        <v>31</v>
      </c>
      <c r="R188" s="95" t="s">
        <v>2116</v>
      </c>
      <c r="S188" s="93">
        <v>42674</v>
      </c>
      <c r="T188" s="93">
        <v>42674</v>
      </c>
      <c r="U188" s="95" t="s">
        <v>2061</v>
      </c>
      <c r="V188" s="95" t="s">
        <v>31</v>
      </c>
    </row>
    <row r="189" spans="1:22" ht="15.75" x14ac:dyDescent="0.3">
      <c r="A189" s="95" t="s">
        <v>370</v>
      </c>
      <c r="B189" s="95" t="s">
        <v>2032</v>
      </c>
      <c r="C189" s="95" t="s">
        <v>1879</v>
      </c>
      <c r="D189" s="95" t="s">
        <v>1880</v>
      </c>
      <c r="E189" s="95" t="s">
        <v>2038</v>
      </c>
      <c r="F189" s="95" t="s">
        <v>2054</v>
      </c>
      <c r="G189" s="95" t="s">
        <v>31</v>
      </c>
      <c r="H189" s="95" t="s">
        <v>1883</v>
      </c>
      <c r="I189" s="95" t="s">
        <v>1880</v>
      </c>
      <c r="J189" s="95" t="s">
        <v>1884</v>
      </c>
      <c r="K189" s="95" t="s">
        <v>1885</v>
      </c>
      <c r="L189" s="97">
        <v>2503.87</v>
      </c>
      <c r="M189" s="95" t="s">
        <v>1886</v>
      </c>
      <c r="N189" s="95" t="s">
        <v>2131</v>
      </c>
      <c r="O189" s="95" t="s">
        <v>31</v>
      </c>
      <c r="P189" s="95" t="s">
        <v>2056</v>
      </c>
      <c r="Q189" s="95" t="s">
        <v>31</v>
      </c>
      <c r="R189" s="95" t="s">
        <v>2132</v>
      </c>
      <c r="S189" s="93">
        <v>42674</v>
      </c>
      <c r="T189" s="93">
        <v>42674</v>
      </c>
      <c r="U189" s="95" t="s">
        <v>2061</v>
      </c>
      <c r="V189" s="95" t="s">
        <v>31</v>
      </c>
    </row>
    <row r="190" spans="1:22" ht="15.75" x14ac:dyDescent="0.3">
      <c r="A190" s="95" t="s">
        <v>370</v>
      </c>
      <c r="B190" s="95" t="s">
        <v>2032</v>
      </c>
      <c r="C190" s="95" t="s">
        <v>1879</v>
      </c>
      <c r="D190" s="95" t="s">
        <v>1880</v>
      </c>
      <c r="E190" s="95" t="s">
        <v>2038</v>
      </c>
      <c r="F190" s="95" t="s">
        <v>2054</v>
      </c>
      <c r="G190" s="95" t="s">
        <v>31</v>
      </c>
      <c r="H190" s="95" t="s">
        <v>1883</v>
      </c>
      <c r="I190" s="95" t="s">
        <v>1880</v>
      </c>
      <c r="J190" s="95" t="s">
        <v>1884</v>
      </c>
      <c r="K190" s="95" t="s">
        <v>1885</v>
      </c>
      <c r="L190" s="97">
        <v>2503.87</v>
      </c>
      <c r="M190" s="95" t="s">
        <v>1886</v>
      </c>
      <c r="N190" s="95" t="s">
        <v>2170</v>
      </c>
      <c r="O190" s="95" t="s">
        <v>31</v>
      </c>
      <c r="P190" s="95" t="s">
        <v>2056</v>
      </c>
      <c r="Q190" s="95" t="s">
        <v>31</v>
      </c>
      <c r="R190" s="95" t="s">
        <v>2171</v>
      </c>
      <c r="S190" s="93">
        <v>42674</v>
      </c>
      <c r="T190" s="93">
        <v>42674</v>
      </c>
      <c r="U190" s="95" t="s">
        <v>2061</v>
      </c>
      <c r="V190" s="95" t="s">
        <v>31</v>
      </c>
    </row>
    <row r="191" spans="1:22" ht="15.75" x14ac:dyDescent="0.3">
      <c r="A191" s="95" t="s">
        <v>370</v>
      </c>
      <c r="B191" s="95" t="s">
        <v>2032</v>
      </c>
      <c r="C191" s="95" t="s">
        <v>1879</v>
      </c>
      <c r="D191" s="95" t="s">
        <v>1880</v>
      </c>
      <c r="E191" s="95" t="s">
        <v>2038</v>
      </c>
      <c r="F191" s="95" t="s">
        <v>2054</v>
      </c>
      <c r="G191" s="95" t="s">
        <v>31</v>
      </c>
      <c r="H191" s="95" t="s">
        <v>1883</v>
      </c>
      <c r="I191" s="95" t="s">
        <v>1880</v>
      </c>
      <c r="J191" s="95" t="s">
        <v>1884</v>
      </c>
      <c r="K191" s="95" t="s">
        <v>1885</v>
      </c>
      <c r="L191" s="97">
        <v>2481.91</v>
      </c>
      <c r="M191" s="95" t="s">
        <v>1886</v>
      </c>
      <c r="N191" s="95" t="s">
        <v>2055</v>
      </c>
      <c r="O191" s="95" t="s">
        <v>31</v>
      </c>
      <c r="P191" s="95" t="s">
        <v>2056</v>
      </c>
      <c r="Q191" s="95" t="s">
        <v>31</v>
      </c>
      <c r="R191" s="95" t="s">
        <v>2057</v>
      </c>
      <c r="S191" s="93">
        <v>42916</v>
      </c>
      <c r="T191" s="93">
        <v>42916</v>
      </c>
      <c r="U191" s="95" t="s">
        <v>2043</v>
      </c>
      <c r="V191" s="95" t="s">
        <v>31</v>
      </c>
    </row>
    <row r="192" spans="1:22" ht="15.75" x14ac:dyDescent="0.3">
      <c r="A192" s="95" t="s">
        <v>370</v>
      </c>
      <c r="B192" s="95" t="s">
        <v>2032</v>
      </c>
      <c r="C192" s="95" t="s">
        <v>1879</v>
      </c>
      <c r="D192" s="95" t="s">
        <v>1880</v>
      </c>
      <c r="E192" s="95" t="s">
        <v>2038</v>
      </c>
      <c r="F192" s="95" t="s">
        <v>2070</v>
      </c>
      <c r="G192" s="95" t="s">
        <v>31</v>
      </c>
      <c r="H192" s="95" t="s">
        <v>1883</v>
      </c>
      <c r="I192" s="95" t="s">
        <v>1880</v>
      </c>
      <c r="J192" s="95" t="s">
        <v>1884</v>
      </c>
      <c r="K192" s="95" t="s">
        <v>1885</v>
      </c>
      <c r="L192" s="97">
        <v>2421.81</v>
      </c>
      <c r="M192" s="95" t="s">
        <v>1886</v>
      </c>
      <c r="N192" s="95" t="s">
        <v>2229</v>
      </c>
      <c r="O192" s="95" t="s">
        <v>31</v>
      </c>
      <c r="P192" s="95" t="s">
        <v>2072</v>
      </c>
      <c r="Q192" s="95" t="s">
        <v>31</v>
      </c>
      <c r="R192" s="95" t="s">
        <v>2230</v>
      </c>
      <c r="S192" s="93">
        <v>42674</v>
      </c>
      <c r="T192" s="93">
        <v>42674</v>
      </c>
      <c r="U192" s="95" t="s">
        <v>2061</v>
      </c>
      <c r="V192" s="95" t="s">
        <v>31</v>
      </c>
    </row>
    <row r="193" spans="1:22" ht="15.75" x14ac:dyDescent="0.3">
      <c r="A193" s="95" t="s">
        <v>370</v>
      </c>
      <c r="B193" s="95" t="s">
        <v>2032</v>
      </c>
      <c r="C193" s="95" t="s">
        <v>1879</v>
      </c>
      <c r="D193" s="95" t="s">
        <v>1880</v>
      </c>
      <c r="E193" s="95" t="s">
        <v>2038</v>
      </c>
      <c r="F193" s="95" t="s">
        <v>2070</v>
      </c>
      <c r="G193" s="95" t="s">
        <v>31</v>
      </c>
      <c r="H193" s="95" t="s">
        <v>1883</v>
      </c>
      <c r="I193" s="95" t="s">
        <v>1880</v>
      </c>
      <c r="J193" s="95" t="s">
        <v>1884</v>
      </c>
      <c r="K193" s="95" t="s">
        <v>1885</v>
      </c>
      <c r="L193" s="97">
        <v>2421.81</v>
      </c>
      <c r="M193" s="95" t="s">
        <v>1886</v>
      </c>
      <c r="N193" s="95" t="s">
        <v>2231</v>
      </c>
      <c r="O193" s="95" t="s">
        <v>31</v>
      </c>
      <c r="P193" s="95" t="s">
        <v>2072</v>
      </c>
      <c r="Q193" s="95" t="s">
        <v>31</v>
      </c>
      <c r="R193" s="95" t="s">
        <v>2232</v>
      </c>
      <c r="S193" s="93">
        <v>42674</v>
      </c>
      <c r="T193" s="93">
        <v>42674</v>
      </c>
      <c r="U193" s="95" t="s">
        <v>2061</v>
      </c>
      <c r="V193" s="95" t="s">
        <v>31</v>
      </c>
    </row>
    <row r="194" spans="1:22" ht="15.75" x14ac:dyDescent="0.3">
      <c r="A194" s="95" t="s">
        <v>370</v>
      </c>
      <c r="B194" s="95" t="s">
        <v>2032</v>
      </c>
      <c r="C194" s="95" t="s">
        <v>1879</v>
      </c>
      <c r="D194" s="95" t="s">
        <v>1880</v>
      </c>
      <c r="E194" s="95" t="s">
        <v>2038</v>
      </c>
      <c r="F194" s="95" t="s">
        <v>2104</v>
      </c>
      <c r="G194" s="95" t="s">
        <v>31</v>
      </c>
      <c r="H194" s="95" t="s">
        <v>1883</v>
      </c>
      <c r="I194" s="95" t="s">
        <v>1880</v>
      </c>
      <c r="J194" s="95" t="s">
        <v>1884</v>
      </c>
      <c r="K194" s="95" t="s">
        <v>1885</v>
      </c>
      <c r="L194" s="96">
        <v>137635.54</v>
      </c>
      <c r="M194" s="95" t="s">
        <v>1886</v>
      </c>
      <c r="N194" s="95" t="s">
        <v>2233</v>
      </c>
      <c r="O194" s="95" t="s">
        <v>31</v>
      </c>
      <c r="P194" s="95" t="s">
        <v>2106</v>
      </c>
      <c r="Q194" s="95" t="s">
        <v>31</v>
      </c>
      <c r="R194" s="95" t="s">
        <v>2234</v>
      </c>
      <c r="S194" s="93">
        <v>42490</v>
      </c>
      <c r="T194" s="93">
        <v>42490</v>
      </c>
      <c r="U194" s="95" t="s">
        <v>2061</v>
      </c>
      <c r="V194" s="95" t="s">
        <v>31</v>
      </c>
    </row>
    <row r="195" spans="1:22" ht="15.75" x14ac:dyDescent="0.3">
      <c r="A195" s="95" t="s">
        <v>370</v>
      </c>
      <c r="B195" s="95" t="s">
        <v>2032</v>
      </c>
      <c r="C195" s="95" t="s">
        <v>1879</v>
      </c>
      <c r="D195" s="95" t="s">
        <v>1880</v>
      </c>
      <c r="E195" s="95" t="s">
        <v>2038</v>
      </c>
      <c r="F195" s="95" t="s">
        <v>2104</v>
      </c>
      <c r="G195" s="95" t="s">
        <v>31</v>
      </c>
      <c r="H195" s="95" t="s">
        <v>1883</v>
      </c>
      <c r="I195" s="95" t="s">
        <v>1880</v>
      </c>
      <c r="J195" s="95" t="s">
        <v>1884</v>
      </c>
      <c r="K195" s="95" t="s">
        <v>1885</v>
      </c>
      <c r="L195" s="96">
        <v>356.92</v>
      </c>
      <c r="M195" s="95" t="s">
        <v>1886</v>
      </c>
      <c r="N195" s="95" t="s">
        <v>2233</v>
      </c>
      <c r="O195" s="95" t="s">
        <v>31</v>
      </c>
      <c r="P195" s="95" t="s">
        <v>2106</v>
      </c>
      <c r="Q195" s="95" t="s">
        <v>31</v>
      </c>
      <c r="R195" s="95" t="s">
        <v>2234</v>
      </c>
      <c r="S195" s="93">
        <v>42521</v>
      </c>
      <c r="T195" s="93">
        <v>42521</v>
      </c>
      <c r="U195" s="95" t="s">
        <v>2061</v>
      </c>
      <c r="V195" s="95" t="s">
        <v>31</v>
      </c>
    </row>
    <row r="196" spans="1:22" ht="15.75" x14ac:dyDescent="0.3">
      <c r="A196" s="95" t="s">
        <v>370</v>
      </c>
      <c r="B196" s="95" t="s">
        <v>2032</v>
      </c>
      <c r="C196" s="95" t="s">
        <v>1879</v>
      </c>
      <c r="D196" s="95" t="s">
        <v>1880</v>
      </c>
      <c r="E196" s="95" t="s">
        <v>2038</v>
      </c>
      <c r="F196" s="95" t="s">
        <v>2104</v>
      </c>
      <c r="G196" s="95" t="s">
        <v>31</v>
      </c>
      <c r="H196" s="95" t="s">
        <v>1883</v>
      </c>
      <c r="I196" s="95" t="s">
        <v>1880</v>
      </c>
      <c r="J196" s="95" t="s">
        <v>1884</v>
      </c>
      <c r="K196" s="95" t="s">
        <v>1885</v>
      </c>
      <c r="L196" s="96">
        <v>910.55</v>
      </c>
      <c r="M196" s="95" t="s">
        <v>1886</v>
      </c>
      <c r="N196" s="95" t="s">
        <v>2233</v>
      </c>
      <c r="O196" s="95" t="s">
        <v>31</v>
      </c>
      <c r="P196" s="95" t="s">
        <v>2106</v>
      </c>
      <c r="Q196" s="95" t="s">
        <v>31</v>
      </c>
      <c r="R196" s="95" t="s">
        <v>2234</v>
      </c>
      <c r="S196" s="93">
        <v>42551</v>
      </c>
      <c r="T196" s="93">
        <v>42551</v>
      </c>
      <c r="U196" s="95" t="s">
        <v>2061</v>
      </c>
      <c r="V196" s="95" t="s">
        <v>31</v>
      </c>
    </row>
    <row r="197" spans="1:22" ht="15.75" x14ac:dyDescent="0.3">
      <c r="A197" s="95" t="s">
        <v>370</v>
      </c>
      <c r="B197" s="95" t="s">
        <v>2032</v>
      </c>
      <c r="C197" s="95" t="s">
        <v>1879</v>
      </c>
      <c r="D197" s="95" t="s">
        <v>1880</v>
      </c>
      <c r="E197" s="95" t="s">
        <v>2038</v>
      </c>
      <c r="F197" s="95" t="s">
        <v>2104</v>
      </c>
      <c r="G197" s="95" t="s">
        <v>31</v>
      </c>
      <c r="H197" s="95" t="s">
        <v>1883</v>
      </c>
      <c r="I197" s="95" t="s">
        <v>1880</v>
      </c>
      <c r="J197" s="95" t="s">
        <v>1884</v>
      </c>
      <c r="K197" s="95" t="s">
        <v>1885</v>
      </c>
      <c r="L197" s="96">
        <v>4.91</v>
      </c>
      <c r="M197" s="95" t="s">
        <v>1886</v>
      </c>
      <c r="N197" s="95" t="s">
        <v>2233</v>
      </c>
      <c r="O197" s="95" t="s">
        <v>31</v>
      </c>
      <c r="P197" s="95" t="s">
        <v>2106</v>
      </c>
      <c r="Q197" s="95" t="s">
        <v>31</v>
      </c>
      <c r="R197" s="95" t="s">
        <v>2234</v>
      </c>
      <c r="S197" s="93">
        <v>42582</v>
      </c>
      <c r="T197" s="93">
        <v>42582</v>
      </c>
      <c r="U197" s="95" t="s">
        <v>2061</v>
      </c>
      <c r="V197" s="95" t="s">
        <v>31</v>
      </c>
    </row>
    <row r="198" spans="1:22" ht="15.75" x14ac:dyDescent="0.3">
      <c r="A198" s="95" t="s">
        <v>370</v>
      </c>
      <c r="B198" s="95" t="s">
        <v>2032</v>
      </c>
      <c r="C198" s="95" t="s">
        <v>1879</v>
      </c>
      <c r="D198" s="95" t="s">
        <v>1880</v>
      </c>
      <c r="E198" s="95" t="s">
        <v>2038</v>
      </c>
      <c r="F198" s="95" t="s">
        <v>2104</v>
      </c>
      <c r="G198" s="95" t="s">
        <v>31</v>
      </c>
      <c r="H198" s="95" t="s">
        <v>1883</v>
      </c>
      <c r="I198" s="95" t="s">
        <v>1880</v>
      </c>
      <c r="J198" s="95" t="s">
        <v>1884</v>
      </c>
      <c r="K198" s="95" t="s">
        <v>1885</v>
      </c>
      <c r="L198" s="96">
        <v>3459.43</v>
      </c>
      <c r="M198" s="95" t="s">
        <v>1886</v>
      </c>
      <c r="N198" s="95" t="s">
        <v>2233</v>
      </c>
      <c r="O198" s="95" t="s">
        <v>31</v>
      </c>
      <c r="P198" s="95" t="s">
        <v>2106</v>
      </c>
      <c r="Q198" s="95" t="s">
        <v>31</v>
      </c>
      <c r="R198" s="95" t="s">
        <v>2234</v>
      </c>
      <c r="S198" s="93">
        <v>42613</v>
      </c>
      <c r="T198" s="93">
        <v>42613</v>
      </c>
      <c r="U198" s="95" t="s">
        <v>2061</v>
      </c>
      <c r="V198" s="95" t="s">
        <v>31</v>
      </c>
    </row>
    <row r="199" spans="1:22" ht="15.75" x14ac:dyDescent="0.3">
      <c r="A199" s="95" t="s">
        <v>370</v>
      </c>
      <c r="B199" s="95" t="s">
        <v>2032</v>
      </c>
      <c r="C199" s="95" t="s">
        <v>1879</v>
      </c>
      <c r="D199" s="95" t="s">
        <v>1880</v>
      </c>
      <c r="E199" s="95" t="s">
        <v>2038</v>
      </c>
      <c r="F199" s="95" t="s">
        <v>2070</v>
      </c>
      <c r="G199" s="95" t="s">
        <v>31</v>
      </c>
      <c r="H199" s="95" t="s">
        <v>1883</v>
      </c>
      <c r="I199" s="95" t="s">
        <v>1880</v>
      </c>
      <c r="J199" s="95" t="s">
        <v>1884</v>
      </c>
      <c r="K199" s="95" t="s">
        <v>1885</v>
      </c>
      <c r="L199" s="97">
        <v>2363.6999999999998</v>
      </c>
      <c r="M199" s="95" t="s">
        <v>1886</v>
      </c>
      <c r="N199" s="95" t="s">
        <v>2235</v>
      </c>
      <c r="O199" s="95" t="s">
        <v>31</v>
      </c>
      <c r="P199" s="95" t="s">
        <v>2072</v>
      </c>
      <c r="Q199" s="95" t="s">
        <v>31</v>
      </c>
      <c r="R199" s="95" t="s">
        <v>2236</v>
      </c>
      <c r="S199" s="93">
        <v>42674</v>
      </c>
      <c r="T199" s="93">
        <v>42674</v>
      </c>
      <c r="U199" s="95" t="s">
        <v>2061</v>
      </c>
      <c r="V199" s="95" t="s">
        <v>31</v>
      </c>
    </row>
    <row r="200" spans="1:22" ht="15.75" x14ac:dyDescent="0.3">
      <c r="A200" s="95" t="s">
        <v>370</v>
      </c>
      <c r="B200" s="95" t="s">
        <v>2032</v>
      </c>
      <c r="C200" s="95" t="s">
        <v>1879</v>
      </c>
      <c r="D200" s="95" t="s">
        <v>1880</v>
      </c>
      <c r="E200" s="95" t="s">
        <v>2033</v>
      </c>
      <c r="F200" s="95" t="s">
        <v>2058</v>
      </c>
      <c r="G200" s="95" t="s">
        <v>31</v>
      </c>
      <c r="H200" s="95" t="s">
        <v>1883</v>
      </c>
      <c r="I200" s="95" t="s">
        <v>1880</v>
      </c>
      <c r="J200" s="95" t="s">
        <v>1884</v>
      </c>
      <c r="K200" s="95" t="s">
        <v>1885</v>
      </c>
      <c r="L200" s="97">
        <v>2189.38</v>
      </c>
      <c r="M200" s="95" t="s">
        <v>2002</v>
      </c>
      <c r="N200" s="95" t="s">
        <v>31</v>
      </c>
      <c r="O200" s="95" t="s">
        <v>31</v>
      </c>
      <c r="P200" s="95" t="s">
        <v>2059</v>
      </c>
      <c r="Q200" s="95" t="s">
        <v>31</v>
      </c>
      <c r="R200" s="95" t="s">
        <v>2060</v>
      </c>
      <c r="S200" s="93">
        <v>42674</v>
      </c>
      <c r="T200" s="93">
        <v>42674</v>
      </c>
      <c r="U200" s="95" t="s">
        <v>2061</v>
      </c>
      <c r="V200" s="95" t="s">
        <v>31</v>
      </c>
    </row>
    <row r="201" spans="1:22" ht="15.75" x14ac:dyDescent="0.3">
      <c r="A201" s="95" t="s">
        <v>370</v>
      </c>
      <c r="B201" s="95" t="s">
        <v>2032</v>
      </c>
      <c r="C201" s="95" t="s">
        <v>1879</v>
      </c>
      <c r="D201" s="95" t="s">
        <v>1880</v>
      </c>
      <c r="E201" s="95" t="s">
        <v>2038</v>
      </c>
      <c r="F201" s="95" t="s">
        <v>2207</v>
      </c>
      <c r="G201" s="95" t="s">
        <v>31</v>
      </c>
      <c r="H201" s="95" t="s">
        <v>1883</v>
      </c>
      <c r="I201" s="95" t="s">
        <v>1880</v>
      </c>
      <c r="J201" s="95" t="s">
        <v>1884</v>
      </c>
      <c r="K201" s="95" t="s">
        <v>1885</v>
      </c>
      <c r="L201" s="97">
        <v>2093.7399999999998</v>
      </c>
      <c r="M201" s="95" t="s">
        <v>1886</v>
      </c>
      <c r="N201" s="95" t="s">
        <v>31</v>
      </c>
      <c r="O201" s="95" t="s">
        <v>31</v>
      </c>
      <c r="P201" s="95" t="s">
        <v>2208</v>
      </c>
      <c r="Q201" s="95" t="s">
        <v>31</v>
      </c>
      <c r="R201" s="95" t="s">
        <v>2209</v>
      </c>
      <c r="S201" s="93">
        <v>42704</v>
      </c>
      <c r="T201" s="93">
        <v>42704</v>
      </c>
      <c r="U201" s="95" t="s">
        <v>2061</v>
      </c>
      <c r="V201" s="95" t="s">
        <v>31</v>
      </c>
    </row>
    <row r="202" spans="1:22" ht="15.75" x14ac:dyDescent="0.3">
      <c r="A202" s="95" t="s">
        <v>370</v>
      </c>
      <c r="B202" s="95" t="s">
        <v>2032</v>
      </c>
      <c r="C202" s="95" t="s">
        <v>1879</v>
      </c>
      <c r="D202" s="95" t="s">
        <v>1880</v>
      </c>
      <c r="E202" s="95" t="s">
        <v>2038</v>
      </c>
      <c r="F202" s="95" t="s">
        <v>2062</v>
      </c>
      <c r="G202" s="95" t="s">
        <v>31</v>
      </c>
      <c r="H202" s="95" t="s">
        <v>1883</v>
      </c>
      <c r="I202" s="95" t="s">
        <v>1880</v>
      </c>
      <c r="J202" s="95" t="s">
        <v>1884</v>
      </c>
      <c r="K202" s="95" t="s">
        <v>1885</v>
      </c>
      <c r="L202" s="97">
        <v>1972.96</v>
      </c>
      <c r="M202" s="95" t="s">
        <v>1886</v>
      </c>
      <c r="N202" s="95" t="s">
        <v>2063</v>
      </c>
      <c r="O202" s="95" t="s">
        <v>31</v>
      </c>
      <c r="P202" s="95" t="s">
        <v>2064</v>
      </c>
      <c r="Q202" s="95" t="s">
        <v>31</v>
      </c>
      <c r="R202" s="95" t="s">
        <v>2065</v>
      </c>
      <c r="S202" s="93">
        <v>42886</v>
      </c>
      <c r="T202" s="93">
        <v>42886</v>
      </c>
      <c r="U202" s="95" t="s">
        <v>2043</v>
      </c>
      <c r="V202" s="95" t="s">
        <v>31</v>
      </c>
    </row>
    <row r="203" spans="1:22" ht="15.75" x14ac:dyDescent="0.3">
      <c r="A203" s="95" t="s">
        <v>370</v>
      </c>
      <c r="B203" s="95" t="s">
        <v>2032</v>
      </c>
      <c r="C203" s="95" t="s">
        <v>1879</v>
      </c>
      <c r="D203" s="95" t="s">
        <v>1880</v>
      </c>
      <c r="E203" s="95" t="s">
        <v>2038</v>
      </c>
      <c r="F203" s="95" t="s">
        <v>2062</v>
      </c>
      <c r="G203" s="95" t="s">
        <v>31</v>
      </c>
      <c r="H203" s="95" t="s">
        <v>1883</v>
      </c>
      <c r="I203" s="95" t="s">
        <v>1880</v>
      </c>
      <c r="J203" s="95" t="s">
        <v>1884</v>
      </c>
      <c r="K203" s="95" t="s">
        <v>1885</v>
      </c>
      <c r="L203" s="97">
        <v>1972.96</v>
      </c>
      <c r="M203" s="95" t="s">
        <v>1886</v>
      </c>
      <c r="N203" s="95" t="s">
        <v>2066</v>
      </c>
      <c r="O203" s="95" t="s">
        <v>31</v>
      </c>
      <c r="P203" s="95" t="s">
        <v>2064</v>
      </c>
      <c r="Q203" s="95" t="s">
        <v>31</v>
      </c>
      <c r="R203" s="95" t="s">
        <v>2067</v>
      </c>
      <c r="S203" s="93">
        <v>42886</v>
      </c>
      <c r="T203" s="93">
        <v>42886</v>
      </c>
      <c r="U203" s="95" t="s">
        <v>2043</v>
      </c>
      <c r="V203" s="95" t="s">
        <v>31</v>
      </c>
    </row>
    <row r="204" spans="1:22" ht="15.75" x14ac:dyDescent="0.3">
      <c r="A204" s="95" t="s">
        <v>370</v>
      </c>
      <c r="B204" s="95" t="s">
        <v>2032</v>
      </c>
      <c r="C204" s="95" t="s">
        <v>1879</v>
      </c>
      <c r="D204" s="95" t="s">
        <v>1880</v>
      </c>
      <c r="E204" s="95" t="s">
        <v>2038</v>
      </c>
      <c r="F204" s="95" t="s">
        <v>2062</v>
      </c>
      <c r="G204" s="95" t="s">
        <v>31</v>
      </c>
      <c r="H204" s="95" t="s">
        <v>1883</v>
      </c>
      <c r="I204" s="95" t="s">
        <v>1880</v>
      </c>
      <c r="J204" s="95" t="s">
        <v>1884</v>
      </c>
      <c r="K204" s="95" t="s">
        <v>1885</v>
      </c>
      <c r="L204" s="97">
        <v>1972.96</v>
      </c>
      <c r="M204" s="95" t="s">
        <v>1886</v>
      </c>
      <c r="N204" s="95" t="s">
        <v>2068</v>
      </c>
      <c r="O204" s="95" t="s">
        <v>31</v>
      </c>
      <c r="P204" s="95" t="s">
        <v>2064</v>
      </c>
      <c r="Q204" s="95" t="s">
        <v>31</v>
      </c>
      <c r="R204" s="95" t="s">
        <v>2069</v>
      </c>
      <c r="S204" s="93">
        <v>42886</v>
      </c>
      <c r="T204" s="93">
        <v>42886</v>
      </c>
      <c r="U204" s="95" t="s">
        <v>2043</v>
      </c>
      <c r="V204" s="95" t="s">
        <v>31</v>
      </c>
    </row>
    <row r="205" spans="1:22" ht="15.75" x14ac:dyDescent="0.3">
      <c r="A205" s="95" t="s">
        <v>370</v>
      </c>
      <c r="B205" s="95" t="s">
        <v>2032</v>
      </c>
      <c r="C205" s="95" t="s">
        <v>1879</v>
      </c>
      <c r="D205" s="95" t="s">
        <v>1880</v>
      </c>
      <c r="E205" s="95" t="s">
        <v>2038</v>
      </c>
      <c r="F205" s="95" t="s">
        <v>2104</v>
      </c>
      <c r="G205" s="95" t="s">
        <v>31</v>
      </c>
      <c r="H205" s="95" t="s">
        <v>1883</v>
      </c>
      <c r="I205" s="95" t="s">
        <v>1880</v>
      </c>
      <c r="J205" s="95" t="s">
        <v>1884</v>
      </c>
      <c r="K205" s="95" t="s">
        <v>1885</v>
      </c>
      <c r="L205" s="96">
        <v>137635.54</v>
      </c>
      <c r="M205" s="95" t="s">
        <v>1886</v>
      </c>
      <c r="N205" s="95" t="s">
        <v>2237</v>
      </c>
      <c r="O205" s="95" t="s">
        <v>31</v>
      </c>
      <c r="P205" s="95" t="s">
        <v>2106</v>
      </c>
      <c r="Q205" s="95" t="s">
        <v>31</v>
      </c>
      <c r="R205" s="95" t="s">
        <v>2238</v>
      </c>
      <c r="S205" s="93">
        <v>42490</v>
      </c>
      <c r="T205" s="93">
        <v>42490</v>
      </c>
      <c r="U205" s="95" t="s">
        <v>2061</v>
      </c>
      <c r="V205" s="95" t="s">
        <v>31</v>
      </c>
    </row>
    <row r="206" spans="1:22" ht="15.75" x14ac:dyDescent="0.3">
      <c r="A206" s="95" t="s">
        <v>370</v>
      </c>
      <c r="B206" s="95" t="s">
        <v>2032</v>
      </c>
      <c r="C206" s="95" t="s">
        <v>1879</v>
      </c>
      <c r="D206" s="95" t="s">
        <v>1880</v>
      </c>
      <c r="E206" s="95" t="s">
        <v>2038</v>
      </c>
      <c r="F206" s="95" t="s">
        <v>2104</v>
      </c>
      <c r="G206" s="95" t="s">
        <v>31</v>
      </c>
      <c r="H206" s="95" t="s">
        <v>1883</v>
      </c>
      <c r="I206" s="95" t="s">
        <v>1880</v>
      </c>
      <c r="J206" s="95" t="s">
        <v>1884</v>
      </c>
      <c r="K206" s="95" t="s">
        <v>1885</v>
      </c>
      <c r="L206" s="96">
        <v>356.92</v>
      </c>
      <c r="M206" s="95" t="s">
        <v>1886</v>
      </c>
      <c r="N206" s="95" t="s">
        <v>2237</v>
      </c>
      <c r="O206" s="95" t="s">
        <v>31</v>
      </c>
      <c r="P206" s="95" t="s">
        <v>2106</v>
      </c>
      <c r="Q206" s="95" t="s">
        <v>31</v>
      </c>
      <c r="R206" s="95" t="s">
        <v>2238</v>
      </c>
      <c r="S206" s="93">
        <v>42521</v>
      </c>
      <c r="T206" s="93">
        <v>42521</v>
      </c>
      <c r="U206" s="95" t="s">
        <v>2061</v>
      </c>
      <c r="V206" s="95" t="s">
        <v>31</v>
      </c>
    </row>
    <row r="207" spans="1:22" ht="15.75" x14ac:dyDescent="0.3">
      <c r="A207" s="95" t="s">
        <v>370</v>
      </c>
      <c r="B207" s="95" t="s">
        <v>2032</v>
      </c>
      <c r="C207" s="95" t="s">
        <v>1879</v>
      </c>
      <c r="D207" s="95" t="s">
        <v>1880</v>
      </c>
      <c r="E207" s="95" t="s">
        <v>2038</v>
      </c>
      <c r="F207" s="95" t="s">
        <v>2104</v>
      </c>
      <c r="G207" s="95" t="s">
        <v>31</v>
      </c>
      <c r="H207" s="95" t="s">
        <v>1883</v>
      </c>
      <c r="I207" s="95" t="s">
        <v>1880</v>
      </c>
      <c r="J207" s="95" t="s">
        <v>1884</v>
      </c>
      <c r="K207" s="95" t="s">
        <v>1885</v>
      </c>
      <c r="L207" s="96">
        <v>910.55</v>
      </c>
      <c r="M207" s="95" t="s">
        <v>1886</v>
      </c>
      <c r="N207" s="95" t="s">
        <v>2237</v>
      </c>
      <c r="O207" s="95" t="s">
        <v>31</v>
      </c>
      <c r="P207" s="95" t="s">
        <v>2106</v>
      </c>
      <c r="Q207" s="95" t="s">
        <v>31</v>
      </c>
      <c r="R207" s="95" t="s">
        <v>2238</v>
      </c>
      <c r="S207" s="93">
        <v>42551</v>
      </c>
      <c r="T207" s="93">
        <v>42551</v>
      </c>
      <c r="U207" s="95" t="s">
        <v>2061</v>
      </c>
      <c r="V207" s="95" t="s">
        <v>31</v>
      </c>
    </row>
    <row r="208" spans="1:22" ht="15.75" x14ac:dyDescent="0.3">
      <c r="A208" s="95" t="s">
        <v>370</v>
      </c>
      <c r="B208" s="95" t="s">
        <v>2032</v>
      </c>
      <c r="C208" s="95" t="s">
        <v>1879</v>
      </c>
      <c r="D208" s="95" t="s">
        <v>1880</v>
      </c>
      <c r="E208" s="95" t="s">
        <v>2038</v>
      </c>
      <c r="F208" s="95" t="s">
        <v>2104</v>
      </c>
      <c r="G208" s="95" t="s">
        <v>31</v>
      </c>
      <c r="H208" s="95" t="s">
        <v>1883</v>
      </c>
      <c r="I208" s="95" t="s">
        <v>1880</v>
      </c>
      <c r="J208" s="95" t="s">
        <v>1884</v>
      </c>
      <c r="K208" s="95" t="s">
        <v>1885</v>
      </c>
      <c r="L208" s="96">
        <v>4.91</v>
      </c>
      <c r="M208" s="95" t="s">
        <v>1886</v>
      </c>
      <c r="N208" s="95" t="s">
        <v>2237</v>
      </c>
      <c r="O208" s="95" t="s">
        <v>31</v>
      </c>
      <c r="P208" s="95" t="s">
        <v>2106</v>
      </c>
      <c r="Q208" s="95" t="s">
        <v>31</v>
      </c>
      <c r="R208" s="95" t="s">
        <v>2238</v>
      </c>
      <c r="S208" s="93">
        <v>42582</v>
      </c>
      <c r="T208" s="93">
        <v>42582</v>
      </c>
      <c r="U208" s="95" t="s">
        <v>2061</v>
      </c>
      <c r="V208" s="95" t="s">
        <v>31</v>
      </c>
    </row>
    <row r="209" spans="1:22" ht="15.75" x14ac:dyDescent="0.3">
      <c r="A209" s="95" t="s">
        <v>370</v>
      </c>
      <c r="B209" s="95" t="s">
        <v>2032</v>
      </c>
      <c r="C209" s="95" t="s">
        <v>1879</v>
      </c>
      <c r="D209" s="95" t="s">
        <v>1880</v>
      </c>
      <c r="E209" s="95" t="s">
        <v>2038</v>
      </c>
      <c r="F209" s="95" t="s">
        <v>2104</v>
      </c>
      <c r="G209" s="95" t="s">
        <v>31</v>
      </c>
      <c r="H209" s="95" t="s">
        <v>1883</v>
      </c>
      <c r="I209" s="95" t="s">
        <v>1880</v>
      </c>
      <c r="J209" s="95" t="s">
        <v>1884</v>
      </c>
      <c r="K209" s="95" t="s">
        <v>1885</v>
      </c>
      <c r="L209" s="96">
        <v>3459.43</v>
      </c>
      <c r="M209" s="95" t="s">
        <v>1886</v>
      </c>
      <c r="N209" s="95" t="s">
        <v>2237</v>
      </c>
      <c r="O209" s="95" t="s">
        <v>31</v>
      </c>
      <c r="P209" s="95" t="s">
        <v>2106</v>
      </c>
      <c r="Q209" s="95" t="s">
        <v>31</v>
      </c>
      <c r="R209" s="95" t="s">
        <v>2238</v>
      </c>
      <c r="S209" s="93">
        <v>42613</v>
      </c>
      <c r="T209" s="93">
        <v>42613</v>
      </c>
      <c r="U209" s="95" t="s">
        <v>2061</v>
      </c>
      <c r="V209" s="95" t="s">
        <v>31</v>
      </c>
    </row>
    <row r="210" spans="1:22" ht="15.75" x14ac:dyDescent="0.3">
      <c r="A210" s="95" t="s">
        <v>370</v>
      </c>
      <c r="B210" s="95" t="s">
        <v>2032</v>
      </c>
      <c r="C210" s="95" t="s">
        <v>1879</v>
      </c>
      <c r="D210" s="95" t="s">
        <v>1880</v>
      </c>
      <c r="E210" s="95" t="s">
        <v>2038</v>
      </c>
      <c r="F210" s="95" t="s">
        <v>2104</v>
      </c>
      <c r="G210" s="95" t="s">
        <v>31</v>
      </c>
      <c r="H210" s="95" t="s">
        <v>1883</v>
      </c>
      <c r="I210" s="95" t="s">
        <v>1880</v>
      </c>
      <c r="J210" s="95" t="s">
        <v>1884</v>
      </c>
      <c r="K210" s="95" t="s">
        <v>1885</v>
      </c>
      <c r="L210" s="97">
        <v>1916.34</v>
      </c>
      <c r="M210" s="95" t="s">
        <v>1886</v>
      </c>
      <c r="N210" s="95" t="s">
        <v>2214</v>
      </c>
      <c r="O210" s="95" t="s">
        <v>31</v>
      </c>
      <c r="P210" s="95" t="s">
        <v>2106</v>
      </c>
      <c r="Q210" s="95" t="s">
        <v>31</v>
      </c>
      <c r="R210" s="95" t="s">
        <v>2215</v>
      </c>
      <c r="S210" s="93">
        <v>42855</v>
      </c>
      <c r="T210" s="93">
        <v>42855</v>
      </c>
      <c r="U210" s="95" t="s">
        <v>2061</v>
      </c>
      <c r="V210" s="95" t="s">
        <v>31</v>
      </c>
    </row>
    <row r="211" spans="1:22" ht="15.75" x14ac:dyDescent="0.3">
      <c r="A211" s="95" t="s">
        <v>370</v>
      </c>
      <c r="B211" s="95" t="s">
        <v>2032</v>
      </c>
      <c r="C211" s="95" t="s">
        <v>1879</v>
      </c>
      <c r="D211" s="95" t="s">
        <v>1880</v>
      </c>
      <c r="E211" s="95" t="s">
        <v>2038</v>
      </c>
      <c r="F211" s="95" t="s">
        <v>2104</v>
      </c>
      <c r="G211" s="95" t="s">
        <v>31</v>
      </c>
      <c r="H211" s="95" t="s">
        <v>1883</v>
      </c>
      <c r="I211" s="95" t="s">
        <v>1880</v>
      </c>
      <c r="J211" s="95" t="s">
        <v>1884</v>
      </c>
      <c r="K211" s="95" t="s">
        <v>1885</v>
      </c>
      <c r="L211" s="97">
        <v>1916.34</v>
      </c>
      <c r="M211" s="95" t="s">
        <v>1886</v>
      </c>
      <c r="N211" s="95" t="s">
        <v>2214</v>
      </c>
      <c r="O211" s="95" t="s">
        <v>31</v>
      </c>
      <c r="P211" s="95" t="s">
        <v>2106</v>
      </c>
      <c r="Q211" s="95" t="s">
        <v>31</v>
      </c>
      <c r="R211" s="95" t="s">
        <v>2215</v>
      </c>
      <c r="S211" s="93">
        <v>42916</v>
      </c>
      <c r="T211" s="93">
        <v>42916</v>
      </c>
      <c r="U211" s="95" t="s">
        <v>2061</v>
      </c>
      <c r="V211" s="95" t="s">
        <v>31</v>
      </c>
    </row>
    <row r="212" spans="1:22" ht="15.75" x14ac:dyDescent="0.3">
      <c r="A212" s="95" t="s">
        <v>370</v>
      </c>
      <c r="B212" s="95" t="s">
        <v>2032</v>
      </c>
      <c r="C212" s="95" t="s">
        <v>1879</v>
      </c>
      <c r="D212" s="95" t="s">
        <v>1880</v>
      </c>
      <c r="E212" s="95" t="s">
        <v>2038</v>
      </c>
      <c r="F212" s="95" t="s">
        <v>2104</v>
      </c>
      <c r="G212" s="95" t="s">
        <v>31</v>
      </c>
      <c r="H212" s="95" t="s">
        <v>1883</v>
      </c>
      <c r="I212" s="95" t="s">
        <v>1880</v>
      </c>
      <c r="J212" s="95" t="s">
        <v>1884</v>
      </c>
      <c r="K212" s="95" t="s">
        <v>1885</v>
      </c>
      <c r="L212" s="97">
        <v>1903.35</v>
      </c>
      <c r="M212" s="95" t="s">
        <v>1886</v>
      </c>
      <c r="N212" s="95" t="s">
        <v>2202</v>
      </c>
      <c r="O212" s="95" t="s">
        <v>31</v>
      </c>
      <c r="P212" s="95" t="s">
        <v>2106</v>
      </c>
      <c r="Q212" s="95" t="s">
        <v>31</v>
      </c>
      <c r="R212" s="95" t="s">
        <v>2203</v>
      </c>
      <c r="S212" s="93">
        <v>42855</v>
      </c>
      <c r="T212" s="93">
        <v>42855</v>
      </c>
      <c r="U212" s="95" t="s">
        <v>2061</v>
      </c>
      <c r="V212" s="95" t="s">
        <v>31</v>
      </c>
    </row>
    <row r="213" spans="1:22" ht="15.75" x14ac:dyDescent="0.3">
      <c r="A213" s="95" t="s">
        <v>370</v>
      </c>
      <c r="B213" s="95" t="s">
        <v>2032</v>
      </c>
      <c r="C213" s="95" t="s">
        <v>1879</v>
      </c>
      <c r="D213" s="95" t="s">
        <v>1880</v>
      </c>
      <c r="E213" s="95" t="s">
        <v>2038</v>
      </c>
      <c r="F213" s="95" t="s">
        <v>2104</v>
      </c>
      <c r="G213" s="95" t="s">
        <v>31</v>
      </c>
      <c r="H213" s="95" t="s">
        <v>1883</v>
      </c>
      <c r="I213" s="95" t="s">
        <v>1880</v>
      </c>
      <c r="J213" s="95" t="s">
        <v>1884</v>
      </c>
      <c r="K213" s="95" t="s">
        <v>1885</v>
      </c>
      <c r="L213" s="97">
        <v>1903.35</v>
      </c>
      <c r="M213" s="95" t="s">
        <v>1886</v>
      </c>
      <c r="N213" s="95" t="s">
        <v>2202</v>
      </c>
      <c r="O213" s="95" t="s">
        <v>31</v>
      </c>
      <c r="P213" s="95" t="s">
        <v>2106</v>
      </c>
      <c r="Q213" s="95" t="s">
        <v>31</v>
      </c>
      <c r="R213" s="95" t="s">
        <v>2203</v>
      </c>
      <c r="S213" s="93">
        <v>42916</v>
      </c>
      <c r="T213" s="93">
        <v>42916</v>
      </c>
      <c r="U213" s="95" t="s">
        <v>2061</v>
      </c>
      <c r="V213" s="95" t="s">
        <v>31</v>
      </c>
    </row>
    <row r="214" spans="1:22" ht="15.75" x14ac:dyDescent="0.3">
      <c r="A214" s="95" t="s">
        <v>370</v>
      </c>
      <c r="B214" s="95" t="s">
        <v>2032</v>
      </c>
      <c r="C214" s="95" t="s">
        <v>1879</v>
      </c>
      <c r="D214" s="95" t="s">
        <v>1880</v>
      </c>
      <c r="E214" s="95" t="s">
        <v>2038</v>
      </c>
      <c r="F214" s="95" t="s">
        <v>2104</v>
      </c>
      <c r="G214" s="95" t="s">
        <v>31</v>
      </c>
      <c r="H214" s="95" t="s">
        <v>1883</v>
      </c>
      <c r="I214" s="95" t="s">
        <v>1880</v>
      </c>
      <c r="J214" s="95" t="s">
        <v>1884</v>
      </c>
      <c r="K214" s="95" t="s">
        <v>1885</v>
      </c>
      <c r="L214" s="97">
        <v>1903.35</v>
      </c>
      <c r="M214" s="95" t="s">
        <v>1886</v>
      </c>
      <c r="N214" s="95" t="s">
        <v>2210</v>
      </c>
      <c r="O214" s="95" t="s">
        <v>31</v>
      </c>
      <c r="P214" s="95" t="s">
        <v>2106</v>
      </c>
      <c r="Q214" s="95" t="s">
        <v>31</v>
      </c>
      <c r="R214" s="95" t="s">
        <v>2211</v>
      </c>
      <c r="S214" s="93">
        <v>42855</v>
      </c>
      <c r="T214" s="93">
        <v>42855</v>
      </c>
      <c r="U214" s="95" t="s">
        <v>2061</v>
      </c>
      <c r="V214" s="95" t="s">
        <v>31</v>
      </c>
    </row>
    <row r="215" spans="1:22" ht="15.75" x14ac:dyDescent="0.3">
      <c r="A215" s="95" t="s">
        <v>370</v>
      </c>
      <c r="B215" s="95" t="s">
        <v>2032</v>
      </c>
      <c r="C215" s="95" t="s">
        <v>1879</v>
      </c>
      <c r="D215" s="95" t="s">
        <v>1880</v>
      </c>
      <c r="E215" s="95" t="s">
        <v>2038</v>
      </c>
      <c r="F215" s="95" t="s">
        <v>2104</v>
      </c>
      <c r="G215" s="95" t="s">
        <v>31</v>
      </c>
      <c r="H215" s="95" t="s">
        <v>1883</v>
      </c>
      <c r="I215" s="95" t="s">
        <v>1880</v>
      </c>
      <c r="J215" s="95" t="s">
        <v>1884</v>
      </c>
      <c r="K215" s="95" t="s">
        <v>1885</v>
      </c>
      <c r="L215" s="97">
        <v>1903.35</v>
      </c>
      <c r="M215" s="95" t="s">
        <v>1886</v>
      </c>
      <c r="N215" s="95" t="s">
        <v>2210</v>
      </c>
      <c r="O215" s="95" t="s">
        <v>31</v>
      </c>
      <c r="P215" s="95" t="s">
        <v>2106</v>
      </c>
      <c r="Q215" s="95" t="s">
        <v>31</v>
      </c>
      <c r="R215" s="95" t="s">
        <v>2211</v>
      </c>
      <c r="S215" s="93">
        <v>42916</v>
      </c>
      <c r="T215" s="93">
        <v>42916</v>
      </c>
      <c r="U215" s="95" t="s">
        <v>2061</v>
      </c>
      <c r="V215" s="95" t="s">
        <v>31</v>
      </c>
    </row>
    <row r="216" spans="1:22" ht="15.75" x14ac:dyDescent="0.3">
      <c r="A216" s="95" t="s">
        <v>370</v>
      </c>
      <c r="B216" s="95" t="s">
        <v>2032</v>
      </c>
      <c r="C216" s="95" t="s">
        <v>1879</v>
      </c>
      <c r="D216" s="95" t="s">
        <v>1880</v>
      </c>
      <c r="E216" s="95" t="s">
        <v>2038</v>
      </c>
      <c r="F216" s="95" t="s">
        <v>2104</v>
      </c>
      <c r="G216" s="95" t="s">
        <v>31</v>
      </c>
      <c r="H216" s="95" t="s">
        <v>1883</v>
      </c>
      <c r="I216" s="95" t="s">
        <v>1880</v>
      </c>
      <c r="J216" s="95" t="s">
        <v>1884</v>
      </c>
      <c r="K216" s="95" t="s">
        <v>1885</v>
      </c>
      <c r="L216" s="96">
        <v>197199.29</v>
      </c>
      <c r="M216" s="95" t="s">
        <v>1886</v>
      </c>
      <c r="N216" s="95" t="s">
        <v>2239</v>
      </c>
      <c r="O216" s="95" t="s">
        <v>31</v>
      </c>
      <c r="P216" s="95" t="s">
        <v>2106</v>
      </c>
      <c r="Q216" s="95" t="s">
        <v>31</v>
      </c>
      <c r="R216" s="95" t="s">
        <v>2240</v>
      </c>
      <c r="S216" s="93">
        <v>42490</v>
      </c>
      <c r="T216" s="93">
        <v>42490</v>
      </c>
      <c r="U216" s="95" t="s">
        <v>2061</v>
      </c>
      <c r="V216" s="95" t="s">
        <v>31</v>
      </c>
    </row>
    <row r="217" spans="1:22" ht="15.75" x14ac:dyDescent="0.3">
      <c r="A217" s="95" t="s">
        <v>370</v>
      </c>
      <c r="B217" s="95" t="s">
        <v>2032</v>
      </c>
      <c r="C217" s="95" t="s">
        <v>1879</v>
      </c>
      <c r="D217" s="95" t="s">
        <v>1880</v>
      </c>
      <c r="E217" s="95" t="s">
        <v>2038</v>
      </c>
      <c r="F217" s="95" t="s">
        <v>2104</v>
      </c>
      <c r="G217" s="95" t="s">
        <v>31</v>
      </c>
      <c r="H217" s="95" t="s">
        <v>1883</v>
      </c>
      <c r="I217" s="95" t="s">
        <v>1880</v>
      </c>
      <c r="J217" s="95" t="s">
        <v>1884</v>
      </c>
      <c r="K217" s="95" t="s">
        <v>1885</v>
      </c>
      <c r="L217" s="96">
        <v>511.35</v>
      </c>
      <c r="M217" s="95" t="s">
        <v>1886</v>
      </c>
      <c r="N217" s="95" t="s">
        <v>2239</v>
      </c>
      <c r="O217" s="95" t="s">
        <v>31</v>
      </c>
      <c r="P217" s="95" t="s">
        <v>2106</v>
      </c>
      <c r="Q217" s="95" t="s">
        <v>31</v>
      </c>
      <c r="R217" s="95" t="s">
        <v>2240</v>
      </c>
      <c r="S217" s="93">
        <v>42521</v>
      </c>
      <c r="T217" s="93">
        <v>42521</v>
      </c>
      <c r="U217" s="95" t="s">
        <v>2061</v>
      </c>
      <c r="V217" s="95" t="s">
        <v>31</v>
      </c>
    </row>
    <row r="218" spans="1:22" ht="15.75" x14ac:dyDescent="0.3">
      <c r="A218" s="95" t="s">
        <v>370</v>
      </c>
      <c r="B218" s="95" t="s">
        <v>2032</v>
      </c>
      <c r="C218" s="95" t="s">
        <v>1879</v>
      </c>
      <c r="D218" s="95" t="s">
        <v>1880</v>
      </c>
      <c r="E218" s="95" t="s">
        <v>2038</v>
      </c>
      <c r="F218" s="95" t="s">
        <v>2104</v>
      </c>
      <c r="G218" s="95" t="s">
        <v>31</v>
      </c>
      <c r="H218" s="95" t="s">
        <v>1883</v>
      </c>
      <c r="I218" s="95" t="s">
        <v>1880</v>
      </c>
      <c r="J218" s="95" t="s">
        <v>1884</v>
      </c>
      <c r="K218" s="95" t="s">
        <v>1885</v>
      </c>
      <c r="L218" s="96">
        <v>1304.6300000000001</v>
      </c>
      <c r="M218" s="95" t="s">
        <v>1886</v>
      </c>
      <c r="N218" s="95" t="s">
        <v>2239</v>
      </c>
      <c r="O218" s="95" t="s">
        <v>31</v>
      </c>
      <c r="P218" s="95" t="s">
        <v>2106</v>
      </c>
      <c r="Q218" s="95" t="s">
        <v>31</v>
      </c>
      <c r="R218" s="95" t="s">
        <v>2240</v>
      </c>
      <c r="S218" s="93">
        <v>42551</v>
      </c>
      <c r="T218" s="93">
        <v>42551</v>
      </c>
      <c r="U218" s="95" t="s">
        <v>2061</v>
      </c>
      <c r="V218" s="95" t="s">
        <v>31</v>
      </c>
    </row>
    <row r="219" spans="1:22" ht="15.75" x14ac:dyDescent="0.3">
      <c r="A219" s="95" t="s">
        <v>370</v>
      </c>
      <c r="B219" s="95" t="s">
        <v>2032</v>
      </c>
      <c r="C219" s="95" t="s">
        <v>1879</v>
      </c>
      <c r="D219" s="95" t="s">
        <v>1880</v>
      </c>
      <c r="E219" s="95" t="s">
        <v>2038</v>
      </c>
      <c r="F219" s="95" t="s">
        <v>2104</v>
      </c>
      <c r="G219" s="95" t="s">
        <v>31</v>
      </c>
      <c r="H219" s="95" t="s">
        <v>1883</v>
      </c>
      <c r="I219" s="95" t="s">
        <v>1880</v>
      </c>
      <c r="J219" s="95" t="s">
        <v>1884</v>
      </c>
      <c r="K219" s="95" t="s">
        <v>1885</v>
      </c>
      <c r="L219" s="96">
        <v>7.02</v>
      </c>
      <c r="M219" s="95" t="s">
        <v>1886</v>
      </c>
      <c r="N219" s="95" t="s">
        <v>2239</v>
      </c>
      <c r="O219" s="95" t="s">
        <v>31</v>
      </c>
      <c r="P219" s="95" t="s">
        <v>2106</v>
      </c>
      <c r="Q219" s="95" t="s">
        <v>31</v>
      </c>
      <c r="R219" s="95" t="s">
        <v>2240</v>
      </c>
      <c r="S219" s="93">
        <v>42582</v>
      </c>
      <c r="T219" s="93">
        <v>42582</v>
      </c>
      <c r="U219" s="95" t="s">
        <v>2061</v>
      </c>
      <c r="V219" s="95" t="s">
        <v>31</v>
      </c>
    </row>
    <row r="220" spans="1:22" ht="15.75" x14ac:dyDescent="0.3">
      <c r="A220" s="95" t="s">
        <v>370</v>
      </c>
      <c r="B220" s="95" t="s">
        <v>2032</v>
      </c>
      <c r="C220" s="95" t="s">
        <v>1879</v>
      </c>
      <c r="D220" s="95" t="s">
        <v>1880</v>
      </c>
      <c r="E220" s="95" t="s">
        <v>2038</v>
      </c>
      <c r="F220" s="95" t="s">
        <v>2104</v>
      </c>
      <c r="G220" s="95" t="s">
        <v>31</v>
      </c>
      <c r="H220" s="95" t="s">
        <v>1883</v>
      </c>
      <c r="I220" s="95" t="s">
        <v>1880</v>
      </c>
      <c r="J220" s="95" t="s">
        <v>1884</v>
      </c>
      <c r="K220" s="95" t="s">
        <v>1885</v>
      </c>
      <c r="L220" s="96">
        <v>4956.5</v>
      </c>
      <c r="M220" s="95" t="s">
        <v>1886</v>
      </c>
      <c r="N220" s="95" t="s">
        <v>2239</v>
      </c>
      <c r="O220" s="95" t="s">
        <v>31</v>
      </c>
      <c r="P220" s="95" t="s">
        <v>2106</v>
      </c>
      <c r="Q220" s="95" t="s">
        <v>31</v>
      </c>
      <c r="R220" s="95" t="s">
        <v>2240</v>
      </c>
      <c r="S220" s="93">
        <v>42613</v>
      </c>
      <c r="T220" s="93">
        <v>42613</v>
      </c>
      <c r="U220" s="95" t="s">
        <v>2061</v>
      </c>
      <c r="V220" s="95" t="s">
        <v>31</v>
      </c>
    </row>
    <row r="221" spans="1:22" ht="15.75" x14ac:dyDescent="0.3">
      <c r="A221" s="95" t="s">
        <v>370</v>
      </c>
      <c r="B221" s="95" t="s">
        <v>2032</v>
      </c>
      <c r="C221" s="95" t="s">
        <v>1879</v>
      </c>
      <c r="D221" s="95" t="s">
        <v>1880</v>
      </c>
      <c r="E221" s="95" t="s">
        <v>2038</v>
      </c>
      <c r="F221" s="95" t="s">
        <v>2104</v>
      </c>
      <c r="G221" s="95" t="s">
        <v>31</v>
      </c>
      <c r="H221" s="95" t="s">
        <v>1883</v>
      </c>
      <c r="I221" s="95" t="s">
        <v>1880</v>
      </c>
      <c r="J221" s="95" t="s">
        <v>1884</v>
      </c>
      <c r="K221" s="95" t="s">
        <v>1885</v>
      </c>
      <c r="L221" s="97">
        <v>1903.35</v>
      </c>
      <c r="M221" s="95" t="s">
        <v>1886</v>
      </c>
      <c r="N221" s="95" t="s">
        <v>2212</v>
      </c>
      <c r="O221" s="95" t="s">
        <v>31</v>
      </c>
      <c r="P221" s="95" t="s">
        <v>2106</v>
      </c>
      <c r="Q221" s="95" t="s">
        <v>31</v>
      </c>
      <c r="R221" s="95" t="s">
        <v>2213</v>
      </c>
      <c r="S221" s="93">
        <v>42855</v>
      </c>
      <c r="T221" s="93">
        <v>42855</v>
      </c>
      <c r="U221" s="95" t="s">
        <v>2061</v>
      </c>
      <c r="V221" s="95" t="s">
        <v>31</v>
      </c>
    </row>
    <row r="222" spans="1:22" ht="15.75" x14ac:dyDescent="0.3">
      <c r="A222" s="95" t="s">
        <v>370</v>
      </c>
      <c r="B222" s="95" t="s">
        <v>2032</v>
      </c>
      <c r="C222" s="95" t="s">
        <v>1879</v>
      </c>
      <c r="D222" s="95" t="s">
        <v>1880</v>
      </c>
      <c r="E222" s="95" t="s">
        <v>2038</v>
      </c>
      <c r="F222" s="95" t="s">
        <v>2104</v>
      </c>
      <c r="G222" s="95" t="s">
        <v>31</v>
      </c>
      <c r="H222" s="95" t="s">
        <v>1883</v>
      </c>
      <c r="I222" s="95" t="s">
        <v>1880</v>
      </c>
      <c r="J222" s="95" t="s">
        <v>1884</v>
      </c>
      <c r="K222" s="95" t="s">
        <v>1885</v>
      </c>
      <c r="L222" s="97">
        <v>1903.35</v>
      </c>
      <c r="M222" s="95" t="s">
        <v>1886</v>
      </c>
      <c r="N222" s="95" t="s">
        <v>2212</v>
      </c>
      <c r="O222" s="95" t="s">
        <v>31</v>
      </c>
      <c r="P222" s="95" t="s">
        <v>2106</v>
      </c>
      <c r="Q222" s="95" t="s">
        <v>31</v>
      </c>
      <c r="R222" s="95" t="s">
        <v>2213</v>
      </c>
      <c r="S222" s="93">
        <v>42916</v>
      </c>
      <c r="T222" s="93">
        <v>42916</v>
      </c>
      <c r="U222" s="95" t="s">
        <v>2061</v>
      </c>
      <c r="V222" s="95" t="s">
        <v>31</v>
      </c>
    </row>
    <row r="223" spans="1:22" ht="15.75" x14ac:dyDescent="0.3">
      <c r="A223" s="95" t="s">
        <v>370</v>
      </c>
      <c r="B223" s="95" t="s">
        <v>2032</v>
      </c>
      <c r="C223" s="95" t="s">
        <v>1879</v>
      </c>
      <c r="D223" s="95" t="s">
        <v>1880</v>
      </c>
      <c r="E223" s="95" t="s">
        <v>2038</v>
      </c>
      <c r="F223" s="95" t="s">
        <v>2070</v>
      </c>
      <c r="G223" s="95" t="s">
        <v>31</v>
      </c>
      <c r="H223" s="95" t="s">
        <v>1883</v>
      </c>
      <c r="I223" s="95" t="s">
        <v>1880</v>
      </c>
      <c r="J223" s="95" t="s">
        <v>1884</v>
      </c>
      <c r="K223" s="95" t="s">
        <v>1885</v>
      </c>
      <c r="L223" s="97">
        <v>1808.76</v>
      </c>
      <c r="M223" s="95" t="s">
        <v>1886</v>
      </c>
      <c r="N223" s="95" t="s">
        <v>2216</v>
      </c>
      <c r="O223" s="95" t="s">
        <v>31</v>
      </c>
      <c r="P223" s="95" t="s">
        <v>2072</v>
      </c>
      <c r="Q223" s="95" t="s">
        <v>31</v>
      </c>
      <c r="R223" s="95" t="s">
        <v>2217</v>
      </c>
      <c r="S223" s="93">
        <v>42855</v>
      </c>
      <c r="T223" s="93">
        <v>42855</v>
      </c>
      <c r="U223" s="95" t="s">
        <v>2061</v>
      </c>
      <c r="V223" s="95" t="s">
        <v>31</v>
      </c>
    </row>
    <row r="224" spans="1:22" ht="15.75" x14ac:dyDescent="0.3">
      <c r="A224" s="95" t="s">
        <v>370</v>
      </c>
      <c r="B224" s="95" t="s">
        <v>2032</v>
      </c>
      <c r="C224" s="95" t="s">
        <v>1879</v>
      </c>
      <c r="D224" s="95" t="s">
        <v>1880</v>
      </c>
      <c r="E224" s="95" t="s">
        <v>2038</v>
      </c>
      <c r="F224" s="95" t="s">
        <v>2070</v>
      </c>
      <c r="G224" s="95" t="s">
        <v>31</v>
      </c>
      <c r="H224" s="95" t="s">
        <v>1883</v>
      </c>
      <c r="I224" s="95" t="s">
        <v>1880</v>
      </c>
      <c r="J224" s="95" t="s">
        <v>1884</v>
      </c>
      <c r="K224" s="95" t="s">
        <v>1885</v>
      </c>
      <c r="L224" s="97">
        <v>1808.76</v>
      </c>
      <c r="M224" s="95" t="s">
        <v>1886</v>
      </c>
      <c r="N224" s="95" t="s">
        <v>2216</v>
      </c>
      <c r="O224" s="95" t="s">
        <v>31</v>
      </c>
      <c r="P224" s="95" t="s">
        <v>2072</v>
      </c>
      <c r="Q224" s="95" t="s">
        <v>31</v>
      </c>
      <c r="R224" s="95" t="s">
        <v>2217</v>
      </c>
      <c r="S224" s="93">
        <v>42916</v>
      </c>
      <c r="T224" s="93">
        <v>42916</v>
      </c>
      <c r="U224" s="95" t="s">
        <v>2061</v>
      </c>
      <c r="V224" s="95" t="s">
        <v>31</v>
      </c>
    </row>
    <row r="225" spans="1:22" ht="15.75" x14ac:dyDescent="0.3">
      <c r="A225" s="95" t="s">
        <v>370</v>
      </c>
      <c r="B225" s="95" t="s">
        <v>2032</v>
      </c>
      <c r="C225" s="95" t="s">
        <v>1879</v>
      </c>
      <c r="D225" s="95" t="s">
        <v>1880</v>
      </c>
      <c r="E225" s="95" t="s">
        <v>2038</v>
      </c>
      <c r="F225" s="95" t="s">
        <v>2070</v>
      </c>
      <c r="G225" s="95" t="s">
        <v>31</v>
      </c>
      <c r="H225" s="95" t="s">
        <v>1883</v>
      </c>
      <c r="I225" s="95" t="s">
        <v>1880</v>
      </c>
      <c r="J225" s="95" t="s">
        <v>1884</v>
      </c>
      <c r="K225" s="95" t="s">
        <v>1885</v>
      </c>
      <c r="L225" s="97">
        <v>1711.28</v>
      </c>
      <c r="M225" s="95" t="s">
        <v>1886</v>
      </c>
      <c r="N225" s="95" t="s">
        <v>2218</v>
      </c>
      <c r="O225" s="95" t="s">
        <v>31</v>
      </c>
      <c r="P225" s="95" t="s">
        <v>2072</v>
      </c>
      <c r="Q225" s="95" t="s">
        <v>31</v>
      </c>
      <c r="R225" s="95" t="s">
        <v>2219</v>
      </c>
      <c r="S225" s="93">
        <v>42855</v>
      </c>
      <c r="T225" s="93">
        <v>42855</v>
      </c>
      <c r="U225" s="95" t="s">
        <v>2061</v>
      </c>
      <c r="V225" s="95" t="s">
        <v>31</v>
      </c>
    </row>
    <row r="226" spans="1:22" ht="15.75" x14ac:dyDescent="0.3">
      <c r="A226" s="95" t="s">
        <v>370</v>
      </c>
      <c r="B226" s="95" t="s">
        <v>2032</v>
      </c>
      <c r="C226" s="95" t="s">
        <v>1879</v>
      </c>
      <c r="D226" s="95" t="s">
        <v>1880</v>
      </c>
      <c r="E226" s="95" t="s">
        <v>2038</v>
      </c>
      <c r="F226" s="95" t="s">
        <v>2070</v>
      </c>
      <c r="G226" s="95" t="s">
        <v>31</v>
      </c>
      <c r="H226" s="95" t="s">
        <v>1883</v>
      </c>
      <c r="I226" s="95" t="s">
        <v>1880</v>
      </c>
      <c r="J226" s="95" t="s">
        <v>1884</v>
      </c>
      <c r="K226" s="95" t="s">
        <v>1885</v>
      </c>
      <c r="L226" s="97">
        <v>1711.28</v>
      </c>
      <c r="M226" s="95" t="s">
        <v>1886</v>
      </c>
      <c r="N226" s="95" t="s">
        <v>2218</v>
      </c>
      <c r="O226" s="95" t="s">
        <v>31</v>
      </c>
      <c r="P226" s="95" t="s">
        <v>2072</v>
      </c>
      <c r="Q226" s="95" t="s">
        <v>31</v>
      </c>
      <c r="R226" s="95" t="s">
        <v>2219</v>
      </c>
      <c r="S226" s="93">
        <v>42916</v>
      </c>
      <c r="T226" s="93">
        <v>42916</v>
      </c>
      <c r="U226" s="95" t="s">
        <v>2061</v>
      </c>
      <c r="V226" s="95" t="s">
        <v>31</v>
      </c>
    </row>
    <row r="227" spans="1:22" ht="15.75" x14ac:dyDescent="0.3">
      <c r="A227" s="95" t="s">
        <v>370</v>
      </c>
      <c r="B227" s="95" t="s">
        <v>2032</v>
      </c>
      <c r="C227" s="95" t="s">
        <v>1879</v>
      </c>
      <c r="D227" s="95" t="s">
        <v>1880</v>
      </c>
      <c r="E227" s="95" t="s">
        <v>2038</v>
      </c>
      <c r="F227" s="95" t="s">
        <v>2104</v>
      </c>
      <c r="G227" s="95" t="s">
        <v>31</v>
      </c>
      <c r="H227" s="95" t="s">
        <v>1883</v>
      </c>
      <c r="I227" s="95" t="s">
        <v>1880</v>
      </c>
      <c r="J227" s="95" t="s">
        <v>1884</v>
      </c>
      <c r="K227" s="95" t="s">
        <v>1885</v>
      </c>
      <c r="L227" s="96">
        <v>137635.54</v>
      </c>
      <c r="M227" s="95" t="s">
        <v>1886</v>
      </c>
      <c r="N227" s="95" t="s">
        <v>2241</v>
      </c>
      <c r="O227" s="95" t="s">
        <v>31</v>
      </c>
      <c r="P227" s="95" t="s">
        <v>2106</v>
      </c>
      <c r="Q227" s="95" t="s">
        <v>31</v>
      </c>
      <c r="R227" s="95" t="s">
        <v>2242</v>
      </c>
      <c r="S227" s="93">
        <v>42490</v>
      </c>
      <c r="T227" s="93">
        <v>42490</v>
      </c>
      <c r="U227" s="95" t="s">
        <v>2061</v>
      </c>
      <c r="V227" s="95" t="s">
        <v>31</v>
      </c>
    </row>
    <row r="228" spans="1:22" ht="15.75" x14ac:dyDescent="0.3">
      <c r="A228" s="95" t="s">
        <v>370</v>
      </c>
      <c r="B228" s="95" t="s">
        <v>2032</v>
      </c>
      <c r="C228" s="95" t="s">
        <v>1879</v>
      </c>
      <c r="D228" s="95" t="s">
        <v>1880</v>
      </c>
      <c r="E228" s="95" t="s">
        <v>2038</v>
      </c>
      <c r="F228" s="95" t="s">
        <v>2104</v>
      </c>
      <c r="G228" s="95" t="s">
        <v>31</v>
      </c>
      <c r="H228" s="95" t="s">
        <v>1883</v>
      </c>
      <c r="I228" s="95" t="s">
        <v>1880</v>
      </c>
      <c r="J228" s="95" t="s">
        <v>1884</v>
      </c>
      <c r="K228" s="95" t="s">
        <v>1885</v>
      </c>
      <c r="L228" s="96">
        <v>356.92</v>
      </c>
      <c r="M228" s="95" t="s">
        <v>1886</v>
      </c>
      <c r="N228" s="95" t="s">
        <v>2241</v>
      </c>
      <c r="O228" s="95" t="s">
        <v>31</v>
      </c>
      <c r="P228" s="95" t="s">
        <v>2106</v>
      </c>
      <c r="Q228" s="95" t="s">
        <v>31</v>
      </c>
      <c r="R228" s="95" t="s">
        <v>2242</v>
      </c>
      <c r="S228" s="93">
        <v>42521</v>
      </c>
      <c r="T228" s="93">
        <v>42521</v>
      </c>
      <c r="U228" s="95" t="s">
        <v>2061</v>
      </c>
      <c r="V228" s="95" t="s">
        <v>31</v>
      </c>
    </row>
    <row r="229" spans="1:22" ht="15.75" x14ac:dyDescent="0.3">
      <c r="A229" s="95" t="s">
        <v>370</v>
      </c>
      <c r="B229" s="95" t="s">
        <v>2032</v>
      </c>
      <c r="C229" s="95" t="s">
        <v>1879</v>
      </c>
      <c r="D229" s="95" t="s">
        <v>1880</v>
      </c>
      <c r="E229" s="95" t="s">
        <v>2038</v>
      </c>
      <c r="F229" s="95" t="s">
        <v>2104</v>
      </c>
      <c r="G229" s="95" t="s">
        <v>31</v>
      </c>
      <c r="H229" s="95" t="s">
        <v>1883</v>
      </c>
      <c r="I229" s="95" t="s">
        <v>1880</v>
      </c>
      <c r="J229" s="95" t="s">
        <v>1884</v>
      </c>
      <c r="K229" s="95" t="s">
        <v>1885</v>
      </c>
      <c r="L229" s="96">
        <v>910.55</v>
      </c>
      <c r="M229" s="95" t="s">
        <v>1886</v>
      </c>
      <c r="N229" s="95" t="s">
        <v>2241</v>
      </c>
      <c r="O229" s="95" t="s">
        <v>31</v>
      </c>
      <c r="P229" s="95" t="s">
        <v>2106</v>
      </c>
      <c r="Q229" s="95" t="s">
        <v>31</v>
      </c>
      <c r="R229" s="95" t="s">
        <v>2242</v>
      </c>
      <c r="S229" s="93">
        <v>42551</v>
      </c>
      <c r="T229" s="93">
        <v>42551</v>
      </c>
      <c r="U229" s="95" t="s">
        <v>2061</v>
      </c>
      <c r="V229" s="95" t="s">
        <v>31</v>
      </c>
    </row>
    <row r="230" spans="1:22" ht="15.75" x14ac:dyDescent="0.3">
      <c r="A230" s="95" t="s">
        <v>370</v>
      </c>
      <c r="B230" s="95" t="s">
        <v>2032</v>
      </c>
      <c r="C230" s="95" t="s">
        <v>1879</v>
      </c>
      <c r="D230" s="95" t="s">
        <v>1880</v>
      </c>
      <c r="E230" s="95" t="s">
        <v>2038</v>
      </c>
      <c r="F230" s="95" t="s">
        <v>2104</v>
      </c>
      <c r="G230" s="95" t="s">
        <v>31</v>
      </c>
      <c r="H230" s="95" t="s">
        <v>1883</v>
      </c>
      <c r="I230" s="95" t="s">
        <v>1880</v>
      </c>
      <c r="J230" s="95" t="s">
        <v>1884</v>
      </c>
      <c r="K230" s="95" t="s">
        <v>1885</v>
      </c>
      <c r="L230" s="96">
        <v>4.91</v>
      </c>
      <c r="M230" s="95" t="s">
        <v>1886</v>
      </c>
      <c r="N230" s="95" t="s">
        <v>2241</v>
      </c>
      <c r="O230" s="95" t="s">
        <v>31</v>
      </c>
      <c r="P230" s="95" t="s">
        <v>2106</v>
      </c>
      <c r="Q230" s="95" t="s">
        <v>31</v>
      </c>
      <c r="R230" s="95" t="s">
        <v>2242</v>
      </c>
      <c r="S230" s="93">
        <v>42582</v>
      </c>
      <c r="T230" s="93">
        <v>42582</v>
      </c>
      <c r="U230" s="95" t="s">
        <v>2061</v>
      </c>
      <c r="V230" s="95" t="s">
        <v>31</v>
      </c>
    </row>
    <row r="231" spans="1:22" ht="15.75" x14ac:dyDescent="0.3">
      <c r="A231" s="95" t="s">
        <v>370</v>
      </c>
      <c r="B231" s="95" t="s">
        <v>2032</v>
      </c>
      <c r="C231" s="95" t="s">
        <v>1879</v>
      </c>
      <c r="D231" s="95" t="s">
        <v>1880</v>
      </c>
      <c r="E231" s="95" t="s">
        <v>2038</v>
      </c>
      <c r="F231" s="95" t="s">
        <v>2104</v>
      </c>
      <c r="G231" s="95" t="s">
        <v>31</v>
      </c>
      <c r="H231" s="95" t="s">
        <v>1883</v>
      </c>
      <c r="I231" s="95" t="s">
        <v>1880</v>
      </c>
      <c r="J231" s="95" t="s">
        <v>1884</v>
      </c>
      <c r="K231" s="95" t="s">
        <v>1885</v>
      </c>
      <c r="L231" s="96">
        <v>3459.43</v>
      </c>
      <c r="M231" s="95" t="s">
        <v>1886</v>
      </c>
      <c r="N231" s="95" t="s">
        <v>2241</v>
      </c>
      <c r="O231" s="95" t="s">
        <v>31</v>
      </c>
      <c r="P231" s="95" t="s">
        <v>2106</v>
      </c>
      <c r="Q231" s="95" t="s">
        <v>31</v>
      </c>
      <c r="R231" s="95" t="s">
        <v>2242</v>
      </c>
      <c r="S231" s="93">
        <v>42613</v>
      </c>
      <c r="T231" s="93">
        <v>42613</v>
      </c>
      <c r="U231" s="95" t="s">
        <v>2061</v>
      </c>
      <c r="V231" s="95" t="s">
        <v>31</v>
      </c>
    </row>
    <row r="232" spans="1:22" ht="15.75" x14ac:dyDescent="0.3">
      <c r="A232" s="95" t="s">
        <v>370</v>
      </c>
      <c r="B232" s="95" t="s">
        <v>2032</v>
      </c>
      <c r="C232" s="95" t="s">
        <v>1879</v>
      </c>
      <c r="D232" s="95" t="s">
        <v>1880</v>
      </c>
      <c r="E232" s="95" t="s">
        <v>2038</v>
      </c>
      <c r="F232" s="95" t="s">
        <v>2054</v>
      </c>
      <c r="G232" s="95" t="s">
        <v>31</v>
      </c>
      <c r="H232" s="95" t="s">
        <v>1883</v>
      </c>
      <c r="I232" s="95" t="s">
        <v>1880</v>
      </c>
      <c r="J232" s="95" t="s">
        <v>1884</v>
      </c>
      <c r="K232" s="95" t="s">
        <v>1885</v>
      </c>
      <c r="L232" s="97">
        <v>1680.23</v>
      </c>
      <c r="M232" s="95" t="s">
        <v>1886</v>
      </c>
      <c r="N232" s="95" t="s">
        <v>2078</v>
      </c>
      <c r="O232" s="95" t="s">
        <v>31</v>
      </c>
      <c r="P232" s="95" t="s">
        <v>2056</v>
      </c>
      <c r="Q232" s="95" t="s">
        <v>31</v>
      </c>
      <c r="R232" s="95" t="s">
        <v>2079</v>
      </c>
      <c r="S232" s="93">
        <v>42855</v>
      </c>
      <c r="T232" s="93">
        <v>42855</v>
      </c>
      <c r="U232" s="95" t="s">
        <v>2061</v>
      </c>
      <c r="V232" s="95" t="s">
        <v>31</v>
      </c>
    </row>
    <row r="233" spans="1:22" ht="15.75" x14ac:dyDescent="0.3">
      <c r="A233" s="95" t="s">
        <v>370</v>
      </c>
      <c r="B233" s="95" t="s">
        <v>2032</v>
      </c>
      <c r="C233" s="95" t="s">
        <v>1879</v>
      </c>
      <c r="D233" s="95" t="s">
        <v>1880</v>
      </c>
      <c r="E233" s="95" t="s">
        <v>2038</v>
      </c>
      <c r="F233" s="95" t="s">
        <v>2054</v>
      </c>
      <c r="G233" s="95" t="s">
        <v>31</v>
      </c>
      <c r="H233" s="95" t="s">
        <v>1883</v>
      </c>
      <c r="I233" s="95" t="s">
        <v>1880</v>
      </c>
      <c r="J233" s="95" t="s">
        <v>1884</v>
      </c>
      <c r="K233" s="95" t="s">
        <v>1885</v>
      </c>
      <c r="L233" s="97">
        <v>1680.23</v>
      </c>
      <c r="M233" s="95" t="s">
        <v>1886</v>
      </c>
      <c r="N233" s="95" t="s">
        <v>2078</v>
      </c>
      <c r="O233" s="95" t="s">
        <v>31</v>
      </c>
      <c r="P233" s="95" t="s">
        <v>2056</v>
      </c>
      <c r="Q233" s="95" t="s">
        <v>31</v>
      </c>
      <c r="R233" s="95" t="s">
        <v>2079</v>
      </c>
      <c r="S233" s="93">
        <v>42916</v>
      </c>
      <c r="T233" s="93">
        <v>42916</v>
      </c>
      <c r="U233" s="95" t="s">
        <v>2061</v>
      </c>
      <c r="V233" s="95" t="s">
        <v>31</v>
      </c>
    </row>
    <row r="234" spans="1:22" ht="15.75" x14ac:dyDescent="0.3">
      <c r="A234" s="95" t="s">
        <v>370</v>
      </c>
      <c r="B234" s="95" t="s">
        <v>2032</v>
      </c>
      <c r="C234" s="95" t="s">
        <v>1879</v>
      </c>
      <c r="D234" s="95" t="s">
        <v>1880</v>
      </c>
      <c r="E234" s="95" t="s">
        <v>2038</v>
      </c>
      <c r="F234" s="95" t="s">
        <v>2054</v>
      </c>
      <c r="G234" s="95" t="s">
        <v>31</v>
      </c>
      <c r="H234" s="95" t="s">
        <v>1883</v>
      </c>
      <c r="I234" s="95" t="s">
        <v>1880</v>
      </c>
      <c r="J234" s="95" t="s">
        <v>1884</v>
      </c>
      <c r="K234" s="95" t="s">
        <v>1885</v>
      </c>
      <c r="L234" s="97">
        <v>1680.23</v>
      </c>
      <c r="M234" s="95" t="s">
        <v>1886</v>
      </c>
      <c r="N234" s="95" t="s">
        <v>2097</v>
      </c>
      <c r="O234" s="95" t="s">
        <v>31</v>
      </c>
      <c r="P234" s="95" t="s">
        <v>2056</v>
      </c>
      <c r="Q234" s="95" t="s">
        <v>31</v>
      </c>
      <c r="R234" s="95" t="s">
        <v>2098</v>
      </c>
      <c r="S234" s="93">
        <v>42855</v>
      </c>
      <c r="T234" s="93">
        <v>42855</v>
      </c>
      <c r="U234" s="95" t="s">
        <v>2061</v>
      </c>
      <c r="V234" s="95" t="s">
        <v>31</v>
      </c>
    </row>
    <row r="235" spans="1:22" ht="15.75" x14ac:dyDescent="0.3">
      <c r="A235" s="95" t="s">
        <v>370</v>
      </c>
      <c r="B235" s="95" t="s">
        <v>2032</v>
      </c>
      <c r="C235" s="95" t="s">
        <v>1879</v>
      </c>
      <c r="D235" s="95" t="s">
        <v>1880</v>
      </c>
      <c r="E235" s="95" t="s">
        <v>2038</v>
      </c>
      <c r="F235" s="95" t="s">
        <v>2054</v>
      </c>
      <c r="G235" s="95" t="s">
        <v>31</v>
      </c>
      <c r="H235" s="95" t="s">
        <v>1883</v>
      </c>
      <c r="I235" s="95" t="s">
        <v>1880</v>
      </c>
      <c r="J235" s="95" t="s">
        <v>1884</v>
      </c>
      <c r="K235" s="95" t="s">
        <v>1885</v>
      </c>
      <c r="L235" s="97">
        <v>1680.23</v>
      </c>
      <c r="M235" s="95" t="s">
        <v>1886</v>
      </c>
      <c r="N235" s="95" t="s">
        <v>2097</v>
      </c>
      <c r="O235" s="95" t="s">
        <v>31</v>
      </c>
      <c r="P235" s="95" t="s">
        <v>2056</v>
      </c>
      <c r="Q235" s="95" t="s">
        <v>31</v>
      </c>
      <c r="R235" s="95" t="s">
        <v>2098</v>
      </c>
      <c r="S235" s="93">
        <v>42916</v>
      </c>
      <c r="T235" s="93">
        <v>42916</v>
      </c>
      <c r="U235" s="95" t="s">
        <v>2061</v>
      </c>
      <c r="V235" s="95" t="s">
        <v>31</v>
      </c>
    </row>
    <row r="236" spans="1:22" ht="15.75" x14ac:dyDescent="0.3">
      <c r="A236" s="95" t="s">
        <v>370</v>
      </c>
      <c r="B236" s="95" t="s">
        <v>2032</v>
      </c>
      <c r="C236" s="95" t="s">
        <v>1879</v>
      </c>
      <c r="D236" s="95" t="s">
        <v>1880</v>
      </c>
      <c r="E236" s="95" t="s">
        <v>2038</v>
      </c>
      <c r="F236" s="95" t="s">
        <v>2070</v>
      </c>
      <c r="G236" s="95" t="s">
        <v>31</v>
      </c>
      <c r="H236" s="95" t="s">
        <v>1883</v>
      </c>
      <c r="I236" s="95" t="s">
        <v>1880</v>
      </c>
      <c r="J236" s="95" t="s">
        <v>1884</v>
      </c>
      <c r="K236" s="95" t="s">
        <v>1885</v>
      </c>
      <c r="L236" s="97">
        <v>1635.65</v>
      </c>
      <c r="M236" s="95" t="s">
        <v>1886</v>
      </c>
      <c r="N236" s="95" t="s">
        <v>2243</v>
      </c>
      <c r="O236" s="95" t="s">
        <v>31</v>
      </c>
      <c r="P236" s="95" t="s">
        <v>2072</v>
      </c>
      <c r="Q236" s="95" t="s">
        <v>31</v>
      </c>
      <c r="R236" s="95" t="s">
        <v>2244</v>
      </c>
      <c r="S236" s="93">
        <v>42674</v>
      </c>
      <c r="T236" s="93">
        <v>42674</v>
      </c>
      <c r="U236" s="95" t="s">
        <v>2061</v>
      </c>
      <c r="V236" s="95" t="s">
        <v>31</v>
      </c>
    </row>
    <row r="237" spans="1:22" ht="15.75" x14ac:dyDescent="0.3">
      <c r="A237" s="95" t="s">
        <v>370</v>
      </c>
      <c r="B237" s="95" t="s">
        <v>2032</v>
      </c>
      <c r="C237" s="95" t="s">
        <v>1879</v>
      </c>
      <c r="D237" s="95" t="s">
        <v>1880</v>
      </c>
      <c r="E237" s="95" t="s">
        <v>2038</v>
      </c>
      <c r="F237" s="95" t="s">
        <v>2062</v>
      </c>
      <c r="G237" s="95" t="s">
        <v>31</v>
      </c>
      <c r="H237" s="95" t="s">
        <v>1883</v>
      </c>
      <c r="I237" s="95" t="s">
        <v>1880</v>
      </c>
      <c r="J237" s="95" t="s">
        <v>1884</v>
      </c>
      <c r="K237" s="95" t="s">
        <v>1885</v>
      </c>
      <c r="L237" s="97">
        <v>1576.51</v>
      </c>
      <c r="M237" s="95" t="s">
        <v>1886</v>
      </c>
      <c r="N237" s="95" t="s">
        <v>2063</v>
      </c>
      <c r="O237" s="95" t="s">
        <v>31</v>
      </c>
      <c r="P237" s="95" t="s">
        <v>2064</v>
      </c>
      <c r="Q237" s="95" t="s">
        <v>31</v>
      </c>
      <c r="R237" s="95" t="s">
        <v>2065</v>
      </c>
      <c r="S237" s="93">
        <v>42916</v>
      </c>
      <c r="T237" s="93">
        <v>42916</v>
      </c>
      <c r="U237" s="95" t="s">
        <v>2043</v>
      </c>
      <c r="V237" s="95" t="s">
        <v>31</v>
      </c>
    </row>
    <row r="238" spans="1:22" ht="15.75" x14ac:dyDescent="0.3">
      <c r="A238" s="95" t="s">
        <v>370</v>
      </c>
      <c r="B238" s="95" t="s">
        <v>2032</v>
      </c>
      <c r="C238" s="95" t="s">
        <v>1879</v>
      </c>
      <c r="D238" s="95" t="s">
        <v>1880</v>
      </c>
      <c r="E238" s="95" t="s">
        <v>2038</v>
      </c>
      <c r="F238" s="95" t="s">
        <v>2104</v>
      </c>
      <c r="G238" s="95" t="s">
        <v>31</v>
      </c>
      <c r="H238" s="95" t="s">
        <v>1883</v>
      </c>
      <c r="I238" s="95" t="s">
        <v>1880</v>
      </c>
      <c r="J238" s="95" t="s">
        <v>1884</v>
      </c>
      <c r="K238" s="95" t="s">
        <v>1885</v>
      </c>
      <c r="L238" s="96">
        <v>137635.54</v>
      </c>
      <c r="M238" s="95" t="s">
        <v>1886</v>
      </c>
      <c r="N238" s="95" t="s">
        <v>2245</v>
      </c>
      <c r="O238" s="95" t="s">
        <v>31</v>
      </c>
      <c r="P238" s="95" t="s">
        <v>2106</v>
      </c>
      <c r="Q238" s="95" t="s">
        <v>31</v>
      </c>
      <c r="R238" s="95" t="s">
        <v>2246</v>
      </c>
      <c r="S238" s="93">
        <v>42490</v>
      </c>
      <c r="T238" s="93">
        <v>42490</v>
      </c>
      <c r="U238" s="95" t="s">
        <v>2061</v>
      </c>
      <c r="V238" s="95" t="s">
        <v>31</v>
      </c>
    </row>
    <row r="239" spans="1:22" ht="15.75" x14ac:dyDescent="0.3">
      <c r="A239" s="95" t="s">
        <v>370</v>
      </c>
      <c r="B239" s="95" t="s">
        <v>2032</v>
      </c>
      <c r="C239" s="95" t="s">
        <v>1879</v>
      </c>
      <c r="D239" s="95" t="s">
        <v>1880</v>
      </c>
      <c r="E239" s="95" t="s">
        <v>2038</v>
      </c>
      <c r="F239" s="95" t="s">
        <v>2104</v>
      </c>
      <c r="G239" s="95" t="s">
        <v>31</v>
      </c>
      <c r="H239" s="95" t="s">
        <v>1883</v>
      </c>
      <c r="I239" s="95" t="s">
        <v>1880</v>
      </c>
      <c r="J239" s="95" t="s">
        <v>1884</v>
      </c>
      <c r="K239" s="95" t="s">
        <v>1885</v>
      </c>
      <c r="L239" s="96">
        <v>356.92</v>
      </c>
      <c r="M239" s="95" t="s">
        <v>1886</v>
      </c>
      <c r="N239" s="95" t="s">
        <v>2245</v>
      </c>
      <c r="O239" s="95" t="s">
        <v>31</v>
      </c>
      <c r="P239" s="95" t="s">
        <v>2106</v>
      </c>
      <c r="Q239" s="95" t="s">
        <v>31</v>
      </c>
      <c r="R239" s="95" t="s">
        <v>2246</v>
      </c>
      <c r="S239" s="93">
        <v>42521</v>
      </c>
      <c r="T239" s="93">
        <v>42521</v>
      </c>
      <c r="U239" s="95" t="s">
        <v>2061</v>
      </c>
      <c r="V239" s="95" t="s">
        <v>31</v>
      </c>
    </row>
    <row r="240" spans="1:22" ht="15.75" x14ac:dyDescent="0.3">
      <c r="A240" s="95" t="s">
        <v>370</v>
      </c>
      <c r="B240" s="95" t="s">
        <v>2032</v>
      </c>
      <c r="C240" s="95" t="s">
        <v>1879</v>
      </c>
      <c r="D240" s="95" t="s">
        <v>1880</v>
      </c>
      <c r="E240" s="95" t="s">
        <v>2038</v>
      </c>
      <c r="F240" s="95" t="s">
        <v>2104</v>
      </c>
      <c r="G240" s="95" t="s">
        <v>31</v>
      </c>
      <c r="H240" s="95" t="s">
        <v>1883</v>
      </c>
      <c r="I240" s="95" t="s">
        <v>1880</v>
      </c>
      <c r="J240" s="95" t="s">
        <v>1884</v>
      </c>
      <c r="K240" s="95" t="s">
        <v>1885</v>
      </c>
      <c r="L240" s="96">
        <v>910.55</v>
      </c>
      <c r="M240" s="95" t="s">
        <v>1886</v>
      </c>
      <c r="N240" s="95" t="s">
        <v>2245</v>
      </c>
      <c r="O240" s="95" t="s">
        <v>31</v>
      </c>
      <c r="P240" s="95" t="s">
        <v>2106</v>
      </c>
      <c r="Q240" s="95" t="s">
        <v>31</v>
      </c>
      <c r="R240" s="95" t="s">
        <v>2246</v>
      </c>
      <c r="S240" s="93">
        <v>42551</v>
      </c>
      <c r="T240" s="93">
        <v>42551</v>
      </c>
      <c r="U240" s="95" t="s">
        <v>2061</v>
      </c>
      <c r="V240" s="95" t="s">
        <v>31</v>
      </c>
    </row>
    <row r="241" spans="1:22" ht="15.75" x14ac:dyDescent="0.3">
      <c r="A241" s="95" t="s">
        <v>370</v>
      </c>
      <c r="B241" s="95" t="s">
        <v>2032</v>
      </c>
      <c r="C241" s="95" t="s">
        <v>1879</v>
      </c>
      <c r="D241" s="95" t="s">
        <v>1880</v>
      </c>
      <c r="E241" s="95" t="s">
        <v>2038</v>
      </c>
      <c r="F241" s="95" t="s">
        <v>2104</v>
      </c>
      <c r="G241" s="95" t="s">
        <v>31</v>
      </c>
      <c r="H241" s="95" t="s">
        <v>1883</v>
      </c>
      <c r="I241" s="95" t="s">
        <v>1880</v>
      </c>
      <c r="J241" s="95" t="s">
        <v>1884</v>
      </c>
      <c r="K241" s="95" t="s">
        <v>1885</v>
      </c>
      <c r="L241" s="96">
        <v>4.91</v>
      </c>
      <c r="M241" s="95" t="s">
        <v>1886</v>
      </c>
      <c r="N241" s="95" t="s">
        <v>2245</v>
      </c>
      <c r="O241" s="95" t="s">
        <v>31</v>
      </c>
      <c r="P241" s="95" t="s">
        <v>2106</v>
      </c>
      <c r="Q241" s="95" t="s">
        <v>31</v>
      </c>
      <c r="R241" s="95" t="s">
        <v>2246</v>
      </c>
      <c r="S241" s="93">
        <v>42582</v>
      </c>
      <c r="T241" s="93">
        <v>42582</v>
      </c>
      <c r="U241" s="95" t="s">
        <v>2061</v>
      </c>
      <c r="V241" s="95" t="s">
        <v>31</v>
      </c>
    </row>
    <row r="242" spans="1:22" ht="15.75" x14ac:dyDescent="0.3">
      <c r="A242" s="95" t="s">
        <v>370</v>
      </c>
      <c r="B242" s="95" t="s">
        <v>2032</v>
      </c>
      <c r="C242" s="95" t="s">
        <v>1879</v>
      </c>
      <c r="D242" s="95" t="s">
        <v>1880</v>
      </c>
      <c r="E242" s="95" t="s">
        <v>2038</v>
      </c>
      <c r="F242" s="95" t="s">
        <v>2104</v>
      </c>
      <c r="G242" s="95" t="s">
        <v>31</v>
      </c>
      <c r="H242" s="95" t="s">
        <v>1883</v>
      </c>
      <c r="I242" s="95" t="s">
        <v>1880</v>
      </c>
      <c r="J242" s="95" t="s">
        <v>1884</v>
      </c>
      <c r="K242" s="95" t="s">
        <v>1885</v>
      </c>
      <c r="L242" s="96">
        <v>3459.43</v>
      </c>
      <c r="M242" s="95" t="s">
        <v>1886</v>
      </c>
      <c r="N242" s="95" t="s">
        <v>2245</v>
      </c>
      <c r="O242" s="95" t="s">
        <v>31</v>
      </c>
      <c r="P242" s="95" t="s">
        <v>2106</v>
      </c>
      <c r="Q242" s="95" t="s">
        <v>31</v>
      </c>
      <c r="R242" s="95" t="s">
        <v>2246</v>
      </c>
      <c r="S242" s="93">
        <v>42613</v>
      </c>
      <c r="T242" s="93">
        <v>42613</v>
      </c>
      <c r="U242" s="95" t="s">
        <v>2061</v>
      </c>
      <c r="V242" s="95" t="s">
        <v>31</v>
      </c>
    </row>
    <row r="243" spans="1:22" ht="15.75" x14ac:dyDescent="0.3">
      <c r="A243" s="95" t="s">
        <v>370</v>
      </c>
      <c r="B243" s="95" t="s">
        <v>2032</v>
      </c>
      <c r="C243" s="95" t="s">
        <v>1879</v>
      </c>
      <c r="D243" s="95" t="s">
        <v>1880</v>
      </c>
      <c r="E243" s="95" t="s">
        <v>2038</v>
      </c>
      <c r="F243" s="95" t="s">
        <v>2062</v>
      </c>
      <c r="G243" s="95" t="s">
        <v>31</v>
      </c>
      <c r="H243" s="95" t="s">
        <v>1883</v>
      </c>
      <c r="I243" s="95" t="s">
        <v>1880</v>
      </c>
      <c r="J243" s="95" t="s">
        <v>1884</v>
      </c>
      <c r="K243" s="95" t="s">
        <v>1885</v>
      </c>
      <c r="L243" s="97">
        <v>1576.51</v>
      </c>
      <c r="M243" s="95" t="s">
        <v>1886</v>
      </c>
      <c r="N243" s="95" t="s">
        <v>2066</v>
      </c>
      <c r="O243" s="95" t="s">
        <v>31</v>
      </c>
      <c r="P243" s="95" t="s">
        <v>2064</v>
      </c>
      <c r="Q243" s="95" t="s">
        <v>31</v>
      </c>
      <c r="R243" s="95" t="s">
        <v>2067</v>
      </c>
      <c r="S243" s="93">
        <v>42916</v>
      </c>
      <c r="T243" s="93">
        <v>42916</v>
      </c>
      <c r="U243" s="95" t="s">
        <v>2043</v>
      </c>
      <c r="V243" s="95" t="s">
        <v>31</v>
      </c>
    </row>
    <row r="244" spans="1:22" ht="15.75" x14ac:dyDescent="0.3">
      <c r="A244" s="95" t="s">
        <v>370</v>
      </c>
      <c r="B244" s="95" t="s">
        <v>2032</v>
      </c>
      <c r="C244" s="95" t="s">
        <v>1879</v>
      </c>
      <c r="D244" s="95" t="s">
        <v>1880</v>
      </c>
      <c r="E244" s="95" t="s">
        <v>2038</v>
      </c>
      <c r="F244" s="95" t="s">
        <v>2062</v>
      </c>
      <c r="G244" s="95" t="s">
        <v>31</v>
      </c>
      <c r="H244" s="95" t="s">
        <v>1883</v>
      </c>
      <c r="I244" s="95" t="s">
        <v>1880</v>
      </c>
      <c r="J244" s="95" t="s">
        <v>1884</v>
      </c>
      <c r="K244" s="95" t="s">
        <v>1885</v>
      </c>
      <c r="L244" s="97">
        <v>1576.51</v>
      </c>
      <c r="M244" s="95" t="s">
        <v>1886</v>
      </c>
      <c r="N244" s="95" t="s">
        <v>2068</v>
      </c>
      <c r="O244" s="95" t="s">
        <v>31</v>
      </c>
      <c r="P244" s="95" t="s">
        <v>2064</v>
      </c>
      <c r="Q244" s="95" t="s">
        <v>31</v>
      </c>
      <c r="R244" s="95" t="s">
        <v>2069</v>
      </c>
      <c r="S244" s="93">
        <v>42916</v>
      </c>
      <c r="T244" s="93">
        <v>42916</v>
      </c>
      <c r="U244" s="95" t="s">
        <v>2043</v>
      </c>
      <c r="V244" s="95" t="s">
        <v>31</v>
      </c>
    </row>
    <row r="245" spans="1:22" ht="15.75" x14ac:dyDescent="0.3">
      <c r="A245" s="95" t="s">
        <v>370</v>
      </c>
      <c r="B245" s="95" t="s">
        <v>2032</v>
      </c>
      <c r="C245" s="95" t="s">
        <v>1879</v>
      </c>
      <c r="D245" s="95" t="s">
        <v>1880</v>
      </c>
      <c r="E245" s="95" t="s">
        <v>2038</v>
      </c>
      <c r="F245" s="95" t="s">
        <v>2070</v>
      </c>
      <c r="G245" s="95" t="s">
        <v>31</v>
      </c>
      <c r="H245" s="95" t="s">
        <v>1883</v>
      </c>
      <c r="I245" s="95" t="s">
        <v>1880</v>
      </c>
      <c r="J245" s="95" t="s">
        <v>1884</v>
      </c>
      <c r="K245" s="95" t="s">
        <v>1885</v>
      </c>
      <c r="L245" s="97">
        <v>1514.04</v>
      </c>
      <c r="M245" s="95" t="s">
        <v>1886</v>
      </c>
      <c r="N245" s="95" t="s">
        <v>2247</v>
      </c>
      <c r="O245" s="95" t="s">
        <v>31</v>
      </c>
      <c r="P245" s="95" t="s">
        <v>2072</v>
      </c>
      <c r="Q245" s="95" t="s">
        <v>31</v>
      </c>
      <c r="R245" s="95" t="s">
        <v>2248</v>
      </c>
      <c r="S245" s="93">
        <v>42674</v>
      </c>
      <c r="T245" s="93">
        <v>42674</v>
      </c>
      <c r="U245" s="95" t="s">
        <v>2061</v>
      </c>
      <c r="V245" s="95" t="s">
        <v>31</v>
      </c>
    </row>
    <row r="246" spans="1:22" ht="15.75" x14ac:dyDescent="0.3">
      <c r="A246" s="95" t="s">
        <v>370</v>
      </c>
      <c r="B246" s="95" t="s">
        <v>2032</v>
      </c>
      <c r="C246" s="95" t="s">
        <v>1879</v>
      </c>
      <c r="D246" s="95" t="s">
        <v>1880</v>
      </c>
      <c r="E246" s="95" t="s">
        <v>2038</v>
      </c>
      <c r="F246" s="95" t="s">
        <v>2048</v>
      </c>
      <c r="G246" s="95" t="s">
        <v>31</v>
      </c>
      <c r="H246" s="95" t="s">
        <v>1883</v>
      </c>
      <c r="I246" s="95" t="s">
        <v>1880</v>
      </c>
      <c r="J246" s="95" t="s">
        <v>1884</v>
      </c>
      <c r="K246" s="95" t="s">
        <v>1885</v>
      </c>
      <c r="L246" s="97">
        <v>1496.67</v>
      </c>
      <c r="M246" s="95" t="s">
        <v>1886</v>
      </c>
      <c r="N246" s="95" t="s">
        <v>31</v>
      </c>
      <c r="O246" s="95" t="s">
        <v>31</v>
      </c>
      <c r="P246" s="95" t="s">
        <v>2049</v>
      </c>
      <c r="Q246" s="95" t="s">
        <v>31</v>
      </c>
      <c r="R246" s="95" t="s">
        <v>2050</v>
      </c>
      <c r="S246" s="93">
        <v>42947</v>
      </c>
      <c r="T246" s="93">
        <v>42947</v>
      </c>
      <c r="U246" s="95" t="s">
        <v>2043</v>
      </c>
      <c r="V246" s="95" t="s">
        <v>31</v>
      </c>
    </row>
    <row r="247" spans="1:22" ht="15.75" x14ac:dyDescent="0.3">
      <c r="A247" s="95" t="s">
        <v>370</v>
      </c>
      <c r="B247" s="95" t="s">
        <v>2032</v>
      </c>
      <c r="C247" s="95" t="s">
        <v>1879</v>
      </c>
      <c r="D247" s="95" t="s">
        <v>1880</v>
      </c>
      <c r="E247" s="95" t="s">
        <v>2038</v>
      </c>
      <c r="F247" s="95" t="s">
        <v>2070</v>
      </c>
      <c r="G247" s="95" t="s">
        <v>31</v>
      </c>
      <c r="H247" s="95" t="s">
        <v>1883</v>
      </c>
      <c r="I247" s="95" t="s">
        <v>1880</v>
      </c>
      <c r="J247" s="95" t="s">
        <v>1884</v>
      </c>
      <c r="K247" s="95" t="s">
        <v>1885</v>
      </c>
      <c r="L247" s="97">
        <v>1478.38</v>
      </c>
      <c r="M247" s="95" t="s">
        <v>1886</v>
      </c>
      <c r="N247" s="95" t="s">
        <v>2249</v>
      </c>
      <c r="O247" s="95" t="s">
        <v>31</v>
      </c>
      <c r="P247" s="95" t="s">
        <v>2072</v>
      </c>
      <c r="Q247" s="95" t="s">
        <v>31</v>
      </c>
      <c r="R247" s="95" t="s">
        <v>2250</v>
      </c>
      <c r="S247" s="93">
        <v>42674</v>
      </c>
      <c r="T247" s="93">
        <v>42674</v>
      </c>
      <c r="U247" s="95" t="s">
        <v>2061</v>
      </c>
      <c r="V247" s="95" t="s">
        <v>31</v>
      </c>
    </row>
    <row r="248" spans="1:22" ht="15.75" x14ac:dyDescent="0.3">
      <c r="A248" s="95" t="s">
        <v>370</v>
      </c>
      <c r="B248" s="95" t="s">
        <v>2032</v>
      </c>
      <c r="C248" s="95" t="s">
        <v>1879</v>
      </c>
      <c r="D248" s="95" t="s">
        <v>1880</v>
      </c>
      <c r="E248" s="95" t="s">
        <v>2038</v>
      </c>
      <c r="F248" s="95" t="s">
        <v>2104</v>
      </c>
      <c r="G248" s="95" t="s">
        <v>31</v>
      </c>
      <c r="H248" s="95" t="s">
        <v>1883</v>
      </c>
      <c r="I248" s="95" t="s">
        <v>1880</v>
      </c>
      <c r="J248" s="95" t="s">
        <v>1884</v>
      </c>
      <c r="K248" s="95" t="s">
        <v>1885</v>
      </c>
      <c r="L248" s="97">
        <v>1420.28</v>
      </c>
      <c r="M248" s="95" t="s">
        <v>1886</v>
      </c>
      <c r="N248" s="95" t="s">
        <v>2239</v>
      </c>
      <c r="O248" s="95" t="s">
        <v>31</v>
      </c>
      <c r="P248" s="95" t="s">
        <v>2106</v>
      </c>
      <c r="Q248" s="95" t="s">
        <v>31</v>
      </c>
      <c r="R248" s="95" t="s">
        <v>2240</v>
      </c>
      <c r="S248" s="93">
        <v>42674</v>
      </c>
      <c r="T248" s="93">
        <v>42674</v>
      </c>
      <c r="U248" s="95" t="s">
        <v>2061</v>
      </c>
      <c r="V248" s="95" t="s">
        <v>31</v>
      </c>
    </row>
    <row r="249" spans="1:22" ht="15.75" x14ac:dyDescent="0.3">
      <c r="A249" s="95" t="s">
        <v>370</v>
      </c>
      <c r="B249" s="95" t="s">
        <v>2032</v>
      </c>
      <c r="C249" s="95" t="s">
        <v>1879</v>
      </c>
      <c r="D249" s="95" t="s">
        <v>1880</v>
      </c>
      <c r="E249" s="95" t="s">
        <v>2038</v>
      </c>
      <c r="F249" s="95" t="s">
        <v>2104</v>
      </c>
      <c r="G249" s="95" t="s">
        <v>31</v>
      </c>
      <c r="H249" s="95" t="s">
        <v>1883</v>
      </c>
      <c r="I249" s="95" t="s">
        <v>1880</v>
      </c>
      <c r="J249" s="95" t="s">
        <v>1884</v>
      </c>
      <c r="K249" s="95" t="s">
        <v>1885</v>
      </c>
      <c r="L249" s="96">
        <v>137635.54</v>
      </c>
      <c r="M249" s="95" t="s">
        <v>1886</v>
      </c>
      <c r="N249" s="95" t="s">
        <v>2251</v>
      </c>
      <c r="O249" s="95" t="s">
        <v>31</v>
      </c>
      <c r="P249" s="95" t="s">
        <v>2106</v>
      </c>
      <c r="Q249" s="95" t="s">
        <v>31</v>
      </c>
      <c r="R249" s="95" t="s">
        <v>2252</v>
      </c>
      <c r="S249" s="93">
        <v>42490</v>
      </c>
      <c r="T249" s="93">
        <v>42490</v>
      </c>
      <c r="U249" s="95" t="s">
        <v>2061</v>
      </c>
      <c r="V249" s="95" t="s">
        <v>31</v>
      </c>
    </row>
    <row r="250" spans="1:22" ht="15.75" x14ac:dyDescent="0.3">
      <c r="A250" s="95" t="s">
        <v>370</v>
      </c>
      <c r="B250" s="95" t="s">
        <v>2032</v>
      </c>
      <c r="C250" s="95" t="s">
        <v>1879</v>
      </c>
      <c r="D250" s="95" t="s">
        <v>1880</v>
      </c>
      <c r="E250" s="95" t="s">
        <v>2038</v>
      </c>
      <c r="F250" s="95" t="s">
        <v>2104</v>
      </c>
      <c r="G250" s="95" t="s">
        <v>31</v>
      </c>
      <c r="H250" s="95" t="s">
        <v>1883</v>
      </c>
      <c r="I250" s="95" t="s">
        <v>1880</v>
      </c>
      <c r="J250" s="95" t="s">
        <v>1884</v>
      </c>
      <c r="K250" s="95" t="s">
        <v>1885</v>
      </c>
      <c r="L250" s="96">
        <v>356.92</v>
      </c>
      <c r="M250" s="95" t="s">
        <v>1886</v>
      </c>
      <c r="N250" s="95" t="s">
        <v>2251</v>
      </c>
      <c r="O250" s="95" t="s">
        <v>31</v>
      </c>
      <c r="P250" s="95" t="s">
        <v>2106</v>
      </c>
      <c r="Q250" s="95" t="s">
        <v>31</v>
      </c>
      <c r="R250" s="95" t="s">
        <v>2252</v>
      </c>
      <c r="S250" s="93">
        <v>42521</v>
      </c>
      <c r="T250" s="93">
        <v>42521</v>
      </c>
      <c r="U250" s="95" t="s">
        <v>2061</v>
      </c>
      <c r="V250" s="95" t="s">
        <v>31</v>
      </c>
    </row>
    <row r="251" spans="1:22" ht="15.75" x14ac:dyDescent="0.3">
      <c r="A251" s="95" t="s">
        <v>370</v>
      </c>
      <c r="B251" s="95" t="s">
        <v>2032</v>
      </c>
      <c r="C251" s="95" t="s">
        <v>1879</v>
      </c>
      <c r="D251" s="95" t="s">
        <v>1880</v>
      </c>
      <c r="E251" s="95" t="s">
        <v>2038</v>
      </c>
      <c r="F251" s="95" t="s">
        <v>2104</v>
      </c>
      <c r="G251" s="95" t="s">
        <v>31</v>
      </c>
      <c r="H251" s="95" t="s">
        <v>1883</v>
      </c>
      <c r="I251" s="95" t="s">
        <v>1880</v>
      </c>
      <c r="J251" s="95" t="s">
        <v>1884</v>
      </c>
      <c r="K251" s="95" t="s">
        <v>1885</v>
      </c>
      <c r="L251" s="96">
        <v>910.55</v>
      </c>
      <c r="M251" s="95" t="s">
        <v>1886</v>
      </c>
      <c r="N251" s="95" t="s">
        <v>2251</v>
      </c>
      <c r="O251" s="95" t="s">
        <v>31</v>
      </c>
      <c r="P251" s="95" t="s">
        <v>2106</v>
      </c>
      <c r="Q251" s="95" t="s">
        <v>31</v>
      </c>
      <c r="R251" s="95" t="s">
        <v>2252</v>
      </c>
      <c r="S251" s="93">
        <v>42551</v>
      </c>
      <c r="T251" s="93">
        <v>42551</v>
      </c>
      <c r="U251" s="95" t="s">
        <v>2061</v>
      </c>
      <c r="V251" s="95" t="s">
        <v>31</v>
      </c>
    </row>
    <row r="252" spans="1:22" ht="15.75" x14ac:dyDescent="0.3">
      <c r="A252" s="95" t="s">
        <v>370</v>
      </c>
      <c r="B252" s="95" t="s">
        <v>2032</v>
      </c>
      <c r="C252" s="95" t="s">
        <v>1879</v>
      </c>
      <c r="D252" s="95" t="s">
        <v>1880</v>
      </c>
      <c r="E252" s="95" t="s">
        <v>2038</v>
      </c>
      <c r="F252" s="95" t="s">
        <v>2104</v>
      </c>
      <c r="G252" s="95" t="s">
        <v>31</v>
      </c>
      <c r="H252" s="95" t="s">
        <v>1883</v>
      </c>
      <c r="I252" s="95" t="s">
        <v>1880</v>
      </c>
      <c r="J252" s="95" t="s">
        <v>1884</v>
      </c>
      <c r="K252" s="95" t="s">
        <v>1885</v>
      </c>
      <c r="L252" s="96">
        <v>4.91</v>
      </c>
      <c r="M252" s="95" t="s">
        <v>1886</v>
      </c>
      <c r="N252" s="95" t="s">
        <v>2251</v>
      </c>
      <c r="O252" s="95" t="s">
        <v>31</v>
      </c>
      <c r="P252" s="95" t="s">
        <v>2106</v>
      </c>
      <c r="Q252" s="95" t="s">
        <v>31</v>
      </c>
      <c r="R252" s="95" t="s">
        <v>2252</v>
      </c>
      <c r="S252" s="93">
        <v>42582</v>
      </c>
      <c r="T252" s="93">
        <v>42582</v>
      </c>
      <c r="U252" s="95" t="s">
        <v>2061</v>
      </c>
      <c r="V252" s="95" t="s">
        <v>31</v>
      </c>
    </row>
    <row r="253" spans="1:22" ht="15.75" x14ac:dyDescent="0.3">
      <c r="A253" s="95" t="s">
        <v>370</v>
      </c>
      <c r="B253" s="95" t="s">
        <v>2032</v>
      </c>
      <c r="C253" s="95" t="s">
        <v>1879</v>
      </c>
      <c r="D253" s="95" t="s">
        <v>1880</v>
      </c>
      <c r="E253" s="95" t="s">
        <v>2038</v>
      </c>
      <c r="F253" s="95" t="s">
        <v>2104</v>
      </c>
      <c r="G253" s="95" t="s">
        <v>31</v>
      </c>
      <c r="H253" s="95" t="s">
        <v>1883</v>
      </c>
      <c r="I253" s="95" t="s">
        <v>1880</v>
      </c>
      <c r="J253" s="95" t="s">
        <v>1884</v>
      </c>
      <c r="K253" s="95" t="s">
        <v>1885</v>
      </c>
      <c r="L253" s="96">
        <v>3459.43</v>
      </c>
      <c r="M253" s="95" t="s">
        <v>1886</v>
      </c>
      <c r="N253" s="95" t="s">
        <v>2251</v>
      </c>
      <c r="O253" s="95" t="s">
        <v>31</v>
      </c>
      <c r="P253" s="95" t="s">
        <v>2106</v>
      </c>
      <c r="Q253" s="95" t="s">
        <v>31</v>
      </c>
      <c r="R253" s="95" t="s">
        <v>2252</v>
      </c>
      <c r="S253" s="93">
        <v>42613</v>
      </c>
      <c r="T253" s="93">
        <v>42613</v>
      </c>
      <c r="U253" s="95" t="s">
        <v>2061</v>
      </c>
      <c r="V253" s="95" t="s">
        <v>31</v>
      </c>
    </row>
    <row r="254" spans="1:22" ht="15.75" x14ac:dyDescent="0.3">
      <c r="A254" s="95" t="s">
        <v>370</v>
      </c>
      <c r="B254" s="95" t="s">
        <v>2032</v>
      </c>
      <c r="C254" s="95" t="s">
        <v>1879</v>
      </c>
      <c r="D254" s="95" t="s">
        <v>1880</v>
      </c>
      <c r="E254" s="95" t="s">
        <v>2038</v>
      </c>
      <c r="F254" s="95" t="s">
        <v>2070</v>
      </c>
      <c r="G254" s="95" t="s">
        <v>31</v>
      </c>
      <c r="H254" s="95" t="s">
        <v>1883</v>
      </c>
      <c r="I254" s="95" t="s">
        <v>1880</v>
      </c>
      <c r="J254" s="95" t="s">
        <v>1884</v>
      </c>
      <c r="K254" s="95" t="s">
        <v>1885</v>
      </c>
      <c r="L254" s="97">
        <v>1411.73</v>
      </c>
      <c r="M254" s="95" t="s">
        <v>1886</v>
      </c>
      <c r="N254" s="95" t="s">
        <v>2253</v>
      </c>
      <c r="O254" s="95" t="s">
        <v>31</v>
      </c>
      <c r="P254" s="95" t="s">
        <v>2072</v>
      </c>
      <c r="Q254" s="95" t="s">
        <v>31</v>
      </c>
      <c r="R254" s="95" t="s">
        <v>2254</v>
      </c>
      <c r="S254" s="93">
        <v>42674</v>
      </c>
      <c r="T254" s="93">
        <v>42674</v>
      </c>
      <c r="U254" s="95" t="s">
        <v>2061</v>
      </c>
      <c r="V254" s="95" t="s">
        <v>31</v>
      </c>
    </row>
    <row r="255" spans="1:22" ht="15.75" x14ac:dyDescent="0.3">
      <c r="A255" s="95" t="s">
        <v>370</v>
      </c>
      <c r="B255" s="95" t="s">
        <v>2032</v>
      </c>
      <c r="C255" s="95" t="s">
        <v>1879</v>
      </c>
      <c r="D255" s="95" t="s">
        <v>1880</v>
      </c>
      <c r="E255" s="95" t="s">
        <v>2038</v>
      </c>
      <c r="F255" s="95" t="s">
        <v>2101</v>
      </c>
      <c r="G255" s="95" t="s">
        <v>31</v>
      </c>
      <c r="H255" s="95" t="s">
        <v>1883</v>
      </c>
      <c r="I255" s="95" t="s">
        <v>1880</v>
      </c>
      <c r="J255" s="95" t="s">
        <v>1884</v>
      </c>
      <c r="K255" s="95" t="s">
        <v>1885</v>
      </c>
      <c r="L255" s="97">
        <v>1369.01</v>
      </c>
      <c r="M255" s="95" t="s">
        <v>1886</v>
      </c>
      <c r="N255" s="95" t="s">
        <v>31</v>
      </c>
      <c r="O255" s="95" t="s">
        <v>31</v>
      </c>
      <c r="P255" s="95" t="s">
        <v>2102</v>
      </c>
      <c r="Q255" s="95" t="s">
        <v>31</v>
      </c>
      <c r="R255" s="95" t="s">
        <v>2255</v>
      </c>
      <c r="S255" s="93">
        <v>42674</v>
      </c>
      <c r="T255" s="93">
        <v>42674</v>
      </c>
      <c r="U255" s="95" t="s">
        <v>2061</v>
      </c>
      <c r="V255" s="95" t="s">
        <v>31</v>
      </c>
    </row>
    <row r="256" spans="1:22" ht="15.75" x14ac:dyDescent="0.3">
      <c r="A256" s="95" t="s">
        <v>370</v>
      </c>
      <c r="B256" s="95" t="s">
        <v>2032</v>
      </c>
      <c r="C256" s="95" t="s">
        <v>1879</v>
      </c>
      <c r="D256" s="95" t="s">
        <v>1880</v>
      </c>
      <c r="E256" s="95" t="s">
        <v>1881</v>
      </c>
      <c r="F256" s="95" t="s">
        <v>1882</v>
      </c>
      <c r="G256" s="95" t="s">
        <v>31</v>
      </c>
      <c r="H256" s="95" t="s">
        <v>1883</v>
      </c>
      <c r="I256" s="95" t="s">
        <v>1880</v>
      </c>
      <c r="J256" s="95" t="s">
        <v>1884</v>
      </c>
      <c r="K256" s="95" t="s">
        <v>1885</v>
      </c>
      <c r="L256" s="97">
        <v>1241.28</v>
      </c>
      <c r="M256" s="95" t="s">
        <v>1886</v>
      </c>
      <c r="N256" s="95" t="s">
        <v>31</v>
      </c>
      <c r="O256" s="95" t="s">
        <v>31</v>
      </c>
      <c r="P256" s="95" t="s">
        <v>1887</v>
      </c>
      <c r="Q256" s="95" t="s">
        <v>31</v>
      </c>
      <c r="R256" s="95" t="s">
        <v>2075</v>
      </c>
      <c r="S256" s="93">
        <v>42886</v>
      </c>
      <c r="T256" s="93">
        <v>42886</v>
      </c>
      <c r="U256" s="95" t="s">
        <v>2043</v>
      </c>
      <c r="V256" s="95" t="s">
        <v>31</v>
      </c>
    </row>
    <row r="257" spans="1:22" ht="15.75" x14ac:dyDescent="0.3">
      <c r="A257" s="95" t="s">
        <v>370</v>
      </c>
      <c r="B257" s="95" t="s">
        <v>2032</v>
      </c>
      <c r="C257" s="95" t="s">
        <v>1879</v>
      </c>
      <c r="D257" s="95" t="s">
        <v>1880</v>
      </c>
      <c r="E257" s="95" t="s">
        <v>2038</v>
      </c>
      <c r="F257" s="95" t="s">
        <v>2104</v>
      </c>
      <c r="G257" s="95" t="s">
        <v>31</v>
      </c>
      <c r="H257" s="95" t="s">
        <v>1883</v>
      </c>
      <c r="I257" s="95" t="s">
        <v>1880</v>
      </c>
      <c r="J257" s="95" t="s">
        <v>1884</v>
      </c>
      <c r="K257" s="95" t="s">
        <v>1885</v>
      </c>
      <c r="L257" s="97">
        <v>1216.74</v>
      </c>
      <c r="M257" s="95" t="s">
        <v>1886</v>
      </c>
      <c r="N257" s="95" t="s">
        <v>2214</v>
      </c>
      <c r="O257" s="95" t="s">
        <v>31</v>
      </c>
      <c r="P257" s="95" t="s">
        <v>2106</v>
      </c>
      <c r="Q257" s="95" t="s">
        <v>31</v>
      </c>
      <c r="R257" s="95" t="s">
        <v>2215</v>
      </c>
      <c r="S257" s="93">
        <v>42704</v>
      </c>
      <c r="T257" s="93">
        <v>42704</v>
      </c>
      <c r="U257" s="95" t="s">
        <v>2061</v>
      </c>
      <c r="V257" s="95" t="s">
        <v>31</v>
      </c>
    </row>
    <row r="258" spans="1:22" ht="15.75" x14ac:dyDescent="0.3">
      <c r="A258" s="95" t="s">
        <v>370</v>
      </c>
      <c r="B258" s="95" t="s">
        <v>2032</v>
      </c>
      <c r="C258" s="95" t="s">
        <v>1879</v>
      </c>
      <c r="D258" s="95" t="s">
        <v>1880</v>
      </c>
      <c r="E258" s="95" t="s">
        <v>2038</v>
      </c>
      <c r="F258" s="95" t="s">
        <v>2104</v>
      </c>
      <c r="G258" s="95" t="s">
        <v>31</v>
      </c>
      <c r="H258" s="95" t="s">
        <v>1883</v>
      </c>
      <c r="I258" s="95" t="s">
        <v>1880</v>
      </c>
      <c r="J258" s="95" t="s">
        <v>1884</v>
      </c>
      <c r="K258" s="95" t="s">
        <v>1885</v>
      </c>
      <c r="L258" s="97">
        <v>1208.48</v>
      </c>
      <c r="M258" s="95" t="s">
        <v>1886</v>
      </c>
      <c r="N258" s="95" t="s">
        <v>2202</v>
      </c>
      <c r="O258" s="95" t="s">
        <v>31</v>
      </c>
      <c r="P258" s="95" t="s">
        <v>2106</v>
      </c>
      <c r="Q258" s="95" t="s">
        <v>31</v>
      </c>
      <c r="R258" s="95" t="s">
        <v>2203</v>
      </c>
      <c r="S258" s="93">
        <v>42704</v>
      </c>
      <c r="T258" s="93">
        <v>42704</v>
      </c>
      <c r="U258" s="95" t="s">
        <v>2061</v>
      </c>
      <c r="V258" s="95" t="s">
        <v>31</v>
      </c>
    </row>
    <row r="259" spans="1:22" ht="15.75" x14ac:dyDescent="0.3">
      <c r="A259" s="95" t="s">
        <v>370</v>
      </c>
      <c r="B259" s="95" t="s">
        <v>2032</v>
      </c>
      <c r="C259" s="95" t="s">
        <v>1879</v>
      </c>
      <c r="D259" s="95" t="s">
        <v>1880</v>
      </c>
      <c r="E259" s="95" t="s">
        <v>2038</v>
      </c>
      <c r="F259" s="95" t="s">
        <v>2104</v>
      </c>
      <c r="G259" s="95" t="s">
        <v>31</v>
      </c>
      <c r="H259" s="95" t="s">
        <v>1883</v>
      </c>
      <c r="I259" s="95" t="s">
        <v>1880</v>
      </c>
      <c r="J259" s="95" t="s">
        <v>1884</v>
      </c>
      <c r="K259" s="95" t="s">
        <v>1885</v>
      </c>
      <c r="L259" s="97">
        <v>1208.48</v>
      </c>
      <c r="M259" s="95" t="s">
        <v>1886</v>
      </c>
      <c r="N259" s="95" t="s">
        <v>2210</v>
      </c>
      <c r="O259" s="95" t="s">
        <v>31</v>
      </c>
      <c r="P259" s="95" t="s">
        <v>2106</v>
      </c>
      <c r="Q259" s="95" t="s">
        <v>31</v>
      </c>
      <c r="R259" s="95" t="s">
        <v>2211</v>
      </c>
      <c r="S259" s="93">
        <v>42704</v>
      </c>
      <c r="T259" s="93">
        <v>42704</v>
      </c>
      <c r="U259" s="95" t="s">
        <v>2061</v>
      </c>
      <c r="V259" s="95" t="s">
        <v>31</v>
      </c>
    </row>
    <row r="260" spans="1:22" ht="15.75" x14ac:dyDescent="0.3">
      <c r="A260" s="95" t="s">
        <v>370</v>
      </c>
      <c r="B260" s="95" t="s">
        <v>2032</v>
      </c>
      <c r="C260" s="95" t="s">
        <v>1879</v>
      </c>
      <c r="D260" s="95" t="s">
        <v>1880</v>
      </c>
      <c r="E260" s="95" t="s">
        <v>2038</v>
      </c>
      <c r="F260" s="95" t="s">
        <v>2104</v>
      </c>
      <c r="G260" s="95" t="s">
        <v>31</v>
      </c>
      <c r="H260" s="95" t="s">
        <v>1883</v>
      </c>
      <c r="I260" s="95" t="s">
        <v>1880</v>
      </c>
      <c r="J260" s="95" t="s">
        <v>1884</v>
      </c>
      <c r="K260" s="95" t="s">
        <v>1885</v>
      </c>
      <c r="L260" s="96">
        <v>137635.54</v>
      </c>
      <c r="M260" s="95" t="s">
        <v>1886</v>
      </c>
      <c r="N260" s="95" t="s">
        <v>2256</v>
      </c>
      <c r="O260" s="95" t="s">
        <v>31</v>
      </c>
      <c r="P260" s="95" t="s">
        <v>2106</v>
      </c>
      <c r="Q260" s="95" t="s">
        <v>31</v>
      </c>
      <c r="R260" s="95" t="s">
        <v>2257</v>
      </c>
      <c r="S260" s="93">
        <v>42490</v>
      </c>
      <c r="T260" s="93">
        <v>42490</v>
      </c>
      <c r="U260" s="95" t="s">
        <v>2061</v>
      </c>
      <c r="V260" s="95" t="s">
        <v>31</v>
      </c>
    </row>
    <row r="261" spans="1:22" ht="15.75" x14ac:dyDescent="0.3">
      <c r="A261" s="95" t="s">
        <v>370</v>
      </c>
      <c r="B261" s="95" t="s">
        <v>2032</v>
      </c>
      <c r="C261" s="95" t="s">
        <v>1879</v>
      </c>
      <c r="D261" s="95" t="s">
        <v>1880</v>
      </c>
      <c r="E261" s="95" t="s">
        <v>2038</v>
      </c>
      <c r="F261" s="95" t="s">
        <v>2104</v>
      </c>
      <c r="G261" s="95" t="s">
        <v>31</v>
      </c>
      <c r="H261" s="95" t="s">
        <v>1883</v>
      </c>
      <c r="I261" s="95" t="s">
        <v>1880</v>
      </c>
      <c r="J261" s="95" t="s">
        <v>1884</v>
      </c>
      <c r="K261" s="95" t="s">
        <v>1885</v>
      </c>
      <c r="L261" s="96">
        <v>356.92</v>
      </c>
      <c r="M261" s="95" t="s">
        <v>1886</v>
      </c>
      <c r="N261" s="95" t="s">
        <v>2256</v>
      </c>
      <c r="O261" s="95" t="s">
        <v>31</v>
      </c>
      <c r="P261" s="95" t="s">
        <v>2106</v>
      </c>
      <c r="Q261" s="95" t="s">
        <v>31</v>
      </c>
      <c r="R261" s="95" t="s">
        <v>2257</v>
      </c>
      <c r="S261" s="93">
        <v>42521</v>
      </c>
      <c r="T261" s="93">
        <v>42521</v>
      </c>
      <c r="U261" s="95" t="s">
        <v>2061</v>
      </c>
      <c r="V261" s="95" t="s">
        <v>31</v>
      </c>
    </row>
    <row r="262" spans="1:22" ht="15.75" x14ac:dyDescent="0.3">
      <c r="A262" s="95" t="s">
        <v>370</v>
      </c>
      <c r="B262" s="95" t="s">
        <v>2032</v>
      </c>
      <c r="C262" s="95" t="s">
        <v>1879</v>
      </c>
      <c r="D262" s="95" t="s">
        <v>1880</v>
      </c>
      <c r="E262" s="95" t="s">
        <v>2038</v>
      </c>
      <c r="F262" s="95" t="s">
        <v>2104</v>
      </c>
      <c r="G262" s="95" t="s">
        <v>31</v>
      </c>
      <c r="H262" s="95" t="s">
        <v>1883</v>
      </c>
      <c r="I262" s="95" t="s">
        <v>1880</v>
      </c>
      <c r="J262" s="95" t="s">
        <v>1884</v>
      </c>
      <c r="K262" s="95" t="s">
        <v>1885</v>
      </c>
      <c r="L262" s="96">
        <v>910.55</v>
      </c>
      <c r="M262" s="95" t="s">
        <v>1886</v>
      </c>
      <c r="N262" s="95" t="s">
        <v>2256</v>
      </c>
      <c r="O262" s="95" t="s">
        <v>31</v>
      </c>
      <c r="P262" s="95" t="s">
        <v>2106</v>
      </c>
      <c r="Q262" s="95" t="s">
        <v>31</v>
      </c>
      <c r="R262" s="95" t="s">
        <v>2257</v>
      </c>
      <c r="S262" s="93">
        <v>42551</v>
      </c>
      <c r="T262" s="93">
        <v>42551</v>
      </c>
      <c r="U262" s="95" t="s">
        <v>2061</v>
      </c>
      <c r="V262" s="95" t="s">
        <v>31</v>
      </c>
    </row>
    <row r="263" spans="1:22" ht="15.75" x14ac:dyDescent="0.3">
      <c r="A263" s="95" t="s">
        <v>370</v>
      </c>
      <c r="B263" s="95" t="s">
        <v>2032</v>
      </c>
      <c r="C263" s="95" t="s">
        <v>1879</v>
      </c>
      <c r="D263" s="95" t="s">
        <v>1880</v>
      </c>
      <c r="E263" s="95" t="s">
        <v>2038</v>
      </c>
      <c r="F263" s="95" t="s">
        <v>2104</v>
      </c>
      <c r="G263" s="95" t="s">
        <v>31</v>
      </c>
      <c r="H263" s="95" t="s">
        <v>1883</v>
      </c>
      <c r="I263" s="95" t="s">
        <v>1880</v>
      </c>
      <c r="J263" s="95" t="s">
        <v>1884</v>
      </c>
      <c r="K263" s="95" t="s">
        <v>1885</v>
      </c>
      <c r="L263" s="96">
        <v>4.91</v>
      </c>
      <c r="M263" s="95" t="s">
        <v>1886</v>
      </c>
      <c r="N263" s="95" t="s">
        <v>2256</v>
      </c>
      <c r="O263" s="95" t="s">
        <v>31</v>
      </c>
      <c r="P263" s="95" t="s">
        <v>2106</v>
      </c>
      <c r="Q263" s="95" t="s">
        <v>31</v>
      </c>
      <c r="R263" s="95" t="s">
        <v>2257</v>
      </c>
      <c r="S263" s="93">
        <v>42582</v>
      </c>
      <c r="T263" s="93">
        <v>42582</v>
      </c>
      <c r="U263" s="95" t="s">
        <v>2061</v>
      </c>
      <c r="V263" s="95" t="s">
        <v>31</v>
      </c>
    </row>
    <row r="264" spans="1:22" ht="15.75" x14ac:dyDescent="0.3">
      <c r="A264" s="95" t="s">
        <v>370</v>
      </c>
      <c r="B264" s="95" t="s">
        <v>2032</v>
      </c>
      <c r="C264" s="95" t="s">
        <v>1879</v>
      </c>
      <c r="D264" s="95" t="s">
        <v>1880</v>
      </c>
      <c r="E264" s="95" t="s">
        <v>2038</v>
      </c>
      <c r="F264" s="95" t="s">
        <v>2104</v>
      </c>
      <c r="G264" s="95" t="s">
        <v>31</v>
      </c>
      <c r="H264" s="95" t="s">
        <v>1883</v>
      </c>
      <c r="I264" s="95" t="s">
        <v>1880</v>
      </c>
      <c r="J264" s="95" t="s">
        <v>1884</v>
      </c>
      <c r="K264" s="95" t="s">
        <v>1885</v>
      </c>
      <c r="L264" s="96">
        <v>3459.43</v>
      </c>
      <c r="M264" s="95" t="s">
        <v>1886</v>
      </c>
      <c r="N264" s="95" t="s">
        <v>2256</v>
      </c>
      <c r="O264" s="95" t="s">
        <v>31</v>
      </c>
      <c r="P264" s="95" t="s">
        <v>2106</v>
      </c>
      <c r="Q264" s="95" t="s">
        <v>31</v>
      </c>
      <c r="R264" s="95" t="s">
        <v>2257</v>
      </c>
      <c r="S264" s="93">
        <v>42613</v>
      </c>
      <c r="T264" s="93">
        <v>42613</v>
      </c>
      <c r="U264" s="95" t="s">
        <v>2061</v>
      </c>
      <c r="V264" s="95" t="s">
        <v>31</v>
      </c>
    </row>
    <row r="265" spans="1:22" ht="15.75" x14ac:dyDescent="0.3">
      <c r="A265" s="95" t="s">
        <v>370</v>
      </c>
      <c r="B265" s="95" t="s">
        <v>2032</v>
      </c>
      <c r="C265" s="95" t="s">
        <v>1879</v>
      </c>
      <c r="D265" s="95" t="s">
        <v>1880</v>
      </c>
      <c r="E265" s="95" t="s">
        <v>2038</v>
      </c>
      <c r="F265" s="95" t="s">
        <v>2104</v>
      </c>
      <c r="G265" s="95" t="s">
        <v>31</v>
      </c>
      <c r="H265" s="95" t="s">
        <v>1883</v>
      </c>
      <c r="I265" s="95" t="s">
        <v>1880</v>
      </c>
      <c r="J265" s="95" t="s">
        <v>1884</v>
      </c>
      <c r="K265" s="95" t="s">
        <v>1885</v>
      </c>
      <c r="L265" s="97">
        <v>1208.48</v>
      </c>
      <c r="M265" s="95" t="s">
        <v>1886</v>
      </c>
      <c r="N265" s="95" t="s">
        <v>2212</v>
      </c>
      <c r="O265" s="95" t="s">
        <v>31</v>
      </c>
      <c r="P265" s="95" t="s">
        <v>2106</v>
      </c>
      <c r="Q265" s="95" t="s">
        <v>31</v>
      </c>
      <c r="R265" s="95" t="s">
        <v>2213</v>
      </c>
      <c r="S265" s="93">
        <v>42704</v>
      </c>
      <c r="T265" s="93">
        <v>42704</v>
      </c>
      <c r="U265" s="95" t="s">
        <v>2061</v>
      </c>
      <c r="V265" s="95" t="s">
        <v>31</v>
      </c>
    </row>
    <row r="266" spans="1:22" ht="15.75" x14ac:dyDescent="0.3">
      <c r="A266" s="95" t="s">
        <v>370</v>
      </c>
      <c r="B266" s="95" t="s">
        <v>2032</v>
      </c>
      <c r="C266" s="95" t="s">
        <v>1879</v>
      </c>
      <c r="D266" s="95" t="s">
        <v>1880</v>
      </c>
      <c r="E266" s="95" t="s">
        <v>2038</v>
      </c>
      <c r="F266" s="95" t="s">
        <v>2070</v>
      </c>
      <c r="G266" s="95" t="s">
        <v>31</v>
      </c>
      <c r="H266" s="95" t="s">
        <v>1883</v>
      </c>
      <c r="I266" s="95" t="s">
        <v>1880</v>
      </c>
      <c r="J266" s="95" t="s">
        <v>1884</v>
      </c>
      <c r="K266" s="95" t="s">
        <v>1885</v>
      </c>
      <c r="L266" s="97">
        <v>1164.68</v>
      </c>
      <c r="M266" s="95" t="s">
        <v>1886</v>
      </c>
      <c r="N266" s="95" t="s">
        <v>2222</v>
      </c>
      <c r="O266" s="95" t="s">
        <v>31</v>
      </c>
      <c r="P266" s="95" t="s">
        <v>2072</v>
      </c>
      <c r="Q266" s="95" t="s">
        <v>31</v>
      </c>
      <c r="R266" s="95" t="s">
        <v>2223</v>
      </c>
      <c r="S266" s="93">
        <v>42855</v>
      </c>
      <c r="T266" s="93">
        <v>42855</v>
      </c>
      <c r="U266" s="95" t="s">
        <v>2061</v>
      </c>
      <c r="V266" s="95" t="s">
        <v>31</v>
      </c>
    </row>
    <row r="267" spans="1:22" ht="15.75" x14ac:dyDescent="0.3">
      <c r="A267" s="95" t="s">
        <v>370</v>
      </c>
      <c r="B267" s="95" t="s">
        <v>2032</v>
      </c>
      <c r="C267" s="95" t="s">
        <v>1879</v>
      </c>
      <c r="D267" s="95" t="s">
        <v>1880</v>
      </c>
      <c r="E267" s="95" t="s">
        <v>2038</v>
      </c>
      <c r="F267" s="95" t="s">
        <v>2070</v>
      </c>
      <c r="G267" s="95" t="s">
        <v>31</v>
      </c>
      <c r="H267" s="95" t="s">
        <v>1883</v>
      </c>
      <c r="I267" s="95" t="s">
        <v>1880</v>
      </c>
      <c r="J267" s="95" t="s">
        <v>1884</v>
      </c>
      <c r="K267" s="95" t="s">
        <v>1885</v>
      </c>
      <c r="L267" s="97">
        <v>1164.68</v>
      </c>
      <c r="M267" s="95" t="s">
        <v>1886</v>
      </c>
      <c r="N267" s="95" t="s">
        <v>2222</v>
      </c>
      <c r="O267" s="95" t="s">
        <v>31</v>
      </c>
      <c r="P267" s="95" t="s">
        <v>2072</v>
      </c>
      <c r="Q267" s="95" t="s">
        <v>31</v>
      </c>
      <c r="R267" s="95" t="s">
        <v>2223</v>
      </c>
      <c r="S267" s="93">
        <v>42916</v>
      </c>
      <c r="T267" s="93">
        <v>42916</v>
      </c>
      <c r="U267" s="95" t="s">
        <v>2061</v>
      </c>
      <c r="V267" s="95" t="s">
        <v>31</v>
      </c>
    </row>
    <row r="268" spans="1:22" ht="15.75" x14ac:dyDescent="0.3">
      <c r="A268" s="95" t="s">
        <v>370</v>
      </c>
      <c r="B268" s="95" t="s">
        <v>2032</v>
      </c>
      <c r="C268" s="95" t="s">
        <v>1879</v>
      </c>
      <c r="D268" s="95" t="s">
        <v>1880</v>
      </c>
      <c r="E268" s="95" t="s">
        <v>2038</v>
      </c>
      <c r="F268" s="95" t="s">
        <v>2051</v>
      </c>
      <c r="G268" s="95" t="s">
        <v>31</v>
      </c>
      <c r="H268" s="95" t="s">
        <v>1883</v>
      </c>
      <c r="I268" s="95" t="s">
        <v>1880</v>
      </c>
      <c r="J268" s="95" t="s">
        <v>1884</v>
      </c>
      <c r="K268" s="95" t="s">
        <v>1885</v>
      </c>
      <c r="L268" s="97">
        <v>1161.79</v>
      </c>
      <c r="M268" s="95" t="s">
        <v>1886</v>
      </c>
      <c r="N268" s="95" t="s">
        <v>31</v>
      </c>
      <c r="O268" s="95" t="s">
        <v>31</v>
      </c>
      <c r="P268" s="95" t="s">
        <v>2052</v>
      </c>
      <c r="Q268" s="95" t="s">
        <v>31</v>
      </c>
      <c r="R268" s="95" t="s">
        <v>2224</v>
      </c>
      <c r="S268" s="93">
        <v>42855</v>
      </c>
      <c r="T268" s="93">
        <v>42855</v>
      </c>
      <c r="U268" s="95" t="s">
        <v>2061</v>
      </c>
      <c r="V268" s="95" t="s">
        <v>31</v>
      </c>
    </row>
    <row r="269" spans="1:22" ht="15.75" x14ac:dyDescent="0.3">
      <c r="A269" s="95" t="s">
        <v>370</v>
      </c>
      <c r="B269" s="95" t="s">
        <v>2032</v>
      </c>
      <c r="C269" s="95" t="s">
        <v>1879</v>
      </c>
      <c r="D269" s="95" t="s">
        <v>1880</v>
      </c>
      <c r="E269" s="95" t="s">
        <v>2038</v>
      </c>
      <c r="F269" s="95" t="s">
        <v>2051</v>
      </c>
      <c r="G269" s="95" t="s">
        <v>31</v>
      </c>
      <c r="H269" s="95" t="s">
        <v>1883</v>
      </c>
      <c r="I269" s="95" t="s">
        <v>1880</v>
      </c>
      <c r="J269" s="95" t="s">
        <v>1884</v>
      </c>
      <c r="K269" s="95" t="s">
        <v>1885</v>
      </c>
      <c r="L269" s="97">
        <v>1161.79</v>
      </c>
      <c r="M269" s="95" t="s">
        <v>1886</v>
      </c>
      <c r="N269" s="95" t="s">
        <v>31</v>
      </c>
      <c r="O269" s="95" t="s">
        <v>31</v>
      </c>
      <c r="P269" s="95" t="s">
        <v>2052</v>
      </c>
      <c r="Q269" s="95" t="s">
        <v>31</v>
      </c>
      <c r="R269" s="95" t="s">
        <v>2224</v>
      </c>
      <c r="S269" s="93">
        <v>42916</v>
      </c>
      <c r="T269" s="93">
        <v>42916</v>
      </c>
      <c r="U269" s="95" t="s">
        <v>2061</v>
      </c>
      <c r="V269" s="95" t="s">
        <v>31</v>
      </c>
    </row>
    <row r="270" spans="1:22" ht="15.75" x14ac:dyDescent="0.3">
      <c r="A270" s="95" t="s">
        <v>370</v>
      </c>
      <c r="B270" s="95" t="s">
        <v>2032</v>
      </c>
      <c r="C270" s="95" t="s">
        <v>1879</v>
      </c>
      <c r="D270" s="95" t="s">
        <v>1880</v>
      </c>
      <c r="E270" s="95" t="s">
        <v>2038</v>
      </c>
      <c r="F270" s="95" t="s">
        <v>2070</v>
      </c>
      <c r="G270" s="95" t="s">
        <v>31</v>
      </c>
      <c r="H270" s="95" t="s">
        <v>1883</v>
      </c>
      <c r="I270" s="95" t="s">
        <v>1880</v>
      </c>
      <c r="J270" s="95" t="s">
        <v>1884</v>
      </c>
      <c r="K270" s="95" t="s">
        <v>1885</v>
      </c>
      <c r="L270" s="97">
        <v>1148.43</v>
      </c>
      <c r="M270" s="95" t="s">
        <v>1886</v>
      </c>
      <c r="N270" s="95" t="s">
        <v>2216</v>
      </c>
      <c r="O270" s="95" t="s">
        <v>31</v>
      </c>
      <c r="P270" s="95" t="s">
        <v>2072</v>
      </c>
      <c r="Q270" s="95" t="s">
        <v>31</v>
      </c>
      <c r="R270" s="95" t="s">
        <v>2217</v>
      </c>
      <c r="S270" s="93">
        <v>42704</v>
      </c>
      <c r="T270" s="93">
        <v>42704</v>
      </c>
      <c r="U270" s="95" t="s">
        <v>2061</v>
      </c>
      <c r="V270" s="95" t="s">
        <v>31</v>
      </c>
    </row>
    <row r="271" spans="1:22" ht="15.75" x14ac:dyDescent="0.3">
      <c r="A271" s="95" t="s">
        <v>370</v>
      </c>
      <c r="B271" s="95" t="s">
        <v>2032</v>
      </c>
      <c r="C271" s="95" t="s">
        <v>1879</v>
      </c>
      <c r="D271" s="95" t="s">
        <v>1880</v>
      </c>
      <c r="E271" s="95" t="s">
        <v>2038</v>
      </c>
      <c r="F271" s="95" t="s">
        <v>2054</v>
      </c>
      <c r="G271" s="95" t="s">
        <v>31</v>
      </c>
      <c r="H271" s="95" t="s">
        <v>1883</v>
      </c>
      <c r="I271" s="95" t="s">
        <v>1880</v>
      </c>
      <c r="J271" s="95" t="s">
        <v>1884</v>
      </c>
      <c r="K271" s="95" t="s">
        <v>1885</v>
      </c>
      <c r="L271" s="97">
        <v>1135.0899999999999</v>
      </c>
      <c r="M271" s="95" t="s">
        <v>1886</v>
      </c>
      <c r="N271" s="95" t="s">
        <v>2076</v>
      </c>
      <c r="O271" s="95" t="s">
        <v>31</v>
      </c>
      <c r="P271" s="95" t="s">
        <v>2056</v>
      </c>
      <c r="Q271" s="95" t="s">
        <v>31</v>
      </c>
      <c r="R271" s="95" t="s">
        <v>2077</v>
      </c>
      <c r="S271" s="93">
        <v>42886</v>
      </c>
      <c r="T271" s="93">
        <v>42886</v>
      </c>
      <c r="U271" s="95" t="s">
        <v>2043</v>
      </c>
      <c r="V271" s="95" t="s">
        <v>31</v>
      </c>
    </row>
    <row r="272" spans="1:22" ht="15.75" x14ac:dyDescent="0.3">
      <c r="A272" s="95" t="s">
        <v>370</v>
      </c>
      <c r="B272" s="95" t="s">
        <v>2032</v>
      </c>
      <c r="C272" s="95" t="s">
        <v>1879</v>
      </c>
      <c r="D272" s="95" t="s">
        <v>1880</v>
      </c>
      <c r="E272" s="95" t="s">
        <v>2038</v>
      </c>
      <c r="F272" s="95" t="s">
        <v>2054</v>
      </c>
      <c r="G272" s="95" t="s">
        <v>31</v>
      </c>
      <c r="H272" s="95" t="s">
        <v>1883</v>
      </c>
      <c r="I272" s="95" t="s">
        <v>1880</v>
      </c>
      <c r="J272" s="95" t="s">
        <v>1884</v>
      </c>
      <c r="K272" s="95" t="s">
        <v>1885</v>
      </c>
      <c r="L272" s="97">
        <v>1135.0899999999999</v>
      </c>
      <c r="M272" s="95" t="s">
        <v>1886</v>
      </c>
      <c r="N272" s="95" t="s">
        <v>2080</v>
      </c>
      <c r="O272" s="95" t="s">
        <v>31</v>
      </c>
      <c r="P272" s="95" t="s">
        <v>2056</v>
      </c>
      <c r="Q272" s="95" t="s">
        <v>31</v>
      </c>
      <c r="R272" s="95" t="s">
        <v>2081</v>
      </c>
      <c r="S272" s="93">
        <v>42886</v>
      </c>
      <c r="T272" s="93">
        <v>42886</v>
      </c>
      <c r="U272" s="95" t="s">
        <v>2043</v>
      </c>
      <c r="V272" s="95" t="s">
        <v>31</v>
      </c>
    </row>
    <row r="273" spans="1:22" ht="15.75" x14ac:dyDescent="0.3">
      <c r="A273" s="95" t="s">
        <v>370</v>
      </c>
      <c r="B273" s="95" t="s">
        <v>2032</v>
      </c>
      <c r="C273" s="95" t="s">
        <v>1879</v>
      </c>
      <c r="D273" s="95" t="s">
        <v>1880</v>
      </c>
      <c r="E273" s="95" t="s">
        <v>2038</v>
      </c>
      <c r="F273" s="95" t="s">
        <v>2082</v>
      </c>
      <c r="G273" s="95" t="s">
        <v>31</v>
      </c>
      <c r="H273" s="95" t="s">
        <v>1883</v>
      </c>
      <c r="I273" s="95" t="s">
        <v>1880</v>
      </c>
      <c r="J273" s="95" t="s">
        <v>1884</v>
      </c>
      <c r="K273" s="95" t="s">
        <v>1885</v>
      </c>
      <c r="L273" s="97">
        <v>1112.6600000000001</v>
      </c>
      <c r="M273" s="95" t="s">
        <v>1886</v>
      </c>
      <c r="N273" s="95" t="s">
        <v>31</v>
      </c>
      <c r="O273" s="95" t="s">
        <v>31</v>
      </c>
      <c r="P273" s="95" t="s">
        <v>2083</v>
      </c>
      <c r="Q273" s="95" t="s">
        <v>31</v>
      </c>
      <c r="R273" s="95" t="s">
        <v>2084</v>
      </c>
      <c r="S273" s="93">
        <v>42886</v>
      </c>
      <c r="T273" s="93">
        <v>42886</v>
      </c>
      <c r="U273" s="95" t="s">
        <v>2043</v>
      </c>
      <c r="V273" s="95" t="s">
        <v>31</v>
      </c>
    </row>
    <row r="274" spans="1:22" ht="15.75" x14ac:dyDescent="0.3">
      <c r="A274" s="95" t="s">
        <v>370</v>
      </c>
      <c r="B274" s="95" t="s">
        <v>2032</v>
      </c>
      <c r="C274" s="95" t="s">
        <v>1879</v>
      </c>
      <c r="D274" s="95" t="s">
        <v>1880</v>
      </c>
      <c r="E274" s="95" t="s">
        <v>2038</v>
      </c>
      <c r="F274" s="95" t="s">
        <v>2070</v>
      </c>
      <c r="G274" s="95" t="s">
        <v>31</v>
      </c>
      <c r="H274" s="95" t="s">
        <v>1883</v>
      </c>
      <c r="I274" s="95" t="s">
        <v>1880</v>
      </c>
      <c r="J274" s="95" t="s">
        <v>1884</v>
      </c>
      <c r="K274" s="95" t="s">
        <v>1885</v>
      </c>
      <c r="L274" s="97">
        <v>1093.2</v>
      </c>
      <c r="M274" s="95" t="s">
        <v>1886</v>
      </c>
      <c r="N274" s="95" t="s">
        <v>2225</v>
      </c>
      <c r="O274" s="95" t="s">
        <v>31</v>
      </c>
      <c r="P274" s="95" t="s">
        <v>2072</v>
      </c>
      <c r="Q274" s="95" t="s">
        <v>31</v>
      </c>
      <c r="R274" s="95" t="s">
        <v>2226</v>
      </c>
      <c r="S274" s="93">
        <v>42855</v>
      </c>
      <c r="T274" s="93">
        <v>42855</v>
      </c>
      <c r="U274" s="95" t="s">
        <v>2061</v>
      </c>
      <c r="V274" s="95" t="s">
        <v>31</v>
      </c>
    </row>
    <row r="275" spans="1:22" ht="15.75" x14ac:dyDescent="0.3">
      <c r="A275" s="95" t="s">
        <v>370</v>
      </c>
      <c r="B275" s="95" t="s">
        <v>2032</v>
      </c>
      <c r="C275" s="95" t="s">
        <v>1879</v>
      </c>
      <c r="D275" s="95" t="s">
        <v>1880</v>
      </c>
      <c r="E275" s="95" t="s">
        <v>2038</v>
      </c>
      <c r="F275" s="95" t="s">
        <v>2070</v>
      </c>
      <c r="G275" s="95" t="s">
        <v>31</v>
      </c>
      <c r="H275" s="95" t="s">
        <v>1883</v>
      </c>
      <c r="I275" s="95" t="s">
        <v>1880</v>
      </c>
      <c r="J275" s="95" t="s">
        <v>1884</v>
      </c>
      <c r="K275" s="95" t="s">
        <v>1885</v>
      </c>
      <c r="L275" s="97">
        <v>1093.2</v>
      </c>
      <c r="M275" s="95" t="s">
        <v>1886</v>
      </c>
      <c r="N275" s="95" t="s">
        <v>2225</v>
      </c>
      <c r="O275" s="95" t="s">
        <v>31</v>
      </c>
      <c r="P275" s="95" t="s">
        <v>2072</v>
      </c>
      <c r="Q275" s="95" t="s">
        <v>31</v>
      </c>
      <c r="R275" s="95" t="s">
        <v>2226</v>
      </c>
      <c r="S275" s="93">
        <v>42916</v>
      </c>
      <c r="T275" s="93">
        <v>42916</v>
      </c>
      <c r="U275" s="95" t="s">
        <v>2061</v>
      </c>
      <c r="V275" s="95" t="s">
        <v>31</v>
      </c>
    </row>
    <row r="276" spans="1:22" ht="15.75" x14ac:dyDescent="0.3">
      <c r="A276" s="95" t="s">
        <v>370</v>
      </c>
      <c r="B276" s="95" t="s">
        <v>2032</v>
      </c>
      <c r="C276" s="95" t="s">
        <v>1879</v>
      </c>
      <c r="D276" s="95" t="s">
        <v>1880</v>
      </c>
      <c r="E276" s="95" t="s">
        <v>2038</v>
      </c>
      <c r="F276" s="95" t="s">
        <v>2070</v>
      </c>
      <c r="G276" s="95" t="s">
        <v>31</v>
      </c>
      <c r="H276" s="95" t="s">
        <v>1883</v>
      </c>
      <c r="I276" s="95" t="s">
        <v>1880</v>
      </c>
      <c r="J276" s="95" t="s">
        <v>1884</v>
      </c>
      <c r="K276" s="95" t="s">
        <v>1885</v>
      </c>
      <c r="L276" s="97">
        <v>1086.53</v>
      </c>
      <c r="M276" s="95" t="s">
        <v>1886</v>
      </c>
      <c r="N276" s="95" t="s">
        <v>2218</v>
      </c>
      <c r="O276" s="95" t="s">
        <v>31</v>
      </c>
      <c r="P276" s="95" t="s">
        <v>2072</v>
      </c>
      <c r="Q276" s="95" t="s">
        <v>31</v>
      </c>
      <c r="R276" s="95" t="s">
        <v>2219</v>
      </c>
      <c r="S276" s="93">
        <v>42704</v>
      </c>
      <c r="T276" s="93">
        <v>42704</v>
      </c>
      <c r="U276" s="95" t="s">
        <v>2061</v>
      </c>
      <c r="V276" s="95" t="s">
        <v>31</v>
      </c>
    </row>
    <row r="277" spans="1:22" ht="15.75" x14ac:dyDescent="0.3">
      <c r="A277" s="95" t="s">
        <v>370</v>
      </c>
      <c r="B277" s="95" t="s">
        <v>2032</v>
      </c>
      <c r="C277" s="95" t="s">
        <v>1879</v>
      </c>
      <c r="D277" s="95" t="s">
        <v>1880</v>
      </c>
      <c r="E277" s="95" t="s">
        <v>2038</v>
      </c>
      <c r="F277" s="95" t="s">
        <v>2123</v>
      </c>
      <c r="G277" s="95" t="s">
        <v>31</v>
      </c>
      <c r="H277" s="95" t="s">
        <v>1883</v>
      </c>
      <c r="I277" s="95" t="s">
        <v>1880</v>
      </c>
      <c r="J277" s="95" t="s">
        <v>1884</v>
      </c>
      <c r="K277" s="95" t="s">
        <v>1885</v>
      </c>
      <c r="L277" s="97">
        <v>1069.9000000000001</v>
      </c>
      <c r="M277" s="95" t="s">
        <v>1886</v>
      </c>
      <c r="N277" s="95" t="s">
        <v>2258</v>
      </c>
      <c r="O277" s="95" t="s">
        <v>31</v>
      </c>
      <c r="P277" s="95" t="s">
        <v>2125</v>
      </c>
      <c r="Q277" s="95" t="s">
        <v>31</v>
      </c>
      <c r="R277" s="95" t="s">
        <v>2259</v>
      </c>
      <c r="S277" s="93">
        <v>42674</v>
      </c>
      <c r="T277" s="93">
        <v>42674</v>
      </c>
      <c r="U277" s="95" t="s">
        <v>2061</v>
      </c>
      <c r="V277" s="95" t="s">
        <v>31</v>
      </c>
    </row>
    <row r="278" spans="1:22" ht="15.75" x14ac:dyDescent="0.3">
      <c r="A278" s="95" t="s">
        <v>370</v>
      </c>
      <c r="B278" s="95" t="s">
        <v>2032</v>
      </c>
      <c r="C278" s="95" t="s">
        <v>1879</v>
      </c>
      <c r="D278" s="95" t="s">
        <v>1880</v>
      </c>
      <c r="E278" s="95" t="s">
        <v>2038</v>
      </c>
      <c r="F278" s="95" t="s">
        <v>2054</v>
      </c>
      <c r="G278" s="95" t="s">
        <v>31</v>
      </c>
      <c r="H278" s="95" t="s">
        <v>1883</v>
      </c>
      <c r="I278" s="95" t="s">
        <v>1880</v>
      </c>
      <c r="J278" s="95" t="s">
        <v>1884</v>
      </c>
      <c r="K278" s="95" t="s">
        <v>1885</v>
      </c>
      <c r="L278" s="97">
        <v>1066.83</v>
      </c>
      <c r="M278" s="95" t="s">
        <v>1886</v>
      </c>
      <c r="N278" s="95" t="s">
        <v>2078</v>
      </c>
      <c r="O278" s="95" t="s">
        <v>31</v>
      </c>
      <c r="P278" s="95" t="s">
        <v>2056</v>
      </c>
      <c r="Q278" s="95" t="s">
        <v>31</v>
      </c>
      <c r="R278" s="95" t="s">
        <v>2079</v>
      </c>
      <c r="S278" s="93">
        <v>42704</v>
      </c>
      <c r="T278" s="93">
        <v>42704</v>
      </c>
      <c r="U278" s="95" t="s">
        <v>2061</v>
      </c>
      <c r="V278" s="95" t="s">
        <v>31</v>
      </c>
    </row>
    <row r="279" spans="1:22" ht="15.75" x14ac:dyDescent="0.3">
      <c r="A279" s="95" t="s">
        <v>370</v>
      </c>
      <c r="B279" s="95" t="s">
        <v>2032</v>
      </c>
      <c r="C279" s="95" t="s">
        <v>1879</v>
      </c>
      <c r="D279" s="95" t="s">
        <v>1880</v>
      </c>
      <c r="E279" s="95" t="s">
        <v>2038</v>
      </c>
      <c r="F279" s="95" t="s">
        <v>2054</v>
      </c>
      <c r="G279" s="95" t="s">
        <v>31</v>
      </c>
      <c r="H279" s="95" t="s">
        <v>1883</v>
      </c>
      <c r="I279" s="95" t="s">
        <v>1880</v>
      </c>
      <c r="J279" s="95" t="s">
        <v>1884</v>
      </c>
      <c r="K279" s="95" t="s">
        <v>1885</v>
      </c>
      <c r="L279" s="97">
        <v>1066.83</v>
      </c>
      <c r="M279" s="95" t="s">
        <v>1886</v>
      </c>
      <c r="N279" s="95" t="s">
        <v>2097</v>
      </c>
      <c r="O279" s="95" t="s">
        <v>31</v>
      </c>
      <c r="P279" s="95" t="s">
        <v>2056</v>
      </c>
      <c r="Q279" s="95" t="s">
        <v>31</v>
      </c>
      <c r="R279" s="95" t="s">
        <v>2098</v>
      </c>
      <c r="S279" s="93">
        <v>42704</v>
      </c>
      <c r="T279" s="93">
        <v>42704</v>
      </c>
      <c r="U279" s="95" t="s">
        <v>2061</v>
      </c>
      <c r="V279" s="95" t="s">
        <v>31</v>
      </c>
    </row>
    <row r="280" spans="1:22" ht="15.75" x14ac:dyDescent="0.3">
      <c r="A280" s="95" t="s">
        <v>370</v>
      </c>
      <c r="B280" s="95" t="s">
        <v>2032</v>
      </c>
      <c r="C280" s="95" t="s">
        <v>1879</v>
      </c>
      <c r="D280" s="95" t="s">
        <v>1880</v>
      </c>
      <c r="E280" s="95" t="s">
        <v>2038</v>
      </c>
      <c r="F280" s="95" t="s">
        <v>2054</v>
      </c>
      <c r="G280" s="95" t="s">
        <v>31</v>
      </c>
      <c r="H280" s="95" t="s">
        <v>1883</v>
      </c>
      <c r="I280" s="95" t="s">
        <v>1880</v>
      </c>
      <c r="J280" s="95" t="s">
        <v>1884</v>
      </c>
      <c r="K280" s="95" t="s">
        <v>1885</v>
      </c>
      <c r="L280" s="97">
        <v>1057.81</v>
      </c>
      <c r="M280" s="95" t="s">
        <v>1886</v>
      </c>
      <c r="N280" s="95" t="s">
        <v>2115</v>
      </c>
      <c r="O280" s="95" t="s">
        <v>31</v>
      </c>
      <c r="P280" s="95" t="s">
        <v>2056</v>
      </c>
      <c r="Q280" s="95" t="s">
        <v>31</v>
      </c>
      <c r="R280" s="95" t="s">
        <v>2116</v>
      </c>
      <c r="S280" s="93">
        <v>42855</v>
      </c>
      <c r="T280" s="93">
        <v>42855</v>
      </c>
      <c r="U280" s="95" t="s">
        <v>2061</v>
      </c>
      <c r="V280" s="95" t="s">
        <v>31</v>
      </c>
    </row>
    <row r="281" spans="1:22" ht="15.75" x14ac:dyDescent="0.3">
      <c r="A281" s="95" t="s">
        <v>370</v>
      </c>
      <c r="B281" s="95" t="s">
        <v>2032</v>
      </c>
      <c r="C281" s="95" t="s">
        <v>1879</v>
      </c>
      <c r="D281" s="95" t="s">
        <v>1880</v>
      </c>
      <c r="E281" s="95" t="s">
        <v>2038</v>
      </c>
      <c r="F281" s="95" t="s">
        <v>2054</v>
      </c>
      <c r="G281" s="95" t="s">
        <v>31</v>
      </c>
      <c r="H281" s="95" t="s">
        <v>1883</v>
      </c>
      <c r="I281" s="95" t="s">
        <v>1880</v>
      </c>
      <c r="J281" s="95" t="s">
        <v>1884</v>
      </c>
      <c r="K281" s="95" t="s">
        <v>1885</v>
      </c>
      <c r="L281" s="97">
        <v>1057.81</v>
      </c>
      <c r="M281" s="95" t="s">
        <v>1886</v>
      </c>
      <c r="N281" s="95" t="s">
        <v>2115</v>
      </c>
      <c r="O281" s="95" t="s">
        <v>31</v>
      </c>
      <c r="P281" s="95" t="s">
        <v>2056</v>
      </c>
      <c r="Q281" s="95" t="s">
        <v>31</v>
      </c>
      <c r="R281" s="95" t="s">
        <v>2116</v>
      </c>
      <c r="S281" s="93">
        <v>42916</v>
      </c>
      <c r="T281" s="93">
        <v>42916</v>
      </c>
      <c r="U281" s="95" t="s">
        <v>2061</v>
      </c>
      <c r="V281" s="95" t="s">
        <v>31</v>
      </c>
    </row>
    <row r="282" spans="1:22" ht="15.75" x14ac:dyDescent="0.3">
      <c r="A282" s="95" t="s">
        <v>370</v>
      </c>
      <c r="B282" s="95" t="s">
        <v>2032</v>
      </c>
      <c r="C282" s="95" t="s">
        <v>1879</v>
      </c>
      <c r="D282" s="95" t="s">
        <v>1880</v>
      </c>
      <c r="E282" s="95" t="s">
        <v>2038</v>
      </c>
      <c r="F282" s="95" t="s">
        <v>2054</v>
      </c>
      <c r="G282" s="95" t="s">
        <v>31</v>
      </c>
      <c r="H282" s="95" t="s">
        <v>1883</v>
      </c>
      <c r="I282" s="95" t="s">
        <v>1880</v>
      </c>
      <c r="J282" s="95" t="s">
        <v>1884</v>
      </c>
      <c r="K282" s="95" t="s">
        <v>1885</v>
      </c>
      <c r="L282" s="97">
        <v>1057.81</v>
      </c>
      <c r="M282" s="95" t="s">
        <v>1886</v>
      </c>
      <c r="N282" s="95" t="s">
        <v>2131</v>
      </c>
      <c r="O282" s="95" t="s">
        <v>31</v>
      </c>
      <c r="P282" s="95" t="s">
        <v>2056</v>
      </c>
      <c r="Q282" s="95" t="s">
        <v>31</v>
      </c>
      <c r="R282" s="95" t="s">
        <v>2132</v>
      </c>
      <c r="S282" s="93">
        <v>42855</v>
      </c>
      <c r="T282" s="93">
        <v>42855</v>
      </c>
      <c r="U282" s="95" t="s">
        <v>2061</v>
      </c>
      <c r="V282" s="95" t="s">
        <v>31</v>
      </c>
    </row>
    <row r="283" spans="1:22" ht="15.75" x14ac:dyDescent="0.3">
      <c r="A283" s="95" t="s">
        <v>370</v>
      </c>
      <c r="B283" s="95" t="s">
        <v>2032</v>
      </c>
      <c r="C283" s="95" t="s">
        <v>1879</v>
      </c>
      <c r="D283" s="95" t="s">
        <v>1880</v>
      </c>
      <c r="E283" s="95" t="s">
        <v>2038</v>
      </c>
      <c r="F283" s="95" t="s">
        <v>2054</v>
      </c>
      <c r="G283" s="95" t="s">
        <v>31</v>
      </c>
      <c r="H283" s="95" t="s">
        <v>1883</v>
      </c>
      <c r="I283" s="95" t="s">
        <v>1880</v>
      </c>
      <c r="J283" s="95" t="s">
        <v>1884</v>
      </c>
      <c r="K283" s="95" t="s">
        <v>1885</v>
      </c>
      <c r="L283" s="97">
        <v>1057.81</v>
      </c>
      <c r="M283" s="95" t="s">
        <v>1886</v>
      </c>
      <c r="N283" s="95" t="s">
        <v>2131</v>
      </c>
      <c r="O283" s="95" t="s">
        <v>31</v>
      </c>
      <c r="P283" s="95" t="s">
        <v>2056</v>
      </c>
      <c r="Q283" s="95" t="s">
        <v>31</v>
      </c>
      <c r="R283" s="95" t="s">
        <v>2132</v>
      </c>
      <c r="S283" s="93">
        <v>42916</v>
      </c>
      <c r="T283" s="93">
        <v>42916</v>
      </c>
      <c r="U283" s="95" t="s">
        <v>2061</v>
      </c>
      <c r="V283" s="95" t="s">
        <v>31</v>
      </c>
    </row>
    <row r="284" spans="1:22" ht="15.75" x14ac:dyDescent="0.3">
      <c r="A284" s="95" t="s">
        <v>370</v>
      </c>
      <c r="B284" s="95" t="s">
        <v>2032</v>
      </c>
      <c r="C284" s="95" t="s">
        <v>1879</v>
      </c>
      <c r="D284" s="95" t="s">
        <v>1880</v>
      </c>
      <c r="E284" s="95" t="s">
        <v>2038</v>
      </c>
      <c r="F284" s="95" t="s">
        <v>2054</v>
      </c>
      <c r="G284" s="95" t="s">
        <v>31</v>
      </c>
      <c r="H284" s="95" t="s">
        <v>1883</v>
      </c>
      <c r="I284" s="95" t="s">
        <v>1880</v>
      </c>
      <c r="J284" s="95" t="s">
        <v>1884</v>
      </c>
      <c r="K284" s="95" t="s">
        <v>1885</v>
      </c>
      <c r="L284" s="97">
        <v>1057.81</v>
      </c>
      <c r="M284" s="95" t="s">
        <v>1886</v>
      </c>
      <c r="N284" s="95" t="s">
        <v>2170</v>
      </c>
      <c r="O284" s="95" t="s">
        <v>31</v>
      </c>
      <c r="P284" s="95" t="s">
        <v>2056</v>
      </c>
      <c r="Q284" s="95" t="s">
        <v>31</v>
      </c>
      <c r="R284" s="95" t="s">
        <v>2171</v>
      </c>
      <c r="S284" s="93">
        <v>42855</v>
      </c>
      <c r="T284" s="93">
        <v>42855</v>
      </c>
      <c r="U284" s="95" t="s">
        <v>2061</v>
      </c>
      <c r="V284" s="95" t="s">
        <v>31</v>
      </c>
    </row>
    <row r="285" spans="1:22" ht="15.75" x14ac:dyDescent="0.3">
      <c r="A285" s="95" t="s">
        <v>370</v>
      </c>
      <c r="B285" s="95" t="s">
        <v>2032</v>
      </c>
      <c r="C285" s="95" t="s">
        <v>1879</v>
      </c>
      <c r="D285" s="95" t="s">
        <v>1880</v>
      </c>
      <c r="E285" s="95" t="s">
        <v>2038</v>
      </c>
      <c r="F285" s="95" t="s">
        <v>2054</v>
      </c>
      <c r="G285" s="95" t="s">
        <v>31</v>
      </c>
      <c r="H285" s="95" t="s">
        <v>1883</v>
      </c>
      <c r="I285" s="95" t="s">
        <v>1880</v>
      </c>
      <c r="J285" s="95" t="s">
        <v>1884</v>
      </c>
      <c r="K285" s="95" t="s">
        <v>1885</v>
      </c>
      <c r="L285" s="97">
        <v>1057.81</v>
      </c>
      <c r="M285" s="95" t="s">
        <v>1886</v>
      </c>
      <c r="N285" s="95" t="s">
        <v>2170</v>
      </c>
      <c r="O285" s="95" t="s">
        <v>31</v>
      </c>
      <c r="P285" s="95" t="s">
        <v>2056</v>
      </c>
      <c r="Q285" s="95" t="s">
        <v>31</v>
      </c>
      <c r="R285" s="95" t="s">
        <v>2171</v>
      </c>
      <c r="S285" s="93">
        <v>42916</v>
      </c>
      <c r="T285" s="93">
        <v>42916</v>
      </c>
      <c r="U285" s="95" t="s">
        <v>2061</v>
      </c>
      <c r="V285" s="95" t="s">
        <v>31</v>
      </c>
    </row>
    <row r="286" spans="1:22" ht="15.75" x14ac:dyDescent="0.3">
      <c r="A286" s="95" t="s">
        <v>370</v>
      </c>
      <c r="B286" s="95" t="s">
        <v>2032</v>
      </c>
      <c r="C286" s="95" t="s">
        <v>1879</v>
      </c>
      <c r="D286" s="95" t="s">
        <v>1880</v>
      </c>
      <c r="E286" s="95" t="s">
        <v>2038</v>
      </c>
      <c r="F286" s="95" t="s">
        <v>2048</v>
      </c>
      <c r="G286" s="95" t="s">
        <v>31</v>
      </c>
      <c r="H286" s="95" t="s">
        <v>1883</v>
      </c>
      <c r="I286" s="95" t="s">
        <v>1880</v>
      </c>
      <c r="J286" s="95" t="s">
        <v>1884</v>
      </c>
      <c r="K286" s="95" t="s">
        <v>1885</v>
      </c>
      <c r="L286" s="97">
        <v>1047.82</v>
      </c>
      <c r="M286" s="95" t="s">
        <v>1886</v>
      </c>
      <c r="N286" s="95" t="s">
        <v>31</v>
      </c>
      <c r="O286" s="95" t="s">
        <v>31</v>
      </c>
      <c r="P286" s="95" t="s">
        <v>2049</v>
      </c>
      <c r="Q286" s="95" t="s">
        <v>31</v>
      </c>
      <c r="R286" s="95" t="s">
        <v>2050</v>
      </c>
      <c r="S286" s="93">
        <v>42978</v>
      </c>
      <c r="T286" s="93">
        <v>42978</v>
      </c>
      <c r="U286" s="95" t="s">
        <v>2043</v>
      </c>
      <c r="V286" s="95" t="s">
        <v>31</v>
      </c>
    </row>
    <row r="287" spans="1:22" ht="15.75" x14ac:dyDescent="0.3">
      <c r="A287" s="95" t="s">
        <v>370</v>
      </c>
      <c r="B287" s="95" t="s">
        <v>2032</v>
      </c>
      <c r="C287" s="95" t="s">
        <v>1879</v>
      </c>
      <c r="D287" s="95" t="s">
        <v>1880</v>
      </c>
      <c r="E287" s="95" t="s">
        <v>2038</v>
      </c>
      <c r="F287" s="95" t="s">
        <v>2070</v>
      </c>
      <c r="G287" s="95" t="s">
        <v>31</v>
      </c>
      <c r="H287" s="95" t="s">
        <v>1883</v>
      </c>
      <c r="I287" s="95" t="s">
        <v>1880</v>
      </c>
      <c r="J287" s="95" t="s">
        <v>1884</v>
      </c>
      <c r="K287" s="95" t="s">
        <v>1885</v>
      </c>
      <c r="L287" s="97">
        <v>1023.16</v>
      </c>
      <c r="M287" s="95" t="s">
        <v>1886</v>
      </c>
      <c r="N287" s="95" t="s">
        <v>2229</v>
      </c>
      <c r="O287" s="95" t="s">
        <v>31</v>
      </c>
      <c r="P287" s="95" t="s">
        <v>2072</v>
      </c>
      <c r="Q287" s="95" t="s">
        <v>31</v>
      </c>
      <c r="R287" s="95" t="s">
        <v>2230</v>
      </c>
      <c r="S287" s="93">
        <v>42855</v>
      </c>
      <c r="T287" s="93">
        <v>42855</v>
      </c>
      <c r="U287" s="95" t="s">
        <v>2061</v>
      </c>
      <c r="V287" s="95" t="s">
        <v>31</v>
      </c>
    </row>
    <row r="288" spans="1:22" ht="15.75" x14ac:dyDescent="0.3">
      <c r="A288" s="95" t="s">
        <v>370</v>
      </c>
      <c r="B288" s="95" t="s">
        <v>2032</v>
      </c>
      <c r="C288" s="95" t="s">
        <v>1879</v>
      </c>
      <c r="D288" s="95" t="s">
        <v>1880</v>
      </c>
      <c r="E288" s="95" t="s">
        <v>2038</v>
      </c>
      <c r="F288" s="95" t="s">
        <v>2070</v>
      </c>
      <c r="G288" s="95" t="s">
        <v>31</v>
      </c>
      <c r="H288" s="95" t="s">
        <v>1883</v>
      </c>
      <c r="I288" s="95" t="s">
        <v>1880</v>
      </c>
      <c r="J288" s="95" t="s">
        <v>1884</v>
      </c>
      <c r="K288" s="95" t="s">
        <v>1885</v>
      </c>
      <c r="L288" s="97">
        <v>1023.16</v>
      </c>
      <c r="M288" s="95" t="s">
        <v>1886</v>
      </c>
      <c r="N288" s="95" t="s">
        <v>2229</v>
      </c>
      <c r="O288" s="95" t="s">
        <v>31</v>
      </c>
      <c r="P288" s="95" t="s">
        <v>2072</v>
      </c>
      <c r="Q288" s="95" t="s">
        <v>31</v>
      </c>
      <c r="R288" s="95" t="s">
        <v>2230</v>
      </c>
      <c r="S288" s="93">
        <v>42916</v>
      </c>
      <c r="T288" s="93">
        <v>42916</v>
      </c>
      <c r="U288" s="95" t="s">
        <v>2061</v>
      </c>
      <c r="V288" s="95" t="s">
        <v>31</v>
      </c>
    </row>
    <row r="289" spans="1:22" ht="15.75" x14ac:dyDescent="0.3">
      <c r="A289" s="95" t="s">
        <v>370</v>
      </c>
      <c r="B289" s="95" t="s">
        <v>2032</v>
      </c>
      <c r="C289" s="95" t="s">
        <v>1879</v>
      </c>
      <c r="D289" s="95" t="s">
        <v>1880</v>
      </c>
      <c r="E289" s="95" t="s">
        <v>2038</v>
      </c>
      <c r="F289" s="95" t="s">
        <v>2070</v>
      </c>
      <c r="G289" s="95" t="s">
        <v>31</v>
      </c>
      <c r="H289" s="95" t="s">
        <v>1883</v>
      </c>
      <c r="I289" s="95" t="s">
        <v>1880</v>
      </c>
      <c r="J289" s="95" t="s">
        <v>1884</v>
      </c>
      <c r="K289" s="95" t="s">
        <v>1885</v>
      </c>
      <c r="L289" s="97">
        <v>1023.16</v>
      </c>
      <c r="M289" s="95" t="s">
        <v>1886</v>
      </c>
      <c r="N289" s="95" t="s">
        <v>2231</v>
      </c>
      <c r="O289" s="95" t="s">
        <v>31</v>
      </c>
      <c r="P289" s="95" t="s">
        <v>2072</v>
      </c>
      <c r="Q289" s="95" t="s">
        <v>31</v>
      </c>
      <c r="R289" s="95" t="s">
        <v>2232</v>
      </c>
      <c r="S289" s="93">
        <v>42855</v>
      </c>
      <c r="T289" s="93">
        <v>42855</v>
      </c>
      <c r="U289" s="95" t="s">
        <v>2061</v>
      </c>
      <c r="V289" s="95" t="s">
        <v>31</v>
      </c>
    </row>
    <row r="290" spans="1:22" ht="15.75" x14ac:dyDescent="0.3">
      <c r="A290" s="95" t="s">
        <v>370</v>
      </c>
      <c r="B290" s="95" t="s">
        <v>2032</v>
      </c>
      <c r="C290" s="95" t="s">
        <v>1879</v>
      </c>
      <c r="D290" s="95" t="s">
        <v>1880</v>
      </c>
      <c r="E290" s="95" t="s">
        <v>2038</v>
      </c>
      <c r="F290" s="95" t="s">
        <v>2070</v>
      </c>
      <c r="G290" s="95" t="s">
        <v>31</v>
      </c>
      <c r="H290" s="95" t="s">
        <v>1883</v>
      </c>
      <c r="I290" s="95" t="s">
        <v>1880</v>
      </c>
      <c r="J290" s="95" t="s">
        <v>1884</v>
      </c>
      <c r="K290" s="95" t="s">
        <v>1885</v>
      </c>
      <c r="L290" s="97">
        <v>1023.16</v>
      </c>
      <c r="M290" s="95" t="s">
        <v>1886</v>
      </c>
      <c r="N290" s="95" t="s">
        <v>2231</v>
      </c>
      <c r="O290" s="95" t="s">
        <v>31</v>
      </c>
      <c r="P290" s="95" t="s">
        <v>2072</v>
      </c>
      <c r="Q290" s="95" t="s">
        <v>31</v>
      </c>
      <c r="R290" s="95" t="s">
        <v>2232</v>
      </c>
      <c r="S290" s="93">
        <v>42916</v>
      </c>
      <c r="T290" s="93">
        <v>42916</v>
      </c>
      <c r="U290" s="95" t="s">
        <v>2061</v>
      </c>
      <c r="V290" s="95" t="s">
        <v>31</v>
      </c>
    </row>
    <row r="291" spans="1:22" ht="15.75" x14ac:dyDescent="0.3">
      <c r="A291" s="95" t="s">
        <v>370</v>
      </c>
      <c r="B291" s="95" t="s">
        <v>2032</v>
      </c>
      <c r="C291" s="95" t="s">
        <v>1879</v>
      </c>
      <c r="D291" s="95" t="s">
        <v>1880</v>
      </c>
      <c r="E291" s="95" t="s">
        <v>2038</v>
      </c>
      <c r="F291" s="95" t="s">
        <v>2070</v>
      </c>
      <c r="G291" s="95" t="s">
        <v>31</v>
      </c>
      <c r="H291" s="95" t="s">
        <v>1883</v>
      </c>
      <c r="I291" s="95" t="s">
        <v>1880</v>
      </c>
      <c r="J291" s="95" t="s">
        <v>1884</v>
      </c>
      <c r="K291" s="95" t="s">
        <v>1885</v>
      </c>
      <c r="L291" s="97">
        <v>1016.92</v>
      </c>
      <c r="M291" s="95" t="s">
        <v>1886</v>
      </c>
      <c r="N291" s="95" t="s">
        <v>2260</v>
      </c>
      <c r="O291" s="95" t="s">
        <v>31</v>
      </c>
      <c r="P291" s="95" t="s">
        <v>2072</v>
      </c>
      <c r="Q291" s="95" t="s">
        <v>31</v>
      </c>
      <c r="R291" s="95" t="s">
        <v>2261</v>
      </c>
      <c r="S291" s="93">
        <v>42674</v>
      </c>
      <c r="T291" s="93">
        <v>42674</v>
      </c>
      <c r="U291" s="95" t="s">
        <v>2061</v>
      </c>
      <c r="V291" s="95" t="s">
        <v>31</v>
      </c>
    </row>
    <row r="292" spans="1:22" ht="15.75" x14ac:dyDescent="0.3">
      <c r="A292" s="95" t="s">
        <v>370</v>
      </c>
      <c r="B292" s="95" t="s">
        <v>2032</v>
      </c>
      <c r="C292" s="95" t="s">
        <v>1879</v>
      </c>
      <c r="D292" s="95" t="s">
        <v>1880</v>
      </c>
      <c r="E292" s="95" t="s">
        <v>2038</v>
      </c>
      <c r="F292" s="95" t="s">
        <v>2070</v>
      </c>
      <c r="G292" s="95" t="s">
        <v>31</v>
      </c>
      <c r="H292" s="95" t="s">
        <v>1883</v>
      </c>
      <c r="I292" s="95" t="s">
        <v>1880</v>
      </c>
      <c r="J292" s="95" t="s">
        <v>1884</v>
      </c>
      <c r="K292" s="95" t="s">
        <v>1885</v>
      </c>
      <c r="L292" s="97">
        <v>998.61</v>
      </c>
      <c r="M292" s="95" t="s">
        <v>1886</v>
      </c>
      <c r="N292" s="95" t="s">
        <v>2235</v>
      </c>
      <c r="O292" s="95" t="s">
        <v>31</v>
      </c>
      <c r="P292" s="95" t="s">
        <v>2072</v>
      </c>
      <c r="Q292" s="95" t="s">
        <v>31</v>
      </c>
      <c r="R292" s="95" t="s">
        <v>2236</v>
      </c>
      <c r="S292" s="93">
        <v>42855</v>
      </c>
      <c r="T292" s="93">
        <v>42855</v>
      </c>
      <c r="U292" s="95" t="s">
        <v>2061</v>
      </c>
      <c r="V292" s="95" t="s">
        <v>31</v>
      </c>
    </row>
    <row r="293" spans="1:22" ht="15.75" x14ac:dyDescent="0.3">
      <c r="A293" s="95" t="s">
        <v>370</v>
      </c>
      <c r="B293" s="95" t="s">
        <v>2032</v>
      </c>
      <c r="C293" s="95" t="s">
        <v>1879</v>
      </c>
      <c r="D293" s="95" t="s">
        <v>1880</v>
      </c>
      <c r="E293" s="95" t="s">
        <v>2038</v>
      </c>
      <c r="F293" s="95" t="s">
        <v>2070</v>
      </c>
      <c r="G293" s="95" t="s">
        <v>31</v>
      </c>
      <c r="H293" s="95" t="s">
        <v>1883</v>
      </c>
      <c r="I293" s="95" t="s">
        <v>1880</v>
      </c>
      <c r="J293" s="95" t="s">
        <v>1884</v>
      </c>
      <c r="K293" s="95" t="s">
        <v>1885</v>
      </c>
      <c r="L293" s="97">
        <v>998.61</v>
      </c>
      <c r="M293" s="95" t="s">
        <v>1886</v>
      </c>
      <c r="N293" s="95" t="s">
        <v>2235</v>
      </c>
      <c r="O293" s="95" t="s">
        <v>31</v>
      </c>
      <c r="P293" s="95" t="s">
        <v>2072</v>
      </c>
      <c r="Q293" s="95" t="s">
        <v>31</v>
      </c>
      <c r="R293" s="95" t="s">
        <v>2236</v>
      </c>
      <c r="S293" s="93">
        <v>42916</v>
      </c>
      <c r="T293" s="93">
        <v>42916</v>
      </c>
      <c r="U293" s="95" t="s">
        <v>2061</v>
      </c>
      <c r="V293" s="95" t="s">
        <v>31</v>
      </c>
    </row>
    <row r="294" spans="1:22" ht="15.75" x14ac:dyDescent="0.3">
      <c r="A294" s="95" t="s">
        <v>370</v>
      </c>
      <c r="B294" s="95" t="s">
        <v>2032</v>
      </c>
      <c r="C294" s="95" t="s">
        <v>1879</v>
      </c>
      <c r="D294" s="95" t="s">
        <v>1880</v>
      </c>
      <c r="E294" s="95" t="s">
        <v>2038</v>
      </c>
      <c r="F294" s="95" t="s">
        <v>2051</v>
      </c>
      <c r="G294" s="95" t="s">
        <v>31</v>
      </c>
      <c r="H294" s="95" t="s">
        <v>1883</v>
      </c>
      <c r="I294" s="95" t="s">
        <v>1880</v>
      </c>
      <c r="J294" s="95" t="s">
        <v>1884</v>
      </c>
      <c r="K294" s="95" t="s">
        <v>1885</v>
      </c>
      <c r="L294" s="97">
        <v>993.26</v>
      </c>
      <c r="M294" s="95" t="s">
        <v>1886</v>
      </c>
      <c r="N294" s="95" t="s">
        <v>31</v>
      </c>
      <c r="O294" s="95" t="s">
        <v>31</v>
      </c>
      <c r="P294" s="95" t="s">
        <v>2052</v>
      </c>
      <c r="Q294" s="95" t="s">
        <v>31</v>
      </c>
      <c r="R294" s="95" t="s">
        <v>2053</v>
      </c>
      <c r="S294" s="93">
        <v>42947</v>
      </c>
      <c r="T294" s="93">
        <v>42947</v>
      </c>
      <c r="U294" s="95" t="s">
        <v>2043</v>
      </c>
      <c r="V294" s="95" t="s">
        <v>31</v>
      </c>
    </row>
    <row r="295" spans="1:22" ht="15.75" x14ac:dyDescent="0.3">
      <c r="A295" s="95" t="s">
        <v>370</v>
      </c>
      <c r="B295" s="95" t="s">
        <v>2032</v>
      </c>
      <c r="C295" s="95" t="s">
        <v>1879</v>
      </c>
      <c r="D295" s="95" t="s">
        <v>1880</v>
      </c>
      <c r="E295" s="95" t="s">
        <v>1881</v>
      </c>
      <c r="F295" s="95" t="s">
        <v>1882</v>
      </c>
      <c r="G295" s="95" t="s">
        <v>31</v>
      </c>
      <c r="H295" s="95" t="s">
        <v>1883</v>
      </c>
      <c r="I295" s="95" t="s">
        <v>1880</v>
      </c>
      <c r="J295" s="95" t="s">
        <v>1884</v>
      </c>
      <c r="K295" s="95" t="s">
        <v>1885</v>
      </c>
      <c r="L295" s="97">
        <v>991.86</v>
      </c>
      <c r="M295" s="95" t="s">
        <v>1886</v>
      </c>
      <c r="N295" s="95" t="s">
        <v>31</v>
      </c>
      <c r="O295" s="95" t="s">
        <v>31</v>
      </c>
      <c r="P295" s="95" t="s">
        <v>1887</v>
      </c>
      <c r="Q295" s="95" t="s">
        <v>31</v>
      </c>
      <c r="R295" s="95" t="s">
        <v>2075</v>
      </c>
      <c r="S295" s="93">
        <v>42916</v>
      </c>
      <c r="T295" s="93">
        <v>42916</v>
      </c>
      <c r="U295" s="95" t="s">
        <v>2043</v>
      </c>
      <c r="V295" s="95" t="s">
        <v>31</v>
      </c>
    </row>
    <row r="296" spans="1:22" ht="15.75" x14ac:dyDescent="0.3">
      <c r="A296" s="95" t="s">
        <v>370</v>
      </c>
      <c r="B296" s="95" t="s">
        <v>2032</v>
      </c>
      <c r="C296" s="95" t="s">
        <v>1879</v>
      </c>
      <c r="D296" s="95" t="s">
        <v>1880</v>
      </c>
      <c r="E296" s="95" t="s">
        <v>2038</v>
      </c>
      <c r="F296" s="95" t="s">
        <v>2104</v>
      </c>
      <c r="G296" s="95" t="s">
        <v>31</v>
      </c>
      <c r="H296" s="95" t="s">
        <v>1883</v>
      </c>
      <c r="I296" s="95" t="s">
        <v>1880</v>
      </c>
      <c r="J296" s="95" t="s">
        <v>1884</v>
      </c>
      <c r="K296" s="95" t="s">
        <v>1885</v>
      </c>
      <c r="L296" s="97">
        <v>991.28</v>
      </c>
      <c r="M296" s="95" t="s">
        <v>1886</v>
      </c>
      <c r="N296" s="95" t="s">
        <v>2179</v>
      </c>
      <c r="O296" s="95" t="s">
        <v>31</v>
      </c>
      <c r="P296" s="95" t="s">
        <v>2106</v>
      </c>
      <c r="Q296" s="95" t="s">
        <v>31</v>
      </c>
      <c r="R296" s="95" t="s">
        <v>2180</v>
      </c>
      <c r="S296" s="93">
        <v>42674</v>
      </c>
      <c r="T296" s="93">
        <v>42674</v>
      </c>
      <c r="U296" s="95" t="s">
        <v>2061</v>
      </c>
      <c r="V296" s="95" t="s">
        <v>31</v>
      </c>
    </row>
    <row r="297" spans="1:22" ht="15.75" x14ac:dyDescent="0.3">
      <c r="A297" s="95" t="s">
        <v>370</v>
      </c>
      <c r="B297" s="95" t="s">
        <v>2032</v>
      </c>
      <c r="C297" s="95" t="s">
        <v>1879</v>
      </c>
      <c r="D297" s="95" t="s">
        <v>1880</v>
      </c>
      <c r="E297" s="95" t="s">
        <v>2038</v>
      </c>
      <c r="F297" s="95" t="s">
        <v>2104</v>
      </c>
      <c r="G297" s="95" t="s">
        <v>31</v>
      </c>
      <c r="H297" s="95" t="s">
        <v>1883</v>
      </c>
      <c r="I297" s="95" t="s">
        <v>1880</v>
      </c>
      <c r="J297" s="95" t="s">
        <v>1884</v>
      </c>
      <c r="K297" s="95" t="s">
        <v>1885</v>
      </c>
      <c r="L297" s="97">
        <v>991.28</v>
      </c>
      <c r="M297" s="95" t="s">
        <v>1886</v>
      </c>
      <c r="N297" s="95" t="s">
        <v>2220</v>
      </c>
      <c r="O297" s="95" t="s">
        <v>31</v>
      </c>
      <c r="P297" s="95" t="s">
        <v>2106</v>
      </c>
      <c r="Q297" s="95" t="s">
        <v>31</v>
      </c>
      <c r="R297" s="95" t="s">
        <v>2221</v>
      </c>
      <c r="S297" s="93">
        <v>42674</v>
      </c>
      <c r="T297" s="93">
        <v>42674</v>
      </c>
      <c r="U297" s="95" t="s">
        <v>2061</v>
      </c>
      <c r="V297" s="95" t="s">
        <v>31</v>
      </c>
    </row>
    <row r="298" spans="1:22" ht="15.75" x14ac:dyDescent="0.3">
      <c r="A298" s="95" t="s">
        <v>370</v>
      </c>
      <c r="B298" s="95" t="s">
        <v>2032</v>
      </c>
      <c r="C298" s="95" t="s">
        <v>1879</v>
      </c>
      <c r="D298" s="95" t="s">
        <v>1880</v>
      </c>
      <c r="E298" s="95" t="s">
        <v>2038</v>
      </c>
      <c r="F298" s="95" t="s">
        <v>2104</v>
      </c>
      <c r="G298" s="95" t="s">
        <v>31</v>
      </c>
      <c r="H298" s="95" t="s">
        <v>1883</v>
      </c>
      <c r="I298" s="95" t="s">
        <v>1880</v>
      </c>
      <c r="J298" s="95" t="s">
        <v>1884</v>
      </c>
      <c r="K298" s="95" t="s">
        <v>1885</v>
      </c>
      <c r="L298" s="97">
        <v>991.28</v>
      </c>
      <c r="M298" s="95" t="s">
        <v>1886</v>
      </c>
      <c r="N298" s="95" t="s">
        <v>2227</v>
      </c>
      <c r="O298" s="95" t="s">
        <v>31</v>
      </c>
      <c r="P298" s="95" t="s">
        <v>2106</v>
      </c>
      <c r="Q298" s="95" t="s">
        <v>31</v>
      </c>
      <c r="R298" s="95" t="s">
        <v>2228</v>
      </c>
      <c r="S298" s="93">
        <v>42674</v>
      </c>
      <c r="T298" s="93">
        <v>42674</v>
      </c>
      <c r="U298" s="95" t="s">
        <v>2061</v>
      </c>
      <c r="V298" s="95" t="s">
        <v>31</v>
      </c>
    </row>
    <row r="299" spans="1:22" ht="15.75" x14ac:dyDescent="0.3">
      <c r="A299" s="95" t="s">
        <v>370</v>
      </c>
      <c r="B299" s="95" t="s">
        <v>2032</v>
      </c>
      <c r="C299" s="95" t="s">
        <v>1879</v>
      </c>
      <c r="D299" s="95" t="s">
        <v>1880</v>
      </c>
      <c r="E299" s="95" t="s">
        <v>2038</v>
      </c>
      <c r="F299" s="95" t="s">
        <v>2104</v>
      </c>
      <c r="G299" s="95" t="s">
        <v>31</v>
      </c>
      <c r="H299" s="95" t="s">
        <v>1883</v>
      </c>
      <c r="I299" s="95" t="s">
        <v>1880</v>
      </c>
      <c r="J299" s="95" t="s">
        <v>1884</v>
      </c>
      <c r="K299" s="95" t="s">
        <v>1885</v>
      </c>
      <c r="L299" s="97">
        <v>991.28</v>
      </c>
      <c r="M299" s="95" t="s">
        <v>1886</v>
      </c>
      <c r="N299" s="95" t="s">
        <v>2233</v>
      </c>
      <c r="O299" s="95" t="s">
        <v>31</v>
      </c>
      <c r="P299" s="95" t="s">
        <v>2106</v>
      </c>
      <c r="Q299" s="95" t="s">
        <v>31</v>
      </c>
      <c r="R299" s="95" t="s">
        <v>2234</v>
      </c>
      <c r="S299" s="93">
        <v>42674</v>
      </c>
      <c r="T299" s="93">
        <v>42674</v>
      </c>
      <c r="U299" s="95" t="s">
        <v>2061</v>
      </c>
      <c r="V299" s="95" t="s">
        <v>31</v>
      </c>
    </row>
    <row r="300" spans="1:22" ht="15.75" x14ac:dyDescent="0.3">
      <c r="A300" s="95" t="s">
        <v>370</v>
      </c>
      <c r="B300" s="95" t="s">
        <v>2032</v>
      </c>
      <c r="C300" s="95" t="s">
        <v>1879</v>
      </c>
      <c r="D300" s="95" t="s">
        <v>1880</v>
      </c>
      <c r="E300" s="95" t="s">
        <v>2038</v>
      </c>
      <c r="F300" s="95" t="s">
        <v>2104</v>
      </c>
      <c r="G300" s="95" t="s">
        <v>31</v>
      </c>
      <c r="H300" s="95" t="s">
        <v>1883</v>
      </c>
      <c r="I300" s="95" t="s">
        <v>1880</v>
      </c>
      <c r="J300" s="95" t="s">
        <v>1884</v>
      </c>
      <c r="K300" s="95" t="s">
        <v>1885</v>
      </c>
      <c r="L300" s="97">
        <v>991.28</v>
      </c>
      <c r="M300" s="95" t="s">
        <v>1886</v>
      </c>
      <c r="N300" s="95" t="s">
        <v>2237</v>
      </c>
      <c r="O300" s="95" t="s">
        <v>31</v>
      </c>
      <c r="P300" s="95" t="s">
        <v>2106</v>
      </c>
      <c r="Q300" s="95" t="s">
        <v>31</v>
      </c>
      <c r="R300" s="95" t="s">
        <v>2238</v>
      </c>
      <c r="S300" s="93">
        <v>42674</v>
      </c>
      <c r="T300" s="93">
        <v>42674</v>
      </c>
      <c r="U300" s="95" t="s">
        <v>2061</v>
      </c>
      <c r="V300" s="95" t="s">
        <v>31</v>
      </c>
    </row>
    <row r="301" spans="1:22" ht="15.75" x14ac:dyDescent="0.3">
      <c r="A301" s="95" t="s">
        <v>370</v>
      </c>
      <c r="B301" s="95" t="s">
        <v>2032</v>
      </c>
      <c r="C301" s="95" t="s">
        <v>1879</v>
      </c>
      <c r="D301" s="95" t="s">
        <v>1880</v>
      </c>
      <c r="E301" s="95" t="s">
        <v>2038</v>
      </c>
      <c r="F301" s="95" t="s">
        <v>2104</v>
      </c>
      <c r="G301" s="95" t="s">
        <v>31</v>
      </c>
      <c r="H301" s="95" t="s">
        <v>1883</v>
      </c>
      <c r="I301" s="95" t="s">
        <v>1880</v>
      </c>
      <c r="J301" s="95" t="s">
        <v>1884</v>
      </c>
      <c r="K301" s="95" t="s">
        <v>1885</v>
      </c>
      <c r="L301" s="97">
        <v>991.28</v>
      </c>
      <c r="M301" s="95" t="s">
        <v>1886</v>
      </c>
      <c r="N301" s="95" t="s">
        <v>2241</v>
      </c>
      <c r="O301" s="95" t="s">
        <v>31</v>
      </c>
      <c r="P301" s="95" t="s">
        <v>2106</v>
      </c>
      <c r="Q301" s="95" t="s">
        <v>31</v>
      </c>
      <c r="R301" s="95" t="s">
        <v>2242</v>
      </c>
      <c r="S301" s="93">
        <v>42674</v>
      </c>
      <c r="T301" s="93">
        <v>42674</v>
      </c>
      <c r="U301" s="95" t="s">
        <v>2061</v>
      </c>
      <c r="V301" s="95" t="s">
        <v>31</v>
      </c>
    </row>
    <row r="302" spans="1:22" ht="15.75" x14ac:dyDescent="0.3">
      <c r="A302" s="95" t="s">
        <v>370</v>
      </c>
      <c r="B302" s="95" t="s">
        <v>2032</v>
      </c>
      <c r="C302" s="95" t="s">
        <v>1879</v>
      </c>
      <c r="D302" s="95" t="s">
        <v>1880</v>
      </c>
      <c r="E302" s="95" t="s">
        <v>2038</v>
      </c>
      <c r="F302" s="95" t="s">
        <v>2104</v>
      </c>
      <c r="G302" s="95" t="s">
        <v>31</v>
      </c>
      <c r="H302" s="95" t="s">
        <v>1883</v>
      </c>
      <c r="I302" s="95" t="s">
        <v>1880</v>
      </c>
      <c r="J302" s="95" t="s">
        <v>1884</v>
      </c>
      <c r="K302" s="95" t="s">
        <v>1885</v>
      </c>
      <c r="L302" s="97">
        <v>991.28</v>
      </c>
      <c r="M302" s="95" t="s">
        <v>1886</v>
      </c>
      <c r="N302" s="95" t="s">
        <v>2245</v>
      </c>
      <c r="O302" s="95" t="s">
        <v>31</v>
      </c>
      <c r="P302" s="95" t="s">
        <v>2106</v>
      </c>
      <c r="Q302" s="95" t="s">
        <v>31</v>
      </c>
      <c r="R302" s="95" t="s">
        <v>2246</v>
      </c>
      <c r="S302" s="93">
        <v>42674</v>
      </c>
      <c r="T302" s="93">
        <v>42674</v>
      </c>
      <c r="U302" s="95" t="s">
        <v>2061</v>
      </c>
      <c r="V302" s="95" t="s">
        <v>31</v>
      </c>
    </row>
    <row r="303" spans="1:22" ht="15.75" x14ac:dyDescent="0.3">
      <c r="A303" s="95" t="s">
        <v>370</v>
      </c>
      <c r="B303" s="95" t="s">
        <v>2032</v>
      </c>
      <c r="C303" s="95" t="s">
        <v>1879</v>
      </c>
      <c r="D303" s="95" t="s">
        <v>1880</v>
      </c>
      <c r="E303" s="95" t="s">
        <v>2038</v>
      </c>
      <c r="F303" s="95" t="s">
        <v>2104</v>
      </c>
      <c r="G303" s="95" t="s">
        <v>31</v>
      </c>
      <c r="H303" s="95" t="s">
        <v>1883</v>
      </c>
      <c r="I303" s="95" t="s">
        <v>1880</v>
      </c>
      <c r="J303" s="95" t="s">
        <v>1884</v>
      </c>
      <c r="K303" s="95" t="s">
        <v>1885</v>
      </c>
      <c r="L303" s="97">
        <v>991.28</v>
      </c>
      <c r="M303" s="95" t="s">
        <v>1886</v>
      </c>
      <c r="N303" s="95" t="s">
        <v>2251</v>
      </c>
      <c r="O303" s="95" t="s">
        <v>31</v>
      </c>
      <c r="P303" s="95" t="s">
        <v>2106</v>
      </c>
      <c r="Q303" s="95" t="s">
        <v>31</v>
      </c>
      <c r="R303" s="95" t="s">
        <v>2252</v>
      </c>
      <c r="S303" s="93">
        <v>42674</v>
      </c>
      <c r="T303" s="93">
        <v>42674</v>
      </c>
      <c r="U303" s="95" t="s">
        <v>2061</v>
      </c>
      <c r="V303" s="95" t="s">
        <v>31</v>
      </c>
    </row>
    <row r="304" spans="1:22" ht="15.75" x14ac:dyDescent="0.3">
      <c r="A304" s="95" t="s">
        <v>370</v>
      </c>
      <c r="B304" s="95" t="s">
        <v>2032</v>
      </c>
      <c r="C304" s="95" t="s">
        <v>1879</v>
      </c>
      <c r="D304" s="95" t="s">
        <v>1880</v>
      </c>
      <c r="E304" s="95" t="s">
        <v>2038</v>
      </c>
      <c r="F304" s="95" t="s">
        <v>2104</v>
      </c>
      <c r="G304" s="95" t="s">
        <v>31</v>
      </c>
      <c r="H304" s="95" t="s">
        <v>1883</v>
      </c>
      <c r="I304" s="95" t="s">
        <v>1880</v>
      </c>
      <c r="J304" s="95" t="s">
        <v>1884</v>
      </c>
      <c r="K304" s="95" t="s">
        <v>1885</v>
      </c>
      <c r="L304" s="97">
        <v>991.28</v>
      </c>
      <c r="M304" s="95" t="s">
        <v>1886</v>
      </c>
      <c r="N304" s="95" t="s">
        <v>2256</v>
      </c>
      <c r="O304" s="95" t="s">
        <v>31</v>
      </c>
      <c r="P304" s="95" t="s">
        <v>2106</v>
      </c>
      <c r="Q304" s="95" t="s">
        <v>31</v>
      </c>
      <c r="R304" s="95" t="s">
        <v>2257</v>
      </c>
      <c r="S304" s="93">
        <v>42674</v>
      </c>
      <c r="T304" s="93">
        <v>42674</v>
      </c>
      <c r="U304" s="95" t="s">
        <v>2061</v>
      </c>
      <c r="V304" s="95" t="s">
        <v>31</v>
      </c>
    </row>
    <row r="305" spans="1:22" ht="15.75" x14ac:dyDescent="0.3">
      <c r="A305" s="95" t="s">
        <v>370</v>
      </c>
      <c r="B305" s="95" t="s">
        <v>2032</v>
      </c>
      <c r="C305" s="95" t="s">
        <v>1879</v>
      </c>
      <c r="D305" s="95" t="s">
        <v>1880</v>
      </c>
      <c r="E305" s="95" t="s">
        <v>2038</v>
      </c>
      <c r="F305" s="95" t="s">
        <v>2048</v>
      </c>
      <c r="G305" s="95" t="s">
        <v>31</v>
      </c>
      <c r="H305" s="95" t="s">
        <v>1883</v>
      </c>
      <c r="I305" s="95" t="s">
        <v>1880</v>
      </c>
      <c r="J305" s="95" t="s">
        <v>1884</v>
      </c>
      <c r="K305" s="95" t="s">
        <v>1885</v>
      </c>
      <c r="L305" s="97">
        <v>987.73</v>
      </c>
      <c r="M305" s="95" t="s">
        <v>1886</v>
      </c>
      <c r="N305" s="95" t="s">
        <v>31</v>
      </c>
      <c r="O305" s="95" t="s">
        <v>31</v>
      </c>
      <c r="P305" s="95" t="s">
        <v>2049</v>
      </c>
      <c r="Q305" s="95" t="s">
        <v>31</v>
      </c>
      <c r="R305" s="95" t="s">
        <v>2050</v>
      </c>
      <c r="S305" s="93">
        <v>43008</v>
      </c>
      <c r="T305" s="93">
        <v>43008</v>
      </c>
      <c r="U305" s="95" t="s">
        <v>2043</v>
      </c>
      <c r="V305" s="95" t="s">
        <v>31</v>
      </c>
    </row>
    <row r="306" spans="1:22" ht="15.75" x14ac:dyDescent="0.3">
      <c r="A306" s="95" t="s">
        <v>370</v>
      </c>
      <c r="B306" s="95" t="s">
        <v>2032</v>
      </c>
      <c r="C306" s="95" t="s">
        <v>1879</v>
      </c>
      <c r="D306" s="95" t="s">
        <v>1880</v>
      </c>
      <c r="E306" s="95" t="s">
        <v>2038</v>
      </c>
      <c r="F306" s="95" t="s">
        <v>2070</v>
      </c>
      <c r="G306" s="95" t="s">
        <v>31</v>
      </c>
      <c r="H306" s="95" t="s">
        <v>1883</v>
      </c>
      <c r="I306" s="95" t="s">
        <v>1880</v>
      </c>
      <c r="J306" s="95" t="s">
        <v>1884</v>
      </c>
      <c r="K306" s="95" t="s">
        <v>1885</v>
      </c>
      <c r="L306" s="97">
        <v>931.46</v>
      </c>
      <c r="M306" s="95" t="s">
        <v>1886</v>
      </c>
      <c r="N306" s="95" t="s">
        <v>2262</v>
      </c>
      <c r="O306" s="95" t="s">
        <v>31</v>
      </c>
      <c r="P306" s="95" t="s">
        <v>2072</v>
      </c>
      <c r="Q306" s="95" t="s">
        <v>31</v>
      </c>
      <c r="R306" s="95" t="s">
        <v>2263</v>
      </c>
      <c r="S306" s="93">
        <v>42674</v>
      </c>
      <c r="T306" s="93">
        <v>42674</v>
      </c>
      <c r="U306" s="95" t="s">
        <v>2061</v>
      </c>
      <c r="V306" s="95" t="s">
        <v>31</v>
      </c>
    </row>
    <row r="307" spans="1:22" ht="15.75" x14ac:dyDescent="0.3">
      <c r="A307" s="95" t="s">
        <v>370</v>
      </c>
      <c r="B307" s="95" t="s">
        <v>2032</v>
      </c>
      <c r="C307" s="95" t="s">
        <v>1879</v>
      </c>
      <c r="D307" s="95" t="s">
        <v>1880</v>
      </c>
      <c r="E307" s="95" t="s">
        <v>2038</v>
      </c>
      <c r="F307" s="95" t="s">
        <v>2264</v>
      </c>
      <c r="G307" s="95" t="s">
        <v>31</v>
      </c>
      <c r="H307" s="95" t="s">
        <v>1883</v>
      </c>
      <c r="I307" s="95" t="s">
        <v>1880</v>
      </c>
      <c r="J307" s="95" t="s">
        <v>1884</v>
      </c>
      <c r="K307" s="95" t="s">
        <v>1885</v>
      </c>
      <c r="L307" s="96">
        <v>180808.69</v>
      </c>
      <c r="M307" s="95" t="s">
        <v>1886</v>
      </c>
      <c r="N307" s="95" t="s">
        <v>31</v>
      </c>
      <c r="O307" s="95" t="s">
        <v>31</v>
      </c>
      <c r="P307" s="95" t="s">
        <v>2265</v>
      </c>
      <c r="Q307" s="95" t="s">
        <v>31</v>
      </c>
      <c r="R307" s="95" t="s">
        <v>2266</v>
      </c>
      <c r="S307" s="93">
        <v>42004</v>
      </c>
      <c r="T307" s="93">
        <v>42004</v>
      </c>
      <c r="U307" s="95" t="s">
        <v>2037</v>
      </c>
      <c r="V307" s="95" t="s">
        <v>31</v>
      </c>
    </row>
    <row r="308" spans="1:22" ht="15.75" x14ac:dyDescent="0.3">
      <c r="A308" s="95" t="s">
        <v>370</v>
      </c>
      <c r="B308" s="95" t="s">
        <v>2032</v>
      </c>
      <c r="C308" s="95" t="s">
        <v>1879</v>
      </c>
      <c r="D308" s="95" t="s">
        <v>1880</v>
      </c>
      <c r="E308" s="95" t="s">
        <v>2038</v>
      </c>
      <c r="F308" s="95" t="s">
        <v>2264</v>
      </c>
      <c r="G308" s="95" t="s">
        <v>31</v>
      </c>
      <c r="H308" s="95" t="s">
        <v>1883</v>
      </c>
      <c r="I308" s="95" t="s">
        <v>1880</v>
      </c>
      <c r="J308" s="95" t="s">
        <v>1884</v>
      </c>
      <c r="K308" s="95" t="s">
        <v>1885</v>
      </c>
      <c r="L308" s="96">
        <v>-3.04</v>
      </c>
      <c r="M308" s="95" t="s">
        <v>1886</v>
      </c>
      <c r="N308" s="95" t="s">
        <v>31</v>
      </c>
      <c r="O308" s="95" t="s">
        <v>31</v>
      </c>
      <c r="P308" s="95" t="s">
        <v>2265</v>
      </c>
      <c r="Q308" s="95" t="s">
        <v>31</v>
      </c>
      <c r="R308" s="95" t="s">
        <v>2266</v>
      </c>
      <c r="S308" s="93">
        <v>42308</v>
      </c>
      <c r="T308" s="93">
        <v>42308</v>
      </c>
      <c r="U308" s="95" t="s">
        <v>2037</v>
      </c>
      <c r="V308" s="95" t="s">
        <v>31</v>
      </c>
    </row>
    <row r="309" spans="1:22" ht="15.75" x14ac:dyDescent="0.3">
      <c r="A309" s="95" t="s">
        <v>370</v>
      </c>
      <c r="B309" s="95" t="s">
        <v>2032</v>
      </c>
      <c r="C309" s="95" t="s">
        <v>1879</v>
      </c>
      <c r="D309" s="95" t="s">
        <v>1880</v>
      </c>
      <c r="E309" s="95" t="s">
        <v>2038</v>
      </c>
      <c r="F309" s="95" t="s">
        <v>2062</v>
      </c>
      <c r="G309" s="95" t="s">
        <v>31</v>
      </c>
      <c r="H309" s="95" t="s">
        <v>1883</v>
      </c>
      <c r="I309" s="95" t="s">
        <v>1880</v>
      </c>
      <c r="J309" s="95" t="s">
        <v>1884</v>
      </c>
      <c r="K309" s="95" t="s">
        <v>1885</v>
      </c>
      <c r="L309" s="96">
        <v>9965.99</v>
      </c>
      <c r="M309" s="95" t="s">
        <v>1886</v>
      </c>
      <c r="N309" s="95" t="s">
        <v>2267</v>
      </c>
      <c r="O309" s="95" t="s">
        <v>31</v>
      </c>
      <c r="P309" s="95" t="s">
        <v>2064</v>
      </c>
      <c r="Q309" s="95" t="s">
        <v>31</v>
      </c>
      <c r="R309" s="95" t="s">
        <v>2268</v>
      </c>
      <c r="S309" s="93">
        <v>42490</v>
      </c>
      <c r="T309" s="93">
        <v>42490</v>
      </c>
      <c r="U309" s="95" t="s">
        <v>2061</v>
      </c>
      <c r="V309" s="95" t="s">
        <v>31</v>
      </c>
    </row>
    <row r="310" spans="1:22" ht="15.75" x14ac:dyDescent="0.3">
      <c r="A310" s="95" t="s">
        <v>370</v>
      </c>
      <c r="B310" s="95" t="s">
        <v>2032</v>
      </c>
      <c r="C310" s="95" t="s">
        <v>1879</v>
      </c>
      <c r="D310" s="95" t="s">
        <v>1880</v>
      </c>
      <c r="E310" s="95" t="s">
        <v>2038</v>
      </c>
      <c r="F310" s="95" t="s">
        <v>2062</v>
      </c>
      <c r="G310" s="95" t="s">
        <v>31</v>
      </c>
      <c r="H310" s="95" t="s">
        <v>1883</v>
      </c>
      <c r="I310" s="95" t="s">
        <v>1880</v>
      </c>
      <c r="J310" s="95" t="s">
        <v>1884</v>
      </c>
      <c r="K310" s="95" t="s">
        <v>1885</v>
      </c>
      <c r="L310" s="96">
        <v>25.87</v>
      </c>
      <c r="M310" s="95" t="s">
        <v>1886</v>
      </c>
      <c r="N310" s="95" t="s">
        <v>2267</v>
      </c>
      <c r="O310" s="95" t="s">
        <v>31</v>
      </c>
      <c r="P310" s="95" t="s">
        <v>2064</v>
      </c>
      <c r="Q310" s="95" t="s">
        <v>31</v>
      </c>
      <c r="R310" s="95" t="s">
        <v>2268</v>
      </c>
      <c r="S310" s="93">
        <v>42521</v>
      </c>
      <c r="T310" s="93">
        <v>42521</v>
      </c>
      <c r="U310" s="95" t="s">
        <v>2061</v>
      </c>
      <c r="V310" s="95" t="s">
        <v>31</v>
      </c>
    </row>
    <row r="311" spans="1:22" ht="15.75" x14ac:dyDescent="0.3">
      <c r="A311" s="95" t="s">
        <v>370</v>
      </c>
      <c r="B311" s="95" t="s">
        <v>2032</v>
      </c>
      <c r="C311" s="95" t="s">
        <v>1879</v>
      </c>
      <c r="D311" s="95" t="s">
        <v>1880</v>
      </c>
      <c r="E311" s="95" t="s">
        <v>2038</v>
      </c>
      <c r="F311" s="95" t="s">
        <v>2062</v>
      </c>
      <c r="G311" s="95" t="s">
        <v>31</v>
      </c>
      <c r="H311" s="95" t="s">
        <v>1883</v>
      </c>
      <c r="I311" s="95" t="s">
        <v>1880</v>
      </c>
      <c r="J311" s="95" t="s">
        <v>1884</v>
      </c>
      <c r="K311" s="95" t="s">
        <v>1885</v>
      </c>
      <c r="L311" s="96">
        <v>65.91</v>
      </c>
      <c r="M311" s="95" t="s">
        <v>1886</v>
      </c>
      <c r="N311" s="95" t="s">
        <v>2267</v>
      </c>
      <c r="O311" s="95" t="s">
        <v>31</v>
      </c>
      <c r="P311" s="95" t="s">
        <v>2064</v>
      </c>
      <c r="Q311" s="95" t="s">
        <v>31</v>
      </c>
      <c r="R311" s="95" t="s">
        <v>2268</v>
      </c>
      <c r="S311" s="93">
        <v>42551</v>
      </c>
      <c r="T311" s="93">
        <v>42551</v>
      </c>
      <c r="U311" s="95" t="s">
        <v>2061</v>
      </c>
      <c r="V311" s="95" t="s">
        <v>31</v>
      </c>
    </row>
    <row r="312" spans="1:22" ht="15.75" x14ac:dyDescent="0.3">
      <c r="A312" s="95" t="s">
        <v>370</v>
      </c>
      <c r="B312" s="95" t="s">
        <v>2032</v>
      </c>
      <c r="C312" s="95" t="s">
        <v>1879</v>
      </c>
      <c r="D312" s="95" t="s">
        <v>1880</v>
      </c>
      <c r="E312" s="95" t="s">
        <v>2038</v>
      </c>
      <c r="F312" s="95" t="s">
        <v>2062</v>
      </c>
      <c r="G312" s="95" t="s">
        <v>31</v>
      </c>
      <c r="H312" s="95" t="s">
        <v>1883</v>
      </c>
      <c r="I312" s="95" t="s">
        <v>1880</v>
      </c>
      <c r="J312" s="95" t="s">
        <v>1884</v>
      </c>
      <c r="K312" s="95" t="s">
        <v>1885</v>
      </c>
      <c r="L312" s="96">
        <v>0.35</v>
      </c>
      <c r="M312" s="95" t="s">
        <v>1886</v>
      </c>
      <c r="N312" s="95" t="s">
        <v>2267</v>
      </c>
      <c r="O312" s="95" t="s">
        <v>31</v>
      </c>
      <c r="P312" s="95" t="s">
        <v>2064</v>
      </c>
      <c r="Q312" s="95" t="s">
        <v>31</v>
      </c>
      <c r="R312" s="95" t="s">
        <v>2268</v>
      </c>
      <c r="S312" s="93">
        <v>42582</v>
      </c>
      <c r="T312" s="93">
        <v>42582</v>
      </c>
      <c r="U312" s="95" t="s">
        <v>2061</v>
      </c>
      <c r="V312" s="95" t="s">
        <v>31</v>
      </c>
    </row>
    <row r="313" spans="1:22" ht="15.75" x14ac:dyDescent="0.3">
      <c r="A313" s="95" t="s">
        <v>370</v>
      </c>
      <c r="B313" s="95" t="s">
        <v>2032</v>
      </c>
      <c r="C313" s="95" t="s">
        <v>1879</v>
      </c>
      <c r="D313" s="95" t="s">
        <v>1880</v>
      </c>
      <c r="E313" s="95" t="s">
        <v>2038</v>
      </c>
      <c r="F313" s="95" t="s">
        <v>2062</v>
      </c>
      <c r="G313" s="95" t="s">
        <v>31</v>
      </c>
      <c r="H313" s="95" t="s">
        <v>1883</v>
      </c>
      <c r="I313" s="95" t="s">
        <v>1880</v>
      </c>
      <c r="J313" s="95" t="s">
        <v>1884</v>
      </c>
      <c r="K313" s="95" t="s">
        <v>1885</v>
      </c>
      <c r="L313" s="96">
        <v>250.5</v>
      </c>
      <c r="M313" s="95" t="s">
        <v>1886</v>
      </c>
      <c r="N313" s="95" t="s">
        <v>2267</v>
      </c>
      <c r="O313" s="95" t="s">
        <v>31</v>
      </c>
      <c r="P313" s="95" t="s">
        <v>2064</v>
      </c>
      <c r="Q313" s="95" t="s">
        <v>31</v>
      </c>
      <c r="R313" s="95" t="s">
        <v>2268</v>
      </c>
      <c r="S313" s="93">
        <v>42613</v>
      </c>
      <c r="T313" s="93">
        <v>42613</v>
      </c>
      <c r="U313" s="95" t="s">
        <v>2061</v>
      </c>
      <c r="V313" s="95" t="s">
        <v>31</v>
      </c>
    </row>
    <row r="314" spans="1:22" ht="15.75" x14ac:dyDescent="0.3">
      <c r="A314" s="95" t="s">
        <v>370</v>
      </c>
      <c r="B314" s="95" t="s">
        <v>2032</v>
      </c>
      <c r="C314" s="95" t="s">
        <v>1879</v>
      </c>
      <c r="D314" s="95" t="s">
        <v>1880</v>
      </c>
      <c r="E314" s="95" t="s">
        <v>2033</v>
      </c>
      <c r="F314" s="95" t="s">
        <v>2058</v>
      </c>
      <c r="G314" s="95" t="s">
        <v>31</v>
      </c>
      <c r="H314" s="95" t="s">
        <v>1883</v>
      </c>
      <c r="I314" s="95" t="s">
        <v>1880</v>
      </c>
      <c r="J314" s="95" t="s">
        <v>1884</v>
      </c>
      <c r="K314" s="95" t="s">
        <v>1885</v>
      </c>
      <c r="L314" s="97">
        <v>924.96</v>
      </c>
      <c r="M314" s="95" t="s">
        <v>2002</v>
      </c>
      <c r="N314" s="95" t="s">
        <v>31</v>
      </c>
      <c r="O314" s="95" t="s">
        <v>31</v>
      </c>
      <c r="P314" s="95" t="s">
        <v>2059</v>
      </c>
      <c r="Q314" s="95" t="s">
        <v>31</v>
      </c>
      <c r="R314" s="95" t="s">
        <v>2060</v>
      </c>
      <c r="S314" s="93">
        <v>42855</v>
      </c>
      <c r="T314" s="93">
        <v>42855</v>
      </c>
      <c r="U314" s="95" t="s">
        <v>2061</v>
      </c>
      <c r="V314" s="95" t="s">
        <v>31</v>
      </c>
    </row>
    <row r="315" spans="1:22" ht="15.75" x14ac:dyDescent="0.3">
      <c r="A315" s="95" t="s">
        <v>370</v>
      </c>
      <c r="B315" s="95" t="s">
        <v>2032</v>
      </c>
      <c r="C315" s="95" t="s">
        <v>1879</v>
      </c>
      <c r="D315" s="95" t="s">
        <v>1880</v>
      </c>
      <c r="E315" s="95" t="s">
        <v>2033</v>
      </c>
      <c r="F315" s="95" t="s">
        <v>2058</v>
      </c>
      <c r="G315" s="95" t="s">
        <v>31</v>
      </c>
      <c r="H315" s="95" t="s">
        <v>1883</v>
      </c>
      <c r="I315" s="95" t="s">
        <v>1880</v>
      </c>
      <c r="J315" s="95" t="s">
        <v>1884</v>
      </c>
      <c r="K315" s="95" t="s">
        <v>1885</v>
      </c>
      <c r="L315" s="97">
        <v>924.96</v>
      </c>
      <c r="M315" s="95" t="s">
        <v>2002</v>
      </c>
      <c r="N315" s="95" t="s">
        <v>31</v>
      </c>
      <c r="O315" s="95" t="s">
        <v>31</v>
      </c>
      <c r="P315" s="95" t="s">
        <v>2059</v>
      </c>
      <c r="Q315" s="95" t="s">
        <v>31</v>
      </c>
      <c r="R315" s="95" t="s">
        <v>2060</v>
      </c>
      <c r="S315" s="93">
        <v>42916</v>
      </c>
      <c r="T315" s="93">
        <v>42916</v>
      </c>
      <c r="U315" s="95" t="s">
        <v>2061</v>
      </c>
      <c r="V315" s="95" t="s">
        <v>31</v>
      </c>
    </row>
    <row r="316" spans="1:22" ht="15.75" x14ac:dyDescent="0.3">
      <c r="A316" s="95" t="s">
        <v>370</v>
      </c>
      <c r="B316" s="95" t="s">
        <v>2032</v>
      </c>
      <c r="C316" s="95" t="s">
        <v>1879</v>
      </c>
      <c r="D316" s="95" t="s">
        <v>1880</v>
      </c>
      <c r="E316" s="95" t="s">
        <v>2038</v>
      </c>
      <c r="F316" s="95" t="s">
        <v>2054</v>
      </c>
      <c r="G316" s="95" t="s">
        <v>31</v>
      </c>
      <c r="H316" s="95" t="s">
        <v>1883</v>
      </c>
      <c r="I316" s="95" t="s">
        <v>1880</v>
      </c>
      <c r="J316" s="95" t="s">
        <v>1884</v>
      </c>
      <c r="K316" s="95" t="s">
        <v>1885</v>
      </c>
      <c r="L316" s="97">
        <v>907</v>
      </c>
      <c r="M316" s="95" t="s">
        <v>1886</v>
      </c>
      <c r="N316" s="95" t="s">
        <v>2076</v>
      </c>
      <c r="O316" s="95" t="s">
        <v>31</v>
      </c>
      <c r="P316" s="95" t="s">
        <v>2056</v>
      </c>
      <c r="Q316" s="95" t="s">
        <v>31</v>
      </c>
      <c r="R316" s="95" t="s">
        <v>2077</v>
      </c>
      <c r="S316" s="93">
        <v>42916</v>
      </c>
      <c r="T316" s="93">
        <v>42916</v>
      </c>
      <c r="U316" s="95" t="s">
        <v>2043</v>
      </c>
      <c r="V316" s="95" t="s">
        <v>31</v>
      </c>
    </row>
    <row r="317" spans="1:22" ht="15.75" x14ac:dyDescent="0.3">
      <c r="A317" s="95" t="s">
        <v>370</v>
      </c>
      <c r="B317" s="95" t="s">
        <v>2032</v>
      </c>
      <c r="C317" s="95" t="s">
        <v>1879</v>
      </c>
      <c r="D317" s="95" t="s">
        <v>1880</v>
      </c>
      <c r="E317" s="95" t="s">
        <v>2038</v>
      </c>
      <c r="F317" s="95" t="s">
        <v>2054</v>
      </c>
      <c r="G317" s="95" t="s">
        <v>31</v>
      </c>
      <c r="H317" s="95" t="s">
        <v>1883</v>
      </c>
      <c r="I317" s="95" t="s">
        <v>1880</v>
      </c>
      <c r="J317" s="95" t="s">
        <v>1884</v>
      </c>
      <c r="K317" s="95" t="s">
        <v>1885</v>
      </c>
      <c r="L317" s="97">
        <v>907</v>
      </c>
      <c r="M317" s="95" t="s">
        <v>1886</v>
      </c>
      <c r="N317" s="95" t="s">
        <v>2080</v>
      </c>
      <c r="O317" s="95" t="s">
        <v>31</v>
      </c>
      <c r="P317" s="95" t="s">
        <v>2056</v>
      </c>
      <c r="Q317" s="95" t="s">
        <v>31</v>
      </c>
      <c r="R317" s="95" t="s">
        <v>2081</v>
      </c>
      <c r="S317" s="93">
        <v>42916</v>
      </c>
      <c r="T317" s="93">
        <v>42916</v>
      </c>
      <c r="U317" s="95" t="s">
        <v>2043</v>
      </c>
      <c r="V317" s="95" t="s">
        <v>31</v>
      </c>
    </row>
    <row r="318" spans="1:22" ht="15.75" x14ac:dyDescent="0.3">
      <c r="A318" s="95" t="s">
        <v>370</v>
      </c>
      <c r="B318" s="95" t="s">
        <v>2032</v>
      </c>
      <c r="C318" s="95" t="s">
        <v>1879</v>
      </c>
      <c r="D318" s="95" t="s">
        <v>1880</v>
      </c>
      <c r="E318" s="95" t="s">
        <v>1890</v>
      </c>
      <c r="F318" s="95" t="s">
        <v>1891</v>
      </c>
      <c r="G318" s="95" t="s">
        <v>31</v>
      </c>
      <c r="H318" s="95" t="s">
        <v>1883</v>
      </c>
      <c r="I318" s="95" t="s">
        <v>1880</v>
      </c>
      <c r="J318" s="95" t="s">
        <v>1884</v>
      </c>
      <c r="K318" s="95" t="s">
        <v>1885</v>
      </c>
      <c r="L318" s="97">
        <v>890.54</v>
      </c>
      <c r="M318" s="95" t="s">
        <v>1886</v>
      </c>
      <c r="N318" s="95" t="s">
        <v>2087</v>
      </c>
      <c r="O318" s="95" t="s">
        <v>31</v>
      </c>
      <c r="P318" s="95" t="s">
        <v>1893</v>
      </c>
      <c r="Q318" s="95" t="s">
        <v>31</v>
      </c>
      <c r="R318" s="95" t="s">
        <v>2088</v>
      </c>
      <c r="S318" s="93">
        <v>42886</v>
      </c>
      <c r="T318" s="93">
        <v>42886</v>
      </c>
      <c r="U318" s="95" t="s">
        <v>2043</v>
      </c>
      <c r="V318" s="95" t="s">
        <v>31</v>
      </c>
    </row>
    <row r="319" spans="1:22" ht="15.75" x14ac:dyDescent="0.3">
      <c r="A319" s="95" t="s">
        <v>370</v>
      </c>
      <c r="B319" s="95" t="s">
        <v>2032</v>
      </c>
      <c r="C319" s="95" t="s">
        <v>1879</v>
      </c>
      <c r="D319" s="95" t="s">
        <v>1880</v>
      </c>
      <c r="E319" s="95" t="s">
        <v>2038</v>
      </c>
      <c r="F319" s="95" t="s">
        <v>2082</v>
      </c>
      <c r="G319" s="95" t="s">
        <v>31</v>
      </c>
      <c r="H319" s="95" t="s">
        <v>1883</v>
      </c>
      <c r="I319" s="95" t="s">
        <v>1880</v>
      </c>
      <c r="J319" s="95" t="s">
        <v>1884</v>
      </c>
      <c r="K319" s="95" t="s">
        <v>1885</v>
      </c>
      <c r="L319" s="97">
        <v>889.03</v>
      </c>
      <c r="M319" s="95" t="s">
        <v>1886</v>
      </c>
      <c r="N319" s="95" t="s">
        <v>31</v>
      </c>
      <c r="O319" s="95" t="s">
        <v>31</v>
      </c>
      <c r="P319" s="95" t="s">
        <v>2083</v>
      </c>
      <c r="Q319" s="95" t="s">
        <v>31</v>
      </c>
      <c r="R319" s="95" t="s">
        <v>2084</v>
      </c>
      <c r="S319" s="93">
        <v>42916</v>
      </c>
      <c r="T319" s="93">
        <v>42916</v>
      </c>
      <c r="U319" s="95" t="s">
        <v>2043</v>
      </c>
      <c r="V319" s="95" t="s">
        <v>31</v>
      </c>
    </row>
    <row r="320" spans="1:22" ht="15.75" x14ac:dyDescent="0.3">
      <c r="A320" s="95" t="s">
        <v>370</v>
      </c>
      <c r="B320" s="95" t="s">
        <v>2032</v>
      </c>
      <c r="C320" s="95" t="s">
        <v>1879</v>
      </c>
      <c r="D320" s="95" t="s">
        <v>1880</v>
      </c>
      <c r="E320" s="95" t="s">
        <v>2038</v>
      </c>
      <c r="F320" s="95" t="s">
        <v>2062</v>
      </c>
      <c r="G320" s="95" t="s">
        <v>31</v>
      </c>
      <c r="H320" s="95" t="s">
        <v>1883</v>
      </c>
      <c r="I320" s="95" t="s">
        <v>1880</v>
      </c>
      <c r="J320" s="95" t="s">
        <v>1884</v>
      </c>
      <c r="K320" s="95" t="s">
        <v>1885</v>
      </c>
      <c r="L320" s="96">
        <v>9965.99</v>
      </c>
      <c r="M320" s="95" t="s">
        <v>1886</v>
      </c>
      <c r="N320" s="95" t="s">
        <v>2269</v>
      </c>
      <c r="O320" s="95" t="s">
        <v>31</v>
      </c>
      <c r="P320" s="95" t="s">
        <v>2064</v>
      </c>
      <c r="Q320" s="95" t="s">
        <v>31</v>
      </c>
      <c r="R320" s="95" t="s">
        <v>2270</v>
      </c>
      <c r="S320" s="93">
        <v>42490</v>
      </c>
      <c r="T320" s="93">
        <v>42490</v>
      </c>
      <c r="U320" s="95" t="s">
        <v>2061</v>
      </c>
      <c r="V320" s="95" t="s">
        <v>31</v>
      </c>
    </row>
    <row r="321" spans="1:22" ht="15.75" x14ac:dyDescent="0.3">
      <c r="A321" s="95" t="s">
        <v>370</v>
      </c>
      <c r="B321" s="95" t="s">
        <v>2032</v>
      </c>
      <c r="C321" s="95" t="s">
        <v>1879</v>
      </c>
      <c r="D321" s="95" t="s">
        <v>1880</v>
      </c>
      <c r="E321" s="95" t="s">
        <v>2038</v>
      </c>
      <c r="F321" s="95" t="s">
        <v>2062</v>
      </c>
      <c r="G321" s="95" t="s">
        <v>31</v>
      </c>
      <c r="H321" s="95" t="s">
        <v>1883</v>
      </c>
      <c r="I321" s="95" t="s">
        <v>1880</v>
      </c>
      <c r="J321" s="95" t="s">
        <v>1884</v>
      </c>
      <c r="K321" s="95" t="s">
        <v>1885</v>
      </c>
      <c r="L321" s="96">
        <v>25.87</v>
      </c>
      <c r="M321" s="95" t="s">
        <v>1886</v>
      </c>
      <c r="N321" s="95" t="s">
        <v>2269</v>
      </c>
      <c r="O321" s="95" t="s">
        <v>31</v>
      </c>
      <c r="P321" s="95" t="s">
        <v>2064</v>
      </c>
      <c r="Q321" s="95" t="s">
        <v>31</v>
      </c>
      <c r="R321" s="95" t="s">
        <v>2270</v>
      </c>
      <c r="S321" s="93">
        <v>42521</v>
      </c>
      <c r="T321" s="93">
        <v>42521</v>
      </c>
      <c r="U321" s="95" t="s">
        <v>2061</v>
      </c>
      <c r="V321" s="95" t="s">
        <v>31</v>
      </c>
    </row>
    <row r="322" spans="1:22" ht="15.75" x14ac:dyDescent="0.3">
      <c r="A322" s="95" t="s">
        <v>370</v>
      </c>
      <c r="B322" s="95" t="s">
        <v>2032</v>
      </c>
      <c r="C322" s="95" t="s">
        <v>1879</v>
      </c>
      <c r="D322" s="95" t="s">
        <v>1880</v>
      </c>
      <c r="E322" s="95" t="s">
        <v>2038</v>
      </c>
      <c r="F322" s="95" t="s">
        <v>2062</v>
      </c>
      <c r="G322" s="95" t="s">
        <v>31</v>
      </c>
      <c r="H322" s="95" t="s">
        <v>1883</v>
      </c>
      <c r="I322" s="95" t="s">
        <v>1880</v>
      </c>
      <c r="J322" s="95" t="s">
        <v>1884</v>
      </c>
      <c r="K322" s="95" t="s">
        <v>1885</v>
      </c>
      <c r="L322" s="96">
        <v>65.91</v>
      </c>
      <c r="M322" s="95" t="s">
        <v>1886</v>
      </c>
      <c r="N322" s="95" t="s">
        <v>2269</v>
      </c>
      <c r="O322" s="95" t="s">
        <v>31</v>
      </c>
      <c r="P322" s="95" t="s">
        <v>2064</v>
      </c>
      <c r="Q322" s="95" t="s">
        <v>31</v>
      </c>
      <c r="R322" s="95" t="s">
        <v>2270</v>
      </c>
      <c r="S322" s="93">
        <v>42551</v>
      </c>
      <c r="T322" s="93">
        <v>42551</v>
      </c>
      <c r="U322" s="95" t="s">
        <v>2061</v>
      </c>
      <c r="V322" s="95" t="s">
        <v>31</v>
      </c>
    </row>
    <row r="323" spans="1:22" ht="15.75" x14ac:dyDescent="0.3">
      <c r="A323" s="95" t="s">
        <v>370</v>
      </c>
      <c r="B323" s="95" t="s">
        <v>2032</v>
      </c>
      <c r="C323" s="95" t="s">
        <v>1879</v>
      </c>
      <c r="D323" s="95" t="s">
        <v>1880</v>
      </c>
      <c r="E323" s="95" t="s">
        <v>2038</v>
      </c>
      <c r="F323" s="95" t="s">
        <v>2062</v>
      </c>
      <c r="G323" s="95" t="s">
        <v>31</v>
      </c>
      <c r="H323" s="95" t="s">
        <v>1883</v>
      </c>
      <c r="I323" s="95" t="s">
        <v>1880</v>
      </c>
      <c r="J323" s="95" t="s">
        <v>1884</v>
      </c>
      <c r="K323" s="95" t="s">
        <v>1885</v>
      </c>
      <c r="L323" s="96">
        <v>0.35</v>
      </c>
      <c r="M323" s="95" t="s">
        <v>1886</v>
      </c>
      <c r="N323" s="95" t="s">
        <v>2269</v>
      </c>
      <c r="O323" s="95" t="s">
        <v>31</v>
      </c>
      <c r="P323" s="95" t="s">
        <v>2064</v>
      </c>
      <c r="Q323" s="95" t="s">
        <v>31</v>
      </c>
      <c r="R323" s="95" t="s">
        <v>2270</v>
      </c>
      <c r="S323" s="93">
        <v>42582</v>
      </c>
      <c r="T323" s="93">
        <v>42582</v>
      </c>
      <c r="U323" s="95" t="s">
        <v>2061</v>
      </c>
      <c r="V323" s="95" t="s">
        <v>31</v>
      </c>
    </row>
    <row r="324" spans="1:22" ht="15.75" x14ac:dyDescent="0.3">
      <c r="A324" s="95" t="s">
        <v>370</v>
      </c>
      <c r="B324" s="95" t="s">
        <v>2032</v>
      </c>
      <c r="C324" s="95" t="s">
        <v>1879</v>
      </c>
      <c r="D324" s="95" t="s">
        <v>1880</v>
      </c>
      <c r="E324" s="95" t="s">
        <v>2038</v>
      </c>
      <c r="F324" s="95" t="s">
        <v>2062</v>
      </c>
      <c r="G324" s="95" t="s">
        <v>31</v>
      </c>
      <c r="H324" s="95" t="s">
        <v>1883</v>
      </c>
      <c r="I324" s="95" t="s">
        <v>1880</v>
      </c>
      <c r="J324" s="95" t="s">
        <v>1884</v>
      </c>
      <c r="K324" s="95" t="s">
        <v>1885</v>
      </c>
      <c r="L324" s="96">
        <v>250.5</v>
      </c>
      <c r="M324" s="95" t="s">
        <v>1886</v>
      </c>
      <c r="N324" s="95" t="s">
        <v>2269</v>
      </c>
      <c r="O324" s="95" t="s">
        <v>31</v>
      </c>
      <c r="P324" s="95" t="s">
        <v>2064</v>
      </c>
      <c r="Q324" s="95" t="s">
        <v>31</v>
      </c>
      <c r="R324" s="95" t="s">
        <v>2270</v>
      </c>
      <c r="S324" s="93">
        <v>42613</v>
      </c>
      <c r="T324" s="93">
        <v>42613</v>
      </c>
      <c r="U324" s="95" t="s">
        <v>2061</v>
      </c>
      <c r="V324" s="95" t="s">
        <v>31</v>
      </c>
    </row>
    <row r="325" spans="1:22" ht="15.75" x14ac:dyDescent="0.3">
      <c r="A325" s="95" t="s">
        <v>370</v>
      </c>
      <c r="B325" s="95" t="s">
        <v>2032</v>
      </c>
      <c r="C325" s="95" t="s">
        <v>1879</v>
      </c>
      <c r="D325" s="95" t="s">
        <v>1880</v>
      </c>
      <c r="E325" s="95" t="s">
        <v>2038</v>
      </c>
      <c r="F325" s="95" t="s">
        <v>2039</v>
      </c>
      <c r="G325" s="95" t="s">
        <v>31</v>
      </c>
      <c r="H325" s="95" t="s">
        <v>1883</v>
      </c>
      <c r="I325" s="95" t="s">
        <v>1880</v>
      </c>
      <c r="J325" s="95" t="s">
        <v>1884</v>
      </c>
      <c r="K325" s="95" t="s">
        <v>1885</v>
      </c>
      <c r="L325" s="97">
        <v>808.1</v>
      </c>
      <c r="M325" s="95" t="s">
        <v>1886</v>
      </c>
      <c r="N325" s="95" t="s">
        <v>2164</v>
      </c>
      <c r="O325" s="95" t="s">
        <v>31</v>
      </c>
      <c r="P325" s="95" t="s">
        <v>2041</v>
      </c>
      <c r="Q325" s="95" t="s">
        <v>31</v>
      </c>
      <c r="R325" s="95" t="s">
        <v>2165</v>
      </c>
      <c r="S325" s="93">
        <v>42735</v>
      </c>
      <c r="T325" s="93">
        <v>42735</v>
      </c>
      <c r="U325" s="95" t="s">
        <v>2061</v>
      </c>
      <c r="V325" s="95" t="s">
        <v>31</v>
      </c>
    </row>
    <row r="326" spans="1:22" ht="15.75" x14ac:dyDescent="0.3">
      <c r="A326" s="95" t="s">
        <v>370</v>
      </c>
      <c r="B326" s="95" t="s">
        <v>2032</v>
      </c>
      <c r="C326" s="95" t="s">
        <v>1879</v>
      </c>
      <c r="D326" s="95" t="s">
        <v>1880</v>
      </c>
      <c r="E326" s="95" t="s">
        <v>2038</v>
      </c>
      <c r="F326" s="95" t="s">
        <v>2054</v>
      </c>
      <c r="G326" s="95" t="s">
        <v>31</v>
      </c>
      <c r="H326" s="95" t="s">
        <v>1883</v>
      </c>
      <c r="I326" s="95" t="s">
        <v>1880</v>
      </c>
      <c r="J326" s="95" t="s">
        <v>1884</v>
      </c>
      <c r="K326" s="95" t="s">
        <v>1885</v>
      </c>
      <c r="L326" s="97">
        <v>742.07</v>
      </c>
      <c r="M326" s="95" t="s">
        <v>1886</v>
      </c>
      <c r="N326" s="95" t="s">
        <v>2055</v>
      </c>
      <c r="O326" s="95" t="s">
        <v>31</v>
      </c>
      <c r="P326" s="95" t="s">
        <v>2056</v>
      </c>
      <c r="Q326" s="95" t="s">
        <v>31</v>
      </c>
      <c r="R326" s="95" t="s">
        <v>2057</v>
      </c>
      <c r="S326" s="93">
        <v>42947</v>
      </c>
      <c r="T326" s="93">
        <v>42947</v>
      </c>
      <c r="U326" s="95" t="s">
        <v>2043</v>
      </c>
      <c r="V326" s="95" t="s">
        <v>31</v>
      </c>
    </row>
    <row r="327" spans="1:22" ht="15.75" x14ac:dyDescent="0.3">
      <c r="A327" s="95" t="s">
        <v>370</v>
      </c>
      <c r="B327" s="95" t="s">
        <v>2032</v>
      </c>
      <c r="C327" s="95" t="s">
        <v>1879</v>
      </c>
      <c r="D327" s="95" t="s">
        <v>1880</v>
      </c>
      <c r="E327" s="95" t="s">
        <v>2038</v>
      </c>
      <c r="F327" s="95" t="s">
        <v>2070</v>
      </c>
      <c r="G327" s="95" t="s">
        <v>31</v>
      </c>
      <c r="H327" s="95" t="s">
        <v>1883</v>
      </c>
      <c r="I327" s="95" t="s">
        <v>1880</v>
      </c>
      <c r="J327" s="95" t="s">
        <v>1884</v>
      </c>
      <c r="K327" s="95" t="s">
        <v>1885</v>
      </c>
      <c r="L327" s="97">
        <v>739.49</v>
      </c>
      <c r="M327" s="95" t="s">
        <v>1886</v>
      </c>
      <c r="N327" s="95" t="s">
        <v>2222</v>
      </c>
      <c r="O327" s="95" t="s">
        <v>31</v>
      </c>
      <c r="P327" s="95" t="s">
        <v>2072</v>
      </c>
      <c r="Q327" s="95" t="s">
        <v>31</v>
      </c>
      <c r="R327" s="95" t="s">
        <v>2223</v>
      </c>
      <c r="S327" s="93">
        <v>42704</v>
      </c>
      <c r="T327" s="93">
        <v>42704</v>
      </c>
      <c r="U327" s="95" t="s">
        <v>2061</v>
      </c>
      <c r="V327" s="95" t="s">
        <v>31</v>
      </c>
    </row>
    <row r="328" spans="1:22" ht="15.75" x14ac:dyDescent="0.3">
      <c r="A328" s="95" t="s">
        <v>370</v>
      </c>
      <c r="B328" s="95" t="s">
        <v>2032</v>
      </c>
      <c r="C328" s="95" t="s">
        <v>1879</v>
      </c>
      <c r="D328" s="95" t="s">
        <v>1880</v>
      </c>
      <c r="E328" s="95" t="s">
        <v>2038</v>
      </c>
      <c r="F328" s="95" t="s">
        <v>2051</v>
      </c>
      <c r="G328" s="95" t="s">
        <v>31</v>
      </c>
      <c r="H328" s="95" t="s">
        <v>1883</v>
      </c>
      <c r="I328" s="95" t="s">
        <v>1880</v>
      </c>
      <c r="J328" s="95" t="s">
        <v>1884</v>
      </c>
      <c r="K328" s="95" t="s">
        <v>1885</v>
      </c>
      <c r="L328" s="97">
        <v>737.65</v>
      </c>
      <c r="M328" s="95" t="s">
        <v>1886</v>
      </c>
      <c r="N328" s="95" t="s">
        <v>31</v>
      </c>
      <c r="O328" s="95" t="s">
        <v>31</v>
      </c>
      <c r="P328" s="95" t="s">
        <v>2052</v>
      </c>
      <c r="Q328" s="95" t="s">
        <v>31</v>
      </c>
      <c r="R328" s="95" t="s">
        <v>2224</v>
      </c>
      <c r="S328" s="93">
        <v>42704</v>
      </c>
      <c r="T328" s="93">
        <v>42704</v>
      </c>
      <c r="U328" s="95" t="s">
        <v>2061</v>
      </c>
      <c r="V328" s="95" t="s">
        <v>31</v>
      </c>
    </row>
    <row r="329" spans="1:22" ht="15.75" x14ac:dyDescent="0.3">
      <c r="A329" s="95" t="s">
        <v>370</v>
      </c>
      <c r="B329" s="95" t="s">
        <v>2032</v>
      </c>
      <c r="C329" s="95" t="s">
        <v>1879</v>
      </c>
      <c r="D329" s="95" t="s">
        <v>1880</v>
      </c>
      <c r="E329" s="95" t="s">
        <v>2038</v>
      </c>
      <c r="F329" s="95" t="s">
        <v>2070</v>
      </c>
      <c r="G329" s="95" t="s">
        <v>31</v>
      </c>
      <c r="H329" s="95" t="s">
        <v>1883</v>
      </c>
      <c r="I329" s="95" t="s">
        <v>1880</v>
      </c>
      <c r="J329" s="95" t="s">
        <v>1884</v>
      </c>
      <c r="K329" s="95" t="s">
        <v>1885</v>
      </c>
      <c r="L329" s="97">
        <v>729.78</v>
      </c>
      <c r="M329" s="95" t="s">
        <v>1886</v>
      </c>
      <c r="N329" s="95" t="s">
        <v>2271</v>
      </c>
      <c r="O329" s="95" t="s">
        <v>31</v>
      </c>
      <c r="P329" s="95" t="s">
        <v>2072</v>
      </c>
      <c r="Q329" s="95" t="s">
        <v>31</v>
      </c>
      <c r="R329" s="95" t="s">
        <v>2272</v>
      </c>
      <c r="S329" s="93">
        <v>42674</v>
      </c>
      <c r="T329" s="93">
        <v>42674</v>
      </c>
      <c r="U329" s="95" t="s">
        <v>2061</v>
      </c>
      <c r="V329" s="95" t="s">
        <v>31</v>
      </c>
    </row>
    <row r="330" spans="1:22" ht="15.75" x14ac:dyDescent="0.3">
      <c r="A330" s="95" t="s">
        <v>370</v>
      </c>
      <c r="B330" s="95" t="s">
        <v>2032</v>
      </c>
      <c r="C330" s="95" t="s">
        <v>1879</v>
      </c>
      <c r="D330" s="95" t="s">
        <v>1880</v>
      </c>
      <c r="E330" s="95" t="s">
        <v>1890</v>
      </c>
      <c r="F330" s="95" t="s">
        <v>1891</v>
      </c>
      <c r="G330" s="95" t="s">
        <v>31</v>
      </c>
      <c r="H330" s="95" t="s">
        <v>1883</v>
      </c>
      <c r="I330" s="95" t="s">
        <v>1880</v>
      </c>
      <c r="J330" s="95" t="s">
        <v>1884</v>
      </c>
      <c r="K330" s="95" t="s">
        <v>1885</v>
      </c>
      <c r="L330" s="97">
        <v>711.55</v>
      </c>
      <c r="M330" s="95" t="s">
        <v>1886</v>
      </c>
      <c r="N330" s="95" t="s">
        <v>2087</v>
      </c>
      <c r="O330" s="95" t="s">
        <v>31</v>
      </c>
      <c r="P330" s="95" t="s">
        <v>1893</v>
      </c>
      <c r="Q330" s="95" t="s">
        <v>31</v>
      </c>
      <c r="R330" s="95" t="s">
        <v>2088</v>
      </c>
      <c r="S330" s="93">
        <v>42916</v>
      </c>
      <c r="T330" s="93">
        <v>42916</v>
      </c>
      <c r="U330" s="95" t="s">
        <v>2043</v>
      </c>
      <c r="V330" s="95" t="s">
        <v>31</v>
      </c>
    </row>
    <row r="331" spans="1:22" ht="15.75" x14ac:dyDescent="0.3">
      <c r="A331" s="95" t="s">
        <v>370</v>
      </c>
      <c r="B331" s="95" t="s">
        <v>2032</v>
      </c>
      <c r="C331" s="95" t="s">
        <v>1879</v>
      </c>
      <c r="D331" s="95" t="s">
        <v>1880</v>
      </c>
      <c r="E331" s="95" t="s">
        <v>2038</v>
      </c>
      <c r="F331" s="95" t="s">
        <v>2062</v>
      </c>
      <c r="G331" s="95" t="s">
        <v>31</v>
      </c>
      <c r="H331" s="95" t="s">
        <v>1883</v>
      </c>
      <c r="I331" s="95" t="s">
        <v>1880</v>
      </c>
      <c r="J331" s="95" t="s">
        <v>1884</v>
      </c>
      <c r="K331" s="95" t="s">
        <v>1885</v>
      </c>
      <c r="L331" s="96">
        <v>9965.99</v>
      </c>
      <c r="M331" s="95" t="s">
        <v>1886</v>
      </c>
      <c r="N331" s="95" t="s">
        <v>2273</v>
      </c>
      <c r="O331" s="95" t="s">
        <v>31</v>
      </c>
      <c r="P331" s="95" t="s">
        <v>2064</v>
      </c>
      <c r="Q331" s="95" t="s">
        <v>31</v>
      </c>
      <c r="R331" s="95" t="s">
        <v>2274</v>
      </c>
      <c r="S331" s="93">
        <v>42490</v>
      </c>
      <c r="T331" s="93">
        <v>42490</v>
      </c>
      <c r="U331" s="95" t="s">
        <v>2061</v>
      </c>
      <c r="V331" s="95" t="s">
        <v>31</v>
      </c>
    </row>
    <row r="332" spans="1:22" ht="15.75" x14ac:dyDescent="0.3">
      <c r="A332" s="95" t="s">
        <v>370</v>
      </c>
      <c r="B332" s="95" t="s">
        <v>2032</v>
      </c>
      <c r="C332" s="95" t="s">
        <v>1879</v>
      </c>
      <c r="D332" s="95" t="s">
        <v>1880</v>
      </c>
      <c r="E332" s="95" t="s">
        <v>2038</v>
      </c>
      <c r="F332" s="95" t="s">
        <v>2062</v>
      </c>
      <c r="G332" s="95" t="s">
        <v>31</v>
      </c>
      <c r="H332" s="95" t="s">
        <v>1883</v>
      </c>
      <c r="I332" s="95" t="s">
        <v>1880</v>
      </c>
      <c r="J332" s="95" t="s">
        <v>1884</v>
      </c>
      <c r="K332" s="95" t="s">
        <v>1885</v>
      </c>
      <c r="L332" s="96">
        <v>25.87</v>
      </c>
      <c r="M332" s="95" t="s">
        <v>1886</v>
      </c>
      <c r="N332" s="95" t="s">
        <v>2273</v>
      </c>
      <c r="O332" s="95" t="s">
        <v>31</v>
      </c>
      <c r="P332" s="95" t="s">
        <v>2064</v>
      </c>
      <c r="Q332" s="95" t="s">
        <v>31</v>
      </c>
      <c r="R332" s="95" t="s">
        <v>2274</v>
      </c>
      <c r="S332" s="93">
        <v>42521</v>
      </c>
      <c r="T332" s="93">
        <v>42521</v>
      </c>
      <c r="U332" s="95" t="s">
        <v>2061</v>
      </c>
      <c r="V332" s="95" t="s">
        <v>31</v>
      </c>
    </row>
    <row r="333" spans="1:22" ht="15.75" x14ac:dyDescent="0.3">
      <c r="A333" s="95" t="s">
        <v>370</v>
      </c>
      <c r="B333" s="95" t="s">
        <v>2032</v>
      </c>
      <c r="C333" s="95" t="s">
        <v>1879</v>
      </c>
      <c r="D333" s="95" t="s">
        <v>1880</v>
      </c>
      <c r="E333" s="95" t="s">
        <v>2038</v>
      </c>
      <c r="F333" s="95" t="s">
        <v>2062</v>
      </c>
      <c r="G333" s="95" t="s">
        <v>31</v>
      </c>
      <c r="H333" s="95" t="s">
        <v>1883</v>
      </c>
      <c r="I333" s="95" t="s">
        <v>1880</v>
      </c>
      <c r="J333" s="95" t="s">
        <v>1884</v>
      </c>
      <c r="K333" s="95" t="s">
        <v>1885</v>
      </c>
      <c r="L333" s="96">
        <v>65.91</v>
      </c>
      <c r="M333" s="95" t="s">
        <v>1886</v>
      </c>
      <c r="N333" s="95" t="s">
        <v>2273</v>
      </c>
      <c r="O333" s="95" t="s">
        <v>31</v>
      </c>
      <c r="P333" s="95" t="s">
        <v>2064</v>
      </c>
      <c r="Q333" s="95" t="s">
        <v>31</v>
      </c>
      <c r="R333" s="95" t="s">
        <v>2274</v>
      </c>
      <c r="S333" s="93">
        <v>42551</v>
      </c>
      <c r="T333" s="93">
        <v>42551</v>
      </c>
      <c r="U333" s="95" t="s">
        <v>2061</v>
      </c>
      <c r="V333" s="95" t="s">
        <v>31</v>
      </c>
    </row>
    <row r="334" spans="1:22" ht="15.75" x14ac:dyDescent="0.3">
      <c r="A334" s="95" t="s">
        <v>370</v>
      </c>
      <c r="B334" s="95" t="s">
        <v>2032</v>
      </c>
      <c r="C334" s="95" t="s">
        <v>1879</v>
      </c>
      <c r="D334" s="95" t="s">
        <v>1880</v>
      </c>
      <c r="E334" s="95" t="s">
        <v>2038</v>
      </c>
      <c r="F334" s="95" t="s">
        <v>2062</v>
      </c>
      <c r="G334" s="95" t="s">
        <v>31</v>
      </c>
      <c r="H334" s="95" t="s">
        <v>1883</v>
      </c>
      <c r="I334" s="95" t="s">
        <v>1880</v>
      </c>
      <c r="J334" s="95" t="s">
        <v>1884</v>
      </c>
      <c r="K334" s="95" t="s">
        <v>1885</v>
      </c>
      <c r="L334" s="96">
        <v>0.35</v>
      </c>
      <c r="M334" s="95" t="s">
        <v>1886</v>
      </c>
      <c r="N334" s="95" t="s">
        <v>2273</v>
      </c>
      <c r="O334" s="95" t="s">
        <v>31</v>
      </c>
      <c r="P334" s="95" t="s">
        <v>2064</v>
      </c>
      <c r="Q334" s="95" t="s">
        <v>31</v>
      </c>
      <c r="R334" s="95" t="s">
        <v>2274</v>
      </c>
      <c r="S334" s="93">
        <v>42582</v>
      </c>
      <c r="T334" s="93">
        <v>42582</v>
      </c>
      <c r="U334" s="95" t="s">
        <v>2061</v>
      </c>
      <c r="V334" s="95" t="s">
        <v>31</v>
      </c>
    </row>
    <row r="335" spans="1:22" ht="15.75" x14ac:dyDescent="0.3">
      <c r="A335" s="95" t="s">
        <v>370</v>
      </c>
      <c r="B335" s="95" t="s">
        <v>2032</v>
      </c>
      <c r="C335" s="95" t="s">
        <v>1879</v>
      </c>
      <c r="D335" s="95" t="s">
        <v>1880</v>
      </c>
      <c r="E335" s="95" t="s">
        <v>2038</v>
      </c>
      <c r="F335" s="95" t="s">
        <v>2062</v>
      </c>
      <c r="G335" s="95" t="s">
        <v>31</v>
      </c>
      <c r="H335" s="95" t="s">
        <v>1883</v>
      </c>
      <c r="I335" s="95" t="s">
        <v>1880</v>
      </c>
      <c r="J335" s="95" t="s">
        <v>1884</v>
      </c>
      <c r="K335" s="95" t="s">
        <v>1885</v>
      </c>
      <c r="L335" s="96">
        <v>250.5</v>
      </c>
      <c r="M335" s="95" t="s">
        <v>1886</v>
      </c>
      <c r="N335" s="95" t="s">
        <v>2273</v>
      </c>
      <c r="O335" s="95" t="s">
        <v>31</v>
      </c>
      <c r="P335" s="95" t="s">
        <v>2064</v>
      </c>
      <c r="Q335" s="95" t="s">
        <v>31</v>
      </c>
      <c r="R335" s="95" t="s">
        <v>2274</v>
      </c>
      <c r="S335" s="93">
        <v>42613</v>
      </c>
      <c r="T335" s="93">
        <v>42613</v>
      </c>
      <c r="U335" s="95" t="s">
        <v>2061</v>
      </c>
      <c r="V335" s="95" t="s">
        <v>31</v>
      </c>
    </row>
    <row r="336" spans="1:22" ht="15.75" x14ac:dyDescent="0.3">
      <c r="A336" s="95" t="s">
        <v>370</v>
      </c>
      <c r="B336" s="95" t="s">
        <v>2032</v>
      </c>
      <c r="C336" s="95" t="s">
        <v>1879</v>
      </c>
      <c r="D336" s="95" t="s">
        <v>1880</v>
      </c>
      <c r="E336" s="95" t="s">
        <v>2038</v>
      </c>
      <c r="F336" s="95" t="s">
        <v>2070</v>
      </c>
      <c r="G336" s="95" t="s">
        <v>31</v>
      </c>
      <c r="H336" s="95" t="s">
        <v>1883</v>
      </c>
      <c r="I336" s="95" t="s">
        <v>1880</v>
      </c>
      <c r="J336" s="95" t="s">
        <v>1884</v>
      </c>
      <c r="K336" s="95" t="s">
        <v>1885</v>
      </c>
      <c r="L336" s="97">
        <v>705.9</v>
      </c>
      <c r="M336" s="95" t="s">
        <v>1886</v>
      </c>
      <c r="N336" s="95" t="s">
        <v>2275</v>
      </c>
      <c r="O336" s="95" t="s">
        <v>31</v>
      </c>
      <c r="P336" s="95" t="s">
        <v>2072</v>
      </c>
      <c r="Q336" s="95" t="s">
        <v>31</v>
      </c>
      <c r="R336" s="95" t="s">
        <v>2276</v>
      </c>
      <c r="S336" s="93">
        <v>42674</v>
      </c>
      <c r="T336" s="93">
        <v>42674</v>
      </c>
      <c r="U336" s="95" t="s">
        <v>2061</v>
      </c>
      <c r="V336" s="95" t="s">
        <v>31</v>
      </c>
    </row>
    <row r="337" spans="1:22" ht="15.75" x14ac:dyDescent="0.3">
      <c r="A337" s="95" t="s">
        <v>370</v>
      </c>
      <c r="B337" s="95" t="s">
        <v>2032</v>
      </c>
      <c r="C337" s="95" t="s">
        <v>1879</v>
      </c>
      <c r="D337" s="95" t="s">
        <v>1880</v>
      </c>
      <c r="E337" s="95" t="s">
        <v>2038</v>
      </c>
      <c r="F337" s="95" t="s">
        <v>2051</v>
      </c>
      <c r="G337" s="95" t="s">
        <v>31</v>
      </c>
      <c r="H337" s="95" t="s">
        <v>1883</v>
      </c>
      <c r="I337" s="95" t="s">
        <v>1880</v>
      </c>
      <c r="J337" s="95" t="s">
        <v>1884</v>
      </c>
      <c r="K337" s="95" t="s">
        <v>1885</v>
      </c>
      <c r="L337" s="97">
        <v>695.33</v>
      </c>
      <c r="M337" s="95" t="s">
        <v>1886</v>
      </c>
      <c r="N337" s="95" t="s">
        <v>31</v>
      </c>
      <c r="O337" s="95" t="s">
        <v>31</v>
      </c>
      <c r="P337" s="95" t="s">
        <v>2052</v>
      </c>
      <c r="Q337" s="95" t="s">
        <v>31</v>
      </c>
      <c r="R337" s="95" t="s">
        <v>2053</v>
      </c>
      <c r="S337" s="93">
        <v>42978</v>
      </c>
      <c r="T337" s="93">
        <v>42978</v>
      </c>
      <c r="U337" s="95" t="s">
        <v>2043</v>
      </c>
      <c r="V337" s="95" t="s">
        <v>31</v>
      </c>
    </row>
    <row r="338" spans="1:22" ht="15.75" x14ac:dyDescent="0.3">
      <c r="A338" s="95" t="s">
        <v>370</v>
      </c>
      <c r="B338" s="95" t="s">
        <v>2032</v>
      </c>
      <c r="C338" s="95" t="s">
        <v>1879</v>
      </c>
      <c r="D338" s="95" t="s">
        <v>1880</v>
      </c>
      <c r="E338" s="95" t="s">
        <v>2038</v>
      </c>
      <c r="F338" s="95" t="s">
        <v>2070</v>
      </c>
      <c r="G338" s="95" t="s">
        <v>31</v>
      </c>
      <c r="H338" s="95" t="s">
        <v>1883</v>
      </c>
      <c r="I338" s="95" t="s">
        <v>1880</v>
      </c>
      <c r="J338" s="95" t="s">
        <v>1884</v>
      </c>
      <c r="K338" s="95" t="s">
        <v>1885</v>
      </c>
      <c r="L338" s="97">
        <v>694.1</v>
      </c>
      <c r="M338" s="95" t="s">
        <v>1886</v>
      </c>
      <c r="N338" s="95" t="s">
        <v>2225</v>
      </c>
      <c r="O338" s="95" t="s">
        <v>31</v>
      </c>
      <c r="P338" s="95" t="s">
        <v>2072</v>
      </c>
      <c r="Q338" s="95" t="s">
        <v>31</v>
      </c>
      <c r="R338" s="95" t="s">
        <v>2226</v>
      </c>
      <c r="S338" s="93">
        <v>42704</v>
      </c>
      <c r="T338" s="93">
        <v>42704</v>
      </c>
      <c r="U338" s="95" t="s">
        <v>2061</v>
      </c>
      <c r="V338" s="95" t="s">
        <v>31</v>
      </c>
    </row>
    <row r="339" spans="1:22" ht="15.75" x14ac:dyDescent="0.3">
      <c r="A339" s="95" t="s">
        <v>370</v>
      </c>
      <c r="B339" s="95" t="s">
        <v>2032</v>
      </c>
      <c r="C339" s="95" t="s">
        <v>1879</v>
      </c>
      <c r="D339" s="95" t="s">
        <v>1880</v>
      </c>
      <c r="E339" s="95" t="s">
        <v>2038</v>
      </c>
      <c r="F339" s="95" t="s">
        <v>2070</v>
      </c>
      <c r="G339" s="95" t="s">
        <v>31</v>
      </c>
      <c r="H339" s="95" t="s">
        <v>1883</v>
      </c>
      <c r="I339" s="95" t="s">
        <v>1880</v>
      </c>
      <c r="J339" s="95" t="s">
        <v>1884</v>
      </c>
      <c r="K339" s="95" t="s">
        <v>1885</v>
      </c>
      <c r="L339" s="97">
        <v>691.02</v>
      </c>
      <c r="M339" s="95" t="s">
        <v>1886</v>
      </c>
      <c r="N339" s="95" t="s">
        <v>2243</v>
      </c>
      <c r="O339" s="95" t="s">
        <v>31</v>
      </c>
      <c r="P339" s="95" t="s">
        <v>2072</v>
      </c>
      <c r="Q339" s="95" t="s">
        <v>31</v>
      </c>
      <c r="R339" s="95" t="s">
        <v>2244</v>
      </c>
      <c r="S339" s="93">
        <v>42855</v>
      </c>
      <c r="T339" s="93">
        <v>42855</v>
      </c>
      <c r="U339" s="95" t="s">
        <v>2061</v>
      </c>
      <c r="V339" s="95" t="s">
        <v>31</v>
      </c>
    </row>
    <row r="340" spans="1:22" ht="15.75" x14ac:dyDescent="0.3">
      <c r="A340" s="95" t="s">
        <v>370</v>
      </c>
      <c r="B340" s="95" t="s">
        <v>2032</v>
      </c>
      <c r="C340" s="95" t="s">
        <v>1879</v>
      </c>
      <c r="D340" s="95" t="s">
        <v>1880</v>
      </c>
      <c r="E340" s="95" t="s">
        <v>2038</v>
      </c>
      <c r="F340" s="95" t="s">
        <v>2070</v>
      </c>
      <c r="G340" s="95" t="s">
        <v>31</v>
      </c>
      <c r="H340" s="95" t="s">
        <v>1883</v>
      </c>
      <c r="I340" s="95" t="s">
        <v>1880</v>
      </c>
      <c r="J340" s="95" t="s">
        <v>1884</v>
      </c>
      <c r="K340" s="95" t="s">
        <v>1885</v>
      </c>
      <c r="L340" s="97">
        <v>691.02</v>
      </c>
      <c r="M340" s="95" t="s">
        <v>1886</v>
      </c>
      <c r="N340" s="95" t="s">
        <v>2243</v>
      </c>
      <c r="O340" s="95" t="s">
        <v>31</v>
      </c>
      <c r="P340" s="95" t="s">
        <v>2072</v>
      </c>
      <c r="Q340" s="95" t="s">
        <v>31</v>
      </c>
      <c r="R340" s="95" t="s">
        <v>2244</v>
      </c>
      <c r="S340" s="93">
        <v>42916</v>
      </c>
      <c r="T340" s="93">
        <v>42916</v>
      </c>
      <c r="U340" s="95" t="s">
        <v>2061</v>
      </c>
      <c r="V340" s="95" t="s">
        <v>31</v>
      </c>
    </row>
    <row r="341" spans="1:22" ht="15.75" x14ac:dyDescent="0.3">
      <c r="A341" s="95" t="s">
        <v>370</v>
      </c>
      <c r="B341" s="95" t="s">
        <v>2032</v>
      </c>
      <c r="C341" s="95" t="s">
        <v>1879</v>
      </c>
      <c r="D341" s="95" t="s">
        <v>1880</v>
      </c>
      <c r="E341" s="95" t="s">
        <v>2038</v>
      </c>
      <c r="F341" s="95" t="s">
        <v>2082</v>
      </c>
      <c r="G341" s="95" t="s">
        <v>31</v>
      </c>
      <c r="H341" s="95" t="s">
        <v>1883</v>
      </c>
      <c r="I341" s="95" t="s">
        <v>1880</v>
      </c>
      <c r="J341" s="95" t="s">
        <v>1884</v>
      </c>
      <c r="K341" s="95" t="s">
        <v>1885</v>
      </c>
      <c r="L341" s="97">
        <v>690.49</v>
      </c>
      <c r="M341" s="95" t="s">
        <v>1886</v>
      </c>
      <c r="N341" s="95" t="s">
        <v>31</v>
      </c>
      <c r="O341" s="95" t="s">
        <v>31</v>
      </c>
      <c r="P341" s="95" t="s">
        <v>2083</v>
      </c>
      <c r="Q341" s="95" t="s">
        <v>31</v>
      </c>
      <c r="R341" s="95" t="s">
        <v>2277</v>
      </c>
      <c r="S341" s="93">
        <v>42674</v>
      </c>
      <c r="T341" s="93">
        <v>42674</v>
      </c>
      <c r="U341" s="95" t="s">
        <v>2061</v>
      </c>
      <c r="V341" s="95" t="s">
        <v>31</v>
      </c>
    </row>
    <row r="342" spans="1:22" ht="15.75" x14ac:dyDescent="0.3">
      <c r="A342" s="95" t="s">
        <v>370</v>
      </c>
      <c r="B342" s="95" t="s">
        <v>2032</v>
      </c>
      <c r="C342" s="95" t="s">
        <v>1879</v>
      </c>
      <c r="D342" s="95" t="s">
        <v>1880</v>
      </c>
      <c r="E342" s="95" t="s">
        <v>2038</v>
      </c>
      <c r="F342" s="95" t="s">
        <v>2062</v>
      </c>
      <c r="G342" s="95" t="s">
        <v>31</v>
      </c>
      <c r="H342" s="95" t="s">
        <v>1883</v>
      </c>
      <c r="I342" s="95" t="s">
        <v>1880</v>
      </c>
      <c r="J342" s="95" t="s">
        <v>1884</v>
      </c>
      <c r="K342" s="95" t="s">
        <v>1885</v>
      </c>
      <c r="L342" s="96">
        <v>5020.76</v>
      </c>
      <c r="M342" s="95" t="s">
        <v>1886</v>
      </c>
      <c r="N342" s="95" t="s">
        <v>2278</v>
      </c>
      <c r="O342" s="95" t="s">
        <v>31</v>
      </c>
      <c r="P342" s="95" t="s">
        <v>2064</v>
      </c>
      <c r="Q342" s="95" t="s">
        <v>31</v>
      </c>
      <c r="R342" s="95" t="s">
        <v>2279</v>
      </c>
      <c r="S342" s="93">
        <v>42004</v>
      </c>
      <c r="T342" s="93">
        <v>42004</v>
      </c>
      <c r="U342" s="95" t="s">
        <v>2037</v>
      </c>
      <c r="V342" s="95" t="s">
        <v>31</v>
      </c>
    </row>
    <row r="343" spans="1:22" ht="15.75" x14ac:dyDescent="0.3">
      <c r="A343" s="95" t="s">
        <v>370</v>
      </c>
      <c r="B343" s="95" t="s">
        <v>2032</v>
      </c>
      <c r="C343" s="95" t="s">
        <v>1879</v>
      </c>
      <c r="D343" s="95" t="s">
        <v>1880</v>
      </c>
      <c r="E343" s="95" t="s">
        <v>2038</v>
      </c>
      <c r="F343" s="95" t="s">
        <v>2062</v>
      </c>
      <c r="G343" s="95" t="s">
        <v>31</v>
      </c>
      <c r="H343" s="95" t="s">
        <v>1883</v>
      </c>
      <c r="I343" s="95" t="s">
        <v>1880</v>
      </c>
      <c r="J343" s="95" t="s">
        <v>1884</v>
      </c>
      <c r="K343" s="95" t="s">
        <v>1885</v>
      </c>
      <c r="L343" s="96">
        <v>-0.08</v>
      </c>
      <c r="M343" s="95" t="s">
        <v>1886</v>
      </c>
      <c r="N343" s="95" t="s">
        <v>2278</v>
      </c>
      <c r="O343" s="95" t="s">
        <v>31</v>
      </c>
      <c r="P343" s="95" t="s">
        <v>2064</v>
      </c>
      <c r="Q343" s="95" t="s">
        <v>31</v>
      </c>
      <c r="R343" s="95" t="s">
        <v>2279</v>
      </c>
      <c r="S343" s="93">
        <v>42308</v>
      </c>
      <c r="T343" s="93">
        <v>42308</v>
      </c>
      <c r="U343" s="95" t="s">
        <v>2037</v>
      </c>
      <c r="V343" s="95" t="s">
        <v>31</v>
      </c>
    </row>
    <row r="344" spans="1:22" ht="15.75" x14ac:dyDescent="0.3">
      <c r="A344" s="95" t="s">
        <v>370</v>
      </c>
      <c r="B344" s="95" t="s">
        <v>2032</v>
      </c>
      <c r="C344" s="95" t="s">
        <v>1879</v>
      </c>
      <c r="D344" s="95" t="s">
        <v>1880</v>
      </c>
      <c r="E344" s="95" t="s">
        <v>2038</v>
      </c>
      <c r="F344" s="95" t="s">
        <v>2062</v>
      </c>
      <c r="G344" s="95" t="s">
        <v>31</v>
      </c>
      <c r="H344" s="95" t="s">
        <v>1883</v>
      </c>
      <c r="I344" s="95" t="s">
        <v>1880</v>
      </c>
      <c r="J344" s="95" t="s">
        <v>1884</v>
      </c>
      <c r="K344" s="95" t="s">
        <v>1885</v>
      </c>
      <c r="L344" s="96">
        <v>5020.76</v>
      </c>
      <c r="M344" s="95" t="s">
        <v>1886</v>
      </c>
      <c r="N344" s="95" t="s">
        <v>2280</v>
      </c>
      <c r="O344" s="95" t="s">
        <v>31</v>
      </c>
      <c r="P344" s="95" t="s">
        <v>2064</v>
      </c>
      <c r="Q344" s="95" t="s">
        <v>31</v>
      </c>
      <c r="R344" s="95" t="s">
        <v>2281</v>
      </c>
      <c r="S344" s="93">
        <v>42004</v>
      </c>
      <c r="T344" s="93">
        <v>42004</v>
      </c>
      <c r="U344" s="95" t="s">
        <v>2037</v>
      </c>
      <c r="V344" s="95" t="s">
        <v>31</v>
      </c>
    </row>
    <row r="345" spans="1:22" ht="15.75" x14ac:dyDescent="0.3">
      <c r="A345" s="95" t="s">
        <v>370</v>
      </c>
      <c r="B345" s="95" t="s">
        <v>2032</v>
      </c>
      <c r="C345" s="95" t="s">
        <v>1879</v>
      </c>
      <c r="D345" s="95" t="s">
        <v>1880</v>
      </c>
      <c r="E345" s="95" t="s">
        <v>2038</v>
      </c>
      <c r="F345" s="95" t="s">
        <v>2062</v>
      </c>
      <c r="G345" s="95" t="s">
        <v>31</v>
      </c>
      <c r="H345" s="95" t="s">
        <v>1883</v>
      </c>
      <c r="I345" s="95" t="s">
        <v>1880</v>
      </c>
      <c r="J345" s="95" t="s">
        <v>1884</v>
      </c>
      <c r="K345" s="95" t="s">
        <v>1885</v>
      </c>
      <c r="L345" s="96">
        <v>-0.08</v>
      </c>
      <c r="M345" s="95" t="s">
        <v>1886</v>
      </c>
      <c r="N345" s="95" t="s">
        <v>2280</v>
      </c>
      <c r="O345" s="95" t="s">
        <v>31</v>
      </c>
      <c r="P345" s="95" t="s">
        <v>2064</v>
      </c>
      <c r="Q345" s="95" t="s">
        <v>31</v>
      </c>
      <c r="R345" s="95" t="s">
        <v>2281</v>
      </c>
      <c r="S345" s="93">
        <v>42308</v>
      </c>
      <c r="T345" s="93">
        <v>42308</v>
      </c>
      <c r="U345" s="95" t="s">
        <v>2037</v>
      </c>
      <c r="V345" s="95" t="s">
        <v>31</v>
      </c>
    </row>
    <row r="346" spans="1:22" ht="15.75" x14ac:dyDescent="0.3">
      <c r="A346" s="95" t="s">
        <v>370</v>
      </c>
      <c r="B346" s="95" t="s">
        <v>2032</v>
      </c>
      <c r="C346" s="95" t="s">
        <v>1879</v>
      </c>
      <c r="D346" s="95" t="s">
        <v>1880</v>
      </c>
      <c r="E346" s="95" t="s">
        <v>2038</v>
      </c>
      <c r="F346" s="95" t="s">
        <v>2062</v>
      </c>
      <c r="G346" s="95" t="s">
        <v>31</v>
      </c>
      <c r="H346" s="95" t="s">
        <v>1883</v>
      </c>
      <c r="I346" s="95" t="s">
        <v>1880</v>
      </c>
      <c r="J346" s="95" t="s">
        <v>1884</v>
      </c>
      <c r="K346" s="95" t="s">
        <v>1885</v>
      </c>
      <c r="L346" s="96">
        <v>5020.76</v>
      </c>
      <c r="M346" s="95" t="s">
        <v>1886</v>
      </c>
      <c r="N346" s="95" t="s">
        <v>2282</v>
      </c>
      <c r="O346" s="95" t="s">
        <v>31</v>
      </c>
      <c r="P346" s="95" t="s">
        <v>2064</v>
      </c>
      <c r="Q346" s="95" t="s">
        <v>31</v>
      </c>
      <c r="R346" s="95" t="s">
        <v>2283</v>
      </c>
      <c r="S346" s="93">
        <v>42004</v>
      </c>
      <c r="T346" s="93">
        <v>42004</v>
      </c>
      <c r="U346" s="95" t="s">
        <v>2037</v>
      </c>
      <c r="V346" s="95" t="s">
        <v>31</v>
      </c>
    </row>
    <row r="347" spans="1:22" ht="15.75" x14ac:dyDescent="0.3">
      <c r="A347" s="95" t="s">
        <v>370</v>
      </c>
      <c r="B347" s="95" t="s">
        <v>2032</v>
      </c>
      <c r="C347" s="95" t="s">
        <v>1879</v>
      </c>
      <c r="D347" s="95" t="s">
        <v>1880</v>
      </c>
      <c r="E347" s="95" t="s">
        <v>2038</v>
      </c>
      <c r="F347" s="95" t="s">
        <v>2062</v>
      </c>
      <c r="G347" s="95" t="s">
        <v>31</v>
      </c>
      <c r="H347" s="95" t="s">
        <v>1883</v>
      </c>
      <c r="I347" s="95" t="s">
        <v>1880</v>
      </c>
      <c r="J347" s="95" t="s">
        <v>1884</v>
      </c>
      <c r="K347" s="95" t="s">
        <v>1885</v>
      </c>
      <c r="L347" s="96">
        <v>-0.08</v>
      </c>
      <c r="M347" s="95" t="s">
        <v>1886</v>
      </c>
      <c r="N347" s="95" t="s">
        <v>2282</v>
      </c>
      <c r="O347" s="95" t="s">
        <v>31</v>
      </c>
      <c r="P347" s="95" t="s">
        <v>2064</v>
      </c>
      <c r="Q347" s="95" t="s">
        <v>31</v>
      </c>
      <c r="R347" s="95" t="s">
        <v>2283</v>
      </c>
      <c r="S347" s="93">
        <v>42308</v>
      </c>
      <c r="T347" s="93">
        <v>42308</v>
      </c>
      <c r="U347" s="95" t="s">
        <v>2037</v>
      </c>
      <c r="V347" s="95" t="s">
        <v>31</v>
      </c>
    </row>
    <row r="348" spans="1:22" ht="15.75" x14ac:dyDescent="0.3">
      <c r="A348" s="95" t="s">
        <v>370</v>
      </c>
      <c r="B348" s="95" t="s">
        <v>2032</v>
      </c>
      <c r="C348" s="95" t="s">
        <v>1879</v>
      </c>
      <c r="D348" s="95" t="s">
        <v>1880</v>
      </c>
      <c r="E348" s="95" t="s">
        <v>2038</v>
      </c>
      <c r="F348" s="95" t="s">
        <v>2070</v>
      </c>
      <c r="G348" s="95" t="s">
        <v>31</v>
      </c>
      <c r="H348" s="95" t="s">
        <v>1883</v>
      </c>
      <c r="I348" s="95" t="s">
        <v>1880</v>
      </c>
      <c r="J348" s="95" t="s">
        <v>1884</v>
      </c>
      <c r="K348" s="95" t="s">
        <v>1885</v>
      </c>
      <c r="L348" s="97">
        <v>681.95</v>
      </c>
      <c r="M348" s="95" t="s">
        <v>1886</v>
      </c>
      <c r="N348" s="95" t="s">
        <v>2284</v>
      </c>
      <c r="O348" s="95" t="s">
        <v>31</v>
      </c>
      <c r="P348" s="95" t="s">
        <v>2072</v>
      </c>
      <c r="Q348" s="95" t="s">
        <v>31</v>
      </c>
      <c r="R348" s="95" t="s">
        <v>2285</v>
      </c>
      <c r="S348" s="93">
        <v>42674</v>
      </c>
      <c r="T348" s="93">
        <v>42674</v>
      </c>
      <c r="U348" s="95" t="s">
        <v>2061</v>
      </c>
      <c r="V348" s="95" t="s">
        <v>31</v>
      </c>
    </row>
    <row r="349" spans="1:22" ht="15.75" x14ac:dyDescent="0.3">
      <c r="A349" s="95" t="s">
        <v>370</v>
      </c>
      <c r="B349" s="95" t="s">
        <v>2032</v>
      </c>
      <c r="C349" s="95" t="s">
        <v>1879</v>
      </c>
      <c r="D349" s="95" t="s">
        <v>1880</v>
      </c>
      <c r="E349" s="95" t="s">
        <v>2038</v>
      </c>
      <c r="F349" s="95" t="s">
        <v>2054</v>
      </c>
      <c r="G349" s="95" t="s">
        <v>31</v>
      </c>
      <c r="H349" s="95" t="s">
        <v>1883</v>
      </c>
      <c r="I349" s="95" t="s">
        <v>1880</v>
      </c>
      <c r="J349" s="95" t="s">
        <v>1884</v>
      </c>
      <c r="K349" s="95" t="s">
        <v>1885</v>
      </c>
      <c r="L349" s="97">
        <v>671.64</v>
      </c>
      <c r="M349" s="95" t="s">
        <v>1886</v>
      </c>
      <c r="N349" s="95" t="s">
        <v>2115</v>
      </c>
      <c r="O349" s="95" t="s">
        <v>31</v>
      </c>
      <c r="P349" s="95" t="s">
        <v>2056</v>
      </c>
      <c r="Q349" s="95" t="s">
        <v>31</v>
      </c>
      <c r="R349" s="95" t="s">
        <v>2116</v>
      </c>
      <c r="S349" s="93">
        <v>42704</v>
      </c>
      <c r="T349" s="93">
        <v>42704</v>
      </c>
      <c r="U349" s="95" t="s">
        <v>2061</v>
      </c>
      <c r="V349" s="95" t="s">
        <v>31</v>
      </c>
    </row>
    <row r="350" spans="1:22" ht="15.75" x14ac:dyDescent="0.3">
      <c r="A350" s="95" t="s">
        <v>370</v>
      </c>
      <c r="B350" s="95" t="s">
        <v>2032</v>
      </c>
      <c r="C350" s="95" t="s">
        <v>1879</v>
      </c>
      <c r="D350" s="95" t="s">
        <v>1880</v>
      </c>
      <c r="E350" s="95" t="s">
        <v>2038</v>
      </c>
      <c r="F350" s="95" t="s">
        <v>2054</v>
      </c>
      <c r="G350" s="95" t="s">
        <v>31</v>
      </c>
      <c r="H350" s="95" t="s">
        <v>1883</v>
      </c>
      <c r="I350" s="95" t="s">
        <v>1880</v>
      </c>
      <c r="J350" s="95" t="s">
        <v>1884</v>
      </c>
      <c r="K350" s="95" t="s">
        <v>1885</v>
      </c>
      <c r="L350" s="97">
        <v>671.64</v>
      </c>
      <c r="M350" s="95" t="s">
        <v>1886</v>
      </c>
      <c r="N350" s="95" t="s">
        <v>2131</v>
      </c>
      <c r="O350" s="95" t="s">
        <v>31</v>
      </c>
      <c r="P350" s="95" t="s">
        <v>2056</v>
      </c>
      <c r="Q350" s="95" t="s">
        <v>31</v>
      </c>
      <c r="R350" s="95" t="s">
        <v>2132</v>
      </c>
      <c r="S350" s="93">
        <v>42704</v>
      </c>
      <c r="T350" s="93">
        <v>42704</v>
      </c>
      <c r="U350" s="95" t="s">
        <v>2061</v>
      </c>
      <c r="V350" s="95" t="s">
        <v>31</v>
      </c>
    </row>
    <row r="351" spans="1:22" ht="15.75" x14ac:dyDescent="0.3">
      <c r="A351" s="95" t="s">
        <v>370</v>
      </c>
      <c r="B351" s="95" t="s">
        <v>2032</v>
      </c>
      <c r="C351" s="95" t="s">
        <v>1879</v>
      </c>
      <c r="D351" s="95" t="s">
        <v>1880</v>
      </c>
      <c r="E351" s="95" t="s">
        <v>2038</v>
      </c>
      <c r="F351" s="95" t="s">
        <v>2054</v>
      </c>
      <c r="G351" s="95" t="s">
        <v>31</v>
      </c>
      <c r="H351" s="95" t="s">
        <v>1883</v>
      </c>
      <c r="I351" s="95" t="s">
        <v>1880</v>
      </c>
      <c r="J351" s="95" t="s">
        <v>1884</v>
      </c>
      <c r="K351" s="95" t="s">
        <v>1885</v>
      </c>
      <c r="L351" s="97">
        <v>671.64</v>
      </c>
      <c r="M351" s="95" t="s">
        <v>1886</v>
      </c>
      <c r="N351" s="95" t="s">
        <v>2170</v>
      </c>
      <c r="O351" s="95" t="s">
        <v>31</v>
      </c>
      <c r="P351" s="95" t="s">
        <v>2056</v>
      </c>
      <c r="Q351" s="95" t="s">
        <v>31</v>
      </c>
      <c r="R351" s="95" t="s">
        <v>2171</v>
      </c>
      <c r="S351" s="93">
        <v>42704</v>
      </c>
      <c r="T351" s="93">
        <v>42704</v>
      </c>
      <c r="U351" s="95" t="s">
        <v>2061</v>
      </c>
      <c r="V351" s="95" t="s">
        <v>31</v>
      </c>
    </row>
    <row r="352" spans="1:22" ht="15.75" x14ac:dyDescent="0.3">
      <c r="A352" s="95" t="s">
        <v>370</v>
      </c>
      <c r="B352" s="95" t="s">
        <v>2032</v>
      </c>
      <c r="C352" s="95" t="s">
        <v>1879</v>
      </c>
      <c r="D352" s="95" t="s">
        <v>1880</v>
      </c>
      <c r="E352" s="95" t="s">
        <v>2038</v>
      </c>
      <c r="F352" s="95" t="s">
        <v>2051</v>
      </c>
      <c r="G352" s="95" t="s">
        <v>31</v>
      </c>
      <c r="H352" s="95" t="s">
        <v>1883</v>
      </c>
      <c r="I352" s="95" t="s">
        <v>1880</v>
      </c>
      <c r="J352" s="95" t="s">
        <v>1884</v>
      </c>
      <c r="K352" s="95" t="s">
        <v>1885</v>
      </c>
      <c r="L352" s="97">
        <v>655.46</v>
      </c>
      <c r="M352" s="95" t="s">
        <v>1886</v>
      </c>
      <c r="N352" s="95" t="s">
        <v>31</v>
      </c>
      <c r="O352" s="95" t="s">
        <v>31</v>
      </c>
      <c r="P352" s="95" t="s">
        <v>2052</v>
      </c>
      <c r="Q352" s="95" t="s">
        <v>31</v>
      </c>
      <c r="R352" s="95" t="s">
        <v>2053</v>
      </c>
      <c r="S352" s="93">
        <v>43008</v>
      </c>
      <c r="T352" s="93">
        <v>43008</v>
      </c>
      <c r="U352" s="95" t="s">
        <v>2043</v>
      </c>
      <c r="V352" s="95" t="s">
        <v>31</v>
      </c>
    </row>
    <row r="353" spans="1:22" ht="15.75" x14ac:dyDescent="0.3">
      <c r="A353" s="95" t="s">
        <v>370</v>
      </c>
      <c r="B353" s="95" t="s">
        <v>2032</v>
      </c>
      <c r="C353" s="95" t="s">
        <v>1879</v>
      </c>
      <c r="D353" s="95" t="s">
        <v>1880</v>
      </c>
      <c r="E353" s="95" t="s">
        <v>2038</v>
      </c>
      <c r="F353" s="95" t="s">
        <v>2070</v>
      </c>
      <c r="G353" s="95" t="s">
        <v>31</v>
      </c>
      <c r="H353" s="95" t="s">
        <v>1883</v>
      </c>
      <c r="I353" s="95" t="s">
        <v>1880</v>
      </c>
      <c r="J353" s="95" t="s">
        <v>1884</v>
      </c>
      <c r="K353" s="95" t="s">
        <v>1885</v>
      </c>
      <c r="L353" s="97">
        <v>649.63</v>
      </c>
      <c r="M353" s="95" t="s">
        <v>1886</v>
      </c>
      <c r="N353" s="95" t="s">
        <v>2229</v>
      </c>
      <c r="O353" s="95" t="s">
        <v>31</v>
      </c>
      <c r="P353" s="95" t="s">
        <v>2072</v>
      </c>
      <c r="Q353" s="95" t="s">
        <v>31</v>
      </c>
      <c r="R353" s="95" t="s">
        <v>2230</v>
      </c>
      <c r="S353" s="93">
        <v>42704</v>
      </c>
      <c r="T353" s="93">
        <v>42704</v>
      </c>
      <c r="U353" s="95" t="s">
        <v>2061</v>
      </c>
      <c r="V353" s="95" t="s">
        <v>31</v>
      </c>
    </row>
    <row r="354" spans="1:22" ht="15.75" x14ac:dyDescent="0.3">
      <c r="A354" s="95" t="s">
        <v>370</v>
      </c>
      <c r="B354" s="95" t="s">
        <v>2032</v>
      </c>
      <c r="C354" s="95" t="s">
        <v>1879</v>
      </c>
      <c r="D354" s="95" t="s">
        <v>1880</v>
      </c>
      <c r="E354" s="95" t="s">
        <v>2038</v>
      </c>
      <c r="F354" s="95" t="s">
        <v>2070</v>
      </c>
      <c r="G354" s="95" t="s">
        <v>31</v>
      </c>
      <c r="H354" s="95" t="s">
        <v>1883</v>
      </c>
      <c r="I354" s="95" t="s">
        <v>1880</v>
      </c>
      <c r="J354" s="95" t="s">
        <v>1884</v>
      </c>
      <c r="K354" s="95" t="s">
        <v>1885</v>
      </c>
      <c r="L354" s="97">
        <v>649.63</v>
      </c>
      <c r="M354" s="95" t="s">
        <v>1886</v>
      </c>
      <c r="N354" s="95" t="s">
        <v>2231</v>
      </c>
      <c r="O354" s="95" t="s">
        <v>31</v>
      </c>
      <c r="P354" s="95" t="s">
        <v>2072</v>
      </c>
      <c r="Q354" s="95" t="s">
        <v>31</v>
      </c>
      <c r="R354" s="95" t="s">
        <v>2232</v>
      </c>
      <c r="S354" s="93">
        <v>42704</v>
      </c>
      <c r="T354" s="93">
        <v>42704</v>
      </c>
      <c r="U354" s="95" t="s">
        <v>2061</v>
      </c>
      <c r="V354" s="95" t="s">
        <v>31</v>
      </c>
    </row>
    <row r="355" spans="1:22" ht="15.75" x14ac:dyDescent="0.3">
      <c r="A355" s="95" t="s">
        <v>370</v>
      </c>
      <c r="B355" s="95" t="s">
        <v>2032</v>
      </c>
      <c r="C355" s="95" t="s">
        <v>1879</v>
      </c>
      <c r="D355" s="95" t="s">
        <v>1880</v>
      </c>
      <c r="E355" s="95" t="s">
        <v>2038</v>
      </c>
      <c r="F355" s="95" t="s">
        <v>2070</v>
      </c>
      <c r="G355" s="95" t="s">
        <v>31</v>
      </c>
      <c r="H355" s="95" t="s">
        <v>1883</v>
      </c>
      <c r="I355" s="95" t="s">
        <v>1880</v>
      </c>
      <c r="J355" s="95" t="s">
        <v>1884</v>
      </c>
      <c r="K355" s="95" t="s">
        <v>1885</v>
      </c>
      <c r="L355" s="97">
        <v>639.80999999999995</v>
      </c>
      <c r="M355" s="95" t="s">
        <v>1886</v>
      </c>
      <c r="N355" s="95" t="s">
        <v>2247</v>
      </c>
      <c r="O355" s="95" t="s">
        <v>31</v>
      </c>
      <c r="P355" s="95" t="s">
        <v>2072</v>
      </c>
      <c r="Q355" s="95" t="s">
        <v>31</v>
      </c>
      <c r="R355" s="95" t="s">
        <v>2248</v>
      </c>
      <c r="S355" s="93">
        <v>42855</v>
      </c>
      <c r="T355" s="93">
        <v>42855</v>
      </c>
      <c r="U355" s="95" t="s">
        <v>2061</v>
      </c>
      <c r="V355" s="95" t="s">
        <v>31</v>
      </c>
    </row>
    <row r="356" spans="1:22" ht="15.75" x14ac:dyDescent="0.3">
      <c r="A356" s="95" t="s">
        <v>370</v>
      </c>
      <c r="B356" s="95" t="s">
        <v>2032</v>
      </c>
      <c r="C356" s="95" t="s">
        <v>1879</v>
      </c>
      <c r="D356" s="95" t="s">
        <v>1880</v>
      </c>
      <c r="E356" s="95" t="s">
        <v>2038</v>
      </c>
      <c r="F356" s="95" t="s">
        <v>2070</v>
      </c>
      <c r="G356" s="95" t="s">
        <v>31</v>
      </c>
      <c r="H356" s="95" t="s">
        <v>1883</v>
      </c>
      <c r="I356" s="95" t="s">
        <v>1880</v>
      </c>
      <c r="J356" s="95" t="s">
        <v>1884</v>
      </c>
      <c r="K356" s="95" t="s">
        <v>1885</v>
      </c>
      <c r="L356" s="97">
        <v>639.80999999999995</v>
      </c>
      <c r="M356" s="95" t="s">
        <v>1886</v>
      </c>
      <c r="N356" s="95" t="s">
        <v>2247</v>
      </c>
      <c r="O356" s="95" t="s">
        <v>31</v>
      </c>
      <c r="P356" s="95" t="s">
        <v>2072</v>
      </c>
      <c r="Q356" s="95" t="s">
        <v>31</v>
      </c>
      <c r="R356" s="95" t="s">
        <v>2248</v>
      </c>
      <c r="S356" s="93">
        <v>42916</v>
      </c>
      <c r="T356" s="93">
        <v>42916</v>
      </c>
      <c r="U356" s="95" t="s">
        <v>2061</v>
      </c>
      <c r="V356" s="95" t="s">
        <v>31</v>
      </c>
    </row>
    <row r="357" spans="1:22" ht="15.75" x14ac:dyDescent="0.3">
      <c r="A357" s="95" t="s">
        <v>370</v>
      </c>
      <c r="B357" s="95" t="s">
        <v>2032</v>
      </c>
      <c r="C357" s="95" t="s">
        <v>1879</v>
      </c>
      <c r="D357" s="95" t="s">
        <v>1880</v>
      </c>
      <c r="E357" s="95" t="s">
        <v>2038</v>
      </c>
      <c r="F357" s="95" t="s">
        <v>2070</v>
      </c>
      <c r="G357" s="95" t="s">
        <v>31</v>
      </c>
      <c r="H357" s="95" t="s">
        <v>1883</v>
      </c>
      <c r="I357" s="95" t="s">
        <v>1880</v>
      </c>
      <c r="J357" s="95" t="s">
        <v>1884</v>
      </c>
      <c r="K357" s="95" t="s">
        <v>1885</v>
      </c>
      <c r="L357" s="97">
        <v>634.04</v>
      </c>
      <c r="M357" s="95" t="s">
        <v>1886</v>
      </c>
      <c r="N357" s="95" t="s">
        <v>2235</v>
      </c>
      <c r="O357" s="95" t="s">
        <v>31</v>
      </c>
      <c r="P357" s="95" t="s">
        <v>2072</v>
      </c>
      <c r="Q357" s="95" t="s">
        <v>31</v>
      </c>
      <c r="R357" s="95" t="s">
        <v>2236</v>
      </c>
      <c r="S357" s="93">
        <v>42704</v>
      </c>
      <c r="T357" s="93">
        <v>42704</v>
      </c>
      <c r="U357" s="95" t="s">
        <v>2061</v>
      </c>
      <c r="V357" s="95" t="s">
        <v>31</v>
      </c>
    </row>
    <row r="358" spans="1:22" ht="15.75" x14ac:dyDescent="0.3">
      <c r="A358" s="95" t="s">
        <v>370</v>
      </c>
      <c r="B358" s="95" t="s">
        <v>2032</v>
      </c>
      <c r="C358" s="95" t="s">
        <v>1879</v>
      </c>
      <c r="D358" s="95" t="s">
        <v>1880</v>
      </c>
      <c r="E358" s="95" t="s">
        <v>2038</v>
      </c>
      <c r="F358" s="95" t="s">
        <v>2070</v>
      </c>
      <c r="G358" s="95" t="s">
        <v>31</v>
      </c>
      <c r="H358" s="95" t="s">
        <v>1883</v>
      </c>
      <c r="I358" s="95" t="s">
        <v>1880</v>
      </c>
      <c r="J358" s="95" t="s">
        <v>1884</v>
      </c>
      <c r="K358" s="95" t="s">
        <v>1885</v>
      </c>
      <c r="L358" s="97">
        <v>624.58000000000004</v>
      </c>
      <c r="M358" s="95" t="s">
        <v>1886</v>
      </c>
      <c r="N358" s="95" t="s">
        <v>2249</v>
      </c>
      <c r="O358" s="95" t="s">
        <v>31</v>
      </c>
      <c r="P358" s="95" t="s">
        <v>2072</v>
      </c>
      <c r="Q358" s="95" t="s">
        <v>31</v>
      </c>
      <c r="R358" s="95" t="s">
        <v>2250</v>
      </c>
      <c r="S358" s="93">
        <v>42855</v>
      </c>
      <c r="T358" s="93">
        <v>42855</v>
      </c>
      <c r="U358" s="95" t="s">
        <v>2061</v>
      </c>
      <c r="V358" s="95" t="s">
        <v>31</v>
      </c>
    </row>
    <row r="359" spans="1:22" ht="15.75" x14ac:dyDescent="0.3">
      <c r="A359" s="95" t="s">
        <v>370</v>
      </c>
      <c r="B359" s="95" t="s">
        <v>2032</v>
      </c>
      <c r="C359" s="95" t="s">
        <v>1879</v>
      </c>
      <c r="D359" s="95" t="s">
        <v>1880</v>
      </c>
      <c r="E359" s="95" t="s">
        <v>2038</v>
      </c>
      <c r="F359" s="95" t="s">
        <v>2070</v>
      </c>
      <c r="G359" s="95" t="s">
        <v>31</v>
      </c>
      <c r="H359" s="95" t="s">
        <v>1883</v>
      </c>
      <c r="I359" s="95" t="s">
        <v>1880</v>
      </c>
      <c r="J359" s="95" t="s">
        <v>1884</v>
      </c>
      <c r="K359" s="95" t="s">
        <v>1885</v>
      </c>
      <c r="L359" s="97">
        <v>624.58000000000004</v>
      </c>
      <c r="M359" s="95" t="s">
        <v>1886</v>
      </c>
      <c r="N359" s="95" t="s">
        <v>2249</v>
      </c>
      <c r="O359" s="95" t="s">
        <v>31</v>
      </c>
      <c r="P359" s="95" t="s">
        <v>2072</v>
      </c>
      <c r="Q359" s="95" t="s">
        <v>31</v>
      </c>
      <c r="R359" s="95" t="s">
        <v>2250</v>
      </c>
      <c r="S359" s="93">
        <v>42916</v>
      </c>
      <c r="T359" s="93">
        <v>42916</v>
      </c>
      <c r="U359" s="95" t="s">
        <v>2061</v>
      </c>
      <c r="V359" s="95" t="s">
        <v>31</v>
      </c>
    </row>
    <row r="360" spans="1:22" ht="15.75" x14ac:dyDescent="0.3">
      <c r="A360" s="95" t="s">
        <v>370</v>
      </c>
      <c r="B360" s="95" t="s">
        <v>2032</v>
      </c>
      <c r="C360" s="95" t="s">
        <v>1879</v>
      </c>
      <c r="D360" s="95" t="s">
        <v>1880</v>
      </c>
      <c r="E360" s="95" t="s">
        <v>2038</v>
      </c>
      <c r="F360" s="95" t="s">
        <v>2104</v>
      </c>
      <c r="G360" s="95" t="s">
        <v>31</v>
      </c>
      <c r="H360" s="95" t="s">
        <v>1883</v>
      </c>
      <c r="I360" s="95" t="s">
        <v>1880</v>
      </c>
      <c r="J360" s="95" t="s">
        <v>1884</v>
      </c>
      <c r="K360" s="95" t="s">
        <v>1885</v>
      </c>
      <c r="L360" s="97">
        <v>600.03</v>
      </c>
      <c r="M360" s="95" t="s">
        <v>1886</v>
      </c>
      <c r="N360" s="95" t="s">
        <v>2239</v>
      </c>
      <c r="O360" s="95" t="s">
        <v>31</v>
      </c>
      <c r="P360" s="95" t="s">
        <v>2106</v>
      </c>
      <c r="Q360" s="95" t="s">
        <v>31</v>
      </c>
      <c r="R360" s="95" t="s">
        <v>2240</v>
      </c>
      <c r="S360" s="93">
        <v>42855</v>
      </c>
      <c r="T360" s="93">
        <v>42855</v>
      </c>
      <c r="U360" s="95" t="s">
        <v>2061</v>
      </c>
      <c r="V360" s="95" t="s">
        <v>31</v>
      </c>
    </row>
    <row r="361" spans="1:22" ht="15.75" x14ac:dyDescent="0.3">
      <c r="A361" s="95" t="s">
        <v>370</v>
      </c>
      <c r="B361" s="95" t="s">
        <v>2032</v>
      </c>
      <c r="C361" s="95" t="s">
        <v>1879</v>
      </c>
      <c r="D361" s="95" t="s">
        <v>1880</v>
      </c>
      <c r="E361" s="95" t="s">
        <v>2038</v>
      </c>
      <c r="F361" s="95" t="s">
        <v>2104</v>
      </c>
      <c r="G361" s="95" t="s">
        <v>31</v>
      </c>
      <c r="H361" s="95" t="s">
        <v>1883</v>
      </c>
      <c r="I361" s="95" t="s">
        <v>1880</v>
      </c>
      <c r="J361" s="95" t="s">
        <v>1884</v>
      </c>
      <c r="K361" s="95" t="s">
        <v>1885</v>
      </c>
      <c r="L361" s="97">
        <v>600.03</v>
      </c>
      <c r="M361" s="95" t="s">
        <v>1886</v>
      </c>
      <c r="N361" s="95" t="s">
        <v>2239</v>
      </c>
      <c r="O361" s="95" t="s">
        <v>31</v>
      </c>
      <c r="P361" s="95" t="s">
        <v>2106</v>
      </c>
      <c r="Q361" s="95" t="s">
        <v>31</v>
      </c>
      <c r="R361" s="95" t="s">
        <v>2240</v>
      </c>
      <c r="S361" s="93">
        <v>42916</v>
      </c>
      <c r="T361" s="93">
        <v>42916</v>
      </c>
      <c r="U361" s="95" t="s">
        <v>2061</v>
      </c>
      <c r="V361" s="95" t="s">
        <v>31</v>
      </c>
    </row>
    <row r="362" spans="1:22" ht="15.75" x14ac:dyDescent="0.3">
      <c r="A362" s="95" t="s">
        <v>370</v>
      </c>
      <c r="B362" s="95" t="s">
        <v>2032</v>
      </c>
      <c r="C362" s="95" t="s">
        <v>1879</v>
      </c>
      <c r="D362" s="95" t="s">
        <v>1880</v>
      </c>
      <c r="E362" s="95" t="s">
        <v>2038</v>
      </c>
      <c r="F362" s="95" t="s">
        <v>2070</v>
      </c>
      <c r="G362" s="95" t="s">
        <v>31</v>
      </c>
      <c r="H362" s="95" t="s">
        <v>1883</v>
      </c>
      <c r="I362" s="95" t="s">
        <v>1880</v>
      </c>
      <c r="J362" s="95" t="s">
        <v>1884</v>
      </c>
      <c r="K362" s="95" t="s">
        <v>1885</v>
      </c>
      <c r="L362" s="97">
        <v>596.41999999999996</v>
      </c>
      <c r="M362" s="95" t="s">
        <v>1886</v>
      </c>
      <c r="N362" s="95" t="s">
        <v>2253</v>
      </c>
      <c r="O362" s="95" t="s">
        <v>31</v>
      </c>
      <c r="P362" s="95" t="s">
        <v>2072</v>
      </c>
      <c r="Q362" s="95" t="s">
        <v>31</v>
      </c>
      <c r="R362" s="95" t="s">
        <v>2254</v>
      </c>
      <c r="S362" s="93">
        <v>42855</v>
      </c>
      <c r="T362" s="93">
        <v>42855</v>
      </c>
      <c r="U362" s="95" t="s">
        <v>2061</v>
      </c>
      <c r="V362" s="95" t="s">
        <v>31</v>
      </c>
    </row>
    <row r="363" spans="1:22" ht="15.75" x14ac:dyDescent="0.3">
      <c r="A363" s="95" t="s">
        <v>370</v>
      </c>
      <c r="B363" s="95" t="s">
        <v>2032</v>
      </c>
      <c r="C363" s="95" t="s">
        <v>1879</v>
      </c>
      <c r="D363" s="95" t="s">
        <v>1880</v>
      </c>
      <c r="E363" s="95" t="s">
        <v>2038</v>
      </c>
      <c r="F363" s="95" t="s">
        <v>2070</v>
      </c>
      <c r="G363" s="95" t="s">
        <v>31</v>
      </c>
      <c r="H363" s="95" t="s">
        <v>1883</v>
      </c>
      <c r="I363" s="95" t="s">
        <v>1880</v>
      </c>
      <c r="J363" s="95" t="s">
        <v>1884</v>
      </c>
      <c r="K363" s="95" t="s">
        <v>1885</v>
      </c>
      <c r="L363" s="97">
        <v>596.41999999999996</v>
      </c>
      <c r="M363" s="95" t="s">
        <v>1886</v>
      </c>
      <c r="N363" s="95" t="s">
        <v>2253</v>
      </c>
      <c r="O363" s="95" t="s">
        <v>31</v>
      </c>
      <c r="P363" s="95" t="s">
        <v>2072</v>
      </c>
      <c r="Q363" s="95" t="s">
        <v>31</v>
      </c>
      <c r="R363" s="95" t="s">
        <v>2254</v>
      </c>
      <c r="S363" s="93">
        <v>42916</v>
      </c>
      <c r="T363" s="93">
        <v>42916</v>
      </c>
      <c r="U363" s="95" t="s">
        <v>2061</v>
      </c>
      <c r="V363" s="95" t="s">
        <v>31</v>
      </c>
    </row>
    <row r="364" spans="1:22" ht="15.75" x14ac:dyDescent="0.3">
      <c r="A364" s="95" t="s">
        <v>370</v>
      </c>
      <c r="B364" s="95" t="s">
        <v>2032</v>
      </c>
      <c r="C364" s="95" t="s">
        <v>1879</v>
      </c>
      <c r="D364" s="95" t="s">
        <v>1880</v>
      </c>
      <c r="E364" s="95" t="s">
        <v>2033</v>
      </c>
      <c r="F364" s="95" t="s">
        <v>2058</v>
      </c>
      <c r="G364" s="95" t="s">
        <v>31</v>
      </c>
      <c r="H364" s="95" t="s">
        <v>1883</v>
      </c>
      <c r="I364" s="95" t="s">
        <v>1880</v>
      </c>
      <c r="J364" s="95" t="s">
        <v>1884</v>
      </c>
      <c r="K364" s="95" t="s">
        <v>1885</v>
      </c>
      <c r="L364" s="97">
        <v>587.28</v>
      </c>
      <c r="M364" s="95" t="s">
        <v>2002</v>
      </c>
      <c r="N364" s="95" t="s">
        <v>31</v>
      </c>
      <c r="O364" s="95" t="s">
        <v>31</v>
      </c>
      <c r="P364" s="95" t="s">
        <v>2059</v>
      </c>
      <c r="Q364" s="95" t="s">
        <v>31</v>
      </c>
      <c r="R364" s="95" t="s">
        <v>2060</v>
      </c>
      <c r="S364" s="93">
        <v>42704</v>
      </c>
      <c r="T364" s="93">
        <v>42704</v>
      </c>
      <c r="U364" s="95" t="s">
        <v>2061</v>
      </c>
      <c r="V364" s="95" t="s">
        <v>31</v>
      </c>
    </row>
    <row r="365" spans="1:22" ht="15.75" x14ac:dyDescent="0.3">
      <c r="A365" s="95" t="s">
        <v>370</v>
      </c>
      <c r="B365" s="95" t="s">
        <v>2032</v>
      </c>
      <c r="C365" s="95" t="s">
        <v>1879</v>
      </c>
      <c r="D365" s="95" t="s">
        <v>1880</v>
      </c>
      <c r="E365" s="95" t="s">
        <v>2038</v>
      </c>
      <c r="F365" s="95" t="s">
        <v>2101</v>
      </c>
      <c r="G365" s="95" t="s">
        <v>31</v>
      </c>
      <c r="H365" s="95" t="s">
        <v>1883</v>
      </c>
      <c r="I365" s="95" t="s">
        <v>1880</v>
      </c>
      <c r="J365" s="95" t="s">
        <v>1884</v>
      </c>
      <c r="K365" s="95" t="s">
        <v>1885</v>
      </c>
      <c r="L365" s="97">
        <v>578.37</v>
      </c>
      <c r="M365" s="95" t="s">
        <v>1886</v>
      </c>
      <c r="N365" s="95" t="s">
        <v>31</v>
      </c>
      <c r="O365" s="95" t="s">
        <v>31</v>
      </c>
      <c r="P365" s="95" t="s">
        <v>2102</v>
      </c>
      <c r="Q365" s="95" t="s">
        <v>31</v>
      </c>
      <c r="R365" s="95" t="s">
        <v>2255</v>
      </c>
      <c r="S365" s="93">
        <v>42855</v>
      </c>
      <c r="T365" s="93">
        <v>42855</v>
      </c>
      <c r="U365" s="95" t="s">
        <v>2061</v>
      </c>
      <c r="V365" s="95" t="s">
        <v>31</v>
      </c>
    </row>
    <row r="366" spans="1:22" ht="15.75" x14ac:dyDescent="0.3">
      <c r="A366" s="95" t="s">
        <v>370</v>
      </c>
      <c r="B366" s="95" t="s">
        <v>2032</v>
      </c>
      <c r="C366" s="95" t="s">
        <v>1879</v>
      </c>
      <c r="D366" s="95" t="s">
        <v>1880</v>
      </c>
      <c r="E366" s="95" t="s">
        <v>2038</v>
      </c>
      <c r="F366" s="95" t="s">
        <v>2062</v>
      </c>
      <c r="G366" s="95" t="s">
        <v>31</v>
      </c>
      <c r="H366" s="95" t="s">
        <v>1883</v>
      </c>
      <c r="I366" s="95" t="s">
        <v>1880</v>
      </c>
      <c r="J366" s="95" t="s">
        <v>1884</v>
      </c>
      <c r="K366" s="95" t="s">
        <v>1885</v>
      </c>
      <c r="L366" s="96">
        <v>5020.76</v>
      </c>
      <c r="M366" s="95" t="s">
        <v>1886</v>
      </c>
      <c r="N366" s="95" t="s">
        <v>2286</v>
      </c>
      <c r="O366" s="95" t="s">
        <v>31</v>
      </c>
      <c r="P366" s="95" t="s">
        <v>2064</v>
      </c>
      <c r="Q366" s="95" t="s">
        <v>31</v>
      </c>
      <c r="R366" s="95" t="s">
        <v>2287</v>
      </c>
      <c r="S366" s="93">
        <v>42004</v>
      </c>
      <c r="T366" s="93">
        <v>42004</v>
      </c>
      <c r="U366" s="95" t="s">
        <v>2037</v>
      </c>
      <c r="V366" s="95" t="s">
        <v>31</v>
      </c>
    </row>
    <row r="367" spans="1:22" ht="15.75" x14ac:dyDescent="0.3">
      <c r="A367" s="95" t="s">
        <v>370</v>
      </c>
      <c r="B367" s="95" t="s">
        <v>2032</v>
      </c>
      <c r="C367" s="95" t="s">
        <v>1879</v>
      </c>
      <c r="D367" s="95" t="s">
        <v>1880</v>
      </c>
      <c r="E367" s="95" t="s">
        <v>2038</v>
      </c>
      <c r="F367" s="95" t="s">
        <v>2062</v>
      </c>
      <c r="G367" s="95" t="s">
        <v>31</v>
      </c>
      <c r="H367" s="95" t="s">
        <v>1883</v>
      </c>
      <c r="I367" s="95" t="s">
        <v>1880</v>
      </c>
      <c r="J367" s="95" t="s">
        <v>1884</v>
      </c>
      <c r="K367" s="95" t="s">
        <v>1885</v>
      </c>
      <c r="L367" s="96">
        <v>-0.08</v>
      </c>
      <c r="M367" s="95" t="s">
        <v>1886</v>
      </c>
      <c r="N367" s="95" t="s">
        <v>2286</v>
      </c>
      <c r="O367" s="95" t="s">
        <v>31</v>
      </c>
      <c r="P367" s="95" t="s">
        <v>2064</v>
      </c>
      <c r="Q367" s="95" t="s">
        <v>31</v>
      </c>
      <c r="R367" s="95" t="s">
        <v>2287</v>
      </c>
      <c r="S367" s="93">
        <v>42308</v>
      </c>
      <c r="T367" s="93">
        <v>42308</v>
      </c>
      <c r="U367" s="95" t="s">
        <v>2037</v>
      </c>
      <c r="V367" s="95" t="s">
        <v>31</v>
      </c>
    </row>
    <row r="368" spans="1:22" ht="15.75" x14ac:dyDescent="0.3">
      <c r="A368" s="95" t="s">
        <v>370</v>
      </c>
      <c r="B368" s="95" t="s">
        <v>2032</v>
      </c>
      <c r="C368" s="95" t="s">
        <v>1879</v>
      </c>
      <c r="D368" s="95" t="s">
        <v>1880</v>
      </c>
      <c r="E368" s="95" t="s">
        <v>2038</v>
      </c>
      <c r="F368" s="95" t="s">
        <v>2062</v>
      </c>
      <c r="G368" s="95" t="s">
        <v>31</v>
      </c>
      <c r="H368" s="95" t="s">
        <v>1883</v>
      </c>
      <c r="I368" s="95" t="s">
        <v>1880</v>
      </c>
      <c r="J368" s="95" t="s">
        <v>1884</v>
      </c>
      <c r="K368" s="95" t="s">
        <v>1885</v>
      </c>
      <c r="L368" s="96">
        <v>5020.76</v>
      </c>
      <c r="M368" s="95" t="s">
        <v>1886</v>
      </c>
      <c r="N368" s="95" t="s">
        <v>2288</v>
      </c>
      <c r="O368" s="95" t="s">
        <v>31</v>
      </c>
      <c r="P368" s="95" t="s">
        <v>2064</v>
      </c>
      <c r="Q368" s="95" t="s">
        <v>31</v>
      </c>
      <c r="R368" s="95" t="s">
        <v>2289</v>
      </c>
      <c r="S368" s="93">
        <v>42004</v>
      </c>
      <c r="T368" s="93">
        <v>42004</v>
      </c>
      <c r="U368" s="95" t="s">
        <v>2037</v>
      </c>
      <c r="V368" s="95" t="s">
        <v>31</v>
      </c>
    </row>
    <row r="369" spans="1:22" ht="15.75" x14ac:dyDescent="0.3">
      <c r="A369" s="95" t="s">
        <v>370</v>
      </c>
      <c r="B369" s="95" t="s">
        <v>2032</v>
      </c>
      <c r="C369" s="95" t="s">
        <v>1879</v>
      </c>
      <c r="D369" s="95" t="s">
        <v>1880</v>
      </c>
      <c r="E369" s="95" t="s">
        <v>2038</v>
      </c>
      <c r="F369" s="95" t="s">
        <v>2062</v>
      </c>
      <c r="G369" s="95" t="s">
        <v>31</v>
      </c>
      <c r="H369" s="95" t="s">
        <v>1883</v>
      </c>
      <c r="I369" s="95" t="s">
        <v>1880</v>
      </c>
      <c r="J369" s="95" t="s">
        <v>1884</v>
      </c>
      <c r="K369" s="95" t="s">
        <v>1885</v>
      </c>
      <c r="L369" s="96">
        <v>-0.08</v>
      </c>
      <c r="M369" s="95" t="s">
        <v>1886</v>
      </c>
      <c r="N369" s="95" t="s">
        <v>2288</v>
      </c>
      <c r="O369" s="95" t="s">
        <v>31</v>
      </c>
      <c r="P369" s="95" t="s">
        <v>2064</v>
      </c>
      <c r="Q369" s="95" t="s">
        <v>31</v>
      </c>
      <c r="R369" s="95" t="s">
        <v>2289</v>
      </c>
      <c r="S369" s="93">
        <v>42308</v>
      </c>
      <c r="T369" s="93">
        <v>42308</v>
      </c>
      <c r="U369" s="95" t="s">
        <v>2037</v>
      </c>
      <c r="V369" s="95" t="s">
        <v>31</v>
      </c>
    </row>
    <row r="370" spans="1:22" ht="15.75" x14ac:dyDescent="0.3">
      <c r="A370" s="95" t="s">
        <v>370</v>
      </c>
      <c r="B370" s="95" t="s">
        <v>2032</v>
      </c>
      <c r="C370" s="95" t="s">
        <v>1879</v>
      </c>
      <c r="D370" s="95" t="s">
        <v>1880</v>
      </c>
      <c r="E370" s="95" t="s">
        <v>2038</v>
      </c>
      <c r="F370" s="95" t="s">
        <v>2062</v>
      </c>
      <c r="G370" s="95" t="s">
        <v>31</v>
      </c>
      <c r="H370" s="95" t="s">
        <v>1883</v>
      </c>
      <c r="I370" s="95" t="s">
        <v>1880</v>
      </c>
      <c r="J370" s="95" t="s">
        <v>1884</v>
      </c>
      <c r="K370" s="95" t="s">
        <v>1885</v>
      </c>
      <c r="L370" s="96">
        <v>5020.76</v>
      </c>
      <c r="M370" s="95" t="s">
        <v>1886</v>
      </c>
      <c r="N370" s="95" t="s">
        <v>2290</v>
      </c>
      <c r="O370" s="95" t="s">
        <v>31</v>
      </c>
      <c r="P370" s="95" t="s">
        <v>2064</v>
      </c>
      <c r="Q370" s="95" t="s">
        <v>31</v>
      </c>
      <c r="R370" s="95" t="s">
        <v>2291</v>
      </c>
      <c r="S370" s="93">
        <v>42004</v>
      </c>
      <c r="T370" s="93">
        <v>42004</v>
      </c>
      <c r="U370" s="95" t="s">
        <v>2037</v>
      </c>
      <c r="V370" s="95" t="s">
        <v>31</v>
      </c>
    </row>
    <row r="371" spans="1:22" ht="15.75" x14ac:dyDescent="0.3">
      <c r="A371" s="95" t="s">
        <v>370</v>
      </c>
      <c r="B371" s="95" t="s">
        <v>2032</v>
      </c>
      <c r="C371" s="95" t="s">
        <v>1879</v>
      </c>
      <c r="D371" s="95" t="s">
        <v>1880</v>
      </c>
      <c r="E371" s="95" t="s">
        <v>2038</v>
      </c>
      <c r="F371" s="95" t="s">
        <v>2062</v>
      </c>
      <c r="G371" s="95" t="s">
        <v>31</v>
      </c>
      <c r="H371" s="95" t="s">
        <v>1883</v>
      </c>
      <c r="I371" s="95" t="s">
        <v>1880</v>
      </c>
      <c r="J371" s="95" t="s">
        <v>1884</v>
      </c>
      <c r="K371" s="95" t="s">
        <v>1885</v>
      </c>
      <c r="L371" s="96">
        <v>-0.08</v>
      </c>
      <c r="M371" s="95" t="s">
        <v>1886</v>
      </c>
      <c r="N371" s="95" t="s">
        <v>2290</v>
      </c>
      <c r="O371" s="95" t="s">
        <v>31</v>
      </c>
      <c r="P371" s="95" t="s">
        <v>2064</v>
      </c>
      <c r="Q371" s="95" t="s">
        <v>31</v>
      </c>
      <c r="R371" s="95" t="s">
        <v>2291</v>
      </c>
      <c r="S371" s="93">
        <v>42308</v>
      </c>
      <c r="T371" s="93">
        <v>42308</v>
      </c>
      <c r="U371" s="95" t="s">
        <v>2037</v>
      </c>
      <c r="V371" s="95" t="s">
        <v>31</v>
      </c>
    </row>
    <row r="372" spans="1:22" ht="15.75" x14ac:dyDescent="0.3">
      <c r="A372" s="95" t="s">
        <v>370</v>
      </c>
      <c r="B372" s="95" t="s">
        <v>2032</v>
      </c>
      <c r="C372" s="95" t="s">
        <v>1879</v>
      </c>
      <c r="D372" s="95" t="s">
        <v>1880</v>
      </c>
      <c r="E372" s="95" t="s">
        <v>2038</v>
      </c>
      <c r="F372" s="95" t="s">
        <v>2062</v>
      </c>
      <c r="G372" s="95" t="s">
        <v>31</v>
      </c>
      <c r="H372" s="95" t="s">
        <v>1883</v>
      </c>
      <c r="I372" s="95" t="s">
        <v>1880</v>
      </c>
      <c r="J372" s="95" t="s">
        <v>1884</v>
      </c>
      <c r="K372" s="95" t="s">
        <v>1885</v>
      </c>
      <c r="L372" s="96">
        <v>23966.68</v>
      </c>
      <c r="M372" s="95" t="s">
        <v>1886</v>
      </c>
      <c r="N372" s="95" t="s">
        <v>2292</v>
      </c>
      <c r="O372" s="95" t="s">
        <v>31</v>
      </c>
      <c r="P372" s="95" t="s">
        <v>2064</v>
      </c>
      <c r="Q372" s="95" t="s">
        <v>31</v>
      </c>
      <c r="R372" s="95" t="s">
        <v>2293</v>
      </c>
      <c r="S372" s="93">
        <v>42490</v>
      </c>
      <c r="T372" s="93">
        <v>42490</v>
      </c>
      <c r="U372" s="95" t="s">
        <v>2061</v>
      </c>
      <c r="V372" s="95" t="s">
        <v>31</v>
      </c>
    </row>
    <row r="373" spans="1:22" ht="15.75" x14ac:dyDescent="0.3">
      <c r="A373" s="95" t="s">
        <v>370</v>
      </c>
      <c r="B373" s="95" t="s">
        <v>2032</v>
      </c>
      <c r="C373" s="95" t="s">
        <v>1879</v>
      </c>
      <c r="D373" s="95" t="s">
        <v>1880</v>
      </c>
      <c r="E373" s="95" t="s">
        <v>2038</v>
      </c>
      <c r="F373" s="95" t="s">
        <v>2062</v>
      </c>
      <c r="G373" s="95" t="s">
        <v>31</v>
      </c>
      <c r="H373" s="95" t="s">
        <v>1883</v>
      </c>
      <c r="I373" s="95" t="s">
        <v>1880</v>
      </c>
      <c r="J373" s="95" t="s">
        <v>1884</v>
      </c>
      <c r="K373" s="95" t="s">
        <v>1885</v>
      </c>
      <c r="L373" s="96">
        <v>62.12</v>
      </c>
      <c r="M373" s="95" t="s">
        <v>1886</v>
      </c>
      <c r="N373" s="95" t="s">
        <v>2292</v>
      </c>
      <c r="O373" s="95" t="s">
        <v>31</v>
      </c>
      <c r="P373" s="95" t="s">
        <v>2064</v>
      </c>
      <c r="Q373" s="95" t="s">
        <v>31</v>
      </c>
      <c r="R373" s="95" t="s">
        <v>2293</v>
      </c>
      <c r="S373" s="93">
        <v>42521</v>
      </c>
      <c r="T373" s="93">
        <v>42521</v>
      </c>
      <c r="U373" s="95" t="s">
        <v>2061</v>
      </c>
      <c r="V373" s="95" t="s">
        <v>31</v>
      </c>
    </row>
    <row r="374" spans="1:22" ht="15.75" x14ac:dyDescent="0.3">
      <c r="A374" s="95" t="s">
        <v>370</v>
      </c>
      <c r="B374" s="95" t="s">
        <v>2032</v>
      </c>
      <c r="C374" s="95" t="s">
        <v>1879</v>
      </c>
      <c r="D374" s="95" t="s">
        <v>1880</v>
      </c>
      <c r="E374" s="95" t="s">
        <v>2038</v>
      </c>
      <c r="F374" s="95" t="s">
        <v>2062</v>
      </c>
      <c r="G374" s="95" t="s">
        <v>31</v>
      </c>
      <c r="H374" s="95" t="s">
        <v>1883</v>
      </c>
      <c r="I374" s="95" t="s">
        <v>1880</v>
      </c>
      <c r="J374" s="95" t="s">
        <v>1884</v>
      </c>
      <c r="K374" s="95" t="s">
        <v>1885</v>
      </c>
      <c r="L374" s="96">
        <v>158.54</v>
      </c>
      <c r="M374" s="95" t="s">
        <v>1886</v>
      </c>
      <c r="N374" s="95" t="s">
        <v>2292</v>
      </c>
      <c r="O374" s="95" t="s">
        <v>31</v>
      </c>
      <c r="P374" s="95" t="s">
        <v>2064</v>
      </c>
      <c r="Q374" s="95" t="s">
        <v>31</v>
      </c>
      <c r="R374" s="95" t="s">
        <v>2293</v>
      </c>
      <c r="S374" s="93">
        <v>42551</v>
      </c>
      <c r="T374" s="93">
        <v>42551</v>
      </c>
      <c r="U374" s="95" t="s">
        <v>2061</v>
      </c>
      <c r="V374" s="95" t="s">
        <v>31</v>
      </c>
    </row>
    <row r="375" spans="1:22" ht="15.75" x14ac:dyDescent="0.3">
      <c r="A375" s="95" t="s">
        <v>370</v>
      </c>
      <c r="B375" s="95" t="s">
        <v>2032</v>
      </c>
      <c r="C375" s="95" t="s">
        <v>1879</v>
      </c>
      <c r="D375" s="95" t="s">
        <v>1880</v>
      </c>
      <c r="E375" s="95" t="s">
        <v>2038</v>
      </c>
      <c r="F375" s="95" t="s">
        <v>2062</v>
      </c>
      <c r="G375" s="95" t="s">
        <v>31</v>
      </c>
      <c r="H375" s="95" t="s">
        <v>1883</v>
      </c>
      <c r="I375" s="95" t="s">
        <v>1880</v>
      </c>
      <c r="J375" s="95" t="s">
        <v>1884</v>
      </c>
      <c r="K375" s="95" t="s">
        <v>1885</v>
      </c>
      <c r="L375" s="96">
        <v>0.85</v>
      </c>
      <c r="M375" s="95" t="s">
        <v>1886</v>
      </c>
      <c r="N375" s="95" t="s">
        <v>2292</v>
      </c>
      <c r="O375" s="95" t="s">
        <v>31</v>
      </c>
      <c r="P375" s="95" t="s">
        <v>2064</v>
      </c>
      <c r="Q375" s="95" t="s">
        <v>31</v>
      </c>
      <c r="R375" s="95" t="s">
        <v>2293</v>
      </c>
      <c r="S375" s="93">
        <v>42582</v>
      </c>
      <c r="T375" s="93">
        <v>42582</v>
      </c>
      <c r="U375" s="95" t="s">
        <v>2061</v>
      </c>
      <c r="V375" s="95" t="s">
        <v>31</v>
      </c>
    </row>
    <row r="376" spans="1:22" ht="15.75" x14ac:dyDescent="0.3">
      <c r="A376" s="95" t="s">
        <v>370</v>
      </c>
      <c r="B376" s="95" t="s">
        <v>2032</v>
      </c>
      <c r="C376" s="95" t="s">
        <v>1879</v>
      </c>
      <c r="D376" s="95" t="s">
        <v>1880</v>
      </c>
      <c r="E376" s="95" t="s">
        <v>2038</v>
      </c>
      <c r="F376" s="95" t="s">
        <v>2062</v>
      </c>
      <c r="G376" s="95" t="s">
        <v>31</v>
      </c>
      <c r="H376" s="95" t="s">
        <v>1883</v>
      </c>
      <c r="I376" s="95" t="s">
        <v>1880</v>
      </c>
      <c r="J376" s="95" t="s">
        <v>1884</v>
      </c>
      <c r="K376" s="95" t="s">
        <v>1885</v>
      </c>
      <c r="L376" s="96">
        <v>602.4</v>
      </c>
      <c r="M376" s="95" t="s">
        <v>1886</v>
      </c>
      <c r="N376" s="95" t="s">
        <v>2292</v>
      </c>
      <c r="O376" s="95" t="s">
        <v>31</v>
      </c>
      <c r="P376" s="95" t="s">
        <v>2064</v>
      </c>
      <c r="Q376" s="95" t="s">
        <v>31</v>
      </c>
      <c r="R376" s="95" t="s">
        <v>2293</v>
      </c>
      <c r="S376" s="93">
        <v>42613</v>
      </c>
      <c r="T376" s="93">
        <v>42613</v>
      </c>
      <c r="U376" s="95" t="s">
        <v>2061</v>
      </c>
      <c r="V376" s="95" t="s">
        <v>31</v>
      </c>
    </row>
    <row r="377" spans="1:22" ht="15.75" x14ac:dyDescent="0.3">
      <c r="A377" s="95" t="s">
        <v>370</v>
      </c>
      <c r="B377" s="95" t="s">
        <v>2032</v>
      </c>
      <c r="C377" s="95" t="s">
        <v>1879</v>
      </c>
      <c r="D377" s="95" t="s">
        <v>1880</v>
      </c>
      <c r="E377" s="95" t="s">
        <v>2038</v>
      </c>
      <c r="F377" s="95" t="s">
        <v>2101</v>
      </c>
      <c r="G377" s="95" t="s">
        <v>31</v>
      </c>
      <c r="H377" s="95" t="s">
        <v>1883</v>
      </c>
      <c r="I377" s="95" t="s">
        <v>1880</v>
      </c>
      <c r="J377" s="95" t="s">
        <v>1884</v>
      </c>
      <c r="K377" s="95" t="s">
        <v>1885</v>
      </c>
      <c r="L377" s="97">
        <v>578.37</v>
      </c>
      <c r="M377" s="95" t="s">
        <v>1886</v>
      </c>
      <c r="N377" s="95" t="s">
        <v>31</v>
      </c>
      <c r="O377" s="95" t="s">
        <v>31</v>
      </c>
      <c r="P377" s="95" t="s">
        <v>2102</v>
      </c>
      <c r="Q377" s="95" t="s">
        <v>31</v>
      </c>
      <c r="R377" s="95" t="s">
        <v>2255</v>
      </c>
      <c r="S377" s="93">
        <v>42916</v>
      </c>
      <c r="T377" s="93">
        <v>42916</v>
      </c>
      <c r="U377" s="95" t="s">
        <v>2061</v>
      </c>
      <c r="V377" s="95" t="s">
        <v>31</v>
      </c>
    </row>
    <row r="378" spans="1:22" ht="15.75" x14ac:dyDescent="0.3">
      <c r="A378" s="95" t="s">
        <v>370</v>
      </c>
      <c r="B378" s="95" t="s">
        <v>2032</v>
      </c>
      <c r="C378" s="95" t="s">
        <v>1879</v>
      </c>
      <c r="D378" s="95" t="s">
        <v>1880</v>
      </c>
      <c r="E378" s="95" t="s">
        <v>2038</v>
      </c>
      <c r="F378" s="95" t="s">
        <v>2039</v>
      </c>
      <c r="G378" s="95" t="s">
        <v>31</v>
      </c>
      <c r="H378" s="95" t="s">
        <v>1883</v>
      </c>
      <c r="I378" s="95" t="s">
        <v>1880</v>
      </c>
      <c r="J378" s="95" t="s">
        <v>1884</v>
      </c>
      <c r="K378" s="95" t="s">
        <v>1885</v>
      </c>
      <c r="L378" s="97">
        <v>576.77</v>
      </c>
      <c r="M378" s="95" t="s">
        <v>1886</v>
      </c>
      <c r="N378" s="95" t="s">
        <v>2164</v>
      </c>
      <c r="O378" s="95" t="s">
        <v>31</v>
      </c>
      <c r="P378" s="95" t="s">
        <v>2041</v>
      </c>
      <c r="Q378" s="95" t="s">
        <v>31</v>
      </c>
      <c r="R378" s="95" t="s">
        <v>2165</v>
      </c>
      <c r="S378" s="93">
        <v>42825</v>
      </c>
      <c r="T378" s="93">
        <v>42825</v>
      </c>
      <c r="U378" s="95" t="s">
        <v>2061</v>
      </c>
      <c r="V378" s="95" t="s">
        <v>31</v>
      </c>
    </row>
    <row r="379" spans="1:22" ht="15.75" x14ac:dyDescent="0.3">
      <c r="A379" s="95" t="s">
        <v>370</v>
      </c>
      <c r="B379" s="95" t="s">
        <v>2032</v>
      </c>
      <c r="C379" s="95" t="s">
        <v>1879</v>
      </c>
      <c r="D379" s="95" t="s">
        <v>1880</v>
      </c>
      <c r="E379" s="95" t="s">
        <v>2038</v>
      </c>
      <c r="F379" s="95" t="s">
        <v>2070</v>
      </c>
      <c r="G379" s="95" t="s">
        <v>31</v>
      </c>
      <c r="H379" s="95" t="s">
        <v>1883</v>
      </c>
      <c r="I379" s="95" t="s">
        <v>1880</v>
      </c>
      <c r="J379" s="95" t="s">
        <v>1884</v>
      </c>
      <c r="K379" s="95" t="s">
        <v>1885</v>
      </c>
      <c r="L379" s="97">
        <v>552.99</v>
      </c>
      <c r="M379" s="95" t="s">
        <v>1886</v>
      </c>
      <c r="N379" s="95" t="s">
        <v>2294</v>
      </c>
      <c r="O379" s="95" t="s">
        <v>31</v>
      </c>
      <c r="P379" s="95" t="s">
        <v>2072</v>
      </c>
      <c r="Q379" s="95" t="s">
        <v>31</v>
      </c>
      <c r="R379" s="95" t="s">
        <v>2295</v>
      </c>
      <c r="S379" s="93">
        <v>42674</v>
      </c>
      <c r="T379" s="93">
        <v>42674</v>
      </c>
      <c r="U379" s="95" t="s">
        <v>2296</v>
      </c>
      <c r="V379" s="95" t="s">
        <v>31</v>
      </c>
    </row>
    <row r="380" spans="1:22" ht="15.75" x14ac:dyDescent="0.3">
      <c r="A380" s="95" t="s">
        <v>370</v>
      </c>
      <c r="B380" s="95" t="s">
        <v>2032</v>
      </c>
      <c r="C380" s="95" t="s">
        <v>1879</v>
      </c>
      <c r="D380" s="95" t="s">
        <v>1880</v>
      </c>
      <c r="E380" s="95" t="s">
        <v>2038</v>
      </c>
      <c r="F380" s="95" t="s">
        <v>2070</v>
      </c>
      <c r="G380" s="95" t="s">
        <v>31</v>
      </c>
      <c r="H380" s="95" t="s">
        <v>1883</v>
      </c>
      <c r="I380" s="95" t="s">
        <v>1880</v>
      </c>
      <c r="J380" s="95" t="s">
        <v>1884</v>
      </c>
      <c r="K380" s="95" t="s">
        <v>1885</v>
      </c>
      <c r="L380" s="97">
        <v>552.99</v>
      </c>
      <c r="M380" s="95" t="s">
        <v>1886</v>
      </c>
      <c r="N380" s="95" t="s">
        <v>2297</v>
      </c>
      <c r="O380" s="95" t="s">
        <v>31</v>
      </c>
      <c r="P380" s="95" t="s">
        <v>2072</v>
      </c>
      <c r="Q380" s="95" t="s">
        <v>31</v>
      </c>
      <c r="R380" s="95" t="s">
        <v>2298</v>
      </c>
      <c r="S380" s="93">
        <v>42674</v>
      </c>
      <c r="T380" s="93">
        <v>42674</v>
      </c>
      <c r="U380" s="95" t="s">
        <v>2296</v>
      </c>
      <c r="V380" s="95" t="s">
        <v>31</v>
      </c>
    </row>
    <row r="381" spans="1:22" ht="15.75" x14ac:dyDescent="0.3">
      <c r="A381" s="95" t="s">
        <v>370</v>
      </c>
      <c r="B381" s="95" t="s">
        <v>2032</v>
      </c>
      <c r="C381" s="95" t="s">
        <v>1879</v>
      </c>
      <c r="D381" s="95" t="s">
        <v>1880</v>
      </c>
      <c r="E381" s="95" t="s">
        <v>1890</v>
      </c>
      <c r="F381" s="95" t="s">
        <v>1891</v>
      </c>
      <c r="G381" s="95" t="s">
        <v>31</v>
      </c>
      <c r="H381" s="95" t="s">
        <v>1883</v>
      </c>
      <c r="I381" s="95" t="s">
        <v>1880</v>
      </c>
      <c r="J381" s="95" t="s">
        <v>1884</v>
      </c>
      <c r="K381" s="95" t="s">
        <v>1885</v>
      </c>
      <c r="L381" s="97">
        <v>536.82000000000005</v>
      </c>
      <c r="M381" s="95" t="s">
        <v>1886</v>
      </c>
      <c r="N381" s="95" t="s">
        <v>2091</v>
      </c>
      <c r="O381" s="95" t="s">
        <v>31</v>
      </c>
      <c r="P381" s="95" t="s">
        <v>1893</v>
      </c>
      <c r="Q381" s="95" t="s">
        <v>31</v>
      </c>
      <c r="R381" s="95" t="s">
        <v>2092</v>
      </c>
      <c r="S381" s="93">
        <v>42886</v>
      </c>
      <c r="T381" s="93">
        <v>42886</v>
      </c>
      <c r="U381" s="95" t="s">
        <v>2043</v>
      </c>
      <c r="V381" s="95" t="s">
        <v>31</v>
      </c>
    </row>
    <row r="382" spans="1:22" ht="15.75" x14ac:dyDescent="0.3">
      <c r="A382" s="95" t="s">
        <v>370</v>
      </c>
      <c r="B382" s="95" t="s">
        <v>2032</v>
      </c>
      <c r="C382" s="95" t="s">
        <v>1879</v>
      </c>
      <c r="D382" s="95" t="s">
        <v>1880</v>
      </c>
      <c r="E382" s="95" t="s">
        <v>1890</v>
      </c>
      <c r="F382" s="95" t="s">
        <v>1891</v>
      </c>
      <c r="G382" s="95" t="s">
        <v>31</v>
      </c>
      <c r="H382" s="95" t="s">
        <v>1883</v>
      </c>
      <c r="I382" s="95" t="s">
        <v>1880</v>
      </c>
      <c r="J382" s="95" t="s">
        <v>1884</v>
      </c>
      <c r="K382" s="95" t="s">
        <v>1885</v>
      </c>
      <c r="L382" s="97">
        <v>536.82000000000005</v>
      </c>
      <c r="M382" s="95" t="s">
        <v>1886</v>
      </c>
      <c r="N382" s="95" t="s">
        <v>2099</v>
      </c>
      <c r="O382" s="95" t="s">
        <v>31</v>
      </c>
      <c r="P382" s="95" t="s">
        <v>1893</v>
      </c>
      <c r="Q382" s="95" t="s">
        <v>31</v>
      </c>
      <c r="R382" s="95" t="s">
        <v>2100</v>
      </c>
      <c r="S382" s="93">
        <v>42886</v>
      </c>
      <c r="T382" s="93">
        <v>42886</v>
      </c>
      <c r="U382" s="95" t="s">
        <v>2043</v>
      </c>
      <c r="V382" s="95" t="s">
        <v>31</v>
      </c>
    </row>
    <row r="383" spans="1:22" ht="15.75" x14ac:dyDescent="0.3">
      <c r="A383" s="95" t="s">
        <v>370</v>
      </c>
      <c r="B383" s="95" t="s">
        <v>2032</v>
      </c>
      <c r="C383" s="95" t="s">
        <v>1879</v>
      </c>
      <c r="D383" s="95" t="s">
        <v>1880</v>
      </c>
      <c r="E383" s="95" t="s">
        <v>2038</v>
      </c>
      <c r="F383" s="95" t="s">
        <v>2062</v>
      </c>
      <c r="G383" s="95" t="s">
        <v>31</v>
      </c>
      <c r="H383" s="95" t="s">
        <v>1883</v>
      </c>
      <c r="I383" s="95" t="s">
        <v>1880</v>
      </c>
      <c r="J383" s="95" t="s">
        <v>1884</v>
      </c>
      <c r="K383" s="95" t="s">
        <v>1885</v>
      </c>
      <c r="L383" s="96">
        <v>23966.68</v>
      </c>
      <c r="M383" s="95" t="s">
        <v>1886</v>
      </c>
      <c r="N383" s="95" t="s">
        <v>2299</v>
      </c>
      <c r="O383" s="95" t="s">
        <v>31</v>
      </c>
      <c r="P383" s="95" t="s">
        <v>2064</v>
      </c>
      <c r="Q383" s="95" t="s">
        <v>31</v>
      </c>
      <c r="R383" s="95" t="s">
        <v>2300</v>
      </c>
      <c r="S383" s="93">
        <v>42490</v>
      </c>
      <c r="T383" s="93">
        <v>42490</v>
      </c>
      <c r="U383" s="95" t="s">
        <v>2061</v>
      </c>
      <c r="V383" s="95" t="s">
        <v>31</v>
      </c>
    </row>
    <row r="384" spans="1:22" ht="15.75" x14ac:dyDescent="0.3">
      <c r="A384" s="95" t="s">
        <v>370</v>
      </c>
      <c r="B384" s="95" t="s">
        <v>2032</v>
      </c>
      <c r="C384" s="95" t="s">
        <v>1879</v>
      </c>
      <c r="D384" s="95" t="s">
        <v>1880</v>
      </c>
      <c r="E384" s="95" t="s">
        <v>2038</v>
      </c>
      <c r="F384" s="95" t="s">
        <v>2062</v>
      </c>
      <c r="G384" s="95" t="s">
        <v>31</v>
      </c>
      <c r="H384" s="95" t="s">
        <v>1883</v>
      </c>
      <c r="I384" s="95" t="s">
        <v>1880</v>
      </c>
      <c r="J384" s="95" t="s">
        <v>1884</v>
      </c>
      <c r="K384" s="95" t="s">
        <v>1885</v>
      </c>
      <c r="L384" s="96">
        <v>62.12</v>
      </c>
      <c r="M384" s="95" t="s">
        <v>1886</v>
      </c>
      <c r="N384" s="95" t="s">
        <v>2299</v>
      </c>
      <c r="O384" s="95" t="s">
        <v>31</v>
      </c>
      <c r="P384" s="95" t="s">
        <v>2064</v>
      </c>
      <c r="Q384" s="95" t="s">
        <v>31</v>
      </c>
      <c r="R384" s="95" t="s">
        <v>2300</v>
      </c>
      <c r="S384" s="93">
        <v>42521</v>
      </c>
      <c r="T384" s="93">
        <v>42521</v>
      </c>
      <c r="U384" s="95" t="s">
        <v>2061</v>
      </c>
      <c r="V384" s="95" t="s">
        <v>31</v>
      </c>
    </row>
    <row r="385" spans="1:22" ht="15.75" x14ac:dyDescent="0.3">
      <c r="A385" s="95" t="s">
        <v>370</v>
      </c>
      <c r="B385" s="95" t="s">
        <v>2032</v>
      </c>
      <c r="C385" s="95" t="s">
        <v>1879</v>
      </c>
      <c r="D385" s="95" t="s">
        <v>1880</v>
      </c>
      <c r="E385" s="95" t="s">
        <v>2038</v>
      </c>
      <c r="F385" s="95" t="s">
        <v>2062</v>
      </c>
      <c r="G385" s="95" t="s">
        <v>31</v>
      </c>
      <c r="H385" s="95" t="s">
        <v>1883</v>
      </c>
      <c r="I385" s="95" t="s">
        <v>1880</v>
      </c>
      <c r="J385" s="95" t="s">
        <v>1884</v>
      </c>
      <c r="K385" s="95" t="s">
        <v>1885</v>
      </c>
      <c r="L385" s="96">
        <v>158.54</v>
      </c>
      <c r="M385" s="95" t="s">
        <v>1886</v>
      </c>
      <c r="N385" s="95" t="s">
        <v>2299</v>
      </c>
      <c r="O385" s="95" t="s">
        <v>31</v>
      </c>
      <c r="P385" s="95" t="s">
        <v>2064</v>
      </c>
      <c r="Q385" s="95" t="s">
        <v>31</v>
      </c>
      <c r="R385" s="95" t="s">
        <v>2300</v>
      </c>
      <c r="S385" s="93">
        <v>42551</v>
      </c>
      <c r="T385" s="93">
        <v>42551</v>
      </c>
      <c r="U385" s="95" t="s">
        <v>2061</v>
      </c>
      <c r="V385" s="95" t="s">
        <v>31</v>
      </c>
    </row>
    <row r="386" spans="1:22" ht="15.75" x14ac:dyDescent="0.3">
      <c r="A386" s="95" t="s">
        <v>370</v>
      </c>
      <c r="B386" s="95" t="s">
        <v>2032</v>
      </c>
      <c r="C386" s="95" t="s">
        <v>1879</v>
      </c>
      <c r="D386" s="95" t="s">
        <v>1880</v>
      </c>
      <c r="E386" s="95" t="s">
        <v>2038</v>
      </c>
      <c r="F386" s="95" t="s">
        <v>2062</v>
      </c>
      <c r="G386" s="95" t="s">
        <v>31</v>
      </c>
      <c r="H386" s="95" t="s">
        <v>1883</v>
      </c>
      <c r="I386" s="95" t="s">
        <v>1880</v>
      </c>
      <c r="J386" s="95" t="s">
        <v>1884</v>
      </c>
      <c r="K386" s="95" t="s">
        <v>1885</v>
      </c>
      <c r="L386" s="96">
        <v>0.85</v>
      </c>
      <c r="M386" s="95" t="s">
        <v>1886</v>
      </c>
      <c r="N386" s="95" t="s">
        <v>2299</v>
      </c>
      <c r="O386" s="95" t="s">
        <v>31</v>
      </c>
      <c r="P386" s="95" t="s">
        <v>2064</v>
      </c>
      <c r="Q386" s="95" t="s">
        <v>31</v>
      </c>
      <c r="R386" s="95" t="s">
        <v>2300</v>
      </c>
      <c r="S386" s="93">
        <v>42582</v>
      </c>
      <c r="T386" s="93">
        <v>42582</v>
      </c>
      <c r="U386" s="95" t="s">
        <v>2061</v>
      </c>
      <c r="V386" s="95" t="s">
        <v>31</v>
      </c>
    </row>
    <row r="387" spans="1:22" ht="15.75" x14ac:dyDescent="0.3">
      <c r="A387" s="95" t="s">
        <v>370</v>
      </c>
      <c r="B387" s="95" t="s">
        <v>2032</v>
      </c>
      <c r="C387" s="95" t="s">
        <v>1879</v>
      </c>
      <c r="D387" s="95" t="s">
        <v>1880</v>
      </c>
      <c r="E387" s="95" t="s">
        <v>2038</v>
      </c>
      <c r="F387" s="95" t="s">
        <v>2062</v>
      </c>
      <c r="G387" s="95" t="s">
        <v>31</v>
      </c>
      <c r="H387" s="95" t="s">
        <v>1883</v>
      </c>
      <c r="I387" s="95" t="s">
        <v>1880</v>
      </c>
      <c r="J387" s="95" t="s">
        <v>1884</v>
      </c>
      <c r="K387" s="95" t="s">
        <v>1885</v>
      </c>
      <c r="L387" s="96">
        <v>602.4</v>
      </c>
      <c r="M387" s="95" t="s">
        <v>1886</v>
      </c>
      <c r="N387" s="95" t="s">
        <v>2299</v>
      </c>
      <c r="O387" s="95" t="s">
        <v>31</v>
      </c>
      <c r="P387" s="95" t="s">
        <v>2064</v>
      </c>
      <c r="Q387" s="95" t="s">
        <v>31</v>
      </c>
      <c r="R387" s="95" t="s">
        <v>2300</v>
      </c>
      <c r="S387" s="93">
        <v>42613</v>
      </c>
      <c r="T387" s="93">
        <v>42613</v>
      </c>
      <c r="U387" s="95" t="s">
        <v>2061</v>
      </c>
      <c r="V387" s="95" t="s">
        <v>31</v>
      </c>
    </row>
    <row r="388" spans="1:22" ht="15.75" x14ac:dyDescent="0.3">
      <c r="A388" s="95" t="s">
        <v>370</v>
      </c>
      <c r="B388" s="95" t="s">
        <v>2032</v>
      </c>
      <c r="C388" s="95" t="s">
        <v>1879</v>
      </c>
      <c r="D388" s="95" t="s">
        <v>1880</v>
      </c>
      <c r="E388" s="95" t="s">
        <v>1890</v>
      </c>
      <c r="F388" s="95" t="s">
        <v>1891</v>
      </c>
      <c r="G388" s="95" t="s">
        <v>31</v>
      </c>
      <c r="H388" s="95" t="s">
        <v>1883</v>
      </c>
      <c r="I388" s="95" t="s">
        <v>1880</v>
      </c>
      <c r="J388" s="95" t="s">
        <v>1884</v>
      </c>
      <c r="K388" s="95" t="s">
        <v>1885</v>
      </c>
      <c r="L388" s="97">
        <v>536.70000000000005</v>
      </c>
      <c r="M388" s="95" t="s">
        <v>1886</v>
      </c>
      <c r="N388" s="95" t="s">
        <v>2089</v>
      </c>
      <c r="O388" s="95" t="s">
        <v>31</v>
      </c>
      <c r="P388" s="95" t="s">
        <v>1893</v>
      </c>
      <c r="Q388" s="95" t="s">
        <v>31</v>
      </c>
      <c r="R388" s="95" t="s">
        <v>2090</v>
      </c>
      <c r="S388" s="93">
        <v>42886</v>
      </c>
      <c r="T388" s="93">
        <v>42886</v>
      </c>
      <c r="U388" s="95" t="s">
        <v>2043</v>
      </c>
      <c r="V388" s="95" t="s">
        <v>31</v>
      </c>
    </row>
    <row r="389" spans="1:22" ht="15.75" x14ac:dyDescent="0.3">
      <c r="A389" s="95" t="s">
        <v>370</v>
      </c>
      <c r="B389" s="95" t="s">
        <v>2032</v>
      </c>
      <c r="C389" s="95" t="s">
        <v>1879</v>
      </c>
      <c r="D389" s="95" t="s">
        <v>1880</v>
      </c>
      <c r="E389" s="95" t="s">
        <v>2038</v>
      </c>
      <c r="F389" s="95" t="s">
        <v>2054</v>
      </c>
      <c r="G389" s="95" t="s">
        <v>31</v>
      </c>
      <c r="H389" s="95" t="s">
        <v>1883</v>
      </c>
      <c r="I389" s="95" t="s">
        <v>1880</v>
      </c>
      <c r="J389" s="95" t="s">
        <v>1884</v>
      </c>
      <c r="K389" s="95" t="s">
        <v>1885</v>
      </c>
      <c r="L389" s="97">
        <v>519.53</v>
      </c>
      <c r="M389" s="95" t="s">
        <v>1886</v>
      </c>
      <c r="N389" s="95" t="s">
        <v>2055</v>
      </c>
      <c r="O389" s="95" t="s">
        <v>31</v>
      </c>
      <c r="P389" s="95" t="s">
        <v>2056</v>
      </c>
      <c r="Q389" s="95" t="s">
        <v>31</v>
      </c>
      <c r="R389" s="95" t="s">
        <v>2057</v>
      </c>
      <c r="S389" s="93">
        <v>42978</v>
      </c>
      <c r="T389" s="93">
        <v>42978</v>
      </c>
      <c r="U389" s="95" t="s">
        <v>2043</v>
      </c>
      <c r="V389" s="95" t="s">
        <v>31</v>
      </c>
    </row>
    <row r="390" spans="1:22" ht="15.75" x14ac:dyDescent="0.3">
      <c r="A390" s="95" t="s">
        <v>370</v>
      </c>
      <c r="B390" s="95" t="s">
        <v>2032</v>
      </c>
      <c r="C390" s="95" t="s">
        <v>1879</v>
      </c>
      <c r="D390" s="95" t="s">
        <v>1880</v>
      </c>
      <c r="E390" s="95" t="s">
        <v>2038</v>
      </c>
      <c r="F390" s="95" t="s">
        <v>2101</v>
      </c>
      <c r="G390" s="95" t="s">
        <v>31</v>
      </c>
      <c r="H390" s="95" t="s">
        <v>1883</v>
      </c>
      <c r="I390" s="95" t="s">
        <v>1880</v>
      </c>
      <c r="J390" s="95" t="s">
        <v>1884</v>
      </c>
      <c r="K390" s="95" t="s">
        <v>1885</v>
      </c>
      <c r="L390" s="97">
        <v>503.77</v>
      </c>
      <c r="M390" s="95" t="s">
        <v>1886</v>
      </c>
      <c r="N390" s="95" t="s">
        <v>31</v>
      </c>
      <c r="O390" s="95" t="s">
        <v>31</v>
      </c>
      <c r="P390" s="95" t="s">
        <v>2102</v>
      </c>
      <c r="Q390" s="95" t="s">
        <v>31</v>
      </c>
      <c r="R390" s="95" t="s">
        <v>2103</v>
      </c>
      <c r="S390" s="93">
        <v>42886</v>
      </c>
      <c r="T390" s="93">
        <v>42886</v>
      </c>
      <c r="U390" s="95" t="s">
        <v>2043</v>
      </c>
      <c r="V390" s="95" t="s">
        <v>31</v>
      </c>
    </row>
    <row r="391" spans="1:22" ht="15.75" x14ac:dyDescent="0.3">
      <c r="A391" s="95" t="s">
        <v>370</v>
      </c>
      <c r="B391" s="95" t="s">
        <v>2032</v>
      </c>
      <c r="C391" s="95" t="s">
        <v>1879</v>
      </c>
      <c r="D391" s="95" t="s">
        <v>1880</v>
      </c>
      <c r="E391" s="95" t="s">
        <v>2038</v>
      </c>
      <c r="F391" s="95" t="s">
        <v>2070</v>
      </c>
      <c r="G391" s="95" t="s">
        <v>31</v>
      </c>
      <c r="H391" s="95" t="s">
        <v>1883</v>
      </c>
      <c r="I391" s="95" t="s">
        <v>1880</v>
      </c>
      <c r="J391" s="95" t="s">
        <v>1884</v>
      </c>
      <c r="K391" s="95" t="s">
        <v>1885</v>
      </c>
      <c r="L391" s="97">
        <v>500.76</v>
      </c>
      <c r="M391" s="95" t="s">
        <v>1886</v>
      </c>
      <c r="N391" s="95" t="s">
        <v>2301</v>
      </c>
      <c r="O391" s="95" t="s">
        <v>31</v>
      </c>
      <c r="P391" s="95" t="s">
        <v>2072</v>
      </c>
      <c r="Q391" s="95" t="s">
        <v>31</v>
      </c>
      <c r="R391" s="95" t="s">
        <v>2302</v>
      </c>
      <c r="S391" s="93">
        <v>42674</v>
      </c>
      <c r="T391" s="93">
        <v>42674</v>
      </c>
      <c r="U391" s="95" t="s">
        <v>2061</v>
      </c>
      <c r="V391" s="95" t="s">
        <v>31</v>
      </c>
    </row>
    <row r="392" spans="1:22" ht="15.75" x14ac:dyDescent="0.3">
      <c r="A392" s="95" t="s">
        <v>370</v>
      </c>
      <c r="B392" s="95" t="s">
        <v>2032</v>
      </c>
      <c r="C392" s="95" t="s">
        <v>1879</v>
      </c>
      <c r="D392" s="95" t="s">
        <v>1880</v>
      </c>
      <c r="E392" s="95" t="s">
        <v>2038</v>
      </c>
      <c r="F392" s="95" t="s">
        <v>2070</v>
      </c>
      <c r="G392" s="95" t="s">
        <v>31</v>
      </c>
      <c r="H392" s="95" t="s">
        <v>1883</v>
      </c>
      <c r="I392" s="95" t="s">
        <v>1880</v>
      </c>
      <c r="J392" s="95" t="s">
        <v>1884</v>
      </c>
      <c r="K392" s="95" t="s">
        <v>1885</v>
      </c>
      <c r="L392" s="97">
        <v>500.76</v>
      </c>
      <c r="M392" s="95" t="s">
        <v>1886</v>
      </c>
      <c r="N392" s="95" t="s">
        <v>2303</v>
      </c>
      <c r="O392" s="95" t="s">
        <v>31</v>
      </c>
      <c r="P392" s="95" t="s">
        <v>2072</v>
      </c>
      <c r="Q392" s="95" t="s">
        <v>31</v>
      </c>
      <c r="R392" s="95" t="s">
        <v>2304</v>
      </c>
      <c r="S392" s="93">
        <v>42674</v>
      </c>
      <c r="T392" s="93">
        <v>42674</v>
      </c>
      <c r="U392" s="95" t="s">
        <v>2061</v>
      </c>
      <c r="V392" s="95" t="s">
        <v>31</v>
      </c>
    </row>
    <row r="393" spans="1:22" ht="15.75" x14ac:dyDescent="0.3">
      <c r="A393" s="95" t="s">
        <v>370</v>
      </c>
      <c r="B393" s="95" t="s">
        <v>2032</v>
      </c>
      <c r="C393" s="95" t="s">
        <v>1879</v>
      </c>
      <c r="D393" s="95" t="s">
        <v>1880</v>
      </c>
      <c r="E393" s="95" t="s">
        <v>2038</v>
      </c>
      <c r="F393" s="95" t="s">
        <v>2123</v>
      </c>
      <c r="G393" s="95" t="s">
        <v>31</v>
      </c>
      <c r="H393" s="95" t="s">
        <v>1883</v>
      </c>
      <c r="I393" s="95" t="s">
        <v>1880</v>
      </c>
      <c r="J393" s="95" t="s">
        <v>1884</v>
      </c>
      <c r="K393" s="95" t="s">
        <v>1885</v>
      </c>
      <c r="L393" s="97">
        <v>492.23</v>
      </c>
      <c r="M393" s="95" t="s">
        <v>1886</v>
      </c>
      <c r="N393" s="95" t="s">
        <v>2305</v>
      </c>
      <c r="O393" s="95" t="s">
        <v>31</v>
      </c>
      <c r="P393" s="95" t="s">
        <v>2125</v>
      </c>
      <c r="Q393" s="95" t="s">
        <v>31</v>
      </c>
      <c r="R393" s="95" t="s">
        <v>2306</v>
      </c>
      <c r="S393" s="93">
        <v>42674</v>
      </c>
      <c r="T393" s="93">
        <v>42674</v>
      </c>
      <c r="U393" s="95" t="s">
        <v>2061</v>
      </c>
      <c r="V393" s="95" t="s">
        <v>31</v>
      </c>
    </row>
    <row r="394" spans="1:22" ht="15.75" x14ac:dyDescent="0.3">
      <c r="A394" s="95" t="s">
        <v>370</v>
      </c>
      <c r="B394" s="95" t="s">
        <v>2032</v>
      </c>
      <c r="C394" s="95" t="s">
        <v>1879</v>
      </c>
      <c r="D394" s="95" t="s">
        <v>1880</v>
      </c>
      <c r="E394" s="95" t="s">
        <v>2038</v>
      </c>
      <c r="F394" s="95" t="s">
        <v>2062</v>
      </c>
      <c r="G394" s="95" t="s">
        <v>31</v>
      </c>
      <c r="H394" s="95" t="s">
        <v>1883</v>
      </c>
      <c r="I394" s="95" t="s">
        <v>1880</v>
      </c>
      <c r="J394" s="95" t="s">
        <v>1884</v>
      </c>
      <c r="K394" s="95" t="s">
        <v>1885</v>
      </c>
      <c r="L394" s="96">
        <v>23966.68</v>
      </c>
      <c r="M394" s="95" t="s">
        <v>1886</v>
      </c>
      <c r="N394" s="95" t="s">
        <v>2307</v>
      </c>
      <c r="O394" s="95" t="s">
        <v>31</v>
      </c>
      <c r="P394" s="95" t="s">
        <v>2064</v>
      </c>
      <c r="Q394" s="95" t="s">
        <v>31</v>
      </c>
      <c r="R394" s="95" t="s">
        <v>2308</v>
      </c>
      <c r="S394" s="93">
        <v>42490</v>
      </c>
      <c r="T394" s="93">
        <v>42490</v>
      </c>
      <c r="U394" s="95" t="s">
        <v>2061</v>
      </c>
      <c r="V394" s="95" t="s">
        <v>31</v>
      </c>
    </row>
    <row r="395" spans="1:22" ht="15.75" x14ac:dyDescent="0.3">
      <c r="A395" s="95" t="s">
        <v>370</v>
      </c>
      <c r="B395" s="95" t="s">
        <v>2032</v>
      </c>
      <c r="C395" s="95" t="s">
        <v>1879</v>
      </c>
      <c r="D395" s="95" t="s">
        <v>1880</v>
      </c>
      <c r="E395" s="95" t="s">
        <v>2038</v>
      </c>
      <c r="F395" s="95" t="s">
        <v>2062</v>
      </c>
      <c r="G395" s="95" t="s">
        <v>31</v>
      </c>
      <c r="H395" s="95" t="s">
        <v>1883</v>
      </c>
      <c r="I395" s="95" t="s">
        <v>1880</v>
      </c>
      <c r="J395" s="95" t="s">
        <v>1884</v>
      </c>
      <c r="K395" s="95" t="s">
        <v>1885</v>
      </c>
      <c r="L395" s="96">
        <v>62.12</v>
      </c>
      <c r="M395" s="95" t="s">
        <v>1886</v>
      </c>
      <c r="N395" s="95" t="s">
        <v>2307</v>
      </c>
      <c r="O395" s="95" t="s">
        <v>31</v>
      </c>
      <c r="P395" s="95" t="s">
        <v>2064</v>
      </c>
      <c r="Q395" s="95" t="s">
        <v>31</v>
      </c>
      <c r="R395" s="95" t="s">
        <v>2308</v>
      </c>
      <c r="S395" s="93">
        <v>42521</v>
      </c>
      <c r="T395" s="93">
        <v>42521</v>
      </c>
      <c r="U395" s="95" t="s">
        <v>2061</v>
      </c>
      <c r="V395" s="95" t="s">
        <v>31</v>
      </c>
    </row>
    <row r="396" spans="1:22" ht="15.75" x14ac:dyDescent="0.3">
      <c r="A396" s="95" t="s">
        <v>370</v>
      </c>
      <c r="B396" s="95" t="s">
        <v>2032</v>
      </c>
      <c r="C396" s="95" t="s">
        <v>1879</v>
      </c>
      <c r="D396" s="95" t="s">
        <v>1880</v>
      </c>
      <c r="E396" s="95" t="s">
        <v>2038</v>
      </c>
      <c r="F396" s="95" t="s">
        <v>2062</v>
      </c>
      <c r="G396" s="95" t="s">
        <v>31</v>
      </c>
      <c r="H396" s="95" t="s">
        <v>1883</v>
      </c>
      <c r="I396" s="95" t="s">
        <v>1880</v>
      </c>
      <c r="J396" s="95" t="s">
        <v>1884</v>
      </c>
      <c r="K396" s="95" t="s">
        <v>1885</v>
      </c>
      <c r="L396" s="96">
        <v>158.54</v>
      </c>
      <c r="M396" s="95" t="s">
        <v>1886</v>
      </c>
      <c r="N396" s="95" t="s">
        <v>2307</v>
      </c>
      <c r="O396" s="95" t="s">
        <v>31</v>
      </c>
      <c r="P396" s="95" t="s">
        <v>2064</v>
      </c>
      <c r="Q396" s="95" t="s">
        <v>31</v>
      </c>
      <c r="R396" s="95" t="s">
        <v>2308</v>
      </c>
      <c r="S396" s="93">
        <v>42551</v>
      </c>
      <c r="T396" s="93">
        <v>42551</v>
      </c>
      <c r="U396" s="95" t="s">
        <v>2061</v>
      </c>
      <c r="V396" s="95" t="s">
        <v>31</v>
      </c>
    </row>
    <row r="397" spans="1:22" ht="15.75" x14ac:dyDescent="0.3">
      <c r="A397" s="95" t="s">
        <v>370</v>
      </c>
      <c r="B397" s="95" t="s">
        <v>2032</v>
      </c>
      <c r="C397" s="95" t="s">
        <v>1879</v>
      </c>
      <c r="D397" s="95" t="s">
        <v>1880</v>
      </c>
      <c r="E397" s="95" t="s">
        <v>2038</v>
      </c>
      <c r="F397" s="95" t="s">
        <v>2062</v>
      </c>
      <c r="G397" s="95" t="s">
        <v>31</v>
      </c>
      <c r="H397" s="95" t="s">
        <v>1883</v>
      </c>
      <c r="I397" s="95" t="s">
        <v>1880</v>
      </c>
      <c r="J397" s="95" t="s">
        <v>1884</v>
      </c>
      <c r="K397" s="95" t="s">
        <v>1885</v>
      </c>
      <c r="L397" s="96">
        <v>0.85</v>
      </c>
      <c r="M397" s="95" t="s">
        <v>1886</v>
      </c>
      <c r="N397" s="95" t="s">
        <v>2307</v>
      </c>
      <c r="O397" s="95" t="s">
        <v>31</v>
      </c>
      <c r="P397" s="95" t="s">
        <v>2064</v>
      </c>
      <c r="Q397" s="95" t="s">
        <v>31</v>
      </c>
      <c r="R397" s="95" t="s">
        <v>2308</v>
      </c>
      <c r="S397" s="93">
        <v>42582</v>
      </c>
      <c r="T397" s="93">
        <v>42582</v>
      </c>
      <c r="U397" s="95" t="s">
        <v>2061</v>
      </c>
      <c r="V397" s="95" t="s">
        <v>31</v>
      </c>
    </row>
    <row r="398" spans="1:22" ht="15.75" x14ac:dyDescent="0.3">
      <c r="A398" s="95" t="s">
        <v>370</v>
      </c>
      <c r="B398" s="95" t="s">
        <v>2032</v>
      </c>
      <c r="C398" s="95" t="s">
        <v>1879</v>
      </c>
      <c r="D398" s="95" t="s">
        <v>1880</v>
      </c>
      <c r="E398" s="95" t="s">
        <v>2038</v>
      </c>
      <c r="F398" s="95" t="s">
        <v>2062</v>
      </c>
      <c r="G398" s="95" t="s">
        <v>31</v>
      </c>
      <c r="H398" s="95" t="s">
        <v>1883</v>
      </c>
      <c r="I398" s="95" t="s">
        <v>1880</v>
      </c>
      <c r="J398" s="95" t="s">
        <v>1884</v>
      </c>
      <c r="K398" s="95" t="s">
        <v>1885</v>
      </c>
      <c r="L398" s="96">
        <v>602.4</v>
      </c>
      <c r="M398" s="95" t="s">
        <v>1886</v>
      </c>
      <c r="N398" s="95" t="s">
        <v>2307</v>
      </c>
      <c r="O398" s="95" t="s">
        <v>31</v>
      </c>
      <c r="P398" s="95" t="s">
        <v>2064</v>
      </c>
      <c r="Q398" s="95" t="s">
        <v>31</v>
      </c>
      <c r="R398" s="95" t="s">
        <v>2308</v>
      </c>
      <c r="S398" s="93">
        <v>42613</v>
      </c>
      <c r="T398" s="93">
        <v>42613</v>
      </c>
      <c r="U398" s="95" t="s">
        <v>2061</v>
      </c>
      <c r="V398" s="95" t="s">
        <v>31</v>
      </c>
    </row>
    <row r="399" spans="1:22" ht="15.75" x14ac:dyDescent="0.3">
      <c r="A399" s="95" t="s">
        <v>370</v>
      </c>
      <c r="B399" s="95" t="s">
        <v>2032</v>
      </c>
      <c r="C399" s="95" t="s">
        <v>1879</v>
      </c>
      <c r="D399" s="95" t="s">
        <v>1880</v>
      </c>
      <c r="E399" s="95" t="s">
        <v>2038</v>
      </c>
      <c r="F399" s="95" t="s">
        <v>2123</v>
      </c>
      <c r="G399" s="95" t="s">
        <v>31</v>
      </c>
      <c r="H399" s="95" t="s">
        <v>1883</v>
      </c>
      <c r="I399" s="95" t="s">
        <v>1880</v>
      </c>
      <c r="J399" s="95" t="s">
        <v>1884</v>
      </c>
      <c r="K399" s="95" t="s">
        <v>1885</v>
      </c>
      <c r="L399" s="97">
        <v>492.23</v>
      </c>
      <c r="M399" s="95" t="s">
        <v>1886</v>
      </c>
      <c r="N399" s="95" t="s">
        <v>2309</v>
      </c>
      <c r="O399" s="95" t="s">
        <v>31</v>
      </c>
      <c r="P399" s="95" t="s">
        <v>2125</v>
      </c>
      <c r="Q399" s="95" t="s">
        <v>31</v>
      </c>
      <c r="R399" s="95" t="s">
        <v>2310</v>
      </c>
      <c r="S399" s="93">
        <v>42674</v>
      </c>
      <c r="T399" s="93">
        <v>42674</v>
      </c>
      <c r="U399" s="95" t="s">
        <v>2061</v>
      </c>
      <c r="V399" s="95" t="s">
        <v>31</v>
      </c>
    </row>
    <row r="400" spans="1:22" ht="15.75" x14ac:dyDescent="0.3">
      <c r="A400" s="95" t="s">
        <v>370</v>
      </c>
      <c r="B400" s="95" t="s">
        <v>2032</v>
      </c>
      <c r="C400" s="95" t="s">
        <v>1879</v>
      </c>
      <c r="D400" s="95" t="s">
        <v>1880</v>
      </c>
      <c r="E400" s="95" t="s">
        <v>2038</v>
      </c>
      <c r="F400" s="95" t="s">
        <v>2123</v>
      </c>
      <c r="G400" s="95" t="s">
        <v>31</v>
      </c>
      <c r="H400" s="95" t="s">
        <v>1883</v>
      </c>
      <c r="I400" s="95" t="s">
        <v>1880</v>
      </c>
      <c r="J400" s="95" t="s">
        <v>1884</v>
      </c>
      <c r="K400" s="95" t="s">
        <v>1885</v>
      </c>
      <c r="L400" s="97">
        <v>492.23</v>
      </c>
      <c r="M400" s="95" t="s">
        <v>1886</v>
      </c>
      <c r="N400" s="95" t="s">
        <v>2311</v>
      </c>
      <c r="O400" s="95" t="s">
        <v>31</v>
      </c>
      <c r="P400" s="95" t="s">
        <v>2125</v>
      </c>
      <c r="Q400" s="95" t="s">
        <v>31</v>
      </c>
      <c r="R400" s="95" t="s">
        <v>2312</v>
      </c>
      <c r="S400" s="93">
        <v>42674</v>
      </c>
      <c r="T400" s="93">
        <v>42674</v>
      </c>
      <c r="U400" s="95" t="s">
        <v>2061</v>
      </c>
      <c r="V400" s="95" t="s">
        <v>31</v>
      </c>
    </row>
    <row r="401" spans="1:22" ht="15.75" x14ac:dyDescent="0.3">
      <c r="A401" s="95" t="s">
        <v>370</v>
      </c>
      <c r="B401" s="95" t="s">
        <v>2032</v>
      </c>
      <c r="C401" s="95" t="s">
        <v>1879</v>
      </c>
      <c r="D401" s="95" t="s">
        <v>1880</v>
      </c>
      <c r="E401" s="95" t="s">
        <v>2038</v>
      </c>
      <c r="F401" s="95" t="s">
        <v>2054</v>
      </c>
      <c r="G401" s="95" t="s">
        <v>31</v>
      </c>
      <c r="H401" s="95" t="s">
        <v>1883</v>
      </c>
      <c r="I401" s="95" t="s">
        <v>1880</v>
      </c>
      <c r="J401" s="95" t="s">
        <v>1884</v>
      </c>
      <c r="K401" s="95" t="s">
        <v>1885</v>
      </c>
      <c r="L401" s="97">
        <v>489.71</v>
      </c>
      <c r="M401" s="95" t="s">
        <v>1886</v>
      </c>
      <c r="N401" s="95" t="s">
        <v>2055</v>
      </c>
      <c r="O401" s="95" t="s">
        <v>31</v>
      </c>
      <c r="P401" s="95" t="s">
        <v>2056</v>
      </c>
      <c r="Q401" s="95" t="s">
        <v>31</v>
      </c>
      <c r="R401" s="95" t="s">
        <v>2057</v>
      </c>
      <c r="S401" s="93">
        <v>43008</v>
      </c>
      <c r="T401" s="93">
        <v>43008</v>
      </c>
      <c r="U401" s="95" t="s">
        <v>2043</v>
      </c>
      <c r="V401" s="95" t="s">
        <v>31</v>
      </c>
    </row>
    <row r="402" spans="1:22" ht="15.75" x14ac:dyDescent="0.3">
      <c r="A402" s="95" t="s">
        <v>370</v>
      </c>
      <c r="B402" s="95" t="s">
        <v>2032</v>
      </c>
      <c r="C402" s="95" t="s">
        <v>1879</v>
      </c>
      <c r="D402" s="95" t="s">
        <v>1880</v>
      </c>
      <c r="E402" s="95" t="s">
        <v>2038</v>
      </c>
      <c r="F402" s="95" t="s">
        <v>2123</v>
      </c>
      <c r="G402" s="95" t="s">
        <v>31</v>
      </c>
      <c r="H402" s="95" t="s">
        <v>1883</v>
      </c>
      <c r="I402" s="95" t="s">
        <v>1880</v>
      </c>
      <c r="J402" s="95" t="s">
        <v>1884</v>
      </c>
      <c r="K402" s="95" t="s">
        <v>1885</v>
      </c>
      <c r="L402" s="97">
        <v>478.55</v>
      </c>
      <c r="M402" s="95" t="s">
        <v>1886</v>
      </c>
      <c r="N402" s="95" t="s">
        <v>2313</v>
      </c>
      <c r="O402" s="95" t="s">
        <v>31</v>
      </c>
      <c r="P402" s="95" t="s">
        <v>2125</v>
      </c>
      <c r="Q402" s="95" t="s">
        <v>31</v>
      </c>
      <c r="R402" s="95" t="s">
        <v>2314</v>
      </c>
      <c r="S402" s="93">
        <v>42674</v>
      </c>
      <c r="T402" s="93">
        <v>42674</v>
      </c>
      <c r="U402" s="95" t="s">
        <v>2061</v>
      </c>
      <c r="V402" s="95" t="s">
        <v>31</v>
      </c>
    </row>
    <row r="403" spans="1:22" ht="15.75" x14ac:dyDescent="0.3">
      <c r="A403" s="95" t="s">
        <v>370</v>
      </c>
      <c r="B403" s="95" t="s">
        <v>2032</v>
      </c>
      <c r="C403" s="95" t="s">
        <v>1879</v>
      </c>
      <c r="D403" s="95" t="s">
        <v>1880</v>
      </c>
      <c r="E403" s="95" t="s">
        <v>2038</v>
      </c>
      <c r="F403" s="95" t="s">
        <v>2123</v>
      </c>
      <c r="G403" s="95" t="s">
        <v>31</v>
      </c>
      <c r="H403" s="95" t="s">
        <v>1883</v>
      </c>
      <c r="I403" s="95" t="s">
        <v>1880</v>
      </c>
      <c r="J403" s="95" t="s">
        <v>1884</v>
      </c>
      <c r="K403" s="95" t="s">
        <v>1885</v>
      </c>
      <c r="L403" s="97">
        <v>478.55</v>
      </c>
      <c r="M403" s="95" t="s">
        <v>1886</v>
      </c>
      <c r="N403" s="95" t="s">
        <v>2315</v>
      </c>
      <c r="O403" s="95" t="s">
        <v>31</v>
      </c>
      <c r="P403" s="95" t="s">
        <v>2125</v>
      </c>
      <c r="Q403" s="95" t="s">
        <v>31</v>
      </c>
      <c r="R403" s="95" t="s">
        <v>2316</v>
      </c>
      <c r="S403" s="93">
        <v>42674</v>
      </c>
      <c r="T403" s="93">
        <v>42674</v>
      </c>
      <c r="U403" s="95" t="s">
        <v>2061</v>
      </c>
      <c r="V403" s="95" t="s">
        <v>31</v>
      </c>
    </row>
    <row r="404" spans="1:22" ht="15.75" x14ac:dyDescent="0.3">
      <c r="A404" s="95" t="s">
        <v>370</v>
      </c>
      <c r="B404" s="95" t="s">
        <v>2032</v>
      </c>
      <c r="C404" s="95" t="s">
        <v>1879</v>
      </c>
      <c r="D404" s="95" t="s">
        <v>1880</v>
      </c>
      <c r="E404" s="95" t="s">
        <v>2038</v>
      </c>
      <c r="F404" s="95" t="s">
        <v>2123</v>
      </c>
      <c r="G404" s="95" t="s">
        <v>31</v>
      </c>
      <c r="H404" s="95" t="s">
        <v>1883</v>
      </c>
      <c r="I404" s="95" t="s">
        <v>1880</v>
      </c>
      <c r="J404" s="95" t="s">
        <v>1884</v>
      </c>
      <c r="K404" s="95" t="s">
        <v>1885</v>
      </c>
      <c r="L404" s="97">
        <v>478.55</v>
      </c>
      <c r="M404" s="95" t="s">
        <v>1886</v>
      </c>
      <c r="N404" s="95" t="s">
        <v>2317</v>
      </c>
      <c r="O404" s="95" t="s">
        <v>31</v>
      </c>
      <c r="P404" s="95" t="s">
        <v>2125</v>
      </c>
      <c r="Q404" s="95" t="s">
        <v>31</v>
      </c>
      <c r="R404" s="95" t="s">
        <v>2318</v>
      </c>
      <c r="S404" s="93">
        <v>42674</v>
      </c>
      <c r="T404" s="93">
        <v>42674</v>
      </c>
      <c r="U404" s="95" t="s">
        <v>2061</v>
      </c>
      <c r="V404" s="95" t="s">
        <v>31</v>
      </c>
    </row>
    <row r="405" spans="1:22" ht="15.75" x14ac:dyDescent="0.3">
      <c r="A405" s="95" t="s">
        <v>370</v>
      </c>
      <c r="B405" s="95" t="s">
        <v>2032</v>
      </c>
      <c r="C405" s="95" t="s">
        <v>1879</v>
      </c>
      <c r="D405" s="95" t="s">
        <v>1880</v>
      </c>
      <c r="E405" s="95" t="s">
        <v>2038</v>
      </c>
      <c r="F405" s="95" t="s">
        <v>2062</v>
      </c>
      <c r="G405" s="95" t="s">
        <v>31</v>
      </c>
      <c r="H405" s="95" t="s">
        <v>1883</v>
      </c>
      <c r="I405" s="95" t="s">
        <v>1880</v>
      </c>
      <c r="J405" s="95" t="s">
        <v>1884</v>
      </c>
      <c r="K405" s="95" t="s">
        <v>1885</v>
      </c>
      <c r="L405" s="96">
        <v>23966.68</v>
      </c>
      <c r="M405" s="95" t="s">
        <v>1886</v>
      </c>
      <c r="N405" s="95" t="s">
        <v>2319</v>
      </c>
      <c r="O405" s="95" t="s">
        <v>31</v>
      </c>
      <c r="P405" s="95" t="s">
        <v>2064</v>
      </c>
      <c r="Q405" s="95" t="s">
        <v>31</v>
      </c>
      <c r="R405" s="95" t="s">
        <v>2320</v>
      </c>
      <c r="S405" s="93">
        <v>42490</v>
      </c>
      <c r="T405" s="93">
        <v>42490</v>
      </c>
      <c r="U405" s="95" t="s">
        <v>2061</v>
      </c>
      <c r="V405" s="95" t="s">
        <v>31</v>
      </c>
    </row>
    <row r="406" spans="1:22" ht="15.75" x14ac:dyDescent="0.3">
      <c r="A406" s="95" t="s">
        <v>370</v>
      </c>
      <c r="B406" s="95" t="s">
        <v>2032</v>
      </c>
      <c r="C406" s="95" t="s">
        <v>1879</v>
      </c>
      <c r="D406" s="95" t="s">
        <v>1880</v>
      </c>
      <c r="E406" s="95" t="s">
        <v>2038</v>
      </c>
      <c r="F406" s="95" t="s">
        <v>2062</v>
      </c>
      <c r="G406" s="95" t="s">
        <v>31</v>
      </c>
      <c r="H406" s="95" t="s">
        <v>1883</v>
      </c>
      <c r="I406" s="95" t="s">
        <v>1880</v>
      </c>
      <c r="J406" s="95" t="s">
        <v>1884</v>
      </c>
      <c r="K406" s="95" t="s">
        <v>1885</v>
      </c>
      <c r="L406" s="96">
        <v>62.12</v>
      </c>
      <c r="M406" s="95" t="s">
        <v>1886</v>
      </c>
      <c r="N406" s="95" t="s">
        <v>2319</v>
      </c>
      <c r="O406" s="95" t="s">
        <v>31</v>
      </c>
      <c r="P406" s="95" t="s">
        <v>2064</v>
      </c>
      <c r="Q406" s="95" t="s">
        <v>31</v>
      </c>
      <c r="R406" s="95" t="s">
        <v>2320</v>
      </c>
      <c r="S406" s="93">
        <v>42521</v>
      </c>
      <c r="T406" s="93">
        <v>42521</v>
      </c>
      <c r="U406" s="95" t="s">
        <v>2061</v>
      </c>
      <c r="V406" s="95" t="s">
        <v>31</v>
      </c>
    </row>
    <row r="407" spans="1:22" ht="15.75" x14ac:dyDescent="0.3">
      <c r="A407" s="95" t="s">
        <v>370</v>
      </c>
      <c r="B407" s="95" t="s">
        <v>2032</v>
      </c>
      <c r="C407" s="95" t="s">
        <v>1879</v>
      </c>
      <c r="D407" s="95" t="s">
        <v>1880</v>
      </c>
      <c r="E407" s="95" t="s">
        <v>2038</v>
      </c>
      <c r="F407" s="95" t="s">
        <v>2062</v>
      </c>
      <c r="G407" s="95" t="s">
        <v>31</v>
      </c>
      <c r="H407" s="95" t="s">
        <v>1883</v>
      </c>
      <c r="I407" s="95" t="s">
        <v>1880</v>
      </c>
      <c r="J407" s="95" t="s">
        <v>1884</v>
      </c>
      <c r="K407" s="95" t="s">
        <v>1885</v>
      </c>
      <c r="L407" s="96">
        <v>158.54</v>
      </c>
      <c r="M407" s="95" t="s">
        <v>1886</v>
      </c>
      <c r="N407" s="95" t="s">
        <v>2319</v>
      </c>
      <c r="O407" s="95" t="s">
        <v>31</v>
      </c>
      <c r="P407" s="95" t="s">
        <v>2064</v>
      </c>
      <c r="Q407" s="95" t="s">
        <v>31</v>
      </c>
      <c r="R407" s="95" t="s">
        <v>2320</v>
      </c>
      <c r="S407" s="93">
        <v>42551</v>
      </c>
      <c r="T407" s="93">
        <v>42551</v>
      </c>
      <c r="U407" s="95" t="s">
        <v>2061</v>
      </c>
      <c r="V407" s="95" t="s">
        <v>31</v>
      </c>
    </row>
    <row r="408" spans="1:22" ht="15.75" x14ac:dyDescent="0.3">
      <c r="A408" s="95" t="s">
        <v>370</v>
      </c>
      <c r="B408" s="95" t="s">
        <v>2032</v>
      </c>
      <c r="C408" s="95" t="s">
        <v>1879</v>
      </c>
      <c r="D408" s="95" t="s">
        <v>1880</v>
      </c>
      <c r="E408" s="95" t="s">
        <v>2038</v>
      </c>
      <c r="F408" s="95" t="s">
        <v>2062</v>
      </c>
      <c r="G408" s="95" t="s">
        <v>31</v>
      </c>
      <c r="H408" s="95" t="s">
        <v>1883</v>
      </c>
      <c r="I408" s="95" t="s">
        <v>1880</v>
      </c>
      <c r="J408" s="95" t="s">
        <v>1884</v>
      </c>
      <c r="K408" s="95" t="s">
        <v>1885</v>
      </c>
      <c r="L408" s="96">
        <v>0.85</v>
      </c>
      <c r="M408" s="95" t="s">
        <v>1886</v>
      </c>
      <c r="N408" s="95" t="s">
        <v>2319</v>
      </c>
      <c r="O408" s="95" t="s">
        <v>31</v>
      </c>
      <c r="P408" s="95" t="s">
        <v>2064</v>
      </c>
      <c r="Q408" s="95" t="s">
        <v>31</v>
      </c>
      <c r="R408" s="95" t="s">
        <v>2320</v>
      </c>
      <c r="S408" s="93">
        <v>42582</v>
      </c>
      <c r="T408" s="93">
        <v>42582</v>
      </c>
      <c r="U408" s="95" t="s">
        <v>2061</v>
      </c>
      <c r="V408" s="95" t="s">
        <v>31</v>
      </c>
    </row>
    <row r="409" spans="1:22" ht="15.75" x14ac:dyDescent="0.3">
      <c r="A409" s="95" t="s">
        <v>370</v>
      </c>
      <c r="B409" s="95" t="s">
        <v>2032</v>
      </c>
      <c r="C409" s="95" t="s">
        <v>1879</v>
      </c>
      <c r="D409" s="95" t="s">
        <v>1880</v>
      </c>
      <c r="E409" s="95" t="s">
        <v>2038</v>
      </c>
      <c r="F409" s="95" t="s">
        <v>2062</v>
      </c>
      <c r="G409" s="95" t="s">
        <v>31</v>
      </c>
      <c r="H409" s="95" t="s">
        <v>1883</v>
      </c>
      <c r="I409" s="95" t="s">
        <v>1880</v>
      </c>
      <c r="J409" s="95" t="s">
        <v>1884</v>
      </c>
      <c r="K409" s="95" t="s">
        <v>1885</v>
      </c>
      <c r="L409" s="96">
        <v>602.4</v>
      </c>
      <c r="M409" s="95" t="s">
        <v>1886</v>
      </c>
      <c r="N409" s="95" t="s">
        <v>2319</v>
      </c>
      <c r="O409" s="95" t="s">
        <v>31</v>
      </c>
      <c r="P409" s="95" t="s">
        <v>2064</v>
      </c>
      <c r="Q409" s="95" t="s">
        <v>31</v>
      </c>
      <c r="R409" s="95" t="s">
        <v>2320</v>
      </c>
      <c r="S409" s="93">
        <v>42613</v>
      </c>
      <c r="T409" s="93">
        <v>42613</v>
      </c>
      <c r="U409" s="95" t="s">
        <v>2061</v>
      </c>
      <c r="V409" s="95" t="s">
        <v>31</v>
      </c>
    </row>
    <row r="410" spans="1:22" ht="15.75" x14ac:dyDescent="0.3">
      <c r="A410" s="95" t="s">
        <v>370</v>
      </c>
      <c r="B410" s="95" t="s">
        <v>2032</v>
      </c>
      <c r="C410" s="95" t="s">
        <v>1879</v>
      </c>
      <c r="D410" s="95" t="s">
        <v>1880</v>
      </c>
      <c r="E410" s="95" t="s">
        <v>2038</v>
      </c>
      <c r="F410" s="95" t="s">
        <v>2123</v>
      </c>
      <c r="G410" s="95" t="s">
        <v>31</v>
      </c>
      <c r="H410" s="95" t="s">
        <v>1883</v>
      </c>
      <c r="I410" s="95" t="s">
        <v>1880</v>
      </c>
      <c r="J410" s="95" t="s">
        <v>1884</v>
      </c>
      <c r="K410" s="95" t="s">
        <v>1885</v>
      </c>
      <c r="L410" s="97">
        <v>478.55</v>
      </c>
      <c r="M410" s="95" t="s">
        <v>1886</v>
      </c>
      <c r="N410" s="95" t="s">
        <v>2321</v>
      </c>
      <c r="O410" s="95" t="s">
        <v>31</v>
      </c>
      <c r="P410" s="95" t="s">
        <v>2125</v>
      </c>
      <c r="Q410" s="95" t="s">
        <v>31</v>
      </c>
      <c r="R410" s="95" t="s">
        <v>2322</v>
      </c>
      <c r="S410" s="93">
        <v>42674</v>
      </c>
      <c r="T410" s="93">
        <v>42674</v>
      </c>
      <c r="U410" s="95" t="s">
        <v>2061</v>
      </c>
      <c r="V410" s="95" t="s">
        <v>31</v>
      </c>
    </row>
    <row r="411" spans="1:22" ht="15.75" x14ac:dyDescent="0.3">
      <c r="A411" s="95" t="s">
        <v>370</v>
      </c>
      <c r="B411" s="95" t="s">
        <v>2032</v>
      </c>
      <c r="C411" s="95" t="s">
        <v>1879</v>
      </c>
      <c r="D411" s="95" t="s">
        <v>1880</v>
      </c>
      <c r="E411" s="95" t="s">
        <v>2038</v>
      </c>
      <c r="F411" s="95" t="s">
        <v>2123</v>
      </c>
      <c r="G411" s="95" t="s">
        <v>31</v>
      </c>
      <c r="H411" s="95" t="s">
        <v>1883</v>
      </c>
      <c r="I411" s="95" t="s">
        <v>1880</v>
      </c>
      <c r="J411" s="95" t="s">
        <v>1884</v>
      </c>
      <c r="K411" s="95" t="s">
        <v>1885</v>
      </c>
      <c r="L411" s="97">
        <v>478.55</v>
      </c>
      <c r="M411" s="95" t="s">
        <v>1886</v>
      </c>
      <c r="N411" s="95" t="s">
        <v>2323</v>
      </c>
      <c r="O411" s="95" t="s">
        <v>31</v>
      </c>
      <c r="P411" s="95" t="s">
        <v>2125</v>
      </c>
      <c r="Q411" s="95" t="s">
        <v>31</v>
      </c>
      <c r="R411" s="95" t="s">
        <v>2324</v>
      </c>
      <c r="S411" s="93">
        <v>42674</v>
      </c>
      <c r="T411" s="93">
        <v>42674</v>
      </c>
      <c r="U411" s="95" t="s">
        <v>2061</v>
      </c>
      <c r="V411" s="95" t="s">
        <v>31</v>
      </c>
    </row>
    <row r="412" spans="1:22" ht="15.75" x14ac:dyDescent="0.3">
      <c r="A412" s="95" t="s">
        <v>370</v>
      </c>
      <c r="B412" s="95" t="s">
        <v>2032</v>
      </c>
      <c r="C412" s="95" t="s">
        <v>1879</v>
      </c>
      <c r="D412" s="95" t="s">
        <v>1880</v>
      </c>
      <c r="E412" s="95" t="s">
        <v>2038</v>
      </c>
      <c r="F412" s="95" t="s">
        <v>2123</v>
      </c>
      <c r="G412" s="95" t="s">
        <v>31</v>
      </c>
      <c r="H412" s="95" t="s">
        <v>1883</v>
      </c>
      <c r="I412" s="95" t="s">
        <v>1880</v>
      </c>
      <c r="J412" s="95" t="s">
        <v>1884</v>
      </c>
      <c r="K412" s="95" t="s">
        <v>1885</v>
      </c>
      <c r="L412" s="97">
        <v>478.55</v>
      </c>
      <c r="M412" s="95" t="s">
        <v>1886</v>
      </c>
      <c r="N412" s="95" t="s">
        <v>2325</v>
      </c>
      <c r="O412" s="95" t="s">
        <v>31</v>
      </c>
      <c r="P412" s="95" t="s">
        <v>2125</v>
      </c>
      <c r="Q412" s="95" t="s">
        <v>31</v>
      </c>
      <c r="R412" s="95" t="s">
        <v>2326</v>
      </c>
      <c r="S412" s="93">
        <v>42674</v>
      </c>
      <c r="T412" s="93">
        <v>42674</v>
      </c>
      <c r="U412" s="95" t="s">
        <v>2061</v>
      </c>
      <c r="V412" s="95" t="s">
        <v>31</v>
      </c>
    </row>
    <row r="413" spans="1:22" ht="15.75" x14ac:dyDescent="0.3">
      <c r="A413" s="95" t="s">
        <v>370</v>
      </c>
      <c r="B413" s="95" t="s">
        <v>2032</v>
      </c>
      <c r="C413" s="95" t="s">
        <v>1879</v>
      </c>
      <c r="D413" s="95" t="s">
        <v>1880</v>
      </c>
      <c r="E413" s="95" t="s">
        <v>2038</v>
      </c>
      <c r="F413" s="95" t="s">
        <v>2062</v>
      </c>
      <c r="G413" s="95" t="s">
        <v>31</v>
      </c>
      <c r="H413" s="95" t="s">
        <v>1883</v>
      </c>
      <c r="I413" s="95" t="s">
        <v>1880</v>
      </c>
      <c r="J413" s="95" t="s">
        <v>1884</v>
      </c>
      <c r="K413" s="95" t="s">
        <v>1885</v>
      </c>
      <c r="L413" s="97">
        <v>471.35</v>
      </c>
      <c r="M413" s="95" t="s">
        <v>1886</v>
      </c>
      <c r="N413" s="95" t="s">
        <v>2063</v>
      </c>
      <c r="O413" s="95" t="s">
        <v>31</v>
      </c>
      <c r="P413" s="95" t="s">
        <v>2064</v>
      </c>
      <c r="Q413" s="95" t="s">
        <v>31</v>
      </c>
      <c r="R413" s="95" t="s">
        <v>2065</v>
      </c>
      <c r="S413" s="93">
        <v>42947</v>
      </c>
      <c r="T413" s="93">
        <v>42947</v>
      </c>
      <c r="U413" s="95" t="s">
        <v>2043</v>
      </c>
      <c r="V413" s="95" t="s">
        <v>31</v>
      </c>
    </row>
    <row r="414" spans="1:22" ht="15.75" x14ac:dyDescent="0.3">
      <c r="A414" s="95" t="s">
        <v>370</v>
      </c>
      <c r="B414" s="95" t="s">
        <v>2032</v>
      </c>
      <c r="C414" s="95" t="s">
        <v>1879</v>
      </c>
      <c r="D414" s="95" t="s">
        <v>1880</v>
      </c>
      <c r="E414" s="95" t="s">
        <v>2038</v>
      </c>
      <c r="F414" s="95" t="s">
        <v>2062</v>
      </c>
      <c r="G414" s="95" t="s">
        <v>31</v>
      </c>
      <c r="H414" s="95" t="s">
        <v>1883</v>
      </c>
      <c r="I414" s="95" t="s">
        <v>1880</v>
      </c>
      <c r="J414" s="95" t="s">
        <v>1884</v>
      </c>
      <c r="K414" s="95" t="s">
        <v>1885</v>
      </c>
      <c r="L414" s="97">
        <v>471.35</v>
      </c>
      <c r="M414" s="95" t="s">
        <v>1886</v>
      </c>
      <c r="N414" s="95" t="s">
        <v>2066</v>
      </c>
      <c r="O414" s="95" t="s">
        <v>31</v>
      </c>
      <c r="P414" s="95" t="s">
        <v>2064</v>
      </c>
      <c r="Q414" s="95" t="s">
        <v>31</v>
      </c>
      <c r="R414" s="95" t="s">
        <v>2067</v>
      </c>
      <c r="S414" s="93">
        <v>42947</v>
      </c>
      <c r="T414" s="93">
        <v>42947</v>
      </c>
      <c r="U414" s="95" t="s">
        <v>2043</v>
      </c>
      <c r="V414" s="95" t="s">
        <v>31</v>
      </c>
    </row>
    <row r="415" spans="1:22" ht="15.75" x14ac:dyDescent="0.3">
      <c r="A415" s="95" t="s">
        <v>370</v>
      </c>
      <c r="B415" s="95" t="s">
        <v>2032</v>
      </c>
      <c r="C415" s="95" t="s">
        <v>1879</v>
      </c>
      <c r="D415" s="95" t="s">
        <v>1880</v>
      </c>
      <c r="E415" s="95" t="s">
        <v>2038</v>
      </c>
      <c r="F415" s="95" t="s">
        <v>2062</v>
      </c>
      <c r="G415" s="95" t="s">
        <v>31</v>
      </c>
      <c r="H415" s="95" t="s">
        <v>1883</v>
      </c>
      <c r="I415" s="95" t="s">
        <v>1880</v>
      </c>
      <c r="J415" s="95" t="s">
        <v>1884</v>
      </c>
      <c r="K415" s="95" t="s">
        <v>1885</v>
      </c>
      <c r="L415" s="97">
        <v>471.35</v>
      </c>
      <c r="M415" s="95" t="s">
        <v>1886</v>
      </c>
      <c r="N415" s="95" t="s">
        <v>2068</v>
      </c>
      <c r="O415" s="95" t="s">
        <v>31</v>
      </c>
      <c r="P415" s="95" t="s">
        <v>2064</v>
      </c>
      <c r="Q415" s="95" t="s">
        <v>31</v>
      </c>
      <c r="R415" s="95" t="s">
        <v>2069</v>
      </c>
      <c r="S415" s="93">
        <v>42947</v>
      </c>
      <c r="T415" s="93">
        <v>42947</v>
      </c>
      <c r="U415" s="95" t="s">
        <v>2043</v>
      </c>
      <c r="V415" s="95" t="s">
        <v>31</v>
      </c>
    </row>
    <row r="416" spans="1:22" ht="15.75" x14ac:dyDescent="0.3">
      <c r="A416" s="95" t="s">
        <v>370</v>
      </c>
      <c r="B416" s="95" t="s">
        <v>2032</v>
      </c>
      <c r="C416" s="95" t="s">
        <v>1879</v>
      </c>
      <c r="D416" s="95" t="s">
        <v>1880</v>
      </c>
      <c r="E416" s="95" t="s">
        <v>2038</v>
      </c>
      <c r="F416" s="95" t="s">
        <v>2062</v>
      </c>
      <c r="G416" s="95" t="s">
        <v>31</v>
      </c>
      <c r="H416" s="95" t="s">
        <v>1883</v>
      </c>
      <c r="I416" s="95" t="s">
        <v>1880</v>
      </c>
      <c r="J416" s="95" t="s">
        <v>1884</v>
      </c>
      <c r="K416" s="95" t="s">
        <v>1885</v>
      </c>
      <c r="L416" s="96">
        <v>23966.68</v>
      </c>
      <c r="M416" s="95" t="s">
        <v>1886</v>
      </c>
      <c r="N416" s="95" t="s">
        <v>2327</v>
      </c>
      <c r="O416" s="95" t="s">
        <v>31</v>
      </c>
      <c r="P416" s="95" t="s">
        <v>2064</v>
      </c>
      <c r="Q416" s="95" t="s">
        <v>31</v>
      </c>
      <c r="R416" s="95" t="s">
        <v>2328</v>
      </c>
      <c r="S416" s="93">
        <v>42490</v>
      </c>
      <c r="T416" s="93">
        <v>42490</v>
      </c>
      <c r="U416" s="95" t="s">
        <v>2061</v>
      </c>
      <c r="V416" s="95" t="s">
        <v>31</v>
      </c>
    </row>
    <row r="417" spans="1:22" ht="15.75" x14ac:dyDescent="0.3">
      <c r="A417" s="95" t="s">
        <v>370</v>
      </c>
      <c r="B417" s="95" t="s">
        <v>2032</v>
      </c>
      <c r="C417" s="95" t="s">
        <v>1879</v>
      </c>
      <c r="D417" s="95" t="s">
        <v>1880</v>
      </c>
      <c r="E417" s="95" t="s">
        <v>2038</v>
      </c>
      <c r="F417" s="95" t="s">
        <v>2062</v>
      </c>
      <c r="G417" s="95" t="s">
        <v>31</v>
      </c>
      <c r="H417" s="95" t="s">
        <v>1883</v>
      </c>
      <c r="I417" s="95" t="s">
        <v>1880</v>
      </c>
      <c r="J417" s="95" t="s">
        <v>1884</v>
      </c>
      <c r="K417" s="95" t="s">
        <v>1885</v>
      </c>
      <c r="L417" s="96">
        <v>62.12</v>
      </c>
      <c r="M417" s="95" t="s">
        <v>1886</v>
      </c>
      <c r="N417" s="95" t="s">
        <v>2327</v>
      </c>
      <c r="O417" s="95" t="s">
        <v>31</v>
      </c>
      <c r="P417" s="95" t="s">
        <v>2064</v>
      </c>
      <c r="Q417" s="95" t="s">
        <v>31</v>
      </c>
      <c r="R417" s="95" t="s">
        <v>2328</v>
      </c>
      <c r="S417" s="93">
        <v>42521</v>
      </c>
      <c r="T417" s="93">
        <v>42521</v>
      </c>
      <c r="U417" s="95" t="s">
        <v>2061</v>
      </c>
      <c r="V417" s="95" t="s">
        <v>31</v>
      </c>
    </row>
    <row r="418" spans="1:22" ht="15.75" x14ac:dyDescent="0.3">
      <c r="A418" s="95" t="s">
        <v>370</v>
      </c>
      <c r="B418" s="95" t="s">
        <v>2032</v>
      </c>
      <c r="C418" s="95" t="s">
        <v>1879</v>
      </c>
      <c r="D418" s="95" t="s">
        <v>1880</v>
      </c>
      <c r="E418" s="95" t="s">
        <v>2038</v>
      </c>
      <c r="F418" s="95" t="s">
        <v>2062</v>
      </c>
      <c r="G418" s="95" t="s">
        <v>31</v>
      </c>
      <c r="H418" s="95" t="s">
        <v>1883</v>
      </c>
      <c r="I418" s="95" t="s">
        <v>1880</v>
      </c>
      <c r="J418" s="95" t="s">
        <v>1884</v>
      </c>
      <c r="K418" s="95" t="s">
        <v>1885</v>
      </c>
      <c r="L418" s="96">
        <v>158.54</v>
      </c>
      <c r="M418" s="95" t="s">
        <v>1886</v>
      </c>
      <c r="N418" s="95" t="s">
        <v>2327</v>
      </c>
      <c r="O418" s="95" t="s">
        <v>31</v>
      </c>
      <c r="P418" s="95" t="s">
        <v>2064</v>
      </c>
      <c r="Q418" s="95" t="s">
        <v>31</v>
      </c>
      <c r="R418" s="95" t="s">
        <v>2328</v>
      </c>
      <c r="S418" s="93">
        <v>42551</v>
      </c>
      <c r="T418" s="93">
        <v>42551</v>
      </c>
      <c r="U418" s="95" t="s">
        <v>2061</v>
      </c>
      <c r="V418" s="95" t="s">
        <v>31</v>
      </c>
    </row>
    <row r="419" spans="1:22" ht="15.75" x14ac:dyDescent="0.3">
      <c r="A419" s="95" t="s">
        <v>370</v>
      </c>
      <c r="B419" s="95" t="s">
        <v>2032</v>
      </c>
      <c r="C419" s="95" t="s">
        <v>1879</v>
      </c>
      <c r="D419" s="95" t="s">
        <v>1880</v>
      </c>
      <c r="E419" s="95" t="s">
        <v>2038</v>
      </c>
      <c r="F419" s="95" t="s">
        <v>2062</v>
      </c>
      <c r="G419" s="95" t="s">
        <v>31</v>
      </c>
      <c r="H419" s="95" t="s">
        <v>1883</v>
      </c>
      <c r="I419" s="95" t="s">
        <v>1880</v>
      </c>
      <c r="J419" s="95" t="s">
        <v>1884</v>
      </c>
      <c r="K419" s="95" t="s">
        <v>1885</v>
      </c>
      <c r="L419" s="96">
        <v>0.85</v>
      </c>
      <c r="M419" s="95" t="s">
        <v>1886</v>
      </c>
      <c r="N419" s="95" t="s">
        <v>2327</v>
      </c>
      <c r="O419" s="95" t="s">
        <v>31</v>
      </c>
      <c r="P419" s="95" t="s">
        <v>2064</v>
      </c>
      <c r="Q419" s="95" t="s">
        <v>31</v>
      </c>
      <c r="R419" s="95" t="s">
        <v>2328</v>
      </c>
      <c r="S419" s="93">
        <v>42582</v>
      </c>
      <c r="T419" s="93">
        <v>42582</v>
      </c>
      <c r="U419" s="95" t="s">
        <v>2061</v>
      </c>
      <c r="V419" s="95" t="s">
        <v>31</v>
      </c>
    </row>
    <row r="420" spans="1:22" ht="15.75" x14ac:dyDescent="0.3">
      <c r="A420" s="95" t="s">
        <v>370</v>
      </c>
      <c r="B420" s="95" t="s">
        <v>2032</v>
      </c>
      <c r="C420" s="95" t="s">
        <v>1879</v>
      </c>
      <c r="D420" s="95" t="s">
        <v>1880</v>
      </c>
      <c r="E420" s="95" t="s">
        <v>2038</v>
      </c>
      <c r="F420" s="95" t="s">
        <v>2062</v>
      </c>
      <c r="G420" s="95" t="s">
        <v>31</v>
      </c>
      <c r="H420" s="95" t="s">
        <v>1883</v>
      </c>
      <c r="I420" s="95" t="s">
        <v>1880</v>
      </c>
      <c r="J420" s="95" t="s">
        <v>1884</v>
      </c>
      <c r="K420" s="95" t="s">
        <v>1885</v>
      </c>
      <c r="L420" s="96">
        <v>602.4</v>
      </c>
      <c r="M420" s="95" t="s">
        <v>1886</v>
      </c>
      <c r="N420" s="95" t="s">
        <v>2327</v>
      </c>
      <c r="O420" s="95" t="s">
        <v>31</v>
      </c>
      <c r="P420" s="95" t="s">
        <v>2064</v>
      </c>
      <c r="Q420" s="95" t="s">
        <v>31</v>
      </c>
      <c r="R420" s="95" t="s">
        <v>2328</v>
      </c>
      <c r="S420" s="93">
        <v>42613</v>
      </c>
      <c r="T420" s="93">
        <v>42613</v>
      </c>
      <c r="U420" s="95" t="s">
        <v>2061</v>
      </c>
      <c r="V420" s="95" t="s">
        <v>31</v>
      </c>
    </row>
    <row r="421" spans="1:22" ht="15.75" x14ac:dyDescent="0.3">
      <c r="A421" s="95" t="s">
        <v>370</v>
      </c>
      <c r="B421" s="95" t="s">
        <v>2032</v>
      </c>
      <c r="C421" s="95" t="s">
        <v>1879</v>
      </c>
      <c r="D421" s="95" t="s">
        <v>1880</v>
      </c>
      <c r="E421" s="95" t="s">
        <v>2038</v>
      </c>
      <c r="F421" s="95" t="s">
        <v>2123</v>
      </c>
      <c r="G421" s="95" t="s">
        <v>31</v>
      </c>
      <c r="H421" s="95" t="s">
        <v>1883</v>
      </c>
      <c r="I421" s="95" t="s">
        <v>1880</v>
      </c>
      <c r="J421" s="95" t="s">
        <v>1884</v>
      </c>
      <c r="K421" s="95" t="s">
        <v>1885</v>
      </c>
      <c r="L421" s="97">
        <v>452.01</v>
      </c>
      <c r="M421" s="95" t="s">
        <v>1886</v>
      </c>
      <c r="N421" s="95" t="s">
        <v>2258</v>
      </c>
      <c r="O421" s="95" t="s">
        <v>31</v>
      </c>
      <c r="P421" s="95" t="s">
        <v>2125</v>
      </c>
      <c r="Q421" s="95" t="s">
        <v>31</v>
      </c>
      <c r="R421" s="95" t="s">
        <v>2259</v>
      </c>
      <c r="S421" s="93">
        <v>42855</v>
      </c>
      <c r="T421" s="93">
        <v>42855</v>
      </c>
      <c r="U421" s="95" t="s">
        <v>2061</v>
      </c>
      <c r="V421" s="95" t="s">
        <v>31</v>
      </c>
    </row>
    <row r="422" spans="1:22" ht="15.75" x14ac:dyDescent="0.3">
      <c r="A422" s="95" t="s">
        <v>370</v>
      </c>
      <c r="B422" s="95" t="s">
        <v>2032</v>
      </c>
      <c r="C422" s="95" t="s">
        <v>1879</v>
      </c>
      <c r="D422" s="95" t="s">
        <v>1880</v>
      </c>
      <c r="E422" s="95" t="s">
        <v>2038</v>
      </c>
      <c r="F422" s="95" t="s">
        <v>2123</v>
      </c>
      <c r="G422" s="95" t="s">
        <v>31</v>
      </c>
      <c r="H422" s="95" t="s">
        <v>1883</v>
      </c>
      <c r="I422" s="95" t="s">
        <v>1880</v>
      </c>
      <c r="J422" s="95" t="s">
        <v>1884</v>
      </c>
      <c r="K422" s="95" t="s">
        <v>1885</v>
      </c>
      <c r="L422" s="97">
        <v>452.01</v>
      </c>
      <c r="M422" s="95" t="s">
        <v>1886</v>
      </c>
      <c r="N422" s="95" t="s">
        <v>2258</v>
      </c>
      <c r="O422" s="95" t="s">
        <v>31</v>
      </c>
      <c r="P422" s="95" t="s">
        <v>2125</v>
      </c>
      <c r="Q422" s="95" t="s">
        <v>31</v>
      </c>
      <c r="R422" s="95" t="s">
        <v>2259</v>
      </c>
      <c r="S422" s="93">
        <v>42916</v>
      </c>
      <c r="T422" s="93">
        <v>42916</v>
      </c>
      <c r="U422" s="95" t="s">
        <v>2061</v>
      </c>
      <c r="V422" s="95" t="s">
        <v>31</v>
      </c>
    </row>
    <row r="423" spans="1:22" ht="15.75" x14ac:dyDescent="0.3">
      <c r="A423" s="95" t="s">
        <v>370</v>
      </c>
      <c r="B423" s="95" t="s">
        <v>2032</v>
      </c>
      <c r="C423" s="95" t="s">
        <v>1879</v>
      </c>
      <c r="D423" s="95" t="s">
        <v>1880</v>
      </c>
      <c r="E423" s="95" t="s">
        <v>2038</v>
      </c>
      <c r="F423" s="95" t="s">
        <v>2070</v>
      </c>
      <c r="G423" s="95" t="s">
        <v>31</v>
      </c>
      <c r="H423" s="95" t="s">
        <v>1883</v>
      </c>
      <c r="I423" s="95" t="s">
        <v>1880</v>
      </c>
      <c r="J423" s="95" t="s">
        <v>1884</v>
      </c>
      <c r="K423" s="95" t="s">
        <v>1885</v>
      </c>
      <c r="L423" s="97">
        <v>438.74</v>
      </c>
      <c r="M423" s="95" t="s">
        <v>1886</v>
      </c>
      <c r="N423" s="95" t="s">
        <v>2243</v>
      </c>
      <c r="O423" s="95" t="s">
        <v>31</v>
      </c>
      <c r="P423" s="95" t="s">
        <v>2072</v>
      </c>
      <c r="Q423" s="95" t="s">
        <v>31</v>
      </c>
      <c r="R423" s="95" t="s">
        <v>2244</v>
      </c>
      <c r="S423" s="93">
        <v>42704</v>
      </c>
      <c r="T423" s="93">
        <v>42704</v>
      </c>
      <c r="U423" s="95" t="s">
        <v>2061</v>
      </c>
      <c r="V423" s="95" t="s">
        <v>31</v>
      </c>
    </row>
    <row r="424" spans="1:22" ht="15.75" x14ac:dyDescent="0.3">
      <c r="A424" s="95" t="s">
        <v>370</v>
      </c>
      <c r="B424" s="95" t="s">
        <v>2032</v>
      </c>
      <c r="C424" s="95" t="s">
        <v>1879</v>
      </c>
      <c r="D424" s="95" t="s">
        <v>1880</v>
      </c>
      <c r="E424" s="95" t="s">
        <v>2038</v>
      </c>
      <c r="F424" s="95" t="s">
        <v>2070</v>
      </c>
      <c r="G424" s="95" t="s">
        <v>31</v>
      </c>
      <c r="H424" s="95" t="s">
        <v>1883</v>
      </c>
      <c r="I424" s="95" t="s">
        <v>1880</v>
      </c>
      <c r="J424" s="95" t="s">
        <v>1884</v>
      </c>
      <c r="K424" s="95" t="s">
        <v>1885</v>
      </c>
      <c r="L424" s="97">
        <v>429.63</v>
      </c>
      <c r="M424" s="95" t="s">
        <v>1886</v>
      </c>
      <c r="N424" s="95" t="s">
        <v>2260</v>
      </c>
      <c r="O424" s="95" t="s">
        <v>31</v>
      </c>
      <c r="P424" s="95" t="s">
        <v>2072</v>
      </c>
      <c r="Q424" s="95" t="s">
        <v>31</v>
      </c>
      <c r="R424" s="95" t="s">
        <v>2261</v>
      </c>
      <c r="S424" s="93">
        <v>42855</v>
      </c>
      <c r="T424" s="93">
        <v>42855</v>
      </c>
      <c r="U424" s="95" t="s">
        <v>2061</v>
      </c>
      <c r="V424" s="95" t="s">
        <v>31</v>
      </c>
    </row>
    <row r="425" spans="1:22" ht="15.75" x14ac:dyDescent="0.3">
      <c r="A425" s="95" t="s">
        <v>370</v>
      </c>
      <c r="B425" s="95" t="s">
        <v>2032</v>
      </c>
      <c r="C425" s="95" t="s">
        <v>1879</v>
      </c>
      <c r="D425" s="95" t="s">
        <v>1880</v>
      </c>
      <c r="E425" s="95" t="s">
        <v>2038</v>
      </c>
      <c r="F425" s="95" t="s">
        <v>2070</v>
      </c>
      <c r="G425" s="95" t="s">
        <v>31</v>
      </c>
      <c r="H425" s="95" t="s">
        <v>1883</v>
      </c>
      <c r="I425" s="95" t="s">
        <v>1880</v>
      </c>
      <c r="J425" s="95" t="s">
        <v>1884</v>
      </c>
      <c r="K425" s="95" t="s">
        <v>1885</v>
      </c>
      <c r="L425" s="97">
        <v>429.63</v>
      </c>
      <c r="M425" s="95" t="s">
        <v>1886</v>
      </c>
      <c r="N425" s="95" t="s">
        <v>2260</v>
      </c>
      <c r="O425" s="95" t="s">
        <v>31</v>
      </c>
      <c r="P425" s="95" t="s">
        <v>2072</v>
      </c>
      <c r="Q425" s="95" t="s">
        <v>31</v>
      </c>
      <c r="R425" s="95" t="s">
        <v>2261</v>
      </c>
      <c r="S425" s="93">
        <v>42916</v>
      </c>
      <c r="T425" s="93">
        <v>42916</v>
      </c>
      <c r="U425" s="95" t="s">
        <v>2061</v>
      </c>
      <c r="V425" s="95" t="s">
        <v>31</v>
      </c>
    </row>
    <row r="426" spans="1:22" ht="15.75" x14ac:dyDescent="0.3">
      <c r="A426" s="95" t="s">
        <v>370</v>
      </c>
      <c r="B426" s="95" t="s">
        <v>2032</v>
      </c>
      <c r="C426" s="95" t="s">
        <v>1879</v>
      </c>
      <c r="D426" s="95" t="s">
        <v>1880</v>
      </c>
      <c r="E426" s="95" t="s">
        <v>1890</v>
      </c>
      <c r="F426" s="95" t="s">
        <v>1891</v>
      </c>
      <c r="G426" s="95" t="s">
        <v>31</v>
      </c>
      <c r="H426" s="95" t="s">
        <v>1883</v>
      </c>
      <c r="I426" s="95" t="s">
        <v>1880</v>
      </c>
      <c r="J426" s="95" t="s">
        <v>1884</v>
      </c>
      <c r="K426" s="95" t="s">
        <v>1885</v>
      </c>
      <c r="L426" s="97">
        <v>428.97</v>
      </c>
      <c r="M426" s="95" t="s">
        <v>1886</v>
      </c>
      <c r="N426" s="95" t="s">
        <v>2091</v>
      </c>
      <c r="O426" s="95" t="s">
        <v>31</v>
      </c>
      <c r="P426" s="95" t="s">
        <v>1893</v>
      </c>
      <c r="Q426" s="95" t="s">
        <v>31</v>
      </c>
      <c r="R426" s="95" t="s">
        <v>2092</v>
      </c>
      <c r="S426" s="93">
        <v>42916</v>
      </c>
      <c r="T426" s="93">
        <v>42916</v>
      </c>
      <c r="U426" s="95" t="s">
        <v>2043</v>
      </c>
      <c r="V426" s="95" t="s">
        <v>31</v>
      </c>
    </row>
    <row r="427" spans="1:22" ht="15.75" x14ac:dyDescent="0.3">
      <c r="A427" s="95" t="s">
        <v>370</v>
      </c>
      <c r="B427" s="95" t="s">
        <v>2032</v>
      </c>
      <c r="C427" s="95" t="s">
        <v>1879</v>
      </c>
      <c r="D427" s="95" t="s">
        <v>1880</v>
      </c>
      <c r="E427" s="95" t="s">
        <v>2038</v>
      </c>
      <c r="F427" s="95" t="s">
        <v>2062</v>
      </c>
      <c r="G427" s="95" t="s">
        <v>31</v>
      </c>
      <c r="H427" s="95" t="s">
        <v>1883</v>
      </c>
      <c r="I427" s="95" t="s">
        <v>1880</v>
      </c>
      <c r="J427" s="95" t="s">
        <v>1884</v>
      </c>
      <c r="K427" s="95" t="s">
        <v>1885</v>
      </c>
      <c r="L427" s="96">
        <v>23966.68</v>
      </c>
      <c r="M427" s="95" t="s">
        <v>1886</v>
      </c>
      <c r="N427" s="95" t="s">
        <v>2329</v>
      </c>
      <c r="O427" s="95" t="s">
        <v>31</v>
      </c>
      <c r="P427" s="95" t="s">
        <v>2064</v>
      </c>
      <c r="Q427" s="95" t="s">
        <v>31</v>
      </c>
      <c r="R427" s="95" t="s">
        <v>2330</v>
      </c>
      <c r="S427" s="93">
        <v>42490</v>
      </c>
      <c r="T427" s="93">
        <v>42490</v>
      </c>
      <c r="U427" s="95" t="s">
        <v>2061</v>
      </c>
      <c r="V427" s="95" t="s">
        <v>31</v>
      </c>
    </row>
    <row r="428" spans="1:22" ht="15.75" x14ac:dyDescent="0.3">
      <c r="A428" s="95" t="s">
        <v>370</v>
      </c>
      <c r="B428" s="95" t="s">
        <v>2032</v>
      </c>
      <c r="C428" s="95" t="s">
        <v>1879</v>
      </c>
      <c r="D428" s="95" t="s">
        <v>1880</v>
      </c>
      <c r="E428" s="95" t="s">
        <v>2038</v>
      </c>
      <c r="F428" s="95" t="s">
        <v>2062</v>
      </c>
      <c r="G428" s="95" t="s">
        <v>31</v>
      </c>
      <c r="H428" s="95" t="s">
        <v>1883</v>
      </c>
      <c r="I428" s="95" t="s">
        <v>1880</v>
      </c>
      <c r="J428" s="95" t="s">
        <v>1884</v>
      </c>
      <c r="K428" s="95" t="s">
        <v>1885</v>
      </c>
      <c r="L428" s="96">
        <v>62.12</v>
      </c>
      <c r="M428" s="95" t="s">
        <v>1886</v>
      </c>
      <c r="N428" s="95" t="s">
        <v>2329</v>
      </c>
      <c r="O428" s="95" t="s">
        <v>31</v>
      </c>
      <c r="P428" s="95" t="s">
        <v>2064</v>
      </c>
      <c r="Q428" s="95" t="s">
        <v>31</v>
      </c>
      <c r="R428" s="95" t="s">
        <v>2330</v>
      </c>
      <c r="S428" s="93">
        <v>42521</v>
      </c>
      <c r="T428" s="93">
        <v>42521</v>
      </c>
      <c r="U428" s="95" t="s">
        <v>2061</v>
      </c>
      <c r="V428" s="95" t="s">
        <v>31</v>
      </c>
    </row>
    <row r="429" spans="1:22" ht="15.75" x14ac:dyDescent="0.3">
      <c r="A429" s="95" t="s">
        <v>370</v>
      </c>
      <c r="B429" s="95" t="s">
        <v>2032</v>
      </c>
      <c r="C429" s="95" t="s">
        <v>1879</v>
      </c>
      <c r="D429" s="95" t="s">
        <v>1880</v>
      </c>
      <c r="E429" s="95" t="s">
        <v>2038</v>
      </c>
      <c r="F429" s="95" t="s">
        <v>2062</v>
      </c>
      <c r="G429" s="95" t="s">
        <v>31</v>
      </c>
      <c r="H429" s="95" t="s">
        <v>1883</v>
      </c>
      <c r="I429" s="95" t="s">
        <v>1880</v>
      </c>
      <c r="J429" s="95" t="s">
        <v>1884</v>
      </c>
      <c r="K429" s="95" t="s">
        <v>1885</v>
      </c>
      <c r="L429" s="96">
        <v>158.54</v>
      </c>
      <c r="M429" s="95" t="s">
        <v>1886</v>
      </c>
      <c r="N429" s="95" t="s">
        <v>2329</v>
      </c>
      <c r="O429" s="95" t="s">
        <v>31</v>
      </c>
      <c r="P429" s="95" t="s">
        <v>2064</v>
      </c>
      <c r="Q429" s="95" t="s">
        <v>31</v>
      </c>
      <c r="R429" s="95" t="s">
        <v>2330</v>
      </c>
      <c r="S429" s="93">
        <v>42551</v>
      </c>
      <c r="T429" s="93">
        <v>42551</v>
      </c>
      <c r="U429" s="95" t="s">
        <v>2061</v>
      </c>
      <c r="V429" s="95" t="s">
        <v>31</v>
      </c>
    </row>
    <row r="430" spans="1:22" ht="15.75" x14ac:dyDescent="0.3">
      <c r="A430" s="95" t="s">
        <v>370</v>
      </c>
      <c r="B430" s="95" t="s">
        <v>2032</v>
      </c>
      <c r="C430" s="95" t="s">
        <v>1879</v>
      </c>
      <c r="D430" s="95" t="s">
        <v>1880</v>
      </c>
      <c r="E430" s="95" t="s">
        <v>2038</v>
      </c>
      <c r="F430" s="95" t="s">
        <v>2062</v>
      </c>
      <c r="G430" s="95" t="s">
        <v>31</v>
      </c>
      <c r="H430" s="95" t="s">
        <v>1883</v>
      </c>
      <c r="I430" s="95" t="s">
        <v>1880</v>
      </c>
      <c r="J430" s="95" t="s">
        <v>1884</v>
      </c>
      <c r="K430" s="95" t="s">
        <v>1885</v>
      </c>
      <c r="L430" s="96">
        <v>0.85</v>
      </c>
      <c r="M430" s="95" t="s">
        <v>1886</v>
      </c>
      <c r="N430" s="95" t="s">
        <v>2329</v>
      </c>
      <c r="O430" s="95" t="s">
        <v>31</v>
      </c>
      <c r="P430" s="95" t="s">
        <v>2064</v>
      </c>
      <c r="Q430" s="95" t="s">
        <v>31</v>
      </c>
      <c r="R430" s="95" t="s">
        <v>2330</v>
      </c>
      <c r="S430" s="93">
        <v>42582</v>
      </c>
      <c r="T430" s="93">
        <v>42582</v>
      </c>
      <c r="U430" s="95" t="s">
        <v>2061</v>
      </c>
      <c r="V430" s="95" t="s">
        <v>31</v>
      </c>
    </row>
    <row r="431" spans="1:22" ht="15.75" x14ac:dyDescent="0.3">
      <c r="A431" s="95" t="s">
        <v>370</v>
      </c>
      <c r="B431" s="95" t="s">
        <v>2032</v>
      </c>
      <c r="C431" s="95" t="s">
        <v>1879</v>
      </c>
      <c r="D431" s="95" t="s">
        <v>1880</v>
      </c>
      <c r="E431" s="95" t="s">
        <v>2038</v>
      </c>
      <c r="F431" s="95" t="s">
        <v>2062</v>
      </c>
      <c r="G431" s="95" t="s">
        <v>31</v>
      </c>
      <c r="H431" s="95" t="s">
        <v>1883</v>
      </c>
      <c r="I431" s="95" t="s">
        <v>1880</v>
      </c>
      <c r="J431" s="95" t="s">
        <v>1884</v>
      </c>
      <c r="K431" s="95" t="s">
        <v>1885</v>
      </c>
      <c r="L431" s="96">
        <v>602.4</v>
      </c>
      <c r="M431" s="95" t="s">
        <v>1886</v>
      </c>
      <c r="N431" s="95" t="s">
        <v>2329</v>
      </c>
      <c r="O431" s="95" t="s">
        <v>31</v>
      </c>
      <c r="P431" s="95" t="s">
        <v>2064</v>
      </c>
      <c r="Q431" s="95" t="s">
        <v>31</v>
      </c>
      <c r="R431" s="95" t="s">
        <v>2330</v>
      </c>
      <c r="S431" s="93">
        <v>42613</v>
      </c>
      <c r="T431" s="93">
        <v>42613</v>
      </c>
      <c r="U431" s="95" t="s">
        <v>2061</v>
      </c>
      <c r="V431" s="95" t="s">
        <v>31</v>
      </c>
    </row>
    <row r="432" spans="1:22" ht="15.75" x14ac:dyDescent="0.3">
      <c r="A432" s="95" t="s">
        <v>370</v>
      </c>
      <c r="B432" s="95" t="s">
        <v>2032</v>
      </c>
      <c r="C432" s="95" t="s">
        <v>1879</v>
      </c>
      <c r="D432" s="95" t="s">
        <v>1880</v>
      </c>
      <c r="E432" s="95" t="s">
        <v>1890</v>
      </c>
      <c r="F432" s="95" t="s">
        <v>1891</v>
      </c>
      <c r="G432" s="95" t="s">
        <v>31</v>
      </c>
      <c r="H432" s="95" t="s">
        <v>1883</v>
      </c>
      <c r="I432" s="95" t="s">
        <v>1880</v>
      </c>
      <c r="J432" s="95" t="s">
        <v>1884</v>
      </c>
      <c r="K432" s="95" t="s">
        <v>1885</v>
      </c>
      <c r="L432" s="97">
        <v>428.97</v>
      </c>
      <c r="M432" s="95" t="s">
        <v>1886</v>
      </c>
      <c r="N432" s="95" t="s">
        <v>2099</v>
      </c>
      <c r="O432" s="95" t="s">
        <v>31</v>
      </c>
      <c r="P432" s="95" t="s">
        <v>1893</v>
      </c>
      <c r="Q432" s="95" t="s">
        <v>31</v>
      </c>
      <c r="R432" s="95" t="s">
        <v>2100</v>
      </c>
      <c r="S432" s="93">
        <v>42916</v>
      </c>
      <c r="T432" s="93">
        <v>42916</v>
      </c>
      <c r="U432" s="95" t="s">
        <v>2043</v>
      </c>
      <c r="V432" s="95" t="s">
        <v>31</v>
      </c>
    </row>
    <row r="433" spans="1:22" ht="15.75" x14ac:dyDescent="0.3">
      <c r="A433" s="95" t="s">
        <v>370</v>
      </c>
      <c r="B433" s="95" t="s">
        <v>2032</v>
      </c>
      <c r="C433" s="95" t="s">
        <v>1879</v>
      </c>
      <c r="D433" s="95" t="s">
        <v>1880</v>
      </c>
      <c r="E433" s="95" t="s">
        <v>1890</v>
      </c>
      <c r="F433" s="95" t="s">
        <v>1891</v>
      </c>
      <c r="G433" s="95" t="s">
        <v>31</v>
      </c>
      <c r="H433" s="95" t="s">
        <v>1883</v>
      </c>
      <c r="I433" s="95" t="s">
        <v>1880</v>
      </c>
      <c r="J433" s="95" t="s">
        <v>1884</v>
      </c>
      <c r="K433" s="95" t="s">
        <v>1885</v>
      </c>
      <c r="L433" s="97">
        <v>428.83</v>
      </c>
      <c r="M433" s="95" t="s">
        <v>1886</v>
      </c>
      <c r="N433" s="95" t="s">
        <v>2089</v>
      </c>
      <c r="O433" s="95" t="s">
        <v>31</v>
      </c>
      <c r="P433" s="95" t="s">
        <v>1893</v>
      </c>
      <c r="Q433" s="95" t="s">
        <v>31</v>
      </c>
      <c r="R433" s="95" t="s">
        <v>2090</v>
      </c>
      <c r="S433" s="93">
        <v>42916</v>
      </c>
      <c r="T433" s="93">
        <v>42916</v>
      </c>
      <c r="U433" s="95" t="s">
        <v>2043</v>
      </c>
      <c r="V433" s="95" t="s">
        <v>31</v>
      </c>
    </row>
    <row r="434" spans="1:22" ht="15.75" x14ac:dyDescent="0.3">
      <c r="A434" s="95" t="s">
        <v>370</v>
      </c>
      <c r="B434" s="95" t="s">
        <v>2032</v>
      </c>
      <c r="C434" s="95" t="s">
        <v>1879</v>
      </c>
      <c r="D434" s="95" t="s">
        <v>1880</v>
      </c>
      <c r="E434" s="95" t="s">
        <v>2038</v>
      </c>
      <c r="F434" s="95" t="s">
        <v>2104</v>
      </c>
      <c r="G434" s="95" t="s">
        <v>31</v>
      </c>
      <c r="H434" s="95" t="s">
        <v>1883</v>
      </c>
      <c r="I434" s="95" t="s">
        <v>1880</v>
      </c>
      <c r="J434" s="95" t="s">
        <v>1884</v>
      </c>
      <c r="K434" s="95" t="s">
        <v>1885</v>
      </c>
      <c r="L434" s="97">
        <v>418.79</v>
      </c>
      <c r="M434" s="95" t="s">
        <v>1886</v>
      </c>
      <c r="N434" s="95" t="s">
        <v>2179</v>
      </c>
      <c r="O434" s="95" t="s">
        <v>31</v>
      </c>
      <c r="P434" s="95" t="s">
        <v>2106</v>
      </c>
      <c r="Q434" s="95" t="s">
        <v>31</v>
      </c>
      <c r="R434" s="95" t="s">
        <v>2180</v>
      </c>
      <c r="S434" s="93">
        <v>42855</v>
      </c>
      <c r="T434" s="93">
        <v>42855</v>
      </c>
      <c r="U434" s="95" t="s">
        <v>2061</v>
      </c>
      <c r="V434" s="95" t="s">
        <v>31</v>
      </c>
    </row>
    <row r="435" spans="1:22" ht="15.75" x14ac:dyDescent="0.3">
      <c r="A435" s="95" t="s">
        <v>370</v>
      </c>
      <c r="B435" s="95" t="s">
        <v>2032</v>
      </c>
      <c r="C435" s="95" t="s">
        <v>1879</v>
      </c>
      <c r="D435" s="95" t="s">
        <v>1880</v>
      </c>
      <c r="E435" s="95" t="s">
        <v>2038</v>
      </c>
      <c r="F435" s="95" t="s">
        <v>2104</v>
      </c>
      <c r="G435" s="95" t="s">
        <v>31</v>
      </c>
      <c r="H435" s="95" t="s">
        <v>1883</v>
      </c>
      <c r="I435" s="95" t="s">
        <v>1880</v>
      </c>
      <c r="J435" s="95" t="s">
        <v>1884</v>
      </c>
      <c r="K435" s="95" t="s">
        <v>1885</v>
      </c>
      <c r="L435" s="97">
        <v>418.79</v>
      </c>
      <c r="M435" s="95" t="s">
        <v>1886</v>
      </c>
      <c r="N435" s="95" t="s">
        <v>2179</v>
      </c>
      <c r="O435" s="95" t="s">
        <v>31</v>
      </c>
      <c r="P435" s="95" t="s">
        <v>2106</v>
      </c>
      <c r="Q435" s="95" t="s">
        <v>31</v>
      </c>
      <c r="R435" s="95" t="s">
        <v>2180</v>
      </c>
      <c r="S435" s="93">
        <v>42916</v>
      </c>
      <c r="T435" s="93">
        <v>42916</v>
      </c>
      <c r="U435" s="95" t="s">
        <v>2061</v>
      </c>
      <c r="V435" s="95" t="s">
        <v>31</v>
      </c>
    </row>
    <row r="436" spans="1:22" ht="15.75" x14ac:dyDescent="0.3">
      <c r="A436" s="95" t="s">
        <v>370</v>
      </c>
      <c r="B436" s="95" t="s">
        <v>2032</v>
      </c>
      <c r="C436" s="95" t="s">
        <v>1879</v>
      </c>
      <c r="D436" s="95" t="s">
        <v>1880</v>
      </c>
      <c r="E436" s="95" t="s">
        <v>2038</v>
      </c>
      <c r="F436" s="95" t="s">
        <v>2104</v>
      </c>
      <c r="G436" s="95" t="s">
        <v>31</v>
      </c>
      <c r="H436" s="95" t="s">
        <v>1883</v>
      </c>
      <c r="I436" s="95" t="s">
        <v>1880</v>
      </c>
      <c r="J436" s="95" t="s">
        <v>1884</v>
      </c>
      <c r="K436" s="95" t="s">
        <v>1885</v>
      </c>
      <c r="L436" s="97">
        <v>418.79</v>
      </c>
      <c r="M436" s="95" t="s">
        <v>1886</v>
      </c>
      <c r="N436" s="95" t="s">
        <v>2220</v>
      </c>
      <c r="O436" s="95" t="s">
        <v>31</v>
      </c>
      <c r="P436" s="95" t="s">
        <v>2106</v>
      </c>
      <c r="Q436" s="95" t="s">
        <v>31</v>
      </c>
      <c r="R436" s="95" t="s">
        <v>2221</v>
      </c>
      <c r="S436" s="93">
        <v>42855</v>
      </c>
      <c r="T436" s="93">
        <v>42855</v>
      </c>
      <c r="U436" s="95" t="s">
        <v>2061</v>
      </c>
      <c r="V436" s="95" t="s">
        <v>31</v>
      </c>
    </row>
    <row r="437" spans="1:22" ht="15.75" x14ac:dyDescent="0.3">
      <c r="A437" s="95" t="s">
        <v>370</v>
      </c>
      <c r="B437" s="95" t="s">
        <v>2032</v>
      </c>
      <c r="C437" s="95" t="s">
        <v>1879</v>
      </c>
      <c r="D437" s="95" t="s">
        <v>1880</v>
      </c>
      <c r="E437" s="95" t="s">
        <v>2038</v>
      </c>
      <c r="F437" s="95" t="s">
        <v>2104</v>
      </c>
      <c r="G437" s="95" t="s">
        <v>31</v>
      </c>
      <c r="H437" s="95" t="s">
        <v>1883</v>
      </c>
      <c r="I437" s="95" t="s">
        <v>1880</v>
      </c>
      <c r="J437" s="95" t="s">
        <v>1884</v>
      </c>
      <c r="K437" s="95" t="s">
        <v>1885</v>
      </c>
      <c r="L437" s="97">
        <v>418.79</v>
      </c>
      <c r="M437" s="95" t="s">
        <v>1886</v>
      </c>
      <c r="N437" s="95" t="s">
        <v>2220</v>
      </c>
      <c r="O437" s="95" t="s">
        <v>31</v>
      </c>
      <c r="P437" s="95" t="s">
        <v>2106</v>
      </c>
      <c r="Q437" s="95" t="s">
        <v>31</v>
      </c>
      <c r="R437" s="95" t="s">
        <v>2221</v>
      </c>
      <c r="S437" s="93">
        <v>42916</v>
      </c>
      <c r="T437" s="93">
        <v>42916</v>
      </c>
      <c r="U437" s="95" t="s">
        <v>2061</v>
      </c>
      <c r="V437" s="95" t="s">
        <v>31</v>
      </c>
    </row>
    <row r="438" spans="1:22" ht="15.75" x14ac:dyDescent="0.3">
      <c r="A438" s="95" t="s">
        <v>370</v>
      </c>
      <c r="B438" s="95" t="s">
        <v>2032</v>
      </c>
      <c r="C438" s="95" t="s">
        <v>1879</v>
      </c>
      <c r="D438" s="95" t="s">
        <v>1880</v>
      </c>
      <c r="E438" s="95" t="s">
        <v>2038</v>
      </c>
      <c r="F438" s="95" t="s">
        <v>2062</v>
      </c>
      <c r="G438" s="95" t="s">
        <v>31</v>
      </c>
      <c r="H438" s="95" t="s">
        <v>1883</v>
      </c>
      <c r="I438" s="95" t="s">
        <v>1880</v>
      </c>
      <c r="J438" s="95" t="s">
        <v>1884</v>
      </c>
      <c r="K438" s="95" t="s">
        <v>1885</v>
      </c>
      <c r="L438" s="96">
        <v>9254.89</v>
      </c>
      <c r="M438" s="95" t="s">
        <v>1886</v>
      </c>
      <c r="N438" s="95" t="s">
        <v>2331</v>
      </c>
      <c r="O438" s="95" t="s">
        <v>31</v>
      </c>
      <c r="P438" s="95" t="s">
        <v>2064</v>
      </c>
      <c r="Q438" s="95" t="s">
        <v>31</v>
      </c>
      <c r="R438" s="95" t="s">
        <v>2332</v>
      </c>
      <c r="S438" s="93">
        <v>42490</v>
      </c>
      <c r="T438" s="93">
        <v>42490</v>
      </c>
      <c r="U438" s="95" t="s">
        <v>2061</v>
      </c>
      <c r="V438" s="95" t="s">
        <v>31</v>
      </c>
    </row>
    <row r="439" spans="1:22" ht="15.75" x14ac:dyDescent="0.3">
      <c r="A439" s="95" t="s">
        <v>370</v>
      </c>
      <c r="B439" s="95" t="s">
        <v>2032</v>
      </c>
      <c r="C439" s="95" t="s">
        <v>1879</v>
      </c>
      <c r="D439" s="95" t="s">
        <v>1880</v>
      </c>
      <c r="E439" s="95" t="s">
        <v>2038</v>
      </c>
      <c r="F439" s="95" t="s">
        <v>2062</v>
      </c>
      <c r="G439" s="95" t="s">
        <v>31</v>
      </c>
      <c r="H439" s="95" t="s">
        <v>1883</v>
      </c>
      <c r="I439" s="95" t="s">
        <v>1880</v>
      </c>
      <c r="J439" s="95" t="s">
        <v>1884</v>
      </c>
      <c r="K439" s="95" t="s">
        <v>1885</v>
      </c>
      <c r="L439" s="96">
        <v>24.01</v>
      </c>
      <c r="M439" s="95" t="s">
        <v>1886</v>
      </c>
      <c r="N439" s="95" t="s">
        <v>2331</v>
      </c>
      <c r="O439" s="95" t="s">
        <v>31</v>
      </c>
      <c r="P439" s="95" t="s">
        <v>2064</v>
      </c>
      <c r="Q439" s="95" t="s">
        <v>31</v>
      </c>
      <c r="R439" s="95" t="s">
        <v>2332</v>
      </c>
      <c r="S439" s="93">
        <v>42521</v>
      </c>
      <c r="T439" s="93">
        <v>42521</v>
      </c>
      <c r="U439" s="95" t="s">
        <v>2061</v>
      </c>
      <c r="V439" s="95" t="s">
        <v>31</v>
      </c>
    </row>
    <row r="440" spans="1:22" ht="15.75" x14ac:dyDescent="0.3">
      <c r="A440" s="95" t="s">
        <v>370</v>
      </c>
      <c r="B440" s="95" t="s">
        <v>2032</v>
      </c>
      <c r="C440" s="95" t="s">
        <v>1879</v>
      </c>
      <c r="D440" s="95" t="s">
        <v>1880</v>
      </c>
      <c r="E440" s="95" t="s">
        <v>2038</v>
      </c>
      <c r="F440" s="95" t="s">
        <v>2062</v>
      </c>
      <c r="G440" s="95" t="s">
        <v>31</v>
      </c>
      <c r="H440" s="95" t="s">
        <v>1883</v>
      </c>
      <c r="I440" s="95" t="s">
        <v>1880</v>
      </c>
      <c r="J440" s="95" t="s">
        <v>1884</v>
      </c>
      <c r="K440" s="95" t="s">
        <v>1885</v>
      </c>
      <c r="L440" s="96">
        <v>61.24</v>
      </c>
      <c r="M440" s="95" t="s">
        <v>1886</v>
      </c>
      <c r="N440" s="95" t="s">
        <v>2331</v>
      </c>
      <c r="O440" s="95" t="s">
        <v>31</v>
      </c>
      <c r="P440" s="95" t="s">
        <v>2064</v>
      </c>
      <c r="Q440" s="95" t="s">
        <v>31</v>
      </c>
      <c r="R440" s="95" t="s">
        <v>2332</v>
      </c>
      <c r="S440" s="93">
        <v>42551</v>
      </c>
      <c r="T440" s="93">
        <v>42551</v>
      </c>
      <c r="U440" s="95" t="s">
        <v>2061</v>
      </c>
      <c r="V440" s="95" t="s">
        <v>31</v>
      </c>
    </row>
    <row r="441" spans="1:22" ht="15.75" x14ac:dyDescent="0.3">
      <c r="A441" s="95" t="s">
        <v>370</v>
      </c>
      <c r="B441" s="95" t="s">
        <v>2032</v>
      </c>
      <c r="C441" s="95" t="s">
        <v>1879</v>
      </c>
      <c r="D441" s="95" t="s">
        <v>1880</v>
      </c>
      <c r="E441" s="95" t="s">
        <v>2038</v>
      </c>
      <c r="F441" s="95" t="s">
        <v>2062</v>
      </c>
      <c r="G441" s="95" t="s">
        <v>31</v>
      </c>
      <c r="H441" s="95" t="s">
        <v>1883</v>
      </c>
      <c r="I441" s="95" t="s">
        <v>1880</v>
      </c>
      <c r="J441" s="95" t="s">
        <v>1884</v>
      </c>
      <c r="K441" s="95" t="s">
        <v>1885</v>
      </c>
      <c r="L441" s="96">
        <v>0.33</v>
      </c>
      <c r="M441" s="95" t="s">
        <v>1886</v>
      </c>
      <c r="N441" s="95" t="s">
        <v>2331</v>
      </c>
      <c r="O441" s="95" t="s">
        <v>31</v>
      </c>
      <c r="P441" s="95" t="s">
        <v>2064</v>
      </c>
      <c r="Q441" s="95" t="s">
        <v>31</v>
      </c>
      <c r="R441" s="95" t="s">
        <v>2332</v>
      </c>
      <c r="S441" s="93">
        <v>42582</v>
      </c>
      <c r="T441" s="93">
        <v>42582</v>
      </c>
      <c r="U441" s="95" t="s">
        <v>2061</v>
      </c>
      <c r="V441" s="95" t="s">
        <v>31</v>
      </c>
    </row>
    <row r="442" spans="1:22" ht="15.75" x14ac:dyDescent="0.3">
      <c r="A442" s="95" t="s">
        <v>370</v>
      </c>
      <c r="B442" s="95" t="s">
        <v>2032</v>
      </c>
      <c r="C442" s="95" t="s">
        <v>1879</v>
      </c>
      <c r="D442" s="95" t="s">
        <v>1880</v>
      </c>
      <c r="E442" s="95" t="s">
        <v>2038</v>
      </c>
      <c r="F442" s="95" t="s">
        <v>2062</v>
      </c>
      <c r="G442" s="95" t="s">
        <v>31</v>
      </c>
      <c r="H442" s="95" t="s">
        <v>1883</v>
      </c>
      <c r="I442" s="95" t="s">
        <v>1880</v>
      </c>
      <c r="J442" s="95" t="s">
        <v>1884</v>
      </c>
      <c r="K442" s="95" t="s">
        <v>1885</v>
      </c>
      <c r="L442" s="96">
        <v>232.64</v>
      </c>
      <c r="M442" s="95" t="s">
        <v>1886</v>
      </c>
      <c r="N442" s="95" t="s">
        <v>2331</v>
      </c>
      <c r="O442" s="95" t="s">
        <v>31</v>
      </c>
      <c r="P442" s="95" t="s">
        <v>2064</v>
      </c>
      <c r="Q442" s="95" t="s">
        <v>31</v>
      </c>
      <c r="R442" s="95" t="s">
        <v>2332</v>
      </c>
      <c r="S442" s="93">
        <v>42613</v>
      </c>
      <c r="T442" s="93">
        <v>42613</v>
      </c>
      <c r="U442" s="95" t="s">
        <v>2061</v>
      </c>
      <c r="V442" s="95" t="s">
        <v>31</v>
      </c>
    </row>
    <row r="443" spans="1:22" ht="15.75" x14ac:dyDescent="0.3">
      <c r="A443" s="95" t="s">
        <v>370</v>
      </c>
      <c r="B443" s="95" t="s">
        <v>2032</v>
      </c>
      <c r="C443" s="95" t="s">
        <v>1879</v>
      </c>
      <c r="D443" s="95" t="s">
        <v>1880</v>
      </c>
      <c r="E443" s="95" t="s">
        <v>2038</v>
      </c>
      <c r="F443" s="95" t="s">
        <v>2104</v>
      </c>
      <c r="G443" s="95" t="s">
        <v>31</v>
      </c>
      <c r="H443" s="95" t="s">
        <v>1883</v>
      </c>
      <c r="I443" s="95" t="s">
        <v>1880</v>
      </c>
      <c r="J443" s="95" t="s">
        <v>1884</v>
      </c>
      <c r="K443" s="95" t="s">
        <v>1885</v>
      </c>
      <c r="L443" s="97">
        <v>418.79</v>
      </c>
      <c r="M443" s="95" t="s">
        <v>1886</v>
      </c>
      <c r="N443" s="95" t="s">
        <v>2227</v>
      </c>
      <c r="O443" s="95" t="s">
        <v>31</v>
      </c>
      <c r="P443" s="95" t="s">
        <v>2106</v>
      </c>
      <c r="Q443" s="95" t="s">
        <v>31</v>
      </c>
      <c r="R443" s="95" t="s">
        <v>2228</v>
      </c>
      <c r="S443" s="93">
        <v>42855</v>
      </c>
      <c r="T443" s="93">
        <v>42855</v>
      </c>
      <c r="U443" s="95" t="s">
        <v>2061</v>
      </c>
      <c r="V443" s="95" t="s">
        <v>31</v>
      </c>
    </row>
    <row r="444" spans="1:22" ht="15.75" x14ac:dyDescent="0.3">
      <c r="A444" s="95" t="s">
        <v>370</v>
      </c>
      <c r="B444" s="95" t="s">
        <v>2032</v>
      </c>
      <c r="C444" s="95" t="s">
        <v>1879</v>
      </c>
      <c r="D444" s="95" t="s">
        <v>1880</v>
      </c>
      <c r="E444" s="95" t="s">
        <v>2038</v>
      </c>
      <c r="F444" s="95" t="s">
        <v>2104</v>
      </c>
      <c r="G444" s="95" t="s">
        <v>31</v>
      </c>
      <c r="H444" s="95" t="s">
        <v>1883</v>
      </c>
      <c r="I444" s="95" t="s">
        <v>1880</v>
      </c>
      <c r="J444" s="95" t="s">
        <v>1884</v>
      </c>
      <c r="K444" s="95" t="s">
        <v>1885</v>
      </c>
      <c r="L444" s="97">
        <v>418.79</v>
      </c>
      <c r="M444" s="95" t="s">
        <v>1886</v>
      </c>
      <c r="N444" s="95" t="s">
        <v>2227</v>
      </c>
      <c r="O444" s="95" t="s">
        <v>31</v>
      </c>
      <c r="P444" s="95" t="s">
        <v>2106</v>
      </c>
      <c r="Q444" s="95" t="s">
        <v>31</v>
      </c>
      <c r="R444" s="95" t="s">
        <v>2228</v>
      </c>
      <c r="S444" s="93">
        <v>42916</v>
      </c>
      <c r="T444" s="93">
        <v>42916</v>
      </c>
      <c r="U444" s="95" t="s">
        <v>2061</v>
      </c>
      <c r="V444" s="95" t="s">
        <v>31</v>
      </c>
    </row>
    <row r="445" spans="1:22" ht="15.75" x14ac:dyDescent="0.3">
      <c r="A445" s="95" t="s">
        <v>370</v>
      </c>
      <c r="B445" s="95" t="s">
        <v>2032</v>
      </c>
      <c r="C445" s="95" t="s">
        <v>1879</v>
      </c>
      <c r="D445" s="95" t="s">
        <v>1880</v>
      </c>
      <c r="E445" s="95" t="s">
        <v>2038</v>
      </c>
      <c r="F445" s="95" t="s">
        <v>2104</v>
      </c>
      <c r="G445" s="95" t="s">
        <v>31</v>
      </c>
      <c r="H445" s="95" t="s">
        <v>1883</v>
      </c>
      <c r="I445" s="95" t="s">
        <v>1880</v>
      </c>
      <c r="J445" s="95" t="s">
        <v>1884</v>
      </c>
      <c r="K445" s="95" t="s">
        <v>1885</v>
      </c>
      <c r="L445" s="97">
        <v>418.79</v>
      </c>
      <c r="M445" s="95" t="s">
        <v>1886</v>
      </c>
      <c r="N445" s="95" t="s">
        <v>2233</v>
      </c>
      <c r="O445" s="95" t="s">
        <v>31</v>
      </c>
      <c r="P445" s="95" t="s">
        <v>2106</v>
      </c>
      <c r="Q445" s="95" t="s">
        <v>31</v>
      </c>
      <c r="R445" s="95" t="s">
        <v>2234</v>
      </c>
      <c r="S445" s="93">
        <v>42855</v>
      </c>
      <c r="T445" s="93">
        <v>42855</v>
      </c>
      <c r="U445" s="95" t="s">
        <v>2061</v>
      </c>
      <c r="V445" s="95" t="s">
        <v>31</v>
      </c>
    </row>
    <row r="446" spans="1:22" ht="15.75" x14ac:dyDescent="0.3">
      <c r="A446" s="95" t="s">
        <v>370</v>
      </c>
      <c r="B446" s="95" t="s">
        <v>2032</v>
      </c>
      <c r="C446" s="95" t="s">
        <v>1879</v>
      </c>
      <c r="D446" s="95" t="s">
        <v>1880</v>
      </c>
      <c r="E446" s="95" t="s">
        <v>2038</v>
      </c>
      <c r="F446" s="95" t="s">
        <v>2104</v>
      </c>
      <c r="G446" s="95" t="s">
        <v>31</v>
      </c>
      <c r="H446" s="95" t="s">
        <v>1883</v>
      </c>
      <c r="I446" s="95" t="s">
        <v>1880</v>
      </c>
      <c r="J446" s="95" t="s">
        <v>1884</v>
      </c>
      <c r="K446" s="95" t="s">
        <v>1885</v>
      </c>
      <c r="L446" s="97">
        <v>418.79</v>
      </c>
      <c r="M446" s="95" t="s">
        <v>1886</v>
      </c>
      <c r="N446" s="95" t="s">
        <v>2233</v>
      </c>
      <c r="O446" s="95" t="s">
        <v>31</v>
      </c>
      <c r="P446" s="95" t="s">
        <v>2106</v>
      </c>
      <c r="Q446" s="95" t="s">
        <v>31</v>
      </c>
      <c r="R446" s="95" t="s">
        <v>2234</v>
      </c>
      <c r="S446" s="93">
        <v>42916</v>
      </c>
      <c r="T446" s="93">
        <v>42916</v>
      </c>
      <c r="U446" s="95" t="s">
        <v>2061</v>
      </c>
      <c r="V446" s="95" t="s">
        <v>31</v>
      </c>
    </row>
    <row r="447" spans="1:22" ht="15.75" x14ac:dyDescent="0.3">
      <c r="A447" s="95" t="s">
        <v>370</v>
      </c>
      <c r="B447" s="95" t="s">
        <v>2032</v>
      </c>
      <c r="C447" s="95" t="s">
        <v>1879</v>
      </c>
      <c r="D447" s="95" t="s">
        <v>1880</v>
      </c>
      <c r="E447" s="95" t="s">
        <v>2038</v>
      </c>
      <c r="F447" s="95" t="s">
        <v>2104</v>
      </c>
      <c r="G447" s="95" t="s">
        <v>31</v>
      </c>
      <c r="H447" s="95" t="s">
        <v>1883</v>
      </c>
      <c r="I447" s="95" t="s">
        <v>1880</v>
      </c>
      <c r="J447" s="95" t="s">
        <v>1884</v>
      </c>
      <c r="K447" s="95" t="s">
        <v>1885</v>
      </c>
      <c r="L447" s="97">
        <v>418.79</v>
      </c>
      <c r="M447" s="95" t="s">
        <v>1886</v>
      </c>
      <c r="N447" s="95" t="s">
        <v>2237</v>
      </c>
      <c r="O447" s="95" t="s">
        <v>31</v>
      </c>
      <c r="P447" s="95" t="s">
        <v>2106</v>
      </c>
      <c r="Q447" s="95" t="s">
        <v>31</v>
      </c>
      <c r="R447" s="95" t="s">
        <v>2238</v>
      </c>
      <c r="S447" s="93">
        <v>42855</v>
      </c>
      <c r="T447" s="93">
        <v>42855</v>
      </c>
      <c r="U447" s="95" t="s">
        <v>2061</v>
      </c>
      <c r="V447" s="95" t="s">
        <v>31</v>
      </c>
    </row>
    <row r="448" spans="1:22" ht="15.75" x14ac:dyDescent="0.3">
      <c r="A448" s="95" t="s">
        <v>370</v>
      </c>
      <c r="B448" s="95" t="s">
        <v>2032</v>
      </c>
      <c r="C448" s="95" t="s">
        <v>1879</v>
      </c>
      <c r="D448" s="95" t="s">
        <v>1880</v>
      </c>
      <c r="E448" s="95" t="s">
        <v>2038</v>
      </c>
      <c r="F448" s="95" t="s">
        <v>2104</v>
      </c>
      <c r="G448" s="95" t="s">
        <v>31</v>
      </c>
      <c r="H448" s="95" t="s">
        <v>1883</v>
      </c>
      <c r="I448" s="95" t="s">
        <v>1880</v>
      </c>
      <c r="J448" s="95" t="s">
        <v>1884</v>
      </c>
      <c r="K448" s="95" t="s">
        <v>1885</v>
      </c>
      <c r="L448" s="97">
        <v>418.79</v>
      </c>
      <c r="M448" s="95" t="s">
        <v>1886</v>
      </c>
      <c r="N448" s="95" t="s">
        <v>2237</v>
      </c>
      <c r="O448" s="95" t="s">
        <v>31</v>
      </c>
      <c r="P448" s="95" t="s">
        <v>2106</v>
      </c>
      <c r="Q448" s="95" t="s">
        <v>31</v>
      </c>
      <c r="R448" s="95" t="s">
        <v>2238</v>
      </c>
      <c r="S448" s="93">
        <v>42916</v>
      </c>
      <c r="T448" s="93">
        <v>42916</v>
      </c>
      <c r="U448" s="95" t="s">
        <v>2061</v>
      </c>
      <c r="V448" s="95" t="s">
        <v>31</v>
      </c>
    </row>
    <row r="449" spans="1:22" ht="15.75" x14ac:dyDescent="0.3">
      <c r="A449" s="95" t="s">
        <v>370</v>
      </c>
      <c r="B449" s="95" t="s">
        <v>2032</v>
      </c>
      <c r="C449" s="95" t="s">
        <v>1879</v>
      </c>
      <c r="D449" s="95" t="s">
        <v>1880</v>
      </c>
      <c r="E449" s="95" t="s">
        <v>2038</v>
      </c>
      <c r="F449" s="95" t="s">
        <v>2062</v>
      </c>
      <c r="G449" s="95" t="s">
        <v>31</v>
      </c>
      <c r="H449" s="95" t="s">
        <v>1883</v>
      </c>
      <c r="I449" s="95" t="s">
        <v>1880</v>
      </c>
      <c r="J449" s="95" t="s">
        <v>1884</v>
      </c>
      <c r="K449" s="95" t="s">
        <v>1885</v>
      </c>
      <c r="L449" s="96">
        <v>9254.89</v>
      </c>
      <c r="M449" s="95" t="s">
        <v>1886</v>
      </c>
      <c r="N449" s="95" t="s">
        <v>2333</v>
      </c>
      <c r="O449" s="95" t="s">
        <v>31</v>
      </c>
      <c r="P449" s="95" t="s">
        <v>2064</v>
      </c>
      <c r="Q449" s="95" t="s">
        <v>31</v>
      </c>
      <c r="R449" s="95" t="s">
        <v>2334</v>
      </c>
      <c r="S449" s="93">
        <v>42490</v>
      </c>
      <c r="T449" s="93">
        <v>42490</v>
      </c>
      <c r="U449" s="95" t="s">
        <v>2061</v>
      </c>
      <c r="V449" s="95" t="s">
        <v>31</v>
      </c>
    </row>
    <row r="450" spans="1:22" ht="15.75" x14ac:dyDescent="0.3">
      <c r="A450" s="95" t="s">
        <v>370</v>
      </c>
      <c r="B450" s="95" t="s">
        <v>2032</v>
      </c>
      <c r="C450" s="95" t="s">
        <v>1879</v>
      </c>
      <c r="D450" s="95" t="s">
        <v>1880</v>
      </c>
      <c r="E450" s="95" t="s">
        <v>2038</v>
      </c>
      <c r="F450" s="95" t="s">
        <v>2062</v>
      </c>
      <c r="G450" s="95" t="s">
        <v>31</v>
      </c>
      <c r="H450" s="95" t="s">
        <v>1883</v>
      </c>
      <c r="I450" s="95" t="s">
        <v>1880</v>
      </c>
      <c r="J450" s="95" t="s">
        <v>1884</v>
      </c>
      <c r="K450" s="95" t="s">
        <v>1885</v>
      </c>
      <c r="L450" s="96">
        <v>24.01</v>
      </c>
      <c r="M450" s="95" t="s">
        <v>1886</v>
      </c>
      <c r="N450" s="95" t="s">
        <v>2333</v>
      </c>
      <c r="O450" s="95" t="s">
        <v>31</v>
      </c>
      <c r="P450" s="95" t="s">
        <v>2064</v>
      </c>
      <c r="Q450" s="95" t="s">
        <v>31</v>
      </c>
      <c r="R450" s="95" t="s">
        <v>2334</v>
      </c>
      <c r="S450" s="93">
        <v>42521</v>
      </c>
      <c r="T450" s="93">
        <v>42521</v>
      </c>
      <c r="U450" s="95" t="s">
        <v>2061</v>
      </c>
      <c r="V450" s="95" t="s">
        <v>31</v>
      </c>
    </row>
    <row r="451" spans="1:22" ht="15.75" x14ac:dyDescent="0.3">
      <c r="A451" s="95" t="s">
        <v>370</v>
      </c>
      <c r="B451" s="95" t="s">
        <v>2032</v>
      </c>
      <c r="C451" s="95" t="s">
        <v>1879</v>
      </c>
      <c r="D451" s="95" t="s">
        <v>1880</v>
      </c>
      <c r="E451" s="95" t="s">
        <v>2038</v>
      </c>
      <c r="F451" s="95" t="s">
        <v>2062</v>
      </c>
      <c r="G451" s="95" t="s">
        <v>31</v>
      </c>
      <c r="H451" s="95" t="s">
        <v>1883</v>
      </c>
      <c r="I451" s="95" t="s">
        <v>1880</v>
      </c>
      <c r="J451" s="95" t="s">
        <v>1884</v>
      </c>
      <c r="K451" s="95" t="s">
        <v>1885</v>
      </c>
      <c r="L451" s="96">
        <v>61.24</v>
      </c>
      <c r="M451" s="95" t="s">
        <v>1886</v>
      </c>
      <c r="N451" s="95" t="s">
        <v>2333</v>
      </c>
      <c r="O451" s="95" t="s">
        <v>31</v>
      </c>
      <c r="P451" s="95" t="s">
        <v>2064</v>
      </c>
      <c r="Q451" s="95" t="s">
        <v>31</v>
      </c>
      <c r="R451" s="95" t="s">
        <v>2334</v>
      </c>
      <c r="S451" s="93">
        <v>42551</v>
      </c>
      <c r="T451" s="93">
        <v>42551</v>
      </c>
      <c r="U451" s="95" t="s">
        <v>2061</v>
      </c>
      <c r="V451" s="95" t="s">
        <v>31</v>
      </c>
    </row>
    <row r="452" spans="1:22" ht="15.75" x14ac:dyDescent="0.3">
      <c r="A452" s="95" t="s">
        <v>370</v>
      </c>
      <c r="B452" s="95" t="s">
        <v>2032</v>
      </c>
      <c r="C452" s="95" t="s">
        <v>1879</v>
      </c>
      <c r="D452" s="95" t="s">
        <v>1880</v>
      </c>
      <c r="E452" s="95" t="s">
        <v>2038</v>
      </c>
      <c r="F452" s="95" t="s">
        <v>2062</v>
      </c>
      <c r="G452" s="95" t="s">
        <v>31</v>
      </c>
      <c r="H452" s="95" t="s">
        <v>1883</v>
      </c>
      <c r="I452" s="95" t="s">
        <v>1880</v>
      </c>
      <c r="J452" s="95" t="s">
        <v>1884</v>
      </c>
      <c r="K452" s="95" t="s">
        <v>1885</v>
      </c>
      <c r="L452" s="96">
        <v>0.33</v>
      </c>
      <c r="M452" s="95" t="s">
        <v>1886</v>
      </c>
      <c r="N452" s="95" t="s">
        <v>2333</v>
      </c>
      <c r="O452" s="95" t="s">
        <v>31</v>
      </c>
      <c r="P452" s="95" t="s">
        <v>2064</v>
      </c>
      <c r="Q452" s="95" t="s">
        <v>31</v>
      </c>
      <c r="R452" s="95" t="s">
        <v>2334</v>
      </c>
      <c r="S452" s="93">
        <v>42582</v>
      </c>
      <c r="T452" s="93">
        <v>42582</v>
      </c>
      <c r="U452" s="95" t="s">
        <v>2061</v>
      </c>
      <c r="V452" s="95" t="s">
        <v>31</v>
      </c>
    </row>
    <row r="453" spans="1:22" ht="15.75" x14ac:dyDescent="0.3">
      <c r="A453" s="95" t="s">
        <v>370</v>
      </c>
      <c r="B453" s="95" t="s">
        <v>2032</v>
      </c>
      <c r="C453" s="95" t="s">
        <v>1879</v>
      </c>
      <c r="D453" s="95" t="s">
        <v>1880</v>
      </c>
      <c r="E453" s="95" t="s">
        <v>2038</v>
      </c>
      <c r="F453" s="95" t="s">
        <v>2062</v>
      </c>
      <c r="G453" s="95" t="s">
        <v>31</v>
      </c>
      <c r="H453" s="95" t="s">
        <v>1883</v>
      </c>
      <c r="I453" s="95" t="s">
        <v>1880</v>
      </c>
      <c r="J453" s="95" t="s">
        <v>1884</v>
      </c>
      <c r="K453" s="95" t="s">
        <v>1885</v>
      </c>
      <c r="L453" s="96">
        <v>232.64</v>
      </c>
      <c r="M453" s="95" t="s">
        <v>1886</v>
      </c>
      <c r="N453" s="95" t="s">
        <v>2333</v>
      </c>
      <c r="O453" s="95" t="s">
        <v>31</v>
      </c>
      <c r="P453" s="95" t="s">
        <v>2064</v>
      </c>
      <c r="Q453" s="95" t="s">
        <v>31</v>
      </c>
      <c r="R453" s="95" t="s">
        <v>2334</v>
      </c>
      <c r="S453" s="93">
        <v>42613</v>
      </c>
      <c r="T453" s="93">
        <v>42613</v>
      </c>
      <c r="U453" s="95" t="s">
        <v>2061</v>
      </c>
      <c r="V453" s="95" t="s">
        <v>31</v>
      </c>
    </row>
    <row r="454" spans="1:22" ht="15.75" x14ac:dyDescent="0.3">
      <c r="A454" s="95" t="s">
        <v>370</v>
      </c>
      <c r="B454" s="95" t="s">
        <v>2032</v>
      </c>
      <c r="C454" s="95" t="s">
        <v>1879</v>
      </c>
      <c r="D454" s="95" t="s">
        <v>1880</v>
      </c>
      <c r="E454" s="95" t="s">
        <v>2038</v>
      </c>
      <c r="F454" s="95" t="s">
        <v>2104</v>
      </c>
      <c r="G454" s="95" t="s">
        <v>31</v>
      </c>
      <c r="H454" s="95" t="s">
        <v>1883</v>
      </c>
      <c r="I454" s="95" t="s">
        <v>1880</v>
      </c>
      <c r="J454" s="95" t="s">
        <v>1884</v>
      </c>
      <c r="K454" s="95" t="s">
        <v>1885</v>
      </c>
      <c r="L454" s="97">
        <v>418.79</v>
      </c>
      <c r="M454" s="95" t="s">
        <v>1886</v>
      </c>
      <c r="N454" s="95" t="s">
        <v>2241</v>
      </c>
      <c r="O454" s="95" t="s">
        <v>31</v>
      </c>
      <c r="P454" s="95" t="s">
        <v>2106</v>
      </c>
      <c r="Q454" s="95" t="s">
        <v>31</v>
      </c>
      <c r="R454" s="95" t="s">
        <v>2242</v>
      </c>
      <c r="S454" s="93">
        <v>42855</v>
      </c>
      <c r="T454" s="93">
        <v>42855</v>
      </c>
      <c r="U454" s="95" t="s">
        <v>2061</v>
      </c>
      <c r="V454" s="95" t="s">
        <v>31</v>
      </c>
    </row>
    <row r="455" spans="1:22" ht="15.75" x14ac:dyDescent="0.3">
      <c r="A455" s="95" t="s">
        <v>370</v>
      </c>
      <c r="B455" s="95" t="s">
        <v>2032</v>
      </c>
      <c r="C455" s="95" t="s">
        <v>1879</v>
      </c>
      <c r="D455" s="95" t="s">
        <v>1880</v>
      </c>
      <c r="E455" s="95" t="s">
        <v>2038</v>
      </c>
      <c r="F455" s="95" t="s">
        <v>2104</v>
      </c>
      <c r="G455" s="95" t="s">
        <v>31</v>
      </c>
      <c r="H455" s="95" t="s">
        <v>1883</v>
      </c>
      <c r="I455" s="95" t="s">
        <v>1880</v>
      </c>
      <c r="J455" s="95" t="s">
        <v>1884</v>
      </c>
      <c r="K455" s="95" t="s">
        <v>1885</v>
      </c>
      <c r="L455" s="97">
        <v>418.79</v>
      </c>
      <c r="M455" s="95" t="s">
        <v>1886</v>
      </c>
      <c r="N455" s="95" t="s">
        <v>2241</v>
      </c>
      <c r="O455" s="95" t="s">
        <v>31</v>
      </c>
      <c r="P455" s="95" t="s">
        <v>2106</v>
      </c>
      <c r="Q455" s="95" t="s">
        <v>31</v>
      </c>
      <c r="R455" s="95" t="s">
        <v>2242</v>
      </c>
      <c r="S455" s="93">
        <v>42916</v>
      </c>
      <c r="T455" s="93">
        <v>42916</v>
      </c>
      <c r="U455" s="95" t="s">
        <v>2061</v>
      </c>
      <c r="V455" s="95" t="s">
        <v>31</v>
      </c>
    </row>
    <row r="456" spans="1:22" ht="15.75" x14ac:dyDescent="0.3">
      <c r="A456" s="95" t="s">
        <v>370</v>
      </c>
      <c r="B456" s="95" t="s">
        <v>2032</v>
      </c>
      <c r="C456" s="95" t="s">
        <v>1879</v>
      </c>
      <c r="D456" s="95" t="s">
        <v>1880</v>
      </c>
      <c r="E456" s="95" t="s">
        <v>2038</v>
      </c>
      <c r="F456" s="95" t="s">
        <v>2104</v>
      </c>
      <c r="G456" s="95" t="s">
        <v>31</v>
      </c>
      <c r="H456" s="95" t="s">
        <v>1883</v>
      </c>
      <c r="I456" s="95" t="s">
        <v>1880</v>
      </c>
      <c r="J456" s="95" t="s">
        <v>1884</v>
      </c>
      <c r="K456" s="95" t="s">
        <v>1885</v>
      </c>
      <c r="L456" s="97">
        <v>418.79</v>
      </c>
      <c r="M456" s="95" t="s">
        <v>1886</v>
      </c>
      <c r="N456" s="95" t="s">
        <v>2245</v>
      </c>
      <c r="O456" s="95" t="s">
        <v>31</v>
      </c>
      <c r="P456" s="95" t="s">
        <v>2106</v>
      </c>
      <c r="Q456" s="95" t="s">
        <v>31</v>
      </c>
      <c r="R456" s="95" t="s">
        <v>2246</v>
      </c>
      <c r="S456" s="93">
        <v>42855</v>
      </c>
      <c r="T456" s="93">
        <v>42855</v>
      </c>
      <c r="U456" s="95" t="s">
        <v>2061</v>
      </c>
      <c r="V456" s="95" t="s">
        <v>31</v>
      </c>
    </row>
    <row r="457" spans="1:22" ht="15.75" x14ac:dyDescent="0.3">
      <c r="A457" s="95" t="s">
        <v>370</v>
      </c>
      <c r="B457" s="95" t="s">
        <v>2032</v>
      </c>
      <c r="C457" s="95" t="s">
        <v>1879</v>
      </c>
      <c r="D457" s="95" t="s">
        <v>1880</v>
      </c>
      <c r="E457" s="95" t="s">
        <v>2038</v>
      </c>
      <c r="F457" s="95" t="s">
        <v>2104</v>
      </c>
      <c r="G457" s="95" t="s">
        <v>31</v>
      </c>
      <c r="H457" s="95" t="s">
        <v>1883</v>
      </c>
      <c r="I457" s="95" t="s">
        <v>1880</v>
      </c>
      <c r="J457" s="95" t="s">
        <v>1884</v>
      </c>
      <c r="K457" s="95" t="s">
        <v>1885</v>
      </c>
      <c r="L457" s="97">
        <v>418.79</v>
      </c>
      <c r="M457" s="95" t="s">
        <v>1886</v>
      </c>
      <c r="N457" s="95" t="s">
        <v>2245</v>
      </c>
      <c r="O457" s="95" t="s">
        <v>31</v>
      </c>
      <c r="P457" s="95" t="s">
        <v>2106</v>
      </c>
      <c r="Q457" s="95" t="s">
        <v>31</v>
      </c>
      <c r="R457" s="95" t="s">
        <v>2246</v>
      </c>
      <c r="S457" s="93">
        <v>42916</v>
      </c>
      <c r="T457" s="93">
        <v>42916</v>
      </c>
      <c r="U457" s="95" t="s">
        <v>2061</v>
      </c>
      <c r="V457" s="95" t="s">
        <v>31</v>
      </c>
    </row>
    <row r="458" spans="1:22" ht="15.75" x14ac:dyDescent="0.3">
      <c r="A458" s="95" t="s">
        <v>370</v>
      </c>
      <c r="B458" s="95" t="s">
        <v>2032</v>
      </c>
      <c r="C458" s="95" t="s">
        <v>1879</v>
      </c>
      <c r="D458" s="95" t="s">
        <v>1880</v>
      </c>
      <c r="E458" s="95" t="s">
        <v>2038</v>
      </c>
      <c r="F458" s="95" t="s">
        <v>2104</v>
      </c>
      <c r="G458" s="95" t="s">
        <v>31</v>
      </c>
      <c r="H458" s="95" t="s">
        <v>1883</v>
      </c>
      <c r="I458" s="95" t="s">
        <v>1880</v>
      </c>
      <c r="J458" s="95" t="s">
        <v>1884</v>
      </c>
      <c r="K458" s="95" t="s">
        <v>1885</v>
      </c>
      <c r="L458" s="97">
        <v>418.79</v>
      </c>
      <c r="M458" s="95" t="s">
        <v>1886</v>
      </c>
      <c r="N458" s="95" t="s">
        <v>2251</v>
      </c>
      <c r="O458" s="95" t="s">
        <v>31</v>
      </c>
      <c r="P458" s="95" t="s">
        <v>2106</v>
      </c>
      <c r="Q458" s="95" t="s">
        <v>31</v>
      </c>
      <c r="R458" s="95" t="s">
        <v>2252</v>
      </c>
      <c r="S458" s="93">
        <v>42855</v>
      </c>
      <c r="T458" s="93">
        <v>42855</v>
      </c>
      <c r="U458" s="95" t="s">
        <v>2061</v>
      </c>
      <c r="V458" s="95" t="s">
        <v>31</v>
      </c>
    </row>
    <row r="459" spans="1:22" ht="15.75" x14ac:dyDescent="0.3">
      <c r="A459" s="95" t="s">
        <v>370</v>
      </c>
      <c r="B459" s="95" t="s">
        <v>2032</v>
      </c>
      <c r="C459" s="95" t="s">
        <v>1879</v>
      </c>
      <c r="D459" s="95" t="s">
        <v>1880</v>
      </c>
      <c r="E459" s="95" t="s">
        <v>2038</v>
      </c>
      <c r="F459" s="95" t="s">
        <v>2104</v>
      </c>
      <c r="G459" s="95" t="s">
        <v>31</v>
      </c>
      <c r="H459" s="95" t="s">
        <v>1883</v>
      </c>
      <c r="I459" s="95" t="s">
        <v>1880</v>
      </c>
      <c r="J459" s="95" t="s">
        <v>1884</v>
      </c>
      <c r="K459" s="95" t="s">
        <v>1885</v>
      </c>
      <c r="L459" s="97">
        <v>418.79</v>
      </c>
      <c r="M459" s="95" t="s">
        <v>1886</v>
      </c>
      <c r="N459" s="95" t="s">
        <v>2251</v>
      </c>
      <c r="O459" s="95" t="s">
        <v>31</v>
      </c>
      <c r="P459" s="95" t="s">
        <v>2106</v>
      </c>
      <c r="Q459" s="95" t="s">
        <v>31</v>
      </c>
      <c r="R459" s="95" t="s">
        <v>2252</v>
      </c>
      <c r="S459" s="93">
        <v>42916</v>
      </c>
      <c r="T459" s="93">
        <v>42916</v>
      </c>
      <c r="U459" s="95" t="s">
        <v>2061</v>
      </c>
      <c r="V459" s="95" t="s">
        <v>31</v>
      </c>
    </row>
    <row r="460" spans="1:22" ht="15.75" x14ac:dyDescent="0.3">
      <c r="A460" s="95" t="s">
        <v>370</v>
      </c>
      <c r="B460" s="95" t="s">
        <v>2032</v>
      </c>
      <c r="C460" s="95" t="s">
        <v>1879</v>
      </c>
      <c r="D460" s="95" t="s">
        <v>1880</v>
      </c>
      <c r="E460" s="95" t="s">
        <v>2038</v>
      </c>
      <c r="F460" s="95" t="s">
        <v>2062</v>
      </c>
      <c r="G460" s="95" t="s">
        <v>31</v>
      </c>
      <c r="H460" s="95" t="s">
        <v>1883</v>
      </c>
      <c r="I460" s="95" t="s">
        <v>1880</v>
      </c>
      <c r="J460" s="95" t="s">
        <v>1884</v>
      </c>
      <c r="K460" s="95" t="s">
        <v>1885</v>
      </c>
      <c r="L460" s="96">
        <v>9254.89</v>
      </c>
      <c r="M460" s="95" t="s">
        <v>1886</v>
      </c>
      <c r="N460" s="95" t="s">
        <v>2335</v>
      </c>
      <c r="O460" s="95" t="s">
        <v>31</v>
      </c>
      <c r="P460" s="95" t="s">
        <v>2064</v>
      </c>
      <c r="Q460" s="95" t="s">
        <v>31</v>
      </c>
      <c r="R460" s="95" t="s">
        <v>2336</v>
      </c>
      <c r="S460" s="93">
        <v>42490</v>
      </c>
      <c r="T460" s="93">
        <v>42490</v>
      </c>
      <c r="U460" s="95" t="s">
        <v>2061</v>
      </c>
      <c r="V460" s="95" t="s">
        <v>31</v>
      </c>
    </row>
    <row r="461" spans="1:22" ht="15.75" x14ac:dyDescent="0.3">
      <c r="A461" s="95" t="s">
        <v>370</v>
      </c>
      <c r="B461" s="95" t="s">
        <v>2032</v>
      </c>
      <c r="C461" s="95" t="s">
        <v>1879</v>
      </c>
      <c r="D461" s="95" t="s">
        <v>1880</v>
      </c>
      <c r="E461" s="95" t="s">
        <v>2038</v>
      </c>
      <c r="F461" s="95" t="s">
        <v>2062</v>
      </c>
      <c r="G461" s="95" t="s">
        <v>31</v>
      </c>
      <c r="H461" s="95" t="s">
        <v>1883</v>
      </c>
      <c r="I461" s="95" t="s">
        <v>1880</v>
      </c>
      <c r="J461" s="95" t="s">
        <v>1884</v>
      </c>
      <c r="K461" s="95" t="s">
        <v>1885</v>
      </c>
      <c r="L461" s="96">
        <v>24.01</v>
      </c>
      <c r="M461" s="95" t="s">
        <v>1886</v>
      </c>
      <c r="N461" s="95" t="s">
        <v>2335</v>
      </c>
      <c r="O461" s="95" t="s">
        <v>31</v>
      </c>
      <c r="P461" s="95" t="s">
        <v>2064</v>
      </c>
      <c r="Q461" s="95" t="s">
        <v>31</v>
      </c>
      <c r="R461" s="95" t="s">
        <v>2336</v>
      </c>
      <c r="S461" s="93">
        <v>42521</v>
      </c>
      <c r="T461" s="93">
        <v>42521</v>
      </c>
      <c r="U461" s="95" t="s">
        <v>2061</v>
      </c>
      <c r="V461" s="95" t="s">
        <v>31</v>
      </c>
    </row>
    <row r="462" spans="1:22" ht="15.75" x14ac:dyDescent="0.3">
      <c r="A462" s="95" t="s">
        <v>370</v>
      </c>
      <c r="B462" s="95" t="s">
        <v>2032</v>
      </c>
      <c r="C462" s="95" t="s">
        <v>1879</v>
      </c>
      <c r="D462" s="95" t="s">
        <v>1880</v>
      </c>
      <c r="E462" s="95" t="s">
        <v>2038</v>
      </c>
      <c r="F462" s="95" t="s">
        <v>2062</v>
      </c>
      <c r="G462" s="95" t="s">
        <v>31</v>
      </c>
      <c r="H462" s="95" t="s">
        <v>1883</v>
      </c>
      <c r="I462" s="95" t="s">
        <v>1880</v>
      </c>
      <c r="J462" s="95" t="s">
        <v>1884</v>
      </c>
      <c r="K462" s="95" t="s">
        <v>1885</v>
      </c>
      <c r="L462" s="96">
        <v>61.24</v>
      </c>
      <c r="M462" s="95" t="s">
        <v>1886</v>
      </c>
      <c r="N462" s="95" t="s">
        <v>2335</v>
      </c>
      <c r="O462" s="95" t="s">
        <v>31</v>
      </c>
      <c r="P462" s="95" t="s">
        <v>2064</v>
      </c>
      <c r="Q462" s="95" t="s">
        <v>31</v>
      </c>
      <c r="R462" s="95" t="s">
        <v>2336</v>
      </c>
      <c r="S462" s="93">
        <v>42551</v>
      </c>
      <c r="T462" s="93">
        <v>42551</v>
      </c>
      <c r="U462" s="95" t="s">
        <v>2061</v>
      </c>
      <c r="V462" s="95" t="s">
        <v>31</v>
      </c>
    </row>
    <row r="463" spans="1:22" ht="15.75" x14ac:dyDescent="0.3">
      <c r="A463" s="95" t="s">
        <v>370</v>
      </c>
      <c r="B463" s="95" t="s">
        <v>2032</v>
      </c>
      <c r="C463" s="95" t="s">
        <v>1879</v>
      </c>
      <c r="D463" s="95" t="s">
        <v>1880</v>
      </c>
      <c r="E463" s="95" t="s">
        <v>2038</v>
      </c>
      <c r="F463" s="95" t="s">
        <v>2062</v>
      </c>
      <c r="G463" s="95" t="s">
        <v>31</v>
      </c>
      <c r="H463" s="95" t="s">
        <v>1883</v>
      </c>
      <c r="I463" s="95" t="s">
        <v>1880</v>
      </c>
      <c r="J463" s="95" t="s">
        <v>1884</v>
      </c>
      <c r="K463" s="95" t="s">
        <v>1885</v>
      </c>
      <c r="L463" s="96">
        <v>0.33</v>
      </c>
      <c r="M463" s="95" t="s">
        <v>1886</v>
      </c>
      <c r="N463" s="95" t="s">
        <v>2335</v>
      </c>
      <c r="O463" s="95" t="s">
        <v>31</v>
      </c>
      <c r="P463" s="95" t="s">
        <v>2064</v>
      </c>
      <c r="Q463" s="95" t="s">
        <v>31</v>
      </c>
      <c r="R463" s="95" t="s">
        <v>2336</v>
      </c>
      <c r="S463" s="93">
        <v>42582</v>
      </c>
      <c r="T463" s="93">
        <v>42582</v>
      </c>
      <c r="U463" s="95" t="s">
        <v>2061</v>
      </c>
      <c r="V463" s="95" t="s">
        <v>31</v>
      </c>
    </row>
    <row r="464" spans="1:22" ht="15.75" x14ac:dyDescent="0.3">
      <c r="A464" s="95" t="s">
        <v>370</v>
      </c>
      <c r="B464" s="95" t="s">
        <v>2032</v>
      </c>
      <c r="C464" s="95" t="s">
        <v>1879</v>
      </c>
      <c r="D464" s="95" t="s">
        <v>1880</v>
      </c>
      <c r="E464" s="95" t="s">
        <v>2038</v>
      </c>
      <c r="F464" s="95" t="s">
        <v>2062</v>
      </c>
      <c r="G464" s="95" t="s">
        <v>31</v>
      </c>
      <c r="H464" s="95" t="s">
        <v>1883</v>
      </c>
      <c r="I464" s="95" t="s">
        <v>1880</v>
      </c>
      <c r="J464" s="95" t="s">
        <v>1884</v>
      </c>
      <c r="K464" s="95" t="s">
        <v>1885</v>
      </c>
      <c r="L464" s="96">
        <v>232.64</v>
      </c>
      <c r="M464" s="95" t="s">
        <v>1886</v>
      </c>
      <c r="N464" s="95" t="s">
        <v>2335</v>
      </c>
      <c r="O464" s="95" t="s">
        <v>31</v>
      </c>
      <c r="P464" s="95" t="s">
        <v>2064</v>
      </c>
      <c r="Q464" s="95" t="s">
        <v>31</v>
      </c>
      <c r="R464" s="95" t="s">
        <v>2336</v>
      </c>
      <c r="S464" s="93">
        <v>42613</v>
      </c>
      <c r="T464" s="93">
        <v>42613</v>
      </c>
      <c r="U464" s="95" t="s">
        <v>2061</v>
      </c>
      <c r="V464" s="95" t="s">
        <v>31</v>
      </c>
    </row>
    <row r="465" spans="1:22" ht="15.75" x14ac:dyDescent="0.3">
      <c r="A465" s="95" t="s">
        <v>370</v>
      </c>
      <c r="B465" s="95" t="s">
        <v>2032</v>
      </c>
      <c r="C465" s="95" t="s">
        <v>1879</v>
      </c>
      <c r="D465" s="95" t="s">
        <v>1880</v>
      </c>
      <c r="E465" s="95" t="s">
        <v>2038</v>
      </c>
      <c r="F465" s="95" t="s">
        <v>2104</v>
      </c>
      <c r="G465" s="95" t="s">
        <v>31</v>
      </c>
      <c r="H465" s="95" t="s">
        <v>1883</v>
      </c>
      <c r="I465" s="95" t="s">
        <v>1880</v>
      </c>
      <c r="J465" s="95" t="s">
        <v>1884</v>
      </c>
      <c r="K465" s="95" t="s">
        <v>1885</v>
      </c>
      <c r="L465" s="97">
        <v>418.79</v>
      </c>
      <c r="M465" s="95" t="s">
        <v>1886</v>
      </c>
      <c r="N465" s="95" t="s">
        <v>2256</v>
      </c>
      <c r="O465" s="95" t="s">
        <v>31</v>
      </c>
      <c r="P465" s="95" t="s">
        <v>2106</v>
      </c>
      <c r="Q465" s="95" t="s">
        <v>31</v>
      </c>
      <c r="R465" s="95" t="s">
        <v>2257</v>
      </c>
      <c r="S465" s="93">
        <v>42855</v>
      </c>
      <c r="T465" s="93">
        <v>42855</v>
      </c>
      <c r="U465" s="95" t="s">
        <v>2061</v>
      </c>
      <c r="V465" s="95" t="s">
        <v>31</v>
      </c>
    </row>
    <row r="466" spans="1:22" ht="15.75" x14ac:dyDescent="0.3">
      <c r="A466" s="95" t="s">
        <v>370</v>
      </c>
      <c r="B466" s="95" t="s">
        <v>2032</v>
      </c>
      <c r="C466" s="95" t="s">
        <v>1879</v>
      </c>
      <c r="D466" s="95" t="s">
        <v>1880</v>
      </c>
      <c r="E466" s="95" t="s">
        <v>2038</v>
      </c>
      <c r="F466" s="95" t="s">
        <v>2104</v>
      </c>
      <c r="G466" s="95" t="s">
        <v>31</v>
      </c>
      <c r="H466" s="95" t="s">
        <v>1883</v>
      </c>
      <c r="I466" s="95" t="s">
        <v>1880</v>
      </c>
      <c r="J466" s="95" t="s">
        <v>1884</v>
      </c>
      <c r="K466" s="95" t="s">
        <v>1885</v>
      </c>
      <c r="L466" s="97">
        <v>418.79</v>
      </c>
      <c r="M466" s="95" t="s">
        <v>1886</v>
      </c>
      <c r="N466" s="95" t="s">
        <v>2256</v>
      </c>
      <c r="O466" s="95" t="s">
        <v>31</v>
      </c>
      <c r="P466" s="95" t="s">
        <v>2106</v>
      </c>
      <c r="Q466" s="95" t="s">
        <v>31</v>
      </c>
      <c r="R466" s="95" t="s">
        <v>2257</v>
      </c>
      <c r="S466" s="93">
        <v>42916</v>
      </c>
      <c r="T466" s="93">
        <v>42916</v>
      </c>
      <c r="U466" s="95" t="s">
        <v>2061</v>
      </c>
      <c r="V466" s="95" t="s">
        <v>31</v>
      </c>
    </row>
    <row r="467" spans="1:22" ht="15.75" x14ac:dyDescent="0.3">
      <c r="A467" s="95" t="s">
        <v>370</v>
      </c>
      <c r="B467" s="95" t="s">
        <v>2032</v>
      </c>
      <c r="C467" s="95" t="s">
        <v>1879</v>
      </c>
      <c r="D467" s="95" t="s">
        <v>1880</v>
      </c>
      <c r="E467" s="95" t="s">
        <v>2038</v>
      </c>
      <c r="F467" s="95" t="s">
        <v>2104</v>
      </c>
      <c r="G467" s="95" t="s">
        <v>31</v>
      </c>
      <c r="H467" s="95" t="s">
        <v>1883</v>
      </c>
      <c r="I467" s="95" t="s">
        <v>1880</v>
      </c>
      <c r="J467" s="95" t="s">
        <v>1884</v>
      </c>
      <c r="K467" s="95" t="s">
        <v>1885</v>
      </c>
      <c r="L467" s="97">
        <v>416.03</v>
      </c>
      <c r="M467" s="95" t="s">
        <v>1886</v>
      </c>
      <c r="N467" s="95" t="s">
        <v>2105</v>
      </c>
      <c r="O467" s="95" t="s">
        <v>31</v>
      </c>
      <c r="P467" s="95" t="s">
        <v>2106</v>
      </c>
      <c r="Q467" s="95" t="s">
        <v>31</v>
      </c>
      <c r="R467" s="95" t="s">
        <v>2107</v>
      </c>
      <c r="S467" s="93">
        <v>42886</v>
      </c>
      <c r="T467" s="93">
        <v>42886</v>
      </c>
      <c r="U467" s="95" t="s">
        <v>2043</v>
      </c>
      <c r="V467" s="95" t="s">
        <v>31</v>
      </c>
    </row>
    <row r="468" spans="1:22" ht="15.75" x14ac:dyDescent="0.3">
      <c r="A468" s="95" t="s">
        <v>370</v>
      </c>
      <c r="B468" s="95" t="s">
        <v>2032</v>
      </c>
      <c r="C468" s="95" t="s">
        <v>1879</v>
      </c>
      <c r="D468" s="95" t="s">
        <v>1880</v>
      </c>
      <c r="E468" s="95" t="s">
        <v>2038</v>
      </c>
      <c r="F468" s="95" t="s">
        <v>2104</v>
      </c>
      <c r="G468" s="95" t="s">
        <v>31</v>
      </c>
      <c r="H468" s="95" t="s">
        <v>1883</v>
      </c>
      <c r="I468" s="95" t="s">
        <v>1880</v>
      </c>
      <c r="J468" s="95" t="s">
        <v>1884</v>
      </c>
      <c r="K468" s="95" t="s">
        <v>1885</v>
      </c>
      <c r="L468" s="97">
        <v>416.03</v>
      </c>
      <c r="M468" s="95" t="s">
        <v>1886</v>
      </c>
      <c r="N468" s="95" t="s">
        <v>2108</v>
      </c>
      <c r="O468" s="95" t="s">
        <v>31</v>
      </c>
      <c r="P468" s="95" t="s">
        <v>2106</v>
      </c>
      <c r="Q468" s="95" t="s">
        <v>31</v>
      </c>
      <c r="R468" s="95" t="s">
        <v>2109</v>
      </c>
      <c r="S468" s="93">
        <v>42886</v>
      </c>
      <c r="T468" s="93">
        <v>42886</v>
      </c>
      <c r="U468" s="95" t="s">
        <v>2043</v>
      </c>
      <c r="V468" s="95" t="s">
        <v>31</v>
      </c>
    </row>
    <row r="469" spans="1:22" ht="15.75" x14ac:dyDescent="0.3">
      <c r="A469" s="95" t="s">
        <v>370</v>
      </c>
      <c r="B469" s="95" t="s">
        <v>2032</v>
      </c>
      <c r="C469" s="95" t="s">
        <v>1879</v>
      </c>
      <c r="D469" s="95" t="s">
        <v>1880</v>
      </c>
      <c r="E469" s="95" t="s">
        <v>2038</v>
      </c>
      <c r="F469" s="95" t="s">
        <v>2070</v>
      </c>
      <c r="G469" s="95" t="s">
        <v>31</v>
      </c>
      <c r="H469" s="95" t="s">
        <v>1883</v>
      </c>
      <c r="I469" s="95" t="s">
        <v>1880</v>
      </c>
      <c r="J469" s="95" t="s">
        <v>1884</v>
      </c>
      <c r="K469" s="95" t="s">
        <v>1885</v>
      </c>
      <c r="L469" s="97">
        <v>406.18</v>
      </c>
      <c r="M469" s="95" t="s">
        <v>1886</v>
      </c>
      <c r="N469" s="95" t="s">
        <v>2247</v>
      </c>
      <c r="O469" s="95" t="s">
        <v>31</v>
      </c>
      <c r="P469" s="95" t="s">
        <v>2072</v>
      </c>
      <c r="Q469" s="95" t="s">
        <v>31</v>
      </c>
      <c r="R469" s="95" t="s">
        <v>2248</v>
      </c>
      <c r="S469" s="93">
        <v>42704</v>
      </c>
      <c r="T469" s="93">
        <v>42704</v>
      </c>
      <c r="U469" s="95" t="s">
        <v>2061</v>
      </c>
      <c r="V469" s="95" t="s">
        <v>31</v>
      </c>
    </row>
    <row r="470" spans="1:22" ht="15.75" x14ac:dyDescent="0.3">
      <c r="A470" s="95" t="s">
        <v>370</v>
      </c>
      <c r="B470" s="95" t="s">
        <v>2032</v>
      </c>
      <c r="C470" s="95" t="s">
        <v>1879</v>
      </c>
      <c r="D470" s="95" t="s">
        <v>1880</v>
      </c>
      <c r="E470" s="95" t="s">
        <v>2038</v>
      </c>
      <c r="F470" s="95" t="s">
        <v>2101</v>
      </c>
      <c r="G470" s="95" t="s">
        <v>31</v>
      </c>
      <c r="H470" s="95" t="s">
        <v>1883</v>
      </c>
      <c r="I470" s="95" t="s">
        <v>1880</v>
      </c>
      <c r="J470" s="95" t="s">
        <v>1884</v>
      </c>
      <c r="K470" s="95" t="s">
        <v>1885</v>
      </c>
      <c r="L470" s="97">
        <v>402.48</v>
      </c>
      <c r="M470" s="95" t="s">
        <v>1886</v>
      </c>
      <c r="N470" s="95" t="s">
        <v>31</v>
      </c>
      <c r="O470" s="95" t="s">
        <v>31</v>
      </c>
      <c r="P470" s="95" t="s">
        <v>2102</v>
      </c>
      <c r="Q470" s="95" t="s">
        <v>31</v>
      </c>
      <c r="R470" s="95" t="s">
        <v>2103</v>
      </c>
      <c r="S470" s="93">
        <v>42916</v>
      </c>
      <c r="T470" s="93">
        <v>42916</v>
      </c>
      <c r="U470" s="95" t="s">
        <v>2043</v>
      </c>
      <c r="V470" s="95" t="s">
        <v>31</v>
      </c>
    </row>
    <row r="471" spans="1:22" ht="15.75" x14ac:dyDescent="0.3">
      <c r="A471" s="95" t="s">
        <v>370</v>
      </c>
      <c r="B471" s="95" t="s">
        <v>2032</v>
      </c>
      <c r="C471" s="95" t="s">
        <v>1879</v>
      </c>
      <c r="D471" s="95" t="s">
        <v>1880</v>
      </c>
      <c r="E471" s="95" t="s">
        <v>2038</v>
      </c>
      <c r="F471" s="95" t="s">
        <v>2070</v>
      </c>
      <c r="G471" s="95" t="s">
        <v>31</v>
      </c>
      <c r="H471" s="95" t="s">
        <v>1883</v>
      </c>
      <c r="I471" s="95" t="s">
        <v>1880</v>
      </c>
      <c r="J471" s="95" t="s">
        <v>1884</v>
      </c>
      <c r="K471" s="95" t="s">
        <v>1885</v>
      </c>
      <c r="L471" s="97">
        <v>396.56</v>
      </c>
      <c r="M471" s="95" t="s">
        <v>1886</v>
      </c>
      <c r="N471" s="95" t="s">
        <v>2249</v>
      </c>
      <c r="O471" s="95" t="s">
        <v>31</v>
      </c>
      <c r="P471" s="95" t="s">
        <v>2072</v>
      </c>
      <c r="Q471" s="95" t="s">
        <v>31</v>
      </c>
      <c r="R471" s="95" t="s">
        <v>2250</v>
      </c>
      <c r="S471" s="93">
        <v>42704</v>
      </c>
      <c r="T471" s="93">
        <v>42704</v>
      </c>
      <c r="U471" s="95" t="s">
        <v>2061</v>
      </c>
      <c r="V471" s="95" t="s">
        <v>31</v>
      </c>
    </row>
    <row r="472" spans="1:22" ht="15.75" x14ac:dyDescent="0.3">
      <c r="A472" s="95" t="s">
        <v>370</v>
      </c>
      <c r="B472" s="95" t="s">
        <v>2032</v>
      </c>
      <c r="C472" s="95" t="s">
        <v>1879</v>
      </c>
      <c r="D472" s="95" t="s">
        <v>1880</v>
      </c>
      <c r="E472" s="95" t="s">
        <v>2038</v>
      </c>
      <c r="F472" s="95" t="s">
        <v>2070</v>
      </c>
      <c r="G472" s="95" t="s">
        <v>31</v>
      </c>
      <c r="H472" s="95" t="s">
        <v>1883</v>
      </c>
      <c r="I472" s="95" t="s">
        <v>1880</v>
      </c>
      <c r="J472" s="95" t="s">
        <v>1884</v>
      </c>
      <c r="K472" s="95" t="s">
        <v>1885</v>
      </c>
      <c r="L472" s="97">
        <v>393.53</v>
      </c>
      <c r="M472" s="95" t="s">
        <v>1886</v>
      </c>
      <c r="N472" s="95" t="s">
        <v>2262</v>
      </c>
      <c r="O472" s="95" t="s">
        <v>31</v>
      </c>
      <c r="P472" s="95" t="s">
        <v>2072</v>
      </c>
      <c r="Q472" s="95" t="s">
        <v>31</v>
      </c>
      <c r="R472" s="95" t="s">
        <v>2263</v>
      </c>
      <c r="S472" s="93">
        <v>42855</v>
      </c>
      <c r="T472" s="93">
        <v>42855</v>
      </c>
      <c r="U472" s="95" t="s">
        <v>2061</v>
      </c>
      <c r="V472" s="95" t="s">
        <v>31</v>
      </c>
    </row>
    <row r="473" spans="1:22" ht="15.75" x14ac:dyDescent="0.3">
      <c r="A473" s="95" t="s">
        <v>370</v>
      </c>
      <c r="B473" s="95" t="s">
        <v>2032</v>
      </c>
      <c r="C473" s="95" t="s">
        <v>1879</v>
      </c>
      <c r="D473" s="95" t="s">
        <v>1880</v>
      </c>
      <c r="E473" s="95" t="s">
        <v>2038</v>
      </c>
      <c r="F473" s="95" t="s">
        <v>2070</v>
      </c>
      <c r="G473" s="95" t="s">
        <v>31</v>
      </c>
      <c r="H473" s="95" t="s">
        <v>1883</v>
      </c>
      <c r="I473" s="95" t="s">
        <v>1880</v>
      </c>
      <c r="J473" s="95" t="s">
        <v>1884</v>
      </c>
      <c r="K473" s="95" t="s">
        <v>1885</v>
      </c>
      <c r="L473" s="97">
        <v>393.53</v>
      </c>
      <c r="M473" s="95" t="s">
        <v>1886</v>
      </c>
      <c r="N473" s="95" t="s">
        <v>2262</v>
      </c>
      <c r="O473" s="95" t="s">
        <v>31</v>
      </c>
      <c r="P473" s="95" t="s">
        <v>2072</v>
      </c>
      <c r="Q473" s="95" t="s">
        <v>31</v>
      </c>
      <c r="R473" s="95" t="s">
        <v>2263</v>
      </c>
      <c r="S473" s="93">
        <v>42916</v>
      </c>
      <c r="T473" s="93">
        <v>42916</v>
      </c>
      <c r="U473" s="95" t="s">
        <v>2061</v>
      </c>
      <c r="V473" s="95" t="s">
        <v>31</v>
      </c>
    </row>
    <row r="474" spans="1:22" ht="15.75" x14ac:dyDescent="0.3">
      <c r="A474" s="95" t="s">
        <v>370</v>
      </c>
      <c r="B474" s="95" t="s">
        <v>2032</v>
      </c>
      <c r="C474" s="95" t="s">
        <v>1879</v>
      </c>
      <c r="D474" s="95" t="s">
        <v>1880</v>
      </c>
      <c r="E474" s="95" t="s">
        <v>2038</v>
      </c>
      <c r="F474" s="95" t="s">
        <v>2104</v>
      </c>
      <c r="G474" s="95" t="s">
        <v>31</v>
      </c>
      <c r="H474" s="95" t="s">
        <v>1883</v>
      </c>
      <c r="I474" s="95" t="s">
        <v>1880</v>
      </c>
      <c r="J474" s="95" t="s">
        <v>1884</v>
      </c>
      <c r="K474" s="95" t="s">
        <v>1885</v>
      </c>
      <c r="L474" s="97">
        <v>380.96</v>
      </c>
      <c r="M474" s="95" t="s">
        <v>1886</v>
      </c>
      <c r="N474" s="95" t="s">
        <v>2239</v>
      </c>
      <c r="O474" s="95" t="s">
        <v>31</v>
      </c>
      <c r="P474" s="95" t="s">
        <v>2106</v>
      </c>
      <c r="Q474" s="95" t="s">
        <v>31</v>
      </c>
      <c r="R474" s="95" t="s">
        <v>2240</v>
      </c>
      <c r="S474" s="93">
        <v>42704</v>
      </c>
      <c r="T474" s="93">
        <v>42704</v>
      </c>
      <c r="U474" s="95" t="s">
        <v>2061</v>
      </c>
      <c r="V474" s="95" t="s">
        <v>31</v>
      </c>
    </row>
    <row r="475" spans="1:22" ht="15.75" x14ac:dyDescent="0.3">
      <c r="A475" s="95" t="s">
        <v>370</v>
      </c>
      <c r="B475" s="95" t="s">
        <v>2032</v>
      </c>
      <c r="C475" s="95" t="s">
        <v>1879</v>
      </c>
      <c r="D475" s="95" t="s">
        <v>1880</v>
      </c>
      <c r="E475" s="95" t="s">
        <v>2038</v>
      </c>
      <c r="F475" s="95" t="s">
        <v>2070</v>
      </c>
      <c r="G475" s="95" t="s">
        <v>31</v>
      </c>
      <c r="H475" s="95" t="s">
        <v>1883</v>
      </c>
      <c r="I475" s="95" t="s">
        <v>1880</v>
      </c>
      <c r="J475" s="95" t="s">
        <v>1884</v>
      </c>
      <c r="K475" s="95" t="s">
        <v>1885</v>
      </c>
      <c r="L475" s="97">
        <v>378.69</v>
      </c>
      <c r="M475" s="95" t="s">
        <v>1886</v>
      </c>
      <c r="N475" s="95" t="s">
        <v>2253</v>
      </c>
      <c r="O475" s="95" t="s">
        <v>31</v>
      </c>
      <c r="P475" s="95" t="s">
        <v>2072</v>
      </c>
      <c r="Q475" s="95" t="s">
        <v>31</v>
      </c>
      <c r="R475" s="95" t="s">
        <v>2254</v>
      </c>
      <c r="S475" s="93">
        <v>42704</v>
      </c>
      <c r="T475" s="93">
        <v>42704</v>
      </c>
      <c r="U475" s="95" t="s">
        <v>2061</v>
      </c>
      <c r="V475" s="95" t="s">
        <v>31</v>
      </c>
    </row>
    <row r="476" spans="1:22" ht="15.75" x14ac:dyDescent="0.3">
      <c r="A476" s="95" t="s">
        <v>370</v>
      </c>
      <c r="B476" s="95" t="s">
        <v>2032</v>
      </c>
      <c r="C476" s="95" t="s">
        <v>1879</v>
      </c>
      <c r="D476" s="95" t="s">
        <v>1880</v>
      </c>
      <c r="E476" s="95" t="s">
        <v>2038</v>
      </c>
      <c r="F476" s="95" t="s">
        <v>2101</v>
      </c>
      <c r="G476" s="95" t="s">
        <v>31</v>
      </c>
      <c r="H476" s="95" t="s">
        <v>1883</v>
      </c>
      <c r="I476" s="95" t="s">
        <v>1880</v>
      </c>
      <c r="J476" s="95" t="s">
        <v>1884</v>
      </c>
      <c r="K476" s="95" t="s">
        <v>1885</v>
      </c>
      <c r="L476" s="97">
        <v>367.21</v>
      </c>
      <c r="M476" s="95" t="s">
        <v>1886</v>
      </c>
      <c r="N476" s="95" t="s">
        <v>31</v>
      </c>
      <c r="O476" s="95" t="s">
        <v>31</v>
      </c>
      <c r="P476" s="95" t="s">
        <v>2102</v>
      </c>
      <c r="Q476" s="95" t="s">
        <v>31</v>
      </c>
      <c r="R476" s="95" t="s">
        <v>2255</v>
      </c>
      <c r="S476" s="93">
        <v>42704</v>
      </c>
      <c r="T476" s="93">
        <v>42704</v>
      </c>
      <c r="U476" s="95" t="s">
        <v>2061</v>
      </c>
      <c r="V476" s="95" t="s">
        <v>31</v>
      </c>
    </row>
    <row r="477" spans="1:22" ht="15.75" x14ac:dyDescent="0.3">
      <c r="A477" s="95" t="s">
        <v>370</v>
      </c>
      <c r="B477" s="95" t="s">
        <v>2032</v>
      </c>
      <c r="C477" s="95" t="s">
        <v>1879</v>
      </c>
      <c r="D477" s="95" t="s">
        <v>1880</v>
      </c>
      <c r="E477" s="95" t="s">
        <v>2038</v>
      </c>
      <c r="F477" s="95" t="s">
        <v>2110</v>
      </c>
      <c r="G477" s="95" t="s">
        <v>31</v>
      </c>
      <c r="H477" s="95" t="s">
        <v>1883</v>
      </c>
      <c r="I477" s="95" t="s">
        <v>1880</v>
      </c>
      <c r="J477" s="95" t="s">
        <v>1884</v>
      </c>
      <c r="K477" s="95" t="s">
        <v>1885</v>
      </c>
      <c r="L477" s="97">
        <v>365.37</v>
      </c>
      <c r="M477" s="95" t="s">
        <v>1886</v>
      </c>
      <c r="N477" s="95" t="s">
        <v>31</v>
      </c>
      <c r="O477" s="95" t="s">
        <v>31</v>
      </c>
      <c r="P477" s="95" t="s">
        <v>2111</v>
      </c>
      <c r="Q477" s="95" t="s">
        <v>31</v>
      </c>
      <c r="R477" s="95" t="s">
        <v>2112</v>
      </c>
      <c r="S477" s="93">
        <v>42886</v>
      </c>
      <c r="T477" s="93">
        <v>42886</v>
      </c>
      <c r="U477" s="95" t="s">
        <v>2043</v>
      </c>
      <c r="V477" s="95" t="s">
        <v>31</v>
      </c>
    </row>
    <row r="478" spans="1:22" ht="15.75" x14ac:dyDescent="0.3">
      <c r="A478" s="95" t="s">
        <v>370</v>
      </c>
      <c r="B478" s="95" t="s">
        <v>2032</v>
      </c>
      <c r="C478" s="95" t="s">
        <v>1879</v>
      </c>
      <c r="D478" s="95" t="s">
        <v>1880</v>
      </c>
      <c r="E478" s="95" t="s">
        <v>2038</v>
      </c>
      <c r="F478" s="95" t="s">
        <v>2104</v>
      </c>
      <c r="G478" s="95" t="s">
        <v>31</v>
      </c>
      <c r="H478" s="95" t="s">
        <v>1883</v>
      </c>
      <c r="I478" s="95" t="s">
        <v>1880</v>
      </c>
      <c r="J478" s="95" t="s">
        <v>1884</v>
      </c>
      <c r="K478" s="95" t="s">
        <v>1885</v>
      </c>
      <c r="L478" s="97">
        <v>332.45</v>
      </c>
      <c r="M478" s="95" t="s">
        <v>1886</v>
      </c>
      <c r="N478" s="95" t="s">
        <v>2105</v>
      </c>
      <c r="O478" s="95" t="s">
        <v>31</v>
      </c>
      <c r="P478" s="95" t="s">
        <v>2106</v>
      </c>
      <c r="Q478" s="95" t="s">
        <v>31</v>
      </c>
      <c r="R478" s="95" t="s">
        <v>2107</v>
      </c>
      <c r="S478" s="93">
        <v>42916</v>
      </c>
      <c r="T478" s="93">
        <v>42916</v>
      </c>
      <c r="U478" s="95" t="s">
        <v>2043</v>
      </c>
      <c r="V478" s="95" t="s">
        <v>31</v>
      </c>
    </row>
    <row r="479" spans="1:22" ht="15.75" x14ac:dyDescent="0.3">
      <c r="A479" s="95" t="s">
        <v>370</v>
      </c>
      <c r="B479" s="95" t="s">
        <v>2032</v>
      </c>
      <c r="C479" s="95" t="s">
        <v>1879</v>
      </c>
      <c r="D479" s="95" t="s">
        <v>1880</v>
      </c>
      <c r="E479" s="95" t="s">
        <v>2038</v>
      </c>
      <c r="F479" s="95" t="s">
        <v>2104</v>
      </c>
      <c r="G479" s="95" t="s">
        <v>31</v>
      </c>
      <c r="H479" s="95" t="s">
        <v>1883</v>
      </c>
      <c r="I479" s="95" t="s">
        <v>1880</v>
      </c>
      <c r="J479" s="95" t="s">
        <v>1884</v>
      </c>
      <c r="K479" s="95" t="s">
        <v>1885</v>
      </c>
      <c r="L479" s="97">
        <v>332.45</v>
      </c>
      <c r="M479" s="95" t="s">
        <v>1886</v>
      </c>
      <c r="N479" s="95" t="s">
        <v>2108</v>
      </c>
      <c r="O479" s="95" t="s">
        <v>31</v>
      </c>
      <c r="P479" s="95" t="s">
        <v>2106</v>
      </c>
      <c r="Q479" s="95" t="s">
        <v>31</v>
      </c>
      <c r="R479" s="95" t="s">
        <v>2109</v>
      </c>
      <c r="S479" s="93">
        <v>42916</v>
      </c>
      <c r="T479" s="93">
        <v>42916</v>
      </c>
      <c r="U479" s="95" t="s">
        <v>2043</v>
      </c>
      <c r="V479" s="95" t="s">
        <v>31</v>
      </c>
    </row>
    <row r="480" spans="1:22" ht="15.75" x14ac:dyDescent="0.3">
      <c r="A480" s="95" t="s">
        <v>370</v>
      </c>
      <c r="B480" s="95" t="s">
        <v>2032</v>
      </c>
      <c r="C480" s="95" t="s">
        <v>1879</v>
      </c>
      <c r="D480" s="95" t="s">
        <v>1880</v>
      </c>
      <c r="E480" s="95" t="s">
        <v>2038</v>
      </c>
      <c r="F480" s="95" t="s">
        <v>2062</v>
      </c>
      <c r="G480" s="95" t="s">
        <v>31</v>
      </c>
      <c r="H480" s="95" t="s">
        <v>1883</v>
      </c>
      <c r="I480" s="95" t="s">
        <v>1880</v>
      </c>
      <c r="J480" s="95" t="s">
        <v>1884</v>
      </c>
      <c r="K480" s="95" t="s">
        <v>1885</v>
      </c>
      <c r="L480" s="97">
        <v>329.97</v>
      </c>
      <c r="M480" s="95" t="s">
        <v>1886</v>
      </c>
      <c r="N480" s="95" t="s">
        <v>2063</v>
      </c>
      <c r="O480" s="95" t="s">
        <v>31</v>
      </c>
      <c r="P480" s="95" t="s">
        <v>2064</v>
      </c>
      <c r="Q480" s="95" t="s">
        <v>31</v>
      </c>
      <c r="R480" s="95" t="s">
        <v>2065</v>
      </c>
      <c r="S480" s="93">
        <v>42978</v>
      </c>
      <c r="T480" s="93">
        <v>42978</v>
      </c>
      <c r="U480" s="95" t="s">
        <v>2043</v>
      </c>
      <c r="V480" s="95" t="s">
        <v>31</v>
      </c>
    </row>
    <row r="481" spans="1:22" ht="15.75" x14ac:dyDescent="0.3">
      <c r="A481" s="95" t="s">
        <v>370</v>
      </c>
      <c r="B481" s="95" t="s">
        <v>2032</v>
      </c>
      <c r="C481" s="95" t="s">
        <v>1879</v>
      </c>
      <c r="D481" s="95" t="s">
        <v>1880</v>
      </c>
      <c r="E481" s="95" t="s">
        <v>2038</v>
      </c>
      <c r="F481" s="95" t="s">
        <v>2062</v>
      </c>
      <c r="G481" s="95" t="s">
        <v>31</v>
      </c>
      <c r="H481" s="95" t="s">
        <v>1883</v>
      </c>
      <c r="I481" s="95" t="s">
        <v>1880</v>
      </c>
      <c r="J481" s="95" t="s">
        <v>1884</v>
      </c>
      <c r="K481" s="95" t="s">
        <v>1885</v>
      </c>
      <c r="L481" s="97">
        <v>329.97</v>
      </c>
      <c r="M481" s="95" t="s">
        <v>1886</v>
      </c>
      <c r="N481" s="95" t="s">
        <v>2066</v>
      </c>
      <c r="O481" s="95" t="s">
        <v>31</v>
      </c>
      <c r="P481" s="95" t="s">
        <v>2064</v>
      </c>
      <c r="Q481" s="95" t="s">
        <v>31</v>
      </c>
      <c r="R481" s="95" t="s">
        <v>2067</v>
      </c>
      <c r="S481" s="93">
        <v>42978</v>
      </c>
      <c r="T481" s="93">
        <v>42978</v>
      </c>
      <c r="U481" s="95" t="s">
        <v>2043</v>
      </c>
      <c r="V481" s="95" t="s">
        <v>31</v>
      </c>
    </row>
    <row r="482" spans="1:22" ht="15.75" x14ac:dyDescent="0.3">
      <c r="A482" s="95" t="s">
        <v>370</v>
      </c>
      <c r="B482" s="95" t="s">
        <v>2032</v>
      </c>
      <c r="C482" s="95" t="s">
        <v>1879</v>
      </c>
      <c r="D482" s="95" t="s">
        <v>1880</v>
      </c>
      <c r="E482" s="95" t="s">
        <v>2038</v>
      </c>
      <c r="F482" s="95" t="s">
        <v>2062</v>
      </c>
      <c r="G482" s="95" t="s">
        <v>31</v>
      </c>
      <c r="H482" s="95" t="s">
        <v>1883</v>
      </c>
      <c r="I482" s="95" t="s">
        <v>1880</v>
      </c>
      <c r="J482" s="95" t="s">
        <v>1884</v>
      </c>
      <c r="K482" s="95" t="s">
        <v>1885</v>
      </c>
      <c r="L482" s="97">
        <v>329.97</v>
      </c>
      <c r="M482" s="95" t="s">
        <v>1886</v>
      </c>
      <c r="N482" s="95" t="s">
        <v>2068</v>
      </c>
      <c r="O482" s="95" t="s">
        <v>31</v>
      </c>
      <c r="P482" s="95" t="s">
        <v>2064</v>
      </c>
      <c r="Q482" s="95" t="s">
        <v>31</v>
      </c>
      <c r="R482" s="95" t="s">
        <v>2069</v>
      </c>
      <c r="S482" s="93">
        <v>42978</v>
      </c>
      <c r="T482" s="93">
        <v>42978</v>
      </c>
      <c r="U482" s="95" t="s">
        <v>2043</v>
      </c>
      <c r="V482" s="95" t="s">
        <v>31</v>
      </c>
    </row>
    <row r="483" spans="1:22" ht="15.75" x14ac:dyDescent="0.3">
      <c r="A483" s="95" t="s">
        <v>370</v>
      </c>
      <c r="B483" s="95" t="s">
        <v>2032</v>
      </c>
      <c r="C483" s="95" t="s">
        <v>1879</v>
      </c>
      <c r="D483" s="95" t="s">
        <v>1880</v>
      </c>
      <c r="E483" s="95" t="s">
        <v>2038</v>
      </c>
      <c r="F483" s="95" t="s">
        <v>2123</v>
      </c>
      <c r="G483" s="95" t="s">
        <v>31</v>
      </c>
      <c r="H483" s="95" t="s">
        <v>1883</v>
      </c>
      <c r="I483" s="95" t="s">
        <v>1880</v>
      </c>
      <c r="J483" s="95" t="s">
        <v>1884</v>
      </c>
      <c r="K483" s="95" t="s">
        <v>1885</v>
      </c>
      <c r="L483" s="97">
        <v>323.02999999999997</v>
      </c>
      <c r="M483" s="95" t="s">
        <v>1886</v>
      </c>
      <c r="N483" s="95" t="s">
        <v>2337</v>
      </c>
      <c r="O483" s="95" t="s">
        <v>31</v>
      </c>
      <c r="P483" s="95" t="s">
        <v>2125</v>
      </c>
      <c r="Q483" s="95" t="s">
        <v>31</v>
      </c>
      <c r="R483" s="95" t="s">
        <v>2338</v>
      </c>
      <c r="S483" s="93">
        <v>42674</v>
      </c>
      <c r="T483" s="93">
        <v>42674</v>
      </c>
      <c r="U483" s="95" t="s">
        <v>2061</v>
      </c>
      <c r="V483" s="95" t="s">
        <v>31</v>
      </c>
    </row>
    <row r="484" spans="1:22" ht="15.75" x14ac:dyDescent="0.3">
      <c r="A484" s="95" t="s">
        <v>370</v>
      </c>
      <c r="B484" s="95" t="s">
        <v>2032</v>
      </c>
      <c r="C484" s="95" t="s">
        <v>1879</v>
      </c>
      <c r="D484" s="95" t="s">
        <v>1880</v>
      </c>
      <c r="E484" s="95" t="s">
        <v>2038</v>
      </c>
      <c r="F484" s="95" t="s">
        <v>2123</v>
      </c>
      <c r="G484" s="95" t="s">
        <v>31</v>
      </c>
      <c r="H484" s="95" t="s">
        <v>1883</v>
      </c>
      <c r="I484" s="95" t="s">
        <v>1880</v>
      </c>
      <c r="J484" s="95" t="s">
        <v>1884</v>
      </c>
      <c r="K484" s="95" t="s">
        <v>1885</v>
      </c>
      <c r="L484" s="97">
        <v>323.02999999999997</v>
      </c>
      <c r="M484" s="95" t="s">
        <v>1886</v>
      </c>
      <c r="N484" s="95" t="s">
        <v>2339</v>
      </c>
      <c r="O484" s="95" t="s">
        <v>31</v>
      </c>
      <c r="P484" s="95" t="s">
        <v>2125</v>
      </c>
      <c r="Q484" s="95" t="s">
        <v>31</v>
      </c>
      <c r="R484" s="95" t="s">
        <v>2340</v>
      </c>
      <c r="S484" s="93">
        <v>42674</v>
      </c>
      <c r="T484" s="93">
        <v>42674</v>
      </c>
      <c r="U484" s="95" t="s">
        <v>2061</v>
      </c>
      <c r="V484" s="95" t="s">
        <v>31</v>
      </c>
    </row>
    <row r="485" spans="1:22" ht="15.75" x14ac:dyDescent="0.3">
      <c r="A485" s="95" t="s">
        <v>370</v>
      </c>
      <c r="B485" s="95" t="s">
        <v>2032</v>
      </c>
      <c r="C485" s="95" t="s">
        <v>1879</v>
      </c>
      <c r="D485" s="95" t="s">
        <v>1880</v>
      </c>
      <c r="E485" s="95" t="s">
        <v>2038</v>
      </c>
      <c r="F485" s="95" t="s">
        <v>2123</v>
      </c>
      <c r="G485" s="95" t="s">
        <v>31</v>
      </c>
      <c r="H485" s="95" t="s">
        <v>1883</v>
      </c>
      <c r="I485" s="95" t="s">
        <v>1880</v>
      </c>
      <c r="J485" s="95" t="s">
        <v>1884</v>
      </c>
      <c r="K485" s="95" t="s">
        <v>1885</v>
      </c>
      <c r="L485" s="97">
        <v>323.02999999999997</v>
      </c>
      <c r="M485" s="95" t="s">
        <v>1886</v>
      </c>
      <c r="N485" s="95" t="s">
        <v>2341</v>
      </c>
      <c r="O485" s="95" t="s">
        <v>31</v>
      </c>
      <c r="P485" s="95" t="s">
        <v>2125</v>
      </c>
      <c r="Q485" s="95" t="s">
        <v>31</v>
      </c>
      <c r="R485" s="95" t="s">
        <v>2342</v>
      </c>
      <c r="S485" s="93">
        <v>42674</v>
      </c>
      <c r="T485" s="93">
        <v>42674</v>
      </c>
      <c r="U485" s="95" t="s">
        <v>2061</v>
      </c>
      <c r="V485" s="95" t="s">
        <v>31</v>
      </c>
    </row>
    <row r="486" spans="1:22" ht="15.75" x14ac:dyDescent="0.3">
      <c r="A486" s="95" t="s">
        <v>370</v>
      </c>
      <c r="B486" s="95" t="s">
        <v>2032</v>
      </c>
      <c r="C486" s="95" t="s">
        <v>1879</v>
      </c>
      <c r="D486" s="95" t="s">
        <v>1880</v>
      </c>
      <c r="E486" s="95" t="s">
        <v>2038</v>
      </c>
      <c r="F486" s="95" t="s">
        <v>2070</v>
      </c>
      <c r="G486" s="95" t="s">
        <v>31</v>
      </c>
      <c r="H486" s="95" t="s">
        <v>1883</v>
      </c>
      <c r="I486" s="95" t="s">
        <v>1880</v>
      </c>
      <c r="J486" s="95" t="s">
        <v>1884</v>
      </c>
      <c r="K486" s="95" t="s">
        <v>1885</v>
      </c>
      <c r="L486" s="97">
        <v>322.51</v>
      </c>
      <c r="M486" s="95" t="s">
        <v>1886</v>
      </c>
      <c r="N486" s="95" t="s">
        <v>2113</v>
      </c>
      <c r="O486" s="95" t="s">
        <v>31</v>
      </c>
      <c r="P486" s="95" t="s">
        <v>2072</v>
      </c>
      <c r="Q486" s="95" t="s">
        <v>31</v>
      </c>
      <c r="R486" s="95" t="s">
        <v>2114</v>
      </c>
      <c r="S486" s="93">
        <v>42886</v>
      </c>
      <c r="T486" s="93">
        <v>42886</v>
      </c>
      <c r="U486" s="95" t="s">
        <v>2043</v>
      </c>
      <c r="V486" s="95" t="s">
        <v>31</v>
      </c>
    </row>
    <row r="487" spans="1:22" ht="15.75" x14ac:dyDescent="0.3">
      <c r="A487" s="95" t="s">
        <v>370</v>
      </c>
      <c r="B487" s="95" t="s">
        <v>2032</v>
      </c>
      <c r="C487" s="95" t="s">
        <v>1879</v>
      </c>
      <c r="D487" s="95" t="s">
        <v>1880</v>
      </c>
      <c r="E487" s="95" t="s">
        <v>2038</v>
      </c>
      <c r="F487" s="95" t="s">
        <v>2070</v>
      </c>
      <c r="G487" s="95" t="s">
        <v>31</v>
      </c>
      <c r="H487" s="95" t="s">
        <v>1883</v>
      </c>
      <c r="I487" s="95" t="s">
        <v>1880</v>
      </c>
      <c r="J487" s="95" t="s">
        <v>1884</v>
      </c>
      <c r="K487" s="95" t="s">
        <v>1885</v>
      </c>
      <c r="L487" s="97">
        <v>322.51</v>
      </c>
      <c r="M487" s="95" t="s">
        <v>1886</v>
      </c>
      <c r="N487" s="95" t="s">
        <v>2117</v>
      </c>
      <c r="O487" s="95" t="s">
        <v>31</v>
      </c>
      <c r="P487" s="95" t="s">
        <v>2072</v>
      </c>
      <c r="Q487" s="95" t="s">
        <v>31</v>
      </c>
      <c r="R487" s="95" t="s">
        <v>2118</v>
      </c>
      <c r="S487" s="93">
        <v>42886</v>
      </c>
      <c r="T487" s="93">
        <v>42886</v>
      </c>
      <c r="U487" s="95" t="s">
        <v>2043</v>
      </c>
      <c r="V487" s="95" t="s">
        <v>31</v>
      </c>
    </row>
    <row r="488" spans="1:22" ht="15.75" x14ac:dyDescent="0.3">
      <c r="A488" s="95" t="s">
        <v>370</v>
      </c>
      <c r="B488" s="95" t="s">
        <v>2032</v>
      </c>
      <c r="C488" s="95" t="s">
        <v>1879</v>
      </c>
      <c r="D488" s="95" t="s">
        <v>1880</v>
      </c>
      <c r="E488" s="95" t="s">
        <v>2038</v>
      </c>
      <c r="F488" s="95" t="s">
        <v>2070</v>
      </c>
      <c r="G488" s="95" t="s">
        <v>31</v>
      </c>
      <c r="H488" s="95" t="s">
        <v>1883</v>
      </c>
      <c r="I488" s="95" t="s">
        <v>1880</v>
      </c>
      <c r="J488" s="95" t="s">
        <v>1884</v>
      </c>
      <c r="K488" s="95" t="s">
        <v>1885</v>
      </c>
      <c r="L488" s="97">
        <v>322.51</v>
      </c>
      <c r="M488" s="95" t="s">
        <v>1886</v>
      </c>
      <c r="N488" s="95" t="s">
        <v>2119</v>
      </c>
      <c r="O488" s="95" t="s">
        <v>31</v>
      </c>
      <c r="P488" s="95" t="s">
        <v>2072</v>
      </c>
      <c r="Q488" s="95" t="s">
        <v>31</v>
      </c>
      <c r="R488" s="95" t="s">
        <v>2120</v>
      </c>
      <c r="S488" s="93">
        <v>42886</v>
      </c>
      <c r="T488" s="93">
        <v>42886</v>
      </c>
      <c r="U488" s="95" t="s">
        <v>2043</v>
      </c>
      <c r="V488" s="95" t="s">
        <v>31</v>
      </c>
    </row>
    <row r="489" spans="1:22" ht="15.75" x14ac:dyDescent="0.3">
      <c r="A489" s="95" t="s">
        <v>370</v>
      </c>
      <c r="B489" s="95" t="s">
        <v>2032</v>
      </c>
      <c r="C489" s="95" t="s">
        <v>1879</v>
      </c>
      <c r="D489" s="95" t="s">
        <v>1880</v>
      </c>
      <c r="E489" s="95" t="s">
        <v>2038</v>
      </c>
      <c r="F489" s="95" t="s">
        <v>2062</v>
      </c>
      <c r="G489" s="95" t="s">
        <v>31</v>
      </c>
      <c r="H489" s="95" t="s">
        <v>1883</v>
      </c>
      <c r="I489" s="95" t="s">
        <v>1880</v>
      </c>
      <c r="J489" s="95" t="s">
        <v>1884</v>
      </c>
      <c r="K489" s="95" t="s">
        <v>1885</v>
      </c>
      <c r="L489" s="96">
        <v>42903.89</v>
      </c>
      <c r="M489" s="95" t="s">
        <v>1886</v>
      </c>
      <c r="N489" s="95" t="s">
        <v>2343</v>
      </c>
      <c r="O489" s="95" t="s">
        <v>31</v>
      </c>
      <c r="P489" s="95" t="s">
        <v>2064</v>
      </c>
      <c r="Q489" s="95" t="s">
        <v>31</v>
      </c>
      <c r="R489" s="95" t="s">
        <v>2344</v>
      </c>
      <c r="S489" s="93">
        <v>42004</v>
      </c>
      <c r="T489" s="93">
        <v>42004</v>
      </c>
      <c r="U489" s="95" t="s">
        <v>2037</v>
      </c>
      <c r="V489" s="95" t="s">
        <v>31</v>
      </c>
    </row>
    <row r="490" spans="1:22" ht="15.75" x14ac:dyDescent="0.3">
      <c r="A490" s="95" t="s">
        <v>370</v>
      </c>
      <c r="B490" s="95" t="s">
        <v>2032</v>
      </c>
      <c r="C490" s="95" t="s">
        <v>1879</v>
      </c>
      <c r="D490" s="95" t="s">
        <v>1880</v>
      </c>
      <c r="E490" s="95" t="s">
        <v>2038</v>
      </c>
      <c r="F490" s="95" t="s">
        <v>2062</v>
      </c>
      <c r="G490" s="95" t="s">
        <v>31</v>
      </c>
      <c r="H490" s="95" t="s">
        <v>1883</v>
      </c>
      <c r="I490" s="95" t="s">
        <v>1880</v>
      </c>
      <c r="J490" s="95" t="s">
        <v>1884</v>
      </c>
      <c r="K490" s="95" t="s">
        <v>1885</v>
      </c>
      <c r="L490" s="96">
        <v>-0.72</v>
      </c>
      <c r="M490" s="95" t="s">
        <v>1886</v>
      </c>
      <c r="N490" s="95" t="s">
        <v>2343</v>
      </c>
      <c r="O490" s="95" t="s">
        <v>31</v>
      </c>
      <c r="P490" s="95" t="s">
        <v>2064</v>
      </c>
      <c r="Q490" s="95" t="s">
        <v>31</v>
      </c>
      <c r="R490" s="95" t="s">
        <v>2344</v>
      </c>
      <c r="S490" s="93">
        <v>42308</v>
      </c>
      <c r="T490" s="93">
        <v>42308</v>
      </c>
      <c r="U490" s="95" t="s">
        <v>2037</v>
      </c>
      <c r="V490" s="95" t="s">
        <v>31</v>
      </c>
    </row>
    <row r="491" spans="1:22" ht="15.75" x14ac:dyDescent="0.3">
      <c r="A491" s="95" t="s">
        <v>370</v>
      </c>
      <c r="B491" s="95" t="s">
        <v>2032</v>
      </c>
      <c r="C491" s="95" t="s">
        <v>1879</v>
      </c>
      <c r="D491" s="95" t="s">
        <v>1880</v>
      </c>
      <c r="E491" s="95" t="s">
        <v>2038</v>
      </c>
      <c r="F491" s="95" t="s">
        <v>2062</v>
      </c>
      <c r="G491" s="95" t="s">
        <v>31</v>
      </c>
      <c r="H491" s="95" t="s">
        <v>1883</v>
      </c>
      <c r="I491" s="95" t="s">
        <v>1880</v>
      </c>
      <c r="J491" s="95" t="s">
        <v>1884</v>
      </c>
      <c r="K491" s="95" t="s">
        <v>1885</v>
      </c>
      <c r="L491" s="96">
        <v>42903.89</v>
      </c>
      <c r="M491" s="95" t="s">
        <v>1886</v>
      </c>
      <c r="N491" s="95" t="s">
        <v>2345</v>
      </c>
      <c r="O491" s="95" t="s">
        <v>31</v>
      </c>
      <c r="P491" s="95" t="s">
        <v>2064</v>
      </c>
      <c r="Q491" s="95" t="s">
        <v>31</v>
      </c>
      <c r="R491" s="95" t="s">
        <v>2346</v>
      </c>
      <c r="S491" s="93">
        <v>42004</v>
      </c>
      <c r="T491" s="93">
        <v>42004</v>
      </c>
      <c r="U491" s="95" t="s">
        <v>2037</v>
      </c>
      <c r="V491" s="95" t="s">
        <v>31</v>
      </c>
    </row>
    <row r="492" spans="1:22" ht="15.75" x14ac:dyDescent="0.3">
      <c r="A492" s="95" t="s">
        <v>370</v>
      </c>
      <c r="B492" s="95" t="s">
        <v>2032</v>
      </c>
      <c r="C492" s="95" t="s">
        <v>1879</v>
      </c>
      <c r="D492" s="95" t="s">
        <v>1880</v>
      </c>
      <c r="E492" s="95" t="s">
        <v>2038</v>
      </c>
      <c r="F492" s="95" t="s">
        <v>2062</v>
      </c>
      <c r="G492" s="95" t="s">
        <v>31</v>
      </c>
      <c r="H492" s="95" t="s">
        <v>1883</v>
      </c>
      <c r="I492" s="95" t="s">
        <v>1880</v>
      </c>
      <c r="J492" s="95" t="s">
        <v>1884</v>
      </c>
      <c r="K492" s="95" t="s">
        <v>1885</v>
      </c>
      <c r="L492" s="96">
        <v>-0.72</v>
      </c>
      <c r="M492" s="95" t="s">
        <v>1886</v>
      </c>
      <c r="N492" s="95" t="s">
        <v>2345</v>
      </c>
      <c r="O492" s="95" t="s">
        <v>31</v>
      </c>
      <c r="P492" s="95" t="s">
        <v>2064</v>
      </c>
      <c r="Q492" s="95" t="s">
        <v>31</v>
      </c>
      <c r="R492" s="95" t="s">
        <v>2346</v>
      </c>
      <c r="S492" s="93">
        <v>42308</v>
      </c>
      <c r="T492" s="93">
        <v>42308</v>
      </c>
      <c r="U492" s="95" t="s">
        <v>2037</v>
      </c>
      <c r="V492" s="95" t="s">
        <v>31</v>
      </c>
    </row>
    <row r="493" spans="1:22" ht="15.75" x14ac:dyDescent="0.3">
      <c r="A493" s="95" t="s">
        <v>370</v>
      </c>
      <c r="B493" s="95" t="s">
        <v>2032</v>
      </c>
      <c r="C493" s="95" t="s">
        <v>1879</v>
      </c>
      <c r="D493" s="95" t="s">
        <v>1880</v>
      </c>
      <c r="E493" s="95" t="s">
        <v>2038</v>
      </c>
      <c r="F493" s="95" t="s">
        <v>2062</v>
      </c>
      <c r="G493" s="95" t="s">
        <v>31</v>
      </c>
      <c r="H493" s="95" t="s">
        <v>1883</v>
      </c>
      <c r="I493" s="95" t="s">
        <v>1880</v>
      </c>
      <c r="J493" s="95" t="s">
        <v>1884</v>
      </c>
      <c r="K493" s="95" t="s">
        <v>1885</v>
      </c>
      <c r="L493" s="96">
        <v>42903.89</v>
      </c>
      <c r="M493" s="95" t="s">
        <v>1886</v>
      </c>
      <c r="N493" s="95" t="s">
        <v>2347</v>
      </c>
      <c r="O493" s="95" t="s">
        <v>31</v>
      </c>
      <c r="P493" s="95" t="s">
        <v>2064</v>
      </c>
      <c r="Q493" s="95" t="s">
        <v>31</v>
      </c>
      <c r="R493" s="95" t="s">
        <v>2348</v>
      </c>
      <c r="S493" s="93">
        <v>42004</v>
      </c>
      <c r="T493" s="93">
        <v>42004</v>
      </c>
      <c r="U493" s="95" t="s">
        <v>2037</v>
      </c>
      <c r="V493" s="95" t="s">
        <v>31</v>
      </c>
    </row>
    <row r="494" spans="1:22" ht="15.75" x14ac:dyDescent="0.3">
      <c r="A494" s="95" t="s">
        <v>370</v>
      </c>
      <c r="B494" s="95" t="s">
        <v>2032</v>
      </c>
      <c r="C494" s="95" t="s">
        <v>1879</v>
      </c>
      <c r="D494" s="95" t="s">
        <v>1880</v>
      </c>
      <c r="E494" s="95" t="s">
        <v>2038</v>
      </c>
      <c r="F494" s="95" t="s">
        <v>2062</v>
      </c>
      <c r="G494" s="95" t="s">
        <v>31</v>
      </c>
      <c r="H494" s="95" t="s">
        <v>1883</v>
      </c>
      <c r="I494" s="95" t="s">
        <v>1880</v>
      </c>
      <c r="J494" s="95" t="s">
        <v>1884</v>
      </c>
      <c r="K494" s="95" t="s">
        <v>1885</v>
      </c>
      <c r="L494" s="96">
        <v>-0.72</v>
      </c>
      <c r="M494" s="95" t="s">
        <v>1886</v>
      </c>
      <c r="N494" s="95" t="s">
        <v>2347</v>
      </c>
      <c r="O494" s="95" t="s">
        <v>31</v>
      </c>
      <c r="P494" s="95" t="s">
        <v>2064</v>
      </c>
      <c r="Q494" s="95" t="s">
        <v>31</v>
      </c>
      <c r="R494" s="95" t="s">
        <v>2348</v>
      </c>
      <c r="S494" s="93">
        <v>42308</v>
      </c>
      <c r="T494" s="93">
        <v>42308</v>
      </c>
      <c r="U494" s="95" t="s">
        <v>2037</v>
      </c>
      <c r="V494" s="95" t="s">
        <v>31</v>
      </c>
    </row>
    <row r="495" spans="1:22" ht="15.75" x14ac:dyDescent="0.3">
      <c r="A495" s="95" t="s">
        <v>370</v>
      </c>
      <c r="B495" s="95" t="s">
        <v>2032</v>
      </c>
      <c r="C495" s="95" t="s">
        <v>1879</v>
      </c>
      <c r="D495" s="95" t="s">
        <v>1880</v>
      </c>
      <c r="E495" s="95" t="s">
        <v>2038</v>
      </c>
      <c r="F495" s="95" t="s">
        <v>2062</v>
      </c>
      <c r="G495" s="95" t="s">
        <v>31</v>
      </c>
      <c r="H495" s="95" t="s">
        <v>1883</v>
      </c>
      <c r="I495" s="95" t="s">
        <v>1880</v>
      </c>
      <c r="J495" s="95" t="s">
        <v>1884</v>
      </c>
      <c r="K495" s="95" t="s">
        <v>1885</v>
      </c>
      <c r="L495" s="96">
        <v>42903.89</v>
      </c>
      <c r="M495" s="95" t="s">
        <v>1886</v>
      </c>
      <c r="N495" s="95" t="s">
        <v>2349</v>
      </c>
      <c r="O495" s="95" t="s">
        <v>31</v>
      </c>
      <c r="P495" s="95" t="s">
        <v>2064</v>
      </c>
      <c r="Q495" s="95" t="s">
        <v>31</v>
      </c>
      <c r="R495" s="95" t="s">
        <v>2350</v>
      </c>
      <c r="S495" s="93">
        <v>42004</v>
      </c>
      <c r="T495" s="93">
        <v>42004</v>
      </c>
      <c r="U495" s="95" t="s">
        <v>2037</v>
      </c>
      <c r="V495" s="95" t="s">
        <v>31</v>
      </c>
    </row>
    <row r="496" spans="1:22" ht="15.75" x14ac:dyDescent="0.3">
      <c r="A496" s="95" t="s">
        <v>370</v>
      </c>
      <c r="B496" s="95" t="s">
        <v>2032</v>
      </c>
      <c r="C496" s="95" t="s">
        <v>1879</v>
      </c>
      <c r="D496" s="95" t="s">
        <v>1880</v>
      </c>
      <c r="E496" s="95" t="s">
        <v>2038</v>
      </c>
      <c r="F496" s="95" t="s">
        <v>2062</v>
      </c>
      <c r="G496" s="95" t="s">
        <v>31</v>
      </c>
      <c r="H496" s="95" t="s">
        <v>1883</v>
      </c>
      <c r="I496" s="95" t="s">
        <v>1880</v>
      </c>
      <c r="J496" s="95" t="s">
        <v>1884</v>
      </c>
      <c r="K496" s="95" t="s">
        <v>1885</v>
      </c>
      <c r="L496" s="96">
        <v>-0.72</v>
      </c>
      <c r="M496" s="95" t="s">
        <v>1886</v>
      </c>
      <c r="N496" s="95" t="s">
        <v>2349</v>
      </c>
      <c r="O496" s="95" t="s">
        <v>31</v>
      </c>
      <c r="P496" s="95" t="s">
        <v>2064</v>
      </c>
      <c r="Q496" s="95" t="s">
        <v>31</v>
      </c>
      <c r="R496" s="95" t="s">
        <v>2350</v>
      </c>
      <c r="S496" s="93">
        <v>42308</v>
      </c>
      <c r="T496" s="93">
        <v>42308</v>
      </c>
      <c r="U496" s="95" t="s">
        <v>2037</v>
      </c>
      <c r="V496" s="95" t="s">
        <v>31</v>
      </c>
    </row>
    <row r="497" spans="1:22" ht="15.75" x14ac:dyDescent="0.3">
      <c r="A497" s="95" t="s">
        <v>370</v>
      </c>
      <c r="B497" s="95" t="s">
        <v>2032</v>
      </c>
      <c r="C497" s="95" t="s">
        <v>1879</v>
      </c>
      <c r="D497" s="95" t="s">
        <v>1880</v>
      </c>
      <c r="E497" s="95" t="s">
        <v>2038</v>
      </c>
      <c r="F497" s="95" t="s">
        <v>2062</v>
      </c>
      <c r="G497" s="95" t="s">
        <v>31</v>
      </c>
      <c r="H497" s="95" t="s">
        <v>1883</v>
      </c>
      <c r="I497" s="95" t="s">
        <v>1880</v>
      </c>
      <c r="J497" s="95" t="s">
        <v>1884</v>
      </c>
      <c r="K497" s="95" t="s">
        <v>1885</v>
      </c>
      <c r="L497" s="96">
        <v>42903.89</v>
      </c>
      <c r="M497" s="95" t="s">
        <v>1886</v>
      </c>
      <c r="N497" s="95" t="s">
        <v>2351</v>
      </c>
      <c r="O497" s="95" t="s">
        <v>31</v>
      </c>
      <c r="P497" s="95" t="s">
        <v>2064</v>
      </c>
      <c r="Q497" s="95" t="s">
        <v>31</v>
      </c>
      <c r="R497" s="95" t="s">
        <v>2352</v>
      </c>
      <c r="S497" s="93">
        <v>42004</v>
      </c>
      <c r="T497" s="93">
        <v>42004</v>
      </c>
      <c r="U497" s="95" t="s">
        <v>2037</v>
      </c>
      <c r="V497" s="95" t="s">
        <v>31</v>
      </c>
    </row>
    <row r="498" spans="1:22" ht="15.75" x14ac:dyDescent="0.3">
      <c r="A498" s="95" t="s">
        <v>370</v>
      </c>
      <c r="B498" s="95" t="s">
        <v>2032</v>
      </c>
      <c r="C498" s="95" t="s">
        <v>1879</v>
      </c>
      <c r="D498" s="95" t="s">
        <v>1880</v>
      </c>
      <c r="E498" s="95" t="s">
        <v>2038</v>
      </c>
      <c r="F498" s="95" t="s">
        <v>2062</v>
      </c>
      <c r="G498" s="95" t="s">
        <v>31</v>
      </c>
      <c r="H498" s="95" t="s">
        <v>1883</v>
      </c>
      <c r="I498" s="95" t="s">
        <v>1880</v>
      </c>
      <c r="J498" s="95" t="s">
        <v>1884</v>
      </c>
      <c r="K498" s="95" t="s">
        <v>1885</v>
      </c>
      <c r="L498" s="96">
        <v>-0.72</v>
      </c>
      <c r="M498" s="95" t="s">
        <v>1886</v>
      </c>
      <c r="N498" s="95" t="s">
        <v>2351</v>
      </c>
      <c r="O498" s="95" t="s">
        <v>31</v>
      </c>
      <c r="P498" s="95" t="s">
        <v>2064</v>
      </c>
      <c r="Q498" s="95" t="s">
        <v>31</v>
      </c>
      <c r="R498" s="95" t="s">
        <v>2352</v>
      </c>
      <c r="S498" s="93">
        <v>42308</v>
      </c>
      <c r="T498" s="93">
        <v>42308</v>
      </c>
      <c r="U498" s="95" t="s">
        <v>2037</v>
      </c>
      <c r="V498" s="95" t="s">
        <v>31</v>
      </c>
    </row>
    <row r="499" spans="1:22" ht="15.75" x14ac:dyDescent="0.3">
      <c r="A499" s="95" t="s">
        <v>370</v>
      </c>
      <c r="B499" s="95" t="s">
        <v>2032</v>
      </c>
      <c r="C499" s="95" t="s">
        <v>1879</v>
      </c>
      <c r="D499" s="95" t="s">
        <v>1880</v>
      </c>
      <c r="E499" s="95" t="s">
        <v>2038</v>
      </c>
      <c r="F499" s="95" t="s">
        <v>2062</v>
      </c>
      <c r="G499" s="95" t="s">
        <v>31</v>
      </c>
      <c r="H499" s="95" t="s">
        <v>1883</v>
      </c>
      <c r="I499" s="95" t="s">
        <v>1880</v>
      </c>
      <c r="J499" s="95" t="s">
        <v>1884</v>
      </c>
      <c r="K499" s="95" t="s">
        <v>1885</v>
      </c>
      <c r="L499" s="96">
        <v>42903.89</v>
      </c>
      <c r="M499" s="95" t="s">
        <v>1886</v>
      </c>
      <c r="N499" s="95" t="s">
        <v>2353</v>
      </c>
      <c r="O499" s="95" t="s">
        <v>31</v>
      </c>
      <c r="P499" s="95" t="s">
        <v>2064</v>
      </c>
      <c r="Q499" s="95" t="s">
        <v>31</v>
      </c>
      <c r="R499" s="95" t="s">
        <v>2354</v>
      </c>
      <c r="S499" s="93">
        <v>42004</v>
      </c>
      <c r="T499" s="93">
        <v>42004</v>
      </c>
      <c r="U499" s="95" t="s">
        <v>2037</v>
      </c>
      <c r="V499" s="95" t="s">
        <v>31</v>
      </c>
    </row>
    <row r="500" spans="1:22" ht="15.75" x14ac:dyDescent="0.3">
      <c r="A500" s="95" t="s">
        <v>370</v>
      </c>
      <c r="B500" s="95" t="s">
        <v>2032</v>
      </c>
      <c r="C500" s="95" t="s">
        <v>1879</v>
      </c>
      <c r="D500" s="95" t="s">
        <v>1880</v>
      </c>
      <c r="E500" s="95" t="s">
        <v>2038</v>
      </c>
      <c r="F500" s="95" t="s">
        <v>2062</v>
      </c>
      <c r="G500" s="95" t="s">
        <v>31</v>
      </c>
      <c r="H500" s="95" t="s">
        <v>1883</v>
      </c>
      <c r="I500" s="95" t="s">
        <v>1880</v>
      </c>
      <c r="J500" s="95" t="s">
        <v>1884</v>
      </c>
      <c r="K500" s="95" t="s">
        <v>1885</v>
      </c>
      <c r="L500" s="96">
        <v>-0.72</v>
      </c>
      <c r="M500" s="95" t="s">
        <v>1886</v>
      </c>
      <c r="N500" s="95" t="s">
        <v>2353</v>
      </c>
      <c r="O500" s="95" t="s">
        <v>31</v>
      </c>
      <c r="P500" s="95" t="s">
        <v>2064</v>
      </c>
      <c r="Q500" s="95" t="s">
        <v>31</v>
      </c>
      <c r="R500" s="95" t="s">
        <v>2354</v>
      </c>
      <c r="S500" s="93">
        <v>42308</v>
      </c>
      <c r="T500" s="93">
        <v>42308</v>
      </c>
      <c r="U500" s="95" t="s">
        <v>2037</v>
      </c>
      <c r="V500" s="95" t="s">
        <v>31</v>
      </c>
    </row>
    <row r="501" spans="1:22" ht="15.75" x14ac:dyDescent="0.3">
      <c r="A501" s="95" t="s">
        <v>370</v>
      </c>
      <c r="B501" s="95" t="s">
        <v>2032</v>
      </c>
      <c r="C501" s="95" t="s">
        <v>1879</v>
      </c>
      <c r="D501" s="95" t="s">
        <v>1880</v>
      </c>
      <c r="E501" s="95" t="s">
        <v>2038</v>
      </c>
      <c r="F501" s="95" t="s">
        <v>2070</v>
      </c>
      <c r="G501" s="95" t="s">
        <v>31</v>
      </c>
      <c r="H501" s="95" t="s">
        <v>1883</v>
      </c>
      <c r="I501" s="95" t="s">
        <v>1880</v>
      </c>
      <c r="J501" s="95" t="s">
        <v>1884</v>
      </c>
      <c r="K501" s="95" t="s">
        <v>1885</v>
      </c>
      <c r="L501" s="97">
        <v>322.51</v>
      </c>
      <c r="M501" s="95" t="s">
        <v>1886</v>
      </c>
      <c r="N501" s="95" t="s">
        <v>2121</v>
      </c>
      <c r="O501" s="95" t="s">
        <v>31</v>
      </c>
      <c r="P501" s="95" t="s">
        <v>2072</v>
      </c>
      <c r="Q501" s="95" t="s">
        <v>31</v>
      </c>
      <c r="R501" s="95" t="s">
        <v>2122</v>
      </c>
      <c r="S501" s="93">
        <v>42886</v>
      </c>
      <c r="T501" s="93">
        <v>42886</v>
      </c>
      <c r="U501" s="95" t="s">
        <v>2043</v>
      </c>
      <c r="V501" s="95" t="s">
        <v>31</v>
      </c>
    </row>
    <row r="502" spans="1:22" ht="15.75" x14ac:dyDescent="0.3">
      <c r="A502" s="95" t="s">
        <v>370</v>
      </c>
      <c r="B502" s="95" t="s">
        <v>2032</v>
      </c>
      <c r="C502" s="95" t="s">
        <v>1879</v>
      </c>
      <c r="D502" s="95" t="s">
        <v>1880</v>
      </c>
      <c r="E502" s="95" t="s">
        <v>2038</v>
      </c>
      <c r="F502" s="95" t="s">
        <v>2062</v>
      </c>
      <c r="G502" s="95" t="s">
        <v>31</v>
      </c>
      <c r="H502" s="95" t="s">
        <v>1883</v>
      </c>
      <c r="I502" s="95" t="s">
        <v>1880</v>
      </c>
      <c r="J502" s="95" t="s">
        <v>1884</v>
      </c>
      <c r="K502" s="95" t="s">
        <v>1885</v>
      </c>
      <c r="L502" s="97">
        <v>311.08999999999997</v>
      </c>
      <c r="M502" s="95" t="s">
        <v>1886</v>
      </c>
      <c r="N502" s="95" t="s">
        <v>2063</v>
      </c>
      <c r="O502" s="95" t="s">
        <v>31</v>
      </c>
      <c r="P502" s="95" t="s">
        <v>2064</v>
      </c>
      <c r="Q502" s="95" t="s">
        <v>31</v>
      </c>
      <c r="R502" s="95" t="s">
        <v>2065</v>
      </c>
      <c r="S502" s="93">
        <v>43008</v>
      </c>
      <c r="T502" s="93">
        <v>43008</v>
      </c>
      <c r="U502" s="95" t="s">
        <v>2043</v>
      </c>
      <c r="V502" s="95" t="s">
        <v>31</v>
      </c>
    </row>
    <row r="503" spans="1:22" ht="15.75" x14ac:dyDescent="0.3">
      <c r="A503" s="95" t="s">
        <v>370</v>
      </c>
      <c r="B503" s="95" t="s">
        <v>2032</v>
      </c>
      <c r="C503" s="95" t="s">
        <v>1879</v>
      </c>
      <c r="D503" s="95" t="s">
        <v>1880</v>
      </c>
      <c r="E503" s="95" t="s">
        <v>2038</v>
      </c>
      <c r="F503" s="95" t="s">
        <v>2062</v>
      </c>
      <c r="G503" s="95" t="s">
        <v>31</v>
      </c>
      <c r="H503" s="95" t="s">
        <v>1883</v>
      </c>
      <c r="I503" s="95" t="s">
        <v>1880</v>
      </c>
      <c r="J503" s="95" t="s">
        <v>1884</v>
      </c>
      <c r="K503" s="95" t="s">
        <v>1885</v>
      </c>
      <c r="L503" s="97">
        <v>311.08999999999997</v>
      </c>
      <c r="M503" s="95" t="s">
        <v>1886</v>
      </c>
      <c r="N503" s="95" t="s">
        <v>2066</v>
      </c>
      <c r="O503" s="95" t="s">
        <v>31</v>
      </c>
      <c r="P503" s="95" t="s">
        <v>2064</v>
      </c>
      <c r="Q503" s="95" t="s">
        <v>31</v>
      </c>
      <c r="R503" s="95" t="s">
        <v>2067</v>
      </c>
      <c r="S503" s="93">
        <v>43008</v>
      </c>
      <c r="T503" s="93">
        <v>43008</v>
      </c>
      <c r="U503" s="95" t="s">
        <v>2043</v>
      </c>
      <c r="V503" s="95" t="s">
        <v>31</v>
      </c>
    </row>
    <row r="504" spans="1:22" ht="15.75" x14ac:dyDescent="0.3">
      <c r="A504" s="95" t="s">
        <v>370</v>
      </c>
      <c r="B504" s="95" t="s">
        <v>2032</v>
      </c>
      <c r="C504" s="95" t="s">
        <v>1879</v>
      </c>
      <c r="D504" s="95" t="s">
        <v>1880</v>
      </c>
      <c r="E504" s="95" t="s">
        <v>2038</v>
      </c>
      <c r="F504" s="95" t="s">
        <v>2062</v>
      </c>
      <c r="G504" s="95" t="s">
        <v>31</v>
      </c>
      <c r="H504" s="95" t="s">
        <v>1883</v>
      </c>
      <c r="I504" s="95" t="s">
        <v>1880</v>
      </c>
      <c r="J504" s="95" t="s">
        <v>1884</v>
      </c>
      <c r="K504" s="95" t="s">
        <v>1885</v>
      </c>
      <c r="L504" s="97">
        <v>311.08999999999997</v>
      </c>
      <c r="M504" s="95" t="s">
        <v>1886</v>
      </c>
      <c r="N504" s="95" t="s">
        <v>2068</v>
      </c>
      <c r="O504" s="95" t="s">
        <v>31</v>
      </c>
      <c r="P504" s="95" t="s">
        <v>2064</v>
      </c>
      <c r="Q504" s="95" t="s">
        <v>31</v>
      </c>
      <c r="R504" s="95" t="s">
        <v>2069</v>
      </c>
      <c r="S504" s="93">
        <v>43008</v>
      </c>
      <c r="T504" s="93">
        <v>43008</v>
      </c>
      <c r="U504" s="95" t="s">
        <v>2043</v>
      </c>
      <c r="V504" s="95" t="s">
        <v>31</v>
      </c>
    </row>
    <row r="505" spans="1:22" ht="15.75" x14ac:dyDescent="0.3">
      <c r="A505" s="95" t="s">
        <v>370</v>
      </c>
      <c r="B505" s="95" t="s">
        <v>2032</v>
      </c>
      <c r="C505" s="95" t="s">
        <v>1879</v>
      </c>
      <c r="D505" s="95" t="s">
        <v>1880</v>
      </c>
      <c r="E505" s="95" t="s">
        <v>2038</v>
      </c>
      <c r="F505" s="95" t="s">
        <v>2070</v>
      </c>
      <c r="G505" s="95" t="s">
        <v>31</v>
      </c>
      <c r="H505" s="95" t="s">
        <v>1883</v>
      </c>
      <c r="I505" s="95" t="s">
        <v>1880</v>
      </c>
      <c r="J505" s="95" t="s">
        <v>1884</v>
      </c>
      <c r="K505" s="95" t="s">
        <v>1885</v>
      </c>
      <c r="L505" s="97">
        <v>308.32</v>
      </c>
      <c r="M505" s="95" t="s">
        <v>1886</v>
      </c>
      <c r="N505" s="95" t="s">
        <v>2271</v>
      </c>
      <c r="O505" s="95" t="s">
        <v>31</v>
      </c>
      <c r="P505" s="95" t="s">
        <v>2072</v>
      </c>
      <c r="Q505" s="95" t="s">
        <v>31</v>
      </c>
      <c r="R505" s="95" t="s">
        <v>2272</v>
      </c>
      <c r="S505" s="93">
        <v>42855</v>
      </c>
      <c r="T505" s="93">
        <v>42855</v>
      </c>
      <c r="U505" s="95" t="s">
        <v>2061</v>
      </c>
      <c r="V505" s="95" t="s">
        <v>31</v>
      </c>
    </row>
    <row r="506" spans="1:22" ht="15.75" x14ac:dyDescent="0.3">
      <c r="A506" s="95" t="s">
        <v>370</v>
      </c>
      <c r="B506" s="95" t="s">
        <v>2032</v>
      </c>
      <c r="C506" s="95" t="s">
        <v>1879</v>
      </c>
      <c r="D506" s="95" t="s">
        <v>1880</v>
      </c>
      <c r="E506" s="95" t="s">
        <v>2038</v>
      </c>
      <c r="F506" s="95" t="s">
        <v>2070</v>
      </c>
      <c r="G506" s="95" t="s">
        <v>31</v>
      </c>
      <c r="H506" s="95" t="s">
        <v>1883</v>
      </c>
      <c r="I506" s="95" t="s">
        <v>1880</v>
      </c>
      <c r="J506" s="95" t="s">
        <v>1884</v>
      </c>
      <c r="K506" s="95" t="s">
        <v>1885</v>
      </c>
      <c r="L506" s="97">
        <v>308.32</v>
      </c>
      <c r="M506" s="95" t="s">
        <v>1886</v>
      </c>
      <c r="N506" s="95" t="s">
        <v>2271</v>
      </c>
      <c r="O506" s="95" t="s">
        <v>31</v>
      </c>
      <c r="P506" s="95" t="s">
        <v>2072</v>
      </c>
      <c r="Q506" s="95" t="s">
        <v>31</v>
      </c>
      <c r="R506" s="95" t="s">
        <v>2272</v>
      </c>
      <c r="S506" s="93">
        <v>42916</v>
      </c>
      <c r="T506" s="93">
        <v>42916</v>
      </c>
      <c r="U506" s="95" t="s">
        <v>2061</v>
      </c>
      <c r="V506" s="95" t="s">
        <v>31</v>
      </c>
    </row>
    <row r="507" spans="1:22" ht="15.75" x14ac:dyDescent="0.3">
      <c r="A507" s="95" t="s">
        <v>370</v>
      </c>
      <c r="B507" s="95" t="s">
        <v>2032</v>
      </c>
      <c r="C507" s="95" t="s">
        <v>1879</v>
      </c>
      <c r="D507" s="95" t="s">
        <v>1880</v>
      </c>
      <c r="E507" s="95" t="s">
        <v>2038</v>
      </c>
      <c r="F507" s="95" t="s">
        <v>2070</v>
      </c>
      <c r="G507" s="95" t="s">
        <v>31</v>
      </c>
      <c r="H507" s="95" t="s">
        <v>1883</v>
      </c>
      <c r="I507" s="95" t="s">
        <v>1880</v>
      </c>
      <c r="J507" s="95" t="s">
        <v>1884</v>
      </c>
      <c r="K507" s="95" t="s">
        <v>1885</v>
      </c>
      <c r="L507" s="97">
        <v>298.22000000000003</v>
      </c>
      <c r="M507" s="95" t="s">
        <v>1886</v>
      </c>
      <c r="N507" s="95" t="s">
        <v>2275</v>
      </c>
      <c r="O507" s="95" t="s">
        <v>31</v>
      </c>
      <c r="P507" s="95" t="s">
        <v>2072</v>
      </c>
      <c r="Q507" s="95" t="s">
        <v>31</v>
      </c>
      <c r="R507" s="95" t="s">
        <v>2276</v>
      </c>
      <c r="S507" s="93">
        <v>42855</v>
      </c>
      <c r="T507" s="93">
        <v>42855</v>
      </c>
      <c r="U507" s="95" t="s">
        <v>2061</v>
      </c>
      <c r="V507" s="95" t="s">
        <v>31</v>
      </c>
    </row>
    <row r="508" spans="1:22" ht="15.75" x14ac:dyDescent="0.3">
      <c r="A508" s="95" t="s">
        <v>370</v>
      </c>
      <c r="B508" s="95" t="s">
        <v>2032</v>
      </c>
      <c r="C508" s="95" t="s">
        <v>1879</v>
      </c>
      <c r="D508" s="95" t="s">
        <v>1880</v>
      </c>
      <c r="E508" s="95" t="s">
        <v>2038</v>
      </c>
      <c r="F508" s="95" t="s">
        <v>2070</v>
      </c>
      <c r="G508" s="95" t="s">
        <v>31</v>
      </c>
      <c r="H508" s="95" t="s">
        <v>1883</v>
      </c>
      <c r="I508" s="95" t="s">
        <v>1880</v>
      </c>
      <c r="J508" s="95" t="s">
        <v>1884</v>
      </c>
      <c r="K508" s="95" t="s">
        <v>1885</v>
      </c>
      <c r="L508" s="97">
        <v>298.22000000000003</v>
      </c>
      <c r="M508" s="95" t="s">
        <v>1886</v>
      </c>
      <c r="N508" s="95" t="s">
        <v>2275</v>
      </c>
      <c r="O508" s="95" t="s">
        <v>31</v>
      </c>
      <c r="P508" s="95" t="s">
        <v>2072</v>
      </c>
      <c r="Q508" s="95" t="s">
        <v>31</v>
      </c>
      <c r="R508" s="95" t="s">
        <v>2276</v>
      </c>
      <c r="S508" s="93">
        <v>42916</v>
      </c>
      <c r="T508" s="93">
        <v>42916</v>
      </c>
      <c r="U508" s="95" t="s">
        <v>2061</v>
      </c>
      <c r="V508" s="95" t="s">
        <v>31</v>
      </c>
    </row>
    <row r="509" spans="1:22" ht="15.75" x14ac:dyDescent="0.3">
      <c r="A509" s="95" t="s">
        <v>370</v>
      </c>
      <c r="B509" s="95" t="s">
        <v>2032</v>
      </c>
      <c r="C509" s="95" t="s">
        <v>1879</v>
      </c>
      <c r="D509" s="95" t="s">
        <v>1880</v>
      </c>
      <c r="E509" s="95" t="s">
        <v>1881</v>
      </c>
      <c r="F509" s="95" t="s">
        <v>1882</v>
      </c>
      <c r="G509" s="95" t="s">
        <v>31</v>
      </c>
      <c r="H509" s="95" t="s">
        <v>1883</v>
      </c>
      <c r="I509" s="95" t="s">
        <v>1880</v>
      </c>
      <c r="J509" s="95" t="s">
        <v>1884</v>
      </c>
      <c r="K509" s="95" t="s">
        <v>1885</v>
      </c>
      <c r="L509" s="97">
        <v>296.57</v>
      </c>
      <c r="M509" s="95" t="s">
        <v>1886</v>
      </c>
      <c r="N509" s="95" t="s">
        <v>31</v>
      </c>
      <c r="O509" s="95" t="s">
        <v>31</v>
      </c>
      <c r="P509" s="95" t="s">
        <v>1887</v>
      </c>
      <c r="Q509" s="95" t="s">
        <v>31</v>
      </c>
      <c r="R509" s="95" t="s">
        <v>2075</v>
      </c>
      <c r="S509" s="93">
        <v>42947</v>
      </c>
      <c r="T509" s="93">
        <v>42947</v>
      </c>
      <c r="U509" s="95" t="s">
        <v>2043</v>
      </c>
      <c r="V509" s="95" t="s">
        <v>31</v>
      </c>
    </row>
    <row r="510" spans="1:22" ht="15.75" x14ac:dyDescent="0.3">
      <c r="A510" s="95" t="s">
        <v>370</v>
      </c>
      <c r="B510" s="95" t="s">
        <v>2032</v>
      </c>
      <c r="C510" s="95" t="s">
        <v>1879</v>
      </c>
      <c r="D510" s="95" t="s">
        <v>1880</v>
      </c>
      <c r="E510" s="95" t="s">
        <v>2038</v>
      </c>
      <c r="F510" s="95" t="s">
        <v>2110</v>
      </c>
      <c r="G510" s="95" t="s">
        <v>31</v>
      </c>
      <c r="H510" s="95" t="s">
        <v>1883</v>
      </c>
      <c r="I510" s="95" t="s">
        <v>1880</v>
      </c>
      <c r="J510" s="95" t="s">
        <v>1884</v>
      </c>
      <c r="K510" s="95" t="s">
        <v>1885</v>
      </c>
      <c r="L510" s="97">
        <v>291.95999999999998</v>
      </c>
      <c r="M510" s="95" t="s">
        <v>1886</v>
      </c>
      <c r="N510" s="95" t="s">
        <v>31</v>
      </c>
      <c r="O510" s="95" t="s">
        <v>31</v>
      </c>
      <c r="P510" s="95" t="s">
        <v>2111</v>
      </c>
      <c r="Q510" s="95" t="s">
        <v>31</v>
      </c>
      <c r="R510" s="95" t="s">
        <v>2112</v>
      </c>
      <c r="S510" s="93">
        <v>42916</v>
      </c>
      <c r="T510" s="93">
        <v>42916</v>
      </c>
      <c r="U510" s="95" t="s">
        <v>2043</v>
      </c>
      <c r="V510" s="95" t="s">
        <v>31</v>
      </c>
    </row>
    <row r="511" spans="1:22" ht="15.75" x14ac:dyDescent="0.3">
      <c r="A511" s="95" t="s">
        <v>370</v>
      </c>
      <c r="B511" s="95" t="s">
        <v>2032</v>
      </c>
      <c r="C511" s="95" t="s">
        <v>1879</v>
      </c>
      <c r="D511" s="95" t="s">
        <v>1880</v>
      </c>
      <c r="E511" s="95" t="s">
        <v>2038</v>
      </c>
      <c r="F511" s="95" t="s">
        <v>2082</v>
      </c>
      <c r="G511" s="95" t="s">
        <v>31</v>
      </c>
      <c r="H511" s="95" t="s">
        <v>1883</v>
      </c>
      <c r="I511" s="95" t="s">
        <v>1880</v>
      </c>
      <c r="J511" s="95" t="s">
        <v>1884</v>
      </c>
      <c r="K511" s="95" t="s">
        <v>1885</v>
      </c>
      <c r="L511" s="97">
        <v>291.70999999999998</v>
      </c>
      <c r="M511" s="95" t="s">
        <v>1886</v>
      </c>
      <c r="N511" s="95" t="s">
        <v>31</v>
      </c>
      <c r="O511" s="95" t="s">
        <v>31</v>
      </c>
      <c r="P511" s="95" t="s">
        <v>2083</v>
      </c>
      <c r="Q511" s="95" t="s">
        <v>31</v>
      </c>
      <c r="R511" s="95" t="s">
        <v>2277</v>
      </c>
      <c r="S511" s="93">
        <v>42855</v>
      </c>
      <c r="T511" s="93">
        <v>42855</v>
      </c>
      <c r="U511" s="95" t="s">
        <v>2061</v>
      </c>
      <c r="V511" s="95" t="s">
        <v>31</v>
      </c>
    </row>
    <row r="512" spans="1:22" ht="15.75" x14ac:dyDescent="0.3">
      <c r="A512" s="95" t="s">
        <v>370</v>
      </c>
      <c r="B512" s="95" t="s">
        <v>2032</v>
      </c>
      <c r="C512" s="95" t="s">
        <v>1879</v>
      </c>
      <c r="D512" s="95" t="s">
        <v>1880</v>
      </c>
      <c r="E512" s="95" t="s">
        <v>2038</v>
      </c>
      <c r="F512" s="95" t="s">
        <v>2082</v>
      </c>
      <c r="G512" s="95" t="s">
        <v>31</v>
      </c>
      <c r="H512" s="95" t="s">
        <v>1883</v>
      </c>
      <c r="I512" s="95" t="s">
        <v>1880</v>
      </c>
      <c r="J512" s="95" t="s">
        <v>1884</v>
      </c>
      <c r="K512" s="95" t="s">
        <v>1885</v>
      </c>
      <c r="L512" s="97">
        <v>291.70999999999998</v>
      </c>
      <c r="M512" s="95" t="s">
        <v>1886</v>
      </c>
      <c r="N512" s="95" t="s">
        <v>31</v>
      </c>
      <c r="O512" s="95" t="s">
        <v>31</v>
      </c>
      <c r="P512" s="95" t="s">
        <v>2083</v>
      </c>
      <c r="Q512" s="95" t="s">
        <v>31</v>
      </c>
      <c r="R512" s="95" t="s">
        <v>2277</v>
      </c>
      <c r="S512" s="93">
        <v>42916</v>
      </c>
      <c r="T512" s="93">
        <v>42916</v>
      </c>
      <c r="U512" s="95" t="s">
        <v>2061</v>
      </c>
      <c r="V512" s="95" t="s">
        <v>31</v>
      </c>
    </row>
    <row r="513" spans="1:22" ht="15.75" x14ac:dyDescent="0.3">
      <c r="A513" s="95" t="s">
        <v>370</v>
      </c>
      <c r="B513" s="95" t="s">
        <v>2032</v>
      </c>
      <c r="C513" s="95" t="s">
        <v>1879</v>
      </c>
      <c r="D513" s="95" t="s">
        <v>1880</v>
      </c>
      <c r="E513" s="95" t="s">
        <v>2038</v>
      </c>
      <c r="F513" s="95" t="s">
        <v>2070</v>
      </c>
      <c r="G513" s="95" t="s">
        <v>31</v>
      </c>
      <c r="H513" s="95" t="s">
        <v>1883</v>
      </c>
      <c r="I513" s="95" t="s">
        <v>1880</v>
      </c>
      <c r="J513" s="95" t="s">
        <v>1884</v>
      </c>
      <c r="K513" s="95" t="s">
        <v>1885</v>
      </c>
      <c r="L513" s="97">
        <v>288.10000000000002</v>
      </c>
      <c r="M513" s="95" t="s">
        <v>1886</v>
      </c>
      <c r="N513" s="95" t="s">
        <v>2284</v>
      </c>
      <c r="O513" s="95" t="s">
        <v>31</v>
      </c>
      <c r="P513" s="95" t="s">
        <v>2072</v>
      </c>
      <c r="Q513" s="95" t="s">
        <v>31</v>
      </c>
      <c r="R513" s="95" t="s">
        <v>2285</v>
      </c>
      <c r="S513" s="93">
        <v>42855</v>
      </c>
      <c r="T513" s="93">
        <v>42855</v>
      </c>
      <c r="U513" s="95" t="s">
        <v>2061</v>
      </c>
      <c r="V513" s="95" t="s">
        <v>31</v>
      </c>
    </row>
    <row r="514" spans="1:22" ht="15.75" x14ac:dyDescent="0.3">
      <c r="A514" s="95" t="s">
        <v>370</v>
      </c>
      <c r="B514" s="95" t="s">
        <v>2032</v>
      </c>
      <c r="C514" s="95" t="s">
        <v>1879</v>
      </c>
      <c r="D514" s="95" t="s">
        <v>1880</v>
      </c>
      <c r="E514" s="95" t="s">
        <v>2038</v>
      </c>
      <c r="F514" s="95" t="s">
        <v>2070</v>
      </c>
      <c r="G514" s="95" t="s">
        <v>31</v>
      </c>
      <c r="H514" s="95" t="s">
        <v>1883</v>
      </c>
      <c r="I514" s="95" t="s">
        <v>1880</v>
      </c>
      <c r="J514" s="95" t="s">
        <v>1884</v>
      </c>
      <c r="K514" s="95" t="s">
        <v>1885</v>
      </c>
      <c r="L514" s="97">
        <v>288.10000000000002</v>
      </c>
      <c r="M514" s="95" t="s">
        <v>1886</v>
      </c>
      <c r="N514" s="95" t="s">
        <v>2284</v>
      </c>
      <c r="O514" s="95" t="s">
        <v>31</v>
      </c>
      <c r="P514" s="95" t="s">
        <v>2072</v>
      </c>
      <c r="Q514" s="95" t="s">
        <v>31</v>
      </c>
      <c r="R514" s="95" t="s">
        <v>2285</v>
      </c>
      <c r="S514" s="93">
        <v>42916</v>
      </c>
      <c r="T514" s="93">
        <v>42916</v>
      </c>
      <c r="U514" s="95" t="s">
        <v>2061</v>
      </c>
      <c r="V514" s="95" t="s">
        <v>31</v>
      </c>
    </row>
    <row r="515" spans="1:22" ht="15.75" x14ac:dyDescent="0.3">
      <c r="A515" s="95" t="s">
        <v>370</v>
      </c>
      <c r="B515" s="95" t="s">
        <v>2032</v>
      </c>
      <c r="C515" s="95" t="s">
        <v>1879</v>
      </c>
      <c r="D515" s="95" t="s">
        <v>1880</v>
      </c>
      <c r="E515" s="95" t="s">
        <v>2038</v>
      </c>
      <c r="F515" s="95" t="s">
        <v>2123</v>
      </c>
      <c r="G515" s="95" t="s">
        <v>31</v>
      </c>
      <c r="H515" s="95" t="s">
        <v>1883</v>
      </c>
      <c r="I515" s="95" t="s">
        <v>1880</v>
      </c>
      <c r="J515" s="95" t="s">
        <v>1884</v>
      </c>
      <c r="K515" s="95" t="s">
        <v>1885</v>
      </c>
      <c r="L515" s="97">
        <v>286.99</v>
      </c>
      <c r="M515" s="95" t="s">
        <v>1886</v>
      </c>
      <c r="N515" s="95" t="s">
        <v>2258</v>
      </c>
      <c r="O515" s="95" t="s">
        <v>31</v>
      </c>
      <c r="P515" s="95" t="s">
        <v>2125</v>
      </c>
      <c r="Q515" s="95" t="s">
        <v>31</v>
      </c>
      <c r="R515" s="95" t="s">
        <v>2259</v>
      </c>
      <c r="S515" s="93">
        <v>42704</v>
      </c>
      <c r="T515" s="93">
        <v>42704</v>
      </c>
      <c r="U515" s="95" t="s">
        <v>2061</v>
      </c>
      <c r="V515" s="95" t="s">
        <v>31</v>
      </c>
    </row>
    <row r="516" spans="1:22" ht="15.75" x14ac:dyDescent="0.3">
      <c r="A516" s="95" t="s">
        <v>370</v>
      </c>
      <c r="B516" s="95" t="s">
        <v>2032</v>
      </c>
      <c r="C516" s="95" t="s">
        <v>1879</v>
      </c>
      <c r="D516" s="95" t="s">
        <v>1880</v>
      </c>
      <c r="E516" s="95" t="s">
        <v>2038</v>
      </c>
      <c r="F516" s="95" t="s">
        <v>2082</v>
      </c>
      <c r="G516" s="95" t="s">
        <v>31</v>
      </c>
      <c r="H516" s="95" t="s">
        <v>1883</v>
      </c>
      <c r="I516" s="95" t="s">
        <v>1880</v>
      </c>
      <c r="J516" s="95" t="s">
        <v>1884</v>
      </c>
      <c r="K516" s="95" t="s">
        <v>1885</v>
      </c>
      <c r="L516" s="97">
        <v>275.44</v>
      </c>
      <c r="M516" s="95" t="s">
        <v>1886</v>
      </c>
      <c r="N516" s="95" t="s">
        <v>31</v>
      </c>
      <c r="O516" s="95" t="s">
        <v>31</v>
      </c>
      <c r="P516" s="95" t="s">
        <v>2083</v>
      </c>
      <c r="Q516" s="95" t="s">
        <v>31</v>
      </c>
      <c r="R516" s="95" t="s">
        <v>2355</v>
      </c>
      <c r="S516" s="93">
        <v>42674</v>
      </c>
      <c r="T516" s="93">
        <v>42674</v>
      </c>
      <c r="U516" s="95" t="s">
        <v>2296</v>
      </c>
      <c r="V516" s="95" t="s">
        <v>31</v>
      </c>
    </row>
    <row r="517" spans="1:22" ht="15.75" x14ac:dyDescent="0.3">
      <c r="A517" s="95" t="s">
        <v>370</v>
      </c>
      <c r="B517" s="95" t="s">
        <v>2032</v>
      </c>
      <c r="C517" s="95" t="s">
        <v>1879</v>
      </c>
      <c r="D517" s="95" t="s">
        <v>1880</v>
      </c>
      <c r="E517" s="95" t="s">
        <v>2038</v>
      </c>
      <c r="F517" s="95" t="s">
        <v>2070</v>
      </c>
      <c r="G517" s="95" t="s">
        <v>31</v>
      </c>
      <c r="H517" s="95" t="s">
        <v>1883</v>
      </c>
      <c r="I517" s="95" t="s">
        <v>1880</v>
      </c>
      <c r="J517" s="95" t="s">
        <v>1884</v>
      </c>
      <c r="K517" s="95" t="s">
        <v>1885</v>
      </c>
      <c r="L517" s="97">
        <v>272.77999999999997</v>
      </c>
      <c r="M517" s="95" t="s">
        <v>1886</v>
      </c>
      <c r="N517" s="95" t="s">
        <v>2260</v>
      </c>
      <c r="O517" s="95" t="s">
        <v>31</v>
      </c>
      <c r="P517" s="95" t="s">
        <v>2072</v>
      </c>
      <c r="Q517" s="95" t="s">
        <v>31</v>
      </c>
      <c r="R517" s="95" t="s">
        <v>2261</v>
      </c>
      <c r="S517" s="93">
        <v>42704</v>
      </c>
      <c r="T517" s="93">
        <v>42704</v>
      </c>
      <c r="U517" s="95" t="s">
        <v>2061</v>
      </c>
      <c r="V517" s="95" t="s">
        <v>31</v>
      </c>
    </row>
    <row r="518" spans="1:22" ht="15.75" x14ac:dyDescent="0.3">
      <c r="A518" s="95" t="s">
        <v>370</v>
      </c>
      <c r="B518" s="95" t="s">
        <v>2032</v>
      </c>
      <c r="C518" s="95" t="s">
        <v>1879</v>
      </c>
      <c r="D518" s="95" t="s">
        <v>1880</v>
      </c>
      <c r="E518" s="95" t="s">
        <v>2038</v>
      </c>
      <c r="F518" s="95" t="s">
        <v>2054</v>
      </c>
      <c r="G518" s="95" t="s">
        <v>31</v>
      </c>
      <c r="H518" s="95" t="s">
        <v>1883</v>
      </c>
      <c r="I518" s="95" t="s">
        <v>1880</v>
      </c>
      <c r="J518" s="95" t="s">
        <v>1884</v>
      </c>
      <c r="K518" s="95" t="s">
        <v>1885</v>
      </c>
      <c r="L518" s="97">
        <v>271.16000000000003</v>
      </c>
      <c r="M518" s="95" t="s">
        <v>1886</v>
      </c>
      <c r="N518" s="95" t="s">
        <v>2076</v>
      </c>
      <c r="O518" s="95" t="s">
        <v>31</v>
      </c>
      <c r="P518" s="95" t="s">
        <v>2056</v>
      </c>
      <c r="Q518" s="95" t="s">
        <v>31</v>
      </c>
      <c r="R518" s="95" t="s">
        <v>2077</v>
      </c>
      <c r="S518" s="93">
        <v>42947</v>
      </c>
      <c r="T518" s="93">
        <v>42947</v>
      </c>
      <c r="U518" s="95" t="s">
        <v>2043</v>
      </c>
      <c r="V518" s="95" t="s">
        <v>31</v>
      </c>
    </row>
    <row r="519" spans="1:22" ht="15.75" x14ac:dyDescent="0.3">
      <c r="A519" s="95" t="s">
        <v>370</v>
      </c>
      <c r="B519" s="95" t="s">
        <v>2032</v>
      </c>
      <c r="C519" s="95" t="s">
        <v>1879</v>
      </c>
      <c r="D519" s="95" t="s">
        <v>1880</v>
      </c>
      <c r="E519" s="95" t="s">
        <v>2038</v>
      </c>
      <c r="F519" s="95" t="s">
        <v>2123</v>
      </c>
      <c r="G519" s="95" t="s">
        <v>31</v>
      </c>
      <c r="H519" s="95" t="s">
        <v>1883</v>
      </c>
      <c r="I519" s="95" t="s">
        <v>1880</v>
      </c>
      <c r="J519" s="95" t="s">
        <v>1884</v>
      </c>
      <c r="K519" s="95" t="s">
        <v>1885</v>
      </c>
      <c r="L519" s="96">
        <v>68342.740000000005</v>
      </c>
      <c r="M519" s="95" t="s">
        <v>1886</v>
      </c>
      <c r="N519" s="95" t="s">
        <v>2305</v>
      </c>
      <c r="O519" s="95" t="s">
        <v>31</v>
      </c>
      <c r="P519" s="95" t="s">
        <v>2125</v>
      </c>
      <c r="Q519" s="95" t="s">
        <v>31</v>
      </c>
      <c r="R519" s="95" t="s">
        <v>2306</v>
      </c>
      <c r="S519" s="93">
        <v>42490</v>
      </c>
      <c r="T519" s="93">
        <v>42490</v>
      </c>
      <c r="U519" s="95" t="s">
        <v>2061</v>
      </c>
      <c r="V519" s="95" t="s">
        <v>31</v>
      </c>
    </row>
    <row r="520" spans="1:22" ht="15.75" x14ac:dyDescent="0.3">
      <c r="A520" s="95" t="s">
        <v>370</v>
      </c>
      <c r="B520" s="95" t="s">
        <v>2032</v>
      </c>
      <c r="C520" s="95" t="s">
        <v>1879</v>
      </c>
      <c r="D520" s="95" t="s">
        <v>1880</v>
      </c>
      <c r="E520" s="95" t="s">
        <v>2038</v>
      </c>
      <c r="F520" s="95" t="s">
        <v>2123</v>
      </c>
      <c r="G520" s="95" t="s">
        <v>31</v>
      </c>
      <c r="H520" s="95" t="s">
        <v>1883</v>
      </c>
      <c r="I520" s="95" t="s">
        <v>1880</v>
      </c>
      <c r="J520" s="95" t="s">
        <v>1884</v>
      </c>
      <c r="K520" s="95" t="s">
        <v>1885</v>
      </c>
      <c r="L520" s="96">
        <v>177.25</v>
      </c>
      <c r="M520" s="95" t="s">
        <v>1886</v>
      </c>
      <c r="N520" s="95" t="s">
        <v>2305</v>
      </c>
      <c r="O520" s="95" t="s">
        <v>31</v>
      </c>
      <c r="P520" s="95" t="s">
        <v>2125</v>
      </c>
      <c r="Q520" s="95" t="s">
        <v>31</v>
      </c>
      <c r="R520" s="95" t="s">
        <v>2306</v>
      </c>
      <c r="S520" s="93">
        <v>42521</v>
      </c>
      <c r="T520" s="93">
        <v>42521</v>
      </c>
      <c r="U520" s="95" t="s">
        <v>2061</v>
      </c>
      <c r="V520" s="95" t="s">
        <v>31</v>
      </c>
    </row>
    <row r="521" spans="1:22" ht="15.75" x14ac:dyDescent="0.3">
      <c r="A521" s="95" t="s">
        <v>370</v>
      </c>
      <c r="B521" s="95" t="s">
        <v>2032</v>
      </c>
      <c r="C521" s="95" t="s">
        <v>1879</v>
      </c>
      <c r="D521" s="95" t="s">
        <v>1880</v>
      </c>
      <c r="E521" s="95" t="s">
        <v>2038</v>
      </c>
      <c r="F521" s="95" t="s">
        <v>2123</v>
      </c>
      <c r="G521" s="95" t="s">
        <v>31</v>
      </c>
      <c r="H521" s="95" t="s">
        <v>1883</v>
      </c>
      <c r="I521" s="95" t="s">
        <v>1880</v>
      </c>
      <c r="J521" s="95" t="s">
        <v>1884</v>
      </c>
      <c r="K521" s="95" t="s">
        <v>1885</v>
      </c>
      <c r="L521" s="96">
        <v>452.15</v>
      </c>
      <c r="M521" s="95" t="s">
        <v>1886</v>
      </c>
      <c r="N521" s="95" t="s">
        <v>2305</v>
      </c>
      <c r="O521" s="95" t="s">
        <v>31</v>
      </c>
      <c r="P521" s="95" t="s">
        <v>2125</v>
      </c>
      <c r="Q521" s="95" t="s">
        <v>31</v>
      </c>
      <c r="R521" s="95" t="s">
        <v>2306</v>
      </c>
      <c r="S521" s="93">
        <v>42551</v>
      </c>
      <c r="T521" s="93">
        <v>42551</v>
      </c>
      <c r="U521" s="95" t="s">
        <v>2061</v>
      </c>
      <c r="V521" s="95" t="s">
        <v>31</v>
      </c>
    </row>
    <row r="522" spans="1:22" ht="15.75" x14ac:dyDescent="0.3">
      <c r="A522" s="95" t="s">
        <v>370</v>
      </c>
      <c r="B522" s="95" t="s">
        <v>2032</v>
      </c>
      <c r="C522" s="95" t="s">
        <v>1879</v>
      </c>
      <c r="D522" s="95" t="s">
        <v>1880</v>
      </c>
      <c r="E522" s="95" t="s">
        <v>2038</v>
      </c>
      <c r="F522" s="95" t="s">
        <v>2123</v>
      </c>
      <c r="G522" s="95" t="s">
        <v>31</v>
      </c>
      <c r="H522" s="95" t="s">
        <v>1883</v>
      </c>
      <c r="I522" s="95" t="s">
        <v>1880</v>
      </c>
      <c r="J522" s="95" t="s">
        <v>1884</v>
      </c>
      <c r="K522" s="95" t="s">
        <v>1885</v>
      </c>
      <c r="L522" s="96">
        <v>2.4300000000000002</v>
      </c>
      <c r="M522" s="95" t="s">
        <v>1886</v>
      </c>
      <c r="N522" s="95" t="s">
        <v>2305</v>
      </c>
      <c r="O522" s="95" t="s">
        <v>31</v>
      </c>
      <c r="P522" s="95" t="s">
        <v>2125</v>
      </c>
      <c r="Q522" s="95" t="s">
        <v>31</v>
      </c>
      <c r="R522" s="95" t="s">
        <v>2306</v>
      </c>
      <c r="S522" s="93">
        <v>42582</v>
      </c>
      <c r="T522" s="93">
        <v>42582</v>
      </c>
      <c r="U522" s="95" t="s">
        <v>2061</v>
      </c>
      <c r="V522" s="95" t="s">
        <v>31</v>
      </c>
    </row>
    <row r="523" spans="1:22" ht="15.75" x14ac:dyDescent="0.3">
      <c r="A523" s="95" t="s">
        <v>370</v>
      </c>
      <c r="B523" s="95" t="s">
        <v>2032</v>
      </c>
      <c r="C523" s="95" t="s">
        <v>1879</v>
      </c>
      <c r="D523" s="95" t="s">
        <v>1880</v>
      </c>
      <c r="E523" s="95" t="s">
        <v>2038</v>
      </c>
      <c r="F523" s="95" t="s">
        <v>2123</v>
      </c>
      <c r="G523" s="95" t="s">
        <v>31</v>
      </c>
      <c r="H523" s="95" t="s">
        <v>1883</v>
      </c>
      <c r="I523" s="95" t="s">
        <v>1880</v>
      </c>
      <c r="J523" s="95" t="s">
        <v>1884</v>
      </c>
      <c r="K523" s="95" t="s">
        <v>1885</v>
      </c>
      <c r="L523" s="96">
        <v>1717.79</v>
      </c>
      <c r="M523" s="95" t="s">
        <v>1886</v>
      </c>
      <c r="N523" s="95" t="s">
        <v>2305</v>
      </c>
      <c r="O523" s="95" t="s">
        <v>31</v>
      </c>
      <c r="P523" s="95" t="s">
        <v>2125</v>
      </c>
      <c r="Q523" s="95" t="s">
        <v>31</v>
      </c>
      <c r="R523" s="95" t="s">
        <v>2306</v>
      </c>
      <c r="S523" s="93">
        <v>42613</v>
      </c>
      <c r="T523" s="93">
        <v>42613</v>
      </c>
      <c r="U523" s="95" t="s">
        <v>2061</v>
      </c>
      <c r="V523" s="95" t="s">
        <v>31</v>
      </c>
    </row>
    <row r="524" spans="1:22" ht="15.75" x14ac:dyDescent="0.3">
      <c r="A524" s="95" t="s">
        <v>370</v>
      </c>
      <c r="B524" s="95" t="s">
        <v>2032</v>
      </c>
      <c r="C524" s="95" t="s">
        <v>1879</v>
      </c>
      <c r="D524" s="95" t="s">
        <v>1880</v>
      </c>
      <c r="E524" s="95" t="s">
        <v>2038</v>
      </c>
      <c r="F524" s="95" t="s">
        <v>2054</v>
      </c>
      <c r="G524" s="95" t="s">
        <v>31</v>
      </c>
      <c r="H524" s="95" t="s">
        <v>1883</v>
      </c>
      <c r="I524" s="95" t="s">
        <v>1880</v>
      </c>
      <c r="J524" s="95" t="s">
        <v>1884</v>
      </c>
      <c r="K524" s="95" t="s">
        <v>1885</v>
      </c>
      <c r="L524" s="97">
        <v>271.16000000000003</v>
      </c>
      <c r="M524" s="95" t="s">
        <v>1886</v>
      </c>
      <c r="N524" s="95" t="s">
        <v>2080</v>
      </c>
      <c r="O524" s="95" t="s">
        <v>31</v>
      </c>
      <c r="P524" s="95" t="s">
        <v>2056</v>
      </c>
      <c r="Q524" s="95" t="s">
        <v>31</v>
      </c>
      <c r="R524" s="95" t="s">
        <v>2081</v>
      </c>
      <c r="S524" s="93">
        <v>42947</v>
      </c>
      <c r="T524" s="93">
        <v>42947</v>
      </c>
      <c r="U524" s="95" t="s">
        <v>2043</v>
      </c>
      <c r="V524" s="95" t="s">
        <v>31</v>
      </c>
    </row>
    <row r="525" spans="1:22" ht="15.75" x14ac:dyDescent="0.3">
      <c r="A525" s="95" t="s">
        <v>370</v>
      </c>
      <c r="B525" s="95" t="s">
        <v>2032</v>
      </c>
      <c r="C525" s="95" t="s">
        <v>1879</v>
      </c>
      <c r="D525" s="95" t="s">
        <v>1880</v>
      </c>
      <c r="E525" s="95" t="s">
        <v>2038</v>
      </c>
      <c r="F525" s="95" t="s">
        <v>2123</v>
      </c>
      <c r="G525" s="95" t="s">
        <v>31</v>
      </c>
      <c r="H525" s="95" t="s">
        <v>1883</v>
      </c>
      <c r="I525" s="95" t="s">
        <v>1880</v>
      </c>
      <c r="J525" s="95" t="s">
        <v>1884</v>
      </c>
      <c r="K525" s="95" t="s">
        <v>1885</v>
      </c>
      <c r="L525" s="97">
        <v>267.92</v>
      </c>
      <c r="M525" s="95" t="s">
        <v>1886</v>
      </c>
      <c r="N525" s="95" t="s">
        <v>2124</v>
      </c>
      <c r="O525" s="95" t="s">
        <v>31</v>
      </c>
      <c r="P525" s="95" t="s">
        <v>2125</v>
      </c>
      <c r="Q525" s="95" t="s">
        <v>31</v>
      </c>
      <c r="R525" s="95" t="s">
        <v>2126</v>
      </c>
      <c r="S525" s="93">
        <v>42886</v>
      </c>
      <c r="T525" s="93">
        <v>42886</v>
      </c>
      <c r="U525" s="95" t="s">
        <v>2043</v>
      </c>
      <c r="V525" s="95" t="s">
        <v>31</v>
      </c>
    </row>
    <row r="526" spans="1:22" ht="15.75" x14ac:dyDescent="0.3">
      <c r="A526" s="95" t="s">
        <v>370</v>
      </c>
      <c r="B526" s="95" t="s">
        <v>2032</v>
      </c>
      <c r="C526" s="95" t="s">
        <v>1879</v>
      </c>
      <c r="D526" s="95" t="s">
        <v>1880</v>
      </c>
      <c r="E526" s="95" t="s">
        <v>2038</v>
      </c>
      <c r="F526" s="95" t="s">
        <v>2104</v>
      </c>
      <c r="G526" s="95" t="s">
        <v>31</v>
      </c>
      <c r="H526" s="95" t="s">
        <v>1883</v>
      </c>
      <c r="I526" s="95" t="s">
        <v>1880</v>
      </c>
      <c r="J526" s="95" t="s">
        <v>1884</v>
      </c>
      <c r="K526" s="95" t="s">
        <v>1885</v>
      </c>
      <c r="L526" s="97">
        <v>265.89999999999998</v>
      </c>
      <c r="M526" s="95" t="s">
        <v>1886</v>
      </c>
      <c r="N526" s="95" t="s">
        <v>2179</v>
      </c>
      <c r="O526" s="95" t="s">
        <v>31</v>
      </c>
      <c r="P526" s="95" t="s">
        <v>2106</v>
      </c>
      <c r="Q526" s="95" t="s">
        <v>31</v>
      </c>
      <c r="R526" s="95" t="s">
        <v>2180</v>
      </c>
      <c r="S526" s="93">
        <v>42704</v>
      </c>
      <c r="T526" s="93">
        <v>42704</v>
      </c>
      <c r="U526" s="95" t="s">
        <v>2061</v>
      </c>
      <c r="V526" s="95" t="s">
        <v>31</v>
      </c>
    </row>
    <row r="527" spans="1:22" ht="15.75" x14ac:dyDescent="0.3">
      <c r="A527" s="95" t="s">
        <v>370</v>
      </c>
      <c r="B527" s="95" t="s">
        <v>2032</v>
      </c>
      <c r="C527" s="95" t="s">
        <v>1879</v>
      </c>
      <c r="D527" s="95" t="s">
        <v>1880</v>
      </c>
      <c r="E527" s="95" t="s">
        <v>2038</v>
      </c>
      <c r="F527" s="95" t="s">
        <v>2104</v>
      </c>
      <c r="G527" s="95" t="s">
        <v>31</v>
      </c>
      <c r="H527" s="95" t="s">
        <v>1883</v>
      </c>
      <c r="I527" s="95" t="s">
        <v>1880</v>
      </c>
      <c r="J527" s="95" t="s">
        <v>1884</v>
      </c>
      <c r="K527" s="95" t="s">
        <v>1885</v>
      </c>
      <c r="L527" s="97">
        <v>265.89999999999998</v>
      </c>
      <c r="M527" s="95" t="s">
        <v>1886</v>
      </c>
      <c r="N527" s="95" t="s">
        <v>2220</v>
      </c>
      <c r="O527" s="95" t="s">
        <v>31</v>
      </c>
      <c r="P527" s="95" t="s">
        <v>2106</v>
      </c>
      <c r="Q527" s="95" t="s">
        <v>31</v>
      </c>
      <c r="R527" s="95" t="s">
        <v>2221</v>
      </c>
      <c r="S527" s="93">
        <v>42704</v>
      </c>
      <c r="T527" s="93">
        <v>42704</v>
      </c>
      <c r="U527" s="95" t="s">
        <v>2061</v>
      </c>
      <c r="V527" s="95" t="s">
        <v>31</v>
      </c>
    </row>
    <row r="528" spans="1:22" ht="15.75" x14ac:dyDescent="0.3">
      <c r="A528" s="95" t="s">
        <v>370</v>
      </c>
      <c r="B528" s="95" t="s">
        <v>2032</v>
      </c>
      <c r="C528" s="95" t="s">
        <v>1879</v>
      </c>
      <c r="D528" s="95" t="s">
        <v>1880</v>
      </c>
      <c r="E528" s="95" t="s">
        <v>2038</v>
      </c>
      <c r="F528" s="95" t="s">
        <v>2104</v>
      </c>
      <c r="G528" s="95" t="s">
        <v>31</v>
      </c>
      <c r="H528" s="95" t="s">
        <v>1883</v>
      </c>
      <c r="I528" s="95" t="s">
        <v>1880</v>
      </c>
      <c r="J528" s="95" t="s">
        <v>1884</v>
      </c>
      <c r="K528" s="95" t="s">
        <v>1885</v>
      </c>
      <c r="L528" s="97">
        <v>265.89999999999998</v>
      </c>
      <c r="M528" s="95" t="s">
        <v>1886</v>
      </c>
      <c r="N528" s="95" t="s">
        <v>2227</v>
      </c>
      <c r="O528" s="95" t="s">
        <v>31</v>
      </c>
      <c r="P528" s="95" t="s">
        <v>2106</v>
      </c>
      <c r="Q528" s="95" t="s">
        <v>31</v>
      </c>
      <c r="R528" s="95" t="s">
        <v>2228</v>
      </c>
      <c r="S528" s="93">
        <v>42704</v>
      </c>
      <c r="T528" s="93">
        <v>42704</v>
      </c>
      <c r="U528" s="95" t="s">
        <v>2061</v>
      </c>
      <c r="V528" s="95" t="s">
        <v>31</v>
      </c>
    </row>
    <row r="529" spans="1:22" ht="15.75" x14ac:dyDescent="0.3">
      <c r="A529" s="95" t="s">
        <v>370</v>
      </c>
      <c r="B529" s="95" t="s">
        <v>2032</v>
      </c>
      <c r="C529" s="95" t="s">
        <v>1879</v>
      </c>
      <c r="D529" s="95" t="s">
        <v>1880</v>
      </c>
      <c r="E529" s="95" t="s">
        <v>2038</v>
      </c>
      <c r="F529" s="95" t="s">
        <v>2104</v>
      </c>
      <c r="G529" s="95" t="s">
        <v>31</v>
      </c>
      <c r="H529" s="95" t="s">
        <v>1883</v>
      </c>
      <c r="I529" s="95" t="s">
        <v>1880</v>
      </c>
      <c r="J529" s="95" t="s">
        <v>1884</v>
      </c>
      <c r="K529" s="95" t="s">
        <v>1885</v>
      </c>
      <c r="L529" s="97">
        <v>265.89999999999998</v>
      </c>
      <c r="M529" s="95" t="s">
        <v>1886</v>
      </c>
      <c r="N529" s="95" t="s">
        <v>2233</v>
      </c>
      <c r="O529" s="95" t="s">
        <v>31</v>
      </c>
      <c r="P529" s="95" t="s">
        <v>2106</v>
      </c>
      <c r="Q529" s="95" t="s">
        <v>31</v>
      </c>
      <c r="R529" s="95" t="s">
        <v>2234</v>
      </c>
      <c r="S529" s="93">
        <v>42704</v>
      </c>
      <c r="T529" s="93">
        <v>42704</v>
      </c>
      <c r="U529" s="95" t="s">
        <v>2061</v>
      </c>
      <c r="V529" s="95" t="s">
        <v>31</v>
      </c>
    </row>
    <row r="530" spans="1:22" ht="15.75" x14ac:dyDescent="0.3">
      <c r="A530" s="95" t="s">
        <v>370</v>
      </c>
      <c r="B530" s="95" t="s">
        <v>2032</v>
      </c>
      <c r="C530" s="95" t="s">
        <v>1879</v>
      </c>
      <c r="D530" s="95" t="s">
        <v>1880</v>
      </c>
      <c r="E530" s="95" t="s">
        <v>2038</v>
      </c>
      <c r="F530" s="95" t="s">
        <v>2123</v>
      </c>
      <c r="G530" s="95" t="s">
        <v>31</v>
      </c>
      <c r="H530" s="95" t="s">
        <v>1883</v>
      </c>
      <c r="I530" s="95" t="s">
        <v>1880</v>
      </c>
      <c r="J530" s="95" t="s">
        <v>1884</v>
      </c>
      <c r="K530" s="95" t="s">
        <v>1885</v>
      </c>
      <c r="L530" s="96">
        <v>68342.740000000005</v>
      </c>
      <c r="M530" s="95" t="s">
        <v>1886</v>
      </c>
      <c r="N530" s="95" t="s">
        <v>2309</v>
      </c>
      <c r="O530" s="95" t="s">
        <v>31</v>
      </c>
      <c r="P530" s="95" t="s">
        <v>2125</v>
      </c>
      <c r="Q530" s="95" t="s">
        <v>31</v>
      </c>
      <c r="R530" s="95" t="s">
        <v>2310</v>
      </c>
      <c r="S530" s="93">
        <v>42490</v>
      </c>
      <c r="T530" s="93">
        <v>42490</v>
      </c>
      <c r="U530" s="95" t="s">
        <v>2061</v>
      </c>
      <c r="V530" s="95" t="s">
        <v>31</v>
      </c>
    </row>
    <row r="531" spans="1:22" ht="15.75" x14ac:dyDescent="0.3">
      <c r="A531" s="95" t="s">
        <v>370</v>
      </c>
      <c r="B531" s="95" t="s">
        <v>2032</v>
      </c>
      <c r="C531" s="95" t="s">
        <v>1879</v>
      </c>
      <c r="D531" s="95" t="s">
        <v>1880</v>
      </c>
      <c r="E531" s="95" t="s">
        <v>2038</v>
      </c>
      <c r="F531" s="95" t="s">
        <v>2123</v>
      </c>
      <c r="G531" s="95" t="s">
        <v>31</v>
      </c>
      <c r="H531" s="95" t="s">
        <v>1883</v>
      </c>
      <c r="I531" s="95" t="s">
        <v>1880</v>
      </c>
      <c r="J531" s="95" t="s">
        <v>1884</v>
      </c>
      <c r="K531" s="95" t="s">
        <v>1885</v>
      </c>
      <c r="L531" s="96">
        <v>177.25</v>
      </c>
      <c r="M531" s="95" t="s">
        <v>1886</v>
      </c>
      <c r="N531" s="95" t="s">
        <v>2309</v>
      </c>
      <c r="O531" s="95" t="s">
        <v>31</v>
      </c>
      <c r="P531" s="95" t="s">
        <v>2125</v>
      </c>
      <c r="Q531" s="95" t="s">
        <v>31</v>
      </c>
      <c r="R531" s="95" t="s">
        <v>2310</v>
      </c>
      <c r="S531" s="93">
        <v>42521</v>
      </c>
      <c r="T531" s="93">
        <v>42521</v>
      </c>
      <c r="U531" s="95" t="s">
        <v>2061</v>
      </c>
      <c r="V531" s="95" t="s">
        <v>31</v>
      </c>
    </row>
    <row r="532" spans="1:22" ht="15.75" x14ac:dyDescent="0.3">
      <c r="A532" s="95" t="s">
        <v>370</v>
      </c>
      <c r="B532" s="95" t="s">
        <v>2032</v>
      </c>
      <c r="C532" s="95" t="s">
        <v>1879</v>
      </c>
      <c r="D532" s="95" t="s">
        <v>1880</v>
      </c>
      <c r="E532" s="95" t="s">
        <v>2038</v>
      </c>
      <c r="F532" s="95" t="s">
        <v>2123</v>
      </c>
      <c r="G532" s="95" t="s">
        <v>31</v>
      </c>
      <c r="H532" s="95" t="s">
        <v>1883</v>
      </c>
      <c r="I532" s="95" t="s">
        <v>1880</v>
      </c>
      <c r="J532" s="95" t="s">
        <v>1884</v>
      </c>
      <c r="K532" s="95" t="s">
        <v>1885</v>
      </c>
      <c r="L532" s="96">
        <v>452.15</v>
      </c>
      <c r="M532" s="95" t="s">
        <v>1886</v>
      </c>
      <c r="N532" s="95" t="s">
        <v>2309</v>
      </c>
      <c r="O532" s="95" t="s">
        <v>31</v>
      </c>
      <c r="P532" s="95" t="s">
        <v>2125</v>
      </c>
      <c r="Q532" s="95" t="s">
        <v>31</v>
      </c>
      <c r="R532" s="95" t="s">
        <v>2310</v>
      </c>
      <c r="S532" s="93">
        <v>42551</v>
      </c>
      <c r="T532" s="93">
        <v>42551</v>
      </c>
      <c r="U532" s="95" t="s">
        <v>2061</v>
      </c>
      <c r="V532" s="95" t="s">
        <v>31</v>
      </c>
    </row>
    <row r="533" spans="1:22" ht="15.75" x14ac:dyDescent="0.3">
      <c r="A533" s="95" t="s">
        <v>370</v>
      </c>
      <c r="B533" s="95" t="s">
        <v>2032</v>
      </c>
      <c r="C533" s="95" t="s">
        <v>1879</v>
      </c>
      <c r="D533" s="95" t="s">
        <v>1880</v>
      </c>
      <c r="E533" s="95" t="s">
        <v>2038</v>
      </c>
      <c r="F533" s="95" t="s">
        <v>2123</v>
      </c>
      <c r="G533" s="95" t="s">
        <v>31</v>
      </c>
      <c r="H533" s="95" t="s">
        <v>1883</v>
      </c>
      <c r="I533" s="95" t="s">
        <v>1880</v>
      </c>
      <c r="J533" s="95" t="s">
        <v>1884</v>
      </c>
      <c r="K533" s="95" t="s">
        <v>1885</v>
      </c>
      <c r="L533" s="96">
        <v>2.4300000000000002</v>
      </c>
      <c r="M533" s="95" t="s">
        <v>1886</v>
      </c>
      <c r="N533" s="95" t="s">
        <v>2309</v>
      </c>
      <c r="O533" s="95" t="s">
        <v>31</v>
      </c>
      <c r="P533" s="95" t="s">
        <v>2125</v>
      </c>
      <c r="Q533" s="95" t="s">
        <v>31</v>
      </c>
      <c r="R533" s="95" t="s">
        <v>2310</v>
      </c>
      <c r="S533" s="93">
        <v>42582</v>
      </c>
      <c r="T533" s="93">
        <v>42582</v>
      </c>
      <c r="U533" s="95" t="s">
        <v>2061</v>
      </c>
      <c r="V533" s="95" t="s">
        <v>31</v>
      </c>
    </row>
    <row r="534" spans="1:22" ht="15.75" x14ac:dyDescent="0.3">
      <c r="A534" s="95" t="s">
        <v>370</v>
      </c>
      <c r="B534" s="95" t="s">
        <v>2032</v>
      </c>
      <c r="C534" s="95" t="s">
        <v>1879</v>
      </c>
      <c r="D534" s="95" t="s">
        <v>1880</v>
      </c>
      <c r="E534" s="95" t="s">
        <v>2038</v>
      </c>
      <c r="F534" s="95" t="s">
        <v>2123</v>
      </c>
      <c r="G534" s="95" t="s">
        <v>31</v>
      </c>
      <c r="H534" s="95" t="s">
        <v>1883</v>
      </c>
      <c r="I534" s="95" t="s">
        <v>1880</v>
      </c>
      <c r="J534" s="95" t="s">
        <v>1884</v>
      </c>
      <c r="K534" s="95" t="s">
        <v>1885</v>
      </c>
      <c r="L534" s="96">
        <v>1717.79</v>
      </c>
      <c r="M534" s="95" t="s">
        <v>1886</v>
      </c>
      <c r="N534" s="95" t="s">
        <v>2309</v>
      </c>
      <c r="O534" s="95" t="s">
        <v>31</v>
      </c>
      <c r="P534" s="95" t="s">
        <v>2125</v>
      </c>
      <c r="Q534" s="95" t="s">
        <v>31</v>
      </c>
      <c r="R534" s="95" t="s">
        <v>2310</v>
      </c>
      <c r="S534" s="93">
        <v>42613</v>
      </c>
      <c r="T534" s="93">
        <v>42613</v>
      </c>
      <c r="U534" s="95" t="s">
        <v>2061</v>
      </c>
      <c r="V534" s="95" t="s">
        <v>31</v>
      </c>
    </row>
    <row r="535" spans="1:22" ht="15.75" x14ac:dyDescent="0.3">
      <c r="A535" s="95" t="s">
        <v>370</v>
      </c>
      <c r="B535" s="95" t="s">
        <v>2032</v>
      </c>
      <c r="C535" s="95" t="s">
        <v>1879</v>
      </c>
      <c r="D535" s="95" t="s">
        <v>1880</v>
      </c>
      <c r="E535" s="95" t="s">
        <v>2038</v>
      </c>
      <c r="F535" s="95" t="s">
        <v>2104</v>
      </c>
      <c r="G535" s="95" t="s">
        <v>31</v>
      </c>
      <c r="H535" s="95" t="s">
        <v>1883</v>
      </c>
      <c r="I535" s="95" t="s">
        <v>1880</v>
      </c>
      <c r="J535" s="95" t="s">
        <v>1884</v>
      </c>
      <c r="K535" s="95" t="s">
        <v>1885</v>
      </c>
      <c r="L535" s="97">
        <v>265.89999999999998</v>
      </c>
      <c r="M535" s="95" t="s">
        <v>1886</v>
      </c>
      <c r="N535" s="95" t="s">
        <v>2237</v>
      </c>
      <c r="O535" s="95" t="s">
        <v>31</v>
      </c>
      <c r="P535" s="95" t="s">
        <v>2106</v>
      </c>
      <c r="Q535" s="95" t="s">
        <v>31</v>
      </c>
      <c r="R535" s="95" t="s">
        <v>2238</v>
      </c>
      <c r="S535" s="93">
        <v>42704</v>
      </c>
      <c r="T535" s="93">
        <v>42704</v>
      </c>
      <c r="U535" s="95" t="s">
        <v>2061</v>
      </c>
      <c r="V535" s="95" t="s">
        <v>31</v>
      </c>
    </row>
    <row r="536" spans="1:22" ht="15.75" x14ac:dyDescent="0.3">
      <c r="A536" s="95" t="s">
        <v>370</v>
      </c>
      <c r="B536" s="95" t="s">
        <v>2032</v>
      </c>
      <c r="C536" s="95" t="s">
        <v>1879</v>
      </c>
      <c r="D536" s="95" t="s">
        <v>1880</v>
      </c>
      <c r="E536" s="95" t="s">
        <v>2038</v>
      </c>
      <c r="F536" s="95" t="s">
        <v>2104</v>
      </c>
      <c r="G536" s="95" t="s">
        <v>31</v>
      </c>
      <c r="H536" s="95" t="s">
        <v>1883</v>
      </c>
      <c r="I536" s="95" t="s">
        <v>1880</v>
      </c>
      <c r="J536" s="95" t="s">
        <v>1884</v>
      </c>
      <c r="K536" s="95" t="s">
        <v>1885</v>
      </c>
      <c r="L536" s="97">
        <v>265.89999999999998</v>
      </c>
      <c r="M536" s="95" t="s">
        <v>1886</v>
      </c>
      <c r="N536" s="95" t="s">
        <v>2241</v>
      </c>
      <c r="O536" s="95" t="s">
        <v>31</v>
      </c>
      <c r="P536" s="95" t="s">
        <v>2106</v>
      </c>
      <c r="Q536" s="95" t="s">
        <v>31</v>
      </c>
      <c r="R536" s="95" t="s">
        <v>2242</v>
      </c>
      <c r="S536" s="93">
        <v>42704</v>
      </c>
      <c r="T536" s="93">
        <v>42704</v>
      </c>
      <c r="U536" s="95" t="s">
        <v>2061</v>
      </c>
      <c r="V536" s="95" t="s">
        <v>31</v>
      </c>
    </row>
    <row r="537" spans="1:22" ht="15.75" x14ac:dyDescent="0.3">
      <c r="A537" s="95" t="s">
        <v>370</v>
      </c>
      <c r="B537" s="95" t="s">
        <v>2032</v>
      </c>
      <c r="C537" s="95" t="s">
        <v>1879</v>
      </c>
      <c r="D537" s="95" t="s">
        <v>1880</v>
      </c>
      <c r="E537" s="95" t="s">
        <v>2038</v>
      </c>
      <c r="F537" s="95" t="s">
        <v>2104</v>
      </c>
      <c r="G537" s="95" t="s">
        <v>31</v>
      </c>
      <c r="H537" s="95" t="s">
        <v>1883</v>
      </c>
      <c r="I537" s="95" t="s">
        <v>1880</v>
      </c>
      <c r="J537" s="95" t="s">
        <v>1884</v>
      </c>
      <c r="K537" s="95" t="s">
        <v>1885</v>
      </c>
      <c r="L537" s="97">
        <v>265.89999999999998</v>
      </c>
      <c r="M537" s="95" t="s">
        <v>1886</v>
      </c>
      <c r="N537" s="95" t="s">
        <v>2245</v>
      </c>
      <c r="O537" s="95" t="s">
        <v>31</v>
      </c>
      <c r="P537" s="95" t="s">
        <v>2106</v>
      </c>
      <c r="Q537" s="95" t="s">
        <v>31</v>
      </c>
      <c r="R537" s="95" t="s">
        <v>2246</v>
      </c>
      <c r="S537" s="93">
        <v>42704</v>
      </c>
      <c r="T537" s="93">
        <v>42704</v>
      </c>
      <c r="U537" s="95" t="s">
        <v>2061</v>
      </c>
      <c r="V537" s="95" t="s">
        <v>31</v>
      </c>
    </row>
    <row r="538" spans="1:22" ht="15.75" x14ac:dyDescent="0.3">
      <c r="A538" s="95" t="s">
        <v>370</v>
      </c>
      <c r="B538" s="95" t="s">
        <v>2032</v>
      </c>
      <c r="C538" s="95" t="s">
        <v>1879</v>
      </c>
      <c r="D538" s="95" t="s">
        <v>1880</v>
      </c>
      <c r="E538" s="95" t="s">
        <v>2038</v>
      </c>
      <c r="F538" s="95" t="s">
        <v>2104</v>
      </c>
      <c r="G538" s="95" t="s">
        <v>31</v>
      </c>
      <c r="H538" s="95" t="s">
        <v>1883</v>
      </c>
      <c r="I538" s="95" t="s">
        <v>1880</v>
      </c>
      <c r="J538" s="95" t="s">
        <v>1884</v>
      </c>
      <c r="K538" s="95" t="s">
        <v>1885</v>
      </c>
      <c r="L538" s="97">
        <v>265.89999999999998</v>
      </c>
      <c r="M538" s="95" t="s">
        <v>1886</v>
      </c>
      <c r="N538" s="95" t="s">
        <v>2251</v>
      </c>
      <c r="O538" s="95" t="s">
        <v>31</v>
      </c>
      <c r="P538" s="95" t="s">
        <v>2106</v>
      </c>
      <c r="Q538" s="95" t="s">
        <v>31</v>
      </c>
      <c r="R538" s="95" t="s">
        <v>2252</v>
      </c>
      <c r="S538" s="93">
        <v>42704</v>
      </c>
      <c r="T538" s="93">
        <v>42704</v>
      </c>
      <c r="U538" s="95" t="s">
        <v>2061</v>
      </c>
      <c r="V538" s="95" t="s">
        <v>31</v>
      </c>
    </row>
    <row r="539" spans="1:22" ht="15.75" x14ac:dyDescent="0.3">
      <c r="A539" s="95" t="s">
        <v>370</v>
      </c>
      <c r="B539" s="95" t="s">
        <v>2032</v>
      </c>
      <c r="C539" s="95" t="s">
        <v>1879</v>
      </c>
      <c r="D539" s="95" t="s">
        <v>1880</v>
      </c>
      <c r="E539" s="95" t="s">
        <v>2038</v>
      </c>
      <c r="F539" s="95" t="s">
        <v>2104</v>
      </c>
      <c r="G539" s="95" t="s">
        <v>31</v>
      </c>
      <c r="H539" s="95" t="s">
        <v>1883</v>
      </c>
      <c r="I539" s="95" t="s">
        <v>1880</v>
      </c>
      <c r="J539" s="95" t="s">
        <v>1884</v>
      </c>
      <c r="K539" s="95" t="s">
        <v>1885</v>
      </c>
      <c r="L539" s="97">
        <v>265.89999999999998</v>
      </c>
      <c r="M539" s="95" t="s">
        <v>1886</v>
      </c>
      <c r="N539" s="95" t="s">
        <v>2256</v>
      </c>
      <c r="O539" s="95" t="s">
        <v>31</v>
      </c>
      <c r="P539" s="95" t="s">
        <v>2106</v>
      </c>
      <c r="Q539" s="95" t="s">
        <v>31</v>
      </c>
      <c r="R539" s="95" t="s">
        <v>2257</v>
      </c>
      <c r="S539" s="93">
        <v>42704</v>
      </c>
      <c r="T539" s="93">
        <v>42704</v>
      </c>
      <c r="U539" s="95" t="s">
        <v>2061</v>
      </c>
      <c r="V539" s="95" t="s">
        <v>31</v>
      </c>
    </row>
    <row r="540" spans="1:22" ht="15.75" x14ac:dyDescent="0.3">
      <c r="A540" s="95" t="s">
        <v>370</v>
      </c>
      <c r="B540" s="95" t="s">
        <v>2032</v>
      </c>
      <c r="C540" s="95" t="s">
        <v>1879</v>
      </c>
      <c r="D540" s="95" t="s">
        <v>1880</v>
      </c>
      <c r="E540" s="95" t="s">
        <v>2038</v>
      </c>
      <c r="F540" s="95" t="s">
        <v>2082</v>
      </c>
      <c r="G540" s="95" t="s">
        <v>31</v>
      </c>
      <c r="H540" s="95" t="s">
        <v>1883</v>
      </c>
      <c r="I540" s="95" t="s">
        <v>1880</v>
      </c>
      <c r="J540" s="95" t="s">
        <v>1884</v>
      </c>
      <c r="K540" s="95" t="s">
        <v>1885</v>
      </c>
      <c r="L540" s="97">
        <v>265.79000000000002</v>
      </c>
      <c r="M540" s="95" t="s">
        <v>1886</v>
      </c>
      <c r="N540" s="95" t="s">
        <v>31</v>
      </c>
      <c r="O540" s="95" t="s">
        <v>31</v>
      </c>
      <c r="P540" s="95" t="s">
        <v>2083</v>
      </c>
      <c r="Q540" s="95" t="s">
        <v>31</v>
      </c>
      <c r="R540" s="95" t="s">
        <v>2084</v>
      </c>
      <c r="S540" s="93">
        <v>42947</v>
      </c>
      <c r="T540" s="93">
        <v>42947</v>
      </c>
      <c r="U540" s="95" t="s">
        <v>2043</v>
      </c>
      <c r="V540" s="95" t="s">
        <v>31</v>
      </c>
    </row>
    <row r="541" spans="1:22" ht="15.75" x14ac:dyDescent="0.3">
      <c r="A541" s="95" t="s">
        <v>370</v>
      </c>
      <c r="B541" s="95" t="s">
        <v>2032</v>
      </c>
      <c r="C541" s="95" t="s">
        <v>1879</v>
      </c>
      <c r="D541" s="95" t="s">
        <v>1880</v>
      </c>
      <c r="E541" s="95" t="s">
        <v>2038</v>
      </c>
      <c r="F541" s="95" t="s">
        <v>2123</v>
      </c>
      <c r="G541" s="95" t="s">
        <v>31</v>
      </c>
      <c r="H541" s="95" t="s">
        <v>1883</v>
      </c>
      <c r="I541" s="95" t="s">
        <v>1880</v>
      </c>
      <c r="J541" s="95" t="s">
        <v>1884</v>
      </c>
      <c r="K541" s="95" t="s">
        <v>1885</v>
      </c>
      <c r="L541" s="96">
        <v>68342.740000000005</v>
      </c>
      <c r="M541" s="95" t="s">
        <v>1886</v>
      </c>
      <c r="N541" s="95" t="s">
        <v>2311</v>
      </c>
      <c r="O541" s="95" t="s">
        <v>31</v>
      </c>
      <c r="P541" s="95" t="s">
        <v>2125</v>
      </c>
      <c r="Q541" s="95" t="s">
        <v>31</v>
      </c>
      <c r="R541" s="95" t="s">
        <v>2312</v>
      </c>
      <c r="S541" s="93">
        <v>42490</v>
      </c>
      <c r="T541" s="93">
        <v>42490</v>
      </c>
      <c r="U541" s="95" t="s">
        <v>2061</v>
      </c>
      <c r="V541" s="95" t="s">
        <v>31</v>
      </c>
    </row>
    <row r="542" spans="1:22" ht="15.75" x14ac:dyDescent="0.3">
      <c r="A542" s="95" t="s">
        <v>370</v>
      </c>
      <c r="B542" s="95" t="s">
        <v>2032</v>
      </c>
      <c r="C542" s="95" t="s">
        <v>1879</v>
      </c>
      <c r="D542" s="95" t="s">
        <v>1880</v>
      </c>
      <c r="E542" s="95" t="s">
        <v>2038</v>
      </c>
      <c r="F542" s="95" t="s">
        <v>2123</v>
      </c>
      <c r="G542" s="95" t="s">
        <v>31</v>
      </c>
      <c r="H542" s="95" t="s">
        <v>1883</v>
      </c>
      <c r="I542" s="95" t="s">
        <v>1880</v>
      </c>
      <c r="J542" s="95" t="s">
        <v>1884</v>
      </c>
      <c r="K542" s="95" t="s">
        <v>1885</v>
      </c>
      <c r="L542" s="96">
        <v>177.25</v>
      </c>
      <c r="M542" s="95" t="s">
        <v>1886</v>
      </c>
      <c r="N542" s="95" t="s">
        <v>2311</v>
      </c>
      <c r="O542" s="95" t="s">
        <v>31</v>
      </c>
      <c r="P542" s="95" t="s">
        <v>2125</v>
      </c>
      <c r="Q542" s="95" t="s">
        <v>31</v>
      </c>
      <c r="R542" s="95" t="s">
        <v>2312</v>
      </c>
      <c r="S542" s="93">
        <v>42521</v>
      </c>
      <c r="T542" s="93">
        <v>42521</v>
      </c>
      <c r="U542" s="95" t="s">
        <v>2061</v>
      </c>
      <c r="V542" s="95" t="s">
        <v>31</v>
      </c>
    </row>
    <row r="543" spans="1:22" ht="15.75" x14ac:dyDescent="0.3">
      <c r="A543" s="95" t="s">
        <v>370</v>
      </c>
      <c r="B543" s="95" t="s">
        <v>2032</v>
      </c>
      <c r="C543" s="95" t="s">
        <v>1879</v>
      </c>
      <c r="D543" s="95" t="s">
        <v>1880</v>
      </c>
      <c r="E543" s="95" t="s">
        <v>2038</v>
      </c>
      <c r="F543" s="95" t="s">
        <v>2123</v>
      </c>
      <c r="G543" s="95" t="s">
        <v>31</v>
      </c>
      <c r="H543" s="95" t="s">
        <v>1883</v>
      </c>
      <c r="I543" s="95" t="s">
        <v>1880</v>
      </c>
      <c r="J543" s="95" t="s">
        <v>1884</v>
      </c>
      <c r="K543" s="95" t="s">
        <v>1885</v>
      </c>
      <c r="L543" s="96">
        <v>452.15</v>
      </c>
      <c r="M543" s="95" t="s">
        <v>1886</v>
      </c>
      <c r="N543" s="95" t="s">
        <v>2311</v>
      </c>
      <c r="O543" s="95" t="s">
        <v>31</v>
      </c>
      <c r="P543" s="95" t="s">
        <v>2125</v>
      </c>
      <c r="Q543" s="95" t="s">
        <v>31</v>
      </c>
      <c r="R543" s="95" t="s">
        <v>2312</v>
      </c>
      <c r="S543" s="93">
        <v>42551</v>
      </c>
      <c r="T543" s="93">
        <v>42551</v>
      </c>
      <c r="U543" s="95" t="s">
        <v>2061</v>
      </c>
      <c r="V543" s="95" t="s">
        <v>31</v>
      </c>
    </row>
    <row r="544" spans="1:22" ht="15.75" x14ac:dyDescent="0.3">
      <c r="A544" s="95" t="s">
        <v>370</v>
      </c>
      <c r="B544" s="95" t="s">
        <v>2032</v>
      </c>
      <c r="C544" s="95" t="s">
        <v>1879</v>
      </c>
      <c r="D544" s="95" t="s">
        <v>1880</v>
      </c>
      <c r="E544" s="95" t="s">
        <v>2038</v>
      </c>
      <c r="F544" s="95" t="s">
        <v>2123</v>
      </c>
      <c r="G544" s="95" t="s">
        <v>31</v>
      </c>
      <c r="H544" s="95" t="s">
        <v>1883</v>
      </c>
      <c r="I544" s="95" t="s">
        <v>1880</v>
      </c>
      <c r="J544" s="95" t="s">
        <v>1884</v>
      </c>
      <c r="K544" s="95" t="s">
        <v>1885</v>
      </c>
      <c r="L544" s="96">
        <v>2.4300000000000002</v>
      </c>
      <c r="M544" s="95" t="s">
        <v>1886</v>
      </c>
      <c r="N544" s="95" t="s">
        <v>2311</v>
      </c>
      <c r="O544" s="95" t="s">
        <v>31</v>
      </c>
      <c r="P544" s="95" t="s">
        <v>2125</v>
      </c>
      <c r="Q544" s="95" t="s">
        <v>31</v>
      </c>
      <c r="R544" s="95" t="s">
        <v>2312</v>
      </c>
      <c r="S544" s="93">
        <v>42582</v>
      </c>
      <c r="T544" s="93">
        <v>42582</v>
      </c>
      <c r="U544" s="95" t="s">
        <v>2061</v>
      </c>
      <c r="V544" s="95" t="s">
        <v>31</v>
      </c>
    </row>
    <row r="545" spans="1:22" ht="15.75" x14ac:dyDescent="0.3">
      <c r="A545" s="95" t="s">
        <v>370</v>
      </c>
      <c r="B545" s="95" t="s">
        <v>2032</v>
      </c>
      <c r="C545" s="95" t="s">
        <v>1879</v>
      </c>
      <c r="D545" s="95" t="s">
        <v>1880</v>
      </c>
      <c r="E545" s="95" t="s">
        <v>2038</v>
      </c>
      <c r="F545" s="95" t="s">
        <v>2123</v>
      </c>
      <c r="G545" s="95" t="s">
        <v>31</v>
      </c>
      <c r="H545" s="95" t="s">
        <v>1883</v>
      </c>
      <c r="I545" s="95" t="s">
        <v>1880</v>
      </c>
      <c r="J545" s="95" t="s">
        <v>1884</v>
      </c>
      <c r="K545" s="95" t="s">
        <v>1885</v>
      </c>
      <c r="L545" s="96">
        <v>1717.79</v>
      </c>
      <c r="M545" s="95" t="s">
        <v>1886</v>
      </c>
      <c r="N545" s="95" t="s">
        <v>2311</v>
      </c>
      <c r="O545" s="95" t="s">
        <v>31</v>
      </c>
      <c r="P545" s="95" t="s">
        <v>2125</v>
      </c>
      <c r="Q545" s="95" t="s">
        <v>31</v>
      </c>
      <c r="R545" s="95" t="s">
        <v>2312</v>
      </c>
      <c r="S545" s="93">
        <v>42613</v>
      </c>
      <c r="T545" s="93">
        <v>42613</v>
      </c>
      <c r="U545" s="95" t="s">
        <v>2061</v>
      </c>
      <c r="V545" s="95" t="s">
        <v>31</v>
      </c>
    </row>
    <row r="546" spans="1:22" ht="15.75" x14ac:dyDescent="0.3">
      <c r="A546" s="95" t="s">
        <v>370</v>
      </c>
      <c r="B546" s="95" t="s">
        <v>2032</v>
      </c>
      <c r="C546" s="95" t="s">
        <v>1879</v>
      </c>
      <c r="D546" s="95" t="s">
        <v>1880</v>
      </c>
      <c r="E546" s="95" t="s">
        <v>2038</v>
      </c>
      <c r="F546" s="95" t="s">
        <v>2070</v>
      </c>
      <c r="G546" s="95" t="s">
        <v>31</v>
      </c>
      <c r="H546" s="95" t="s">
        <v>1883</v>
      </c>
      <c r="I546" s="95" t="s">
        <v>1880</v>
      </c>
      <c r="J546" s="95" t="s">
        <v>1884</v>
      </c>
      <c r="K546" s="95" t="s">
        <v>1885</v>
      </c>
      <c r="L546" s="97">
        <v>257.75</v>
      </c>
      <c r="M546" s="95" t="s">
        <v>1886</v>
      </c>
      <c r="N546" s="95" t="s">
        <v>2113</v>
      </c>
      <c r="O546" s="95" t="s">
        <v>31</v>
      </c>
      <c r="P546" s="95" t="s">
        <v>2072</v>
      </c>
      <c r="Q546" s="95" t="s">
        <v>31</v>
      </c>
      <c r="R546" s="95" t="s">
        <v>2114</v>
      </c>
      <c r="S546" s="93">
        <v>42916</v>
      </c>
      <c r="T546" s="93">
        <v>42916</v>
      </c>
      <c r="U546" s="95" t="s">
        <v>2043</v>
      </c>
      <c r="V546" s="95" t="s">
        <v>31</v>
      </c>
    </row>
    <row r="547" spans="1:22" ht="15.75" x14ac:dyDescent="0.3">
      <c r="A547" s="95" t="s">
        <v>370</v>
      </c>
      <c r="B547" s="95" t="s">
        <v>2032</v>
      </c>
      <c r="C547" s="95" t="s">
        <v>1879</v>
      </c>
      <c r="D547" s="95" t="s">
        <v>1880</v>
      </c>
      <c r="E547" s="95" t="s">
        <v>2038</v>
      </c>
      <c r="F547" s="95" t="s">
        <v>2070</v>
      </c>
      <c r="G547" s="95" t="s">
        <v>31</v>
      </c>
      <c r="H547" s="95" t="s">
        <v>1883</v>
      </c>
      <c r="I547" s="95" t="s">
        <v>1880</v>
      </c>
      <c r="J547" s="95" t="s">
        <v>1884</v>
      </c>
      <c r="K547" s="95" t="s">
        <v>1885</v>
      </c>
      <c r="L547" s="97">
        <v>257.75</v>
      </c>
      <c r="M547" s="95" t="s">
        <v>1886</v>
      </c>
      <c r="N547" s="95" t="s">
        <v>2117</v>
      </c>
      <c r="O547" s="95" t="s">
        <v>31</v>
      </c>
      <c r="P547" s="95" t="s">
        <v>2072</v>
      </c>
      <c r="Q547" s="95" t="s">
        <v>31</v>
      </c>
      <c r="R547" s="95" t="s">
        <v>2118</v>
      </c>
      <c r="S547" s="93">
        <v>42916</v>
      </c>
      <c r="T547" s="93">
        <v>42916</v>
      </c>
      <c r="U547" s="95" t="s">
        <v>2043</v>
      </c>
      <c r="V547" s="95" t="s">
        <v>31</v>
      </c>
    </row>
    <row r="548" spans="1:22" ht="15.75" x14ac:dyDescent="0.3">
      <c r="A548" s="95" t="s">
        <v>370</v>
      </c>
      <c r="B548" s="95" t="s">
        <v>2032</v>
      </c>
      <c r="C548" s="95" t="s">
        <v>1879</v>
      </c>
      <c r="D548" s="95" t="s">
        <v>1880</v>
      </c>
      <c r="E548" s="95" t="s">
        <v>2038</v>
      </c>
      <c r="F548" s="95" t="s">
        <v>2070</v>
      </c>
      <c r="G548" s="95" t="s">
        <v>31</v>
      </c>
      <c r="H548" s="95" t="s">
        <v>1883</v>
      </c>
      <c r="I548" s="95" t="s">
        <v>1880</v>
      </c>
      <c r="J548" s="95" t="s">
        <v>1884</v>
      </c>
      <c r="K548" s="95" t="s">
        <v>1885</v>
      </c>
      <c r="L548" s="97">
        <v>257.75</v>
      </c>
      <c r="M548" s="95" t="s">
        <v>1886</v>
      </c>
      <c r="N548" s="95" t="s">
        <v>2119</v>
      </c>
      <c r="O548" s="95" t="s">
        <v>31</v>
      </c>
      <c r="P548" s="95" t="s">
        <v>2072</v>
      </c>
      <c r="Q548" s="95" t="s">
        <v>31</v>
      </c>
      <c r="R548" s="95" t="s">
        <v>2120</v>
      </c>
      <c r="S548" s="93">
        <v>42916</v>
      </c>
      <c r="T548" s="93">
        <v>42916</v>
      </c>
      <c r="U548" s="95" t="s">
        <v>2043</v>
      </c>
      <c r="V548" s="95" t="s">
        <v>31</v>
      </c>
    </row>
    <row r="549" spans="1:22" ht="15.75" x14ac:dyDescent="0.3">
      <c r="A549" s="95" t="s">
        <v>370</v>
      </c>
      <c r="B549" s="95" t="s">
        <v>2032</v>
      </c>
      <c r="C549" s="95" t="s">
        <v>1879</v>
      </c>
      <c r="D549" s="95" t="s">
        <v>1880</v>
      </c>
      <c r="E549" s="95" t="s">
        <v>2038</v>
      </c>
      <c r="F549" s="95" t="s">
        <v>2070</v>
      </c>
      <c r="G549" s="95" t="s">
        <v>31</v>
      </c>
      <c r="H549" s="95" t="s">
        <v>1883</v>
      </c>
      <c r="I549" s="95" t="s">
        <v>1880</v>
      </c>
      <c r="J549" s="95" t="s">
        <v>1884</v>
      </c>
      <c r="K549" s="95" t="s">
        <v>1885</v>
      </c>
      <c r="L549" s="97">
        <v>257.75</v>
      </c>
      <c r="M549" s="95" t="s">
        <v>1886</v>
      </c>
      <c r="N549" s="95" t="s">
        <v>2121</v>
      </c>
      <c r="O549" s="95" t="s">
        <v>31</v>
      </c>
      <c r="P549" s="95" t="s">
        <v>2072</v>
      </c>
      <c r="Q549" s="95" t="s">
        <v>31</v>
      </c>
      <c r="R549" s="95" t="s">
        <v>2122</v>
      </c>
      <c r="S549" s="93">
        <v>42916</v>
      </c>
      <c r="T549" s="93">
        <v>42916</v>
      </c>
      <c r="U549" s="95" t="s">
        <v>2043</v>
      </c>
      <c r="V549" s="95" t="s">
        <v>31</v>
      </c>
    </row>
    <row r="550" spans="1:22" ht="15.75" x14ac:dyDescent="0.3">
      <c r="A550" s="95" t="s">
        <v>370</v>
      </c>
      <c r="B550" s="95" t="s">
        <v>2032</v>
      </c>
      <c r="C550" s="95" t="s">
        <v>1879</v>
      </c>
      <c r="D550" s="95" t="s">
        <v>1880</v>
      </c>
      <c r="E550" s="95" t="s">
        <v>1890</v>
      </c>
      <c r="F550" s="95" t="s">
        <v>1891</v>
      </c>
      <c r="G550" s="95" t="s">
        <v>31</v>
      </c>
      <c r="H550" s="95" t="s">
        <v>1883</v>
      </c>
      <c r="I550" s="95" t="s">
        <v>1880</v>
      </c>
      <c r="J550" s="95" t="s">
        <v>1884</v>
      </c>
      <c r="K550" s="95" t="s">
        <v>1885</v>
      </c>
      <c r="L550" s="97">
        <v>253.82</v>
      </c>
      <c r="M550" s="95" t="s">
        <v>1886</v>
      </c>
      <c r="N550" s="95" t="s">
        <v>31</v>
      </c>
      <c r="O550" s="95" t="s">
        <v>31</v>
      </c>
      <c r="P550" s="95" t="s">
        <v>1893</v>
      </c>
      <c r="Q550" s="95" t="s">
        <v>31</v>
      </c>
      <c r="R550" s="95" t="s">
        <v>2185</v>
      </c>
      <c r="S550" s="93">
        <v>42735</v>
      </c>
      <c r="T550" s="93">
        <v>42735</v>
      </c>
      <c r="U550" s="95" t="s">
        <v>2061</v>
      </c>
      <c r="V550" s="95" t="s">
        <v>31</v>
      </c>
    </row>
    <row r="551" spans="1:22" ht="15.75" x14ac:dyDescent="0.3">
      <c r="A551" s="95" t="s">
        <v>370</v>
      </c>
      <c r="B551" s="95" t="s">
        <v>2032</v>
      </c>
      <c r="C551" s="95" t="s">
        <v>1879</v>
      </c>
      <c r="D551" s="95" t="s">
        <v>1880</v>
      </c>
      <c r="E551" s="95" t="s">
        <v>2038</v>
      </c>
      <c r="F551" s="95" t="s">
        <v>2070</v>
      </c>
      <c r="G551" s="95" t="s">
        <v>31</v>
      </c>
      <c r="H551" s="95" t="s">
        <v>1883</v>
      </c>
      <c r="I551" s="95" t="s">
        <v>1880</v>
      </c>
      <c r="J551" s="95" t="s">
        <v>1884</v>
      </c>
      <c r="K551" s="95" t="s">
        <v>1885</v>
      </c>
      <c r="L551" s="97">
        <v>249.85</v>
      </c>
      <c r="M551" s="95" t="s">
        <v>1886</v>
      </c>
      <c r="N551" s="95" t="s">
        <v>2262</v>
      </c>
      <c r="O551" s="95" t="s">
        <v>31</v>
      </c>
      <c r="P551" s="95" t="s">
        <v>2072</v>
      </c>
      <c r="Q551" s="95" t="s">
        <v>31</v>
      </c>
      <c r="R551" s="95" t="s">
        <v>2263</v>
      </c>
      <c r="S551" s="93">
        <v>42704</v>
      </c>
      <c r="T551" s="93">
        <v>42704</v>
      </c>
      <c r="U551" s="95" t="s">
        <v>2061</v>
      </c>
      <c r="V551" s="95" t="s">
        <v>31</v>
      </c>
    </row>
    <row r="552" spans="1:22" ht="15.75" x14ac:dyDescent="0.3">
      <c r="A552" s="95" t="s">
        <v>370</v>
      </c>
      <c r="B552" s="95" t="s">
        <v>2032</v>
      </c>
      <c r="C552" s="95" t="s">
        <v>1879</v>
      </c>
      <c r="D552" s="95" t="s">
        <v>1880</v>
      </c>
      <c r="E552" s="95" t="s">
        <v>1945</v>
      </c>
      <c r="F552" s="95" t="s">
        <v>2158</v>
      </c>
      <c r="G552" s="95" t="s">
        <v>31</v>
      </c>
      <c r="H552" s="95" t="s">
        <v>1883</v>
      </c>
      <c r="I552" s="95" t="s">
        <v>1880</v>
      </c>
      <c r="J552" s="95" t="s">
        <v>1884</v>
      </c>
      <c r="K552" s="95" t="s">
        <v>1885</v>
      </c>
      <c r="L552" s="97">
        <v>235.98</v>
      </c>
      <c r="M552" s="95" t="s">
        <v>1886</v>
      </c>
      <c r="N552" s="95" t="s">
        <v>31</v>
      </c>
      <c r="O552" s="95" t="s">
        <v>31</v>
      </c>
      <c r="P552" s="95" t="s">
        <v>2160</v>
      </c>
      <c r="Q552" s="95" t="s">
        <v>31</v>
      </c>
      <c r="R552" s="95" t="s">
        <v>2186</v>
      </c>
      <c r="S552" s="93">
        <v>42735</v>
      </c>
      <c r="T552" s="93">
        <v>42735</v>
      </c>
      <c r="U552" s="95" t="s">
        <v>2061</v>
      </c>
      <c r="V552" s="95" t="s">
        <v>31</v>
      </c>
    </row>
    <row r="553" spans="1:22" ht="15.75" x14ac:dyDescent="0.3">
      <c r="A553" s="95" t="s">
        <v>370</v>
      </c>
      <c r="B553" s="95" t="s">
        <v>2032</v>
      </c>
      <c r="C553" s="95" t="s">
        <v>1879</v>
      </c>
      <c r="D553" s="95" t="s">
        <v>1880</v>
      </c>
      <c r="E553" s="95" t="s">
        <v>2038</v>
      </c>
      <c r="F553" s="95" t="s">
        <v>2104</v>
      </c>
      <c r="G553" s="95" t="s">
        <v>31</v>
      </c>
      <c r="H553" s="95" t="s">
        <v>1883</v>
      </c>
      <c r="I553" s="95" t="s">
        <v>1880</v>
      </c>
      <c r="J553" s="95" t="s">
        <v>1884</v>
      </c>
      <c r="K553" s="95" t="s">
        <v>1885</v>
      </c>
      <c r="L553" s="97">
        <v>227.01</v>
      </c>
      <c r="M553" s="95" t="s">
        <v>1886</v>
      </c>
      <c r="N553" s="95" t="s">
        <v>2127</v>
      </c>
      <c r="O553" s="95" t="s">
        <v>31</v>
      </c>
      <c r="P553" s="95" t="s">
        <v>2106</v>
      </c>
      <c r="Q553" s="95" t="s">
        <v>31</v>
      </c>
      <c r="R553" s="95" t="s">
        <v>2128</v>
      </c>
      <c r="S553" s="93">
        <v>42886</v>
      </c>
      <c r="T553" s="93">
        <v>42886</v>
      </c>
      <c r="U553" s="95" t="s">
        <v>2043</v>
      </c>
      <c r="V553" s="95" t="s">
        <v>31</v>
      </c>
    </row>
    <row r="554" spans="1:22" ht="15.75" x14ac:dyDescent="0.3">
      <c r="A554" s="95" t="s">
        <v>370</v>
      </c>
      <c r="B554" s="95" t="s">
        <v>2032</v>
      </c>
      <c r="C554" s="95" t="s">
        <v>1879</v>
      </c>
      <c r="D554" s="95" t="s">
        <v>1880</v>
      </c>
      <c r="E554" s="95" t="s">
        <v>2038</v>
      </c>
      <c r="F554" s="95" t="s">
        <v>2104</v>
      </c>
      <c r="G554" s="95" t="s">
        <v>31</v>
      </c>
      <c r="H554" s="95" t="s">
        <v>1883</v>
      </c>
      <c r="I554" s="95" t="s">
        <v>1880</v>
      </c>
      <c r="J554" s="95" t="s">
        <v>1884</v>
      </c>
      <c r="K554" s="95" t="s">
        <v>1885</v>
      </c>
      <c r="L554" s="97">
        <v>227.01</v>
      </c>
      <c r="M554" s="95" t="s">
        <v>1886</v>
      </c>
      <c r="N554" s="95" t="s">
        <v>2129</v>
      </c>
      <c r="O554" s="95" t="s">
        <v>31</v>
      </c>
      <c r="P554" s="95" t="s">
        <v>2106</v>
      </c>
      <c r="Q554" s="95" t="s">
        <v>31</v>
      </c>
      <c r="R554" s="95" t="s">
        <v>2130</v>
      </c>
      <c r="S554" s="93">
        <v>42886</v>
      </c>
      <c r="T554" s="93">
        <v>42886</v>
      </c>
      <c r="U554" s="95" t="s">
        <v>2043</v>
      </c>
      <c r="V554" s="95" t="s">
        <v>31</v>
      </c>
    </row>
    <row r="555" spans="1:22" ht="15.75" x14ac:dyDescent="0.3">
      <c r="A555" s="95" t="s">
        <v>370</v>
      </c>
      <c r="B555" s="95" t="s">
        <v>2032</v>
      </c>
      <c r="C555" s="95" t="s">
        <v>1879</v>
      </c>
      <c r="D555" s="95" t="s">
        <v>1880</v>
      </c>
      <c r="E555" s="95" t="s">
        <v>2038</v>
      </c>
      <c r="F555" s="95" t="s">
        <v>2104</v>
      </c>
      <c r="G555" s="95" t="s">
        <v>31</v>
      </c>
      <c r="H555" s="95" t="s">
        <v>1883</v>
      </c>
      <c r="I555" s="95" t="s">
        <v>1880</v>
      </c>
      <c r="J555" s="95" t="s">
        <v>1884</v>
      </c>
      <c r="K555" s="95" t="s">
        <v>1885</v>
      </c>
      <c r="L555" s="97">
        <v>227.01</v>
      </c>
      <c r="M555" s="95" t="s">
        <v>1886</v>
      </c>
      <c r="N555" s="95" t="s">
        <v>2133</v>
      </c>
      <c r="O555" s="95" t="s">
        <v>31</v>
      </c>
      <c r="P555" s="95" t="s">
        <v>2106</v>
      </c>
      <c r="Q555" s="95" t="s">
        <v>31</v>
      </c>
      <c r="R555" s="95" t="s">
        <v>2134</v>
      </c>
      <c r="S555" s="93">
        <v>42886</v>
      </c>
      <c r="T555" s="93">
        <v>42886</v>
      </c>
      <c r="U555" s="95" t="s">
        <v>2043</v>
      </c>
      <c r="V555" s="95" t="s">
        <v>31</v>
      </c>
    </row>
    <row r="556" spans="1:22" ht="15.75" x14ac:dyDescent="0.3">
      <c r="A556" s="95" t="s">
        <v>370</v>
      </c>
      <c r="B556" s="95" t="s">
        <v>2032</v>
      </c>
      <c r="C556" s="95" t="s">
        <v>1879</v>
      </c>
      <c r="D556" s="95" t="s">
        <v>1880</v>
      </c>
      <c r="E556" s="95" t="s">
        <v>2038</v>
      </c>
      <c r="F556" s="95" t="s">
        <v>2104</v>
      </c>
      <c r="G556" s="95" t="s">
        <v>31</v>
      </c>
      <c r="H556" s="95" t="s">
        <v>1883</v>
      </c>
      <c r="I556" s="95" t="s">
        <v>1880</v>
      </c>
      <c r="J556" s="95" t="s">
        <v>1884</v>
      </c>
      <c r="K556" s="95" t="s">
        <v>1885</v>
      </c>
      <c r="L556" s="97">
        <v>227.01</v>
      </c>
      <c r="M556" s="95" t="s">
        <v>1886</v>
      </c>
      <c r="N556" s="95" t="s">
        <v>2135</v>
      </c>
      <c r="O556" s="95" t="s">
        <v>31</v>
      </c>
      <c r="P556" s="95" t="s">
        <v>2106</v>
      </c>
      <c r="Q556" s="95" t="s">
        <v>31</v>
      </c>
      <c r="R556" s="95" t="s">
        <v>2136</v>
      </c>
      <c r="S556" s="93">
        <v>42886</v>
      </c>
      <c r="T556" s="93">
        <v>42886</v>
      </c>
      <c r="U556" s="95" t="s">
        <v>2043</v>
      </c>
      <c r="V556" s="95" t="s">
        <v>31</v>
      </c>
    </row>
    <row r="557" spans="1:22" ht="15.75" x14ac:dyDescent="0.3">
      <c r="A557" s="95" t="s">
        <v>370</v>
      </c>
      <c r="B557" s="95" t="s">
        <v>2032</v>
      </c>
      <c r="C557" s="95" t="s">
        <v>1879</v>
      </c>
      <c r="D557" s="95" t="s">
        <v>1880</v>
      </c>
      <c r="E557" s="95" t="s">
        <v>2038</v>
      </c>
      <c r="F557" s="95" t="s">
        <v>2104</v>
      </c>
      <c r="G557" s="95" t="s">
        <v>31</v>
      </c>
      <c r="H557" s="95" t="s">
        <v>1883</v>
      </c>
      <c r="I557" s="95" t="s">
        <v>1880</v>
      </c>
      <c r="J557" s="95" t="s">
        <v>1884</v>
      </c>
      <c r="K557" s="95" t="s">
        <v>1885</v>
      </c>
      <c r="L557" s="97">
        <v>227.01</v>
      </c>
      <c r="M557" s="95" t="s">
        <v>1886</v>
      </c>
      <c r="N557" s="95" t="s">
        <v>2137</v>
      </c>
      <c r="O557" s="95" t="s">
        <v>31</v>
      </c>
      <c r="P557" s="95" t="s">
        <v>2106</v>
      </c>
      <c r="Q557" s="95" t="s">
        <v>31</v>
      </c>
      <c r="R557" s="95" t="s">
        <v>2138</v>
      </c>
      <c r="S557" s="93">
        <v>42886</v>
      </c>
      <c r="T557" s="93">
        <v>42886</v>
      </c>
      <c r="U557" s="95" t="s">
        <v>2043</v>
      </c>
      <c r="V557" s="95" t="s">
        <v>31</v>
      </c>
    </row>
    <row r="558" spans="1:22" ht="15.75" x14ac:dyDescent="0.3">
      <c r="A558" s="95" t="s">
        <v>370</v>
      </c>
      <c r="B558" s="95" t="s">
        <v>2032</v>
      </c>
      <c r="C558" s="95" t="s">
        <v>1879</v>
      </c>
      <c r="D558" s="95" t="s">
        <v>1880</v>
      </c>
      <c r="E558" s="95" t="s">
        <v>2038</v>
      </c>
      <c r="F558" s="95" t="s">
        <v>2123</v>
      </c>
      <c r="G558" s="95" t="s">
        <v>31</v>
      </c>
      <c r="H558" s="95" t="s">
        <v>1883</v>
      </c>
      <c r="I558" s="95" t="s">
        <v>1880</v>
      </c>
      <c r="J558" s="95" t="s">
        <v>1884</v>
      </c>
      <c r="K558" s="95" t="s">
        <v>1885</v>
      </c>
      <c r="L558" s="96">
        <v>44849.93</v>
      </c>
      <c r="M558" s="95" t="s">
        <v>1886</v>
      </c>
      <c r="N558" s="95" t="s">
        <v>2337</v>
      </c>
      <c r="O558" s="95" t="s">
        <v>31</v>
      </c>
      <c r="P558" s="95" t="s">
        <v>2125</v>
      </c>
      <c r="Q558" s="95" t="s">
        <v>31</v>
      </c>
      <c r="R558" s="95" t="s">
        <v>2338</v>
      </c>
      <c r="S558" s="93">
        <v>42490</v>
      </c>
      <c r="T558" s="93">
        <v>42490</v>
      </c>
      <c r="U558" s="95" t="s">
        <v>2061</v>
      </c>
      <c r="V558" s="95" t="s">
        <v>31</v>
      </c>
    </row>
    <row r="559" spans="1:22" ht="15.75" x14ac:dyDescent="0.3">
      <c r="A559" s="95" t="s">
        <v>370</v>
      </c>
      <c r="B559" s="95" t="s">
        <v>2032</v>
      </c>
      <c r="C559" s="95" t="s">
        <v>1879</v>
      </c>
      <c r="D559" s="95" t="s">
        <v>1880</v>
      </c>
      <c r="E559" s="95" t="s">
        <v>2038</v>
      </c>
      <c r="F559" s="95" t="s">
        <v>2123</v>
      </c>
      <c r="G559" s="95" t="s">
        <v>31</v>
      </c>
      <c r="H559" s="95" t="s">
        <v>1883</v>
      </c>
      <c r="I559" s="95" t="s">
        <v>1880</v>
      </c>
      <c r="J559" s="95" t="s">
        <v>1884</v>
      </c>
      <c r="K559" s="95" t="s">
        <v>1885</v>
      </c>
      <c r="L559" s="96">
        <v>116.25</v>
      </c>
      <c r="M559" s="95" t="s">
        <v>1886</v>
      </c>
      <c r="N559" s="95" t="s">
        <v>2337</v>
      </c>
      <c r="O559" s="95" t="s">
        <v>31</v>
      </c>
      <c r="P559" s="95" t="s">
        <v>2125</v>
      </c>
      <c r="Q559" s="95" t="s">
        <v>31</v>
      </c>
      <c r="R559" s="95" t="s">
        <v>2338</v>
      </c>
      <c r="S559" s="93">
        <v>42521</v>
      </c>
      <c r="T559" s="93">
        <v>42521</v>
      </c>
      <c r="U559" s="95" t="s">
        <v>2061</v>
      </c>
      <c r="V559" s="95" t="s">
        <v>31</v>
      </c>
    </row>
    <row r="560" spans="1:22" ht="15.75" x14ac:dyDescent="0.3">
      <c r="A560" s="95" t="s">
        <v>370</v>
      </c>
      <c r="B560" s="95" t="s">
        <v>2032</v>
      </c>
      <c r="C560" s="95" t="s">
        <v>1879</v>
      </c>
      <c r="D560" s="95" t="s">
        <v>1880</v>
      </c>
      <c r="E560" s="95" t="s">
        <v>2038</v>
      </c>
      <c r="F560" s="95" t="s">
        <v>2123</v>
      </c>
      <c r="G560" s="95" t="s">
        <v>31</v>
      </c>
      <c r="H560" s="95" t="s">
        <v>1883</v>
      </c>
      <c r="I560" s="95" t="s">
        <v>1880</v>
      </c>
      <c r="J560" s="95" t="s">
        <v>1884</v>
      </c>
      <c r="K560" s="95" t="s">
        <v>1885</v>
      </c>
      <c r="L560" s="96">
        <v>296.69</v>
      </c>
      <c r="M560" s="95" t="s">
        <v>1886</v>
      </c>
      <c r="N560" s="95" t="s">
        <v>2337</v>
      </c>
      <c r="O560" s="95" t="s">
        <v>31</v>
      </c>
      <c r="P560" s="95" t="s">
        <v>2125</v>
      </c>
      <c r="Q560" s="95" t="s">
        <v>31</v>
      </c>
      <c r="R560" s="95" t="s">
        <v>2338</v>
      </c>
      <c r="S560" s="93">
        <v>42551</v>
      </c>
      <c r="T560" s="93">
        <v>42551</v>
      </c>
      <c r="U560" s="95" t="s">
        <v>2061</v>
      </c>
      <c r="V560" s="95" t="s">
        <v>31</v>
      </c>
    </row>
    <row r="561" spans="1:22" ht="15.75" x14ac:dyDescent="0.3">
      <c r="A561" s="95" t="s">
        <v>370</v>
      </c>
      <c r="B561" s="95" t="s">
        <v>2032</v>
      </c>
      <c r="C561" s="95" t="s">
        <v>1879</v>
      </c>
      <c r="D561" s="95" t="s">
        <v>1880</v>
      </c>
      <c r="E561" s="95" t="s">
        <v>2038</v>
      </c>
      <c r="F561" s="95" t="s">
        <v>2123</v>
      </c>
      <c r="G561" s="95" t="s">
        <v>31</v>
      </c>
      <c r="H561" s="95" t="s">
        <v>1883</v>
      </c>
      <c r="I561" s="95" t="s">
        <v>1880</v>
      </c>
      <c r="J561" s="95" t="s">
        <v>1884</v>
      </c>
      <c r="K561" s="95" t="s">
        <v>1885</v>
      </c>
      <c r="L561" s="96">
        <v>1.6</v>
      </c>
      <c r="M561" s="95" t="s">
        <v>1886</v>
      </c>
      <c r="N561" s="95" t="s">
        <v>2337</v>
      </c>
      <c r="O561" s="95" t="s">
        <v>31</v>
      </c>
      <c r="P561" s="95" t="s">
        <v>2125</v>
      </c>
      <c r="Q561" s="95" t="s">
        <v>31</v>
      </c>
      <c r="R561" s="95" t="s">
        <v>2338</v>
      </c>
      <c r="S561" s="93">
        <v>42582</v>
      </c>
      <c r="T561" s="93">
        <v>42582</v>
      </c>
      <c r="U561" s="95" t="s">
        <v>2061</v>
      </c>
      <c r="V561" s="95" t="s">
        <v>31</v>
      </c>
    </row>
    <row r="562" spans="1:22" ht="15.75" x14ac:dyDescent="0.3">
      <c r="A562" s="95" t="s">
        <v>370</v>
      </c>
      <c r="B562" s="95" t="s">
        <v>2032</v>
      </c>
      <c r="C562" s="95" t="s">
        <v>1879</v>
      </c>
      <c r="D562" s="95" t="s">
        <v>1880</v>
      </c>
      <c r="E562" s="95" t="s">
        <v>2038</v>
      </c>
      <c r="F562" s="95" t="s">
        <v>2123</v>
      </c>
      <c r="G562" s="95" t="s">
        <v>31</v>
      </c>
      <c r="H562" s="95" t="s">
        <v>1883</v>
      </c>
      <c r="I562" s="95" t="s">
        <v>1880</v>
      </c>
      <c r="J562" s="95" t="s">
        <v>1884</v>
      </c>
      <c r="K562" s="95" t="s">
        <v>1885</v>
      </c>
      <c r="L562" s="96">
        <v>1127.29</v>
      </c>
      <c r="M562" s="95" t="s">
        <v>1886</v>
      </c>
      <c r="N562" s="95" t="s">
        <v>2337</v>
      </c>
      <c r="O562" s="95" t="s">
        <v>31</v>
      </c>
      <c r="P562" s="95" t="s">
        <v>2125</v>
      </c>
      <c r="Q562" s="95" t="s">
        <v>31</v>
      </c>
      <c r="R562" s="95" t="s">
        <v>2338</v>
      </c>
      <c r="S562" s="93">
        <v>42613</v>
      </c>
      <c r="T562" s="93">
        <v>42613</v>
      </c>
      <c r="U562" s="95" t="s">
        <v>2061</v>
      </c>
      <c r="V562" s="95" t="s">
        <v>31</v>
      </c>
    </row>
    <row r="563" spans="1:22" ht="15.75" x14ac:dyDescent="0.3">
      <c r="A563" s="95" t="s">
        <v>370</v>
      </c>
      <c r="B563" s="95" t="s">
        <v>2032</v>
      </c>
      <c r="C563" s="95" t="s">
        <v>1879</v>
      </c>
      <c r="D563" s="95" t="s">
        <v>1880</v>
      </c>
      <c r="E563" s="95" t="s">
        <v>2038</v>
      </c>
      <c r="F563" s="95" t="s">
        <v>2123</v>
      </c>
      <c r="G563" s="95" t="s">
        <v>31</v>
      </c>
      <c r="H563" s="95" t="s">
        <v>1883</v>
      </c>
      <c r="I563" s="95" t="s">
        <v>1880</v>
      </c>
      <c r="J563" s="95" t="s">
        <v>1884</v>
      </c>
      <c r="K563" s="95" t="s">
        <v>1885</v>
      </c>
      <c r="L563" s="97">
        <v>214.09</v>
      </c>
      <c r="M563" s="95" t="s">
        <v>1886</v>
      </c>
      <c r="N563" s="95" t="s">
        <v>2124</v>
      </c>
      <c r="O563" s="95" t="s">
        <v>31</v>
      </c>
      <c r="P563" s="95" t="s">
        <v>2125</v>
      </c>
      <c r="Q563" s="95" t="s">
        <v>31</v>
      </c>
      <c r="R563" s="95" t="s">
        <v>2126</v>
      </c>
      <c r="S563" s="93">
        <v>42916</v>
      </c>
      <c r="T563" s="93">
        <v>42916</v>
      </c>
      <c r="U563" s="95" t="s">
        <v>2043</v>
      </c>
      <c r="V563" s="95" t="s">
        <v>31</v>
      </c>
    </row>
    <row r="564" spans="1:22" ht="15.75" x14ac:dyDescent="0.3">
      <c r="A564" s="95" t="s">
        <v>370</v>
      </c>
      <c r="B564" s="95" t="s">
        <v>2032</v>
      </c>
      <c r="C564" s="95" t="s">
        <v>1879</v>
      </c>
      <c r="D564" s="95" t="s">
        <v>1880</v>
      </c>
      <c r="E564" s="95" t="s">
        <v>1890</v>
      </c>
      <c r="F564" s="95" t="s">
        <v>1891</v>
      </c>
      <c r="G564" s="95" t="s">
        <v>31</v>
      </c>
      <c r="H564" s="95" t="s">
        <v>1883</v>
      </c>
      <c r="I564" s="95" t="s">
        <v>1880</v>
      </c>
      <c r="J564" s="95" t="s">
        <v>1884</v>
      </c>
      <c r="K564" s="95" t="s">
        <v>1885</v>
      </c>
      <c r="L564" s="97">
        <v>212.72</v>
      </c>
      <c r="M564" s="95" t="s">
        <v>1886</v>
      </c>
      <c r="N564" s="95" t="s">
        <v>2087</v>
      </c>
      <c r="O564" s="95" t="s">
        <v>31</v>
      </c>
      <c r="P564" s="95" t="s">
        <v>1893</v>
      </c>
      <c r="Q564" s="95" t="s">
        <v>31</v>
      </c>
      <c r="R564" s="95" t="s">
        <v>2088</v>
      </c>
      <c r="S564" s="93">
        <v>42947</v>
      </c>
      <c r="T564" s="93">
        <v>42947</v>
      </c>
      <c r="U564" s="95" t="s">
        <v>2043</v>
      </c>
      <c r="V564" s="95" t="s">
        <v>31</v>
      </c>
    </row>
    <row r="565" spans="1:22" ht="15.75" x14ac:dyDescent="0.3">
      <c r="A565" s="95" t="s">
        <v>370</v>
      </c>
      <c r="B565" s="95" t="s">
        <v>2032</v>
      </c>
      <c r="C565" s="95" t="s">
        <v>1879</v>
      </c>
      <c r="D565" s="95" t="s">
        <v>1880</v>
      </c>
      <c r="E565" s="95" t="s">
        <v>2038</v>
      </c>
      <c r="F565" s="95" t="s">
        <v>2070</v>
      </c>
      <c r="G565" s="95" t="s">
        <v>31</v>
      </c>
      <c r="H565" s="95" t="s">
        <v>1883</v>
      </c>
      <c r="I565" s="95" t="s">
        <v>1880</v>
      </c>
      <c r="J565" s="95" t="s">
        <v>1884</v>
      </c>
      <c r="K565" s="95" t="s">
        <v>1885</v>
      </c>
      <c r="L565" s="97">
        <v>211.56</v>
      </c>
      <c r="M565" s="95" t="s">
        <v>1886</v>
      </c>
      <c r="N565" s="95" t="s">
        <v>2301</v>
      </c>
      <c r="O565" s="95" t="s">
        <v>31</v>
      </c>
      <c r="P565" s="95" t="s">
        <v>2072</v>
      </c>
      <c r="Q565" s="95" t="s">
        <v>31</v>
      </c>
      <c r="R565" s="95" t="s">
        <v>2302</v>
      </c>
      <c r="S565" s="93">
        <v>42855</v>
      </c>
      <c r="T565" s="93">
        <v>42855</v>
      </c>
      <c r="U565" s="95" t="s">
        <v>2061</v>
      </c>
      <c r="V565" s="95" t="s">
        <v>31</v>
      </c>
    </row>
    <row r="566" spans="1:22" ht="15.75" x14ac:dyDescent="0.3">
      <c r="A566" s="95" t="s">
        <v>370</v>
      </c>
      <c r="B566" s="95" t="s">
        <v>2032</v>
      </c>
      <c r="C566" s="95" t="s">
        <v>1879</v>
      </c>
      <c r="D566" s="95" t="s">
        <v>1880</v>
      </c>
      <c r="E566" s="95" t="s">
        <v>2038</v>
      </c>
      <c r="F566" s="95" t="s">
        <v>2070</v>
      </c>
      <c r="G566" s="95" t="s">
        <v>31</v>
      </c>
      <c r="H566" s="95" t="s">
        <v>1883</v>
      </c>
      <c r="I566" s="95" t="s">
        <v>1880</v>
      </c>
      <c r="J566" s="95" t="s">
        <v>1884</v>
      </c>
      <c r="K566" s="95" t="s">
        <v>1885</v>
      </c>
      <c r="L566" s="97">
        <v>211.56</v>
      </c>
      <c r="M566" s="95" t="s">
        <v>1886</v>
      </c>
      <c r="N566" s="95" t="s">
        <v>2301</v>
      </c>
      <c r="O566" s="95" t="s">
        <v>31</v>
      </c>
      <c r="P566" s="95" t="s">
        <v>2072</v>
      </c>
      <c r="Q566" s="95" t="s">
        <v>31</v>
      </c>
      <c r="R566" s="95" t="s">
        <v>2302</v>
      </c>
      <c r="S566" s="93">
        <v>42916</v>
      </c>
      <c r="T566" s="93">
        <v>42916</v>
      </c>
      <c r="U566" s="95" t="s">
        <v>2061</v>
      </c>
      <c r="V566" s="95" t="s">
        <v>31</v>
      </c>
    </row>
    <row r="567" spans="1:22" ht="15.75" x14ac:dyDescent="0.3">
      <c r="A567" s="95" t="s">
        <v>370</v>
      </c>
      <c r="B567" s="95" t="s">
        <v>2032</v>
      </c>
      <c r="C567" s="95" t="s">
        <v>1879</v>
      </c>
      <c r="D567" s="95" t="s">
        <v>1880</v>
      </c>
      <c r="E567" s="95" t="s">
        <v>2038</v>
      </c>
      <c r="F567" s="95" t="s">
        <v>2070</v>
      </c>
      <c r="G567" s="95" t="s">
        <v>31</v>
      </c>
      <c r="H567" s="95" t="s">
        <v>1883</v>
      </c>
      <c r="I567" s="95" t="s">
        <v>1880</v>
      </c>
      <c r="J567" s="95" t="s">
        <v>1884</v>
      </c>
      <c r="K567" s="95" t="s">
        <v>1885</v>
      </c>
      <c r="L567" s="97">
        <v>211.56</v>
      </c>
      <c r="M567" s="95" t="s">
        <v>1886</v>
      </c>
      <c r="N567" s="95" t="s">
        <v>2303</v>
      </c>
      <c r="O567" s="95" t="s">
        <v>31</v>
      </c>
      <c r="P567" s="95" t="s">
        <v>2072</v>
      </c>
      <c r="Q567" s="95" t="s">
        <v>31</v>
      </c>
      <c r="R567" s="95" t="s">
        <v>2304</v>
      </c>
      <c r="S567" s="93">
        <v>42855</v>
      </c>
      <c r="T567" s="93">
        <v>42855</v>
      </c>
      <c r="U567" s="95" t="s">
        <v>2061</v>
      </c>
      <c r="V567" s="95" t="s">
        <v>31</v>
      </c>
    </row>
    <row r="568" spans="1:22" ht="15.75" x14ac:dyDescent="0.3">
      <c r="A568" s="95" t="s">
        <v>370</v>
      </c>
      <c r="B568" s="95" t="s">
        <v>2032</v>
      </c>
      <c r="C568" s="95" t="s">
        <v>1879</v>
      </c>
      <c r="D568" s="95" t="s">
        <v>1880</v>
      </c>
      <c r="E568" s="95" t="s">
        <v>2038</v>
      </c>
      <c r="F568" s="95" t="s">
        <v>2070</v>
      </c>
      <c r="G568" s="95" t="s">
        <v>31</v>
      </c>
      <c r="H568" s="95" t="s">
        <v>1883</v>
      </c>
      <c r="I568" s="95" t="s">
        <v>1880</v>
      </c>
      <c r="J568" s="95" t="s">
        <v>1884</v>
      </c>
      <c r="K568" s="95" t="s">
        <v>1885</v>
      </c>
      <c r="L568" s="97">
        <v>211.56</v>
      </c>
      <c r="M568" s="95" t="s">
        <v>1886</v>
      </c>
      <c r="N568" s="95" t="s">
        <v>2303</v>
      </c>
      <c r="O568" s="95" t="s">
        <v>31</v>
      </c>
      <c r="P568" s="95" t="s">
        <v>2072</v>
      </c>
      <c r="Q568" s="95" t="s">
        <v>31</v>
      </c>
      <c r="R568" s="95" t="s">
        <v>2304</v>
      </c>
      <c r="S568" s="93">
        <v>42916</v>
      </c>
      <c r="T568" s="93">
        <v>42916</v>
      </c>
      <c r="U568" s="95" t="s">
        <v>2061</v>
      </c>
      <c r="V568" s="95" t="s">
        <v>31</v>
      </c>
    </row>
    <row r="569" spans="1:22" ht="15.75" x14ac:dyDescent="0.3">
      <c r="A569" s="95" t="s">
        <v>370</v>
      </c>
      <c r="B569" s="95" t="s">
        <v>2032</v>
      </c>
      <c r="C569" s="95" t="s">
        <v>1879</v>
      </c>
      <c r="D569" s="95" t="s">
        <v>1880</v>
      </c>
      <c r="E569" s="95" t="s">
        <v>2038</v>
      </c>
      <c r="F569" s="95" t="s">
        <v>2123</v>
      </c>
      <c r="G569" s="95" t="s">
        <v>31</v>
      </c>
      <c r="H569" s="95" t="s">
        <v>1883</v>
      </c>
      <c r="I569" s="95" t="s">
        <v>1880</v>
      </c>
      <c r="J569" s="95" t="s">
        <v>1884</v>
      </c>
      <c r="K569" s="95" t="s">
        <v>1885</v>
      </c>
      <c r="L569" s="96">
        <v>44849.93</v>
      </c>
      <c r="M569" s="95" t="s">
        <v>1886</v>
      </c>
      <c r="N569" s="95" t="s">
        <v>2339</v>
      </c>
      <c r="O569" s="95" t="s">
        <v>31</v>
      </c>
      <c r="P569" s="95" t="s">
        <v>2125</v>
      </c>
      <c r="Q569" s="95" t="s">
        <v>31</v>
      </c>
      <c r="R569" s="95" t="s">
        <v>2340</v>
      </c>
      <c r="S569" s="93">
        <v>42490</v>
      </c>
      <c r="T569" s="93">
        <v>42490</v>
      </c>
      <c r="U569" s="95" t="s">
        <v>2061</v>
      </c>
      <c r="V569" s="95" t="s">
        <v>31</v>
      </c>
    </row>
    <row r="570" spans="1:22" ht="15.75" x14ac:dyDescent="0.3">
      <c r="A570" s="95" t="s">
        <v>370</v>
      </c>
      <c r="B570" s="95" t="s">
        <v>2032</v>
      </c>
      <c r="C570" s="95" t="s">
        <v>1879</v>
      </c>
      <c r="D570" s="95" t="s">
        <v>1880</v>
      </c>
      <c r="E570" s="95" t="s">
        <v>2038</v>
      </c>
      <c r="F570" s="95" t="s">
        <v>2123</v>
      </c>
      <c r="G570" s="95" t="s">
        <v>31</v>
      </c>
      <c r="H570" s="95" t="s">
        <v>1883</v>
      </c>
      <c r="I570" s="95" t="s">
        <v>1880</v>
      </c>
      <c r="J570" s="95" t="s">
        <v>1884</v>
      </c>
      <c r="K570" s="95" t="s">
        <v>1885</v>
      </c>
      <c r="L570" s="96">
        <v>116.25</v>
      </c>
      <c r="M570" s="95" t="s">
        <v>1886</v>
      </c>
      <c r="N570" s="95" t="s">
        <v>2339</v>
      </c>
      <c r="O570" s="95" t="s">
        <v>31</v>
      </c>
      <c r="P570" s="95" t="s">
        <v>2125</v>
      </c>
      <c r="Q570" s="95" t="s">
        <v>31</v>
      </c>
      <c r="R570" s="95" t="s">
        <v>2340</v>
      </c>
      <c r="S570" s="93">
        <v>42521</v>
      </c>
      <c r="T570" s="93">
        <v>42521</v>
      </c>
      <c r="U570" s="95" t="s">
        <v>2061</v>
      </c>
      <c r="V570" s="95" t="s">
        <v>31</v>
      </c>
    </row>
    <row r="571" spans="1:22" ht="15.75" x14ac:dyDescent="0.3">
      <c r="A571" s="95" t="s">
        <v>370</v>
      </c>
      <c r="B571" s="95" t="s">
        <v>2032</v>
      </c>
      <c r="C571" s="95" t="s">
        <v>1879</v>
      </c>
      <c r="D571" s="95" t="s">
        <v>1880</v>
      </c>
      <c r="E571" s="95" t="s">
        <v>2038</v>
      </c>
      <c r="F571" s="95" t="s">
        <v>2123</v>
      </c>
      <c r="G571" s="95" t="s">
        <v>31</v>
      </c>
      <c r="H571" s="95" t="s">
        <v>1883</v>
      </c>
      <c r="I571" s="95" t="s">
        <v>1880</v>
      </c>
      <c r="J571" s="95" t="s">
        <v>1884</v>
      </c>
      <c r="K571" s="95" t="s">
        <v>1885</v>
      </c>
      <c r="L571" s="96">
        <v>296.69</v>
      </c>
      <c r="M571" s="95" t="s">
        <v>1886</v>
      </c>
      <c r="N571" s="95" t="s">
        <v>2339</v>
      </c>
      <c r="O571" s="95" t="s">
        <v>31</v>
      </c>
      <c r="P571" s="95" t="s">
        <v>2125</v>
      </c>
      <c r="Q571" s="95" t="s">
        <v>31</v>
      </c>
      <c r="R571" s="95" t="s">
        <v>2340</v>
      </c>
      <c r="S571" s="93">
        <v>42551</v>
      </c>
      <c r="T571" s="93">
        <v>42551</v>
      </c>
      <c r="U571" s="95" t="s">
        <v>2061</v>
      </c>
      <c r="V571" s="95" t="s">
        <v>31</v>
      </c>
    </row>
    <row r="572" spans="1:22" ht="15.75" x14ac:dyDescent="0.3">
      <c r="A572" s="95" t="s">
        <v>370</v>
      </c>
      <c r="B572" s="95" t="s">
        <v>2032</v>
      </c>
      <c r="C572" s="95" t="s">
        <v>1879</v>
      </c>
      <c r="D572" s="95" t="s">
        <v>1880</v>
      </c>
      <c r="E572" s="95" t="s">
        <v>2038</v>
      </c>
      <c r="F572" s="95" t="s">
        <v>2123</v>
      </c>
      <c r="G572" s="95" t="s">
        <v>31</v>
      </c>
      <c r="H572" s="95" t="s">
        <v>1883</v>
      </c>
      <c r="I572" s="95" t="s">
        <v>1880</v>
      </c>
      <c r="J572" s="95" t="s">
        <v>1884</v>
      </c>
      <c r="K572" s="95" t="s">
        <v>1885</v>
      </c>
      <c r="L572" s="96">
        <v>1.6</v>
      </c>
      <c r="M572" s="95" t="s">
        <v>1886</v>
      </c>
      <c r="N572" s="95" t="s">
        <v>2339</v>
      </c>
      <c r="O572" s="95" t="s">
        <v>31</v>
      </c>
      <c r="P572" s="95" t="s">
        <v>2125</v>
      </c>
      <c r="Q572" s="95" t="s">
        <v>31</v>
      </c>
      <c r="R572" s="95" t="s">
        <v>2340</v>
      </c>
      <c r="S572" s="93">
        <v>42582</v>
      </c>
      <c r="T572" s="93">
        <v>42582</v>
      </c>
      <c r="U572" s="95" t="s">
        <v>2061</v>
      </c>
      <c r="V572" s="95" t="s">
        <v>31</v>
      </c>
    </row>
    <row r="573" spans="1:22" ht="15.75" x14ac:dyDescent="0.3">
      <c r="A573" s="95" t="s">
        <v>370</v>
      </c>
      <c r="B573" s="95" t="s">
        <v>2032</v>
      </c>
      <c r="C573" s="95" t="s">
        <v>1879</v>
      </c>
      <c r="D573" s="95" t="s">
        <v>1880</v>
      </c>
      <c r="E573" s="95" t="s">
        <v>2038</v>
      </c>
      <c r="F573" s="95" t="s">
        <v>2123</v>
      </c>
      <c r="G573" s="95" t="s">
        <v>31</v>
      </c>
      <c r="H573" s="95" t="s">
        <v>1883</v>
      </c>
      <c r="I573" s="95" t="s">
        <v>1880</v>
      </c>
      <c r="J573" s="95" t="s">
        <v>1884</v>
      </c>
      <c r="K573" s="95" t="s">
        <v>1885</v>
      </c>
      <c r="L573" s="96">
        <v>1127.29</v>
      </c>
      <c r="M573" s="95" t="s">
        <v>1886</v>
      </c>
      <c r="N573" s="95" t="s">
        <v>2339</v>
      </c>
      <c r="O573" s="95" t="s">
        <v>31</v>
      </c>
      <c r="P573" s="95" t="s">
        <v>2125</v>
      </c>
      <c r="Q573" s="95" t="s">
        <v>31</v>
      </c>
      <c r="R573" s="95" t="s">
        <v>2340</v>
      </c>
      <c r="S573" s="93">
        <v>42613</v>
      </c>
      <c r="T573" s="93">
        <v>42613</v>
      </c>
      <c r="U573" s="95" t="s">
        <v>2061</v>
      </c>
      <c r="V573" s="95" t="s">
        <v>31</v>
      </c>
    </row>
    <row r="574" spans="1:22" ht="15.75" x14ac:dyDescent="0.3">
      <c r="A574" s="95" t="s">
        <v>370</v>
      </c>
      <c r="B574" s="95" t="s">
        <v>2032</v>
      </c>
      <c r="C574" s="95" t="s">
        <v>1879</v>
      </c>
      <c r="D574" s="95" t="s">
        <v>1880</v>
      </c>
      <c r="E574" s="95" t="s">
        <v>2038</v>
      </c>
      <c r="F574" s="95" t="s">
        <v>2123</v>
      </c>
      <c r="G574" s="95" t="s">
        <v>31</v>
      </c>
      <c r="H574" s="95" t="s">
        <v>1883</v>
      </c>
      <c r="I574" s="95" t="s">
        <v>1880</v>
      </c>
      <c r="J574" s="95" t="s">
        <v>1884</v>
      </c>
      <c r="K574" s="95" t="s">
        <v>1885</v>
      </c>
      <c r="L574" s="97">
        <v>207.95</v>
      </c>
      <c r="M574" s="95" t="s">
        <v>1886</v>
      </c>
      <c r="N574" s="95" t="s">
        <v>2305</v>
      </c>
      <c r="O574" s="95" t="s">
        <v>31</v>
      </c>
      <c r="P574" s="95" t="s">
        <v>2125</v>
      </c>
      <c r="Q574" s="95" t="s">
        <v>31</v>
      </c>
      <c r="R574" s="95" t="s">
        <v>2306</v>
      </c>
      <c r="S574" s="93">
        <v>42855</v>
      </c>
      <c r="T574" s="93">
        <v>42855</v>
      </c>
      <c r="U574" s="95" t="s">
        <v>2061</v>
      </c>
      <c r="V574" s="95" t="s">
        <v>31</v>
      </c>
    </row>
    <row r="575" spans="1:22" ht="15.75" x14ac:dyDescent="0.3">
      <c r="A575" s="95" t="s">
        <v>370</v>
      </c>
      <c r="B575" s="95" t="s">
        <v>2032</v>
      </c>
      <c r="C575" s="95" t="s">
        <v>1879</v>
      </c>
      <c r="D575" s="95" t="s">
        <v>1880</v>
      </c>
      <c r="E575" s="95" t="s">
        <v>2038</v>
      </c>
      <c r="F575" s="95" t="s">
        <v>2123</v>
      </c>
      <c r="G575" s="95" t="s">
        <v>31</v>
      </c>
      <c r="H575" s="95" t="s">
        <v>1883</v>
      </c>
      <c r="I575" s="95" t="s">
        <v>1880</v>
      </c>
      <c r="J575" s="95" t="s">
        <v>1884</v>
      </c>
      <c r="K575" s="95" t="s">
        <v>1885</v>
      </c>
      <c r="L575" s="97">
        <v>207.95</v>
      </c>
      <c r="M575" s="95" t="s">
        <v>1886</v>
      </c>
      <c r="N575" s="95" t="s">
        <v>2305</v>
      </c>
      <c r="O575" s="95" t="s">
        <v>31</v>
      </c>
      <c r="P575" s="95" t="s">
        <v>2125</v>
      </c>
      <c r="Q575" s="95" t="s">
        <v>31</v>
      </c>
      <c r="R575" s="95" t="s">
        <v>2306</v>
      </c>
      <c r="S575" s="93">
        <v>42916</v>
      </c>
      <c r="T575" s="93">
        <v>42916</v>
      </c>
      <c r="U575" s="95" t="s">
        <v>2061</v>
      </c>
      <c r="V575" s="95" t="s">
        <v>31</v>
      </c>
    </row>
    <row r="576" spans="1:22" ht="15.75" x14ac:dyDescent="0.3">
      <c r="A576" s="95" t="s">
        <v>370</v>
      </c>
      <c r="B576" s="95" t="s">
        <v>2032</v>
      </c>
      <c r="C576" s="95" t="s">
        <v>1879</v>
      </c>
      <c r="D576" s="95" t="s">
        <v>1880</v>
      </c>
      <c r="E576" s="95" t="s">
        <v>2038</v>
      </c>
      <c r="F576" s="95" t="s">
        <v>2123</v>
      </c>
      <c r="G576" s="95" t="s">
        <v>31</v>
      </c>
      <c r="H576" s="95" t="s">
        <v>1883</v>
      </c>
      <c r="I576" s="95" t="s">
        <v>1880</v>
      </c>
      <c r="J576" s="95" t="s">
        <v>1884</v>
      </c>
      <c r="K576" s="95" t="s">
        <v>1885</v>
      </c>
      <c r="L576" s="97">
        <v>207.95</v>
      </c>
      <c r="M576" s="95" t="s">
        <v>1886</v>
      </c>
      <c r="N576" s="95" t="s">
        <v>2309</v>
      </c>
      <c r="O576" s="95" t="s">
        <v>31</v>
      </c>
      <c r="P576" s="95" t="s">
        <v>2125</v>
      </c>
      <c r="Q576" s="95" t="s">
        <v>31</v>
      </c>
      <c r="R576" s="95" t="s">
        <v>2310</v>
      </c>
      <c r="S576" s="93">
        <v>42855</v>
      </c>
      <c r="T576" s="93">
        <v>42855</v>
      </c>
      <c r="U576" s="95" t="s">
        <v>2061</v>
      </c>
      <c r="V576" s="95" t="s">
        <v>31</v>
      </c>
    </row>
    <row r="577" spans="1:22" ht="15.75" x14ac:dyDescent="0.3">
      <c r="A577" s="95" t="s">
        <v>370</v>
      </c>
      <c r="B577" s="95" t="s">
        <v>2032</v>
      </c>
      <c r="C577" s="95" t="s">
        <v>1879</v>
      </c>
      <c r="D577" s="95" t="s">
        <v>1880</v>
      </c>
      <c r="E577" s="95" t="s">
        <v>2038</v>
      </c>
      <c r="F577" s="95" t="s">
        <v>2123</v>
      </c>
      <c r="G577" s="95" t="s">
        <v>31</v>
      </c>
      <c r="H577" s="95" t="s">
        <v>1883</v>
      </c>
      <c r="I577" s="95" t="s">
        <v>1880</v>
      </c>
      <c r="J577" s="95" t="s">
        <v>1884</v>
      </c>
      <c r="K577" s="95" t="s">
        <v>1885</v>
      </c>
      <c r="L577" s="97">
        <v>207.95</v>
      </c>
      <c r="M577" s="95" t="s">
        <v>1886</v>
      </c>
      <c r="N577" s="95" t="s">
        <v>2309</v>
      </c>
      <c r="O577" s="95" t="s">
        <v>31</v>
      </c>
      <c r="P577" s="95" t="s">
        <v>2125</v>
      </c>
      <c r="Q577" s="95" t="s">
        <v>31</v>
      </c>
      <c r="R577" s="95" t="s">
        <v>2310</v>
      </c>
      <c r="S577" s="93">
        <v>42916</v>
      </c>
      <c r="T577" s="93">
        <v>42916</v>
      </c>
      <c r="U577" s="95" t="s">
        <v>2061</v>
      </c>
      <c r="V577" s="95" t="s">
        <v>31</v>
      </c>
    </row>
    <row r="578" spans="1:22" ht="15.75" x14ac:dyDescent="0.3">
      <c r="A578" s="95" t="s">
        <v>370</v>
      </c>
      <c r="B578" s="95" t="s">
        <v>2032</v>
      </c>
      <c r="C578" s="95" t="s">
        <v>1879</v>
      </c>
      <c r="D578" s="95" t="s">
        <v>1880</v>
      </c>
      <c r="E578" s="95" t="s">
        <v>2038</v>
      </c>
      <c r="F578" s="95" t="s">
        <v>2123</v>
      </c>
      <c r="G578" s="95" t="s">
        <v>31</v>
      </c>
      <c r="H578" s="95" t="s">
        <v>1883</v>
      </c>
      <c r="I578" s="95" t="s">
        <v>1880</v>
      </c>
      <c r="J578" s="95" t="s">
        <v>1884</v>
      </c>
      <c r="K578" s="95" t="s">
        <v>1885</v>
      </c>
      <c r="L578" s="97">
        <v>207.95</v>
      </c>
      <c r="M578" s="95" t="s">
        <v>1886</v>
      </c>
      <c r="N578" s="95" t="s">
        <v>2311</v>
      </c>
      <c r="O578" s="95" t="s">
        <v>31</v>
      </c>
      <c r="P578" s="95" t="s">
        <v>2125</v>
      </c>
      <c r="Q578" s="95" t="s">
        <v>31</v>
      </c>
      <c r="R578" s="95" t="s">
        <v>2312</v>
      </c>
      <c r="S578" s="93">
        <v>42855</v>
      </c>
      <c r="T578" s="93">
        <v>42855</v>
      </c>
      <c r="U578" s="95" t="s">
        <v>2061</v>
      </c>
      <c r="V578" s="95" t="s">
        <v>31</v>
      </c>
    </row>
    <row r="579" spans="1:22" ht="15.75" x14ac:dyDescent="0.3">
      <c r="A579" s="95" t="s">
        <v>370</v>
      </c>
      <c r="B579" s="95" t="s">
        <v>2032</v>
      </c>
      <c r="C579" s="95" t="s">
        <v>1879</v>
      </c>
      <c r="D579" s="95" t="s">
        <v>1880</v>
      </c>
      <c r="E579" s="95" t="s">
        <v>2038</v>
      </c>
      <c r="F579" s="95" t="s">
        <v>2123</v>
      </c>
      <c r="G579" s="95" t="s">
        <v>31</v>
      </c>
      <c r="H579" s="95" t="s">
        <v>1883</v>
      </c>
      <c r="I579" s="95" t="s">
        <v>1880</v>
      </c>
      <c r="J579" s="95" t="s">
        <v>1884</v>
      </c>
      <c r="K579" s="95" t="s">
        <v>1885</v>
      </c>
      <c r="L579" s="97">
        <v>207.95</v>
      </c>
      <c r="M579" s="95" t="s">
        <v>1886</v>
      </c>
      <c r="N579" s="95" t="s">
        <v>2311</v>
      </c>
      <c r="O579" s="95" t="s">
        <v>31</v>
      </c>
      <c r="P579" s="95" t="s">
        <v>2125</v>
      </c>
      <c r="Q579" s="95" t="s">
        <v>31</v>
      </c>
      <c r="R579" s="95" t="s">
        <v>2312</v>
      </c>
      <c r="S579" s="93">
        <v>42916</v>
      </c>
      <c r="T579" s="93">
        <v>42916</v>
      </c>
      <c r="U579" s="95" t="s">
        <v>2061</v>
      </c>
      <c r="V579" s="95" t="s">
        <v>31</v>
      </c>
    </row>
    <row r="580" spans="1:22" ht="15.75" x14ac:dyDescent="0.3">
      <c r="A580" s="95" t="s">
        <v>370</v>
      </c>
      <c r="B580" s="95" t="s">
        <v>2032</v>
      </c>
      <c r="C580" s="95" t="s">
        <v>1879</v>
      </c>
      <c r="D580" s="95" t="s">
        <v>1880</v>
      </c>
      <c r="E580" s="95" t="s">
        <v>2038</v>
      </c>
      <c r="F580" s="95" t="s">
        <v>2123</v>
      </c>
      <c r="G580" s="95" t="s">
        <v>31</v>
      </c>
      <c r="H580" s="95" t="s">
        <v>1883</v>
      </c>
      <c r="I580" s="95" t="s">
        <v>1880</v>
      </c>
      <c r="J580" s="95" t="s">
        <v>1884</v>
      </c>
      <c r="K580" s="95" t="s">
        <v>1885</v>
      </c>
      <c r="L580" s="96">
        <v>44849.93</v>
      </c>
      <c r="M580" s="95" t="s">
        <v>1886</v>
      </c>
      <c r="N580" s="95" t="s">
        <v>2341</v>
      </c>
      <c r="O580" s="95" t="s">
        <v>31</v>
      </c>
      <c r="P580" s="95" t="s">
        <v>2125</v>
      </c>
      <c r="Q580" s="95" t="s">
        <v>31</v>
      </c>
      <c r="R580" s="95" t="s">
        <v>2342</v>
      </c>
      <c r="S580" s="93">
        <v>42490</v>
      </c>
      <c r="T580" s="93">
        <v>42490</v>
      </c>
      <c r="U580" s="95" t="s">
        <v>2061</v>
      </c>
      <c r="V580" s="95" t="s">
        <v>31</v>
      </c>
    </row>
    <row r="581" spans="1:22" ht="15.75" x14ac:dyDescent="0.3">
      <c r="A581" s="95" t="s">
        <v>370</v>
      </c>
      <c r="B581" s="95" t="s">
        <v>2032</v>
      </c>
      <c r="C581" s="95" t="s">
        <v>1879</v>
      </c>
      <c r="D581" s="95" t="s">
        <v>1880</v>
      </c>
      <c r="E581" s="95" t="s">
        <v>2038</v>
      </c>
      <c r="F581" s="95" t="s">
        <v>2123</v>
      </c>
      <c r="G581" s="95" t="s">
        <v>31</v>
      </c>
      <c r="H581" s="95" t="s">
        <v>1883</v>
      </c>
      <c r="I581" s="95" t="s">
        <v>1880</v>
      </c>
      <c r="J581" s="95" t="s">
        <v>1884</v>
      </c>
      <c r="K581" s="95" t="s">
        <v>1885</v>
      </c>
      <c r="L581" s="96">
        <v>116.25</v>
      </c>
      <c r="M581" s="95" t="s">
        <v>1886</v>
      </c>
      <c r="N581" s="95" t="s">
        <v>2341</v>
      </c>
      <c r="O581" s="95" t="s">
        <v>31</v>
      </c>
      <c r="P581" s="95" t="s">
        <v>2125</v>
      </c>
      <c r="Q581" s="95" t="s">
        <v>31</v>
      </c>
      <c r="R581" s="95" t="s">
        <v>2342</v>
      </c>
      <c r="S581" s="93">
        <v>42521</v>
      </c>
      <c r="T581" s="93">
        <v>42521</v>
      </c>
      <c r="U581" s="95" t="s">
        <v>2061</v>
      </c>
      <c r="V581" s="95" t="s">
        <v>31</v>
      </c>
    </row>
    <row r="582" spans="1:22" ht="15.75" x14ac:dyDescent="0.3">
      <c r="A582" s="95" t="s">
        <v>370</v>
      </c>
      <c r="B582" s="95" t="s">
        <v>2032</v>
      </c>
      <c r="C582" s="95" t="s">
        <v>1879</v>
      </c>
      <c r="D582" s="95" t="s">
        <v>1880</v>
      </c>
      <c r="E582" s="95" t="s">
        <v>2038</v>
      </c>
      <c r="F582" s="95" t="s">
        <v>2123</v>
      </c>
      <c r="G582" s="95" t="s">
        <v>31</v>
      </c>
      <c r="H582" s="95" t="s">
        <v>1883</v>
      </c>
      <c r="I582" s="95" t="s">
        <v>1880</v>
      </c>
      <c r="J582" s="95" t="s">
        <v>1884</v>
      </c>
      <c r="K582" s="95" t="s">
        <v>1885</v>
      </c>
      <c r="L582" s="96">
        <v>296.69</v>
      </c>
      <c r="M582" s="95" t="s">
        <v>1886</v>
      </c>
      <c r="N582" s="95" t="s">
        <v>2341</v>
      </c>
      <c r="O582" s="95" t="s">
        <v>31</v>
      </c>
      <c r="P582" s="95" t="s">
        <v>2125</v>
      </c>
      <c r="Q582" s="95" t="s">
        <v>31</v>
      </c>
      <c r="R582" s="95" t="s">
        <v>2342</v>
      </c>
      <c r="S582" s="93">
        <v>42551</v>
      </c>
      <c r="T582" s="93">
        <v>42551</v>
      </c>
      <c r="U582" s="95" t="s">
        <v>2061</v>
      </c>
      <c r="V582" s="95" t="s">
        <v>31</v>
      </c>
    </row>
    <row r="583" spans="1:22" ht="15.75" x14ac:dyDescent="0.3">
      <c r="A583" s="95" t="s">
        <v>370</v>
      </c>
      <c r="B583" s="95" t="s">
        <v>2032</v>
      </c>
      <c r="C583" s="95" t="s">
        <v>1879</v>
      </c>
      <c r="D583" s="95" t="s">
        <v>1880</v>
      </c>
      <c r="E583" s="95" t="s">
        <v>2038</v>
      </c>
      <c r="F583" s="95" t="s">
        <v>2123</v>
      </c>
      <c r="G583" s="95" t="s">
        <v>31</v>
      </c>
      <c r="H583" s="95" t="s">
        <v>1883</v>
      </c>
      <c r="I583" s="95" t="s">
        <v>1880</v>
      </c>
      <c r="J583" s="95" t="s">
        <v>1884</v>
      </c>
      <c r="K583" s="95" t="s">
        <v>1885</v>
      </c>
      <c r="L583" s="96">
        <v>1.6</v>
      </c>
      <c r="M583" s="95" t="s">
        <v>1886</v>
      </c>
      <c r="N583" s="95" t="s">
        <v>2341</v>
      </c>
      <c r="O583" s="95" t="s">
        <v>31</v>
      </c>
      <c r="P583" s="95" t="s">
        <v>2125</v>
      </c>
      <c r="Q583" s="95" t="s">
        <v>31</v>
      </c>
      <c r="R583" s="95" t="s">
        <v>2342</v>
      </c>
      <c r="S583" s="93">
        <v>42582</v>
      </c>
      <c r="T583" s="93">
        <v>42582</v>
      </c>
      <c r="U583" s="95" t="s">
        <v>2061</v>
      </c>
      <c r="V583" s="95" t="s">
        <v>31</v>
      </c>
    </row>
    <row r="584" spans="1:22" ht="15.75" x14ac:dyDescent="0.3">
      <c r="A584" s="95" t="s">
        <v>370</v>
      </c>
      <c r="B584" s="95" t="s">
        <v>2032</v>
      </c>
      <c r="C584" s="95" t="s">
        <v>1879</v>
      </c>
      <c r="D584" s="95" t="s">
        <v>1880</v>
      </c>
      <c r="E584" s="95" t="s">
        <v>2038</v>
      </c>
      <c r="F584" s="95" t="s">
        <v>2123</v>
      </c>
      <c r="G584" s="95" t="s">
        <v>31</v>
      </c>
      <c r="H584" s="95" t="s">
        <v>1883</v>
      </c>
      <c r="I584" s="95" t="s">
        <v>1880</v>
      </c>
      <c r="J584" s="95" t="s">
        <v>1884</v>
      </c>
      <c r="K584" s="95" t="s">
        <v>1885</v>
      </c>
      <c r="L584" s="96">
        <v>1127.29</v>
      </c>
      <c r="M584" s="95" t="s">
        <v>1886</v>
      </c>
      <c r="N584" s="95" t="s">
        <v>2341</v>
      </c>
      <c r="O584" s="95" t="s">
        <v>31</v>
      </c>
      <c r="P584" s="95" t="s">
        <v>2125</v>
      </c>
      <c r="Q584" s="95" t="s">
        <v>31</v>
      </c>
      <c r="R584" s="95" t="s">
        <v>2342</v>
      </c>
      <c r="S584" s="93">
        <v>42613</v>
      </c>
      <c r="T584" s="93">
        <v>42613</v>
      </c>
      <c r="U584" s="95" t="s">
        <v>2061</v>
      </c>
      <c r="V584" s="95" t="s">
        <v>31</v>
      </c>
    </row>
    <row r="585" spans="1:22" ht="15.75" x14ac:dyDescent="0.3">
      <c r="A585" s="95" t="s">
        <v>370</v>
      </c>
      <c r="B585" s="95" t="s">
        <v>2032</v>
      </c>
      <c r="C585" s="95" t="s">
        <v>1879</v>
      </c>
      <c r="D585" s="95" t="s">
        <v>1880</v>
      </c>
      <c r="E585" s="95" t="s">
        <v>1881</v>
      </c>
      <c r="F585" s="95" t="s">
        <v>1882</v>
      </c>
      <c r="G585" s="95" t="s">
        <v>31</v>
      </c>
      <c r="H585" s="95" t="s">
        <v>1883</v>
      </c>
      <c r="I585" s="95" t="s">
        <v>1880</v>
      </c>
      <c r="J585" s="95" t="s">
        <v>1884</v>
      </c>
      <c r="K585" s="95" t="s">
        <v>1885</v>
      </c>
      <c r="L585" s="97">
        <v>207.58</v>
      </c>
      <c r="M585" s="95" t="s">
        <v>1886</v>
      </c>
      <c r="N585" s="95" t="s">
        <v>31</v>
      </c>
      <c r="O585" s="95" t="s">
        <v>31</v>
      </c>
      <c r="P585" s="95" t="s">
        <v>1887</v>
      </c>
      <c r="Q585" s="95" t="s">
        <v>31</v>
      </c>
      <c r="R585" s="95" t="s">
        <v>2075</v>
      </c>
      <c r="S585" s="93">
        <v>42978</v>
      </c>
      <c r="T585" s="93">
        <v>42978</v>
      </c>
      <c r="U585" s="95" t="s">
        <v>2043</v>
      </c>
      <c r="V585" s="95" t="s">
        <v>31</v>
      </c>
    </row>
    <row r="586" spans="1:22" ht="15.75" x14ac:dyDescent="0.3">
      <c r="A586" s="95" t="s">
        <v>370</v>
      </c>
      <c r="B586" s="95" t="s">
        <v>2032</v>
      </c>
      <c r="C586" s="95" t="s">
        <v>1879</v>
      </c>
      <c r="D586" s="95" t="s">
        <v>1880</v>
      </c>
      <c r="E586" s="95" t="s">
        <v>2038</v>
      </c>
      <c r="F586" s="95" t="s">
        <v>2123</v>
      </c>
      <c r="G586" s="95" t="s">
        <v>31</v>
      </c>
      <c r="H586" s="95" t="s">
        <v>1883</v>
      </c>
      <c r="I586" s="95" t="s">
        <v>1880</v>
      </c>
      <c r="J586" s="95" t="s">
        <v>1884</v>
      </c>
      <c r="K586" s="95" t="s">
        <v>1885</v>
      </c>
      <c r="L586" s="97">
        <v>202.17</v>
      </c>
      <c r="M586" s="95" t="s">
        <v>1886</v>
      </c>
      <c r="N586" s="95" t="s">
        <v>2313</v>
      </c>
      <c r="O586" s="95" t="s">
        <v>31</v>
      </c>
      <c r="P586" s="95" t="s">
        <v>2125</v>
      </c>
      <c r="Q586" s="95" t="s">
        <v>31</v>
      </c>
      <c r="R586" s="95" t="s">
        <v>2314</v>
      </c>
      <c r="S586" s="93">
        <v>42855</v>
      </c>
      <c r="T586" s="93">
        <v>42855</v>
      </c>
      <c r="U586" s="95" t="s">
        <v>2061</v>
      </c>
      <c r="V586" s="95" t="s">
        <v>31</v>
      </c>
    </row>
    <row r="587" spans="1:22" ht="15.75" x14ac:dyDescent="0.3">
      <c r="A587" s="95" t="s">
        <v>370</v>
      </c>
      <c r="B587" s="95" t="s">
        <v>2032</v>
      </c>
      <c r="C587" s="95" t="s">
        <v>1879</v>
      </c>
      <c r="D587" s="95" t="s">
        <v>1880</v>
      </c>
      <c r="E587" s="95" t="s">
        <v>2038</v>
      </c>
      <c r="F587" s="95" t="s">
        <v>2123</v>
      </c>
      <c r="G587" s="95" t="s">
        <v>31</v>
      </c>
      <c r="H587" s="95" t="s">
        <v>1883</v>
      </c>
      <c r="I587" s="95" t="s">
        <v>1880</v>
      </c>
      <c r="J587" s="95" t="s">
        <v>1884</v>
      </c>
      <c r="K587" s="95" t="s">
        <v>1885</v>
      </c>
      <c r="L587" s="97">
        <v>202.17</v>
      </c>
      <c r="M587" s="95" t="s">
        <v>1886</v>
      </c>
      <c r="N587" s="95" t="s">
        <v>2313</v>
      </c>
      <c r="O587" s="95" t="s">
        <v>31</v>
      </c>
      <c r="P587" s="95" t="s">
        <v>2125</v>
      </c>
      <c r="Q587" s="95" t="s">
        <v>31</v>
      </c>
      <c r="R587" s="95" t="s">
        <v>2314</v>
      </c>
      <c r="S587" s="93">
        <v>42916</v>
      </c>
      <c r="T587" s="93">
        <v>42916</v>
      </c>
      <c r="U587" s="95" t="s">
        <v>2061</v>
      </c>
      <c r="V587" s="95" t="s">
        <v>31</v>
      </c>
    </row>
    <row r="588" spans="1:22" ht="15.75" x14ac:dyDescent="0.3">
      <c r="A588" s="95" t="s">
        <v>370</v>
      </c>
      <c r="B588" s="95" t="s">
        <v>2032</v>
      </c>
      <c r="C588" s="95" t="s">
        <v>1879</v>
      </c>
      <c r="D588" s="95" t="s">
        <v>1880</v>
      </c>
      <c r="E588" s="95" t="s">
        <v>2038</v>
      </c>
      <c r="F588" s="95" t="s">
        <v>2123</v>
      </c>
      <c r="G588" s="95" t="s">
        <v>31</v>
      </c>
      <c r="H588" s="95" t="s">
        <v>1883</v>
      </c>
      <c r="I588" s="95" t="s">
        <v>1880</v>
      </c>
      <c r="J588" s="95" t="s">
        <v>1884</v>
      </c>
      <c r="K588" s="95" t="s">
        <v>1885</v>
      </c>
      <c r="L588" s="97">
        <v>202.17</v>
      </c>
      <c r="M588" s="95" t="s">
        <v>1886</v>
      </c>
      <c r="N588" s="95" t="s">
        <v>2315</v>
      </c>
      <c r="O588" s="95" t="s">
        <v>31</v>
      </c>
      <c r="P588" s="95" t="s">
        <v>2125</v>
      </c>
      <c r="Q588" s="95" t="s">
        <v>31</v>
      </c>
      <c r="R588" s="95" t="s">
        <v>2316</v>
      </c>
      <c r="S588" s="93">
        <v>42855</v>
      </c>
      <c r="T588" s="93">
        <v>42855</v>
      </c>
      <c r="U588" s="95" t="s">
        <v>2061</v>
      </c>
      <c r="V588" s="95" t="s">
        <v>31</v>
      </c>
    </row>
    <row r="589" spans="1:22" ht="15.75" x14ac:dyDescent="0.3">
      <c r="A589" s="95" t="s">
        <v>370</v>
      </c>
      <c r="B589" s="95" t="s">
        <v>2032</v>
      </c>
      <c r="C589" s="95" t="s">
        <v>1879</v>
      </c>
      <c r="D589" s="95" t="s">
        <v>1880</v>
      </c>
      <c r="E589" s="95" t="s">
        <v>2038</v>
      </c>
      <c r="F589" s="95" t="s">
        <v>2123</v>
      </c>
      <c r="G589" s="95" t="s">
        <v>31</v>
      </c>
      <c r="H589" s="95" t="s">
        <v>1883</v>
      </c>
      <c r="I589" s="95" t="s">
        <v>1880</v>
      </c>
      <c r="J589" s="95" t="s">
        <v>1884</v>
      </c>
      <c r="K589" s="95" t="s">
        <v>1885</v>
      </c>
      <c r="L589" s="97">
        <v>202.17</v>
      </c>
      <c r="M589" s="95" t="s">
        <v>1886</v>
      </c>
      <c r="N589" s="95" t="s">
        <v>2315</v>
      </c>
      <c r="O589" s="95" t="s">
        <v>31</v>
      </c>
      <c r="P589" s="95" t="s">
        <v>2125</v>
      </c>
      <c r="Q589" s="95" t="s">
        <v>31</v>
      </c>
      <c r="R589" s="95" t="s">
        <v>2316</v>
      </c>
      <c r="S589" s="93">
        <v>42916</v>
      </c>
      <c r="T589" s="93">
        <v>42916</v>
      </c>
      <c r="U589" s="95" t="s">
        <v>2061</v>
      </c>
      <c r="V589" s="95" t="s">
        <v>31</v>
      </c>
    </row>
    <row r="590" spans="1:22" ht="15.75" x14ac:dyDescent="0.3">
      <c r="A590" s="95" t="s">
        <v>370</v>
      </c>
      <c r="B590" s="95" t="s">
        <v>2032</v>
      </c>
      <c r="C590" s="95" t="s">
        <v>1879</v>
      </c>
      <c r="D590" s="95" t="s">
        <v>1880</v>
      </c>
      <c r="E590" s="95" t="s">
        <v>2038</v>
      </c>
      <c r="F590" s="95" t="s">
        <v>2123</v>
      </c>
      <c r="G590" s="95" t="s">
        <v>31</v>
      </c>
      <c r="H590" s="95" t="s">
        <v>1883</v>
      </c>
      <c r="I590" s="95" t="s">
        <v>1880</v>
      </c>
      <c r="J590" s="95" t="s">
        <v>1884</v>
      </c>
      <c r="K590" s="95" t="s">
        <v>1885</v>
      </c>
      <c r="L590" s="97">
        <v>202.17</v>
      </c>
      <c r="M590" s="95" t="s">
        <v>1886</v>
      </c>
      <c r="N590" s="95" t="s">
        <v>2317</v>
      </c>
      <c r="O590" s="95" t="s">
        <v>31</v>
      </c>
      <c r="P590" s="95" t="s">
        <v>2125</v>
      </c>
      <c r="Q590" s="95" t="s">
        <v>31</v>
      </c>
      <c r="R590" s="95" t="s">
        <v>2318</v>
      </c>
      <c r="S590" s="93">
        <v>42855</v>
      </c>
      <c r="T590" s="93">
        <v>42855</v>
      </c>
      <c r="U590" s="95" t="s">
        <v>2061</v>
      </c>
      <c r="V590" s="95" t="s">
        <v>31</v>
      </c>
    </row>
    <row r="591" spans="1:22" ht="15.75" x14ac:dyDescent="0.3">
      <c r="A591" s="95" t="s">
        <v>370</v>
      </c>
      <c r="B591" s="95" t="s">
        <v>2032</v>
      </c>
      <c r="C591" s="95" t="s">
        <v>1879</v>
      </c>
      <c r="D591" s="95" t="s">
        <v>1880</v>
      </c>
      <c r="E591" s="95" t="s">
        <v>2038</v>
      </c>
      <c r="F591" s="95" t="s">
        <v>2123</v>
      </c>
      <c r="G591" s="95" t="s">
        <v>31</v>
      </c>
      <c r="H591" s="95" t="s">
        <v>1883</v>
      </c>
      <c r="I591" s="95" t="s">
        <v>1880</v>
      </c>
      <c r="J591" s="95" t="s">
        <v>1884</v>
      </c>
      <c r="K591" s="95" t="s">
        <v>1885</v>
      </c>
      <c r="L591" s="96">
        <v>66444.679999999993</v>
      </c>
      <c r="M591" s="95" t="s">
        <v>1886</v>
      </c>
      <c r="N591" s="95" t="s">
        <v>2313</v>
      </c>
      <c r="O591" s="95" t="s">
        <v>31</v>
      </c>
      <c r="P591" s="95" t="s">
        <v>2125</v>
      </c>
      <c r="Q591" s="95" t="s">
        <v>31</v>
      </c>
      <c r="R591" s="95" t="s">
        <v>2314</v>
      </c>
      <c r="S591" s="93">
        <v>42490</v>
      </c>
      <c r="T591" s="93">
        <v>42490</v>
      </c>
      <c r="U591" s="95" t="s">
        <v>2061</v>
      </c>
      <c r="V591" s="95" t="s">
        <v>31</v>
      </c>
    </row>
    <row r="592" spans="1:22" ht="15.75" x14ac:dyDescent="0.3">
      <c r="A592" s="95" t="s">
        <v>370</v>
      </c>
      <c r="B592" s="95" t="s">
        <v>2032</v>
      </c>
      <c r="C592" s="95" t="s">
        <v>1879</v>
      </c>
      <c r="D592" s="95" t="s">
        <v>1880</v>
      </c>
      <c r="E592" s="95" t="s">
        <v>2038</v>
      </c>
      <c r="F592" s="95" t="s">
        <v>2123</v>
      </c>
      <c r="G592" s="95" t="s">
        <v>31</v>
      </c>
      <c r="H592" s="95" t="s">
        <v>1883</v>
      </c>
      <c r="I592" s="95" t="s">
        <v>1880</v>
      </c>
      <c r="J592" s="95" t="s">
        <v>1884</v>
      </c>
      <c r="K592" s="95" t="s">
        <v>1885</v>
      </c>
      <c r="L592" s="96">
        <v>172.34</v>
      </c>
      <c r="M592" s="95" t="s">
        <v>1886</v>
      </c>
      <c r="N592" s="95" t="s">
        <v>2313</v>
      </c>
      <c r="O592" s="95" t="s">
        <v>31</v>
      </c>
      <c r="P592" s="95" t="s">
        <v>2125</v>
      </c>
      <c r="Q592" s="95" t="s">
        <v>31</v>
      </c>
      <c r="R592" s="95" t="s">
        <v>2314</v>
      </c>
      <c r="S592" s="93">
        <v>42521</v>
      </c>
      <c r="T592" s="93">
        <v>42521</v>
      </c>
      <c r="U592" s="95" t="s">
        <v>2061</v>
      </c>
      <c r="V592" s="95" t="s">
        <v>31</v>
      </c>
    </row>
    <row r="593" spans="1:22" ht="15.75" x14ac:dyDescent="0.3">
      <c r="A593" s="95" t="s">
        <v>370</v>
      </c>
      <c r="B593" s="95" t="s">
        <v>2032</v>
      </c>
      <c r="C593" s="95" t="s">
        <v>1879</v>
      </c>
      <c r="D593" s="95" t="s">
        <v>1880</v>
      </c>
      <c r="E593" s="95" t="s">
        <v>2038</v>
      </c>
      <c r="F593" s="95" t="s">
        <v>2123</v>
      </c>
      <c r="G593" s="95" t="s">
        <v>31</v>
      </c>
      <c r="H593" s="95" t="s">
        <v>1883</v>
      </c>
      <c r="I593" s="95" t="s">
        <v>1880</v>
      </c>
      <c r="J593" s="95" t="s">
        <v>1884</v>
      </c>
      <c r="K593" s="95" t="s">
        <v>1885</v>
      </c>
      <c r="L593" s="96">
        <v>439.57</v>
      </c>
      <c r="M593" s="95" t="s">
        <v>1886</v>
      </c>
      <c r="N593" s="95" t="s">
        <v>2313</v>
      </c>
      <c r="O593" s="95" t="s">
        <v>31</v>
      </c>
      <c r="P593" s="95" t="s">
        <v>2125</v>
      </c>
      <c r="Q593" s="95" t="s">
        <v>31</v>
      </c>
      <c r="R593" s="95" t="s">
        <v>2314</v>
      </c>
      <c r="S593" s="93">
        <v>42551</v>
      </c>
      <c r="T593" s="93">
        <v>42551</v>
      </c>
      <c r="U593" s="95" t="s">
        <v>2061</v>
      </c>
      <c r="V593" s="95" t="s">
        <v>31</v>
      </c>
    </row>
    <row r="594" spans="1:22" ht="15.75" x14ac:dyDescent="0.3">
      <c r="A594" s="95" t="s">
        <v>370</v>
      </c>
      <c r="B594" s="95" t="s">
        <v>2032</v>
      </c>
      <c r="C594" s="95" t="s">
        <v>1879</v>
      </c>
      <c r="D594" s="95" t="s">
        <v>1880</v>
      </c>
      <c r="E594" s="95" t="s">
        <v>2038</v>
      </c>
      <c r="F594" s="95" t="s">
        <v>2123</v>
      </c>
      <c r="G594" s="95" t="s">
        <v>31</v>
      </c>
      <c r="H594" s="95" t="s">
        <v>1883</v>
      </c>
      <c r="I594" s="95" t="s">
        <v>1880</v>
      </c>
      <c r="J594" s="95" t="s">
        <v>1884</v>
      </c>
      <c r="K594" s="95" t="s">
        <v>1885</v>
      </c>
      <c r="L594" s="96">
        <v>2.37</v>
      </c>
      <c r="M594" s="95" t="s">
        <v>1886</v>
      </c>
      <c r="N594" s="95" t="s">
        <v>2313</v>
      </c>
      <c r="O594" s="95" t="s">
        <v>31</v>
      </c>
      <c r="P594" s="95" t="s">
        <v>2125</v>
      </c>
      <c r="Q594" s="95" t="s">
        <v>31</v>
      </c>
      <c r="R594" s="95" t="s">
        <v>2314</v>
      </c>
      <c r="S594" s="93">
        <v>42582</v>
      </c>
      <c r="T594" s="93">
        <v>42582</v>
      </c>
      <c r="U594" s="95" t="s">
        <v>2061</v>
      </c>
      <c r="V594" s="95" t="s">
        <v>31</v>
      </c>
    </row>
    <row r="595" spans="1:22" ht="15.75" x14ac:dyDescent="0.3">
      <c r="A595" s="95" t="s">
        <v>370</v>
      </c>
      <c r="B595" s="95" t="s">
        <v>2032</v>
      </c>
      <c r="C595" s="95" t="s">
        <v>1879</v>
      </c>
      <c r="D595" s="95" t="s">
        <v>1880</v>
      </c>
      <c r="E595" s="95" t="s">
        <v>2038</v>
      </c>
      <c r="F595" s="95" t="s">
        <v>2123</v>
      </c>
      <c r="G595" s="95" t="s">
        <v>31</v>
      </c>
      <c r="H595" s="95" t="s">
        <v>1883</v>
      </c>
      <c r="I595" s="95" t="s">
        <v>1880</v>
      </c>
      <c r="J595" s="95" t="s">
        <v>1884</v>
      </c>
      <c r="K595" s="95" t="s">
        <v>1885</v>
      </c>
      <c r="L595" s="96">
        <v>1670.08</v>
      </c>
      <c r="M595" s="95" t="s">
        <v>1886</v>
      </c>
      <c r="N595" s="95" t="s">
        <v>2313</v>
      </c>
      <c r="O595" s="95" t="s">
        <v>31</v>
      </c>
      <c r="P595" s="95" t="s">
        <v>2125</v>
      </c>
      <c r="Q595" s="95" t="s">
        <v>31</v>
      </c>
      <c r="R595" s="95" t="s">
        <v>2314</v>
      </c>
      <c r="S595" s="93">
        <v>42613</v>
      </c>
      <c r="T595" s="93">
        <v>42613</v>
      </c>
      <c r="U595" s="95" t="s">
        <v>2061</v>
      </c>
      <c r="V595" s="95" t="s">
        <v>31</v>
      </c>
    </row>
    <row r="596" spans="1:22" ht="15.75" x14ac:dyDescent="0.3">
      <c r="A596" s="95" t="s">
        <v>370</v>
      </c>
      <c r="B596" s="95" t="s">
        <v>2032</v>
      </c>
      <c r="C596" s="95" t="s">
        <v>1879</v>
      </c>
      <c r="D596" s="95" t="s">
        <v>1880</v>
      </c>
      <c r="E596" s="95" t="s">
        <v>2038</v>
      </c>
      <c r="F596" s="95" t="s">
        <v>2123</v>
      </c>
      <c r="G596" s="95" t="s">
        <v>31</v>
      </c>
      <c r="H596" s="95" t="s">
        <v>1883</v>
      </c>
      <c r="I596" s="95" t="s">
        <v>1880</v>
      </c>
      <c r="J596" s="95" t="s">
        <v>1884</v>
      </c>
      <c r="K596" s="95" t="s">
        <v>1885</v>
      </c>
      <c r="L596" s="97">
        <v>202.17</v>
      </c>
      <c r="M596" s="95" t="s">
        <v>1886</v>
      </c>
      <c r="N596" s="95" t="s">
        <v>2317</v>
      </c>
      <c r="O596" s="95" t="s">
        <v>31</v>
      </c>
      <c r="P596" s="95" t="s">
        <v>2125</v>
      </c>
      <c r="Q596" s="95" t="s">
        <v>31</v>
      </c>
      <c r="R596" s="95" t="s">
        <v>2318</v>
      </c>
      <c r="S596" s="93">
        <v>42916</v>
      </c>
      <c r="T596" s="93">
        <v>42916</v>
      </c>
      <c r="U596" s="95" t="s">
        <v>2061</v>
      </c>
      <c r="V596" s="95" t="s">
        <v>31</v>
      </c>
    </row>
    <row r="597" spans="1:22" ht="15.75" x14ac:dyDescent="0.3">
      <c r="A597" s="95" t="s">
        <v>370</v>
      </c>
      <c r="B597" s="95" t="s">
        <v>2032</v>
      </c>
      <c r="C597" s="95" t="s">
        <v>1879</v>
      </c>
      <c r="D597" s="95" t="s">
        <v>1880</v>
      </c>
      <c r="E597" s="95" t="s">
        <v>2038</v>
      </c>
      <c r="F597" s="95" t="s">
        <v>2123</v>
      </c>
      <c r="G597" s="95" t="s">
        <v>31</v>
      </c>
      <c r="H597" s="95" t="s">
        <v>1883</v>
      </c>
      <c r="I597" s="95" t="s">
        <v>1880</v>
      </c>
      <c r="J597" s="95" t="s">
        <v>1884</v>
      </c>
      <c r="K597" s="95" t="s">
        <v>1885</v>
      </c>
      <c r="L597" s="97">
        <v>202.17</v>
      </c>
      <c r="M597" s="95" t="s">
        <v>1886</v>
      </c>
      <c r="N597" s="95" t="s">
        <v>2321</v>
      </c>
      <c r="O597" s="95" t="s">
        <v>31</v>
      </c>
      <c r="P597" s="95" t="s">
        <v>2125</v>
      </c>
      <c r="Q597" s="95" t="s">
        <v>31</v>
      </c>
      <c r="R597" s="95" t="s">
        <v>2322</v>
      </c>
      <c r="S597" s="93">
        <v>42855</v>
      </c>
      <c r="T597" s="93">
        <v>42855</v>
      </c>
      <c r="U597" s="95" t="s">
        <v>2061</v>
      </c>
      <c r="V597" s="95" t="s">
        <v>31</v>
      </c>
    </row>
    <row r="598" spans="1:22" ht="15.75" x14ac:dyDescent="0.3">
      <c r="A598" s="95" t="s">
        <v>370</v>
      </c>
      <c r="B598" s="95" t="s">
        <v>2032</v>
      </c>
      <c r="C598" s="95" t="s">
        <v>1879</v>
      </c>
      <c r="D598" s="95" t="s">
        <v>1880</v>
      </c>
      <c r="E598" s="95" t="s">
        <v>2038</v>
      </c>
      <c r="F598" s="95" t="s">
        <v>2123</v>
      </c>
      <c r="G598" s="95" t="s">
        <v>31</v>
      </c>
      <c r="H598" s="95" t="s">
        <v>1883</v>
      </c>
      <c r="I598" s="95" t="s">
        <v>1880</v>
      </c>
      <c r="J598" s="95" t="s">
        <v>1884</v>
      </c>
      <c r="K598" s="95" t="s">
        <v>1885</v>
      </c>
      <c r="L598" s="97">
        <v>202.17</v>
      </c>
      <c r="M598" s="95" t="s">
        <v>1886</v>
      </c>
      <c r="N598" s="95" t="s">
        <v>2321</v>
      </c>
      <c r="O598" s="95" t="s">
        <v>31</v>
      </c>
      <c r="P598" s="95" t="s">
        <v>2125</v>
      </c>
      <c r="Q598" s="95" t="s">
        <v>31</v>
      </c>
      <c r="R598" s="95" t="s">
        <v>2322</v>
      </c>
      <c r="S598" s="93">
        <v>42916</v>
      </c>
      <c r="T598" s="93">
        <v>42916</v>
      </c>
      <c r="U598" s="95" t="s">
        <v>2061</v>
      </c>
      <c r="V598" s="95" t="s">
        <v>31</v>
      </c>
    </row>
    <row r="599" spans="1:22" ht="15.75" x14ac:dyDescent="0.3">
      <c r="A599" s="95" t="s">
        <v>370</v>
      </c>
      <c r="B599" s="95" t="s">
        <v>2032</v>
      </c>
      <c r="C599" s="95" t="s">
        <v>1879</v>
      </c>
      <c r="D599" s="95" t="s">
        <v>1880</v>
      </c>
      <c r="E599" s="95" t="s">
        <v>2038</v>
      </c>
      <c r="F599" s="95" t="s">
        <v>2123</v>
      </c>
      <c r="G599" s="95" t="s">
        <v>31</v>
      </c>
      <c r="H599" s="95" t="s">
        <v>1883</v>
      </c>
      <c r="I599" s="95" t="s">
        <v>1880</v>
      </c>
      <c r="J599" s="95" t="s">
        <v>1884</v>
      </c>
      <c r="K599" s="95" t="s">
        <v>1885</v>
      </c>
      <c r="L599" s="97">
        <v>202.17</v>
      </c>
      <c r="M599" s="95" t="s">
        <v>1886</v>
      </c>
      <c r="N599" s="95" t="s">
        <v>2323</v>
      </c>
      <c r="O599" s="95" t="s">
        <v>31</v>
      </c>
      <c r="P599" s="95" t="s">
        <v>2125</v>
      </c>
      <c r="Q599" s="95" t="s">
        <v>31</v>
      </c>
      <c r="R599" s="95" t="s">
        <v>2324</v>
      </c>
      <c r="S599" s="93">
        <v>42855</v>
      </c>
      <c r="T599" s="93">
        <v>42855</v>
      </c>
      <c r="U599" s="95" t="s">
        <v>2061</v>
      </c>
      <c r="V599" s="95" t="s">
        <v>31</v>
      </c>
    </row>
    <row r="600" spans="1:22" ht="15.75" x14ac:dyDescent="0.3">
      <c r="A600" s="95" t="s">
        <v>370</v>
      </c>
      <c r="B600" s="95" t="s">
        <v>2032</v>
      </c>
      <c r="C600" s="95" t="s">
        <v>1879</v>
      </c>
      <c r="D600" s="95" t="s">
        <v>1880</v>
      </c>
      <c r="E600" s="95" t="s">
        <v>2038</v>
      </c>
      <c r="F600" s="95" t="s">
        <v>2123</v>
      </c>
      <c r="G600" s="95" t="s">
        <v>31</v>
      </c>
      <c r="H600" s="95" t="s">
        <v>1883</v>
      </c>
      <c r="I600" s="95" t="s">
        <v>1880</v>
      </c>
      <c r="J600" s="95" t="s">
        <v>1884</v>
      </c>
      <c r="K600" s="95" t="s">
        <v>1885</v>
      </c>
      <c r="L600" s="97">
        <v>202.17</v>
      </c>
      <c r="M600" s="95" t="s">
        <v>1886</v>
      </c>
      <c r="N600" s="95" t="s">
        <v>2323</v>
      </c>
      <c r="O600" s="95" t="s">
        <v>31</v>
      </c>
      <c r="P600" s="95" t="s">
        <v>2125</v>
      </c>
      <c r="Q600" s="95" t="s">
        <v>31</v>
      </c>
      <c r="R600" s="95" t="s">
        <v>2324</v>
      </c>
      <c r="S600" s="93">
        <v>42916</v>
      </c>
      <c r="T600" s="93">
        <v>42916</v>
      </c>
      <c r="U600" s="95" t="s">
        <v>2061</v>
      </c>
      <c r="V600" s="95" t="s">
        <v>31</v>
      </c>
    </row>
    <row r="601" spans="1:22" ht="15.75" x14ac:dyDescent="0.3">
      <c r="A601" s="95" t="s">
        <v>370</v>
      </c>
      <c r="B601" s="95" t="s">
        <v>2032</v>
      </c>
      <c r="C601" s="95" t="s">
        <v>1879</v>
      </c>
      <c r="D601" s="95" t="s">
        <v>1880</v>
      </c>
      <c r="E601" s="95" t="s">
        <v>2038</v>
      </c>
      <c r="F601" s="95" t="s">
        <v>2123</v>
      </c>
      <c r="G601" s="95" t="s">
        <v>31</v>
      </c>
      <c r="H601" s="95" t="s">
        <v>1883</v>
      </c>
      <c r="I601" s="95" t="s">
        <v>1880</v>
      </c>
      <c r="J601" s="95" t="s">
        <v>1884</v>
      </c>
      <c r="K601" s="95" t="s">
        <v>1885</v>
      </c>
      <c r="L601" s="97">
        <v>202.17</v>
      </c>
      <c r="M601" s="95" t="s">
        <v>1886</v>
      </c>
      <c r="N601" s="95" t="s">
        <v>2325</v>
      </c>
      <c r="O601" s="95" t="s">
        <v>31</v>
      </c>
      <c r="P601" s="95" t="s">
        <v>2125</v>
      </c>
      <c r="Q601" s="95" t="s">
        <v>31</v>
      </c>
      <c r="R601" s="95" t="s">
        <v>2326</v>
      </c>
      <c r="S601" s="93">
        <v>42855</v>
      </c>
      <c r="T601" s="93">
        <v>42855</v>
      </c>
      <c r="U601" s="95" t="s">
        <v>2061</v>
      </c>
      <c r="V601" s="95" t="s">
        <v>31</v>
      </c>
    </row>
    <row r="602" spans="1:22" ht="15.75" x14ac:dyDescent="0.3">
      <c r="A602" s="95" t="s">
        <v>370</v>
      </c>
      <c r="B602" s="95" t="s">
        <v>2032</v>
      </c>
      <c r="C602" s="95" t="s">
        <v>1879</v>
      </c>
      <c r="D602" s="95" t="s">
        <v>1880</v>
      </c>
      <c r="E602" s="95" t="s">
        <v>2038</v>
      </c>
      <c r="F602" s="95" t="s">
        <v>2123</v>
      </c>
      <c r="G602" s="95" t="s">
        <v>31</v>
      </c>
      <c r="H602" s="95" t="s">
        <v>1883</v>
      </c>
      <c r="I602" s="95" t="s">
        <v>1880</v>
      </c>
      <c r="J602" s="95" t="s">
        <v>1884</v>
      </c>
      <c r="K602" s="95" t="s">
        <v>1885</v>
      </c>
      <c r="L602" s="96">
        <v>66444.679999999993</v>
      </c>
      <c r="M602" s="95" t="s">
        <v>1886</v>
      </c>
      <c r="N602" s="95" t="s">
        <v>2315</v>
      </c>
      <c r="O602" s="95" t="s">
        <v>31</v>
      </c>
      <c r="P602" s="95" t="s">
        <v>2125</v>
      </c>
      <c r="Q602" s="95" t="s">
        <v>31</v>
      </c>
      <c r="R602" s="95" t="s">
        <v>2316</v>
      </c>
      <c r="S602" s="93">
        <v>42490</v>
      </c>
      <c r="T602" s="93">
        <v>42490</v>
      </c>
      <c r="U602" s="95" t="s">
        <v>2061</v>
      </c>
      <c r="V602" s="95" t="s">
        <v>31</v>
      </c>
    </row>
    <row r="603" spans="1:22" ht="15.75" x14ac:dyDescent="0.3">
      <c r="A603" s="95" t="s">
        <v>370</v>
      </c>
      <c r="B603" s="95" t="s">
        <v>2032</v>
      </c>
      <c r="C603" s="95" t="s">
        <v>1879</v>
      </c>
      <c r="D603" s="95" t="s">
        <v>1880</v>
      </c>
      <c r="E603" s="95" t="s">
        <v>2038</v>
      </c>
      <c r="F603" s="95" t="s">
        <v>2123</v>
      </c>
      <c r="G603" s="95" t="s">
        <v>31</v>
      </c>
      <c r="H603" s="95" t="s">
        <v>1883</v>
      </c>
      <c r="I603" s="95" t="s">
        <v>1880</v>
      </c>
      <c r="J603" s="95" t="s">
        <v>1884</v>
      </c>
      <c r="K603" s="95" t="s">
        <v>1885</v>
      </c>
      <c r="L603" s="96">
        <v>172.34</v>
      </c>
      <c r="M603" s="95" t="s">
        <v>1886</v>
      </c>
      <c r="N603" s="95" t="s">
        <v>2315</v>
      </c>
      <c r="O603" s="95" t="s">
        <v>31</v>
      </c>
      <c r="P603" s="95" t="s">
        <v>2125</v>
      </c>
      <c r="Q603" s="95" t="s">
        <v>31</v>
      </c>
      <c r="R603" s="95" t="s">
        <v>2316</v>
      </c>
      <c r="S603" s="93">
        <v>42521</v>
      </c>
      <c r="T603" s="93">
        <v>42521</v>
      </c>
      <c r="U603" s="95" t="s">
        <v>2061</v>
      </c>
      <c r="V603" s="95" t="s">
        <v>31</v>
      </c>
    </row>
    <row r="604" spans="1:22" ht="15.75" x14ac:dyDescent="0.3">
      <c r="A604" s="95" t="s">
        <v>370</v>
      </c>
      <c r="B604" s="95" t="s">
        <v>2032</v>
      </c>
      <c r="C604" s="95" t="s">
        <v>1879</v>
      </c>
      <c r="D604" s="95" t="s">
        <v>1880</v>
      </c>
      <c r="E604" s="95" t="s">
        <v>2038</v>
      </c>
      <c r="F604" s="95" t="s">
        <v>2123</v>
      </c>
      <c r="G604" s="95" t="s">
        <v>31</v>
      </c>
      <c r="H604" s="95" t="s">
        <v>1883</v>
      </c>
      <c r="I604" s="95" t="s">
        <v>1880</v>
      </c>
      <c r="J604" s="95" t="s">
        <v>1884</v>
      </c>
      <c r="K604" s="95" t="s">
        <v>1885</v>
      </c>
      <c r="L604" s="96">
        <v>439.57</v>
      </c>
      <c r="M604" s="95" t="s">
        <v>1886</v>
      </c>
      <c r="N604" s="95" t="s">
        <v>2315</v>
      </c>
      <c r="O604" s="95" t="s">
        <v>31</v>
      </c>
      <c r="P604" s="95" t="s">
        <v>2125</v>
      </c>
      <c r="Q604" s="95" t="s">
        <v>31</v>
      </c>
      <c r="R604" s="95" t="s">
        <v>2316</v>
      </c>
      <c r="S604" s="93">
        <v>42551</v>
      </c>
      <c r="T604" s="93">
        <v>42551</v>
      </c>
      <c r="U604" s="95" t="s">
        <v>2061</v>
      </c>
      <c r="V604" s="95" t="s">
        <v>31</v>
      </c>
    </row>
    <row r="605" spans="1:22" ht="15.75" x14ac:dyDescent="0.3">
      <c r="A605" s="95" t="s">
        <v>370</v>
      </c>
      <c r="B605" s="95" t="s">
        <v>2032</v>
      </c>
      <c r="C605" s="95" t="s">
        <v>1879</v>
      </c>
      <c r="D605" s="95" t="s">
        <v>1880</v>
      </c>
      <c r="E605" s="95" t="s">
        <v>2038</v>
      </c>
      <c r="F605" s="95" t="s">
        <v>2123</v>
      </c>
      <c r="G605" s="95" t="s">
        <v>31</v>
      </c>
      <c r="H605" s="95" t="s">
        <v>1883</v>
      </c>
      <c r="I605" s="95" t="s">
        <v>1880</v>
      </c>
      <c r="J605" s="95" t="s">
        <v>1884</v>
      </c>
      <c r="K605" s="95" t="s">
        <v>1885</v>
      </c>
      <c r="L605" s="96">
        <v>2.37</v>
      </c>
      <c r="M605" s="95" t="s">
        <v>1886</v>
      </c>
      <c r="N605" s="95" t="s">
        <v>2315</v>
      </c>
      <c r="O605" s="95" t="s">
        <v>31</v>
      </c>
      <c r="P605" s="95" t="s">
        <v>2125</v>
      </c>
      <c r="Q605" s="95" t="s">
        <v>31</v>
      </c>
      <c r="R605" s="95" t="s">
        <v>2316</v>
      </c>
      <c r="S605" s="93">
        <v>42582</v>
      </c>
      <c r="T605" s="93">
        <v>42582</v>
      </c>
      <c r="U605" s="95" t="s">
        <v>2061</v>
      </c>
      <c r="V605" s="95" t="s">
        <v>31</v>
      </c>
    </row>
    <row r="606" spans="1:22" ht="15.75" x14ac:dyDescent="0.3">
      <c r="A606" s="95" t="s">
        <v>370</v>
      </c>
      <c r="B606" s="95" t="s">
        <v>2032</v>
      </c>
      <c r="C606" s="95" t="s">
        <v>1879</v>
      </c>
      <c r="D606" s="95" t="s">
        <v>1880</v>
      </c>
      <c r="E606" s="95" t="s">
        <v>2038</v>
      </c>
      <c r="F606" s="95" t="s">
        <v>2123</v>
      </c>
      <c r="G606" s="95" t="s">
        <v>31</v>
      </c>
      <c r="H606" s="95" t="s">
        <v>1883</v>
      </c>
      <c r="I606" s="95" t="s">
        <v>1880</v>
      </c>
      <c r="J606" s="95" t="s">
        <v>1884</v>
      </c>
      <c r="K606" s="95" t="s">
        <v>1885</v>
      </c>
      <c r="L606" s="96">
        <v>1670.08</v>
      </c>
      <c r="M606" s="95" t="s">
        <v>1886</v>
      </c>
      <c r="N606" s="95" t="s">
        <v>2315</v>
      </c>
      <c r="O606" s="95" t="s">
        <v>31</v>
      </c>
      <c r="P606" s="95" t="s">
        <v>2125</v>
      </c>
      <c r="Q606" s="95" t="s">
        <v>31</v>
      </c>
      <c r="R606" s="95" t="s">
        <v>2316</v>
      </c>
      <c r="S606" s="93">
        <v>42613</v>
      </c>
      <c r="T606" s="93">
        <v>42613</v>
      </c>
      <c r="U606" s="95" t="s">
        <v>2061</v>
      </c>
      <c r="V606" s="95" t="s">
        <v>31</v>
      </c>
    </row>
    <row r="607" spans="1:22" ht="15.75" x14ac:dyDescent="0.3">
      <c r="A607" s="95" t="s">
        <v>370</v>
      </c>
      <c r="B607" s="95" t="s">
        <v>2032</v>
      </c>
      <c r="C607" s="95" t="s">
        <v>1879</v>
      </c>
      <c r="D607" s="95" t="s">
        <v>1880</v>
      </c>
      <c r="E607" s="95" t="s">
        <v>2038</v>
      </c>
      <c r="F607" s="95" t="s">
        <v>2123</v>
      </c>
      <c r="G607" s="95" t="s">
        <v>31</v>
      </c>
      <c r="H607" s="95" t="s">
        <v>1883</v>
      </c>
      <c r="I607" s="95" t="s">
        <v>1880</v>
      </c>
      <c r="J607" s="95" t="s">
        <v>1884</v>
      </c>
      <c r="K607" s="95" t="s">
        <v>1885</v>
      </c>
      <c r="L607" s="97">
        <v>202.17</v>
      </c>
      <c r="M607" s="95" t="s">
        <v>1886</v>
      </c>
      <c r="N607" s="95" t="s">
        <v>2325</v>
      </c>
      <c r="O607" s="95" t="s">
        <v>31</v>
      </c>
      <c r="P607" s="95" t="s">
        <v>2125</v>
      </c>
      <c r="Q607" s="95" t="s">
        <v>31</v>
      </c>
      <c r="R607" s="95" t="s">
        <v>2326</v>
      </c>
      <c r="S607" s="93">
        <v>42916</v>
      </c>
      <c r="T607" s="93">
        <v>42916</v>
      </c>
      <c r="U607" s="95" t="s">
        <v>2061</v>
      </c>
      <c r="V607" s="95" t="s">
        <v>31</v>
      </c>
    </row>
    <row r="608" spans="1:22" ht="15.75" x14ac:dyDescent="0.3">
      <c r="A608" s="95" t="s">
        <v>370</v>
      </c>
      <c r="B608" s="95" t="s">
        <v>2032</v>
      </c>
      <c r="C608" s="95" t="s">
        <v>1879</v>
      </c>
      <c r="D608" s="95" t="s">
        <v>1880</v>
      </c>
      <c r="E608" s="95" t="s">
        <v>2038</v>
      </c>
      <c r="F608" s="95" t="s">
        <v>2070</v>
      </c>
      <c r="G608" s="95" t="s">
        <v>31</v>
      </c>
      <c r="H608" s="95" t="s">
        <v>1883</v>
      </c>
      <c r="I608" s="95" t="s">
        <v>1880</v>
      </c>
      <c r="J608" s="95" t="s">
        <v>1884</v>
      </c>
      <c r="K608" s="95" t="s">
        <v>1885</v>
      </c>
      <c r="L608" s="97">
        <v>195.76</v>
      </c>
      <c r="M608" s="95" t="s">
        <v>1886</v>
      </c>
      <c r="N608" s="95" t="s">
        <v>2271</v>
      </c>
      <c r="O608" s="95" t="s">
        <v>31</v>
      </c>
      <c r="P608" s="95" t="s">
        <v>2072</v>
      </c>
      <c r="Q608" s="95" t="s">
        <v>31</v>
      </c>
      <c r="R608" s="95" t="s">
        <v>2272</v>
      </c>
      <c r="S608" s="93">
        <v>42704</v>
      </c>
      <c r="T608" s="93">
        <v>42704</v>
      </c>
      <c r="U608" s="95" t="s">
        <v>2061</v>
      </c>
      <c r="V608" s="95" t="s">
        <v>31</v>
      </c>
    </row>
    <row r="609" spans="1:22" ht="15.75" x14ac:dyDescent="0.3">
      <c r="A609" s="95" t="s">
        <v>370</v>
      </c>
      <c r="B609" s="95" t="s">
        <v>2032</v>
      </c>
      <c r="C609" s="95" t="s">
        <v>1879</v>
      </c>
      <c r="D609" s="95" t="s">
        <v>1880</v>
      </c>
      <c r="E609" s="95" t="s">
        <v>1881</v>
      </c>
      <c r="F609" s="95" t="s">
        <v>1882</v>
      </c>
      <c r="G609" s="95" t="s">
        <v>31</v>
      </c>
      <c r="H609" s="95" t="s">
        <v>1883</v>
      </c>
      <c r="I609" s="95" t="s">
        <v>1880</v>
      </c>
      <c r="J609" s="95" t="s">
        <v>1884</v>
      </c>
      <c r="K609" s="95" t="s">
        <v>1885</v>
      </c>
      <c r="L609" s="97">
        <v>195.69</v>
      </c>
      <c r="M609" s="95" t="s">
        <v>1886</v>
      </c>
      <c r="N609" s="95" t="s">
        <v>31</v>
      </c>
      <c r="O609" s="95" t="s">
        <v>31</v>
      </c>
      <c r="P609" s="95" t="s">
        <v>1887</v>
      </c>
      <c r="Q609" s="95" t="s">
        <v>31</v>
      </c>
      <c r="R609" s="95" t="s">
        <v>2075</v>
      </c>
      <c r="S609" s="93">
        <v>43008</v>
      </c>
      <c r="T609" s="93">
        <v>43008</v>
      </c>
      <c r="U609" s="95" t="s">
        <v>2043</v>
      </c>
      <c r="V609" s="95" t="s">
        <v>31</v>
      </c>
    </row>
    <row r="610" spans="1:22" ht="15.75" x14ac:dyDescent="0.3">
      <c r="A610" s="95" t="s">
        <v>370</v>
      </c>
      <c r="B610" s="95" t="s">
        <v>2032</v>
      </c>
      <c r="C610" s="95" t="s">
        <v>1879</v>
      </c>
      <c r="D610" s="95" t="s">
        <v>1880</v>
      </c>
      <c r="E610" s="95" t="s">
        <v>2038</v>
      </c>
      <c r="F610" s="95" t="s">
        <v>2070</v>
      </c>
      <c r="G610" s="95" t="s">
        <v>31</v>
      </c>
      <c r="H610" s="95" t="s">
        <v>1883</v>
      </c>
      <c r="I610" s="95" t="s">
        <v>1880</v>
      </c>
      <c r="J610" s="95" t="s">
        <v>1884</v>
      </c>
      <c r="K610" s="95" t="s">
        <v>1885</v>
      </c>
      <c r="L610" s="97">
        <v>193.11</v>
      </c>
      <c r="M610" s="95" t="s">
        <v>1886</v>
      </c>
      <c r="N610" s="95" t="s">
        <v>2356</v>
      </c>
      <c r="O610" s="95" t="s">
        <v>31</v>
      </c>
      <c r="P610" s="95" t="s">
        <v>2072</v>
      </c>
      <c r="Q610" s="95" t="s">
        <v>31</v>
      </c>
      <c r="R610" s="95" t="s">
        <v>2357</v>
      </c>
      <c r="S610" s="93">
        <v>42674</v>
      </c>
      <c r="T610" s="93">
        <v>42674</v>
      </c>
      <c r="U610" s="95" t="s">
        <v>2061</v>
      </c>
      <c r="V610" s="95" t="s">
        <v>31</v>
      </c>
    </row>
    <row r="611" spans="1:22" ht="15.75" x14ac:dyDescent="0.3">
      <c r="A611" s="95" t="s">
        <v>370</v>
      </c>
      <c r="B611" s="95" t="s">
        <v>2032</v>
      </c>
      <c r="C611" s="95" t="s">
        <v>1879</v>
      </c>
      <c r="D611" s="95" t="s">
        <v>1880</v>
      </c>
      <c r="E611" s="95" t="s">
        <v>2038</v>
      </c>
      <c r="F611" s="95" t="s">
        <v>2054</v>
      </c>
      <c r="G611" s="95" t="s">
        <v>31</v>
      </c>
      <c r="H611" s="95" t="s">
        <v>1883</v>
      </c>
      <c r="I611" s="95" t="s">
        <v>1880</v>
      </c>
      <c r="J611" s="95" t="s">
        <v>1884</v>
      </c>
      <c r="K611" s="95" t="s">
        <v>1885</v>
      </c>
      <c r="L611" s="97">
        <v>189.9</v>
      </c>
      <c r="M611" s="95" t="s">
        <v>1886</v>
      </c>
      <c r="N611" s="95" t="s">
        <v>2076</v>
      </c>
      <c r="O611" s="95" t="s">
        <v>31</v>
      </c>
      <c r="P611" s="95" t="s">
        <v>2056</v>
      </c>
      <c r="Q611" s="95" t="s">
        <v>31</v>
      </c>
      <c r="R611" s="95" t="s">
        <v>2077</v>
      </c>
      <c r="S611" s="93">
        <v>42978</v>
      </c>
      <c r="T611" s="93">
        <v>42978</v>
      </c>
      <c r="U611" s="95" t="s">
        <v>2043</v>
      </c>
      <c r="V611" s="95" t="s">
        <v>31</v>
      </c>
    </row>
    <row r="612" spans="1:22" ht="15.75" x14ac:dyDescent="0.3">
      <c r="A612" s="95" t="s">
        <v>370</v>
      </c>
      <c r="B612" s="95" t="s">
        <v>2032</v>
      </c>
      <c r="C612" s="95" t="s">
        <v>1879</v>
      </c>
      <c r="D612" s="95" t="s">
        <v>1880</v>
      </c>
      <c r="E612" s="95" t="s">
        <v>2038</v>
      </c>
      <c r="F612" s="95" t="s">
        <v>2054</v>
      </c>
      <c r="G612" s="95" t="s">
        <v>31</v>
      </c>
      <c r="H612" s="95" t="s">
        <v>1883</v>
      </c>
      <c r="I612" s="95" t="s">
        <v>1880</v>
      </c>
      <c r="J612" s="95" t="s">
        <v>1884</v>
      </c>
      <c r="K612" s="95" t="s">
        <v>1885</v>
      </c>
      <c r="L612" s="97">
        <v>189.9</v>
      </c>
      <c r="M612" s="95" t="s">
        <v>1886</v>
      </c>
      <c r="N612" s="95" t="s">
        <v>2080</v>
      </c>
      <c r="O612" s="95" t="s">
        <v>31</v>
      </c>
      <c r="P612" s="95" t="s">
        <v>2056</v>
      </c>
      <c r="Q612" s="95" t="s">
        <v>31</v>
      </c>
      <c r="R612" s="95" t="s">
        <v>2081</v>
      </c>
      <c r="S612" s="93">
        <v>42978</v>
      </c>
      <c r="T612" s="93">
        <v>42978</v>
      </c>
      <c r="U612" s="95" t="s">
        <v>2043</v>
      </c>
      <c r="V612" s="95" t="s">
        <v>31</v>
      </c>
    </row>
    <row r="613" spans="1:22" ht="15.75" x14ac:dyDescent="0.3">
      <c r="A613" s="95" t="s">
        <v>370</v>
      </c>
      <c r="B613" s="95" t="s">
        <v>2032</v>
      </c>
      <c r="C613" s="95" t="s">
        <v>1879</v>
      </c>
      <c r="D613" s="95" t="s">
        <v>1880</v>
      </c>
      <c r="E613" s="95" t="s">
        <v>2038</v>
      </c>
      <c r="F613" s="95" t="s">
        <v>2123</v>
      </c>
      <c r="G613" s="95" t="s">
        <v>31</v>
      </c>
      <c r="H613" s="95" t="s">
        <v>1883</v>
      </c>
      <c r="I613" s="95" t="s">
        <v>1880</v>
      </c>
      <c r="J613" s="95" t="s">
        <v>1884</v>
      </c>
      <c r="K613" s="95" t="s">
        <v>1885</v>
      </c>
      <c r="L613" s="96">
        <v>66444.679999999993</v>
      </c>
      <c r="M613" s="95" t="s">
        <v>1886</v>
      </c>
      <c r="N613" s="95" t="s">
        <v>2317</v>
      </c>
      <c r="O613" s="95" t="s">
        <v>31</v>
      </c>
      <c r="P613" s="95" t="s">
        <v>2125</v>
      </c>
      <c r="Q613" s="95" t="s">
        <v>31</v>
      </c>
      <c r="R613" s="95" t="s">
        <v>2318</v>
      </c>
      <c r="S613" s="93">
        <v>42490</v>
      </c>
      <c r="T613" s="93">
        <v>42490</v>
      </c>
      <c r="U613" s="95" t="s">
        <v>2061</v>
      </c>
      <c r="V613" s="95" t="s">
        <v>31</v>
      </c>
    </row>
    <row r="614" spans="1:22" ht="15.75" x14ac:dyDescent="0.3">
      <c r="A614" s="95" t="s">
        <v>370</v>
      </c>
      <c r="B614" s="95" t="s">
        <v>2032</v>
      </c>
      <c r="C614" s="95" t="s">
        <v>1879</v>
      </c>
      <c r="D614" s="95" t="s">
        <v>1880</v>
      </c>
      <c r="E614" s="95" t="s">
        <v>2038</v>
      </c>
      <c r="F614" s="95" t="s">
        <v>2123</v>
      </c>
      <c r="G614" s="95" t="s">
        <v>31</v>
      </c>
      <c r="H614" s="95" t="s">
        <v>1883</v>
      </c>
      <c r="I614" s="95" t="s">
        <v>1880</v>
      </c>
      <c r="J614" s="95" t="s">
        <v>1884</v>
      </c>
      <c r="K614" s="95" t="s">
        <v>1885</v>
      </c>
      <c r="L614" s="96">
        <v>172.34</v>
      </c>
      <c r="M614" s="95" t="s">
        <v>1886</v>
      </c>
      <c r="N614" s="95" t="s">
        <v>2317</v>
      </c>
      <c r="O614" s="95" t="s">
        <v>31</v>
      </c>
      <c r="P614" s="95" t="s">
        <v>2125</v>
      </c>
      <c r="Q614" s="95" t="s">
        <v>31</v>
      </c>
      <c r="R614" s="95" t="s">
        <v>2318</v>
      </c>
      <c r="S614" s="93">
        <v>42521</v>
      </c>
      <c r="T614" s="93">
        <v>42521</v>
      </c>
      <c r="U614" s="95" t="s">
        <v>2061</v>
      </c>
      <c r="V614" s="95" t="s">
        <v>31</v>
      </c>
    </row>
    <row r="615" spans="1:22" ht="15.75" x14ac:dyDescent="0.3">
      <c r="A615" s="95" t="s">
        <v>370</v>
      </c>
      <c r="B615" s="95" t="s">
        <v>2032</v>
      </c>
      <c r="C615" s="95" t="s">
        <v>1879</v>
      </c>
      <c r="D615" s="95" t="s">
        <v>1880</v>
      </c>
      <c r="E615" s="95" t="s">
        <v>2038</v>
      </c>
      <c r="F615" s="95" t="s">
        <v>2123</v>
      </c>
      <c r="G615" s="95" t="s">
        <v>31</v>
      </c>
      <c r="H615" s="95" t="s">
        <v>1883</v>
      </c>
      <c r="I615" s="95" t="s">
        <v>1880</v>
      </c>
      <c r="J615" s="95" t="s">
        <v>1884</v>
      </c>
      <c r="K615" s="95" t="s">
        <v>1885</v>
      </c>
      <c r="L615" s="96">
        <v>439.57</v>
      </c>
      <c r="M615" s="95" t="s">
        <v>1886</v>
      </c>
      <c r="N615" s="95" t="s">
        <v>2317</v>
      </c>
      <c r="O615" s="95" t="s">
        <v>31</v>
      </c>
      <c r="P615" s="95" t="s">
        <v>2125</v>
      </c>
      <c r="Q615" s="95" t="s">
        <v>31</v>
      </c>
      <c r="R615" s="95" t="s">
        <v>2318</v>
      </c>
      <c r="S615" s="93">
        <v>42551</v>
      </c>
      <c r="T615" s="93">
        <v>42551</v>
      </c>
      <c r="U615" s="95" t="s">
        <v>2061</v>
      </c>
      <c r="V615" s="95" t="s">
        <v>31</v>
      </c>
    </row>
    <row r="616" spans="1:22" ht="15.75" x14ac:dyDescent="0.3">
      <c r="A616" s="95" t="s">
        <v>370</v>
      </c>
      <c r="B616" s="95" t="s">
        <v>2032</v>
      </c>
      <c r="C616" s="95" t="s">
        <v>1879</v>
      </c>
      <c r="D616" s="95" t="s">
        <v>1880</v>
      </c>
      <c r="E616" s="95" t="s">
        <v>2038</v>
      </c>
      <c r="F616" s="95" t="s">
        <v>2123</v>
      </c>
      <c r="G616" s="95" t="s">
        <v>31</v>
      </c>
      <c r="H616" s="95" t="s">
        <v>1883</v>
      </c>
      <c r="I616" s="95" t="s">
        <v>1880</v>
      </c>
      <c r="J616" s="95" t="s">
        <v>1884</v>
      </c>
      <c r="K616" s="95" t="s">
        <v>1885</v>
      </c>
      <c r="L616" s="96">
        <v>2.37</v>
      </c>
      <c r="M616" s="95" t="s">
        <v>1886</v>
      </c>
      <c r="N616" s="95" t="s">
        <v>2317</v>
      </c>
      <c r="O616" s="95" t="s">
        <v>31</v>
      </c>
      <c r="P616" s="95" t="s">
        <v>2125</v>
      </c>
      <c r="Q616" s="95" t="s">
        <v>31</v>
      </c>
      <c r="R616" s="95" t="s">
        <v>2318</v>
      </c>
      <c r="S616" s="93">
        <v>42582</v>
      </c>
      <c r="T616" s="93">
        <v>42582</v>
      </c>
      <c r="U616" s="95" t="s">
        <v>2061</v>
      </c>
      <c r="V616" s="95" t="s">
        <v>31</v>
      </c>
    </row>
    <row r="617" spans="1:22" ht="15.75" x14ac:dyDescent="0.3">
      <c r="A617" s="95" t="s">
        <v>370</v>
      </c>
      <c r="B617" s="95" t="s">
        <v>2032</v>
      </c>
      <c r="C617" s="95" t="s">
        <v>1879</v>
      </c>
      <c r="D617" s="95" t="s">
        <v>1880</v>
      </c>
      <c r="E617" s="95" t="s">
        <v>2038</v>
      </c>
      <c r="F617" s="95" t="s">
        <v>2123</v>
      </c>
      <c r="G617" s="95" t="s">
        <v>31</v>
      </c>
      <c r="H617" s="95" t="s">
        <v>1883</v>
      </c>
      <c r="I617" s="95" t="s">
        <v>1880</v>
      </c>
      <c r="J617" s="95" t="s">
        <v>1884</v>
      </c>
      <c r="K617" s="95" t="s">
        <v>1885</v>
      </c>
      <c r="L617" s="96">
        <v>1670.08</v>
      </c>
      <c r="M617" s="95" t="s">
        <v>1886</v>
      </c>
      <c r="N617" s="95" t="s">
        <v>2317</v>
      </c>
      <c r="O617" s="95" t="s">
        <v>31</v>
      </c>
      <c r="P617" s="95" t="s">
        <v>2125</v>
      </c>
      <c r="Q617" s="95" t="s">
        <v>31</v>
      </c>
      <c r="R617" s="95" t="s">
        <v>2318</v>
      </c>
      <c r="S617" s="93">
        <v>42613</v>
      </c>
      <c r="T617" s="93">
        <v>42613</v>
      </c>
      <c r="U617" s="95" t="s">
        <v>2061</v>
      </c>
      <c r="V617" s="95" t="s">
        <v>31</v>
      </c>
    </row>
    <row r="618" spans="1:22" ht="15.75" x14ac:dyDescent="0.3">
      <c r="A618" s="95" t="s">
        <v>370</v>
      </c>
      <c r="B618" s="95" t="s">
        <v>2032</v>
      </c>
      <c r="C618" s="95" t="s">
        <v>1879</v>
      </c>
      <c r="D618" s="95" t="s">
        <v>1880</v>
      </c>
      <c r="E618" s="95" t="s">
        <v>2038</v>
      </c>
      <c r="F618" s="95" t="s">
        <v>2070</v>
      </c>
      <c r="G618" s="95" t="s">
        <v>31</v>
      </c>
      <c r="H618" s="95" t="s">
        <v>1883</v>
      </c>
      <c r="I618" s="95" t="s">
        <v>1880</v>
      </c>
      <c r="J618" s="95" t="s">
        <v>1884</v>
      </c>
      <c r="K618" s="95" t="s">
        <v>1885</v>
      </c>
      <c r="L618" s="97">
        <v>189.34</v>
      </c>
      <c r="M618" s="95" t="s">
        <v>1886</v>
      </c>
      <c r="N618" s="95" t="s">
        <v>2275</v>
      </c>
      <c r="O618" s="95" t="s">
        <v>31</v>
      </c>
      <c r="P618" s="95" t="s">
        <v>2072</v>
      </c>
      <c r="Q618" s="95" t="s">
        <v>31</v>
      </c>
      <c r="R618" s="95" t="s">
        <v>2276</v>
      </c>
      <c r="S618" s="93">
        <v>42704</v>
      </c>
      <c r="T618" s="93">
        <v>42704</v>
      </c>
      <c r="U618" s="95" t="s">
        <v>2061</v>
      </c>
      <c r="V618" s="95" t="s">
        <v>31</v>
      </c>
    </row>
    <row r="619" spans="1:22" ht="15.75" x14ac:dyDescent="0.3">
      <c r="A619" s="95" t="s">
        <v>370</v>
      </c>
      <c r="B619" s="95" t="s">
        <v>2032</v>
      </c>
      <c r="C619" s="95" t="s">
        <v>1879</v>
      </c>
      <c r="D619" s="95" t="s">
        <v>1880</v>
      </c>
      <c r="E619" s="95" t="s">
        <v>2038</v>
      </c>
      <c r="F619" s="95" t="s">
        <v>2082</v>
      </c>
      <c r="G619" s="95" t="s">
        <v>31</v>
      </c>
      <c r="H619" s="95" t="s">
        <v>1883</v>
      </c>
      <c r="I619" s="95" t="s">
        <v>1880</v>
      </c>
      <c r="J619" s="95" t="s">
        <v>1884</v>
      </c>
      <c r="K619" s="95" t="s">
        <v>1885</v>
      </c>
      <c r="L619" s="97">
        <v>186.09</v>
      </c>
      <c r="M619" s="95" t="s">
        <v>1886</v>
      </c>
      <c r="N619" s="95" t="s">
        <v>31</v>
      </c>
      <c r="O619" s="95" t="s">
        <v>31</v>
      </c>
      <c r="P619" s="95" t="s">
        <v>2083</v>
      </c>
      <c r="Q619" s="95" t="s">
        <v>31</v>
      </c>
      <c r="R619" s="95" t="s">
        <v>2084</v>
      </c>
      <c r="S619" s="93">
        <v>42978</v>
      </c>
      <c r="T619" s="93">
        <v>42978</v>
      </c>
      <c r="U619" s="95" t="s">
        <v>2043</v>
      </c>
      <c r="V619" s="95" t="s">
        <v>31</v>
      </c>
    </row>
    <row r="620" spans="1:22" ht="15.75" x14ac:dyDescent="0.3">
      <c r="A620" s="95" t="s">
        <v>370</v>
      </c>
      <c r="B620" s="95" t="s">
        <v>2032</v>
      </c>
      <c r="C620" s="95" t="s">
        <v>1879</v>
      </c>
      <c r="D620" s="95" t="s">
        <v>1880</v>
      </c>
      <c r="E620" s="95" t="s">
        <v>2038</v>
      </c>
      <c r="F620" s="95" t="s">
        <v>2082</v>
      </c>
      <c r="G620" s="95" t="s">
        <v>31</v>
      </c>
      <c r="H620" s="95" t="s">
        <v>1883</v>
      </c>
      <c r="I620" s="95" t="s">
        <v>1880</v>
      </c>
      <c r="J620" s="95" t="s">
        <v>1884</v>
      </c>
      <c r="K620" s="95" t="s">
        <v>1885</v>
      </c>
      <c r="L620" s="97">
        <v>185.21</v>
      </c>
      <c r="M620" s="95" t="s">
        <v>1886</v>
      </c>
      <c r="N620" s="95" t="s">
        <v>31</v>
      </c>
      <c r="O620" s="95" t="s">
        <v>31</v>
      </c>
      <c r="P620" s="95" t="s">
        <v>2083</v>
      </c>
      <c r="Q620" s="95" t="s">
        <v>31</v>
      </c>
      <c r="R620" s="95" t="s">
        <v>2277</v>
      </c>
      <c r="S620" s="93">
        <v>42704</v>
      </c>
      <c r="T620" s="93">
        <v>42704</v>
      </c>
      <c r="U620" s="95" t="s">
        <v>2061</v>
      </c>
      <c r="V620" s="95" t="s">
        <v>31</v>
      </c>
    </row>
    <row r="621" spans="1:22" ht="15.75" x14ac:dyDescent="0.3">
      <c r="A621" s="95" t="s">
        <v>370</v>
      </c>
      <c r="B621" s="95" t="s">
        <v>2032</v>
      </c>
      <c r="C621" s="95" t="s">
        <v>1879</v>
      </c>
      <c r="D621" s="95" t="s">
        <v>1880</v>
      </c>
      <c r="E621" s="95" t="s">
        <v>2038</v>
      </c>
      <c r="F621" s="95" t="s">
        <v>2070</v>
      </c>
      <c r="G621" s="95" t="s">
        <v>31</v>
      </c>
      <c r="H621" s="95" t="s">
        <v>1883</v>
      </c>
      <c r="I621" s="95" t="s">
        <v>1880</v>
      </c>
      <c r="J621" s="95" t="s">
        <v>1884</v>
      </c>
      <c r="K621" s="95" t="s">
        <v>1885</v>
      </c>
      <c r="L621" s="97">
        <v>182.92</v>
      </c>
      <c r="M621" s="95" t="s">
        <v>1886</v>
      </c>
      <c r="N621" s="95" t="s">
        <v>2284</v>
      </c>
      <c r="O621" s="95" t="s">
        <v>31</v>
      </c>
      <c r="P621" s="95" t="s">
        <v>2072</v>
      </c>
      <c r="Q621" s="95" t="s">
        <v>31</v>
      </c>
      <c r="R621" s="95" t="s">
        <v>2285</v>
      </c>
      <c r="S621" s="93">
        <v>42704</v>
      </c>
      <c r="T621" s="93">
        <v>42704</v>
      </c>
      <c r="U621" s="95" t="s">
        <v>2061</v>
      </c>
      <c r="V621" s="95" t="s">
        <v>31</v>
      </c>
    </row>
    <row r="622" spans="1:22" ht="15.75" x14ac:dyDescent="0.3">
      <c r="A622" s="95" t="s">
        <v>370</v>
      </c>
      <c r="B622" s="95" t="s">
        <v>2032</v>
      </c>
      <c r="C622" s="95" t="s">
        <v>1879</v>
      </c>
      <c r="D622" s="95" t="s">
        <v>1880</v>
      </c>
      <c r="E622" s="95" t="s">
        <v>2038</v>
      </c>
      <c r="F622" s="95" t="s">
        <v>2070</v>
      </c>
      <c r="G622" s="95" t="s">
        <v>31</v>
      </c>
      <c r="H622" s="95" t="s">
        <v>1883</v>
      </c>
      <c r="I622" s="95" t="s">
        <v>1880</v>
      </c>
      <c r="J622" s="95" t="s">
        <v>1884</v>
      </c>
      <c r="K622" s="95" t="s">
        <v>1885</v>
      </c>
      <c r="L622" s="97">
        <v>182.68</v>
      </c>
      <c r="M622" s="95" t="s">
        <v>1886</v>
      </c>
      <c r="N622" s="95" t="s">
        <v>2294</v>
      </c>
      <c r="O622" s="95" t="s">
        <v>31</v>
      </c>
      <c r="P622" s="95" t="s">
        <v>2072</v>
      </c>
      <c r="Q622" s="95" t="s">
        <v>31</v>
      </c>
      <c r="R622" s="95" t="s">
        <v>2295</v>
      </c>
      <c r="S622" s="93">
        <v>42704</v>
      </c>
      <c r="T622" s="93">
        <v>42704</v>
      </c>
      <c r="U622" s="95" t="s">
        <v>2296</v>
      </c>
      <c r="V622" s="95" t="s">
        <v>31</v>
      </c>
    </row>
    <row r="623" spans="1:22" ht="15.75" x14ac:dyDescent="0.3">
      <c r="A623" s="95" t="s">
        <v>370</v>
      </c>
      <c r="B623" s="95" t="s">
        <v>2032</v>
      </c>
      <c r="C623" s="95" t="s">
        <v>1879</v>
      </c>
      <c r="D623" s="95" t="s">
        <v>1880</v>
      </c>
      <c r="E623" s="95" t="s">
        <v>2038</v>
      </c>
      <c r="F623" s="95" t="s">
        <v>2070</v>
      </c>
      <c r="G623" s="95" t="s">
        <v>31</v>
      </c>
      <c r="H623" s="95" t="s">
        <v>1883</v>
      </c>
      <c r="I623" s="95" t="s">
        <v>1880</v>
      </c>
      <c r="J623" s="95" t="s">
        <v>1884</v>
      </c>
      <c r="K623" s="95" t="s">
        <v>1885</v>
      </c>
      <c r="L623" s="97">
        <v>182.68</v>
      </c>
      <c r="M623" s="95" t="s">
        <v>1886</v>
      </c>
      <c r="N623" s="95" t="s">
        <v>2297</v>
      </c>
      <c r="O623" s="95" t="s">
        <v>31</v>
      </c>
      <c r="P623" s="95" t="s">
        <v>2072</v>
      </c>
      <c r="Q623" s="95" t="s">
        <v>31</v>
      </c>
      <c r="R623" s="95" t="s">
        <v>2298</v>
      </c>
      <c r="S623" s="93">
        <v>42704</v>
      </c>
      <c r="T623" s="93">
        <v>42704</v>
      </c>
      <c r="U623" s="95" t="s">
        <v>2296</v>
      </c>
      <c r="V623" s="95" t="s">
        <v>31</v>
      </c>
    </row>
    <row r="624" spans="1:22" ht="15.75" x14ac:dyDescent="0.3">
      <c r="A624" s="95" t="s">
        <v>370</v>
      </c>
      <c r="B624" s="95" t="s">
        <v>2032</v>
      </c>
      <c r="C624" s="95" t="s">
        <v>1879</v>
      </c>
      <c r="D624" s="95" t="s">
        <v>1880</v>
      </c>
      <c r="E624" s="95" t="s">
        <v>2038</v>
      </c>
      <c r="F624" s="95" t="s">
        <v>2123</v>
      </c>
      <c r="G624" s="95" t="s">
        <v>31</v>
      </c>
      <c r="H624" s="95" t="s">
        <v>1883</v>
      </c>
      <c r="I624" s="95" t="s">
        <v>1880</v>
      </c>
      <c r="J624" s="95" t="s">
        <v>1884</v>
      </c>
      <c r="K624" s="95" t="s">
        <v>1885</v>
      </c>
      <c r="L624" s="96">
        <v>66444.679999999993</v>
      </c>
      <c r="M624" s="95" t="s">
        <v>1886</v>
      </c>
      <c r="N624" s="95" t="s">
        <v>2321</v>
      </c>
      <c r="O624" s="95" t="s">
        <v>31</v>
      </c>
      <c r="P624" s="95" t="s">
        <v>2125</v>
      </c>
      <c r="Q624" s="95" t="s">
        <v>31</v>
      </c>
      <c r="R624" s="95" t="s">
        <v>2322</v>
      </c>
      <c r="S624" s="93">
        <v>42490</v>
      </c>
      <c r="T624" s="93">
        <v>42490</v>
      </c>
      <c r="U624" s="95" t="s">
        <v>2061</v>
      </c>
      <c r="V624" s="95" t="s">
        <v>31</v>
      </c>
    </row>
    <row r="625" spans="1:22" ht="15.75" x14ac:dyDescent="0.3">
      <c r="A625" s="95" t="s">
        <v>370</v>
      </c>
      <c r="B625" s="95" t="s">
        <v>2032</v>
      </c>
      <c r="C625" s="95" t="s">
        <v>1879</v>
      </c>
      <c r="D625" s="95" t="s">
        <v>1880</v>
      </c>
      <c r="E625" s="95" t="s">
        <v>2038</v>
      </c>
      <c r="F625" s="95" t="s">
        <v>2123</v>
      </c>
      <c r="G625" s="95" t="s">
        <v>31</v>
      </c>
      <c r="H625" s="95" t="s">
        <v>1883</v>
      </c>
      <c r="I625" s="95" t="s">
        <v>1880</v>
      </c>
      <c r="J625" s="95" t="s">
        <v>1884</v>
      </c>
      <c r="K625" s="95" t="s">
        <v>1885</v>
      </c>
      <c r="L625" s="96">
        <v>172.34</v>
      </c>
      <c r="M625" s="95" t="s">
        <v>1886</v>
      </c>
      <c r="N625" s="95" t="s">
        <v>2321</v>
      </c>
      <c r="O625" s="95" t="s">
        <v>31</v>
      </c>
      <c r="P625" s="95" t="s">
        <v>2125</v>
      </c>
      <c r="Q625" s="95" t="s">
        <v>31</v>
      </c>
      <c r="R625" s="95" t="s">
        <v>2322</v>
      </c>
      <c r="S625" s="93">
        <v>42521</v>
      </c>
      <c r="T625" s="93">
        <v>42521</v>
      </c>
      <c r="U625" s="95" t="s">
        <v>2061</v>
      </c>
      <c r="V625" s="95" t="s">
        <v>31</v>
      </c>
    </row>
    <row r="626" spans="1:22" ht="15.75" x14ac:dyDescent="0.3">
      <c r="A626" s="95" t="s">
        <v>370</v>
      </c>
      <c r="B626" s="95" t="s">
        <v>2032</v>
      </c>
      <c r="C626" s="95" t="s">
        <v>1879</v>
      </c>
      <c r="D626" s="95" t="s">
        <v>1880</v>
      </c>
      <c r="E626" s="95" t="s">
        <v>2038</v>
      </c>
      <c r="F626" s="95" t="s">
        <v>2123</v>
      </c>
      <c r="G626" s="95" t="s">
        <v>31</v>
      </c>
      <c r="H626" s="95" t="s">
        <v>1883</v>
      </c>
      <c r="I626" s="95" t="s">
        <v>1880</v>
      </c>
      <c r="J626" s="95" t="s">
        <v>1884</v>
      </c>
      <c r="K626" s="95" t="s">
        <v>1885</v>
      </c>
      <c r="L626" s="96">
        <v>439.57</v>
      </c>
      <c r="M626" s="95" t="s">
        <v>1886</v>
      </c>
      <c r="N626" s="95" t="s">
        <v>2321</v>
      </c>
      <c r="O626" s="95" t="s">
        <v>31</v>
      </c>
      <c r="P626" s="95" t="s">
        <v>2125</v>
      </c>
      <c r="Q626" s="95" t="s">
        <v>31</v>
      </c>
      <c r="R626" s="95" t="s">
        <v>2322</v>
      </c>
      <c r="S626" s="93">
        <v>42551</v>
      </c>
      <c r="T626" s="93">
        <v>42551</v>
      </c>
      <c r="U626" s="95" t="s">
        <v>2061</v>
      </c>
      <c r="V626" s="95" t="s">
        <v>31</v>
      </c>
    </row>
    <row r="627" spans="1:22" ht="15.75" x14ac:dyDescent="0.3">
      <c r="A627" s="95" t="s">
        <v>370</v>
      </c>
      <c r="B627" s="95" t="s">
        <v>2032</v>
      </c>
      <c r="C627" s="95" t="s">
        <v>1879</v>
      </c>
      <c r="D627" s="95" t="s">
        <v>1880</v>
      </c>
      <c r="E627" s="95" t="s">
        <v>2038</v>
      </c>
      <c r="F627" s="95" t="s">
        <v>2123</v>
      </c>
      <c r="G627" s="95" t="s">
        <v>31</v>
      </c>
      <c r="H627" s="95" t="s">
        <v>1883</v>
      </c>
      <c r="I627" s="95" t="s">
        <v>1880</v>
      </c>
      <c r="J627" s="95" t="s">
        <v>1884</v>
      </c>
      <c r="K627" s="95" t="s">
        <v>1885</v>
      </c>
      <c r="L627" s="96">
        <v>2.37</v>
      </c>
      <c r="M627" s="95" t="s">
        <v>1886</v>
      </c>
      <c r="N627" s="95" t="s">
        <v>2321</v>
      </c>
      <c r="O627" s="95" t="s">
        <v>31</v>
      </c>
      <c r="P627" s="95" t="s">
        <v>2125</v>
      </c>
      <c r="Q627" s="95" t="s">
        <v>31</v>
      </c>
      <c r="R627" s="95" t="s">
        <v>2322</v>
      </c>
      <c r="S627" s="93">
        <v>42582</v>
      </c>
      <c r="T627" s="93">
        <v>42582</v>
      </c>
      <c r="U627" s="95" t="s">
        <v>2061</v>
      </c>
      <c r="V627" s="95" t="s">
        <v>31</v>
      </c>
    </row>
    <row r="628" spans="1:22" ht="15.75" x14ac:dyDescent="0.3">
      <c r="A628" s="95" t="s">
        <v>370</v>
      </c>
      <c r="B628" s="95" t="s">
        <v>2032</v>
      </c>
      <c r="C628" s="95" t="s">
        <v>1879</v>
      </c>
      <c r="D628" s="95" t="s">
        <v>1880</v>
      </c>
      <c r="E628" s="95" t="s">
        <v>2038</v>
      </c>
      <c r="F628" s="95" t="s">
        <v>2123</v>
      </c>
      <c r="G628" s="95" t="s">
        <v>31</v>
      </c>
      <c r="H628" s="95" t="s">
        <v>1883</v>
      </c>
      <c r="I628" s="95" t="s">
        <v>1880</v>
      </c>
      <c r="J628" s="95" t="s">
        <v>1884</v>
      </c>
      <c r="K628" s="95" t="s">
        <v>1885</v>
      </c>
      <c r="L628" s="96">
        <v>1670.08</v>
      </c>
      <c r="M628" s="95" t="s">
        <v>1886</v>
      </c>
      <c r="N628" s="95" t="s">
        <v>2321</v>
      </c>
      <c r="O628" s="95" t="s">
        <v>31</v>
      </c>
      <c r="P628" s="95" t="s">
        <v>2125</v>
      </c>
      <c r="Q628" s="95" t="s">
        <v>31</v>
      </c>
      <c r="R628" s="95" t="s">
        <v>2322</v>
      </c>
      <c r="S628" s="93">
        <v>42613</v>
      </c>
      <c r="T628" s="93">
        <v>42613</v>
      </c>
      <c r="U628" s="95" t="s">
        <v>2061</v>
      </c>
      <c r="V628" s="95" t="s">
        <v>31</v>
      </c>
    </row>
    <row r="629" spans="1:22" ht="15.75" x14ac:dyDescent="0.3">
      <c r="A629" s="95" t="s">
        <v>370</v>
      </c>
      <c r="B629" s="95" t="s">
        <v>2032</v>
      </c>
      <c r="C629" s="95" t="s">
        <v>1879</v>
      </c>
      <c r="D629" s="95" t="s">
        <v>1880</v>
      </c>
      <c r="E629" s="95" t="s">
        <v>2038</v>
      </c>
      <c r="F629" s="95" t="s">
        <v>2104</v>
      </c>
      <c r="G629" s="95" t="s">
        <v>31</v>
      </c>
      <c r="H629" s="95" t="s">
        <v>1883</v>
      </c>
      <c r="I629" s="95" t="s">
        <v>1880</v>
      </c>
      <c r="J629" s="95" t="s">
        <v>1884</v>
      </c>
      <c r="K629" s="95" t="s">
        <v>1885</v>
      </c>
      <c r="L629" s="97">
        <v>181.4</v>
      </c>
      <c r="M629" s="95" t="s">
        <v>1886</v>
      </c>
      <c r="N629" s="95" t="s">
        <v>2127</v>
      </c>
      <c r="O629" s="95" t="s">
        <v>31</v>
      </c>
      <c r="P629" s="95" t="s">
        <v>2106</v>
      </c>
      <c r="Q629" s="95" t="s">
        <v>31</v>
      </c>
      <c r="R629" s="95" t="s">
        <v>2128</v>
      </c>
      <c r="S629" s="93">
        <v>42916</v>
      </c>
      <c r="T629" s="93">
        <v>42916</v>
      </c>
      <c r="U629" s="95" t="s">
        <v>2043</v>
      </c>
      <c r="V629" s="95" t="s">
        <v>31</v>
      </c>
    </row>
    <row r="630" spans="1:22" ht="15.75" x14ac:dyDescent="0.3">
      <c r="A630" s="95" t="s">
        <v>370</v>
      </c>
      <c r="B630" s="95" t="s">
        <v>2032</v>
      </c>
      <c r="C630" s="95" t="s">
        <v>1879</v>
      </c>
      <c r="D630" s="95" t="s">
        <v>1880</v>
      </c>
      <c r="E630" s="95" t="s">
        <v>2038</v>
      </c>
      <c r="F630" s="95" t="s">
        <v>2104</v>
      </c>
      <c r="G630" s="95" t="s">
        <v>31</v>
      </c>
      <c r="H630" s="95" t="s">
        <v>1883</v>
      </c>
      <c r="I630" s="95" t="s">
        <v>1880</v>
      </c>
      <c r="J630" s="95" t="s">
        <v>1884</v>
      </c>
      <c r="K630" s="95" t="s">
        <v>1885</v>
      </c>
      <c r="L630" s="97">
        <v>181.4</v>
      </c>
      <c r="M630" s="95" t="s">
        <v>1886</v>
      </c>
      <c r="N630" s="95" t="s">
        <v>2129</v>
      </c>
      <c r="O630" s="95" t="s">
        <v>31</v>
      </c>
      <c r="P630" s="95" t="s">
        <v>2106</v>
      </c>
      <c r="Q630" s="95" t="s">
        <v>31</v>
      </c>
      <c r="R630" s="95" t="s">
        <v>2130</v>
      </c>
      <c r="S630" s="93">
        <v>42916</v>
      </c>
      <c r="T630" s="93">
        <v>42916</v>
      </c>
      <c r="U630" s="95" t="s">
        <v>2043</v>
      </c>
      <c r="V630" s="95" t="s">
        <v>31</v>
      </c>
    </row>
    <row r="631" spans="1:22" ht="15.75" x14ac:dyDescent="0.3">
      <c r="A631" s="95" t="s">
        <v>370</v>
      </c>
      <c r="B631" s="95" t="s">
        <v>2032</v>
      </c>
      <c r="C631" s="95" t="s">
        <v>1879</v>
      </c>
      <c r="D631" s="95" t="s">
        <v>1880</v>
      </c>
      <c r="E631" s="95" t="s">
        <v>2038</v>
      </c>
      <c r="F631" s="95" t="s">
        <v>2104</v>
      </c>
      <c r="G631" s="95" t="s">
        <v>31</v>
      </c>
      <c r="H631" s="95" t="s">
        <v>1883</v>
      </c>
      <c r="I631" s="95" t="s">
        <v>1880</v>
      </c>
      <c r="J631" s="95" t="s">
        <v>1884</v>
      </c>
      <c r="K631" s="95" t="s">
        <v>1885</v>
      </c>
      <c r="L631" s="97">
        <v>181.4</v>
      </c>
      <c r="M631" s="95" t="s">
        <v>1886</v>
      </c>
      <c r="N631" s="95" t="s">
        <v>2133</v>
      </c>
      <c r="O631" s="95" t="s">
        <v>31</v>
      </c>
      <c r="P631" s="95" t="s">
        <v>2106</v>
      </c>
      <c r="Q631" s="95" t="s">
        <v>31</v>
      </c>
      <c r="R631" s="95" t="s">
        <v>2134</v>
      </c>
      <c r="S631" s="93">
        <v>42916</v>
      </c>
      <c r="T631" s="93">
        <v>42916</v>
      </c>
      <c r="U631" s="95" t="s">
        <v>2043</v>
      </c>
      <c r="V631" s="95" t="s">
        <v>31</v>
      </c>
    </row>
    <row r="632" spans="1:22" ht="15.75" x14ac:dyDescent="0.3">
      <c r="A632" s="95" t="s">
        <v>370</v>
      </c>
      <c r="B632" s="95" t="s">
        <v>2032</v>
      </c>
      <c r="C632" s="95" t="s">
        <v>1879</v>
      </c>
      <c r="D632" s="95" t="s">
        <v>1880</v>
      </c>
      <c r="E632" s="95" t="s">
        <v>2038</v>
      </c>
      <c r="F632" s="95" t="s">
        <v>2104</v>
      </c>
      <c r="G632" s="95" t="s">
        <v>31</v>
      </c>
      <c r="H632" s="95" t="s">
        <v>1883</v>
      </c>
      <c r="I632" s="95" t="s">
        <v>1880</v>
      </c>
      <c r="J632" s="95" t="s">
        <v>1884</v>
      </c>
      <c r="K632" s="95" t="s">
        <v>1885</v>
      </c>
      <c r="L632" s="97">
        <v>181.4</v>
      </c>
      <c r="M632" s="95" t="s">
        <v>1886</v>
      </c>
      <c r="N632" s="95" t="s">
        <v>2135</v>
      </c>
      <c r="O632" s="95" t="s">
        <v>31</v>
      </c>
      <c r="P632" s="95" t="s">
        <v>2106</v>
      </c>
      <c r="Q632" s="95" t="s">
        <v>31</v>
      </c>
      <c r="R632" s="95" t="s">
        <v>2136</v>
      </c>
      <c r="S632" s="93">
        <v>42916</v>
      </c>
      <c r="T632" s="93">
        <v>42916</v>
      </c>
      <c r="U632" s="95" t="s">
        <v>2043</v>
      </c>
      <c r="V632" s="95" t="s">
        <v>31</v>
      </c>
    </row>
    <row r="633" spans="1:22" ht="15.75" x14ac:dyDescent="0.3">
      <c r="A633" s="95" t="s">
        <v>370</v>
      </c>
      <c r="B633" s="95" t="s">
        <v>2032</v>
      </c>
      <c r="C633" s="95" t="s">
        <v>1879</v>
      </c>
      <c r="D633" s="95" t="s">
        <v>1880</v>
      </c>
      <c r="E633" s="95" t="s">
        <v>2038</v>
      </c>
      <c r="F633" s="95" t="s">
        <v>2104</v>
      </c>
      <c r="G633" s="95" t="s">
        <v>31</v>
      </c>
      <c r="H633" s="95" t="s">
        <v>1883</v>
      </c>
      <c r="I633" s="95" t="s">
        <v>1880</v>
      </c>
      <c r="J633" s="95" t="s">
        <v>1884</v>
      </c>
      <c r="K633" s="95" t="s">
        <v>1885</v>
      </c>
      <c r="L633" s="97">
        <v>181.4</v>
      </c>
      <c r="M633" s="95" t="s">
        <v>1886</v>
      </c>
      <c r="N633" s="95" t="s">
        <v>2137</v>
      </c>
      <c r="O633" s="95" t="s">
        <v>31</v>
      </c>
      <c r="P633" s="95" t="s">
        <v>2106</v>
      </c>
      <c r="Q633" s="95" t="s">
        <v>31</v>
      </c>
      <c r="R633" s="95" t="s">
        <v>2138</v>
      </c>
      <c r="S633" s="93">
        <v>42916</v>
      </c>
      <c r="T633" s="93">
        <v>42916</v>
      </c>
      <c r="U633" s="95" t="s">
        <v>2043</v>
      </c>
      <c r="V633" s="95" t="s">
        <v>31</v>
      </c>
    </row>
    <row r="634" spans="1:22" ht="15.75" x14ac:dyDescent="0.3">
      <c r="A634" s="95" t="s">
        <v>370</v>
      </c>
      <c r="B634" s="95" t="s">
        <v>2032</v>
      </c>
      <c r="C634" s="95" t="s">
        <v>1879</v>
      </c>
      <c r="D634" s="95" t="s">
        <v>1880</v>
      </c>
      <c r="E634" s="95" t="s">
        <v>1890</v>
      </c>
      <c r="F634" s="95" t="s">
        <v>1891</v>
      </c>
      <c r="G634" s="95" t="s">
        <v>31</v>
      </c>
      <c r="H634" s="95" t="s">
        <v>1883</v>
      </c>
      <c r="I634" s="95" t="s">
        <v>1880</v>
      </c>
      <c r="J634" s="95" t="s">
        <v>1884</v>
      </c>
      <c r="K634" s="95" t="s">
        <v>1885</v>
      </c>
      <c r="L634" s="97">
        <v>181.17</v>
      </c>
      <c r="M634" s="95" t="s">
        <v>1886</v>
      </c>
      <c r="N634" s="95" t="s">
        <v>31</v>
      </c>
      <c r="O634" s="95" t="s">
        <v>31</v>
      </c>
      <c r="P634" s="95" t="s">
        <v>1893</v>
      </c>
      <c r="Q634" s="95" t="s">
        <v>31</v>
      </c>
      <c r="R634" s="95" t="s">
        <v>2185</v>
      </c>
      <c r="S634" s="93">
        <v>42825</v>
      </c>
      <c r="T634" s="93">
        <v>42825</v>
      </c>
      <c r="U634" s="95" t="s">
        <v>2061</v>
      </c>
      <c r="V634" s="95" t="s">
        <v>31</v>
      </c>
    </row>
    <row r="635" spans="1:22" ht="15.75" x14ac:dyDescent="0.3">
      <c r="A635" s="95" t="s">
        <v>370</v>
      </c>
      <c r="B635" s="95" t="s">
        <v>2032</v>
      </c>
      <c r="C635" s="95" t="s">
        <v>1879</v>
      </c>
      <c r="D635" s="95" t="s">
        <v>1880</v>
      </c>
      <c r="E635" s="95" t="s">
        <v>2038</v>
      </c>
      <c r="F635" s="95" t="s">
        <v>2123</v>
      </c>
      <c r="G635" s="95" t="s">
        <v>31</v>
      </c>
      <c r="H635" s="95" t="s">
        <v>1883</v>
      </c>
      <c r="I635" s="95" t="s">
        <v>1880</v>
      </c>
      <c r="J635" s="95" t="s">
        <v>1884</v>
      </c>
      <c r="K635" s="95" t="s">
        <v>1885</v>
      </c>
      <c r="L635" s="96">
        <v>66444.679999999993</v>
      </c>
      <c r="M635" s="95" t="s">
        <v>1886</v>
      </c>
      <c r="N635" s="95" t="s">
        <v>2323</v>
      </c>
      <c r="O635" s="95" t="s">
        <v>31</v>
      </c>
      <c r="P635" s="95" t="s">
        <v>2125</v>
      </c>
      <c r="Q635" s="95" t="s">
        <v>31</v>
      </c>
      <c r="R635" s="95" t="s">
        <v>2324</v>
      </c>
      <c r="S635" s="93">
        <v>42490</v>
      </c>
      <c r="T635" s="93">
        <v>42490</v>
      </c>
      <c r="U635" s="95" t="s">
        <v>2061</v>
      </c>
      <c r="V635" s="95" t="s">
        <v>31</v>
      </c>
    </row>
    <row r="636" spans="1:22" ht="15.75" x14ac:dyDescent="0.3">
      <c r="A636" s="95" t="s">
        <v>370</v>
      </c>
      <c r="B636" s="95" t="s">
        <v>2032</v>
      </c>
      <c r="C636" s="95" t="s">
        <v>1879</v>
      </c>
      <c r="D636" s="95" t="s">
        <v>1880</v>
      </c>
      <c r="E636" s="95" t="s">
        <v>2038</v>
      </c>
      <c r="F636" s="95" t="s">
        <v>2123</v>
      </c>
      <c r="G636" s="95" t="s">
        <v>31</v>
      </c>
      <c r="H636" s="95" t="s">
        <v>1883</v>
      </c>
      <c r="I636" s="95" t="s">
        <v>1880</v>
      </c>
      <c r="J636" s="95" t="s">
        <v>1884</v>
      </c>
      <c r="K636" s="95" t="s">
        <v>1885</v>
      </c>
      <c r="L636" s="96">
        <v>172.34</v>
      </c>
      <c r="M636" s="95" t="s">
        <v>1886</v>
      </c>
      <c r="N636" s="95" t="s">
        <v>2323</v>
      </c>
      <c r="O636" s="95" t="s">
        <v>31</v>
      </c>
      <c r="P636" s="95" t="s">
        <v>2125</v>
      </c>
      <c r="Q636" s="95" t="s">
        <v>31</v>
      </c>
      <c r="R636" s="95" t="s">
        <v>2324</v>
      </c>
      <c r="S636" s="93">
        <v>42521</v>
      </c>
      <c r="T636" s="93">
        <v>42521</v>
      </c>
      <c r="U636" s="95" t="s">
        <v>2061</v>
      </c>
      <c r="V636" s="95" t="s">
        <v>31</v>
      </c>
    </row>
    <row r="637" spans="1:22" ht="15.75" x14ac:dyDescent="0.3">
      <c r="A637" s="95" t="s">
        <v>370</v>
      </c>
      <c r="B637" s="95" t="s">
        <v>2032</v>
      </c>
      <c r="C637" s="95" t="s">
        <v>1879</v>
      </c>
      <c r="D637" s="95" t="s">
        <v>1880</v>
      </c>
      <c r="E637" s="95" t="s">
        <v>2038</v>
      </c>
      <c r="F637" s="95" t="s">
        <v>2123</v>
      </c>
      <c r="G637" s="95" t="s">
        <v>31</v>
      </c>
      <c r="H637" s="95" t="s">
        <v>1883</v>
      </c>
      <c r="I637" s="95" t="s">
        <v>1880</v>
      </c>
      <c r="J637" s="95" t="s">
        <v>1884</v>
      </c>
      <c r="K637" s="95" t="s">
        <v>1885</v>
      </c>
      <c r="L637" s="96">
        <v>439.57</v>
      </c>
      <c r="M637" s="95" t="s">
        <v>1886</v>
      </c>
      <c r="N637" s="95" t="s">
        <v>2323</v>
      </c>
      <c r="O637" s="95" t="s">
        <v>31</v>
      </c>
      <c r="P637" s="95" t="s">
        <v>2125</v>
      </c>
      <c r="Q637" s="95" t="s">
        <v>31</v>
      </c>
      <c r="R637" s="95" t="s">
        <v>2324</v>
      </c>
      <c r="S637" s="93">
        <v>42551</v>
      </c>
      <c r="T637" s="93">
        <v>42551</v>
      </c>
      <c r="U637" s="95" t="s">
        <v>2061</v>
      </c>
      <c r="V637" s="95" t="s">
        <v>31</v>
      </c>
    </row>
    <row r="638" spans="1:22" ht="15.75" x14ac:dyDescent="0.3">
      <c r="A638" s="95" t="s">
        <v>370</v>
      </c>
      <c r="B638" s="95" t="s">
        <v>2032</v>
      </c>
      <c r="C638" s="95" t="s">
        <v>1879</v>
      </c>
      <c r="D638" s="95" t="s">
        <v>1880</v>
      </c>
      <c r="E638" s="95" t="s">
        <v>2038</v>
      </c>
      <c r="F638" s="95" t="s">
        <v>2123</v>
      </c>
      <c r="G638" s="95" t="s">
        <v>31</v>
      </c>
      <c r="H638" s="95" t="s">
        <v>1883</v>
      </c>
      <c r="I638" s="95" t="s">
        <v>1880</v>
      </c>
      <c r="J638" s="95" t="s">
        <v>1884</v>
      </c>
      <c r="K638" s="95" t="s">
        <v>1885</v>
      </c>
      <c r="L638" s="96">
        <v>2.37</v>
      </c>
      <c r="M638" s="95" t="s">
        <v>1886</v>
      </c>
      <c r="N638" s="95" t="s">
        <v>2323</v>
      </c>
      <c r="O638" s="95" t="s">
        <v>31</v>
      </c>
      <c r="P638" s="95" t="s">
        <v>2125</v>
      </c>
      <c r="Q638" s="95" t="s">
        <v>31</v>
      </c>
      <c r="R638" s="95" t="s">
        <v>2324</v>
      </c>
      <c r="S638" s="93">
        <v>42582</v>
      </c>
      <c r="T638" s="93">
        <v>42582</v>
      </c>
      <c r="U638" s="95" t="s">
        <v>2061</v>
      </c>
      <c r="V638" s="95" t="s">
        <v>31</v>
      </c>
    </row>
    <row r="639" spans="1:22" ht="15.75" x14ac:dyDescent="0.3">
      <c r="A639" s="95" t="s">
        <v>370</v>
      </c>
      <c r="B639" s="95" t="s">
        <v>2032</v>
      </c>
      <c r="C639" s="95" t="s">
        <v>1879</v>
      </c>
      <c r="D639" s="95" t="s">
        <v>1880</v>
      </c>
      <c r="E639" s="95" t="s">
        <v>2038</v>
      </c>
      <c r="F639" s="95" t="s">
        <v>2123</v>
      </c>
      <c r="G639" s="95" t="s">
        <v>31</v>
      </c>
      <c r="H639" s="95" t="s">
        <v>1883</v>
      </c>
      <c r="I639" s="95" t="s">
        <v>1880</v>
      </c>
      <c r="J639" s="95" t="s">
        <v>1884</v>
      </c>
      <c r="K639" s="95" t="s">
        <v>1885</v>
      </c>
      <c r="L639" s="96">
        <v>1670.08</v>
      </c>
      <c r="M639" s="95" t="s">
        <v>1886</v>
      </c>
      <c r="N639" s="95" t="s">
        <v>2323</v>
      </c>
      <c r="O639" s="95" t="s">
        <v>31</v>
      </c>
      <c r="P639" s="95" t="s">
        <v>2125</v>
      </c>
      <c r="Q639" s="95" t="s">
        <v>31</v>
      </c>
      <c r="R639" s="95" t="s">
        <v>2324</v>
      </c>
      <c r="S639" s="93">
        <v>42613</v>
      </c>
      <c r="T639" s="93">
        <v>42613</v>
      </c>
      <c r="U639" s="95" t="s">
        <v>2061</v>
      </c>
      <c r="V639" s="95" t="s">
        <v>31</v>
      </c>
    </row>
    <row r="640" spans="1:22" ht="15.75" x14ac:dyDescent="0.3">
      <c r="A640" s="95" t="s">
        <v>370</v>
      </c>
      <c r="B640" s="95" t="s">
        <v>2032</v>
      </c>
      <c r="C640" s="95" t="s">
        <v>1879</v>
      </c>
      <c r="D640" s="95" t="s">
        <v>1880</v>
      </c>
      <c r="E640" s="95" t="s">
        <v>2038</v>
      </c>
      <c r="F640" s="95" t="s">
        <v>2054</v>
      </c>
      <c r="G640" s="95" t="s">
        <v>31</v>
      </c>
      <c r="H640" s="95" t="s">
        <v>1883</v>
      </c>
      <c r="I640" s="95" t="s">
        <v>1880</v>
      </c>
      <c r="J640" s="95" t="s">
        <v>1884</v>
      </c>
      <c r="K640" s="95" t="s">
        <v>1885</v>
      </c>
      <c r="L640" s="97">
        <v>178.95</v>
      </c>
      <c r="M640" s="95" t="s">
        <v>1886</v>
      </c>
      <c r="N640" s="95" t="s">
        <v>2076</v>
      </c>
      <c r="O640" s="95" t="s">
        <v>31</v>
      </c>
      <c r="P640" s="95" t="s">
        <v>2056</v>
      </c>
      <c r="Q640" s="95" t="s">
        <v>31</v>
      </c>
      <c r="R640" s="95" t="s">
        <v>2077</v>
      </c>
      <c r="S640" s="93">
        <v>43008</v>
      </c>
      <c r="T640" s="93">
        <v>43008</v>
      </c>
      <c r="U640" s="95" t="s">
        <v>2043</v>
      </c>
      <c r="V640" s="95" t="s">
        <v>31</v>
      </c>
    </row>
    <row r="641" spans="1:22" ht="15.75" x14ac:dyDescent="0.3">
      <c r="A641" s="95" t="s">
        <v>370</v>
      </c>
      <c r="B641" s="95" t="s">
        <v>2032</v>
      </c>
      <c r="C641" s="95" t="s">
        <v>1879</v>
      </c>
      <c r="D641" s="95" t="s">
        <v>1880</v>
      </c>
      <c r="E641" s="95" t="s">
        <v>2038</v>
      </c>
      <c r="F641" s="95" t="s">
        <v>2054</v>
      </c>
      <c r="G641" s="95" t="s">
        <v>31</v>
      </c>
      <c r="H641" s="95" t="s">
        <v>1883</v>
      </c>
      <c r="I641" s="95" t="s">
        <v>1880</v>
      </c>
      <c r="J641" s="95" t="s">
        <v>1884</v>
      </c>
      <c r="K641" s="95" t="s">
        <v>1885</v>
      </c>
      <c r="L641" s="97">
        <v>178.95</v>
      </c>
      <c r="M641" s="95" t="s">
        <v>1886</v>
      </c>
      <c r="N641" s="95" t="s">
        <v>2080</v>
      </c>
      <c r="O641" s="95" t="s">
        <v>31</v>
      </c>
      <c r="P641" s="95" t="s">
        <v>2056</v>
      </c>
      <c r="Q641" s="95" t="s">
        <v>31</v>
      </c>
      <c r="R641" s="95" t="s">
        <v>2081</v>
      </c>
      <c r="S641" s="93">
        <v>43008</v>
      </c>
      <c r="T641" s="93">
        <v>43008</v>
      </c>
      <c r="U641" s="95" t="s">
        <v>2043</v>
      </c>
      <c r="V641" s="95" t="s">
        <v>31</v>
      </c>
    </row>
    <row r="642" spans="1:22" ht="15.75" x14ac:dyDescent="0.3">
      <c r="A642" s="95" t="s">
        <v>370</v>
      </c>
      <c r="B642" s="95" t="s">
        <v>2032</v>
      </c>
      <c r="C642" s="95" t="s">
        <v>1879</v>
      </c>
      <c r="D642" s="95" t="s">
        <v>1880</v>
      </c>
      <c r="E642" s="95" t="s">
        <v>2038</v>
      </c>
      <c r="F642" s="95" t="s">
        <v>2082</v>
      </c>
      <c r="G642" s="95" t="s">
        <v>31</v>
      </c>
      <c r="H642" s="95" t="s">
        <v>1883</v>
      </c>
      <c r="I642" s="95" t="s">
        <v>1880</v>
      </c>
      <c r="J642" s="95" t="s">
        <v>1884</v>
      </c>
      <c r="K642" s="95" t="s">
        <v>1885</v>
      </c>
      <c r="L642" s="97">
        <v>175.44</v>
      </c>
      <c r="M642" s="95" t="s">
        <v>1886</v>
      </c>
      <c r="N642" s="95" t="s">
        <v>31</v>
      </c>
      <c r="O642" s="95" t="s">
        <v>31</v>
      </c>
      <c r="P642" s="95" t="s">
        <v>2083</v>
      </c>
      <c r="Q642" s="95" t="s">
        <v>31</v>
      </c>
      <c r="R642" s="95" t="s">
        <v>2084</v>
      </c>
      <c r="S642" s="93">
        <v>43008</v>
      </c>
      <c r="T642" s="93">
        <v>43008</v>
      </c>
      <c r="U642" s="95" t="s">
        <v>2043</v>
      </c>
      <c r="V642" s="95" t="s">
        <v>31</v>
      </c>
    </row>
    <row r="643" spans="1:22" ht="15.75" x14ac:dyDescent="0.3">
      <c r="A643" s="95" t="s">
        <v>370</v>
      </c>
      <c r="B643" s="95" t="s">
        <v>2032</v>
      </c>
      <c r="C643" s="95" t="s">
        <v>1879</v>
      </c>
      <c r="D643" s="95" t="s">
        <v>1880</v>
      </c>
      <c r="E643" s="95" t="s">
        <v>2038</v>
      </c>
      <c r="F643" s="95" t="s">
        <v>2062</v>
      </c>
      <c r="G643" s="95" t="s">
        <v>31</v>
      </c>
      <c r="H643" s="95" t="s">
        <v>1883</v>
      </c>
      <c r="I643" s="95" t="s">
        <v>1880</v>
      </c>
      <c r="J643" s="95" t="s">
        <v>1884</v>
      </c>
      <c r="K643" s="95" t="s">
        <v>1885</v>
      </c>
      <c r="L643" s="97">
        <v>172.65</v>
      </c>
      <c r="M643" s="95" t="s">
        <v>1886</v>
      </c>
      <c r="N643" s="95" t="s">
        <v>2292</v>
      </c>
      <c r="O643" s="95" t="s">
        <v>31</v>
      </c>
      <c r="P643" s="95" t="s">
        <v>2064</v>
      </c>
      <c r="Q643" s="95" t="s">
        <v>31</v>
      </c>
      <c r="R643" s="95" t="s">
        <v>2293</v>
      </c>
      <c r="S643" s="93">
        <v>42674</v>
      </c>
      <c r="T643" s="93">
        <v>42674</v>
      </c>
      <c r="U643" s="95" t="s">
        <v>2061</v>
      </c>
      <c r="V643" s="95" t="s">
        <v>31</v>
      </c>
    </row>
    <row r="644" spans="1:22" ht="15.75" x14ac:dyDescent="0.3">
      <c r="A644" s="95" t="s">
        <v>370</v>
      </c>
      <c r="B644" s="95" t="s">
        <v>2032</v>
      </c>
      <c r="C644" s="95" t="s">
        <v>1879</v>
      </c>
      <c r="D644" s="95" t="s">
        <v>1880</v>
      </c>
      <c r="E644" s="95" t="s">
        <v>2038</v>
      </c>
      <c r="F644" s="95" t="s">
        <v>2062</v>
      </c>
      <c r="G644" s="95" t="s">
        <v>31</v>
      </c>
      <c r="H644" s="95" t="s">
        <v>1883</v>
      </c>
      <c r="I644" s="95" t="s">
        <v>1880</v>
      </c>
      <c r="J644" s="95" t="s">
        <v>1884</v>
      </c>
      <c r="K644" s="95" t="s">
        <v>1885</v>
      </c>
      <c r="L644" s="97">
        <v>172.65</v>
      </c>
      <c r="M644" s="95" t="s">
        <v>1886</v>
      </c>
      <c r="N644" s="95" t="s">
        <v>2299</v>
      </c>
      <c r="O644" s="95" t="s">
        <v>31</v>
      </c>
      <c r="P644" s="95" t="s">
        <v>2064</v>
      </c>
      <c r="Q644" s="95" t="s">
        <v>31</v>
      </c>
      <c r="R644" s="95" t="s">
        <v>2300</v>
      </c>
      <c r="S644" s="93">
        <v>42674</v>
      </c>
      <c r="T644" s="93">
        <v>42674</v>
      </c>
      <c r="U644" s="95" t="s">
        <v>2061</v>
      </c>
      <c r="V644" s="95" t="s">
        <v>31</v>
      </c>
    </row>
    <row r="645" spans="1:22" ht="15.75" x14ac:dyDescent="0.3">
      <c r="A645" s="95" t="s">
        <v>370</v>
      </c>
      <c r="B645" s="95" t="s">
        <v>2032</v>
      </c>
      <c r="C645" s="95" t="s">
        <v>1879</v>
      </c>
      <c r="D645" s="95" t="s">
        <v>1880</v>
      </c>
      <c r="E645" s="95" t="s">
        <v>2038</v>
      </c>
      <c r="F645" s="95" t="s">
        <v>2062</v>
      </c>
      <c r="G645" s="95" t="s">
        <v>31</v>
      </c>
      <c r="H645" s="95" t="s">
        <v>1883</v>
      </c>
      <c r="I645" s="95" t="s">
        <v>1880</v>
      </c>
      <c r="J645" s="95" t="s">
        <v>1884</v>
      </c>
      <c r="K645" s="95" t="s">
        <v>1885</v>
      </c>
      <c r="L645" s="97">
        <v>172.65</v>
      </c>
      <c r="M645" s="95" t="s">
        <v>1886</v>
      </c>
      <c r="N645" s="95" t="s">
        <v>2307</v>
      </c>
      <c r="O645" s="95" t="s">
        <v>31</v>
      </c>
      <c r="P645" s="95" t="s">
        <v>2064</v>
      </c>
      <c r="Q645" s="95" t="s">
        <v>31</v>
      </c>
      <c r="R645" s="95" t="s">
        <v>2308</v>
      </c>
      <c r="S645" s="93">
        <v>42674</v>
      </c>
      <c r="T645" s="93">
        <v>42674</v>
      </c>
      <c r="U645" s="95" t="s">
        <v>2061</v>
      </c>
      <c r="V645" s="95" t="s">
        <v>31</v>
      </c>
    </row>
    <row r="646" spans="1:22" ht="15.75" x14ac:dyDescent="0.3">
      <c r="A646" s="95" t="s">
        <v>370</v>
      </c>
      <c r="B646" s="95" t="s">
        <v>2032</v>
      </c>
      <c r="C646" s="95" t="s">
        <v>1879</v>
      </c>
      <c r="D646" s="95" t="s">
        <v>1880</v>
      </c>
      <c r="E646" s="95" t="s">
        <v>2038</v>
      </c>
      <c r="F646" s="95" t="s">
        <v>2123</v>
      </c>
      <c r="G646" s="95" t="s">
        <v>31</v>
      </c>
      <c r="H646" s="95" t="s">
        <v>1883</v>
      </c>
      <c r="I646" s="95" t="s">
        <v>1880</v>
      </c>
      <c r="J646" s="95" t="s">
        <v>1884</v>
      </c>
      <c r="K646" s="95" t="s">
        <v>1885</v>
      </c>
      <c r="L646" s="96">
        <v>66444.679999999993</v>
      </c>
      <c r="M646" s="95" t="s">
        <v>1886</v>
      </c>
      <c r="N646" s="95" t="s">
        <v>2325</v>
      </c>
      <c r="O646" s="95" t="s">
        <v>31</v>
      </c>
      <c r="P646" s="95" t="s">
        <v>2125</v>
      </c>
      <c r="Q646" s="95" t="s">
        <v>31</v>
      </c>
      <c r="R646" s="95" t="s">
        <v>2326</v>
      </c>
      <c r="S646" s="93">
        <v>42490</v>
      </c>
      <c r="T646" s="93">
        <v>42490</v>
      </c>
      <c r="U646" s="95" t="s">
        <v>2061</v>
      </c>
      <c r="V646" s="95" t="s">
        <v>31</v>
      </c>
    </row>
    <row r="647" spans="1:22" ht="15.75" x14ac:dyDescent="0.3">
      <c r="A647" s="95" t="s">
        <v>370</v>
      </c>
      <c r="B647" s="95" t="s">
        <v>2032</v>
      </c>
      <c r="C647" s="95" t="s">
        <v>1879</v>
      </c>
      <c r="D647" s="95" t="s">
        <v>1880</v>
      </c>
      <c r="E647" s="95" t="s">
        <v>2038</v>
      </c>
      <c r="F647" s="95" t="s">
        <v>2123</v>
      </c>
      <c r="G647" s="95" t="s">
        <v>31</v>
      </c>
      <c r="H647" s="95" t="s">
        <v>1883</v>
      </c>
      <c r="I647" s="95" t="s">
        <v>1880</v>
      </c>
      <c r="J647" s="95" t="s">
        <v>1884</v>
      </c>
      <c r="K647" s="95" t="s">
        <v>1885</v>
      </c>
      <c r="L647" s="96">
        <v>172.34</v>
      </c>
      <c r="M647" s="95" t="s">
        <v>1886</v>
      </c>
      <c r="N647" s="95" t="s">
        <v>2325</v>
      </c>
      <c r="O647" s="95" t="s">
        <v>31</v>
      </c>
      <c r="P647" s="95" t="s">
        <v>2125</v>
      </c>
      <c r="Q647" s="95" t="s">
        <v>31</v>
      </c>
      <c r="R647" s="95" t="s">
        <v>2326</v>
      </c>
      <c r="S647" s="93">
        <v>42521</v>
      </c>
      <c r="T647" s="93">
        <v>42521</v>
      </c>
      <c r="U647" s="95" t="s">
        <v>2061</v>
      </c>
      <c r="V647" s="95" t="s">
        <v>31</v>
      </c>
    </row>
    <row r="648" spans="1:22" ht="15.75" x14ac:dyDescent="0.3">
      <c r="A648" s="95" t="s">
        <v>370</v>
      </c>
      <c r="B648" s="95" t="s">
        <v>2032</v>
      </c>
      <c r="C648" s="95" t="s">
        <v>1879</v>
      </c>
      <c r="D648" s="95" t="s">
        <v>1880</v>
      </c>
      <c r="E648" s="95" t="s">
        <v>2038</v>
      </c>
      <c r="F648" s="95" t="s">
        <v>2123</v>
      </c>
      <c r="G648" s="95" t="s">
        <v>31</v>
      </c>
      <c r="H648" s="95" t="s">
        <v>1883</v>
      </c>
      <c r="I648" s="95" t="s">
        <v>1880</v>
      </c>
      <c r="J648" s="95" t="s">
        <v>1884</v>
      </c>
      <c r="K648" s="95" t="s">
        <v>1885</v>
      </c>
      <c r="L648" s="96">
        <v>439.57</v>
      </c>
      <c r="M648" s="95" t="s">
        <v>1886</v>
      </c>
      <c r="N648" s="95" t="s">
        <v>2325</v>
      </c>
      <c r="O648" s="95" t="s">
        <v>31</v>
      </c>
      <c r="P648" s="95" t="s">
        <v>2125</v>
      </c>
      <c r="Q648" s="95" t="s">
        <v>31</v>
      </c>
      <c r="R648" s="95" t="s">
        <v>2326</v>
      </c>
      <c r="S648" s="93">
        <v>42551</v>
      </c>
      <c r="T648" s="93">
        <v>42551</v>
      </c>
      <c r="U648" s="95" t="s">
        <v>2061</v>
      </c>
      <c r="V648" s="95" t="s">
        <v>31</v>
      </c>
    </row>
    <row r="649" spans="1:22" ht="15.75" x14ac:dyDescent="0.3">
      <c r="A649" s="95" t="s">
        <v>370</v>
      </c>
      <c r="B649" s="95" t="s">
        <v>2032</v>
      </c>
      <c r="C649" s="95" t="s">
        <v>1879</v>
      </c>
      <c r="D649" s="95" t="s">
        <v>1880</v>
      </c>
      <c r="E649" s="95" t="s">
        <v>2038</v>
      </c>
      <c r="F649" s="95" t="s">
        <v>2123</v>
      </c>
      <c r="G649" s="95" t="s">
        <v>31</v>
      </c>
      <c r="H649" s="95" t="s">
        <v>1883</v>
      </c>
      <c r="I649" s="95" t="s">
        <v>1880</v>
      </c>
      <c r="J649" s="95" t="s">
        <v>1884</v>
      </c>
      <c r="K649" s="95" t="s">
        <v>1885</v>
      </c>
      <c r="L649" s="96">
        <v>2.37</v>
      </c>
      <c r="M649" s="95" t="s">
        <v>1886</v>
      </c>
      <c r="N649" s="95" t="s">
        <v>2325</v>
      </c>
      <c r="O649" s="95" t="s">
        <v>31</v>
      </c>
      <c r="P649" s="95" t="s">
        <v>2125</v>
      </c>
      <c r="Q649" s="95" t="s">
        <v>31</v>
      </c>
      <c r="R649" s="95" t="s">
        <v>2326</v>
      </c>
      <c r="S649" s="93">
        <v>42582</v>
      </c>
      <c r="T649" s="93">
        <v>42582</v>
      </c>
      <c r="U649" s="95" t="s">
        <v>2061</v>
      </c>
      <c r="V649" s="95" t="s">
        <v>31</v>
      </c>
    </row>
    <row r="650" spans="1:22" ht="15.75" x14ac:dyDescent="0.3">
      <c r="A650" s="95" t="s">
        <v>370</v>
      </c>
      <c r="B650" s="95" t="s">
        <v>2032</v>
      </c>
      <c r="C650" s="95" t="s">
        <v>1879</v>
      </c>
      <c r="D650" s="95" t="s">
        <v>1880</v>
      </c>
      <c r="E650" s="95" t="s">
        <v>2038</v>
      </c>
      <c r="F650" s="95" t="s">
        <v>2123</v>
      </c>
      <c r="G650" s="95" t="s">
        <v>31</v>
      </c>
      <c r="H650" s="95" t="s">
        <v>1883</v>
      </c>
      <c r="I650" s="95" t="s">
        <v>1880</v>
      </c>
      <c r="J650" s="95" t="s">
        <v>1884</v>
      </c>
      <c r="K650" s="95" t="s">
        <v>1885</v>
      </c>
      <c r="L650" s="96">
        <v>1670.08</v>
      </c>
      <c r="M650" s="95" t="s">
        <v>1886</v>
      </c>
      <c r="N650" s="95" t="s">
        <v>2325</v>
      </c>
      <c r="O650" s="95" t="s">
        <v>31</v>
      </c>
      <c r="P650" s="95" t="s">
        <v>2125</v>
      </c>
      <c r="Q650" s="95" t="s">
        <v>31</v>
      </c>
      <c r="R650" s="95" t="s">
        <v>2326</v>
      </c>
      <c r="S650" s="93">
        <v>42613</v>
      </c>
      <c r="T650" s="93">
        <v>42613</v>
      </c>
      <c r="U650" s="95" t="s">
        <v>2061</v>
      </c>
      <c r="V650" s="95" t="s">
        <v>31</v>
      </c>
    </row>
    <row r="651" spans="1:22" ht="15.75" x14ac:dyDescent="0.3">
      <c r="A651" s="95" t="s">
        <v>370</v>
      </c>
      <c r="B651" s="95" t="s">
        <v>2032</v>
      </c>
      <c r="C651" s="95" t="s">
        <v>1879</v>
      </c>
      <c r="D651" s="95" t="s">
        <v>1880</v>
      </c>
      <c r="E651" s="95" t="s">
        <v>2038</v>
      </c>
      <c r="F651" s="95" t="s">
        <v>2062</v>
      </c>
      <c r="G651" s="95" t="s">
        <v>31</v>
      </c>
      <c r="H651" s="95" t="s">
        <v>1883</v>
      </c>
      <c r="I651" s="95" t="s">
        <v>1880</v>
      </c>
      <c r="J651" s="95" t="s">
        <v>1884</v>
      </c>
      <c r="K651" s="95" t="s">
        <v>1885</v>
      </c>
      <c r="L651" s="97">
        <v>172.65</v>
      </c>
      <c r="M651" s="95" t="s">
        <v>1886</v>
      </c>
      <c r="N651" s="95" t="s">
        <v>2319</v>
      </c>
      <c r="O651" s="95" t="s">
        <v>31</v>
      </c>
      <c r="P651" s="95" t="s">
        <v>2064</v>
      </c>
      <c r="Q651" s="95" t="s">
        <v>31</v>
      </c>
      <c r="R651" s="95" t="s">
        <v>2320</v>
      </c>
      <c r="S651" s="93">
        <v>42674</v>
      </c>
      <c r="T651" s="93">
        <v>42674</v>
      </c>
      <c r="U651" s="95" t="s">
        <v>2061</v>
      </c>
      <c r="V651" s="95" t="s">
        <v>31</v>
      </c>
    </row>
    <row r="652" spans="1:22" ht="15.75" x14ac:dyDescent="0.3">
      <c r="A652" s="95" t="s">
        <v>370</v>
      </c>
      <c r="B652" s="95" t="s">
        <v>2032</v>
      </c>
      <c r="C652" s="95" t="s">
        <v>1879</v>
      </c>
      <c r="D652" s="95" t="s">
        <v>1880</v>
      </c>
      <c r="E652" s="95" t="s">
        <v>2038</v>
      </c>
      <c r="F652" s="95" t="s">
        <v>2062</v>
      </c>
      <c r="G652" s="95" t="s">
        <v>31</v>
      </c>
      <c r="H652" s="95" t="s">
        <v>1883</v>
      </c>
      <c r="I652" s="95" t="s">
        <v>1880</v>
      </c>
      <c r="J652" s="95" t="s">
        <v>1884</v>
      </c>
      <c r="K652" s="95" t="s">
        <v>1885</v>
      </c>
      <c r="L652" s="97">
        <v>172.65</v>
      </c>
      <c r="M652" s="95" t="s">
        <v>1886</v>
      </c>
      <c r="N652" s="95" t="s">
        <v>2327</v>
      </c>
      <c r="O652" s="95" t="s">
        <v>31</v>
      </c>
      <c r="P652" s="95" t="s">
        <v>2064</v>
      </c>
      <c r="Q652" s="95" t="s">
        <v>31</v>
      </c>
      <c r="R652" s="95" t="s">
        <v>2328</v>
      </c>
      <c r="S652" s="93">
        <v>42674</v>
      </c>
      <c r="T652" s="93">
        <v>42674</v>
      </c>
      <c r="U652" s="95" t="s">
        <v>2061</v>
      </c>
      <c r="V652" s="95" t="s">
        <v>31</v>
      </c>
    </row>
    <row r="653" spans="1:22" ht="15.75" x14ac:dyDescent="0.3">
      <c r="A653" s="95" t="s">
        <v>370</v>
      </c>
      <c r="B653" s="95" t="s">
        <v>2032</v>
      </c>
      <c r="C653" s="95" t="s">
        <v>1879</v>
      </c>
      <c r="D653" s="95" t="s">
        <v>1880</v>
      </c>
      <c r="E653" s="95" t="s">
        <v>2038</v>
      </c>
      <c r="F653" s="95" t="s">
        <v>2062</v>
      </c>
      <c r="G653" s="95" t="s">
        <v>31</v>
      </c>
      <c r="H653" s="95" t="s">
        <v>1883</v>
      </c>
      <c r="I653" s="95" t="s">
        <v>1880</v>
      </c>
      <c r="J653" s="95" t="s">
        <v>1884</v>
      </c>
      <c r="K653" s="95" t="s">
        <v>1885</v>
      </c>
      <c r="L653" s="97">
        <v>172.65</v>
      </c>
      <c r="M653" s="95" t="s">
        <v>1886</v>
      </c>
      <c r="N653" s="95" t="s">
        <v>2329</v>
      </c>
      <c r="O653" s="95" t="s">
        <v>31</v>
      </c>
      <c r="P653" s="95" t="s">
        <v>2064</v>
      </c>
      <c r="Q653" s="95" t="s">
        <v>31</v>
      </c>
      <c r="R653" s="95" t="s">
        <v>2330</v>
      </c>
      <c r="S653" s="93">
        <v>42674</v>
      </c>
      <c r="T653" s="93">
        <v>42674</v>
      </c>
      <c r="U653" s="95" t="s">
        <v>2061</v>
      </c>
      <c r="V653" s="95" t="s">
        <v>31</v>
      </c>
    </row>
    <row r="654" spans="1:22" ht="15.75" x14ac:dyDescent="0.3">
      <c r="A654" s="95" t="s">
        <v>370</v>
      </c>
      <c r="B654" s="95" t="s">
        <v>2032</v>
      </c>
      <c r="C654" s="95" t="s">
        <v>1879</v>
      </c>
      <c r="D654" s="95" t="s">
        <v>1880</v>
      </c>
      <c r="E654" s="95" t="s">
        <v>1945</v>
      </c>
      <c r="F654" s="95" t="s">
        <v>2158</v>
      </c>
      <c r="G654" s="95" t="s">
        <v>31</v>
      </c>
      <c r="H654" s="95" t="s">
        <v>1883</v>
      </c>
      <c r="I654" s="95" t="s">
        <v>1880</v>
      </c>
      <c r="J654" s="95" t="s">
        <v>1884</v>
      </c>
      <c r="K654" s="95" t="s">
        <v>1885</v>
      </c>
      <c r="L654" s="97">
        <v>168.43</v>
      </c>
      <c r="M654" s="95" t="s">
        <v>1886</v>
      </c>
      <c r="N654" s="95" t="s">
        <v>31</v>
      </c>
      <c r="O654" s="95" t="s">
        <v>31</v>
      </c>
      <c r="P654" s="95" t="s">
        <v>2160</v>
      </c>
      <c r="Q654" s="95" t="s">
        <v>31</v>
      </c>
      <c r="R654" s="95" t="s">
        <v>2186</v>
      </c>
      <c r="S654" s="93">
        <v>42825</v>
      </c>
      <c r="T654" s="93">
        <v>42825</v>
      </c>
      <c r="U654" s="95" t="s">
        <v>2061</v>
      </c>
      <c r="V654" s="95" t="s">
        <v>31</v>
      </c>
    </row>
    <row r="655" spans="1:22" ht="15.75" x14ac:dyDescent="0.3">
      <c r="A655" s="95" t="s">
        <v>370</v>
      </c>
      <c r="B655" s="95" t="s">
        <v>2032</v>
      </c>
      <c r="C655" s="95" t="s">
        <v>1879</v>
      </c>
      <c r="D655" s="95" t="s">
        <v>1880</v>
      </c>
      <c r="E655" s="95" t="s">
        <v>2038</v>
      </c>
      <c r="F655" s="95" t="s">
        <v>2070</v>
      </c>
      <c r="G655" s="95" t="s">
        <v>31</v>
      </c>
      <c r="H655" s="95" t="s">
        <v>1883</v>
      </c>
      <c r="I655" s="95" t="s">
        <v>1880</v>
      </c>
      <c r="J655" s="95" t="s">
        <v>1884</v>
      </c>
      <c r="K655" s="95" t="s">
        <v>1885</v>
      </c>
      <c r="L655" s="97">
        <v>155.47</v>
      </c>
      <c r="M655" s="95" t="s">
        <v>1886</v>
      </c>
      <c r="N655" s="95" t="s">
        <v>2071</v>
      </c>
      <c r="O655" s="95" t="s">
        <v>31</v>
      </c>
      <c r="P655" s="95" t="s">
        <v>2072</v>
      </c>
      <c r="Q655" s="95" t="s">
        <v>31</v>
      </c>
      <c r="R655" s="95" t="s">
        <v>2073</v>
      </c>
      <c r="S655" s="93">
        <v>43008</v>
      </c>
      <c r="T655" s="93">
        <v>43008</v>
      </c>
      <c r="U655" s="95" t="s">
        <v>2074</v>
      </c>
      <c r="V655" s="95" t="s">
        <v>31</v>
      </c>
    </row>
    <row r="656" spans="1:22" ht="15.75" x14ac:dyDescent="0.3">
      <c r="A656" s="95" t="s">
        <v>370</v>
      </c>
      <c r="B656" s="95" t="s">
        <v>2032</v>
      </c>
      <c r="C656" s="95" t="s">
        <v>1879</v>
      </c>
      <c r="D656" s="95" t="s">
        <v>1880</v>
      </c>
      <c r="E656" s="95" t="s">
        <v>2038</v>
      </c>
      <c r="F656" s="95" t="s">
        <v>2123</v>
      </c>
      <c r="G656" s="95" t="s">
        <v>31</v>
      </c>
      <c r="H656" s="95" t="s">
        <v>1883</v>
      </c>
      <c r="I656" s="95" t="s">
        <v>1880</v>
      </c>
      <c r="J656" s="95" t="s">
        <v>1884</v>
      </c>
      <c r="K656" s="95" t="s">
        <v>1885</v>
      </c>
      <c r="L656" s="97">
        <v>151.04</v>
      </c>
      <c r="M656" s="95" t="s">
        <v>1886</v>
      </c>
      <c r="N656" s="95" t="s">
        <v>2146</v>
      </c>
      <c r="O656" s="95" t="s">
        <v>31</v>
      </c>
      <c r="P656" s="95" t="s">
        <v>2125</v>
      </c>
      <c r="Q656" s="95" t="s">
        <v>31</v>
      </c>
      <c r="R656" s="95" t="s">
        <v>2147</v>
      </c>
      <c r="S656" s="93">
        <v>42886</v>
      </c>
      <c r="T656" s="93">
        <v>42886</v>
      </c>
      <c r="U656" s="95" t="s">
        <v>2043</v>
      </c>
      <c r="V656" s="95" t="s">
        <v>31</v>
      </c>
    </row>
    <row r="657" spans="1:22" ht="15.75" x14ac:dyDescent="0.3">
      <c r="A657" s="95" t="s">
        <v>370</v>
      </c>
      <c r="B657" s="95" t="s">
        <v>2032</v>
      </c>
      <c r="C657" s="95" t="s">
        <v>1879</v>
      </c>
      <c r="D657" s="95" t="s">
        <v>1880</v>
      </c>
      <c r="E657" s="95" t="s">
        <v>2038</v>
      </c>
      <c r="F657" s="95" t="s">
        <v>2123</v>
      </c>
      <c r="G657" s="95" t="s">
        <v>31</v>
      </c>
      <c r="H657" s="95" t="s">
        <v>1883</v>
      </c>
      <c r="I657" s="95" t="s">
        <v>1880</v>
      </c>
      <c r="J657" s="95" t="s">
        <v>1884</v>
      </c>
      <c r="K657" s="95" t="s">
        <v>1885</v>
      </c>
      <c r="L657" s="96">
        <v>148551.99</v>
      </c>
      <c r="M657" s="95" t="s">
        <v>1886</v>
      </c>
      <c r="N657" s="95" t="s">
        <v>2258</v>
      </c>
      <c r="O657" s="95" t="s">
        <v>31</v>
      </c>
      <c r="P657" s="95" t="s">
        <v>2125</v>
      </c>
      <c r="Q657" s="95" t="s">
        <v>31</v>
      </c>
      <c r="R657" s="95" t="s">
        <v>2259</v>
      </c>
      <c r="S657" s="93">
        <v>42490</v>
      </c>
      <c r="T657" s="93">
        <v>42490</v>
      </c>
      <c r="U657" s="95" t="s">
        <v>2061</v>
      </c>
      <c r="V657" s="95" t="s">
        <v>31</v>
      </c>
    </row>
    <row r="658" spans="1:22" ht="15.75" x14ac:dyDescent="0.3">
      <c r="A658" s="95" t="s">
        <v>370</v>
      </c>
      <c r="B658" s="95" t="s">
        <v>2032</v>
      </c>
      <c r="C658" s="95" t="s">
        <v>1879</v>
      </c>
      <c r="D658" s="95" t="s">
        <v>1880</v>
      </c>
      <c r="E658" s="95" t="s">
        <v>2038</v>
      </c>
      <c r="F658" s="95" t="s">
        <v>2123</v>
      </c>
      <c r="G658" s="95" t="s">
        <v>31</v>
      </c>
      <c r="H658" s="95" t="s">
        <v>1883</v>
      </c>
      <c r="I658" s="95" t="s">
        <v>1880</v>
      </c>
      <c r="J658" s="95" t="s">
        <v>1884</v>
      </c>
      <c r="K658" s="95" t="s">
        <v>1885</v>
      </c>
      <c r="L658" s="96">
        <v>385.21</v>
      </c>
      <c r="M658" s="95" t="s">
        <v>1886</v>
      </c>
      <c r="N658" s="95" t="s">
        <v>2258</v>
      </c>
      <c r="O658" s="95" t="s">
        <v>31</v>
      </c>
      <c r="P658" s="95" t="s">
        <v>2125</v>
      </c>
      <c r="Q658" s="95" t="s">
        <v>31</v>
      </c>
      <c r="R658" s="95" t="s">
        <v>2259</v>
      </c>
      <c r="S658" s="93">
        <v>42521</v>
      </c>
      <c r="T658" s="93">
        <v>42521</v>
      </c>
      <c r="U658" s="95" t="s">
        <v>2061</v>
      </c>
      <c r="V658" s="95" t="s">
        <v>31</v>
      </c>
    </row>
    <row r="659" spans="1:22" ht="15.75" x14ac:dyDescent="0.3">
      <c r="A659" s="95" t="s">
        <v>370</v>
      </c>
      <c r="B659" s="95" t="s">
        <v>2032</v>
      </c>
      <c r="C659" s="95" t="s">
        <v>1879</v>
      </c>
      <c r="D659" s="95" t="s">
        <v>1880</v>
      </c>
      <c r="E659" s="95" t="s">
        <v>2038</v>
      </c>
      <c r="F659" s="95" t="s">
        <v>2123</v>
      </c>
      <c r="G659" s="95" t="s">
        <v>31</v>
      </c>
      <c r="H659" s="95" t="s">
        <v>1883</v>
      </c>
      <c r="I659" s="95" t="s">
        <v>1880</v>
      </c>
      <c r="J659" s="95" t="s">
        <v>1884</v>
      </c>
      <c r="K659" s="95" t="s">
        <v>1885</v>
      </c>
      <c r="L659" s="96">
        <v>982.77</v>
      </c>
      <c r="M659" s="95" t="s">
        <v>1886</v>
      </c>
      <c r="N659" s="95" t="s">
        <v>2258</v>
      </c>
      <c r="O659" s="95" t="s">
        <v>31</v>
      </c>
      <c r="P659" s="95" t="s">
        <v>2125</v>
      </c>
      <c r="Q659" s="95" t="s">
        <v>31</v>
      </c>
      <c r="R659" s="95" t="s">
        <v>2259</v>
      </c>
      <c r="S659" s="93">
        <v>42551</v>
      </c>
      <c r="T659" s="93">
        <v>42551</v>
      </c>
      <c r="U659" s="95" t="s">
        <v>2061</v>
      </c>
      <c r="V659" s="95" t="s">
        <v>31</v>
      </c>
    </row>
    <row r="660" spans="1:22" ht="15.75" x14ac:dyDescent="0.3">
      <c r="A660" s="95" t="s">
        <v>370</v>
      </c>
      <c r="B660" s="95" t="s">
        <v>2032</v>
      </c>
      <c r="C660" s="95" t="s">
        <v>1879</v>
      </c>
      <c r="D660" s="95" t="s">
        <v>1880</v>
      </c>
      <c r="E660" s="95" t="s">
        <v>2038</v>
      </c>
      <c r="F660" s="95" t="s">
        <v>2123</v>
      </c>
      <c r="G660" s="95" t="s">
        <v>31</v>
      </c>
      <c r="H660" s="95" t="s">
        <v>1883</v>
      </c>
      <c r="I660" s="95" t="s">
        <v>1880</v>
      </c>
      <c r="J660" s="95" t="s">
        <v>1884</v>
      </c>
      <c r="K660" s="95" t="s">
        <v>1885</v>
      </c>
      <c r="L660" s="96">
        <v>5.3</v>
      </c>
      <c r="M660" s="95" t="s">
        <v>1886</v>
      </c>
      <c r="N660" s="95" t="s">
        <v>2258</v>
      </c>
      <c r="O660" s="95" t="s">
        <v>31</v>
      </c>
      <c r="P660" s="95" t="s">
        <v>2125</v>
      </c>
      <c r="Q660" s="95" t="s">
        <v>31</v>
      </c>
      <c r="R660" s="95" t="s">
        <v>2259</v>
      </c>
      <c r="S660" s="93">
        <v>42582</v>
      </c>
      <c r="T660" s="93">
        <v>42582</v>
      </c>
      <c r="U660" s="95" t="s">
        <v>2061</v>
      </c>
      <c r="V660" s="95" t="s">
        <v>31</v>
      </c>
    </row>
    <row r="661" spans="1:22" ht="15.75" x14ac:dyDescent="0.3">
      <c r="A661" s="95" t="s">
        <v>370</v>
      </c>
      <c r="B661" s="95" t="s">
        <v>2032</v>
      </c>
      <c r="C661" s="95" t="s">
        <v>1879</v>
      </c>
      <c r="D661" s="95" t="s">
        <v>1880</v>
      </c>
      <c r="E661" s="95" t="s">
        <v>2038</v>
      </c>
      <c r="F661" s="95" t="s">
        <v>2123</v>
      </c>
      <c r="G661" s="95" t="s">
        <v>31</v>
      </c>
      <c r="H661" s="95" t="s">
        <v>1883</v>
      </c>
      <c r="I661" s="95" t="s">
        <v>1880</v>
      </c>
      <c r="J661" s="95" t="s">
        <v>1884</v>
      </c>
      <c r="K661" s="95" t="s">
        <v>1885</v>
      </c>
      <c r="L661" s="96">
        <v>3733.81</v>
      </c>
      <c r="M661" s="95" t="s">
        <v>1886</v>
      </c>
      <c r="N661" s="95" t="s">
        <v>2258</v>
      </c>
      <c r="O661" s="95" t="s">
        <v>31</v>
      </c>
      <c r="P661" s="95" t="s">
        <v>2125</v>
      </c>
      <c r="Q661" s="95" t="s">
        <v>31</v>
      </c>
      <c r="R661" s="95" t="s">
        <v>2259</v>
      </c>
      <c r="S661" s="93">
        <v>42613</v>
      </c>
      <c r="T661" s="93">
        <v>42613</v>
      </c>
      <c r="U661" s="95" t="s">
        <v>2061</v>
      </c>
      <c r="V661" s="95" t="s">
        <v>31</v>
      </c>
    </row>
    <row r="662" spans="1:22" ht="15.75" x14ac:dyDescent="0.3">
      <c r="A662" s="95" t="s">
        <v>370</v>
      </c>
      <c r="B662" s="95" t="s">
        <v>2032</v>
      </c>
      <c r="C662" s="95" t="s">
        <v>1879</v>
      </c>
      <c r="D662" s="95" t="s">
        <v>1880</v>
      </c>
      <c r="E662" s="95" t="s">
        <v>2038</v>
      </c>
      <c r="F662" s="95" t="s">
        <v>2123</v>
      </c>
      <c r="G662" s="95" t="s">
        <v>31</v>
      </c>
      <c r="H662" s="95" t="s">
        <v>1883</v>
      </c>
      <c r="I662" s="95" t="s">
        <v>1880</v>
      </c>
      <c r="J662" s="95" t="s">
        <v>1884</v>
      </c>
      <c r="K662" s="95" t="s">
        <v>1885</v>
      </c>
      <c r="L662" s="97">
        <v>151.04</v>
      </c>
      <c r="M662" s="95" t="s">
        <v>1886</v>
      </c>
      <c r="N662" s="95" t="s">
        <v>2148</v>
      </c>
      <c r="O662" s="95" t="s">
        <v>31</v>
      </c>
      <c r="P662" s="95" t="s">
        <v>2125</v>
      </c>
      <c r="Q662" s="95" t="s">
        <v>31</v>
      </c>
      <c r="R662" s="95" t="s">
        <v>2149</v>
      </c>
      <c r="S662" s="93">
        <v>42886</v>
      </c>
      <c r="T662" s="93">
        <v>42886</v>
      </c>
      <c r="U662" s="95" t="s">
        <v>2043</v>
      </c>
      <c r="V662" s="95" t="s">
        <v>31</v>
      </c>
    </row>
    <row r="663" spans="1:22" ht="15.75" x14ac:dyDescent="0.3">
      <c r="A663" s="95" t="s">
        <v>370</v>
      </c>
      <c r="B663" s="95" t="s">
        <v>2032</v>
      </c>
      <c r="C663" s="95" t="s">
        <v>1879</v>
      </c>
      <c r="D663" s="95" t="s">
        <v>1880</v>
      </c>
      <c r="E663" s="95" t="s">
        <v>2038</v>
      </c>
      <c r="F663" s="95" t="s">
        <v>2123</v>
      </c>
      <c r="G663" s="95" t="s">
        <v>31</v>
      </c>
      <c r="H663" s="95" t="s">
        <v>1883</v>
      </c>
      <c r="I663" s="95" t="s">
        <v>1880</v>
      </c>
      <c r="J663" s="95" t="s">
        <v>1884</v>
      </c>
      <c r="K663" s="95" t="s">
        <v>1885</v>
      </c>
      <c r="L663" s="97">
        <v>151.04</v>
      </c>
      <c r="M663" s="95" t="s">
        <v>1886</v>
      </c>
      <c r="N663" s="95" t="s">
        <v>2150</v>
      </c>
      <c r="O663" s="95" t="s">
        <v>31</v>
      </c>
      <c r="P663" s="95" t="s">
        <v>2125</v>
      </c>
      <c r="Q663" s="95" t="s">
        <v>31</v>
      </c>
      <c r="R663" s="95" t="s">
        <v>2151</v>
      </c>
      <c r="S663" s="93">
        <v>42886</v>
      </c>
      <c r="T663" s="93">
        <v>42886</v>
      </c>
      <c r="U663" s="95" t="s">
        <v>2043</v>
      </c>
      <c r="V663" s="95" t="s">
        <v>31</v>
      </c>
    </row>
    <row r="664" spans="1:22" ht="15.75" x14ac:dyDescent="0.3">
      <c r="A664" s="95" t="s">
        <v>370</v>
      </c>
      <c r="B664" s="95" t="s">
        <v>2032</v>
      </c>
      <c r="C664" s="95" t="s">
        <v>1879</v>
      </c>
      <c r="D664" s="95" t="s">
        <v>1880</v>
      </c>
      <c r="E664" s="95" t="s">
        <v>1890</v>
      </c>
      <c r="F664" s="95" t="s">
        <v>1891</v>
      </c>
      <c r="G664" s="95" t="s">
        <v>31</v>
      </c>
      <c r="H664" s="95" t="s">
        <v>1883</v>
      </c>
      <c r="I664" s="95" t="s">
        <v>1880</v>
      </c>
      <c r="J664" s="95" t="s">
        <v>1884</v>
      </c>
      <c r="K664" s="95" t="s">
        <v>1885</v>
      </c>
      <c r="L664" s="97">
        <v>148.94999999999999</v>
      </c>
      <c r="M664" s="95" t="s">
        <v>1886</v>
      </c>
      <c r="N664" s="95" t="s">
        <v>2087</v>
      </c>
      <c r="O664" s="95" t="s">
        <v>31</v>
      </c>
      <c r="P664" s="95" t="s">
        <v>1893</v>
      </c>
      <c r="Q664" s="95" t="s">
        <v>31</v>
      </c>
      <c r="R664" s="95" t="s">
        <v>2088</v>
      </c>
      <c r="S664" s="93">
        <v>42978</v>
      </c>
      <c r="T664" s="93">
        <v>42978</v>
      </c>
      <c r="U664" s="95" t="s">
        <v>2043</v>
      </c>
      <c r="V664" s="95" t="s">
        <v>31</v>
      </c>
    </row>
    <row r="665" spans="1:22" ht="15.75" x14ac:dyDescent="0.3">
      <c r="A665" s="95" t="s">
        <v>370</v>
      </c>
      <c r="B665" s="95" t="s">
        <v>2032</v>
      </c>
      <c r="C665" s="95" t="s">
        <v>1879</v>
      </c>
      <c r="D665" s="95" t="s">
        <v>1880</v>
      </c>
      <c r="E665" s="95" t="s">
        <v>2038</v>
      </c>
      <c r="F665" s="95" t="s">
        <v>2207</v>
      </c>
      <c r="G665" s="95" t="s">
        <v>31</v>
      </c>
      <c r="H665" s="95" t="s">
        <v>1883</v>
      </c>
      <c r="I665" s="95" t="s">
        <v>1880</v>
      </c>
      <c r="J665" s="95" t="s">
        <v>1884</v>
      </c>
      <c r="K665" s="95" t="s">
        <v>1885</v>
      </c>
      <c r="L665" s="97">
        <v>145.5</v>
      </c>
      <c r="M665" s="95" t="s">
        <v>1886</v>
      </c>
      <c r="N665" s="95" t="s">
        <v>31</v>
      </c>
      <c r="O665" s="95" t="s">
        <v>31</v>
      </c>
      <c r="P665" s="95" t="s">
        <v>2208</v>
      </c>
      <c r="Q665" s="95" t="s">
        <v>31</v>
      </c>
      <c r="R665" s="95" t="s">
        <v>2209</v>
      </c>
      <c r="S665" s="93">
        <v>42735</v>
      </c>
      <c r="T665" s="93">
        <v>42735</v>
      </c>
      <c r="U665" s="95" t="s">
        <v>2061</v>
      </c>
      <c r="V665" s="95" t="s">
        <v>31</v>
      </c>
    </row>
    <row r="666" spans="1:22" ht="15.75" x14ac:dyDescent="0.3">
      <c r="A666" s="95" t="s">
        <v>370</v>
      </c>
      <c r="B666" s="95" t="s">
        <v>2032</v>
      </c>
      <c r="C666" s="95" t="s">
        <v>1879</v>
      </c>
      <c r="D666" s="95" t="s">
        <v>1880</v>
      </c>
      <c r="E666" s="95" t="s">
        <v>2038</v>
      </c>
      <c r="F666" s="95" t="s">
        <v>2070</v>
      </c>
      <c r="G666" s="95" t="s">
        <v>31</v>
      </c>
      <c r="H666" s="95" t="s">
        <v>1883</v>
      </c>
      <c r="I666" s="95" t="s">
        <v>1880</v>
      </c>
      <c r="J666" s="95" t="s">
        <v>1884</v>
      </c>
      <c r="K666" s="95" t="s">
        <v>1885</v>
      </c>
      <c r="L666" s="97">
        <v>145.27000000000001</v>
      </c>
      <c r="M666" s="95" t="s">
        <v>1886</v>
      </c>
      <c r="N666" s="95" t="s">
        <v>2358</v>
      </c>
      <c r="O666" s="95" t="s">
        <v>31</v>
      </c>
      <c r="P666" s="95" t="s">
        <v>2072</v>
      </c>
      <c r="Q666" s="95" t="s">
        <v>31</v>
      </c>
      <c r="R666" s="95" t="s">
        <v>2359</v>
      </c>
      <c r="S666" s="93">
        <v>42674</v>
      </c>
      <c r="T666" s="93">
        <v>42674</v>
      </c>
      <c r="U666" s="95" t="s">
        <v>2061</v>
      </c>
      <c r="V666" s="95" t="s">
        <v>31</v>
      </c>
    </row>
    <row r="667" spans="1:22" ht="15.75" x14ac:dyDescent="0.3">
      <c r="A667" s="95" t="s">
        <v>370</v>
      </c>
      <c r="B667" s="95" t="s">
        <v>2032</v>
      </c>
      <c r="C667" s="95" t="s">
        <v>1879</v>
      </c>
      <c r="D667" s="95" t="s">
        <v>1880</v>
      </c>
      <c r="E667" s="95" t="s">
        <v>1890</v>
      </c>
      <c r="F667" s="95" t="s">
        <v>1891</v>
      </c>
      <c r="G667" s="95" t="s">
        <v>31</v>
      </c>
      <c r="H667" s="95" t="s">
        <v>1883</v>
      </c>
      <c r="I667" s="95" t="s">
        <v>1880</v>
      </c>
      <c r="J667" s="95" t="s">
        <v>1884</v>
      </c>
      <c r="K667" s="95" t="s">
        <v>1885</v>
      </c>
      <c r="L667" s="97">
        <v>140.4</v>
      </c>
      <c r="M667" s="95" t="s">
        <v>1886</v>
      </c>
      <c r="N667" s="95" t="s">
        <v>2087</v>
      </c>
      <c r="O667" s="95" t="s">
        <v>31</v>
      </c>
      <c r="P667" s="95" t="s">
        <v>1893</v>
      </c>
      <c r="Q667" s="95" t="s">
        <v>31</v>
      </c>
      <c r="R667" s="95" t="s">
        <v>2088</v>
      </c>
      <c r="S667" s="93">
        <v>43008</v>
      </c>
      <c r="T667" s="93">
        <v>43008</v>
      </c>
      <c r="U667" s="95" t="s">
        <v>2043</v>
      </c>
      <c r="V667" s="95" t="s">
        <v>31</v>
      </c>
    </row>
    <row r="668" spans="1:22" ht="15.75" x14ac:dyDescent="0.3">
      <c r="A668" s="95" t="s">
        <v>370</v>
      </c>
      <c r="B668" s="95" t="s">
        <v>2032</v>
      </c>
      <c r="C668" s="95" t="s">
        <v>1879</v>
      </c>
      <c r="D668" s="95" t="s">
        <v>1880</v>
      </c>
      <c r="E668" s="95" t="s">
        <v>2038</v>
      </c>
      <c r="F668" s="95" t="s">
        <v>2062</v>
      </c>
      <c r="G668" s="95" t="s">
        <v>31</v>
      </c>
      <c r="H668" s="95" t="s">
        <v>1883</v>
      </c>
      <c r="I668" s="95" t="s">
        <v>1880</v>
      </c>
      <c r="J668" s="95" t="s">
        <v>1884</v>
      </c>
      <c r="K668" s="95" t="s">
        <v>1885</v>
      </c>
      <c r="L668" s="97">
        <v>137.37</v>
      </c>
      <c r="M668" s="95" t="s">
        <v>1886</v>
      </c>
      <c r="N668" s="95" t="s">
        <v>2152</v>
      </c>
      <c r="O668" s="95" t="s">
        <v>31</v>
      </c>
      <c r="P668" s="95" t="s">
        <v>2064</v>
      </c>
      <c r="Q668" s="95" t="s">
        <v>31</v>
      </c>
      <c r="R668" s="95" t="s">
        <v>2153</v>
      </c>
      <c r="S668" s="93">
        <v>42886</v>
      </c>
      <c r="T668" s="93">
        <v>42886</v>
      </c>
      <c r="U668" s="95" t="s">
        <v>2043</v>
      </c>
      <c r="V668" s="95" t="s">
        <v>31</v>
      </c>
    </row>
    <row r="669" spans="1:22" ht="15.75" x14ac:dyDescent="0.3">
      <c r="A669" s="95" t="s">
        <v>370</v>
      </c>
      <c r="B669" s="95" t="s">
        <v>2032</v>
      </c>
      <c r="C669" s="95" t="s">
        <v>1879</v>
      </c>
      <c r="D669" s="95" t="s">
        <v>1880</v>
      </c>
      <c r="E669" s="95" t="s">
        <v>2038</v>
      </c>
      <c r="F669" s="95" t="s">
        <v>2062</v>
      </c>
      <c r="G669" s="95" t="s">
        <v>31</v>
      </c>
      <c r="H669" s="95" t="s">
        <v>1883</v>
      </c>
      <c r="I669" s="95" t="s">
        <v>1880</v>
      </c>
      <c r="J669" s="95" t="s">
        <v>1884</v>
      </c>
      <c r="K669" s="95" t="s">
        <v>1885</v>
      </c>
      <c r="L669" s="97">
        <v>137.37</v>
      </c>
      <c r="M669" s="95" t="s">
        <v>1886</v>
      </c>
      <c r="N669" s="95" t="s">
        <v>2154</v>
      </c>
      <c r="O669" s="95" t="s">
        <v>31</v>
      </c>
      <c r="P669" s="95" t="s">
        <v>2064</v>
      </c>
      <c r="Q669" s="95" t="s">
        <v>31</v>
      </c>
      <c r="R669" s="95" t="s">
        <v>2155</v>
      </c>
      <c r="S669" s="93">
        <v>42886</v>
      </c>
      <c r="T669" s="93">
        <v>42886</v>
      </c>
      <c r="U669" s="95" t="s">
        <v>2043</v>
      </c>
      <c r="V669" s="95" t="s">
        <v>31</v>
      </c>
    </row>
    <row r="670" spans="1:22" ht="15.75" x14ac:dyDescent="0.3">
      <c r="A670" s="95" t="s">
        <v>370</v>
      </c>
      <c r="B670" s="95" t="s">
        <v>2032</v>
      </c>
      <c r="C670" s="95" t="s">
        <v>1879</v>
      </c>
      <c r="D670" s="95" t="s">
        <v>1880</v>
      </c>
      <c r="E670" s="95" t="s">
        <v>2038</v>
      </c>
      <c r="F670" s="95" t="s">
        <v>2062</v>
      </c>
      <c r="G670" s="95" t="s">
        <v>31</v>
      </c>
      <c r="H670" s="95" t="s">
        <v>1883</v>
      </c>
      <c r="I670" s="95" t="s">
        <v>1880</v>
      </c>
      <c r="J670" s="95" t="s">
        <v>1884</v>
      </c>
      <c r="K670" s="95" t="s">
        <v>1885</v>
      </c>
      <c r="L670" s="97">
        <v>137.37</v>
      </c>
      <c r="M670" s="95" t="s">
        <v>1886</v>
      </c>
      <c r="N670" s="95" t="s">
        <v>2156</v>
      </c>
      <c r="O670" s="95" t="s">
        <v>31</v>
      </c>
      <c r="P670" s="95" t="s">
        <v>2064</v>
      </c>
      <c r="Q670" s="95" t="s">
        <v>31</v>
      </c>
      <c r="R670" s="95" t="s">
        <v>2157</v>
      </c>
      <c r="S670" s="93">
        <v>42886</v>
      </c>
      <c r="T670" s="93">
        <v>42886</v>
      </c>
      <c r="U670" s="95" t="s">
        <v>2043</v>
      </c>
      <c r="V670" s="95" t="s">
        <v>31</v>
      </c>
    </row>
    <row r="671" spans="1:22" ht="15.75" x14ac:dyDescent="0.3">
      <c r="A671" s="95" t="s">
        <v>370</v>
      </c>
      <c r="B671" s="95" t="s">
        <v>2032</v>
      </c>
      <c r="C671" s="95" t="s">
        <v>1879</v>
      </c>
      <c r="D671" s="95" t="s">
        <v>1880</v>
      </c>
      <c r="E671" s="95" t="s">
        <v>2038</v>
      </c>
      <c r="F671" s="95" t="s">
        <v>2123</v>
      </c>
      <c r="G671" s="95" t="s">
        <v>31</v>
      </c>
      <c r="H671" s="95" t="s">
        <v>1883</v>
      </c>
      <c r="I671" s="95" t="s">
        <v>1880</v>
      </c>
      <c r="J671" s="95" t="s">
        <v>1884</v>
      </c>
      <c r="K671" s="95" t="s">
        <v>1885</v>
      </c>
      <c r="L671" s="97">
        <v>136.47</v>
      </c>
      <c r="M671" s="95" t="s">
        <v>1886</v>
      </c>
      <c r="N671" s="95" t="s">
        <v>2337</v>
      </c>
      <c r="O671" s="95" t="s">
        <v>31</v>
      </c>
      <c r="P671" s="95" t="s">
        <v>2125</v>
      </c>
      <c r="Q671" s="95" t="s">
        <v>31</v>
      </c>
      <c r="R671" s="95" t="s">
        <v>2338</v>
      </c>
      <c r="S671" s="93">
        <v>42855</v>
      </c>
      <c r="T671" s="93">
        <v>42855</v>
      </c>
      <c r="U671" s="95" t="s">
        <v>2061</v>
      </c>
      <c r="V671" s="95" t="s">
        <v>31</v>
      </c>
    </row>
    <row r="672" spans="1:22" ht="15.75" x14ac:dyDescent="0.3">
      <c r="A672" s="95" t="s">
        <v>370</v>
      </c>
      <c r="B672" s="95" t="s">
        <v>2032</v>
      </c>
      <c r="C672" s="95" t="s">
        <v>1879</v>
      </c>
      <c r="D672" s="95" t="s">
        <v>1880</v>
      </c>
      <c r="E672" s="95" t="s">
        <v>2038</v>
      </c>
      <c r="F672" s="95" t="s">
        <v>2123</v>
      </c>
      <c r="G672" s="95" t="s">
        <v>31</v>
      </c>
      <c r="H672" s="95" t="s">
        <v>1883</v>
      </c>
      <c r="I672" s="95" t="s">
        <v>1880</v>
      </c>
      <c r="J672" s="95" t="s">
        <v>1884</v>
      </c>
      <c r="K672" s="95" t="s">
        <v>1885</v>
      </c>
      <c r="L672" s="97">
        <v>136.47</v>
      </c>
      <c r="M672" s="95" t="s">
        <v>1886</v>
      </c>
      <c r="N672" s="95" t="s">
        <v>2337</v>
      </c>
      <c r="O672" s="95" t="s">
        <v>31</v>
      </c>
      <c r="P672" s="95" t="s">
        <v>2125</v>
      </c>
      <c r="Q672" s="95" t="s">
        <v>31</v>
      </c>
      <c r="R672" s="95" t="s">
        <v>2338</v>
      </c>
      <c r="S672" s="93">
        <v>42916</v>
      </c>
      <c r="T672" s="93">
        <v>42916</v>
      </c>
      <c r="U672" s="95" t="s">
        <v>2061</v>
      </c>
      <c r="V672" s="95" t="s">
        <v>31</v>
      </c>
    </row>
    <row r="673" spans="1:22" ht="15.75" x14ac:dyDescent="0.3">
      <c r="A673" s="95" t="s">
        <v>370</v>
      </c>
      <c r="B673" s="95" t="s">
        <v>2032</v>
      </c>
      <c r="C673" s="95" t="s">
        <v>1879</v>
      </c>
      <c r="D673" s="95" t="s">
        <v>1880</v>
      </c>
      <c r="E673" s="95" t="s">
        <v>2038</v>
      </c>
      <c r="F673" s="95" t="s">
        <v>2123</v>
      </c>
      <c r="G673" s="95" t="s">
        <v>31</v>
      </c>
      <c r="H673" s="95" t="s">
        <v>1883</v>
      </c>
      <c r="I673" s="95" t="s">
        <v>1880</v>
      </c>
      <c r="J673" s="95" t="s">
        <v>1884</v>
      </c>
      <c r="K673" s="95" t="s">
        <v>1885</v>
      </c>
      <c r="L673" s="97">
        <v>136.47</v>
      </c>
      <c r="M673" s="95" t="s">
        <v>1886</v>
      </c>
      <c r="N673" s="95" t="s">
        <v>2339</v>
      </c>
      <c r="O673" s="95" t="s">
        <v>31</v>
      </c>
      <c r="P673" s="95" t="s">
        <v>2125</v>
      </c>
      <c r="Q673" s="95" t="s">
        <v>31</v>
      </c>
      <c r="R673" s="95" t="s">
        <v>2340</v>
      </c>
      <c r="S673" s="93">
        <v>42855</v>
      </c>
      <c r="T673" s="93">
        <v>42855</v>
      </c>
      <c r="U673" s="95" t="s">
        <v>2061</v>
      </c>
      <c r="V673" s="95" t="s">
        <v>31</v>
      </c>
    </row>
    <row r="674" spans="1:22" ht="15.75" x14ac:dyDescent="0.3">
      <c r="A674" s="95" t="s">
        <v>370</v>
      </c>
      <c r="B674" s="95" t="s">
        <v>2032</v>
      </c>
      <c r="C674" s="95" t="s">
        <v>1879</v>
      </c>
      <c r="D674" s="95" t="s">
        <v>1880</v>
      </c>
      <c r="E674" s="95" t="s">
        <v>2038</v>
      </c>
      <c r="F674" s="95" t="s">
        <v>2123</v>
      </c>
      <c r="G674" s="95" t="s">
        <v>31</v>
      </c>
      <c r="H674" s="95" t="s">
        <v>1883</v>
      </c>
      <c r="I674" s="95" t="s">
        <v>1880</v>
      </c>
      <c r="J674" s="95" t="s">
        <v>1884</v>
      </c>
      <c r="K674" s="95" t="s">
        <v>1885</v>
      </c>
      <c r="L674" s="97">
        <v>136.47</v>
      </c>
      <c r="M674" s="95" t="s">
        <v>1886</v>
      </c>
      <c r="N674" s="95" t="s">
        <v>2339</v>
      </c>
      <c r="O674" s="95" t="s">
        <v>31</v>
      </c>
      <c r="P674" s="95" t="s">
        <v>2125</v>
      </c>
      <c r="Q674" s="95" t="s">
        <v>31</v>
      </c>
      <c r="R674" s="95" t="s">
        <v>2340</v>
      </c>
      <c r="S674" s="93">
        <v>42916</v>
      </c>
      <c r="T674" s="93">
        <v>42916</v>
      </c>
      <c r="U674" s="95" t="s">
        <v>2061</v>
      </c>
      <c r="V674" s="95" t="s">
        <v>31</v>
      </c>
    </row>
    <row r="675" spans="1:22" ht="15.75" x14ac:dyDescent="0.3">
      <c r="A675" s="95" t="s">
        <v>370</v>
      </c>
      <c r="B675" s="95" t="s">
        <v>2032</v>
      </c>
      <c r="C675" s="95" t="s">
        <v>1879</v>
      </c>
      <c r="D675" s="95" t="s">
        <v>1880</v>
      </c>
      <c r="E675" s="95" t="s">
        <v>2038</v>
      </c>
      <c r="F675" s="95" t="s">
        <v>2123</v>
      </c>
      <c r="G675" s="95" t="s">
        <v>31</v>
      </c>
      <c r="H675" s="95" t="s">
        <v>1883</v>
      </c>
      <c r="I675" s="95" t="s">
        <v>1880</v>
      </c>
      <c r="J675" s="95" t="s">
        <v>1884</v>
      </c>
      <c r="K675" s="95" t="s">
        <v>1885</v>
      </c>
      <c r="L675" s="97">
        <v>136.47</v>
      </c>
      <c r="M675" s="95" t="s">
        <v>1886</v>
      </c>
      <c r="N675" s="95" t="s">
        <v>2341</v>
      </c>
      <c r="O675" s="95" t="s">
        <v>31</v>
      </c>
      <c r="P675" s="95" t="s">
        <v>2125</v>
      </c>
      <c r="Q675" s="95" t="s">
        <v>31</v>
      </c>
      <c r="R675" s="95" t="s">
        <v>2342</v>
      </c>
      <c r="S675" s="93">
        <v>42855</v>
      </c>
      <c r="T675" s="93">
        <v>42855</v>
      </c>
      <c r="U675" s="95" t="s">
        <v>2061</v>
      </c>
      <c r="V675" s="95" t="s">
        <v>31</v>
      </c>
    </row>
    <row r="676" spans="1:22" ht="15.75" x14ac:dyDescent="0.3">
      <c r="A676" s="95" t="s">
        <v>370</v>
      </c>
      <c r="B676" s="95" t="s">
        <v>2032</v>
      </c>
      <c r="C676" s="95" t="s">
        <v>1879</v>
      </c>
      <c r="D676" s="95" t="s">
        <v>1880</v>
      </c>
      <c r="E676" s="95" t="s">
        <v>2038</v>
      </c>
      <c r="F676" s="95" t="s">
        <v>2123</v>
      </c>
      <c r="G676" s="95" t="s">
        <v>31</v>
      </c>
      <c r="H676" s="95" t="s">
        <v>1883</v>
      </c>
      <c r="I676" s="95" t="s">
        <v>1880</v>
      </c>
      <c r="J676" s="95" t="s">
        <v>1884</v>
      </c>
      <c r="K676" s="95" t="s">
        <v>1885</v>
      </c>
      <c r="L676" s="97">
        <v>136.47</v>
      </c>
      <c r="M676" s="95" t="s">
        <v>1886</v>
      </c>
      <c r="N676" s="95" t="s">
        <v>2341</v>
      </c>
      <c r="O676" s="95" t="s">
        <v>31</v>
      </c>
      <c r="P676" s="95" t="s">
        <v>2125</v>
      </c>
      <c r="Q676" s="95" t="s">
        <v>31</v>
      </c>
      <c r="R676" s="95" t="s">
        <v>2342</v>
      </c>
      <c r="S676" s="93">
        <v>42916</v>
      </c>
      <c r="T676" s="93">
        <v>42916</v>
      </c>
      <c r="U676" s="95" t="s">
        <v>2061</v>
      </c>
      <c r="V676" s="95" t="s">
        <v>31</v>
      </c>
    </row>
    <row r="677" spans="1:22" ht="15.75" x14ac:dyDescent="0.3">
      <c r="A677" s="95" t="s">
        <v>370</v>
      </c>
      <c r="B677" s="95" t="s">
        <v>2032</v>
      </c>
      <c r="C677" s="95" t="s">
        <v>1879</v>
      </c>
      <c r="D677" s="95" t="s">
        <v>1880</v>
      </c>
      <c r="E677" s="95" t="s">
        <v>2038</v>
      </c>
      <c r="F677" s="95" t="s">
        <v>2070</v>
      </c>
      <c r="G677" s="95" t="s">
        <v>31</v>
      </c>
      <c r="H677" s="95" t="s">
        <v>1883</v>
      </c>
      <c r="I677" s="95" t="s">
        <v>1880</v>
      </c>
      <c r="J677" s="95" t="s">
        <v>1884</v>
      </c>
      <c r="K677" s="95" t="s">
        <v>1885</v>
      </c>
      <c r="L677" s="97">
        <v>134.32</v>
      </c>
      <c r="M677" s="95" t="s">
        <v>1886</v>
      </c>
      <c r="N677" s="95" t="s">
        <v>2301</v>
      </c>
      <c r="O677" s="95" t="s">
        <v>31</v>
      </c>
      <c r="P677" s="95" t="s">
        <v>2072</v>
      </c>
      <c r="Q677" s="95" t="s">
        <v>31</v>
      </c>
      <c r="R677" s="95" t="s">
        <v>2302</v>
      </c>
      <c r="S677" s="93">
        <v>42704</v>
      </c>
      <c r="T677" s="93">
        <v>42704</v>
      </c>
      <c r="U677" s="95" t="s">
        <v>2061</v>
      </c>
      <c r="V677" s="95" t="s">
        <v>31</v>
      </c>
    </row>
    <row r="678" spans="1:22" ht="15.75" x14ac:dyDescent="0.3">
      <c r="A678" s="95" t="s">
        <v>370</v>
      </c>
      <c r="B678" s="95" t="s">
        <v>2032</v>
      </c>
      <c r="C678" s="95" t="s">
        <v>1879</v>
      </c>
      <c r="D678" s="95" t="s">
        <v>1880</v>
      </c>
      <c r="E678" s="95" t="s">
        <v>2038</v>
      </c>
      <c r="F678" s="95" t="s">
        <v>2070</v>
      </c>
      <c r="G678" s="95" t="s">
        <v>31</v>
      </c>
      <c r="H678" s="95" t="s">
        <v>1883</v>
      </c>
      <c r="I678" s="95" t="s">
        <v>1880</v>
      </c>
      <c r="J678" s="95" t="s">
        <v>1884</v>
      </c>
      <c r="K678" s="95" t="s">
        <v>1885</v>
      </c>
      <c r="L678" s="97">
        <v>134.32</v>
      </c>
      <c r="M678" s="95" t="s">
        <v>1886</v>
      </c>
      <c r="N678" s="95" t="s">
        <v>2303</v>
      </c>
      <c r="O678" s="95" t="s">
        <v>31</v>
      </c>
      <c r="P678" s="95" t="s">
        <v>2072</v>
      </c>
      <c r="Q678" s="95" t="s">
        <v>31</v>
      </c>
      <c r="R678" s="95" t="s">
        <v>2304</v>
      </c>
      <c r="S678" s="93">
        <v>42704</v>
      </c>
      <c r="T678" s="93">
        <v>42704</v>
      </c>
      <c r="U678" s="95" t="s">
        <v>2061</v>
      </c>
      <c r="V678" s="95" t="s">
        <v>31</v>
      </c>
    </row>
    <row r="679" spans="1:22" ht="15.75" x14ac:dyDescent="0.3">
      <c r="A679" s="95" t="s">
        <v>370</v>
      </c>
      <c r="B679" s="95" t="s">
        <v>2032</v>
      </c>
      <c r="C679" s="95" t="s">
        <v>1879</v>
      </c>
      <c r="D679" s="95" t="s">
        <v>1880</v>
      </c>
      <c r="E679" s="95" t="s">
        <v>1945</v>
      </c>
      <c r="F679" s="95" t="s">
        <v>2158</v>
      </c>
      <c r="G679" s="95" t="s">
        <v>31</v>
      </c>
      <c r="H679" s="95" t="s">
        <v>1883</v>
      </c>
      <c r="I679" s="95" t="s">
        <v>1880</v>
      </c>
      <c r="J679" s="95" t="s">
        <v>1884</v>
      </c>
      <c r="K679" s="95" t="s">
        <v>1885</v>
      </c>
      <c r="L679" s="97">
        <v>132.54</v>
      </c>
      <c r="M679" s="95" t="s">
        <v>1886</v>
      </c>
      <c r="N679" s="95" t="s">
        <v>2159</v>
      </c>
      <c r="O679" s="95" t="s">
        <v>31</v>
      </c>
      <c r="P679" s="95" t="s">
        <v>2160</v>
      </c>
      <c r="Q679" s="95" t="s">
        <v>31</v>
      </c>
      <c r="R679" s="95" t="s">
        <v>2161</v>
      </c>
      <c r="S679" s="93">
        <v>42886</v>
      </c>
      <c r="T679" s="93">
        <v>42886</v>
      </c>
      <c r="U679" s="95" t="s">
        <v>2043</v>
      </c>
      <c r="V679" s="95" t="s">
        <v>31</v>
      </c>
    </row>
    <row r="680" spans="1:22" ht="15.75" x14ac:dyDescent="0.3">
      <c r="A680" s="95" t="s">
        <v>370</v>
      </c>
      <c r="B680" s="95" t="s">
        <v>2032</v>
      </c>
      <c r="C680" s="95" t="s">
        <v>1879</v>
      </c>
      <c r="D680" s="95" t="s">
        <v>1880</v>
      </c>
      <c r="E680" s="95" t="s">
        <v>1945</v>
      </c>
      <c r="F680" s="95" t="s">
        <v>2158</v>
      </c>
      <c r="G680" s="95" t="s">
        <v>31</v>
      </c>
      <c r="H680" s="95" t="s">
        <v>1883</v>
      </c>
      <c r="I680" s="95" t="s">
        <v>1880</v>
      </c>
      <c r="J680" s="95" t="s">
        <v>1884</v>
      </c>
      <c r="K680" s="95" t="s">
        <v>1885</v>
      </c>
      <c r="L680" s="97">
        <v>132.54</v>
      </c>
      <c r="M680" s="95" t="s">
        <v>1886</v>
      </c>
      <c r="N680" s="95" t="s">
        <v>2162</v>
      </c>
      <c r="O680" s="95" t="s">
        <v>31</v>
      </c>
      <c r="P680" s="95" t="s">
        <v>2160</v>
      </c>
      <c r="Q680" s="95" t="s">
        <v>31</v>
      </c>
      <c r="R680" s="95" t="s">
        <v>2163</v>
      </c>
      <c r="S680" s="93">
        <v>42886</v>
      </c>
      <c r="T680" s="93">
        <v>42886</v>
      </c>
      <c r="U680" s="95" t="s">
        <v>2043</v>
      </c>
      <c r="V680" s="95" t="s">
        <v>31</v>
      </c>
    </row>
    <row r="681" spans="1:22" ht="15.75" x14ac:dyDescent="0.3">
      <c r="A681" s="95" t="s">
        <v>370</v>
      </c>
      <c r="B681" s="95" t="s">
        <v>2032</v>
      </c>
      <c r="C681" s="95" t="s">
        <v>1879</v>
      </c>
      <c r="D681" s="95" t="s">
        <v>1880</v>
      </c>
      <c r="E681" s="95" t="s">
        <v>2038</v>
      </c>
      <c r="F681" s="95" t="s">
        <v>2123</v>
      </c>
      <c r="G681" s="95" t="s">
        <v>31</v>
      </c>
      <c r="H681" s="95" t="s">
        <v>1883</v>
      </c>
      <c r="I681" s="95" t="s">
        <v>1880</v>
      </c>
      <c r="J681" s="95" t="s">
        <v>1884</v>
      </c>
      <c r="K681" s="95" t="s">
        <v>1885</v>
      </c>
      <c r="L681" s="97">
        <v>132.04</v>
      </c>
      <c r="M681" s="95" t="s">
        <v>1886</v>
      </c>
      <c r="N681" s="95" t="s">
        <v>2305</v>
      </c>
      <c r="O681" s="95" t="s">
        <v>31</v>
      </c>
      <c r="P681" s="95" t="s">
        <v>2125</v>
      </c>
      <c r="Q681" s="95" t="s">
        <v>31</v>
      </c>
      <c r="R681" s="95" t="s">
        <v>2306</v>
      </c>
      <c r="S681" s="93">
        <v>42704</v>
      </c>
      <c r="T681" s="93">
        <v>42704</v>
      </c>
      <c r="U681" s="95" t="s">
        <v>2061</v>
      </c>
      <c r="V681" s="95" t="s">
        <v>31</v>
      </c>
    </row>
    <row r="682" spans="1:22" ht="15.75" x14ac:dyDescent="0.3">
      <c r="A682" s="95" t="s">
        <v>370</v>
      </c>
      <c r="B682" s="95" t="s">
        <v>2032</v>
      </c>
      <c r="C682" s="95" t="s">
        <v>1879</v>
      </c>
      <c r="D682" s="95" t="s">
        <v>1880</v>
      </c>
      <c r="E682" s="95" t="s">
        <v>2038</v>
      </c>
      <c r="F682" s="95" t="s">
        <v>2123</v>
      </c>
      <c r="G682" s="95" t="s">
        <v>31</v>
      </c>
      <c r="H682" s="95" t="s">
        <v>1883</v>
      </c>
      <c r="I682" s="95" t="s">
        <v>1880</v>
      </c>
      <c r="J682" s="95" t="s">
        <v>1884</v>
      </c>
      <c r="K682" s="95" t="s">
        <v>1885</v>
      </c>
      <c r="L682" s="97">
        <v>132.04</v>
      </c>
      <c r="M682" s="95" t="s">
        <v>1886</v>
      </c>
      <c r="N682" s="95" t="s">
        <v>2309</v>
      </c>
      <c r="O682" s="95" t="s">
        <v>31</v>
      </c>
      <c r="P682" s="95" t="s">
        <v>2125</v>
      </c>
      <c r="Q682" s="95" t="s">
        <v>31</v>
      </c>
      <c r="R682" s="95" t="s">
        <v>2310</v>
      </c>
      <c r="S682" s="93">
        <v>42704</v>
      </c>
      <c r="T682" s="93">
        <v>42704</v>
      </c>
      <c r="U682" s="95" t="s">
        <v>2061</v>
      </c>
      <c r="V682" s="95" t="s">
        <v>31</v>
      </c>
    </row>
    <row r="683" spans="1:22" ht="15.75" x14ac:dyDescent="0.3">
      <c r="A683" s="95" t="s">
        <v>370</v>
      </c>
      <c r="B683" s="95" t="s">
        <v>2032</v>
      </c>
      <c r="C683" s="95" t="s">
        <v>1879</v>
      </c>
      <c r="D683" s="95" t="s">
        <v>1880</v>
      </c>
      <c r="E683" s="95" t="s">
        <v>2038</v>
      </c>
      <c r="F683" s="95" t="s">
        <v>2123</v>
      </c>
      <c r="G683" s="95" t="s">
        <v>31</v>
      </c>
      <c r="H683" s="95" t="s">
        <v>1883</v>
      </c>
      <c r="I683" s="95" t="s">
        <v>1880</v>
      </c>
      <c r="J683" s="95" t="s">
        <v>1884</v>
      </c>
      <c r="K683" s="95" t="s">
        <v>1885</v>
      </c>
      <c r="L683" s="97">
        <v>132.04</v>
      </c>
      <c r="M683" s="95" t="s">
        <v>1886</v>
      </c>
      <c r="N683" s="95" t="s">
        <v>2311</v>
      </c>
      <c r="O683" s="95" t="s">
        <v>31</v>
      </c>
      <c r="P683" s="95" t="s">
        <v>2125</v>
      </c>
      <c r="Q683" s="95" t="s">
        <v>31</v>
      </c>
      <c r="R683" s="95" t="s">
        <v>2312</v>
      </c>
      <c r="S683" s="93">
        <v>42704</v>
      </c>
      <c r="T683" s="93">
        <v>42704</v>
      </c>
      <c r="U683" s="95" t="s">
        <v>2061</v>
      </c>
      <c r="V683" s="95" t="s">
        <v>31</v>
      </c>
    </row>
    <row r="684" spans="1:22" ht="15.75" x14ac:dyDescent="0.3">
      <c r="A684" s="95" t="s">
        <v>370</v>
      </c>
      <c r="B684" s="95" t="s">
        <v>2032</v>
      </c>
      <c r="C684" s="95" t="s">
        <v>1879</v>
      </c>
      <c r="D684" s="95" t="s">
        <v>1880</v>
      </c>
      <c r="E684" s="95" t="s">
        <v>2038</v>
      </c>
      <c r="F684" s="95" t="s">
        <v>2070</v>
      </c>
      <c r="G684" s="95" t="s">
        <v>31</v>
      </c>
      <c r="H684" s="95" t="s">
        <v>1883</v>
      </c>
      <c r="I684" s="95" t="s">
        <v>1880</v>
      </c>
      <c r="J684" s="95" t="s">
        <v>1884</v>
      </c>
      <c r="K684" s="95" t="s">
        <v>1885</v>
      </c>
      <c r="L684" s="97">
        <v>129.91</v>
      </c>
      <c r="M684" s="95" t="s">
        <v>1886</v>
      </c>
      <c r="N684" s="95" t="s">
        <v>2360</v>
      </c>
      <c r="O684" s="95" t="s">
        <v>31</v>
      </c>
      <c r="P684" s="95" t="s">
        <v>2072</v>
      </c>
      <c r="Q684" s="95" t="s">
        <v>31</v>
      </c>
      <c r="R684" s="95" t="s">
        <v>2361</v>
      </c>
      <c r="S684" s="93">
        <v>42674</v>
      </c>
      <c r="T684" s="93">
        <v>42674</v>
      </c>
      <c r="U684" s="95" t="s">
        <v>2061</v>
      </c>
      <c r="V684" s="95" t="s">
        <v>31</v>
      </c>
    </row>
    <row r="685" spans="1:22" ht="15.75" x14ac:dyDescent="0.3">
      <c r="A685" s="95" t="s">
        <v>370</v>
      </c>
      <c r="B685" s="95" t="s">
        <v>2032</v>
      </c>
      <c r="C685" s="95" t="s">
        <v>1879</v>
      </c>
      <c r="D685" s="95" t="s">
        <v>1880</v>
      </c>
      <c r="E685" s="95" t="s">
        <v>1890</v>
      </c>
      <c r="F685" s="95" t="s">
        <v>1891</v>
      </c>
      <c r="G685" s="95" t="s">
        <v>31</v>
      </c>
      <c r="H685" s="95" t="s">
        <v>1883</v>
      </c>
      <c r="I685" s="95" t="s">
        <v>1880</v>
      </c>
      <c r="J685" s="95" t="s">
        <v>1884</v>
      </c>
      <c r="K685" s="95" t="s">
        <v>1885</v>
      </c>
      <c r="L685" s="97">
        <v>128.85</v>
      </c>
      <c r="M685" s="95" t="s">
        <v>1886</v>
      </c>
      <c r="N685" s="95" t="s">
        <v>2089</v>
      </c>
      <c r="O685" s="95" t="s">
        <v>31</v>
      </c>
      <c r="P685" s="95" t="s">
        <v>1893</v>
      </c>
      <c r="Q685" s="95" t="s">
        <v>31</v>
      </c>
      <c r="R685" s="95" t="s">
        <v>2090</v>
      </c>
      <c r="S685" s="93">
        <v>42947</v>
      </c>
      <c r="T685" s="93">
        <v>42947</v>
      </c>
      <c r="U685" s="95" t="s">
        <v>2043</v>
      </c>
      <c r="V685" s="95" t="s">
        <v>31</v>
      </c>
    </row>
    <row r="686" spans="1:22" ht="15.75" x14ac:dyDescent="0.3">
      <c r="A686" s="95" t="s">
        <v>370</v>
      </c>
      <c r="B686" s="95" t="s">
        <v>2032</v>
      </c>
      <c r="C686" s="95" t="s">
        <v>1879</v>
      </c>
      <c r="D686" s="95" t="s">
        <v>1880</v>
      </c>
      <c r="E686" s="95" t="s">
        <v>2038</v>
      </c>
      <c r="F686" s="95" t="s">
        <v>2123</v>
      </c>
      <c r="G686" s="95" t="s">
        <v>31</v>
      </c>
      <c r="H686" s="95" t="s">
        <v>1883</v>
      </c>
      <c r="I686" s="95" t="s">
        <v>1880</v>
      </c>
      <c r="J686" s="95" t="s">
        <v>1884</v>
      </c>
      <c r="K686" s="95" t="s">
        <v>1885</v>
      </c>
      <c r="L686" s="97">
        <v>128.35</v>
      </c>
      <c r="M686" s="95" t="s">
        <v>1886</v>
      </c>
      <c r="N686" s="95" t="s">
        <v>2313</v>
      </c>
      <c r="O686" s="95" t="s">
        <v>31</v>
      </c>
      <c r="P686" s="95" t="s">
        <v>2125</v>
      </c>
      <c r="Q686" s="95" t="s">
        <v>31</v>
      </c>
      <c r="R686" s="95" t="s">
        <v>2314</v>
      </c>
      <c r="S686" s="93">
        <v>42704</v>
      </c>
      <c r="T686" s="93">
        <v>42704</v>
      </c>
      <c r="U686" s="95" t="s">
        <v>2061</v>
      </c>
      <c r="V686" s="95" t="s">
        <v>31</v>
      </c>
    </row>
    <row r="687" spans="1:22" ht="15.75" x14ac:dyDescent="0.3">
      <c r="A687" s="95" t="s">
        <v>370</v>
      </c>
      <c r="B687" s="95" t="s">
        <v>2032</v>
      </c>
      <c r="C687" s="95" t="s">
        <v>1879</v>
      </c>
      <c r="D687" s="95" t="s">
        <v>1880</v>
      </c>
      <c r="E687" s="95" t="s">
        <v>2038</v>
      </c>
      <c r="F687" s="95" t="s">
        <v>2123</v>
      </c>
      <c r="G687" s="95" t="s">
        <v>31</v>
      </c>
      <c r="H687" s="95" t="s">
        <v>1883</v>
      </c>
      <c r="I687" s="95" t="s">
        <v>1880</v>
      </c>
      <c r="J687" s="95" t="s">
        <v>1884</v>
      </c>
      <c r="K687" s="95" t="s">
        <v>1885</v>
      </c>
      <c r="L687" s="97">
        <v>128.35</v>
      </c>
      <c r="M687" s="95" t="s">
        <v>1886</v>
      </c>
      <c r="N687" s="95" t="s">
        <v>2315</v>
      </c>
      <c r="O687" s="95" t="s">
        <v>31</v>
      </c>
      <c r="P687" s="95" t="s">
        <v>2125</v>
      </c>
      <c r="Q687" s="95" t="s">
        <v>31</v>
      </c>
      <c r="R687" s="95" t="s">
        <v>2316</v>
      </c>
      <c r="S687" s="93">
        <v>42704</v>
      </c>
      <c r="T687" s="93">
        <v>42704</v>
      </c>
      <c r="U687" s="95" t="s">
        <v>2061</v>
      </c>
      <c r="V687" s="95" t="s">
        <v>31</v>
      </c>
    </row>
    <row r="688" spans="1:22" ht="15.75" x14ac:dyDescent="0.3">
      <c r="A688" s="95" t="s">
        <v>370</v>
      </c>
      <c r="B688" s="95" t="s">
        <v>2032</v>
      </c>
      <c r="C688" s="95" t="s">
        <v>1879</v>
      </c>
      <c r="D688" s="95" t="s">
        <v>1880</v>
      </c>
      <c r="E688" s="95" t="s">
        <v>2038</v>
      </c>
      <c r="F688" s="95" t="s">
        <v>2123</v>
      </c>
      <c r="G688" s="95" t="s">
        <v>31</v>
      </c>
      <c r="H688" s="95" t="s">
        <v>1883</v>
      </c>
      <c r="I688" s="95" t="s">
        <v>1880</v>
      </c>
      <c r="J688" s="95" t="s">
        <v>1884</v>
      </c>
      <c r="K688" s="95" t="s">
        <v>1885</v>
      </c>
      <c r="L688" s="97">
        <v>128.35</v>
      </c>
      <c r="M688" s="95" t="s">
        <v>1886</v>
      </c>
      <c r="N688" s="95" t="s">
        <v>2317</v>
      </c>
      <c r="O688" s="95" t="s">
        <v>31</v>
      </c>
      <c r="P688" s="95" t="s">
        <v>2125</v>
      </c>
      <c r="Q688" s="95" t="s">
        <v>31</v>
      </c>
      <c r="R688" s="95" t="s">
        <v>2318</v>
      </c>
      <c r="S688" s="93">
        <v>42704</v>
      </c>
      <c r="T688" s="93">
        <v>42704</v>
      </c>
      <c r="U688" s="95" t="s">
        <v>2061</v>
      </c>
      <c r="V688" s="95" t="s">
        <v>31</v>
      </c>
    </row>
    <row r="689" spans="1:22" ht="15.75" x14ac:dyDescent="0.3">
      <c r="A689" s="95" t="s">
        <v>370</v>
      </c>
      <c r="B689" s="95" t="s">
        <v>2032</v>
      </c>
      <c r="C689" s="95" t="s">
        <v>1879</v>
      </c>
      <c r="D689" s="95" t="s">
        <v>1880</v>
      </c>
      <c r="E689" s="95" t="s">
        <v>2038</v>
      </c>
      <c r="F689" s="95" t="s">
        <v>2123</v>
      </c>
      <c r="G689" s="95" t="s">
        <v>31</v>
      </c>
      <c r="H689" s="95" t="s">
        <v>1883</v>
      </c>
      <c r="I689" s="95" t="s">
        <v>1880</v>
      </c>
      <c r="J689" s="95" t="s">
        <v>1884</v>
      </c>
      <c r="K689" s="95" t="s">
        <v>1885</v>
      </c>
      <c r="L689" s="97">
        <v>128.35</v>
      </c>
      <c r="M689" s="95" t="s">
        <v>1886</v>
      </c>
      <c r="N689" s="95" t="s">
        <v>2321</v>
      </c>
      <c r="O689" s="95" t="s">
        <v>31</v>
      </c>
      <c r="P689" s="95" t="s">
        <v>2125</v>
      </c>
      <c r="Q689" s="95" t="s">
        <v>31</v>
      </c>
      <c r="R689" s="95" t="s">
        <v>2322</v>
      </c>
      <c r="S689" s="93">
        <v>42704</v>
      </c>
      <c r="T689" s="93">
        <v>42704</v>
      </c>
      <c r="U689" s="95" t="s">
        <v>2061</v>
      </c>
      <c r="V689" s="95" t="s">
        <v>31</v>
      </c>
    </row>
    <row r="690" spans="1:22" ht="15.75" x14ac:dyDescent="0.3">
      <c r="A690" s="95" t="s">
        <v>370</v>
      </c>
      <c r="B690" s="95" t="s">
        <v>2032</v>
      </c>
      <c r="C690" s="95" t="s">
        <v>1879</v>
      </c>
      <c r="D690" s="95" t="s">
        <v>1880</v>
      </c>
      <c r="E690" s="95" t="s">
        <v>2038</v>
      </c>
      <c r="F690" s="95" t="s">
        <v>2123</v>
      </c>
      <c r="G690" s="95" t="s">
        <v>31</v>
      </c>
      <c r="H690" s="95" t="s">
        <v>1883</v>
      </c>
      <c r="I690" s="95" t="s">
        <v>1880</v>
      </c>
      <c r="J690" s="95" t="s">
        <v>1884</v>
      </c>
      <c r="K690" s="95" t="s">
        <v>1885</v>
      </c>
      <c r="L690" s="97">
        <v>128.35</v>
      </c>
      <c r="M690" s="95" t="s">
        <v>1886</v>
      </c>
      <c r="N690" s="95" t="s">
        <v>2323</v>
      </c>
      <c r="O690" s="95" t="s">
        <v>31</v>
      </c>
      <c r="P690" s="95" t="s">
        <v>2125</v>
      </c>
      <c r="Q690" s="95" t="s">
        <v>31</v>
      </c>
      <c r="R690" s="95" t="s">
        <v>2324</v>
      </c>
      <c r="S690" s="93">
        <v>42704</v>
      </c>
      <c r="T690" s="93">
        <v>42704</v>
      </c>
      <c r="U690" s="95" t="s">
        <v>2061</v>
      </c>
      <c r="V690" s="95" t="s">
        <v>31</v>
      </c>
    </row>
    <row r="691" spans="1:22" ht="15.75" x14ac:dyDescent="0.3">
      <c r="A691" s="95" t="s">
        <v>370</v>
      </c>
      <c r="B691" s="95" t="s">
        <v>2032</v>
      </c>
      <c r="C691" s="95" t="s">
        <v>1879</v>
      </c>
      <c r="D691" s="95" t="s">
        <v>1880</v>
      </c>
      <c r="E691" s="95" t="s">
        <v>2038</v>
      </c>
      <c r="F691" s="95" t="s">
        <v>2123</v>
      </c>
      <c r="G691" s="95" t="s">
        <v>31</v>
      </c>
      <c r="H691" s="95" t="s">
        <v>1883</v>
      </c>
      <c r="I691" s="95" t="s">
        <v>1880</v>
      </c>
      <c r="J691" s="95" t="s">
        <v>1884</v>
      </c>
      <c r="K691" s="95" t="s">
        <v>1885</v>
      </c>
      <c r="L691" s="97">
        <v>128.35</v>
      </c>
      <c r="M691" s="95" t="s">
        <v>1886</v>
      </c>
      <c r="N691" s="95" t="s">
        <v>2325</v>
      </c>
      <c r="O691" s="95" t="s">
        <v>31</v>
      </c>
      <c r="P691" s="95" t="s">
        <v>2125</v>
      </c>
      <c r="Q691" s="95" t="s">
        <v>31</v>
      </c>
      <c r="R691" s="95" t="s">
        <v>2326</v>
      </c>
      <c r="S691" s="93">
        <v>42704</v>
      </c>
      <c r="T691" s="93">
        <v>42704</v>
      </c>
      <c r="U691" s="95" t="s">
        <v>2061</v>
      </c>
      <c r="V691" s="95" t="s">
        <v>31</v>
      </c>
    </row>
    <row r="692" spans="1:22" ht="15.75" x14ac:dyDescent="0.3">
      <c r="A692" s="95" t="s">
        <v>370</v>
      </c>
      <c r="B692" s="95" t="s">
        <v>2032</v>
      </c>
      <c r="C692" s="95" t="s">
        <v>1879</v>
      </c>
      <c r="D692" s="95" t="s">
        <v>1880</v>
      </c>
      <c r="E692" s="95" t="s">
        <v>2038</v>
      </c>
      <c r="F692" s="95" t="s">
        <v>2070</v>
      </c>
      <c r="G692" s="95" t="s">
        <v>31</v>
      </c>
      <c r="H692" s="95" t="s">
        <v>1883</v>
      </c>
      <c r="I692" s="95" t="s">
        <v>1880</v>
      </c>
      <c r="J692" s="95" t="s">
        <v>1884</v>
      </c>
      <c r="K692" s="95" t="s">
        <v>1885</v>
      </c>
      <c r="L692" s="96">
        <v>98005.86</v>
      </c>
      <c r="M692" s="95" t="s">
        <v>1886</v>
      </c>
      <c r="N692" s="95" t="s">
        <v>2275</v>
      </c>
      <c r="O692" s="95" t="s">
        <v>31</v>
      </c>
      <c r="P692" s="95" t="s">
        <v>2072</v>
      </c>
      <c r="Q692" s="95" t="s">
        <v>31</v>
      </c>
      <c r="R692" s="95" t="s">
        <v>2276</v>
      </c>
      <c r="S692" s="93">
        <v>42490</v>
      </c>
      <c r="T692" s="93">
        <v>42490</v>
      </c>
      <c r="U692" s="95" t="s">
        <v>2061</v>
      </c>
      <c r="V692" s="95" t="s">
        <v>31</v>
      </c>
    </row>
    <row r="693" spans="1:22" ht="15.75" x14ac:dyDescent="0.3">
      <c r="A693" s="95" t="s">
        <v>370</v>
      </c>
      <c r="B693" s="95" t="s">
        <v>2032</v>
      </c>
      <c r="C693" s="95" t="s">
        <v>1879</v>
      </c>
      <c r="D693" s="95" t="s">
        <v>1880</v>
      </c>
      <c r="E693" s="95" t="s">
        <v>2038</v>
      </c>
      <c r="F693" s="95" t="s">
        <v>2070</v>
      </c>
      <c r="G693" s="95" t="s">
        <v>31</v>
      </c>
      <c r="H693" s="95" t="s">
        <v>1883</v>
      </c>
      <c r="I693" s="95" t="s">
        <v>1880</v>
      </c>
      <c r="J693" s="95" t="s">
        <v>1884</v>
      </c>
      <c r="K693" s="95" t="s">
        <v>1885</v>
      </c>
      <c r="L693" s="96">
        <v>254.15</v>
      </c>
      <c r="M693" s="95" t="s">
        <v>1886</v>
      </c>
      <c r="N693" s="95" t="s">
        <v>2275</v>
      </c>
      <c r="O693" s="95" t="s">
        <v>31</v>
      </c>
      <c r="P693" s="95" t="s">
        <v>2072</v>
      </c>
      <c r="Q693" s="95" t="s">
        <v>31</v>
      </c>
      <c r="R693" s="95" t="s">
        <v>2276</v>
      </c>
      <c r="S693" s="93">
        <v>42521</v>
      </c>
      <c r="T693" s="93">
        <v>42521</v>
      </c>
      <c r="U693" s="95" t="s">
        <v>2061</v>
      </c>
      <c r="V693" s="95" t="s">
        <v>31</v>
      </c>
    </row>
    <row r="694" spans="1:22" ht="15.75" x14ac:dyDescent="0.3">
      <c r="A694" s="95" t="s">
        <v>370</v>
      </c>
      <c r="B694" s="95" t="s">
        <v>2032</v>
      </c>
      <c r="C694" s="95" t="s">
        <v>1879</v>
      </c>
      <c r="D694" s="95" t="s">
        <v>1880</v>
      </c>
      <c r="E694" s="95" t="s">
        <v>2038</v>
      </c>
      <c r="F694" s="95" t="s">
        <v>2070</v>
      </c>
      <c r="G694" s="95" t="s">
        <v>31</v>
      </c>
      <c r="H694" s="95" t="s">
        <v>1883</v>
      </c>
      <c r="I694" s="95" t="s">
        <v>1880</v>
      </c>
      <c r="J694" s="95" t="s">
        <v>1884</v>
      </c>
      <c r="K694" s="95" t="s">
        <v>1885</v>
      </c>
      <c r="L694" s="96">
        <v>648.36</v>
      </c>
      <c r="M694" s="95" t="s">
        <v>1886</v>
      </c>
      <c r="N694" s="95" t="s">
        <v>2275</v>
      </c>
      <c r="O694" s="95" t="s">
        <v>31</v>
      </c>
      <c r="P694" s="95" t="s">
        <v>2072</v>
      </c>
      <c r="Q694" s="95" t="s">
        <v>31</v>
      </c>
      <c r="R694" s="95" t="s">
        <v>2276</v>
      </c>
      <c r="S694" s="93">
        <v>42551</v>
      </c>
      <c r="T694" s="93">
        <v>42551</v>
      </c>
      <c r="U694" s="95" t="s">
        <v>2061</v>
      </c>
      <c r="V694" s="95" t="s">
        <v>31</v>
      </c>
    </row>
    <row r="695" spans="1:22" ht="15.75" x14ac:dyDescent="0.3">
      <c r="A695" s="95" t="s">
        <v>370</v>
      </c>
      <c r="B695" s="95" t="s">
        <v>2032</v>
      </c>
      <c r="C695" s="95" t="s">
        <v>1879</v>
      </c>
      <c r="D695" s="95" t="s">
        <v>1880</v>
      </c>
      <c r="E695" s="95" t="s">
        <v>2038</v>
      </c>
      <c r="F695" s="95" t="s">
        <v>2070</v>
      </c>
      <c r="G695" s="95" t="s">
        <v>31</v>
      </c>
      <c r="H695" s="95" t="s">
        <v>1883</v>
      </c>
      <c r="I695" s="95" t="s">
        <v>1880</v>
      </c>
      <c r="J695" s="95" t="s">
        <v>1884</v>
      </c>
      <c r="K695" s="95" t="s">
        <v>1885</v>
      </c>
      <c r="L695" s="96">
        <v>3.49</v>
      </c>
      <c r="M695" s="95" t="s">
        <v>1886</v>
      </c>
      <c r="N695" s="95" t="s">
        <v>2275</v>
      </c>
      <c r="O695" s="95" t="s">
        <v>31</v>
      </c>
      <c r="P695" s="95" t="s">
        <v>2072</v>
      </c>
      <c r="Q695" s="95" t="s">
        <v>31</v>
      </c>
      <c r="R695" s="95" t="s">
        <v>2276</v>
      </c>
      <c r="S695" s="93">
        <v>42582</v>
      </c>
      <c r="T695" s="93">
        <v>42582</v>
      </c>
      <c r="U695" s="95" t="s">
        <v>2061</v>
      </c>
      <c r="V695" s="95" t="s">
        <v>31</v>
      </c>
    </row>
    <row r="696" spans="1:22" ht="15.75" x14ac:dyDescent="0.3">
      <c r="A696" s="95" t="s">
        <v>370</v>
      </c>
      <c r="B696" s="95" t="s">
        <v>2032</v>
      </c>
      <c r="C696" s="95" t="s">
        <v>1879</v>
      </c>
      <c r="D696" s="95" t="s">
        <v>1880</v>
      </c>
      <c r="E696" s="95" t="s">
        <v>2038</v>
      </c>
      <c r="F696" s="95" t="s">
        <v>2070</v>
      </c>
      <c r="G696" s="95" t="s">
        <v>31</v>
      </c>
      <c r="H696" s="95" t="s">
        <v>1883</v>
      </c>
      <c r="I696" s="95" t="s">
        <v>1880</v>
      </c>
      <c r="J696" s="95" t="s">
        <v>1884</v>
      </c>
      <c r="K696" s="95" t="s">
        <v>1885</v>
      </c>
      <c r="L696" s="96">
        <v>2463.35</v>
      </c>
      <c r="M696" s="95" t="s">
        <v>1886</v>
      </c>
      <c r="N696" s="95" t="s">
        <v>2275</v>
      </c>
      <c r="O696" s="95" t="s">
        <v>31</v>
      </c>
      <c r="P696" s="95" t="s">
        <v>2072</v>
      </c>
      <c r="Q696" s="95" t="s">
        <v>31</v>
      </c>
      <c r="R696" s="95" t="s">
        <v>2276</v>
      </c>
      <c r="S696" s="93">
        <v>42613</v>
      </c>
      <c r="T696" s="93">
        <v>42613</v>
      </c>
      <c r="U696" s="95" t="s">
        <v>2061</v>
      </c>
      <c r="V696" s="95" t="s">
        <v>31</v>
      </c>
    </row>
    <row r="697" spans="1:22" ht="15.75" x14ac:dyDescent="0.3">
      <c r="A697" s="95" t="s">
        <v>370</v>
      </c>
      <c r="B697" s="95" t="s">
        <v>2032</v>
      </c>
      <c r="C697" s="95" t="s">
        <v>1879</v>
      </c>
      <c r="D697" s="95" t="s">
        <v>1880</v>
      </c>
      <c r="E697" s="95" t="s">
        <v>1890</v>
      </c>
      <c r="F697" s="95" t="s">
        <v>1891</v>
      </c>
      <c r="G697" s="95" t="s">
        <v>31</v>
      </c>
      <c r="H697" s="95" t="s">
        <v>1883</v>
      </c>
      <c r="I697" s="95" t="s">
        <v>1880</v>
      </c>
      <c r="J697" s="95" t="s">
        <v>1884</v>
      </c>
      <c r="K697" s="95" t="s">
        <v>1885</v>
      </c>
      <c r="L697" s="97">
        <v>128.22999999999999</v>
      </c>
      <c r="M697" s="95" t="s">
        <v>1886</v>
      </c>
      <c r="N697" s="95" t="s">
        <v>2091</v>
      </c>
      <c r="O697" s="95" t="s">
        <v>31</v>
      </c>
      <c r="P697" s="95" t="s">
        <v>1893</v>
      </c>
      <c r="Q697" s="95" t="s">
        <v>31</v>
      </c>
      <c r="R697" s="95" t="s">
        <v>2092</v>
      </c>
      <c r="S697" s="93">
        <v>42947</v>
      </c>
      <c r="T697" s="93">
        <v>42947</v>
      </c>
      <c r="U697" s="95" t="s">
        <v>2043</v>
      </c>
      <c r="V697" s="95" t="s">
        <v>31</v>
      </c>
    </row>
    <row r="698" spans="1:22" ht="15.75" x14ac:dyDescent="0.3">
      <c r="A698" s="95" t="s">
        <v>370</v>
      </c>
      <c r="B698" s="95" t="s">
        <v>2032</v>
      </c>
      <c r="C698" s="95" t="s">
        <v>1879</v>
      </c>
      <c r="D698" s="95" t="s">
        <v>1880</v>
      </c>
      <c r="E698" s="95" t="s">
        <v>1890</v>
      </c>
      <c r="F698" s="95" t="s">
        <v>1891</v>
      </c>
      <c r="G698" s="95" t="s">
        <v>31</v>
      </c>
      <c r="H698" s="95" t="s">
        <v>1883</v>
      </c>
      <c r="I698" s="95" t="s">
        <v>1880</v>
      </c>
      <c r="J698" s="95" t="s">
        <v>1884</v>
      </c>
      <c r="K698" s="95" t="s">
        <v>1885</v>
      </c>
      <c r="L698" s="97">
        <v>128.22999999999999</v>
      </c>
      <c r="M698" s="95" t="s">
        <v>1886</v>
      </c>
      <c r="N698" s="95" t="s">
        <v>2099</v>
      </c>
      <c r="O698" s="95" t="s">
        <v>31</v>
      </c>
      <c r="P698" s="95" t="s">
        <v>1893</v>
      </c>
      <c r="Q698" s="95" t="s">
        <v>31</v>
      </c>
      <c r="R698" s="95" t="s">
        <v>2100</v>
      </c>
      <c r="S698" s="93">
        <v>42947</v>
      </c>
      <c r="T698" s="93">
        <v>42947</v>
      </c>
      <c r="U698" s="95" t="s">
        <v>2043</v>
      </c>
      <c r="V698" s="95" t="s">
        <v>31</v>
      </c>
    </row>
    <row r="699" spans="1:22" ht="15.75" x14ac:dyDescent="0.3">
      <c r="A699" s="95" t="s">
        <v>370</v>
      </c>
      <c r="B699" s="95" t="s">
        <v>2032</v>
      </c>
      <c r="C699" s="95" t="s">
        <v>1879</v>
      </c>
      <c r="D699" s="95" t="s">
        <v>1880</v>
      </c>
      <c r="E699" s="95" t="s">
        <v>2038</v>
      </c>
      <c r="F699" s="95" t="s">
        <v>2123</v>
      </c>
      <c r="G699" s="95" t="s">
        <v>31</v>
      </c>
      <c r="H699" s="95" t="s">
        <v>1883</v>
      </c>
      <c r="I699" s="95" t="s">
        <v>1880</v>
      </c>
      <c r="J699" s="95" t="s">
        <v>1884</v>
      </c>
      <c r="K699" s="95" t="s">
        <v>1885</v>
      </c>
      <c r="L699" s="97">
        <v>120.66</v>
      </c>
      <c r="M699" s="95" t="s">
        <v>1886</v>
      </c>
      <c r="N699" s="95" t="s">
        <v>2146</v>
      </c>
      <c r="O699" s="95" t="s">
        <v>31</v>
      </c>
      <c r="P699" s="95" t="s">
        <v>2125</v>
      </c>
      <c r="Q699" s="95" t="s">
        <v>31</v>
      </c>
      <c r="R699" s="95" t="s">
        <v>2147</v>
      </c>
      <c r="S699" s="93">
        <v>42916</v>
      </c>
      <c r="T699" s="93">
        <v>42916</v>
      </c>
      <c r="U699" s="95" t="s">
        <v>2043</v>
      </c>
      <c r="V699" s="95" t="s">
        <v>31</v>
      </c>
    </row>
    <row r="700" spans="1:22" ht="15.75" x14ac:dyDescent="0.3">
      <c r="A700" s="95" t="s">
        <v>370</v>
      </c>
      <c r="B700" s="95" t="s">
        <v>2032</v>
      </c>
      <c r="C700" s="95" t="s">
        <v>1879</v>
      </c>
      <c r="D700" s="95" t="s">
        <v>1880</v>
      </c>
      <c r="E700" s="95" t="s">
        <v>2038</v>
      </c>
      <c r="F700" s="95" t="s">
        <v>2123</v>
      </c>
      <c r="G700" s="95" t="s">
        <v>31</v>
      </c>
      <c r="H700" s="95" t="s">
        <v>1883</v>
      </c>
      <c r="I700" s="95" t="s">
        <v>1880</v>
      </c>
      <c r="J700" s="95" t="s">
        <v>1884</v>
      </c>
      <c r="K700" s="95" t="s">
        <v>1885</v>
      </c>
      <c r="L700" s="97">
        <v>120.66</v>
      </c>
      <c r="M700" s="95" t="s">
        <v>1886</v>
      </c>
      <c r="N700" s="95" t="s">
        <v>2148</v>
      </c>
      <c r="O700" s="95" t="s">
        <v>31</v>
      </c>
      <c r="P700" s="95" t="s">
        <v>2125</v>
      </c>
      <c r="Q700" s="95" t="s">
        <v>31</v>
      </c>
      <c r="R700" s="95" t="s">
        <v>2149</v>
      </c>
      <c r="S700" s="93">
        <v>42916</v>
      </c>
      <c r="T700" s="93">
        <v>42916</v>
      </c>
      <c r="U700" s="95" t="s">
        <v>2043</v>
      </c>
      <c r="V700" s="95" t="s">
        <v>31</v>
      </c>
    </row>
    <row r="701" spans="1:22" ht="15.75" x14ac:dyDescent="0.3">
      <c r="A701" s="95" t="s">
        <v>370</v>
      </c>
      <c r="B701" s="95" t="s">
        <v>2032</v>
      </c>
      <c r="C701" s="95" t="s">
        <v>1879</v>
      </c>
      <c r="D701" s="95" t="s">
        <v>1880</v>
      </c>
      <c r="E701" s="95" t="s">
        <v>2038</v>
      </c>
      <c r="F701" s="95" t="s">
        <v>2123</v>
      </c>
      <c r="G701" s="95" t="s">
        <v>31</v>
      </c>
      <c r="H701" s="95" t="s">
        <v>1883</v>
      </c>
      <c r="I701" s="95" t="s">
        <v>1880</v>
      </c>
      <c r="J701" s="95" t="s">
        <v>1884</v>
      </c>
      <c r="K701" s="95" t="s">
        <v>1885</v>
      </c>
      <c r="L701" s="97">
        <v>120.66</v>
      </c>
      <c r="M701" s="95" t="s">
        <v>1886</v>
      </c>
      <c r="N701" s="95" t="s">
        <v>2150</v>
      </c>
      <c r="O701" s="95" t="s">
        <v>31</v>
      </c>
      <c r="P701" s="95" t="s">
        <v>2125</v>
      </c>
      <c r="Q701" s="95" t="s">
        <v>31</v>
      </c>
      <c r="R701" s="95" t="s">
        <v>2151</v>
      </c>
      <c r="S701" s="93">
        <v>42916</v>
      </c>
      <c r="T701" s="93">
        <v>42916</v>
      </c>
      <c r="U701" s="95" t="s">
        <v>2043</v>
      </c>
      <c r="V701" s="95" t="s">
        <v>31</v>
      </c>
    </row>
    <row r="702" spans="1:22" ht="15.75" x14ac:dyDescent="0.3">
      <c r="A702" s="95" t="s">
        <v>370</v>
      </c>
      <c r="B702" s="95" t="s">
        <v>2032</v>
      </c>
      <c r="C702" s="95" t="s">
        <v>1879</v>
      </c>
      <c r="D702" s="95" t="s">
        <v>1880</v>
      </c>
      <c r="E702" s="95" t="s">
        <v>2038</v>
      </c>
      <c r="F702" s="95" t="s">
        <v>2101</v>
      </c>
      <c r="G702" s="95" t="s">
        <v>31</v>
      </c>
      <c r="H702" s="95" t="s">
        <v>1883</v>
      </c>
      <c r="I702" s="95" t="s">
        <v>1880</v>
      </c>
      <c r="J702" s="95" t="s">
        <v>1884</v>
      </c>
      <c r="K702" s="95" t="s">
        <v>1885</v>
      </c>
      <c r="L702" s="97">
        <v>120.3</v>
      </c>
      <c r="M702" s="95" t="s">
        <v>1886</v>
      </c>
      <c r="N702" s="95" t="s">
        <v>31</v>
      </c>
      <c r="O702" s="95" t="s">
        <v>31</v>
      </c>
      <c r="P702" s="95" t="s">
        <v>2102</v>
      </c>
      <c r="Q702" s="95" t="s">
        <v>31</v>
      </c>
      <c r="R702" s="95" t="s">
        <v>2103</v>
      </c>
      <c r="S702" s="93">
        <v>42947</v>
      </c>
      <c r="T702" s="93">
        <v>42947</v>
      </c>
      <c r="U702" s="95" t="s">
        <v>2043</v>
      </c>
      <c r="V702" s="95" t="s">
        <v>31</v>
      </c>
    </row>
    <row r="703" spans="1:22" ht="15.75" x14ac:dyDescent="0.3">
      <c r="A703" s="95" t="s">
        <v>370</v>
      </c>
      <c r="B703" s="95" t="s">
        <v>2032</v>
      </c>
      <c r="C703" s="95" t="s">
        <v>1879</v>
      </c>
      <c r="D703" s="95" t="s">
        <v>1880</v>
      </c>
      <c r="E703" s="95" t="s">
        <v>2038</v>
      </c>
      <c r="F703" s="95" t="s">
        <v>2070</v>
      </c>
      <c r="G703" s="95" t="s">
        <v>31</v>
      </c>
      <c r="H703" s="95" t="s">
        <v>1883</v>
      </c>
      <c r="I703" s="95" t="s">
        <v>1880</v>
      </c>
      <c r="J703" s="95" t="s">
        <v>1884</v>
      </c>
      <c r="K703" s="95" t="s">
        <v>1885</v>
      </c>
      <c r="L703" s="96">
        <v>101328.66</v>
      </c>
      <c r="M703" s="95" t="s">
        <v>1886</v>
      </c>
      <c r="N703" s="95" t="s">
        <v>2271</v>
      </c>
      <c r="O703" s="95" t="s">
        <v>31</v>
      </c>
      <c r="P703" s="95" t="s">
        <v>2072</v>
      </c>
      <c r="Q703" s="95" t="s">
        <v>31</v>
      </c>
      <c r="R703" s="95" t="s">
        <v>2272</v>
      </c>
      <c r="S703" s="93">
        <v>42490</v>
      </c>
      <c r="T703" s="93">
        <v>42490</v>
      </c>
      <c r="U703" s="95" t="s">
        <v>2061</v>
      </c>
      <c r="V703" s="95" t="s">
        <v>31</v>
      </c>
    </row>
    <row r="704" spans="1:22" ht="15.75" x14ac:dyDescent="0.3">
      <c r="A704" s="95" t="s">
        <v>370</v>
      </c>
      <c r="B704" s="95" t="s">
        <v>2032</v>
      </c>
      <c r="C704" s="95" t="s">
        <v>1879</v>
      </c>
      <c r="D704" s="95" t="s">
        <v>1880</v>
      </c>
      <c r="E704" s="95" t="s">
        <v>2038</v>
      </c>
      <c r="F704" s="95" t="s">
        <v>2070</v>
      </c>
      <c r="G704" s="95" t="s">
        <v>31</v>
      </c>
      <c r="H704" s="95" t="s">
        <v>1883</v>
      </c>
      <c r="I704" s="95" t="s">
        <v>1880</v>
      </c>
      <c r="J704" s="95" t="s">
        <v>1884</v>
      </c>
      <c r="K704" s="95" t="s">
        <v>1885</v>
      </c>
      <c r="L704" s="96">
        <v>262.79000000000002</v>
      </c>
      <c r="M704" s="95" t="s">
        <v>1886</v>
      </c>
      <c r="N704" s="95" t="s">
        <v>2271</v>
      </c>
      <c r="O704" s="95" t="s">
        <v>31</v>
      </c>
      <c r="P704" s="95" t="s">
        <v>2072</v>
      </c>
      <c r="Q704" s="95" t="s">
        <v>31</v>
      </c>
      <c r="R704" s="95" t="s">
        <v>2272</v>
      </c>
      <c r="S704" s="93">
        <v>42521</v>
      </c>
      <c r="T704" s="93">
        <v>42521</v>
      </c>
      <c r="U704" s="95" t="s">
        <v>2061</v>
      </c>
      <c r="V704" s="95" t="s">
        <v>31</v>
      </c>
    </row>
    <row r="705" spans="1:22" ht="15.75" x14ac:dyDescent="0.3">
      <c r="A705" s="95" t="s">
        <v>370</v>
      </c>
      <c r="B705" s="95" t="s">
        <v>2032</v>
      </c>
      <c r="C705" s="95" t="s">
        <v>1879</v>
      </c>
      <c r="D705" s="95" t="s">
        <v>1880</v>
      </c>
      <c r="E705" s="95" t="s">
        <v>2038</v>
      </c>
      <c r="F705" s="95" t="s">
        <v>2070</v>
      </c>
      <c r="G705" s="95" t="s">
        <v>31</v>
      </c>
      <c r="H705" s="95" t="s">
        <v>1883</v>
      </c>
      <c r="I705" s="95" t="s">
        <v>1880</v>
      </c>
      <c r="J705" s="95" t="s">
        <v>1884</v>
      </c>
      <c r="K705" s="95" t="s">
        <v>1885</v>
      </c>
      <c r="L705" s="96">
        <v>670.35</v>
      </c>
      <c r="M705" s="95" t="s">
        <v>1886</v>
      </c>
      <c r="N705" s="95" t="s">
        <v>2271</v>
      </c>
      <c r="O705" s="95" t="s">
        <v>31</v>
      </c>
      <c r="P705" s="95" t="s">
        <v>2072</v>
      </c>
      <c r="Q705" s="95" t="s">
        <v>31</v>
      </c>
      <c r="R705" s="95" t="s">
        <v>2272</v>
      </c>
      <c r="S705" s="93">
        <v>42551</v>
      </c>
      <c r="T705" s="93">
        <v>42551</v>
      </c>
      <c r="U705" s="95" t="s">
        <v>2061</v>
      </c>
      <c r="V705" s="95" t="s">
        <v>31</v>
      </c>
    </row>
    <row r="706" spans="1:22" ht="15.75" x14ac:dyDescent="0.3">
      <c r="A706" s="95" t="s">
        <v>370</v>
      </c>
      <c r="B706" s="95" t="s">
        <v>2032</v>
      </c>
      <c r="C706" s="95" t="s">
        <v>1879</v>
      </c>
      <c r="D706" s="95" t="s">
        <v>1880</v>
      </c>
      <c r="E706" s="95" t="s">
        <v>2038</v>
      </c>
      <c r="F706" s="95" t="s">
        <v>2070</v>
      </c>
      <c r="G706" s="95" t="s">
        <v>31</v>
      </c>
      <c r="H706" s="95" t="s">
        <v>1883</v>
      </c>
      <c r="I706" s="95" t="s">
        <v>1880</v>
      </c>
      <c r="J706" s="95" t="s">
        <v>1884</v>
      </c>
      <c r="K706" s="95" t="s">
        <v>1885</v>
      </c>
      <c r="L706" s="96">
        <v>3.62</v>
      </c>
      <c r="M706" s="95" t="s">
        <v>1886</v>
      </c>
      <c r="N706" s="95" t="s">
        <v>2271</v>
      </c>
      <c r="O706" s="95" t="s">
        <v>31</v>
      </c>
      <c r="P706" s="95" t="s">
        <v>2072</v>
      </c>
      <c r="Q706" s="95" t="s">
        <v>31</v>
      </c>
      <c r="R706" s="95" t="s">
        <v>2272</v>
      </c>
      <c r="S706" s="93">
        <v>42582</v>
      </c>
      <c r="T706" s="93">
        <v>42582</v>
      </c>
      <c r="U706" s="95" t="s">
        <v>2061</v>
      </c>
      <c r="V706" s="95" t="s">
        <v>31</v>
      </c>
    </row>
    <row r="707" spans="1:22" ht="15.75" x14ac:dyDescent="0.3">
      <c r="A707" s="95" t="s">
        <v>370</v>
      </c>
      <c r="B707" s="95" t="s">
        <v>2032</v>
      </c>
      <c r="C707" s="95" t="s">
        <v>1879</v>
      </c>
      <c r="D707" s="95" t="s">
        <v>1880</v>
      </c>
      <c r="E707" s="95" t="s">
        <v>2038</v>
      </c>
      <c r="F707" s="95" t="s">
        <v>2070</v>
      </c>
      <c r="G707" s="95" t="s">
        <v>31</v>
      </c>
      <c r="H707" s="95" t="s">
        <v>1883</v>
      </c>
      <c r="I707" s="95" t="s">
        <v>1880</v>
      </c>
      <c r="J707" s="95" t="s">
        <v>1884</v>
      </c>
      <c r="K707" s="95" t="s">
        <v>1885</v>
      </c>
      <c r="L707" s="96">
        <v>2546.86</v>
      </c>
      <c r="M707" s="95" t="s">
        <v>1886</v>
      </c>
      <c r="N707" s="95" t="s">
        <v>2271</v>
      </c>
      <c r="O707" s="95" t="s">
        <v>31</v>
      </c>
      <c r="P707" s="95" t="s">
        <v>2072</v>
      </c>
      <c r="Q707" s="95" t="s">
        <v>31</v>
      </c>
      <c r="R707" s="95" t="s">
        <v>2272</v>
      </c>
      <c r="S707" s="93">
        <v>42613</v>
      </c>
      <c r="T707" s="93">
        <v>42613</v>
      </c>
      <c r="U707" s="95" t="s">
        <v>2061</v>
      </c>
      <c r="V707" s="95" t="s">
        <v>31</v>
      </c>
    </row>
    <row r="708" spans="1:22" ht="15.75" x14ac:dyDescent="0.3">
      <c r="A708" s="95" t="s">
        <v>370</v>
      </c>
      <c r="B708" s="95" t="s">
        <v>2032</v>
      </c>
      <c r="C708" s="95" t="s">
        <v>1879</v>
      </c>
      <c r="D708" s="95" t="s">
        <v>1880</v>
      </c>
      <c r="E708" s="95" t="s">
        <v>2038</v>
      </c>
      <c r="F708" s="95" t="s">
        <v>2070</v>
      </c>
      <c r="G708" s="95" t="s">
        <v>31</v>
      </c>
      <c r="H708" s="95" t="s">
        <v>1883</v>
      </c>
      <c r="I708" s="95" t="s">
        <v>1880</v>
      </c>
      <c r="J708" s="95" t="s">
        <v>1884</v>
      </c>
      <c r="K708" s="95" t="s">
        <v>1885</v>
      </c>
      <c r="L708" s="97">
        <v>111.59</v>
      </c>
      <c r="M708" s="95" t="s">
        <v>1886</v>
      </c>
      <c r="N708" s="95" t="s">
        <v>2085</v>
      </c>
      <c r="O708" s="95" t="s">
        <v>31</v>
      </c>
      <c r="P708" s="95" t="s">
        <v>2072</v>
      </c>
      <c r="Q708" s="95" t="s">
        <v>31</v>
      </c>
      <c r="R708" s="95" t="s">
        <v>2086</v>
      </c>
      <c r="S708" s="93">
        <v>43008</v>
      </c>
      <c r="T708" s="93">
        <v>43008</v>
      </c>
      <c r="U708" s="95" t="s">
        <v>2074</v>
      </c>
      <c r="V708" s="95" t="s">
        <v>31</v>
      </c>
    </row>
    <row r="709" spans="1:22" ht="15.75" x14ac:dyDescent="0.3">
      <c r="A709" s="95" t="s">
        <v>370</v>
      </c>
      <c r="B709" s="95" t="s">
        <v>2032</v>
      </c>
      <c r="C709" s="95" t="s">
        <v>1879</v>
      </c>
      <c r="D709" s="95" t="s">
        <v>1880</v>
      </c>
      <c r="E709" s="95" t="s">
        <v>2038</v>
      </c>
      <c r="F709" s="95" t="s">
        <v>2062</v>
      </c>
      <c r="G709" s="95" t="s">
        <v>31</v>
      </c>
      <c r="H709" s="95" t="s">
        <v>1883</v>
      </c>
      <c r="I709" s="95" t="s">
        <v>1880</v>
      </c>
      <c r="J709" s="95" t="s">
        <v>1884</v>
      </c>
      <c r="K709" s="95" t="s">
        <v>1885</v>
      </c>
      <c r="L709" s="97">
        <v>109.75</v>
      </c>
      <c r="M709" s="95" t="s">
        <v>1886</v>
      </c>
      <c r="N709" s="95" t="s">
        <v>2152</v>
      </c>
      <c r="O709" s="95" t="s">
        <v>31</v>
      </c>
      <c r="P709" s="95" t="s">
        <v>2064</v>
      </c>
      <c r="Q709" s="95" t="s">
        <v>31</v>
      </c>
      <c r="R709" s="95" t="s">
        <v>2153</v>
      </c>
      <c r="S709" s="93">
        <v>42916</v>
      </c>
      <c r="T709" s="93">
        <v>42916</v>
      </c>
      <c r="U709" s="95" t="s">
        <v>2043</v>
      </c>
      <c r="V709" s="95" t="s">
        <v>31</v>
      </c>
    </row>
    <row r="710" spans="1:22" ht="15.75" x14ac:dyDescent="0.3">
      <c r="A710" s="95" t="s">
        <v>370</v>
      </c>
      <c r="B710" s="95" t="s">
        <v>2032</v>
      </c>
      <c r="C710" s="95" t="s">
        <v>1879</v>
      </c>
      <c r="D710" s="95" t="s">
        <v>1880</v>
      </c>
      <c r="E710" s="95" t="s">
        <v>2038</v>
      </c>
      <c r="F710" s="95" t="s">
        <v>2062</v>
      </c>
      <c r="G710" s="95" t="s">
        <v>31</v>
      </c>
      <c r="H710" s="95" t="s">
        <v>1883</v>
      </c>
      <c r="I710" s="95" t="s">
        <v>1880</v>
      </c>
      <c r="J710" s="95" t="s">
        <v>1884</v>
      </c>
      <c r="K710" s="95" t="s">
        <v>1885</v>
      </c>
      <c r="L710" s="97">
        <v>109.75</v>
      </c>
      <c r="M710" s="95" t="s">
        <v>1886</v>
      </c>
      <c r="N710" s="95" t="s">
        <v>2154</v>
      </c>
      <c r="O710" s="95" t="s">
        <v>31</v>
      </c>
      <c r="P710" s="95" t="s">
        <v>2064</v>
      </c>
      <c r="Q710" s="95" t="s">
        <v>31</v>
      </c>
      <c r="R710" s="95" t="s">
        <v>2155</v>
      </c>
      <c r="S710" s="93">
        <v>42916</v>
      </c>
      <c r="T710" s="93">
        <v>42916</v>
      </c>
      <c r="U710" s="95" t="s">
        <v>2043</v>
      </c>
      <c r="V710" s="95" t="s">
        <v>31</v>
      </c>
    </row>
    <row r="711" spans="1:22" ht="15.75" x14ac:dyDescent="0.3">
      <c r="A711" s="95" t="s">
        <v>370</v>
      </c>
      <c r="B711" s="95" t="s">
        <v>2032</v>
      </c>
      <c r="C711" s="95" t="s">
        <v>1879</v>
      </c>
      <c r="D711" s="95" t="s">
        <v>1880</v>
      </c>
      <c r="E711" s="95" t="s">
        <v>2038</v>
      </c>
      <c r="F711" s="95" t="s">
        <v>2062</v>
      </c>
      <c r="G711" s="95" t="s">
        <v>31</v>
      </c>
      <c r="H711" s="95" t="s">
        <v>1883</v>
      </c>
      <c r="I711" s="95" t="s">
        <v>1880</v>
      </c>
      <c r="J711" s="95" t="s">
        <v>1884</v>
      </c>
      <c r="K711" s="95" t="s">
        <v>1885</v>
      </c>
      <c r="L711" s="97">
        <v>109.75</v>
      </c>
      <c r="M711" s="95" t="s">
        <v>1886</v>
      </c>
      <c r="N711" s="95" t="s">
        <v>2156</v>
      </c>
      <c r="O711" s="95" t="s">
        <v>31</v>
      </c>
      <c r="P711" s="95" t="s">
        <v>2064</v>
      </c>
      <c r="Q711" s="95" t="s">
        <v>31</v>
      </c>
      <c r="R711" s="95" t="s">
        <v>2157</v>
      </c>
      <c r="S711" s="93">
        <v>42916</v>
      </c>
      <c r="T711" s="93">
        <v>42916</v>
      </c>
      <c r="U711" s="95" t="s">
        <v>2043</v>
      </c>
      <c r="V711" s="95" t="s">
        <v>31</v>
      </c>
    </row>
    <row r="712" spans="1:22" ht="15.75" x14ac:dyDescent="0.3">
      <c r="A712" s="95" t="s">
        <v>370</v>
      </c>
      <c r="B712" s="95" t="s">
        <v>2032</v>
      </c>
      <c r="C712" s="95" t="s">
        <v>1879</v>
      </c>
      <c r="D712" s="95" t="s">
        <v>1880</v>
      </c>
      <c r="E712" s="95" t="s">
        <v>1945</v>
      </c>
      <c r="F712" s="95" t="s">
        <v>2158</v>
      </c>
      <c r="G712" s="95" t="s">
        <v>31</v>
      </c>
      <c r="H712" s="95" t="s">
        <v>1883</v>
      </c>
      <c r="I712" s="95" t="s">
        <v>1880</v>
      </c>
      <c r="J712" s="95" t="s">
        <v>1884</v>
      </c>
      <c r="K712" s="95" t="s">
        <v>1885</v>
      </c>
      <c r="L712" s="97">
        <v>105.88</v>
      </c>
      <c r="M712" s="95" t="s">
        <v>1886</v>
      </c>
      <c r="N712" s="95" t="s">
        <v>2159</v>
      </c>
      <c r="O712" s="95" t="s">
        <v>31</v>
      </c>
      <c r="P712" s="95" t="s">
        <v>2160</v>
      </c>
      <c r="Q712" s="95" t="s">
        <v>31</v>
      </c>
      <c r="R712" s="95" t="s">
        <v>2161</v>
      </c>
      <c r="S712" s="93">
        <v>42916</v>
      </c>
      <c r="T712" s="93">
        <v>42916</v>
      </c>
      <c r="U712" s="95" t="s">
        <v>2043</v>
      </c>
      <c r="V712" s="95" t="s">
        <v>31</v>
      </c>
    </row>
    <row r="713" spans="1:22" ht="15.75" x14ac:dyDescent="0.3">
      <c r="A713" s="95" t="s">
        <v>370</v>
      </c>
      <c r="B713" s="95" t="s">
        <v>2032</v>
      </c>
      <c r="C713" s="95" t="s">
        <v>1879</v>
      </c>
      <c r="D713" s="95" t="s">
        <v>1880</v>
      </c>
      <c r="E713" s="95" t="s">
        <v>1945</v>
      </c>
      <c r="F713" s="95" t="s">
        <v>2158</v>
      </c>
      <c r="G713" s="95" t="s">
        <v>31</v>
      </c>
      <c r="H713" s="95" t="s">
        <v>1883</v>
      </c>
      <c r="I713" s="95" t="s">
        <v>1880</v>
      </c>
      <c r="J713" s="95" t="s">
        <v>1884</v>
      </c>
      <c r="K713" s="95" t="s">
        <v>1885</v>
      </c>
      <c r="L713" s="97">
        <v>105.88</v>
      </c>
      <c r="M713" s="95" t="s">
        <v>1886</v>
      </c>
      <c r="N713" s="95" t="s">
        <v>2162</v>
      </c>
      <c r="O713" s="95" t="s">
        <v>31</v>
      </c>
      <c r="P713" s="95" t="s">
        <v>2160</v>
      </c>
      <c r="Q713" s="95" t="s">
        <v>31</v>
      </c>
      <c r="R713" s="95" t="s">
        <v>2163</v>
      </c>
      <c r="S713" s="93">
        <v>42916</v>
      </c>
      <c r="T713" s="93">
        <v>42916</v>
      </c>
      <c r="U713" s="95" t="s">
        <v>2043</v>
      </c>
      <c r="V713" s="95" t="s">
        <v>31</v>
      </c>
    </row>
    <row r="714" spans="1:22" ht="15.75" x14ac:dyDescent="0.3">
      <c r="A714" s="95" t="s">
        <v>370</v>
      </c>
      <c r="B714" s="95" t="s">
        <v>2032</v>
      </c>
      <c r="C714" s="95" t="s">
        <v>1879</v>
      </c>
      <c r="D714" s="95" t="s">
        <v>1880</v>
      </c>
      <c r="E714" s="95" t="s">
        <v>2038</v>
      </c>
      <c r="F714" s="95" t="s">
        <v>2070</v>
      </c>
      <c r="G714" s="95" t="s">
        <v>31</v>
      </c>
      <c r="H714" s="95" t="s">
        <v>1883</v>
      </c>
      <c r="I714" s="95" t="s">
        <v>1880</v>
      </c>
      <c r="J714" s="95" t="s">
        <v>1884</v>
      </c>
      <c r="K714" s="95" t="s">
        <v>1885</v>
      </c>
      <c r="L714" s="96">
        <v>250271.18</v>
      </c>
      <c r="M714" s="95" t="s">
        <v>1886</v>
      </c>
      <c r="N714" s="95" t="s">
        <v>2294</v>
      </c>
      <c r="O714" s="95" t="s">
        <v>31</v>
      </c>
      <c r="P714" s="95" t="s">
        <v>2072</v>
      </c>
      <c r="Q714" s="95" t="s">
        <v>31</v>
      </c>
      <c r="R714" s="95" t="s">
        <v>2295</v>
      </c>
      <c r="S714" s="93">
        <v>42643</v>
      </c>
      <c r="T714" s="93">
        <v>42643</v>
      </c>
      <c r="U714" s="95" t="s">
        <v>2296</v>
      </c>
      <c r="V714" s="95" t="s">
        <v>31</v>
      </c>
    </row>
    <row r="715" spans="1:22" ht="15.75" x14ac:dyDescent="0.3">
      <c r="A715" s="95" t="s">
        <v>370</v>
      </c>
      <c r="B715" s="95" t="s">
        <v>2032</v>
      </c>
      <c r="C715" s="95" t="s">
        <v>1879</v>
      </c>
      <c r="D715" s="95" t="s">
        <v>1880</v>
      </c>
      <c r="E715" s="95" t="s">
        <v>2038</v>
      </c>
      <c r="F715" s="95" t="s">
        <v>2207</v>
      </c>
      <c r="G715" s="95" t="s">
        <v>31</v>
      </c>
      <c r="H715" s="95" t="s">
        <v>1883</v>
      </c>
      <c r="I715" s="95" t="s">
        <v>1880</v>
      </c>
      <c r="J715" s="95" t="s">
        <v>1884</v>
      </c>
      <c r="K715" s="95" t="s">
        <v>1885</v>
      </c>
      <c r="L715" s="97">
        <v>103.85</v>
      </c>
      <c r="M715" s="95" t="s">
        <v>1886</v>
      </c>
      <c r="N715" s="95" t="s">
        <v>31</v>
      </c>
      <c r="O715" s="95" t="s">
        <v>31</v>
      </c>
      <c r="P715" s="95" t="s">
        <v>2208</v>
      </c>
      <c r="Q715" s="95" t="s">
        <v>31</v>
      </c>
      <c r="R715" s="95" t="s">
        <v>2209</v>
      </c>
      <c r="S715" s="93">
        <v>42825</v>
      </c>
      <c r="T715" s="93">
        <v>42825</v>
      </c>
      <c r="U715" s="95" t="s">
        <v>2061</v>
      </c>
      <c r="V715" s="95" t="s">
        <v>31</v>
      </c>
    </row>
    <row r="716" spans="1:22" ht="15.75" x14ac:dyDescent="0.3">
      <c r="A716" s="95" t="s">
        <v>370</v>
      </c>
      <c r="B716" s="95" t="s">
        <v>2032</v>
      </c>
      <c r="C716" s="95" t="s">
        <v>1879</v>
      </c>
      <c r="D716" s="95" t="s">
        <v>1880</v>
      </c>
      <c r="E716" s="95" t="s">
        <v>2038</v>
      </c>
      <c r="F716" s="95" t="s">
        <v>2104</v>
      </c>
      <c r="G716" s="95" t="s">
        <v>31</v>
      </c>
      <c r="H716" s="95" t="s">
        <v>1883</v>
      </c>
      <c r="I716" s="95" t="s">
        <v>1880</v>
      </c>
      <c r="J716" s="95" t="s">
        <v>1884</v>
      </c>
      <c r="K716" s="95" t="s">
        <v>1885</v>
      </c>
      <c r="L716" s="97">
        <v>99.35</v>
      </c>
      <c r="M716" s="95" t="s">
        <v>1886</v>
      </c>
      <c r="N716" s="95" t="s">
        <v>2105</v>
      </c>
      <c r="O716" s="95" t="s">
        <v>31</v>
      </c>
      <c r="P716" s="95" t="s">
        <v>2106</v>
      </c>
      <c r="Q716" s="95" t="s">
        <v>31</v>
      </c>
      <c r="R716" s="95" t="s">
        <v>2107</v>
      </c>
      <c r="S716" s="93">
        <v>42947</v>
      </c>
      <c r="T716" s="93">
        <v>42947</v>
      </c>
      <c r="U716" s="95" t="s">
        <v>2043</v>
      </c>
      <c r="V716" s="95" t="s">
        <v>31</v>
      </c>
    </row>
    <row r="717" spans="1:22" ht="15.75" x14ac:dyDescent="0.3">
      <c r="A717" s="95" t="s">
        <v>370</v>
      </c>
      <c r="B717" s="95" t="s">
        <v>2032</v>
      </c>
      <c r="C717" s="95" t="s">
        <v>1879</v>
      </c>
      <c r="D717" s="95" t="s">
        <v>1880</v>
      </c>
      <c r="E717" s="95" t="s">
        <v>2038</v>
      </c>
      <c r="F717" s="95" t="s">
        <v>2070</v>
      </c>
      <c r="G717" s="95" t="s">
        <v>31</v>
      </c>
      <c r="H717" s="95" t="s">
        <v>1883</v>
      </c>
      <c r="I717" s="95" t="s">
        <v>1880</v>
      </c>
      <c r="J717" s="95" t="s">
        <v>1884</v>
      </c>
      <c r="K717" s="95" t="s">
        <v>1885</v>
      </c>
      <c r="L717" s="96">
        <v>3560.02</v>
      </c>
      <c r="M717" s="95" t="s">
        <v>1886</v>
      </c>
      <c r="N717" s="95" t="s">
        <v>2362</v>
      </c>
      <c r="O717" s="95" t="s">
        <v>31</v>
      </c>
      <c r="P717" s="95" t="s">
        <v>2072</v>
      </c>
      <c r="Q717" s="95" t="s">
        <v>31</v>
      </c>
      <c r="R717" s="95" t="s">
        <v>2363</v>
      </c>
      <c r="S717" s="93">
        <v>42490</v>
      </c>
      <c r="T717" s="93">
        <v>42490</v>
      </c>
      <c r="U717" s="95" t="s">
        <v>2061</v>
      </c>
      <c r="V717" s="95" t="s">
        <v>31</v>
      </c>
    </row>
    <row r="718" spans="1:22" ht="15.75" x14ac:dyDescent="0.3">
      <c r="A718" s="95" t="s">
        <v>370</v>
      </c>
      <c r="B718" s="95" t="s">
        <v>2032</v>
      </c>
      <c r="C718" s="95" t="s">
        <v>1879</v>
      </c>
      <c r="D718" s="95" t="s">
        <v>1880</v>
      </c>
      <c r="E718" s="95" t="s">
        <v>2038</v>
      </c>
      <c r="F718" s="95" t="s">
        <v>2070</v>
      </c>
      <c r="G718" s="95" t="s">
        <v>31</v>
      </c>
      <c r="H718" s="95" t="s">
        <v>1883</v>
      </c>
      <c r="I718" s="95" t="s">
        <v>1880</v>
      </c>
      <c r="J718" s="95" t="s">
        <v>1884</v>
      </c>
      <c r="K718" s="95" t="s">
        <v>1885</v>
      </c>
      <c r="L718" s="96">
        <v>9.24</v>
      </c>
      <c r="M718" s="95" t="s">
        <v>1886</v>
      </c>
      <c r="N718" s="95" t="s">
        <v>2362</v>
      </c>
      <c r="O718" s="95" t="s">
        <v>31</v>
      </c>
      <c r="P718" s="95" t="s">
        <v>2072</v>
      </c>
      <c r="Q718" s="95" t="s">
        <v>31</v>
      </c>
      <c r="R718" s="95" t="s">
        <v>2363</v>
      </c>
      <c r="S718" s="93">
        <v>42521</v>
      </c>
      <c r="T718" s="93">
        <v>42521</v>
      </c>
      <c r="U718" s="95" t="s">
        <v>2061</v>
      </c>
      <c r="V718" s="95" t="s">
        <v>31</v>
      </c>
    </row>
    <row r="719" spans="1:22" ht="15.75" x14ac:dyDescent="0.3">
      <c r="A719" s="95" t="s">
        <v>370</v>
      </c>
      <c r="B719" s="95" t="s">
        <v>2032</v>
      </c>
      <c r="C719" s="95" t="s">
        <v>1879</v>
      </c>
      <c r="D719" s="95" t="s">
        <v>1880</v>
      </c>
      <c r="E719" s="95" t="s">
        <v>2038</v>
      </c>
      <c r="F719" s="95" t="s">
        <v>2070</v>
      </c>
      <c r="G719" s="95" t="s">
        <v>31</v>
      </c>
      <c r="H719" s="95" t="s">
        <v>1883</v>
      </c>
      <c r="I719" s="95" t="s">
        <v>1880</v>
      </c>
      <c r="J719" s="95" t="s">
        <v>1884</v>
      </c>
      <c r="K719" s="95" t="s">
        <v>1885</v>
      </c>
      <c r="L719" s="96">
        <v>23.55</v>
      </c>
      <c r="M719" s="95" t="s">
        <v>1886</v>
      </c>
      <c r="N719" s="95" t="s">
        <v>2362</v>
      </c>
      <c r="O719" s="95" t="s">
        <v>31</v>
      </c>
      <c r="P719" s="95" t="s">
        <v>2072</v>
      </c>
      <c r="Q719" s="95" t="s">
        <v>31</v>
      </c>
      <c r="R719" s="95" t="s">
        <v>2363</v>
      </c>
      <c r="S719" s="93">
        <v>42551</v>
      </c>
      <c r="T719" s="93">
        <v>42551</v>
      </c>
      <c r="U719" s="95" t="s">
        <v>2061</v>
      </c>
      <c r="V719" s="95" t="s">
        <v>31</v>
      </c>
    </row>
    <row r="720" spans="1:22" ht="15.75" x14ac:dyDescent="0.3">
      <c r="A720" s="95" t="s">
        <v>370</v>
      </c>
      <c r="B720" s="95" t="s">
        <v>2032</v>
      </c>
      <c r="C720" s="95" t="s">
        <v>1879</v>
      </c>
      <c r="D720" s="95" t="s">
        <v>1880</v>
      </c>
      <c r="E720" s="95" t="s">
        <v>2038</v>
      </c>
      <c r="F720" s="95" t="s">
        <v>2070</v>
      </c>
      <c r="G720" s="95" t="s">
        <v>31</v>
      </c>
      <c r="H720" s="95" t="s">
        <v>1883</v>
      </c>
      <c r="I720" s="95" t="s">
        <v>1880</v>
      </c>
      <c r="J720" s="95" t="s">
        <v>1884</v>
      </c>
      <c r="K720" s="95" t="s">
        <v>1885</v>
      </c>
      <c r="L720" s="96">
        <v>0.12</v>
      </c>
      <c r="M720" s="95" t="s">
        <v>1886</v>
      </c>
      <c r="N720" s="95" t="s">
        <v>2362</v>
      </c>
      <c r="O720" s="95" t="s">
        <v>31</v>
      </c>
      <c r="P720" s="95" t="s">
        <v>2072</v>
      </c>
      <c r="Q720" s="95" t="s">
        <v>31</v>
      </c>
      <c r="R720" s="95" t="s">
        <v>2363</v>
      </c>
      <c r="S720" s="93">
        <v>42582</v>
      </c>
      <c r="T720" s="93">
        <v>42582</v>
      </c>
      <c r="U720" s="95" t="s">
        <v>2061</v>
      </c>
      <c r="V720" s="95" t="s">
        <v>31</v>
      </c>
    </row>
    <row r="721" spans="1:22" ht="15.75" x14ac:dyDescent="0.3">
      <c r="A721" s="95" t="s">
        <v>370</v>
      </c>
      <c r="B721" s="95" t="s">
        <v>2032</v>
      </c>
      <c r="C721" s="95" t="s">
        <v>1879</v>
      </c>
      <c r="D721" s="95" t="s">
        <v>1880</v>
      </c>
      <c r="E721" s="95" t="s">
        <v>2038</v>
      </c>
      <c r="F721" s="95" t="s">
        <v>2070</v>
      </c>
      <c r="G721" s="95" t="s">
        <v>31</v>
      </c>
      <c r="H721" s="95" t="s">
        <v>1883</v>
      </c>
      <c r="I721" s="95" t="s">
        <v>1880</v>
      </c>
      <c r="J721" s="95" t="s">
        <v>1884</v>
      </c>
      <c r="K721" s="95" t="s">
        <v>1885</v>
      </c>
      <c r="L721" s="96">
        <v>89.47</v>
      </c>
      <c r="M721" s="95" t="s">
        <v>1886</v>
      </c>
      <c r="N721" s="95" t="s">
        <v>2362</v>
      </c>
      <c r="O721" s="95" t="s">
        <v>31</v>
      </c>
      <c r="P721" s="95" t="s">
        <v>2072</v>
      </c>
      <c r="Q721" s="95" t="s">
        <v>31</v>
      </c>
      <c r="R721" s="95" t="s">
        <v>2363</v>
      </c>
      <c r="S721" s="93">
        <v>42613</v>
      </c>
      <c r="T721" s="93">
        <v>42613</v>
      </c>
      <c r="U721" s="95" t="s">
        <v>2061</v>
      </c>
      <c r="V721" s="95" t="s">
        <v>31</v>
      </c>
    </row>
    <row r="722" spans="1:22" ht="15.75" x14ac:dyDescent="0.3">
      <c r="A722" s="95" t="s">
        <v>370</v>
      </c>
      <c r="B722" s="95" t="s">
        <v>2032</v>
      </c>
      <c r="C722" s="95" t="s">
        <v>1879</v>
      </c>
      <c r="D722" s="95" t="s">
        <v>1880</v>
      </c>
      <c r="E722" s="95" t="s">
        <v>2038</v>
      </c>
      <c r="F722" s="95" t="s">
        <v>2104</v>
      </c>
      <c r="G722" s="95" t="s">
        <v>31</v>
      </c>
      <c r="H722" s="95" t="s">
        <v>1883</v>
      </c>
      <c r="I722" s="95" t="s">
        <v>1880</v>
      </c>
      <c r="J722" s="95" t="s">
        <v>1884</v>
      </c>
      <c r="K722" s="95" t="s">
        <v>1885</v>
      </c>
      <c r="L722" s="97">
        <v>99.35</v>
      </c>
      <c r="M722" s="95" t="s">
        <v>1886</v>
      </c>
      <c r="N722" s="95" t="s">
        <v>2108</v>
      </c>
      <c r="O722" s="95" t="s">
        <v>31</v>
      </c>
      <c r="P722" s="95" t="s">
        <v>2106</v>
      </c>
      <c r="Q722" s="95" t="s">
        <v>31</v>
      </c>
      <c r="R722" s="95" t="s">
        <v>2109</v>
      </c>
      <c r="S722" s="93">
        <v>42947</v>
      </c>
      <c r="T722" s="93">
        <v>42947</v>
      </c>
      <c r="U722" s="95" t="s">
        <v>2043</v>
      </c>
      <c r="V722" s="95" t="s">
        <v>31</v>
      </c>
    </row>
    <row r="723" spans="1:22" ht="15.75" x14ac:dyDescent="0.3">
      <c r="A723" s="95" t="s">
        <v>370</v>
      </c>
      <c r="B723" s="95" t="s">
        <v>2032</v>
      </c>
      <c r="C723" s="95" t="s">
        <v>1879</v>
      </c>
      <c r="D723" s="95" t="s">
        <v>1880</v>
      </c>
      <c r="E723" s="95" t="s">
        <v>2038</v>
      </c>
      <c r="F723" s="95" t="s">
        <v>2070</v>
      </c>
      <c r="G723" s="95" t="s">
        <v>31</v>
      </c>
      <c r="H723" s="95" t="s">
        <v>1883</v>
      </c>
      <c r="I723" s="95" t="s">
        <v>1880</v>
      </c>
      <c r="J723" s="95" t="s">
        <v>1884</v>
      </c>
      <c r="K723" s="95" t="s">
        <v>1885</v>
      </c>
      <c r="L723" s="97">
        <v>92.3</v>
      </c>
      <c r="M723" s="95" t="s">
        <v>1886</v>
      </c>
      <c r="N723" s="95" t="s">
        <v>2364</v>
      </c>
      <c r="O723" s="95" t="s">
        <v>31</v>
      </c>
      <c r="P723" s="95" t="s">
        <v>2072</v>
      </c>
      <c r="Q723" s="95" t="s">
        <v>31</v>
      </c>
      <c r="R723" s="95" t="s">
        <v>2365</v>
      </c>
      <c r="S723" s="93">
        <v>42674</v>
      </c>
      <c r="T723" s="93">
        <v>42674</v>
      </c>
      <c r="U723" s="95" t="s">
        <v>2061</v>
      </c>
      <c r="V723" s="95" t="s">
        <v>31</v>
      </c>
    </row>
    <row r="724" spans="1:22" ht="15.75" x14ac:dyDescent="0.3">
      <c r="A724" s="95" t="s">
        <v>370</v>
      </c>
      <c r="B724" s="95" t="s">
        <v>2032</v>
      </c>
      <c r="C724" s="95" t="s">
        <v>1879</v>
      </c>
      <c r="D724" s="95" t="s">
        <v>1880</v>
      </c>
      <c r="E724" s="95" t="s">
        <v>2038</v>
      </c>
      <c r="F724" s="95" t="s">
        <v>2082</v>
      </c>
      <c r="G724" s="95" t="s">
        <v>31</v>
      </c>
      <c r="H724" s="95" t="s">
        <v>1883</v>
      </c>
      <c r="I724" s="95" t="s">
        <v>1880</v>
      </c>
      <c r="J724" s="95" t="s">
        <v>1884</v>
      </c>
      <c r="K724" s="95" t="s">
        <v>1885</v>
      </c>
      <c r="L724" s="97">
        <v>90.99</v>
      </c>
      <c r="M724" s="95" t="s">
        <v>1886</v>
      </c>
      <c r="N724" s="95" t="s">
        <v>31</v>
      </c>
      <c r="O724" s="95" t="s">
        <v>31</v>
      </c>
      <c r="P724" s="95" t="s">
        <v>2083</v>
      </c>
      <c r="Q724" s="95" t="s">
        <v>31</v>
      </c>
      <c r="R724" s="95" t="s">
        <v>2355</v>
      </c>
      <c r="S724" s="93">
        <v>42704</v>
      </c>
      <c r="T724" s="93">
        <v>42704</v>
      </c>
      <c r="U724" s="95" t="s">
        <v>2296</v>
      </c>
      <c r="V724" s="95" t="s">
        <v>31</v>
      </c>
    </row>
    <row r="725" spans="1:22" ht="15.75" x14ac:dyDescent="0.3">
      <c r="A725" s="95" t="s">
        <v>370</v>
      </c>
      <c r="B725" s="95" t="s">
        <v>2032</v>
      </c>
      <c r="C725" s="95" t="s">
        <v>1879</v>
      </c>
      <c r="D725" s="95" t="s">
        <v>1880</v>
      </c>
      <c r="E725" s="95" t="s">
        <v>1890</v>
      </c>
      <c r="F725" s="95" t="s">
        <v>1891</v>
      </c>
      <c r="G725" s="95" t="s">
        <v>31</v>
      </c>
      <c r="H725" s="95" t="s">
        <v>1883</v>
      </c>
      <c r="I725" s="95" t="s">
        <v>1880</v>
      </c>
      <c r="J725" s="95" t="s">
        <v>1884</v>
      </c>
      <c r="K725" s="95" t="s">
        <v>1885</v>
      </c>
      <c r="L725" s="97">
        <v>89.76</v>
      </c>
      <c r="M725" s="95" t="s">
        <v>1886</v>
      </c>
      <c r="N725" s="95" t="s">
        <v>2091</v>
      </c>
      <c r="O725" s="95" t="s">
        <v>31</v>
      </c>
      <c r="P725" s="95" t="s">
        <v>1893</v>
      </c>
      <c r="Q725" s="95" t="s">
        <v>31</v>
      </c>
      <c r="R725" s="95" t="s">
        <v>2092</v>
      </c>
      <c r="S725" s="93">
        <v>42978</v>
      </c>
      <c r="T725" s="93">
        <v>42978</v>
      </c>
      <c r="U725" s="95" t="s">
        <v>2043</v>
      </c>
      <c r="V725" s="95" t="s">
        <v>31</v>
      </c>
    </row>
    <row r="726" spans="1:22" ht="15.75" x14ac:dyDescent="0.3">
      <c r="A726" s="95" t="s">
        <v>370</v>
      </c>
      <c r="B726" s="95" t="s">
        <v>2032</v>
      </c>
      <c r="C726" s="95" t="s">
        <v>1879</v>
      </c>
      <c r="D726" s="95" t="s">
        <v>1880</v>
      </c>
      <c r="E726" s="95" t="s">
        <v>1890</v>
      </c>
      <c r="F726" s="95" t="s">
        <v>1891</v>
      </c>
      <c r="G726" s="95" t="s">
        <v>31</v>
      </c>
      <c r="H726" s="95" t="s">
        <v>1883</v>
      </c>
      <c r="I726" s="95" t="s">
        <v>1880</v>
      </c>
      <c r="J726" s="95" t="s">
        <v>1884</v>
      </c>
      <c r="K726" s="95" t="s">
        <v>1885</v>
      </c>
      <c r="L726" s="97">
        <v>89.76</v>
      </c>
      <c r="M726" s="95" t="s">
        <v>1886</v>
      </c>
      <c r="N726" s="95" t="s">
        <v>2099</v>
      </c>
      <c r="O726" s="95" t="s">
        <v>31</v>
      </c>
      <c r="P726" s="95" t="s">
        <v>1893</v>
      </c>
      <c r="Q726" s="95" t="s">
        <v>31</v>
      </c>
      <c r="R726" s="95" t="s">
        <v>2100</v>
      </c>
      <c r="S726" s="93">
        <v>42978</v>
      </c>
      <c r="T726" s="93">
        <v>42978</v>
      </c>
      <c r="U726" s="95" t="s">
        <v>2043</v>
      </c>
      <c r="V726" s="95" t="s">
        <v>31</v>
      </c>
    </row>
    <row r="727" spans="1:22" ht="15.75" x14ac:dyDescent="0.3">
      <c r="A727" s="95" t="s">
        <v>370</v>
      </c>
      <c r="B727" s="95" t="s">
        <v>2032</v>
      </c>
      <c r="C727" s="95" t="s">
        <v>1879</v>
      </c>
      <c r="D727" s="95" t="s">
        <v>1880</v>
      </c>
      <c r="E727" s="95" t="s">
        <v>1890</v>
      </c>
      <c r="F727" s="95" t="s">
        <v>1891</v>
      </c>
      <c r="G727" s="95" t="s">
        <v>31</v>
      </c>
      <c r="H727" s="95" t="s">
        <v>1883</v>
      </c>
      <c r="I727" s="95" t="s">
        <v>1880</v>
      </c>
      <c r="J727" s="95" t="s">
        <v>1884</v>
      </c>
      <c r="K727" s="95" t="s">
        <v>1885</v>
      </c>
      <c r="L727" s="97">
        <v>89.7</v>
      </c>
      <c r="M727" s="95" t="s">
        <v>1886</v>
      </c>
      <c r="N727" s="95" t="s">
        <v>2089</v>
      </c>
      <c r="O727" s="95" t="s">
        <v>31</v>
      </c>
      <c r="P727" s="95" t="s">
        <v>1893</v>
      </c>
      <c r="Q727" s="95" t="s">
        <v>31</v>
      </c>
      <c r="R727" s="95" t="s">
        <v>2090</v>
      </c>
      <c r="S727" s="93">
        <v>42978</v>
      </c>
      <c r="T727" s="93">
        <v>42978</v>
      </c>
      <c r="U727" s="95" t="s">
        <v>2043</v>
      </c>
      <c r="V727" s="95" t="s">
        <v>31</v>
      </c>
    </row>
    <row r="728" spans="1:22" ht="15.75" x14ac:dyDescent="0.3">
      <c r="A728" s="95" t="s">
        <v>370</v>
      </c>
      <c r="B728" s="95" t="s">
        <v>2032</v>
      </c>
      <c r="C728" s="95" t="s">
        <v>1879</v>
      </c>
      <c r="D728" s="95" t="s">
        <v>1880</v>
      </c>
      <c r="E728" s="95" t="s">
        <v>2038</v>
      </c>
      <c r="F728" s="95" t="s">
        <v>2070</v>
      </c>
      <c r="G728" s="95" t="s">
        <v>31</v>
      </c>
      <c r="H728" s="95" t="s">
        <v>1883</v>
      </c>
      <c r="I728" s="95" t="s">
        <v>1880</v>
      </c>
      <c r="J728" s="95" t="s">
        <v>1884</v>
      </c>
      <c r="K728" s="95" t="s">
        <v>1885</v>
      </c>
      <c r="L728" s="96">
        <v>2846.65</v>
      </c>
      <c r="M728" s="95" t="s">
        <v>1886</v>
      </c>
      <c r="N728" s="95" t="s">
        <v>2366</v>
      </c>
      <c r="O728" s="95" t="s">
        <v>31</v>
      </c>
      <c r="P728" s="95" t="s">
        <v>2072</v>
      </c>
      <c r="Q728" s="95" t="s">
        <v>31</v>
      </c>
      <c r="R728" s="95" t="s">
        <v>2367</v>
      </c>
      <c r="S728" s="93">
        <v>42490</v>
      </c>
      <c r="T728" s="93">
        <v>42490</v>
      </c>
      <c r="U728" s="95" t="s">
        <v>2061</v>
      </c>
      <c r="V728" s="95" t="s">
        <v>31</v>
      </c>
    </row>
    <row r="729" spans="1:22" ht="15.75" x14ac:dyDescent="0.3">
      <c r="A729" s="95" t="s">
        <v>370</v>
      </c>
      <c r="B729" s="95" t="s">
        <v>2032</v>
      </c>
      <c r="C729" s="95" t="s">
        <v>1879</v>
      </c>
      <c r="D729" s="95" t="s">
        <v>1880</v>
      </c>
      <c r="E729" s="95" t="s">
        <v>2038</v>
      </c>
      <c r="F729" s="95" t="s">
        <v>2070</v>
      </c>
      <c r="G729" s="95" t="s">
        <v>31</v>
      </c>
      <c r="H729" s="95" t="s">
        <v>1883</v>
      </c>
      <c r="I729" s="95" t="s">
        <v>1880</v>
      </c>
      <c r="J729" s="95" t="s">
        <v>1884</v>
      </c>
      <c r="K729" s="95" t="s">
        <v>1885</v>
      </c>
      <c r="L729" s="96">
        <v>7.36</v>
      </c>
      <c r="M729" s="95" t="s">
        <v>1886</v>
      </c>
      <c r="N729" s="95" t="s">
        <v>2366</v>
      </c>
      <c r="O729" s="95" t="s">
        <v>31</v>
      </c>
      <c r="P729" s="95" t="s">
        <v>2072</v>
      </c>
      <c r="Q729" s="95" t="s">
        <v>31</v>
      </c>
      <c r="R729" s="95" t="s">
        <v>2367</v>
      </c>
      <c r="S729" s="93">
        <v>42521</v>
      </c>
      <c r="T729" s="93">
        <v>42521</v>
      </c>
      <c r="U729" s="95" t="s">
        <v>2061</v>
      </c>
      <c r="V729" s="95" t="s">
        <v>31</v>
      </c>
    </row>
    <row r="730" spans="1:22" ht="15.75" x14ac:dyDescent="0.3">
      <c r="A730" s="95" t="s">
        <v>370</v>
      </c>
      <c r="B730" s="95" t="s">
        <v>2032</v>
      </c>
      <c r="C730" s="95" t="s">
        <v>1879</v>
      </c>
      <c r="D730" s="95" t="s">
        <v>1880</v>
      </c>
      <c r="E730" s="95" t="s">
        <v>2038</v>
      </c>
      <c r="F730" s="95" t="s">
        <v>2070</v>
      </c>
      <c r="G730" s="95" t="s">
        <v>31</v>
      </c>
      <c r="H730" s="95" t="s">
        <v>1883</v>
      </c>
      <c r="I730" s="95" t="s">
        <v>1880</v>
      </c>
      <c r="J730" s="95" t="s">
        <v>1884</v>
      </c>
      <c r="K730" s="95" t="s">
        <v>1885</v>
      </c>
      <c r="L730" s="96">
        <v>18.82</v>
      </c>
      <c r="M730" s="95" t="s">
        <v>1886</v>
      </c>
      <c r="N730" s="95" t="s">
        <v>2366</v>
      </c>
      <c r="O730" s="95" t="s">
        <v>31</v>
      </c>
      <c r="P730" s="95" t="s">
        <v>2072</v>
      </c>
      <c r="Q730" s="95" t="s">
        <v>31</v>
      </c>
      <c r="R730" s="95" t="s">
        <v>2367</v>
      </c>
      <c r="S730" s="93">
        <v>42551</v>
      </c>
      <c r="T730" s="93">
        <v>42551</v>
      </c>
      <c r="U730" s="95" t="s">
        <v>2061</v>
      </c>
      <c r="V730" s="95" t="s">
        <v>31</v>
      </c>
    </row>
    <row r="731" spans="1:22" ht="15.75" x14ac:dyDescent="0.3">
      <c r="A731" s="95" t="s">
        <v>370</v>
      </c>
      <c r="B731" s="95" t="s">
        <v>2032</v>
      </c>
      <c r="C731" s="95" t="s">
        <v>1879</v>
      </c>
      <c r="D731" s="95" t="s">
        <v>1880</v>
      </c>
      <c r="E731" s="95" t="s">
        <v>2038</v>
      </c>
      <c r="F731" s="95" t="s">
        <v>2070</v>
      </c>
      <c r="G731" s="95" t="s">
        <v>31</v>
      </c>
      <c r="H731" s="95" t="s">
        <v>1883</v>
      </c>
      <c r="I731" s="95" t="s">
        <v>1880</v>
      </c>
      <c r="J731" s="95" t="s">
        <v>1884</v>
      </c>
      <c r="K731" s="95" t="s">
        <v>1885</v>
      </c>
      <c r="L731" s="96">
        <v>0.09</v>
      </c>
      <c r="M731" s="95" t="s">
        <v>1886</v>
      </c>
      <c r="N731" s="95" t="s">
        <v>2366</v>
      </c>
      <c r="O731" s="95" t="s">
        <v>31</v>
      </c>
      <c r="P731" s="95" t="s">
        <v>2072</v>
      </c>
      <c r="Q731" s="95" t="s">
        <v>31</v>
      </c>
      <c r="R731" s="95" t="s">
        <v>2367</v>
      </c>
      <c r="S731" s="93">
        <v>42582</v>
      </c>
      <c r="T731" s="93">
        <v>42582</v>
      </c>
      <c r="U731" s="95" t="s">
        <v>2061</v>
      </c>
      <c r="V731" s="95" t="s">
        <v>31</v>
      </c>
    </row>
    <row r="732" spans="1:22" ht="15.75" x14ac:dyDescent="0.3">
      <c r="A732" s="95" t="s">
        <v>370</v>
      </c>
      <c r="B732" s="95" t="s">
        <v>2032</v>
      </c>
      <c r="C732" s="95" t="s">
        <v>1879</v>
      </c>
      <c r="D732" s="95" t="s">
        <v>1880</v>
      </c>
      <c r="E732" s="95" t="s">
        <v>2038</v>
      </c>
      <c r="F732" s="95" t="s">
        <v>2070</v>
      </c>
      <c r="G732" s="95" t="s">
        <v>31</v>
      </c>
      <c r="H732" s="95" t="s">
        <v>1883</v>
      </c>
      <c r="I732" s="95" t="s">
        <v>1880</v>
      </c>
      <c r="J732" s="95" t="s">
        <v>1884</v>
      </c>
      <c r="K732" s="95" t="s">
        <v>1885</v>
      </c>
      <c r="L732" s="96">
        <v>71.58</v>
      </c>
      <c r="M732" s="95" t="s">
        <v>1886</v>
      </c>
      <c r="N732" s="95" t="s">
        <v>2366</v>
      </c>
      <c r="O732" s="95" t="s">
        <v>31</v>
      </c>
      <c r="P732" s="95" t="s">
        <v>2072</v>
      </c>
      <c r="Q732" s="95" t="s">
        <v>31</v>
      </c>
      <c r="R732" s="95" t="s">
        <v>2367</v>
      </c>
      <c r="S732" s="93">
        <v>42613</v>
      </c>
      <c r="T732" s="93">
        <v>42613</v>
      </c>
      <c r="U732" s="95" t="s">
        <v>2061</v>
      </c>
      <c r="V732" s="95" t="s">
        <v>31</v>
      </c>
    </row>
    <row r="733" spans="1:22" ht="15.75" x14ac:dyDescent="0.3">
      <c r="A733" s="95" t="s">
        <v>370</v>
      </c>
      <c r="B733" s="95" t="s">
        <v>2032</v>
      </c>
      <c r="C733" s="95" t="s">
        <v>1879</v>
      </c>
      <c r="D733" s="95" t="s">
        <v>1880</v>
      </c>
      <c r="E733" s="95" t="s">
        <v>2038</v>
      </c>
      <c r="F733" s="95" t="s">
        <v>2110</v>
      </c>
      <c r="G733" s="95" t="s">
        <v>31</v>
      </c>
      <c r="H733" s="95" t="s">
        <v>1883</v>
      </c>
      <c r="I733" s="95" t="s">
        <v>1880</v>
      </c>
      <c r="J733" s="95" t="s">
        <v>1884</v>
      </c>
      <c r="K733" s="95" t="s">
        <v>1885</v>
      </c>
      <c r="L733" s="97">
        <v>87.28</v>
      </c>
      <c r="M733" s="95" t="s">
        <v>1886</v>
      </c>
      <c r="N733" s="95" t="s">
        <v>31</v>
      </c>
      <c r="O733" s="95" t="s">
        <v>31</v>
      </c>
      <c r="P733" s="95" t="s">
        <v>2111</v>
      </c>
      <c r="Q733" s="95" t="s">
        <v>31</v>
      </c>
      <c r="R733" s="95" t="s">
        <v>2112</v>
      </c>
      <c r="S733" s="93">
        <v>42947</v>
      </c>
      <c r="T733" s="93">
        <v>42947</v>
      </c>
      <c r="U733" s="95" t="s">
        <v>2043</v>
      </c>
      <c r="V733" s="95" t="s">
        <v>31</v>
      </c>
    </row>
    <row r="734" spans="1:22" ht="15.75" x14ac:dyDescent="0.3">
      <c r="A734" s="95" t="s">
        <v>370</v>
      </c>
      <c r="B734" s="95" t="s">
        <v>2032</v>
      </c>
      <c r="C734" s="95" t="s">
        <v>1879</v>
      </c>
      <c r="D734" s="95" t="s">
        <v>1880</v>
      </c>
      <c r="E734" s="95" t="s">
        <v>2038</v>
      </c>
      <c r="F734" s="95" t="s">
        <v>2123</v>
      </c>
      <c r="G734" s="95" t="s">
        <v>31</v>
      </c>
      <c r="H734" s="95" t="s">
        <v>1883</v>
      </c>
      <c r="I734" s="95" t="s">
        <v>1880</v>
      </c>
      <c r="J734" s="95" t="s">
        <v>1884</v>
      </c>
      <c r="K734" s="95" t="s">
        <v>1885</v>
      </c>
      <c r="L734" s="97">
        <v>86.65</v>
      </c>
      <c r="M734" s="95" t="s">
        <v>1886</v>
      </c>
      <c r="N734" s="95" t="s">
        <v>2337</v>
      </c>
      <c r="O734" s="95" t="s">
        <v>31</v>
      </c>
      <c r="P734" s="95" t="s">
        <v>2125</v>
      </c>
      <c r="Q734" s="95" t="s">
        <v>31</v>
      </c>
      <c r="R734" s="95" t="s">
        <v>2338</v>
      </c>
      <c r="S734" s="93">
        <v>42704</v>
      </c>
      <c r="T734" s="93">
        <v>42704</v>
      </c>
      <c r="U734" s="95" t="s">
        <v>2061</v>
      </c>
      <c r="V734" s="95" t="s">
        <v>31</v>
      </c>
    </row>
    <row r="735" spans="1:22" ht="15.75" x14ac:dyDescent="0.3">
      <c r="A735" s="95" t="s">
        <v>370</v>
      </c>
      <c r="B735" s="95" t="s">
        <v>2032</v>
      </c>
      <c r="C735" s="95" t="s">
        <v>1879</v>
      </c>
      <c r="D735" s="95" t="s">
        <v>1880</v>
      </c>
      <c r="E735" s="95" t="s">
        <v>2038</v>
      </c>
      <c r="F735" s="95" t="s">
        <v>2123</v>
      </c>
      <c r="G735" s="95" t="s">
        <v>31</v>
      </c>
      <c r="H735" s="95" t="s">
        <v>1883</v>
      </c>
      <c r="I735" s="95" t="s">
        <v>1880</v>
      </c>
      <c r="J735" s="95" t="s">
        <v>1884</v>
      </c>
      <c r="K735" s="95" t="s">
        <v>1885</v>
      </c>
      <c r="L735" s="97">
        <v>86.65</v>
      </c>
      <c r="M735" s="95" t="s">
        <v>1886</v>
      </c>
      <c r="N735" s="95" t="s">
        <v>2339</v>
      </c>
      <c r="O735" s="95" t="s">
        <v>31</v>
      </c>
      <c r="P735" s="95" t="s">
        <v>2125</v>
      </c>
      <c r="Q735" s="95" t="s">
        <v>31</v>
      </c>
      <c r="R735" s="95" t="s">
        <v>2340</v>
      </c>
      <c r="S735" s="93">
        <v>42704</v>
      </c>
      <c r="T735" s="93">
        <v>42704</v>
      </c>
      <c r="U735" s="95" t="s">
        <v>2061</v>
      </c>
      <c r="V735" s="95" t="s">
        <v>31</v>
      </c>
    </row>
    <row r="736" spans="1:22" ht="15.75" x14ac:dyDescent="0.3">
      <c r="A736" s="95" t="s">
        <v>370</v>
      </c>
      <c r="B736" s="95" t="s">
        <v>2032</v>
      </c>
      <c r="C736" s="95" t="s">
        <v>1879</v>
      </c>
      <c r="D736" s="95" t="s">
        <v>1880</v>
      </c>
      <c r="E736" s="95" t="s">
        <v>2038</v>
      </c>
      <c r="F736" s="95" t="s">
        <v>2123</v>
      </c>
      <c r="G736" s="95" t="s">
        <v>31</v>
      </c>
      <c r="H736" s="95" t="s">
        <v>1883</v>
      </c>
      <c r="I736" s="95" t="s">
        <v>1880</v>
      </c>
      <c r="J736" s="95" t="s">
        <v>1884</v>
      </c>
      <c r="K736" s="95" t="s">
        <v>1885</v>
      </c>
      <c r="L736" s="97">
        <v>86.65</v>
      </c>
      <c r="M736" s="95" t="s">
        <v>1886</v>
      </c>
      <c r="N736" s="95" t="s">
        <v>2341</v>
      </c>
      <c r="O736" s="95" t="s">
        <v>31</v>
      </c>
      <c r="P736" s="95" t="s">
        <v>2125</v>
      </c>
      <c r="Q736" s="95" t="s">
        <v>31</v>
      </c>
      <c r="R736" s="95" t="s">
        <v>2342</v>
      </c>
      <c r="S736" s="93">
        <v>42704</v>
      </c>
      <c r="T736" s="93">
        <v>42704</v>
      </c>
      <c r="U736" s="95" t="s">
        <v>2061</v>
      </c>
      <c r="V736" s="95" t="s">
        <v>31</v>
      </c>
    </row>
    <row r="737" spans="1:22" ht="15.75" x14ac:dyDescent="0.3">
      <c r="A737" s="95" t="s">
        <v>370</v>
      </c>
      <c r="B737" s="95" t="s">
        <v>2032</v>
      </c>
      <c r="C737" s="95" t="s">
        <v>1879</v>
      </c>
      <c r="D737" s="95" t="s">
        <v>1880</v>
      </c>
      <c r="E737" s="95" t="s">
        <v>1890</v>
      </c>
      <c r="F737" s="95" t="s">
        <v>1891</v>
      </c>
      <c r="G737" s="95" t="s">
        <v>31</v>
      </c>
      <c r="H737" s="95" t="s">
        <v>1883</v>
      </c>
      <c r="I737" s="95" t="s">
        <v>1880</v>
      </c>
      <c r="J737" s="95" t="s">
        <v>1884</v>
      </c>
      <c r="K737" s="95" t="s">
        <v>1885</v>
      </c>
      <c r="L737" s="97">
        <v>84.65</v>
      </c>
      <c r="M737" s="95" t="s">
        <v>1886</v>
      </c>
      <c r="N737" s="95" t="s">
        <v>2091</v>
      </c>
      <c r="O737" s="95" t="s">
        <v>31</v>
      </c>
      <c r="P737" s="95" t="s">
        <v>1893</v>
      </c>
      <c r="Q737" s="95" t="s">
        <v>31</v>
      </c>
      <c r="R737" s="95" t="s">
        <v>2092</v>
      </c>
      <c r="S737" s="93">
        <v>43008</v>
      </c>
      <c r="T737" s="93">
        <v>43008</v>
      </c>
      <c r="U737" s="95" t="s">
        <v>2043</v>
      </c>
      <c r="V737" s="95" t="s">
        <v>31</v>
      </c>
    </row>
    <row r="738" spans="1:22" ht="15.75" x14ac:dyDescent="0.3">
      <c r="A738" s="95" t="s">
        <v>370</v>
      </c>
      <c r="B738" s="95" t="s">
        <v>2032</v>
      </c>
      <c r="C738" s="95" t="s">
        <v>1879</v>
      </c>
      <c r="D738" s="95" t="s">
        <v>1880</v>
      </c>
      <c r="E738" s="95" t="s">
        <v>1890</v>
      </c>
      <c r="F738" s="95" t="s">
        <v>1891</v>
      </c>
      <c r="G738" s="95" t="s">
        <v>31</v>
      </c>
      <c r="H738" s="95" t="s">
        <v>1883</v>
      </c>
      <c r="I738" s="95" t="s">
        <v>1880</v>
      </c>
      <c r="J738" s="95" t="s">
        <v>1884</v>
      </c>
      <c r="K738" s="95" t="s">
        <v>1885</v>
      </c>
      <c r="L738" s="97">
        <v>84.65</v>
      </c>
      <c r="M738" s="95" t="s">
        <v>1886</v>
      </c>
      <c r="N738" s="95" t="s">
        <v>2099</v>
      </c>
      <c r="O738" s="95" t="s">
        <v>31</v>
      </c>
      <c r="P738" s="95" t="s">
        <v>1893</v>
      </c>
      <c r="Q738" s="95" t="s">
        <v>31</v>
      </c>
      <c r="R738" s="95" t="s">
        <v>2100</v>
      </c>
      <c r="S738" s="93">
        <v>43008</v>
      </c>
      <c r="T738" s="93">
        <v>43008</v>
      </c>
      <c r="U738" s="95" t="s">
        <v>2043</v>
      </c>
      <c r="V738" s="95" t="s">
        <v>31</v>
      </c>
    </row>
    <row r="739" spans="1:22" ht="15.75" x14ac:dyDescent="0.3">
      <c r="A739" s="95" t="s">
        <v>370</v>
      </c>
      <c r="B739" s="95" t="s">
        <v>2032</v>
      </c>
      <c r="C739" s="95" t="s">
        <v>1879</v>
      </c>
      <c r="D739" s="95" t="s">
        <v>1880</v>
      </c>
      <c r="E739" s="95" t="s">
        <v>2038</v>
      </c>
      <c r="F739" s="95" t="s">
        <v>2070</v>
      </c>
      <c r="G739" s="95" t="s">
        <v>31</v>
      </c>
      <c r="H739" s="95" t="s">
        <v>1883</v>
      </c>
      <c r="I739" s="95" t="s">
        <v>1880</v>
      </c>
      <c r="J739" s="95" t="s">
        <v>1884</v>
      </c>
      <c r="K739" s="95" t="s">
        <v>1885</v>
      </c>
      <c r="L739" s="96">
        <v>562408.62</v>
      </c>
      <c r="M739" s="95" t="s">
        <v>1886</v>
      </c>
      <c r="N739" s="95" t="s">
        <v>2218</v>
      </c>
      <c r="O739" s="95" t="s">
        <v>31</v>
      </c>
      <c r="P739" s="95" t="s">
        <v>2072</v>
      </c>
      <c r="Q739" s="95" t="s">
        <v>31</v>
      </c>
      <c r="R739" s="95" t="s">
        <v>2219</v>
      </c>
      <c r="S739" s="93">
        <v>42490</v>
      </c>
      <c r="T739" s="93">
        <v>42490</v>
      </c>
      <c r="U739" s="95" t="s">
        <v>2061</v>
      </c>
      <c r="V739" s="95" t="s">
        <v>31</v>
      </c>
    </row>
    <row r="740" spans="1:22" ht="15.75" x14ac:dyDescent="0.3">
      <c r="A740" s="95" t="s">
        <v>370</v>
      </c>
      <c r="B740" s="95" t="s">
        <v>2032</v>
      </c>
      <c r="C740" s="95" t="s">
        <v>1879</v>
      </c>
      <c r="D740" s="95" t="s">
        <v>1880</v>
      </c>
      <c r="E740" s="95" t="s">
        <v>2038</v>
      </c>
      <c r="F740" s="95" t="s">
        <v>2070</v>
      </c>
      <c r="G740" s="95" t="s">
        <v>31</v>
      </c>
      <c r="H740" s="95" t="s">
        <v>1883</v>
      </c>
      <c r="I740" s="95" t="s">
        <v>1880</v>
      </c>
      <c r="J740" s="95" t="s">
        <v>1884</v>
      </c>
      <c r="K740" s="95" t="s">
        <v>1885</v>
      </c>
      <c r="L740" s="96">
        <v>1458.41</v>
      </c>
      <c r="M740" s="95" t="s">
        <v>1886</v>
      </c>
      <c r="N740" s="95" t="s">
        <v>2218</v>
      </c>
      <c r="O740" s="95" t="s">
        <v>31</v>
      </c>
      <c r="P740" s="95" t="s">
        <v>2072</v>
      </c>
      <c r="Q740" s="95" t="s">
        <v>31</v>
      </c>
      <c r="R740" s="95" t="s">
        <v>2219</v>
      </c>
      <c r="S740" s="93">
        <v>42521</v>
      </c>
      <c r="T740" s="93">
        <v>42521</v>
      </c>
      <c r="U740" s="95" t="s">
        <v>2061</v>
      </c>
      <c r="V740" s="95" t="s">
        <v>31</v>
      </c>
    </row>
    <row r="741" spans="1:22" ht="15.75" x14ac:dyDescent="0.3">
      <c r="A741" s="95" t="s">
        <v>370</v>
      </c>
      <c r="B741" s="95" t="s">
        <v>2032</v>
      </c>
      <c r="C741" s="95" t="s">
        <v>1879</v>
      </c>
      <c r="D741" s="95" t="s">
        <v>1880</v>
      </c>
      <c r="E741" s="95" t="s">
        <v>2038</v>
      </c>
      <c r="F741" s="95" t="s">
        <v>2070</v>
      </c>
      <c r="G741" s="95" t="s">
        <v>31</v>
      </c>
      <c r="H741" s="95" t="s">
        <v>1883</v>
      </c>
      <c r="I741" s="95" t="s">
        <v>1880</v>
      </c>
      <c r="J741" s="95" t="s">
        <v>1884</v>
      </c>
      <c r="K741" s="95" t="s">
        <v>1885</v>
      </c>
      <c r="L741" s="96">
        <v>3720.75</v>
      </c>
      <c r="M741" s="95" t="s">
        <v>1886</v>
      </c>
      <c r="N741" s="95" t="s">
        <v>2218</v>
      </c>
      <c r="O741" s="95" t="s">
        <v>31</v>
      </c>
      <c r="P741" s="95" t="s">
        <v>2072</v>
      </c>
      <c r="Q741" s="95" t="s">
        <v>31</v>
      </c>
      <c r="R741" s="95" t="s">
        <v>2219</v>
      </c>
      <c r="S741" s="93">
        <v>42551</v>
      </c>
      <c r="T741" s="93">
        <v>42551</v>
      </c>
      <c r="U741" s="95" t="s">
        <v>2061</v>
      </c>
      <c r="V741" s="95" t="s">
        <v>31</v>
      </c>
    </row>
    <row r="742" spans="1:22" ht="15.75" x14ac:dyDescent="0.3">
      <c r="A742" s="95" t="s">
        <v>370</v>
      </c>
      <c r="B742" s="95" t="s">
        <v>2032</v>
      </c>
      <c r="C742" s="95" t="s">
        <v>1879</v>
      </c>
      <c r="D742" s="95" t="s">
        <v>1880</v>
      </c>
      <c r="E742" s="95" t="s">
        <v>2038</v>
      </c>
      <c r="F742" s="95" t="s">
        <v>2070</v>
      </c>
      <c r="G742" s="95" t="s">
        <v>31</v>
      </c>
      <c r="H742" s="95" t="s">
        <v>1883</v>
      </c>
      <c r="I742" s="95" t="s">
        <v>1880</v>
      </c>
      <c r="J742" s="95" t="s">
        <v>1884</v>
      </c>
      <c r="K742" s="95" t="s">
        <v>1885</v>
      </c>
      <c r="L742" s="96">
        <v>20.05</v>
      </c>
      <c r="M742" s="95" t="s">
        <v>1886</v>
      </c>
      <c r="N742" s="95" t="s">
        <v>2218</v>
      </c>
      <c r="O742" s="95" t="s">
        <v>31</v>
      </c>
      <c r="P742" s="95" t="s">
        <v>2072</v>
      </c>
      <c r="Q742" s="95" t="s">
        <v>31</v>
      </c>
      <c r="R742" s="95" t="s">
        <v>2219</v>
      </c>
      <c r="S742" s="93">
        <v>42582</v>
      </c>
      <c r="T742" s="93">
        <v>42582</v>
      </c>
      <c r="U742" s="95" t="s">
        <v>2061</v>
      </c>
      <c r="V742" s="95" t="s">
        <v>31</v>
      </c>
    </row>
    <row r="743" spans="1:22" ht="15.75" x14ac:dyDescent="0.3">
      <c r="A743" s="95" t="s">
        <v>370</v>
      </c>
      <c r="B743" s="95" t="s">
        <v>2032</v>
      </c>
      <c r="C743" s="95" t="s">
        <v>1879</v>
      </c>
      <c r="D743" s="95" t="s">
        <v>1880</v>
      </c>
      <c r="E743" s="95" t="s">
        <v>2038</v>
      </c>
      <c r="F743" s="95" t="s">
        <v>2070</v>
      </c>
      <c r="G743" s="95" t="s">
        <v>31</v>
      </c>
      <c r="H743" s="95" t="s">
        <v>1883</v>
      </c>
      <c r="I743" s="95" t="s">
        <v>1880</v>
      </c>
      <c r="J743" s="95" t="s">
        <v>1884</v>
      </c>
      <c r="K743" s="95" t="s">
        <v>1885</v>
      </c>
      <c r="L743" s="96">
        <v>14135.91</v>
      </c>
      <c r="M743" s="95" t="s">
        <v>1886</v>
      </c>
      <c r="N743" s="95" t="s">
        <v>2218</v>
      </c>
      <c r="O743" s="95" t="s">
        <v>31</v>
      </c>
      <c r="P743" s="95" t="s">
        <v>2072</v>
      </c>
      <c r="Q743" s="95" t="s">
        <v>31</v>
      </c>
      <c r="R743" s="95" t="s">
        <v>2219</v>
      </c>
      <c r="S743" s="93">
        <v>42613</v>
      </c>
      <c r="T743" s="93">
        <v>42613</v>
      </c>
      <c r="U743" s="95" t="s">
        <v>2061</v>
      </c>
      <c r="V743" s="95" t="s">
        <v>31</v>
      </c>
    </row>
    <row r="744" spans="1:22" ht="15.75" x14ac:dyDescent="0.3">
      <c r="A744" s="95" t="s">
        <v>370</v>
      </c>
      <c r="B744" s="95" t="s">
        <v>2032</v>
      </c>
      <c r="C744" s="95" t="s">
        <v>1879</v>
      </c>
      <c r="D744" s="95" t="s">
        <v>1880</v>
      </c>
      <c r="E744" s="95" t="s">
        <v>2038</v>
      </c>
      <c r="F744" s="95" t="s">
        <v>2104</v>
      </c>
      <c r="G744" s="95" t="s">
        <v>31</v>
      </c>
      <c r="H744" s="95" t="s">
        <v>1883</v>
      </c>
      <c r="I744" s="95" t="s">
        <v>1880</v>
      </c>
      <c r="J744" s="95" t="s">
        <v>1884</v>
      </c>
      <c r="K744" s="95" t="s">
        <v>1885</v>
      </c>
      <c r="L744" s="97">
        <v>84.55</v>
      </c>
      <c r="M744" s="95" t="s">
        <v>1886</v>
      </c>
      <c r="N744" s="95" t="s">
        <v>2214</v>
      </c>
      <c r="O744" s="95" t="s">
        <v>31</v>
      </c>
      <c r="P744" s="95" t="s">
        <v>2106</v>
      </c>
      <c r="Q744" s="95" t="s">
        <v>31</v>
      </c>
      <c r="R744" s="95" t="s">
        <v>2215</v>
      </c>
      <c r="S744" s="93">
        <v>42735</v>
      </c>
      <c r="T744" s="93">
        <v>42735</v>
      </c>
      <c r="U744" s="95" t="s">
        <v>2061</v>
      </c>
      <c r="V744" s="95" t="s">
        <v>31</v>
      </c>
    </row>
    <row r="745" spans="1:22" ht="15.75" x14ac:dyDescent="0.3">
      <c r="A745" s="95" t="s">
        <v>370</v>
      </c>
      <c r="B745" s="95" t="s">
        <v>2032</v>
      </c>
      <c r="C745" s="95" t="s">
        <v>1879</v>
      </c>
      <c r="D745" s="95" t="s">
        <v>1880</v>
      </c>
      <c r="E745" s="95" t="s">
        <v>1890</v>
      </c>
      <c r="F745" s="95" t="s">
        <v>1891</v>
      </c>
      <c r="G745" s="95" t="s">
        <v>31</v>
      </c>
      <c r="H745" s="95" t="s">
        <v>1883</v>
      </c>
      <c r="I745" s="95" t="s">
        <v>1880</v>
      </c>
      <c r="J745" s="95" t="s">
        <v>1884</v>
      </c>
      <c r="K745" s="95" t="s">
        <v>1885</v>
      </c>
      <c r="L745" s="97">
        <v>84.53</v>
      </c>
      <c r="M745" s="95" t="s">
        <v>1886</v>
      </c>
      <c r="N745" s="95" t="s">
        <v>2089</v>
      </c>
      <c r="O745" s="95" t="s">
        <v>31</v>
      </c>
      <c r="P745" s="95" t="s">
        <v>1893</v>
      </c>
      <c r="Q745" s="95" t="s">
        <v>31</v>
      </c>
      <c r="R745" s="95" t="s">
        <v>2090</v>
      </c>
      <c r="S745" s="93">
        <v>43008</v>
      </c>
      <c r="T745" s="93">
        <v>43008</v>
      </c>
      <c r="U745" s="95" t="s">
        <v>2043</v>
      </c>
      <c r="V745" s="95" t="s">
        <v>31</v>
      </c>
    </row>
    <row r="746" spans="1:22" ht="15.75" x14ac:dyDescent="0.3">
      <c r="A746" s="95" t="s">
        <v>370</v>
      </c>
      <c r="B746" s="95" t="s">
        <v>2032</v>
      </c>
      <c r="C746" s="95" t="s">
        <v>1879</v>
      </c>
      <c r="D746" s="95" t="s">
        <v>1880</v>
      </c>
      <c r="E746" s="95" t="s">
        <v>2038</v>
      </c>
      <c r="F746" s="95" t="s">
        <v>2101</v>
      </c>
      <c r="G746" s="95" t="s">
        <v>31</v>
      </c>
      <c r="H746" s="95" t="s">
        <v>1883</v>
      </c>
      <c r="I746" s="95" t="s">
        <v>1880</v>
      </c>
      <c r="J746" s="95" t="s">
        <v>1884</v>
      </c>
      <c r="K746" s="95" t="s">
        <v>1885</v>
      </c>
      <c r="L746" s="97">
        <v>84.28</v>
      </c>
      <c r="M746" s="95" t="s">
        <v>1886</v>
      </c>
      <c r="N746" s="95" t="s">
        <v>31</v>
      </c>
      <c r="O746" s="95" t="s">
        <v>31</v>
      </c>
      <c r="P746" s="95" t="s">
        <v>2102</v>
      </c>
      <c r="Q746" s="95" t="s">
        <v>31</v>
      </c>
      <c r="R746" s="95" t="s">
        <v>2103</v>
      </c>
      <c r="S746" s="93">
        <v>42978</v>
      </c>
      <c r="T746" s="93">
        <v>42978</v>
      </c>
      <c r="U746" s="95" t="s">
        <v>2043</v>
      </c>
      <c r="V746" s="95" t="s">
        <v>31</v>
      </c>
    </row>
    <row r="747" spans="1:22" ht="15.75" x14ac:dyDescent="0.3">
      <c r="A747" s="95" t="s">
        <v>370</v>
      </c>
      <c r="B747" s="95" t="s">
        <v>2032</v>
      </c>
      <c r="C747" s="95" t="s">
        <v>1879</v>
      </c>
      <c r="D747" s="95" t="s">
        <v>1880</v>
      </c>
      <c r="E747" s="95" t="s">
        <v>2038</v>
      </c>
      <c r="F747" s="95" t="s">
        <v>2104</v>
      </c>
      <c r="G747" s="95" t="s">
        <v>31</v>
      </c>
      <c r="H747" s="95" t="s">
        <v>1883</v>
      </c>
      <c r="I747" s="95" t="s">
        <v>1880</v>
      </c>
      <c r="J747" s="95" t="s">
        <v>1884</v>
      </c>
      <c r="K747" s="95" t="s">
        <v>1885</v>
      </c>
      <c r="L747" s="97">
        <v>83.99</v>
      </c>
      <c r="M747" s="95" t="s">
        <v>1886</v>
      </c>
      <c r="N747" s="95" t="s">
        <v>2202</v>
      </c>
      <c r="O747" s="95" t="s">
        <v>31</v>
      </c>
      <c r="P747" s="95" t="s">
        <v>2106</v>
      </c>
      <c r="Q747" s="95" t="s">
        <v>31</v>
      </c>
      <c r="R747" s="95" t="s">
        <v>2203</v>
      </c>
      <c r="S747" s="93">
        <v>42735</v>
      </c>
      <c r="T747" s="93">
        <v>42735</v>
      </c>
      <c r="U747" s="95" t="s">
        <v>2061</v>
      </c>
      <c r="V747" s="95" t="s">
        <v>31</v>
      </c>
    </row>
    <row r="748" spans="1:22" ht="15.75" x14ac:dyDescent="0.3">
      <c r="A748" s="95" t="s">
        <v>370</v>
      </c>
      <c r="B748" s="95" t="s">
        <v>2032</v>
      </c>
      <c r="C748" s="95" t="s">
        <v>1879</v>
      </c>
      <c r="D748" s="95" t="s">
        <v>1880</v>
      </c>
      <c r="E748" s="95" t="s">
        <v>2038</v>
      </c>
      <c r="F748" s="95" t="s">
        <v>2104</v>
      </c>
      <c r="G748" s="95" t="s">
        <v>31</v>
      </c>
      <c r="H748" s="95" t="s">
        <v>1883</v>
      </c>
      <c r="I748" s="95" t="s">
        <v>1880</v>
      </c>
      <c r="J748" s="95" t="s">
        <v>1884</v>
      </c>
      <c r="K748" s="95" t="s">
        <v>1885</v>
      </c>
      <c r="L748" s="97">
        <v>83.99</v>
      </c>
      <c r="M748" s="95" t="s">
        <v>1886</v>
      </c>
      <c r="N748" s="95" t="s">
        <v>2210</v>
      </c>
      <c r="O748" s="95" t="s">
        <v>31</v>
      </c>
      <c r="P748" s="95" t="s">
        <v>2106</v>
      </c>
      <c r="Q748" s="95" t="s">
        <v>31</v>
      </c>
      <c r="R748" s="95" t="s">
        <v>2211</v>
      </c>
      <c r="S748" s="93">
        <v>42735</v>
      </c>
      <c r="T748" s="93">
        <v>42735</v>
      </c>
      <c r="U748" s="95" t="s">
        <v>2061</v>
      </c>
      <c r="V748" s="95" t="s">
        <v>31</v>
      </c>
    </row>
    <row r="749" spans="1:22" ht="15.75" x14ac:dyDescent="0.3">
      <c r="A749" s="95" t="s">
        <v>370</v>
      </c>
      <c r="B749" s="95" t="s">
        <v>2032</v>
      </c>
      <c r="C749" s="95" t="s">
        <v>1879</v>
      </c>
      <c r="D749" s="95" t="s">
        <v>1880</v>
      </c>
      <c r="E749" s="95" t="s">
        <v>2038</v>
      </c>
      <c r="F749" s="95" t="s">
        <v>2104</v>
      </c>
      <c r="G749" s="95" t="s">
        <v>31</v>
      </c>
      <c r="H749" s="95" t="s">
        <v>1883</v>
      </c>
      <c r="I749" s="95" t="s">
        <v>1880</v>
      </c>
      <c r="J749" s="95" t="s">
        <v>1884</v>
      </c>
      <c r="K749" s="95" t="s">
        <v>1885</v>
      </c>
      <c r="L749" s="97">
        <v>83.99</v>
      </c>
      <c r="M749" s="95" t="s">
        <v>1886</v>
      </c>
      <c r="N749" s="95" t="s">
        <v>2212</v>
      </c>
      <c r="O749" s="95" t="s">
        <v>31</v>
      </c>
      <c r="P749" s="95" t="s">
        <v>2106</v>
      </c>
      <c r="Q749" s="95" t="s">
        <v>31</v>
      </c>
      <c r="R749" s="95" t="s">
        <v>2213</v>
      </c>
      <c r="S749" s="93">
        <v>42735</v>
      </c>
      <c r="T749" s="93">
        <v>42735</v>
      </c>
      <c r="U749" s="95" t="s">
        <v>2061</v>
      </c>
      <c r="V749" s="95" t="s">
        <v>31</v>
      </c>
    </row>
    <row r="750" spans="1:22" ht="15.75" x14ac:dyDescent="0.3">
      <c r="A750" s="95" t="s">
        <v>370</v>
      </c>
      <c r="B750" s="95" t="s">
        <v>2032</v>
      </c>
      <c r="C750" s="95" t="s">
        <v>1879</v>
      </c>
      <c r="D750" s="95" t="s">
        <v>1880</v>
      </c>
      <c r="E750" s="95" t="s">
        <v>2038</v>
      </c>
      <c r="F750" s="95" t="s">
        <v>2070</v>
      </c>
      <c r="G750" s="95" t="s">
        <v>31</v>
      </c>
      <c r="H750" s="95" t="s">
        <v>1883</v>
      </c>
      <c r="I750" s="95" t="s">
        <v>1880</v>
      </c>
      <c r="J750" s="95" t="s">
        <v>1884</v>
      </c>
      <c r="K750" s="95" t="s">
        <v>1885</v>
      </c>
      <c r="L750" s="96">
        <v>594443.56999999995</v>
      </c>
      <c r="M750" s="95" t="s">
        <v>1886</v>
      </c>
      <c r="N750" s="95" t="s">
        <v>2216</v>
      </c>
      <c r="O750" s="95" t="s">
        <v>31</v>
      </c>
      <c r="P750" s="95" t="s">
        <v>2072</v>
      </c>
      <c r="Q750" s="95" t="s">
        <v>31</v>
      </c>
      <c r="R750" s="95" t="s">
        <v>2217</v>
      </c>
      <c r="S750" s="93">
        <v>42490</v>
      </c>
      <c r="T750" s="93">
        <v>42490</v>
      </c>
      <c r="U750" s="95" t="s">
        <v>2061</v>
      </c>
      <c r="V750" s="95" t="s">
        <v>31</v>
      </c>
    </row>
    <row r="751" spans="1:22" ht="15.75" x14ac:dyDescent="0.3">
      <c r="A751" s="95" t="s">
        <v>370</v>
      </c>
      <c r="B751" s="95" t="s">
        <v>2032</v>
      </c>
      <c r="C751" s="95" t="s">
        <v>1879</v>
      </c>
      <c r="D751" s="95" t="s">
        <v>1880</v>
      </c>
      <c r="E751" s="95" t="s">
        <v>2038</v>
      </c>
      <c r="F751" s="95" t="s">
        <v>2070</v>
      </c>
      <c r="G751" s="95" t="s">
        <v>31</v>
      </c>
      <c r="H751" s="95" t="s">
        <v>1883</v>
      </c>
      <c r="I751" s="95" t="s">
        <v>1880</v>
      </c>
      <c r="J751" s="95" t="s">
        <v>1884</v>
      </c>
      <c r="K751" s="95" t="s">
        <v>1885</v>
      </c>
      <c r="L751" s="96">
        <v>1541.39</v>
      </c>
      <c r="M751" s="95" t="s">
        <v>1886</v>
      </c>
      <c r="N751" s="95" t="s">
        <v>2216</v>
      </c>
      <c r="O751" s="95" t="s">
        <v>31</v>
      </c>
      <c r="P751" s="95" t="s">
        <v>2072</v>
      </c>
      <c r="Q751" s="95" t="s">
        <v>31</v>
      </c>
      <c r="R751" s="95" t="s">
        <v>2217</v>
      </c>
      <c r="S751" s="93">
        <v>42521</v>
      </c>
      <c r="T751" s="93">
        <v>42521</v>
      </c>
      <c r="U751" s="95" t="s">
        <v>2061</v>
      </c>
      <c r="V751" s="95" t="s">
        <v>31</v>
      </c>
    </row>
    <row r="752" spans="1:22" ht="15.75" x14ac:dyDescent="0.3">
      <c r="A752" s="95" t="s">
        <v>370</v>
      </c>
      <c r="B752" s="95" t="s">
        <v>2032</v>
      </c>
      <c r="C752" s="95" t="s">
        <v>1879</v>
      </c>
      <c r="D752" s="95" t="s">
        <v>1880</v>
      </c>
      <c r="E752" s="95" t="s">
        <v>2038</v>
      </c>
      <c r="F752" s="95" t="s">
        <v>2070</v>
      </c>
      <c r="G752" s="95" t="s">
        <v>31</v>
      </c>
      <c r="H752" s="95" t="s">
        <v>1883</v>
      </c>
      <c r="I752" s="95" t="s">
        <v>1880</v>
      </c>
      <c r="J752" s="95" t="s">
        <v>1884</v>
      </c>
      <c r="K752" s="95" t="s">
        <v>1885</v>
      </c>
      <c r="L752" s="96">
        <v>3932.64</v>
      </c>
      <c r="M752" s="95" t="s">
        <v>1886</v>
      </c>
      <c r="N752" s="95" t="s">
        <v>2216</v>
      </c>
      <c r="O752" s="95" t="s">
        <v>31</v>
      </c>
      <c r="P752" s="95" t="s">
        <v>2072</v>
      </c>
      <c r="Q752" s="95" t="s">
        <v>31</v>
      </c>
      <c r="R752" s="95" t="s">
        <v>2217</v>
      </c>
      <c r="S752" s="93">
        <v>42551</v>
      </c>
      <c r="T752" s="93">
        <v>42551</v>
      </c>
      <c r="U752" s="95" t="s">
        <v>2061</v>
      </c>
      <c r="V752" s="95" t="s">
        <v>31</v>
      </c>
    </row>
    <row r="753" spans="1:22" ht="15.75" x14ac:dyDescent="0.3">
      <c r="A753" s="95" t="s">
        <v>370</v>
      </c>
      <c r="B753" s="95" t="s">
        <v>2032</v>
      </c>
      <c r="C753" s="95" t="s">
        <v>1879</v>
      </c>
      <c r="D753" s="95" t="s">
        <v>1880</v>
      </c>
      <c r="E753" s="95" t="s">
        <v>2038</v>
      </c>
      <c r="F753" s="95" t="s">
        <v>2070</v>
      </c>
      <c r="G753" s="95" t="s">
        <v>31</v>
      </c>
      <c r="H753" s="95" t="s">
        <v>1883</v>
      </c>
      <c r="I753" s="95" t="s">
        <v>1880</v>
      </c>
      <c r="J753" s="95" t="s">
        <v>1884</v>
      </c>
      <c r="K753" s="95" t="s">
        <v>1885</v>
      </c>
      <c r="L753" s="96">
        <v>21.2</v>
      </c>
      <c r="M753" s="95" t="s">
        <v>1886</v>
      </c>
      <c r="N753" s="95" t="s">
        <v>2216</v>
      </c>
      <c r="O753" s="95" t="s">
        <v>31</v>
      </c>
      <c r="P753" s="95" t="s">
        <v>2072</v>
      </c>
      <c r="Q753" s="95" t="s">
        <v>31</v>
      </c>
      <c r="R753" s="95" t="s">
        <v>2217</v>
      </c>
      <c r="S753" s="93">
        <v>42582</v>
      </c>
      <c r="T753" s="93">
        <v>42582</v>
      </c>
      <c r="U753" s="95" t="s">
        <v>2061</v>
      </c>
      <c r="V753" s="95" t="s">
        <v>31</v>
      </c>
    </row>
    <row r="754" spans="1:22" ht="15.75" x14ac:dyDescent="0.3">
      <c r="A754" s="95" t="s">
        <v>370</v>
      </c>
      <c r="B754" s="95" t="s">
        <v>2032</v>
      </c>
      <c r="C754" s="95" t="s">
        <v>1879</v>
      </c>
      <c r="D754" s="95" t="s">
        <v>1880</v>
      </c>
      <c r="E754" s="95" t="s">
        <v>2038</v>
      </c>
      <c r="F754" s="95" t="s">
        <v>2070</v>
      </c>
      <c r="G754" s="95" t="s">
        <v>31</v>
      </c>
      <c r="H754" s="95" t="s">
        <v>1883</v>
      </c>
      <c r="I754" s="95" t="s">
        <v>1880</v>
      </c>
      <c r="J754" s="95" t="s">
        <v>1884</v>
      </c>
      <c r="K754" s="95" t="s">
        <v>1885</v>
      </c>
      <c r="L754" s="96">
        <v>14941.13</v>
      </c>
      <c r="M754" s="95" t="s">
        <v>1886</v>
      </c>
      <c r="N754" s="95" t="s">
        <v>2216</v>
      </c>
      <c r="O754" s="95" t="s">
        <v>31</v>
      </c>
      <c r="P754" s="95" t="s">
        <v>2072</v>
      </c>
      <c r="Q754" s="95" t="s">
        <v>31</v>
      </c>
      <c r="R754" s="95" t="s">
        <v>2217</v>
      </c>
      <c r="S754" s="93">
        <v>42613</v>
      </c>
      <c r="T754" s="93">
        <v>42613</v>
      </c>
      <c r="U754" s="95" t="s">
        <v>2061</v>
      </c>
      <c r="V754" s="95" t="s">
        <v>31</v>
      </c>
    </row>
    <row r="755" spans="1:22" ht="15.75" x14ac:dyDescent="0.3">
      <c r="A755" s="95" t="s">
        <v>370</v>
      </c>
      <c r="B755" s="95" t="s">
        <v>2032</v>
      </c>
      <c r="C755" s="95" t="s">
        <v>1879</v>
      </c>
      <c r="D755" s="95" t="s">
        <v>1880</v>
      </c>
      <c r="E755" s="95" t="s">
        <v>2038</v>
      </c>
      <c r="F755" s="95" t="s">
        <v>2070</v>
      </c>
      <c r="G755" s="95" t="s">
        <v>31</v>
      </c>
      <c r="H755" s="95" t="s">
        <v>1883</v>
      </c>
      <c r="I755" s="95" t="s">
        <v>1880</v>
      </c>
      <c r="J755" s="95" t="s">
        <v>1884</v>
      </c>
      <c r="K755" s="95" t="s">
        <v>1885</v>
      </c>
      <c r="L755" s="97">
        <v>81.599999999999994</v>
      </c>
      <c r="M755" s="95" t="s">
        <v>1886</v>
      </c>
      <c r="N755" s="95" t="s">
        <v>2356</v>
      </c>
      <c r="O755" s="95" t="s">
        <v>31</v>
      </c>
      <c r="P755" s="95" t="s">
        <v>2072</v>
      </c>
      <c r="Q755" s="95" t="s">
        <v>31</v>
      </c>
      <c r="R755" s="95" t="s">
        <v>2357</v>
      </c>
      <c r="S755" s="93">
        <v>42855</v>
      </c>
      <c r="T755" s="93">
        <v>42855</v>
      </c>
      <c r="U755" s="95" t="s">
        <v>2061</v>
      </c>
      <c r="V755" s="95" t="s">
        <v>31</v>
      </c>
    </row>
    <row r="756" spans="1:22" ht="15.75" x14ac:dyDescent="0.3">
      <c r="A756" s="95" t="s">
        <v>370</v>
      </c>
      <c r="B756" s="95" t="s">
        <v>2032</v>
      </c>
      <c r="C756" s="95" t="s">
        <v>1879</v>
      </c>
      <c r="D756" s="95" t="s">
        <v>1880</v>
      </c>
      <c r="E756" s="95" t="s">
        <v>2038</v>
      </c>
      <c r="F756" s="95" t="s">
        <v>2070</v>
      </c>
      <c r="G756" s="95" t="s">
        <v>31</v>
      </c>
      <c r="H756" s="95" t="s">
        <v>1883</v>
      </c>
      <c r="I756" s="95" t="s">
        <v>1880</v>
      </c>
      <c r="J756" s="95" t="s">
        <v>1884</v>
      </c>
      <c r="K756" s="95" t="s">
        <v>1885</v>
      </c>
      <c r="L756" s="97">
        <v>81.599999999999994</v>
      </c>
      <c r="M756" s="95" t="s">
        <v>1886</v>
      </c>
      <c r="N756" s="95" t="s">
        <v>2356</v>
      </c>
      <c r="O756" s="95" t="s">
        <v>31</v>
      </c>
      <c r="P756" s="95" t="s">
        <v>2072</v>
      </c>
      <c r="Q756" s="95" t="s">
        <v>31</v>
      </c>
      <c r="R756" s="95" t="s">
        <v>2357</v>
      </c>
      <c r="S756" s="93">
        <v>42916</v>
      </c>
      <c r="T756" s="93">
        <v>42916</v>
      </c>
      <c r="U756" s="95" t="s">
        <v>2061</v>
      </c>
      <c r="V756" s="95" t="s">
        <v>31</v>
      </c>
    </row>
    <row r="757" spans="1:22" ht="15.75" x14ac:dyDescent="0.3">
      <c r="A757" s="95" t="s">
        <v>370</v>
      </c>
      <c r="B757" s="95" t="s">
        <v>2032</v>
      </c>
      <c r="C757" s="95" t="s">
        <v>1879</v>
      </c>
      <c r="D757" s="95" t="s">
        <v>1880</v>
      </c>
      <c r="E757" s="95" t="s">
        <v>2038</v>
      </c>
      <c r="F757" s="95" t="s">
        <v>2070</v>
      </c>
      <c r="G757" s="95" t="s">
        <v>31</v>
      </c>
      <c r="H757" s="95" t="s">
        <v>1883</v>
      </c>
      <c r="I757" s="95" t="s">
        <v>1880</v>
      </c>
      <c r="J757" s="95" t="s">
        <v>1884</v>
      </c>
      <c r="K757" s="95" t="s">
        <v>1885</v>
      </c>
      <c r="L757" s="97">
        <v>79.8</v>
      </c>
      <c r="M757" s="95" t="s">
        <v>1886</v>
      </c>
      <c r="N757" s="95" t="s">
        <v>2216</v>
      </c>
      <c r="O757" s="95" t="s">
        <v>31</v>
      </c>
      <c r="P757" s="95" t="s">
        <v>2072</v>
      </c>
      <c r="Q757" s="95" t="s">
        <v>31</v>
      </c>
      <c r="R757" s="95" t="s">
        <v>2217</v>
      </c>
      <c r="S757" s="93">
        <v>42735</v>
      </c>
      <c r="T757" s="93">
        <v>42735</v>
      </c>
      <c r="U757" s="95" t="s">
        <v>2061</v>
      </c>
      <c r="V757" s="95" t="s">
        <v>31</v>
      </c>
    </row>
    <row r="758" spans="1:22" ht="15.75" x14ac:dyDescent="0.3">
      <c r="A758" s="95" t="s">
        <v>370</v>
      </c>
      <c r="B758" s="95" t="s">
        <v>2032</v>
      </c>
      <c r="C758" s="95" t="s">
        <v>1879</v>
      </c>
      <c r="D758" s="95" t="s">
        <v>1880</v>
      </c>
      <c r="E758" s="95" t="s">
        <v>2038</v>
      </c>
      <c r="F758" s="95" t="s">
        <v>2101</v>
      </c>
      <c r="G758" s="95" t="s">
        <v>31</v>
      </c>
      <c r="H758" s="95" t="s">
        <v>1883</v>
      </c>
      <c r="I758" s="95" t="s">
        <v>1880</v>
      </c>
      <c r="J758" s="95" t="s">
        <v>1884</v>
      </c>
      <c r="K758" s="95" t="s">
        <v>1885</v>
      </c>
      <c r="L758" s="97">
        <v>79.42</v>
      </c>
      <c r="M758" s="95" t="s">
        <v>1886</v>
      </c>
      <c r="N758" s="95" t="s">
        <v>31</v>
      </c>
      <c r="O758" s="95" t="s">
        <v>31</v>
      </c>
      <c r="P758" s="95" t="s">
        <v>2102</v>
      </c>
      <c r="Q758" s="95" t="s">
        <v>31</v>
      </c>
      <c r="R758" s="95" t="s">
        <v>2103</v>
      </c>
      <c r="S758" s="93">
        <v>43008</v>
      </c>
      <c r="T758" s="93">
        <v>43008</v>
      </c>
      <c r="U758" s="95" t="s">
        <v>2043</v>
      </c>
      <c r="V758" s="95" t="s">
        <v>31</v>
      </c>
    </row>
    <row r="759" spans="1:22" ht="15.75" x14ac:dyDescent="0.3">
      <c r="A759" s="95" t="s">
        <v>370</v>
      </c>
      <c r="B759" s="95" t="s">
        <v>2032</v>
      </c>
      <c r="C759" s="95" t="s">
        <v>1879</v>
      </c>
      <c r="D759" s="95" t="s">
        <v>1880</v>
      </c>
      <c r="E759" s="95" t="s">
        <v>2038</v>
      </c>
      <c r="F759" s="95" t="s">
        <v>2070</v>
      </c>
      <c r="G759" s="95" t="s">
        <v>31</v>
      </c>
      <c r="H759" s="95" t="s">
        <v>1883</v>
      </c>
      <c r="I759" s="95" t="s">
        <v>1880</v>
      </c>
      <c r="J759" s="95" t="s">
        <v>1884</v>
      </c>
      <c r="K759" s="95" t="s">
        <v>1885</v>
      </c>
      <c r="L759" s="97">
        <v>77.040000000000006</v>
      </c>
      <c r="M759" s="95" t="s">
        <v>1886</v>
      </c>
      <c r="N759" s="95" t="s">
        <v>2113</v>
      </c>
      <c r="O759" s="95" t="s">
        <v>31</v>
      </c>
      <c r="P759" s="95" t="s">
        <v>2072</v>
      </c>
      <c r="Q759" s="95" t="s">
        <v>31</v>
      </c>
      <c r="R759" s="95" t="s">
        <v>2114</v>
      </c>
      <c r="S759" s="93">
        <v>42947</v>
      </c>
      <c r="T759" s="93">
        <v>42947</v>
      </c>
      <c r="U759" s="95" t="s">
        <v>2043</v>
      </c>
      <c r="V759" s="95" t="s">
        <v>31</v>
      </c>
    </row>
    <row r="760" spans="1:22" ht="15.75" x14ac:dyDescent="0.3">
      <c r="A760" s="95" t="s">
        <v>370</v>
      </c>
      <c r="B760" s="95" t="s">
        <v>2032</v>
      </c>
      <c r="C760" s="95" t="s">
        <v>1879</v>
      </c>
      <c r="D760" s="95" t="s">
        <v>1880</v>
      </c>
      <c r="E760" s="95" t="s">
        <v>2038</v>
      </c>
      <c r="F760" s="95" t="s">
        <v>2070</v>
      </c>
      <c r="G760" s="95" t="s">
        <v>31</v>
      </c>
      <c r="H760" s="95" t="s">
        <v>1883</v>
      </c>
      <c r="I760" s="95" t="s">
        <v>1880</v>
      </c>
      <c r="J760" s="95" t="s">
        <v>1884</v>
      </c>
      <c r="K760" s="95" t="s">
        <v>1885</v>
      </c>
      <c r="L760" s="97">
        <v>77.040000000000006</v>
      </c>
      <c r="M760" s="95" t="s">
        <v>1886</v>
      </c>
      <c r="N760" s="95" t="s">
        <v>2117</v>
      </c>
      <c r="O760" s="95" t="s">
        <v>31</v>
      </c>
      <c r="P760" s="95" t="s">
        <v>2072</v>
      </c>
      <c r="Q760" s="95" t="s">
        <v>31</v>
      </c>
      <c r="R760" s="95" t="s">
        <v>2118</v>
      </c>
      <c r="S760" s="93">
        <v>42947</v>
      </c>
      <c r="T760" s="93">
        <v>42947</v>
      </c>
      <c r="U760" s="95" t="s">
        <v>2043</v>
      </c>
      <c r="V760" s="95" t="s">
        <v>31</v>
      </c>
    </row>
    <row r="761" spans="1:22" ht="15.75" x14ac:dyDescent="0.3">
      <c r="A761" s="95" t="s">
        <v>370</v>
      </c>
      <c r="B761" s="95" t="s">
        <v>2032</v>
      </c>
      <c r="C761" s="95" t="s">
        <v>1879</v>
      </c>
      <c r="D761" s="95" t="s">
        <v>1880</v>
      </c>
      <c r="E761" s="95" t="s">
        <v>2038</v>
      </c>
      <c r="F761" s="95" t="s">
        <v>2070</v>
      </c>
      <c r="G761" s="95" t="s">
        <v>31</v>
      </c>
      <c r="H761" s="95" t="s">
        <v>1883</v>
      </c>
      <c r="I761" s="95" t="s">
        <v>1880</v>
      </c>
      <c r="J761" s="95" t="s">
        <v>1884</v>
      </c>
      <c r="K761" s="95" t="s">
        <v>1885</v>
      </c>
      <c r="L761" s="96">
        <v>196012.77</v>
      </c>
      <c r="M761" s="95" t="s">
        <v>1886</v>
      </c>
      <c r="N761" s="95" t="s">
        <v>2253</v>
      </c>
      <c r="O761" s="95" t="s">
        <v>31</v>
      </c>
      <c r="P761" s="95" t="s">
        <v>2072</v>
      </c>
      <c r="Q761" s="95" t="s">
        <v>31</v>
      </c>
      <c r="R761" s="95" t="s">
        <v>2254</v>
      </c>
      <c r="S761" s="93">
        <v>42490</v>
      </c>
      <c r="T761" s="93">
        <v>42490</v>
      </c>
      <c r="U761" s="95" t="s">
        <v>2061</v>
      </c>
      <c r="V761" s="95" t="s">
        <v>31</v>
      </c>
    </row>
    <row r="762" spans="1:22" ht="15.75" x14ac:dyDescent="0.3">
      <c r="A762" s="95" t="s">
        <v>370</v>
      </c>
      <c r="B762" s="95" t="s">
        <v>2032</v>
      </c>
      <c r="C762" s="95" t="s">
        <v>1879</v>
      </c>
      <c r="D762" s="95" t="s">
        <v>1880</v>
      </c>
      <c r="E762" s="95" t="s">
        <v>2038</v>
      </c>
      <c r="F762" s="95" t="s">
        <v>2070</v>
      </c>
      <c r="G762" s="95" t="s">
        <v>31</v>
      </c>
      <c r="H762" s="95" t="s">
        <v>1883</v>
      </c>
      <c r="I762" s="95" t="s">
        <v>1880</v>
      </c>
      <c r="J762" s="95" t="s">
        <v>1884</v>
      </c>
      <c r="K762" s="95" t="s">
        <v>1885</v>
      </c>
      <c r="L762" s="96">
        <v>508.23</v>
      </c>
      <c r="M762" s="95" t="s">
        <v>1886</v>
      </c>
      <c r="N762" s="95" t="s">
        <v>2253</v>
      </c>
      <c r="O762" s="95" t="s">
        <v>31</v>
      </c>
      <c r="P762" s="95" t="s">
        <v>2072</v>
      </c>
      <c r="Q762" s="95" t="s">
        <v>31</v>
      </c>
      <c r="R762" s="95" t="s">
        <v>2254</v>
      </c>
      <c r="S762" s="93">
        <v>42521</v>
      </c>
      <c r="T762" s="93">
        <v>42521</v>
      </c>
      <c r="U762" s="95" t="s">
        <v>2061</v>
      </c>
      <c r="V762" s="95" t="s">
        <v>31</v>
      </c>
    </row>
    <row r="763" spans="1:22" ht="15.75" x14ac:dyDescent="0.3">
      <c r="A763" s="95" t="s">
        <v>370</v>
      </c>
      <c r="B763" s="95" t="s">
        <v>2032</v>
      </c>
      <c r="C763" s="95" t="s">
        <v>1879</v>
      </c>
      <c r="D763" s="95" t="s">
        <v>1880</v>
      </c>
      <c r="E763" s="95" t="s">
        <v>2038</v>
      </c>
      <c r="F763" s="95" t="s">
        <v>2070</v>
      </c>
      <c r="G763" s="95" t="s">
        <v>31</v>
      </c>
      <c r="H763" s="95" t="s">
        <v>1883</v>
      </c>
      <c r="I763" s="95" t="s">
        <v>1880</v>
      </c>
      <c r="J763" s="95" t="s">
        <v>1884</v>
      </c>
      <c r="K763" s="95" t="s">
        <v>1885</v>
      </c>
      <c r="L763" s="96">
        <v>1296.78</v>
      </c>
      <c r="M763" s="95" t="s">
        <v>1886</v>
      </c>
      <c r="N763" s="95" t="s">
        <v>2253</v>
      </c>
      <c r="O763" s="95" t="s">
        <v>31</v>
      </c>
      <c r="P763" s="95" t="s">
        <v>2072</v>
      </c>
      <c r="Q763" s="95" t="s">
        <v>31</v>
      </c>
      <c r="R763" s="95" t="s">
        <v>2254</v>
      </c>
      <c r="S763" s="93">
        <v>42551</v>
      </c>
      <c r="T763" s="93">
        <v>42551</v>
      </c>
      <c r="U763" s="95" t="s">
        <v>2061</v>
      </c>
      <c r="V763" s="95" t="s">
        <v>31</v>
      </c>
    </row>
    <row r="764" spans="1:22" ht="15.75" x14ac:dyDescent="0.3">
      <c r="A764" s="95" t="s">
        <v>370</v>
      </c>
      <c r="B764" s="95" t="s">
        <v>2032</v>
      </c>
      <c r="C764" s="95" t="s">
        <v>1879</v>
      </c>
      <c r="D764" s="95" t="s">
        <v>1880</v>
      </c>
      <c r="E764" s="95" t="s">
        <v>2038</v>
      </c>
      <c r="F764" s="95" t="s">
        <v>2070</v>
      </c>
      <c r="G764" s="95" t="s">
        <v>31</v>
      </c>
      <c r="H764" s="95" t="s">
        <v>1883</v>
      </c>
      <c r="I764" s="95" t="s">
        <v>1880</v>
      </c>
      <c r="J764" s="95" t="s">
        <v>1884</v>
      </c>
      <c r="K764" s="95" t="s">
        <v>1885</v>
      </c>
      <c r="L764" s="96">
        <v>6.99</v>
      </c>
      <c r="M764" s="95" t="s">
        <v>1886</v>
      </c>
      <c r="N764" s="95" t="s">
        <v>2253</v>
      </c>
      <c r="O764" s="95" t="s">
        <v>31</v>
      </c>
      <c r="P764" s="95" t="s">
        <v>2072</v>
      </c>
      <c r="Q764" s="95" t="s">
        <v>31</v>
      </c>
      <c r="R764" s="95" t="s">
        <v>2254</v>
      </c>
      <c r="S764" s="93">
        <v>42582</v>
      </c>
      <c r="T764" s="93">
        <v>42582</v>
      </c>
      <c r="U764" s="95" t="s">
        <v>2061</v>
      </c>
      <c r="V764" s="95" t="s">
        <v>31</v>
      </c>
    </row>
    <row r="765" spans="1:22" ht="15.75" x14ac:dyDescent="0.3">
      <c r="A765" s="95" t="s">
        <v>370</v>
      </c>
      <c r="B765" s="95" t="s">
        <v>2032</v>
      </c>
      <c r="C765" s="95" t="s">
        <v>1879</v>
      </c>
      <c r="D765" s="95" t="s">
        <v>1880</v>
      </c>
      <c r="E765" s="95" t="s">
        <v>2038</v>
      </c>
      <c r="F765" s="95" t="s">
        <v>2070</v>
      </c>
      <c r="G765" s="95" t="s">
        <v>31</v>
      </c>
      <c r="H765" s="95" t="s">
        <v>1883</v>
      </c>
      <c r="I765" s="95" t="s">
        <v>1880</v>
      </c>
      <c r="J765" s="95" t="s">
        <v>1884</v>
      </c>
      <c r="K765" s="95" t="s">
        <v>1885</v>
      </c>
      <c r="L765" s="96">
        <v>4926.7</v>
      </c>
      <c r="M765" s="95" t="s">
        <v>1886</v>
      </c>
      <c r="N765" s="95" t="s">
        <v>2253</v>
      </c>
      <c r="O765" s="95" t="s">
        <v>31</v>
      </c>
      <c r="P765" s="95" t="s">
        <v>2072</v>
      </c>
      <c r="Q765" s="95" t="s">
        <v>31</v>
      </c>
      <c r="R765" s="95" t="s">
        <v>2254</v>
      </c>
      <c r="S765" s="93">
        <v>42613</v>
      </c>
      <c r="T765" s="93">
        <v>42613</v>
      </c>
      <c r="U765" s="95" t="s">
        <v>2061</v>
      </c>
      <c r="V765" s="95" t="s">
        <v>31</v>
      </c>
    </row>
    <row r="766" spans="1:22" ht="15.75" x14ac:dyDescent="0.3">
      <c r="A766" s="95" t="s">
        <v>370</v>
      </c>
      <c r="B766" s="95" t="s">
        <v>2032</v>
      </c>
      <c r="C766" s="95" t="s">
        <v>1879</v>
      </c>
      <c r="D766" s="95" t="s">
        <v>1880</v>
      </c>
      <c r="E766" s="95" t="s">
        <v>2038</v>
      </c>
      <c r="F766" s="95" t="s">
        <v>2070</v>
      </c>
      <c r="G766" s="95" t="s">
        <v>31</v>
      </c>
      <c r="H766" s="95" t="s">
        <v>1883</v>
      </c>
      <c r="I766" s="95" t="s">
        <v>1880</v>
      </c>
      <c r="J766" s="95" t="s">
        <v>1884</v>
      </c>
      <c r="K766" s="95" t="s">
        <v>1885</v>
      </c>
      <c r="L766" s="97">
        <v>77.040000000000006</v>
      </c>
      <c r="M766" s="95" t="s">
        <v>1886</v>
      </c>
      <c r="N766" s="95" t="s">
        <v>2119</v>
      </c>
      <c r="O766" s="95" t="s">
        <v>31</v>
      </c>
      <c r="P766" s="95" t="s">
        <v>2072</v>
      </c>
      <c r="Q766" s="95" t="s">
        <v>31</v>
      </c>
      <c r="R766" s="95" t="s">
        <v>2120</v>
      </c>
      <c r="S766" s="93">
        <v>42947</v>
      </c>
      <c r="T766" s="93">
        <v>42947</v>
      </c>
      <c r="U766" s="95" t="s">
        <v>2043</v>
      </c>
      <c r="V766" s="95" t="s">
        <v>31</v>
      </c>
    </row>
    <row r="767" spans="1:22" ht="15.75" x14ac:dyDescent="0.3">
      <c r="A767" s="95" t="s">
        <v>370</v>
      </c>
      <c r="B767" s="95" t="s">
        <v>2032</v>
      </c>
      <c r="C767" s="95" t="s">
        <v>1879</v>
      </c>
      <c r="D767" s="95" t="s">
        <v>1880</v>
      </c>
      <c r="E767" s="95" t="s">
        <v>2038</v>
      </c>
      <c r="F767" s="95" t="s">
        <v>2070</v>
      </c>
      <c r="G767" s="95" t="s">
        <v>31</v>
      </c>
      <c r="H767" s="95" t="s">
        <v>1883</v>
      </c>
      <c r="I767" s="95" t="s">
        <v>1880</v>
      </c>
      <c r="J767" s="95" t="s">
        <v>1884</v>
      </c>
      <c r="K767" s="95" t="s">
        <v>1885</v>
      </c>
      <c r="L767" s="97">
        <v>77.040000000000006</v>
      </c>
      <c r="M767" s="95" t="s">
        <v>1886</v>
      </c>
      <c r="N767" s="95" t="s">
        <v>2121</v>
      </c>
      <c r="O767" s="95" t="s">
        <v>31</v>
      </c>
      <c r="P767" s="95" t="s">
        <v>2072</v>
      </c>
      <c r="Q767" s="95" t="s">
        <v>31</v>
      </c>
      <c r="R767" s="95" t="s">
        <v>2122</v>
      </c>
      <c r="S767" s="93">
        <v>42947</v>
      </c>
      <c r="T767" s="93">
        <v>42947</v>
      </c>
      <c r="U767" s="95" t="s">
        <v>2043</v>
      </c>
      <c r="V767" s="95" t="s">
        <v>31</v>
      </c>
    </row>
    <row r="768" spans="1:22" ht="15.75" x14ac:dyDescent="0.3">
      <c r="A768" s="95" t="s">
        <v>370</v>
      </c>
      <c r="B768" s="95" t="s">
        <v>2032</v>
      </c>
      <c r="C768" s="95" t="s">
        <v>1879</v>
      </c>
      <c r="D768" s="95" t="s">
        <v>1880</v>
      </c>
      <c r="E768" s="95" t="s">
        <v>2038</v>
      </c>
      <c r="F768" s="95" t="s">
        <v>2070</v>
      </c>
      <c r="G768" s="95" t="s">
        <v>31</v>
      </c>
      <c r="H768" s="95" t="s">
        <v>1883</v>
      </c>
      <c r="I768" s="95" t="s">
        <v>1880</v>
      </c>
      <c r="J768" s="95" t="s">
        <v>1884</v>
      </c>
      <c r="K768" s="95" t="s">
        <v>1885</v>
      </c>
      <c r="L768" s="97">
        <v>75.510000000000005</v>
      </c>
      <c r="M768" s="95" t="s">
        <v>1886</v>
      </c>
      <c r="N768" s="95" t="s">
        <v>2218</v>
      </c>
      <c r="O768" s="95" t="s">
        <v>31</v>
      </c>
      <c r="P768" s="95" t="s">
        <v>2072</v>
      </c>
      <c r="Q768" s="95" t="s">
        <v>31</v>
      </c>
      <c r="R768" s="95" t="s">
        <v>2219</v>
      </c>
      <c r="S768" s="93">
        <v>42735</v>
      </c>
      <c r="T768" s="93">
        <v>42735</v>
      </c>
      <c r="U768" s="95" t="s">
        <v>2061</v>
      </c>
      <c r="V768" s="95" t="s">
        <v>31</v>
      </c>
    </row>
    <row r="769" spans="1:22" ht="15.75" x14ac:dyDescent="0.3">
      <c r="A769" s="95" t="s">
        <v>370</v>
      </c>
      <c r="B769" s="95" t="s">
        <v>2032</v>
      </c>
      <c r="C769" s="95" t="s">
        <v>1879</v>
      </c>
      <c r="D769" s="95" t="s">
        <v>1880</v>
      </c>
      <c r="E769" s="95" t="s">
        <v>2038</v>
      </c>
      <c r="F769" s="95" t="s">
        <v>2054</v>
      </c>
      <c r="G769" s="95" t="s">
        <v>31</v>
      </c>
      <c r="H769" s="95" t="s">
        <v>1883</v>
      </c>
      <c r="I769" s="95" t="s">
        <v>1880</v>
      </c>
      <c r="J769" s="95" t="s">
        <v>1884</v>
      </c>
      <c r="K769" s="95" t="s">
        <v>1885</v>
      </c>
      <c r="L769" s="97">
        <v>74.14</v>
      </c>
      <c r="M769" s="95" t="s">
        <v>1886</v>
      </c>
      <c r="N769" s="95" t="s">
        <v>2078</v>
      </c>
      <c r="O769" s="95" t="s">
        <v>31</v>
      </c>
      <c r="P769" s="95" t="s">
        <v>2056</v>
      </c>
      <c r="Q769" s="95" t="s">
        <v>31</v>
      </c>
      <c r="R769" s="95" t="s">
        <v>2079</v>
      </c>
      <c r="S769" s="93">
        <v>42735</v>
      </c>
      <c r="T769" s="93">
        <v>42735</v>
      </c>
      <c r="U769" s="95" t="s">
        <v>2061</v>
      </c>
      <c r="V769" s="95" t="s">
        <v>31</v>
      </c>
    </row>
    <row r="770" spans="1:22" ht="15.75" x14ac:dyDescent="0.3">
      <c r="A770" s="95" t="s">
        <v>370</v>
      </c>
      <c r="B770" s="95" t="s">
        <v>2032</v>
      </c>
      <c r="C770" s="95" t="s">
        <v>1879</v>
      </c>
      <c r="D770" s="95" t="s">
        <v>1880</v>
      </c>
      <c r="E770" s="95" t="s">
        <v>2038</v>
      </c>
      <c r="F770" s="95" t="s">
        <v>2054</v>
      </c>
      <c r="G770" s="95" t="s">
        <v>31</v>
      </c>
      <c r="H770" s="95" t="s">
        <v>1883</v>
      </c>
      <c r="I770" s="95" t="s">
        <v>1880</v>
      </c>
      <c r="J770" s="95" t="s">
        <v>1884</v>
      </c>
      <c r="K770" s="95" t="s">
        <v>1885</v>
      </c>
      <c r="L770" s="97">
        <v>74.14</v>
      </c>
      <c r="M770" s="95" t="s">
        <v>1886</v>
      </c>
      <c r="N770" s="95" t="s">
        <v>2097</v>
      </c>
      <c r="O770" s="95" t="s">
        <v>31</v>
      </c>
      <c r="P770" s="95" t="s">
        <v>2056</v>
      </c>
      <c r="Q770" s="95" t="s">
        <v>31</v>
      </c>
      <c r="R770" s="95" t="s">
        <v>2098</v>
      </c>
      <c r="S770" s="93">
        <v>42735</v>
      </c>
      <c r="T770" s="93">
        <v>42735</v>
      </c>
      <c r="U770" s="95" t="s">
        <v>2061</v>
      </c>
      <c r="V770" s="95" t="s">
        <v>31</v>
      </c>
    </row>
    <row r="771" spans="1:22" ht="15.75" x14ac:dyDescent="0.3">
      <c r="A771" s="95" t="s">
        <v>370</v>
      </c>
      <c r="B771" s="95" t="s">
        <v>2032</v>
      </c>
      <c r="C771" s="95" t="s">
        <v>1879</v>
      </c>
      <c r="D771" s="95" t="s">
        <v>1880</v>
      </c>
      <c r="E771" s="95" t="s">
        <v>2038</v>
      </c>
      <c r="F771" s="95" t="s">
        <v>2070</v>
      </c>
      <c r="G771" s="95" t="s">
        <v>31</v>
      </c>
      <c r="H771" s="95" t="s">
        <v>1883</v>
      </c>
      <c r="I771" s="95" t="s">
        <v>1880</v>
      </c>
      <c r="J771" s="95" t="s">
        <v>1884</v>
      </c>
      <c r="K771" s="95" t="s">
        <v>1885</v>
      </c>
      <c r="L771" s="97">
        <v>73.489999999999995</v>
      </c>
      <c r="M771" s="95" t="s">
        <v>1886</v>
      </c>
      <c r="N771" s="95" t="s">
        <v>2368</v>
      </c>
      <c r="O771" s="95" t="s">
        <v>31</v>
      </c>
      <c r="P771" s="95" t="s">
        <v>2072</v>
      </c>
      <c r="Q771" s="95" t="s">
        <v>31</v>
      </c>
      <c r="R771" s="95" t="s">
        <v>2369</v>
      </c>
      <c r="S771" s="93">
        <v>42674</v>
      </c>
      <c r="T771" s="93">
        <v>42674</v>
      </c>
      <c r="U771" s="95" t="s">
        <v>2061</v>
      </c>
      <c r="V771" s="95" t="s">
        <v>31</v>
      </c>
    </row>
    <row r="772" spans="1:22" ht="15.75" x14ac:dyDescent="0.3">
      <c r="A772" s="95" t="s">
        <v>370</v>
      </c>
      <c r="B772" s="95" t="s">
        <v>2032</v>
      </c>
      <c r="C772" s="95" t="s">
        <v>1879</v>
      </c>
      <c r="D772" s="95" t="s">
        <v>1880</v>
      </c>
      <c r="E772" s="95" t="s">
        <v>2038</v>
      </c>
      <c r="F772" s="95" t="s">
        <v>2070</v>
      </c>
      <c r="G772" s="95" t="s">
        <v>31</v>
      </c>
      <c r="H772" s="95" t="s">
        <v>1883</v>
      </c>
      <c r="I772" s="95" t="s">
        <v>1880</v>
      </c>
      <c r="J772" s="95" t="s">
        <v>1884</v>
      </c>
      <c r="K772" s="95" t="s">
        <v>1885</v>
      </c>
      <c r="L772" s="96">
        <v>210266.49</v>
      </c>
      <c r="M772" s="95" t="s">
        <v>1886</v>
      </c>
      <c r="N772" s="95" t="s">
        <v>2247</v>
      </c>
      <c r="O772" s="95" t="s">
        <v>31</v>
      </c>
      <c r="P772" s="95" t="s">
        <v>2072</v>
      </c>
      <c r="Q772" s="95" t="s">
        <v>31</v>
      </c>
      <c r="R772" s="95" t="s">
        <v>2248</v>
      </c>
      <c r="S772" s="93">
        <v>42490</v>
      </c>
      <c r="T772" s="93">
        <v>42490</v>
      </c>
      <c r="U772" s="95" t="s">
        <v>2061</v>
      </c>
      <c r="V772" s="95" t="s">
        <v>31</v>
      </c>
    </row>
    <row r="773" spans="1:22" ht="15.75" x14ac:dyDescent="0.3">
      <c r="A773" s="95" t="s">
        <v>370</v>
      </c>
      <c r="B773" s="95" t="s">
        <v>2032</v>
      </c>
      <c r="C773" s="95" t="s">
        <v>1879</v>
      </c>
      <c r="D773" s="95" t="s">
        <v>1880</v>
      </c>
      <c r="E773" s="95" t="s">
        <v>2038</v>
      </c>
      <c r="F773" s="95" t="s">
        <v>2070</v>
      </c>
      <c r="G773" s="95" t="s">
        <v>31</v>
      </c>
      <c r="H773" s="95" t="s">
        <v>1883</v>
      </c>
      <c r="I773" s="95" t="s">
        <v>1880</v>
      </c>
      <c r="J773" s="95" t="s">
        <v>1884</v>
      </c>
      <c r="K773" s="95" t="s">
        <v>1885</v>
      </c>
      <c r="L773" s="96">
        <v>545.52</v>
      </c>
      <c r="M773" s="95" t="s">
        <v>1886</v>
      </c>
      <c r="N773" s="95" t="s">
        <v>2247</v>
      </c>
      <c r="O773" s="95" t="s">
        <v>31</v>
      </c>
      <c r="P773" s="95" t="s">
        <v>2072</v>
      </c>
      <c r="Q773" s="95" t="s">
        <v>31</v>
      </c>
      <c r="R773" s="95" t="s">
        <v>2248</v>
      </c>
      <c r="S773" s="93">
        <v>42521</v>
      </c>
      <c r="T773" s="93">
        <v>42521</v>
      </c>
      <c r="U773" s="95" t="s">
        <v>2061</v>
      </c>
      <c r="V773" s="95" t="s">
        <v>31</v>
      </c>
    </row>
    <row r="774" spans="1:22" ht="15.75" x14ac:dyDescent="0.3">
      <c r="A774" s="95" t="s">
        <v>370</v>
      </c>
      <c r="B774" s="95" t="s">
        <v>2032</v>
      </c>
      <c r="C774" s="95" t="s">
        <v>1879</v>
      </c>
      <c r="D774" s="95" t="s">
        <v>1880</v>
      </c>
      <c r="E774" s="95" t="s">
        <v>2038</v>
      </c>
      <c r="F774" s="95" t="s">
        <v>2070</v>
      </c>
      <c r="G774" s="95" t="s">
        <v>31</v>
      </c>
      <c r="H774" s="95" t="s">
        <v>1883</v>
      </c>
      <c r="I774" s="95" t="s">
        <v>1880</v>
      </c>
      <c r="J774" s="95" t="s">
        <v>1884</v>
      </c>
      <c r="K774" s="95" t="s">
        <v>1885</v>
      </c>
      <c r="L774" s="96">
        <v>1391.74</v>
      </c>
      <c r="M774" s="95" t="s">
        <v>1886</v>
      </c>
      <c r="N774" s="95" t="s">
        <v>2247</v>
      </c>
      <c r="O774" s="95" t="s">
        <v>31</v>
      </c>
      <c r="P774" s="95" t="s">
        <v>2072</v>
      </c>
      <c r="Q774" s="95" t="s">
        <v>31</v>
      </c>
      <c r="R774" s="95" t="s">
        <v>2248</v>
      </c>
      <c r="S774" s="93">
        <v>42551</v>
      </c>
      <c r="T774" s="93">
        <v>42551</v>
      </c>
      <c r="U774" s="95" t="s">
        <v>2061</v>
      </c>
      <c r="V774" s="95" t="s">
        <v>31</v>
      </c>
    </row>
    <row r="775" spans="1:22" ht="15.75" x14ac:dyDescent="0.3">
      <c r="A775" s="95" t="s">
        <v>370</v>
      </c>
      <c r="B775" s="95" t="s">
        <v>2032</v>
      </c>
      <c r="C775" s="95" t="s">
        <v>1879</v>
      </c>
      <c r="D775" s="95" t="s">
        <v>1880</v>
      </c>
      <c r="E775" s="95" t="s">
        <v>2038</v>
      </c>
      <c r="F775" s="95" t="s">
        <v>2070</v>
      </c>
      <c r="G775" s="95" t="s">
        <v>31</v>
      </c>
      <c r="H775" s="95" t="s">
        <v>1883</v>
      </c>
      <c r="I775" s="95" t="s">
        <v>1880</v>
      </c>
      <c r="J775" s="95" t="s">
        <v>1884</v>
      </c>
      <c r="K775" s="95" t="s">
        <v>1885</v>
      </c>
      <c r="L775" s="96">
        <v>7.48</v>
      </c>
      <c r="M775" s="95" t="s">
        <v>1886</v>
      </c>
      <c r="N775" s="95" t="s">
        <v>2247</v>
      </c>
      <c r="O775" s="95" t="s">
        <v>31</v>
      </c>
      <c r="P775" s="95" t="s">
        <v>2072</v>
      </c>
      <c r="Q775" s="95" t="s">
        <v>31</v>
      </c>
      <c r="R775" s="95" t="s">
        <v>2248</v>
      </c>
      <c r="S775" s="93">
        <v>42582</v>
      </c>
      <c r="T775" s="93">
        <v>42582</v>
      </c>
      <c r="U775" s="95" t="s">
        <v>2061</v>
      </c>
      <c r="V775" s="95" t="s">
        <v>31</v>
      </c>
    </row>
    <row r="776" spans="1:22" ht="15.75" x14ac:dyDescent="0.3">
      <c r="A776" s="95" t="s">
        <v>370</v>
      </c>
      <c r="B776" s="95" t="s">
        <v>2032</v>
      </c>
      <c r="C776" s="95" t="s">
        <v>1879</v>
      </c>
      <c r="D776" s="95" t="s">
        <v>1880</v>
      </c>
      <c r="E776" s="95" t="s">
        <v>2038</v>
      </c>
      <c r="F776" s="95" t="s">
        <v>2070</v>
      </c>
      <c r="G776" s="95" t="s">
        <v>31</v>
      </c>
      <c r="H776" s="95" t="s">
        <v>1883</v>
      </c>
      <c r="I776" s="95" t="s">
        <v>1880</v>
      </c>
      <c r="J776" s="95" t="s">
        <v>1884</v>
      </c>
      <c r="K776" s="95" t="s">
        <v>1885</v>
      </c>
      <c r="L776" s="96">
        <v>5284.52</v>
      </c>
      <c r="M776" s="95" t="s">
        <v>1886</v>
      </c>
      <c r="N776" s="95" t="s">
        <v>2247</v>
      </c>
      <c r="O776" s="95" t="s">
        <v>31</v>
      </c>
      <c r="P776" s="95" t="s">
        <v>2072</v>
      </c>
      <c r="Q776" s="95" t="s">
        <v>31</v>
      </c>
      <c r="R776" s="95" t="s">
        <v>2248</v>
      </c>
      <c r="S776" s="93">
        <v>42613</v>
      </c>
      <c r="T776" s="93">
        <v>42613</v>
      </c>
      <c r="U776" s="95" t="s">
        <v>2061</v>
      </c>
      <c r="V776" s="95" t="s">
        <v>31</v>
      </c>
    </row>
    <row r="777" spans="1:22" ht="15.75" x14ac:dyDescent="0.3">
      <c r="A777" s="95" t="s">
        <v>370</v>
      </c>
      <c r="B777" s="95" t="s">
        <v>2032</v>
      </c>
      <c r="C777" s="95" t="s">
        <v>1879</v>
      </c>
      <c r="D777" s="95" t="s">
        <v>1880</v>
      </c>
      <c r="E777" s="95" t="s">
        <v>2038</v>
      </c>
      <c r="F777" s="95" t="s">
        <v>2062</v>
      </c>
      <c r="G777" s="95" t="s">
        <v>31</v>
      </c>
      <c r="H777" s="95" t="s">
        <v>1883</v>
      </c>
      <c r="I777" s="95" t="s">
        <v>1880</v>
      </c>
      <c r="J777" s="95" t="s">
        <v>1884</v>
      </c>
      <c r="K777" s="95" t="s">
        <v>1885</v>
      </c>
      <c r="L777" s="97">
        <v>72.930000000000007</v>
      </c>
      <c r="M777" s="95" t="s">
        <v>1886</v>
      </c>
      <c r="N777" s="95" t="s">
        <v>2292</v>
      </c>
      <c r="O777" s="95" t="s">
        <v>31</v>
      </c>
      <c r="P777" s="95" t="s">
        <v>2064</v>
      </c>
      <c r="Q777" s="95" t="s">
        <v>31</v>
      </c>
      <c r="R777" s="95" t="s">
        <v>2293</v>
      </c>
      <c r="S777" s="93">
        <v>42855</v>
      </c>
      <c r="T777" s="93">
        <v>42855</v>
      </c>
      <c r="U777" s="95" t="s">
        <v>2061</v>
      </c>
      <c r="V777" s="95" t="s">
        <v>31</v>
      </c>
    </row>
    <row r="778" spans="1:22" ht="15.75" x14ac:dyDescent="0.3">
      <c r="A778" s="95" t="s">
        <v>370</v>
      </c>
      <c r="B778" s="95" t="s">
        <v>2032</v>
      </c>
      <c r="C778" s="95" t="s">
        <v>1879</v>
      </c>
      <c r="D778" s="95" t="s">
        <v>1880</v>
      </c>
      <c r="E778" s="95" t="s">
        <v>2038</v>
      </c>
      <c r="F778" s="95" t="s">
        <v>2062</v>
      </c>
      <c r="G778" s="95" t="s">
        <v>31</v>
      </c>
      <c r="H778" s="95" t="s">
        <v>1883</v>
      </c>
      <c r="I778" s="95" t="s">
        <v>1880</v>
      </c>
      <c r="J778" s="95" t="s">
        <v>1884</v>
      </c>
      <c r="K778" s="95" t="s">
        <v>1885</v>
      </c>
      <c r="L778" s="97">
        <v>72.930000000000007</v>
      </c>
      <c r="M778" s="95" t="s">
        <v>1886</v>
      </c>
      <c r="N778" s="95" t="s">
        <v>2292</v>
      </c>
      <c r="O778" s="95" t="s">
        <v>31</v>
      </c>
      <c r="P778" s="95" t="s">
        <v>2064</v>
      </c>
      <c r="Q778" s="95" t="s">
        <v>31</v>
      </c>
      <c r="R778" s="95" t="s">
        <v>2293</v>
      </c>
      <c r="S778" s="93">
        <v>42916</v>
      </c>
      <c r="T778" s="93">
        <v>42916</v>
      </c>
      <c r="U778" s="95" t="s">
        <v>2061</v>
      </c>
      <c r="V778" s="95" t="s">
        <v>31</v>
      </c>
    </row>
    <row r="779" spans="1:22" ht="15.75" x14ac:dyDescent="0.3">
      <c r="A779" s="95" t="s">
        <v>370</v>
      </c>
      <c r="B779" s="95" t="s">
        <v>2032</v>
      </c>
      <c r="C779" s="95" t="s">
        <v>1879</v>
      </c>
      <c r="D779" s="95" t="s">
        <v>1880</v>
      </c>
      <c r="E779" s="95" t="s">
        <v>2038</v>
      </c>
      <c r="F779" s="95" t="s">
        <v>2062</v>
      </c>
      <c r="G779" s="95" t="s">
        <v>31</v>
      </c>
      <c r="H779" s="95" t="s">
        <v>1883</v>
      </c>
      <c r="I779" s="95" t="s">
        <v>1880</v>
      </c>
      <c r="J779" s="95" t="s">
        <v>1884</v>
      </c>
      <c r="K779" s="95" t="s">
        <v>1885</v>
      </c>
      <c r="L779" s="97">
        <v>72.930000000000007</v>
      </c>
      <c r="M779" s="95" t="s">
        <v>1886</v>
      </c>
      <c r="N779" s="95" t="s">
        <v>2299</v>
      </c>
      <c r="O779" s="95" t="s">
        <v>31</v>
      </c>
      <c r="P779" s="95" t="s">
        <v>2064</v>
      </c>
      <c r="Q779" s="95" t="s">
        <v>31</v>
      </c>
      <c r="R779" s="95" t="s">
        <v>2300</v>
      </c>
      <c r="S779" s="93">
        <v>42855</v>
      </c>
      <c r="T779" s="93">
        <v>42855</v>
      </c>
      <c r="U779" s="95" t="s">
        <v>2061</v>
      </c>
      <c r="V779" s="95" t="s">
        <v>31</v>
      </c>
    </row>
    <row r="780" spans="1:22" ht="15.75" x14ac:dyDescent="0.3">
      <c r="A780" s="95" t="s">
        <v>370</v>
      </c>
      <c r="B780" s="95" t="s">
        <v>2032</v>
      </c>
      <c r="C780" s="95" t="s">
        <v>1879</v>
      </c>
      <c r="D780" s="95" t="s">
        <v>1880</v>
      </c>
      <c r="E780" s="95" t="s">
        <v>2038</v>
      </c>
      <c r="F780" s="95" t="s">
        <v>2062</v>
      </c>
      <c r="G780" s="95" t="s">
        <v>31</v>
      </c>
      <c r="H780" s="95" t="s">
        <v>1883</v>
      </c>
      <c r="I780" s="95" t="s">
        <v>1880</v>
      </c>
      <c r="J780" s="95" t="s">
        <v>1884</v>
      </c>
      <c r="K780" s="95" t="s">
        <v>1885</v>
      </c>
      <c r="L780" s="97">
        <v>72.930000000000007</v>
      </c>
      <c r="M780" s="95" t="s">
        <v>1886</v>
      </c>
      <c r="N780" s="95" t="s">
        <v>2299</v>
      </c>
      <c r="O780" s="95" t="s">
        <v>31</v>
      </c>
      <c r="P780" s="95" t="s">
        <v>2064</v>
      </c>
      <c r="Q780" s="95" t="s">
        <v>31</v>
      </c>
      <c r="R780" s="95" t="s">
        <v>2300</v>
      </c>
      <c r="S780" s="93">
        <v>42916</v>
      </c>
      <c r="T780" s="93">
        <v>42916</v>
      </c>
      <c r="U780" s="95" t="s">
        <v>2061</v>
      </c>
      <c r="V780" s="95" t="s">
        <v>31</v>
      </c>
    </row>
    <row r="781" spans="1:22" ht="15.75" x14ac:dyDescent="0.3">
      <c r="A781" s="95" t="s">
        <v>370</v>
      </c>
      <c r="B781" s="95" t="s">
        <v>2032</v>
      </c>
      <c r="C781" s="95" t="s">
        <v>1879</v>
      </c>
      <c r="D781" s="95" t="s">
        <v>1880</v>
      </c>
      <c r="E781" s="95" t="s">
        <v>2038</v>
      </c>
      <c r="F781" s="95" t="s">
        <v>2062</v>
      </c>
      <c r="G781" s="95" t="s">
        <v>31</v>
      </c>
      <c r="H781" s="95" t="s">
        <v>1883</v>
      </c>
      <c r="I781" s="95" t="s">
        <v>1880</v>
      </c>
      <c r="J781" s="95" t="s">
        <v>1884</v>
      </c>
      <c r="K781" s="95" t="s">
        <v>1885</v>
      </c>
      <c r="L781" s="97">
        <v>72.930000000000007</v>
      </c>
      <c r="M781" s="95" t="s">
        <v>1886</v>
      </c>
      <c r="N781" s="95" t="s">
        <v>2307</v>
      </c>
      <c r="O781" s="95" t="s">
        <v>31</v>
      </c>
      <c r="P781" s="95" t="s">
        <v>2064</v>
      </c>
      <c r="Q781" s="95" t="s">
        <v>31</v>
      </c>
      <c r="R781" s="95" t="s">
        <v>2308</v>
      </c>
      <c r="S781" s="93">
        <v>42855</v>
      </c>
      <c r="T781" s="93">
        <v>42855</v>
      </c>
      <c r="U781" s="95" t="s">
        <v>2061</v>
      </c>
      <c r="V781" s="95" t="s">
        <v>31</v>
      </c>
    </row>
    <row r="782" spans="1:22" ht="15.75" x14ac:dyDescent="0.3">
      <c r="A782" s="95" t="s">
        <v>370</v>
      </c>
      <c r="B782" s="95" t="s">
        <v>2032</v>
      </c>
      <c r="C782" s="95" t="s">
        <v>1879</v>
      </c>
      <c r="D782" s="95" t="s">
        <v>1880</v>
      </c>
      <c r="E782" s="95" t="s">
        <v>2038</v>
      </c>
      <c r="F782" s="95" t="s">
        <v>2062</v>
      </c>
      <c r="G782" s="95" t="s">
        <v>31</v>
      </c>
      <c r="H782" s="95" t="s">
        <v>1883</v>
      </c>
      <c r="I782" s="95" t="s">
        <v>1880</v>
      </c>
      <c r="J782" s="95" t="s">
        <v>1884</v>
      </c>
      <c r="K782" s="95" t="s">
        <v>1885</v>
      </c>
      <c r="L782" s="97">
        <v>72.930000000000007</v>
      </c>
      <c r="M782" s="95" t="s">
        <v>1886</v>
      </c>
      <c r="N782" s="95" t="s">
        <v>2307</v>
      </c>
      <c r="O782" s="95" t="s">
        <v>31</v>
      </c>
      <c r="P782" s="95" t="s">
        <v>2064</v>
      </c>
      <c r="Q782" s="95" t="s">
        <v>31</v>
      </c>
      <c r="R782" s="95" t="s">
        <v>2308</v>
      </c>
      <c r="S782" s="93">
        <v>42916</v>
      </c>
      <c r="T782" s="93">
        <v>42916</v>
      </c>
      <c r="U782" s="95" t="s">
        <v>2061</v>
      </c>
      <c r="V782" s="95" t="s">
        <v>31</v>
      </c>
    </row>
    <row r="783" spans="1:22" ht="15.75" x14ac:dyDescent="0.3">
      <c r="A783" s="95" t="s">
        <v>370</v>
      </c>
      <c r="B783" s="95" t="s">
        <v>2032</v>
      </c>
      <c r="C783" s="95" t="s">
        <v>1879</v>
      </c>
      <c r="D783" s="95" t="s">
        <v>1880</v>
      </c>
      <c r="E783" s="95" t="s">
        <v>2038</v>
      </c>
      <c r="F783" s="95" t="s">
        <v>2070</v>
      </c>
      <c r="G783" s="95" t="s">
        <v>31</v>
      </c>
      <c r="H783" s="95" t="s">
        <v>1883</v>
      </c>
      <c r="I783" s="95" t="s">
        <v>1880</v>
      </c>
      <c r="J783" s="95" t="s">
        <v>1884</v>
      </c>
      <c r="K783" s="95" t="s">
        <v>1885</v>
      </c>
      <c r="L783" s="96">
        <v>4034.19</v>
      </c>
      <c r="M783" s="95" t="s">
        <v>1886</v>
      </c>
      <c r="N783" s="95" t="s">
        <v>2370</v>
      </c>
      <c r="O783" s="95" t="s">
        <v>31</v>
      </c>
      <c r="P783" s="95" t="s">
        <v>2072</v>
      </c>
      <c r="Q783" s="95" t="s">
        <v>31</v>
      </c>
      <c r="R783" s="95" t="s">
        <v>2371</v>
      </c>
      <c r="S783" s="93">
        <v>42490</v>
      </c>
      <c r="T783" s="93">
        <v>42490</v>
      </c>
      <c r="U783" s="95" t="s">
        <v>2061</v>
      </c>
      <c r="V783" s="95" t="s">
        <v>31</v>
      </c>
    </row>
    <row r="784" spans="1:22" ht="15.75" x14ac:dyDescent="0.3">
      <c r="A784" s="95" t="s">
        <v>370</v>
      </c>
      <c r="B784" s="95" t="s">
        <v>2032</v>
      </c>
      <c r="C784" s="95" t="s">
        <v>1879</v>
      </c>
      <c r="D784" s="95" t="s">
        <v>1880</v>
      </c>
      <c r="E784" s="95" t="s">
        <v>2038</v>
      </c>
      <c r="F784" s="95" t="s">
        <v>2070</v>
      </c>
      <c r="G784" s="95" t="s">
        <v>31</v>
      </c>
      <c r="H784" s="95" t="s">
        <v>1883</v>
      </c>
      <c r="I784" s="95" t="s">
        <v>1880</v>
      </c>
      <c r="J784" s="95" t="s">
        <v>1884</v>
      </c>
      <c r="K784" s="95" t="s">
        <v>1885</v>
      </c>
      <c r="L784" s="96">
        <v>10.47</v>
      </c>
      <c r="M784" s="95" t="s">
        <v>1886</v>
      </c>
      <c r="N784" s="95" t="s">
        <v>2370</v>
      </c>
      <c r="O784" s="95" t="s">
        <v>31</v>
      </c>
      <c r="P784" s="95" t="s">
        <v>2072</v>
      </c>
      <c r="Q784" s="95" t="s">
        <v>31</v>
      </c>
      <c r="R784" s="95" t="s">
        <v>2371</v>
      </c>
      <c r="S784" s="93">
        <v>42521</v>
      </c>
      <c r="T784" s="93">
        <v>42521</v>
      </c>
      <c r="U784" s="95" t="s">
        <v>2061</v>
      </c>
      <c r="V784" s="95" t="s">
        <v>31</v>
      </c>
    </row>
    <row r="785" spans="1:22" ht="15.75" x14ac:dyDescent="0.3">
      <c r="A785" s="95" t="s">
        <v>370</v>
      </c>
      <c r="B785" s="95" t="s">
        <v>2032</v>
      </c>
      <c r="C785" s="95" t="s">
        <v>1879</v>
      </c>
      <c r="D785" s="95" t="s">
        <v>1880</v>
      </c>
      <c r="E785" s="95" t="s">
        <v>2038</v>
      </c>
      <c r="F785" s="95" t="s">
        <v>2070</v>
      </c>
      <c r="G785" s="95" t="s">
        <v>31</v>
      </c>
      <c r="H785" s="95" t="s">
        <v>1883</v>
      </c>
      <c r="I785" s="95" t="s">
        <v>1880</v>
      </c>
      <c r="J785" s="95" t="s">
        <v>1884</v>
      </c>
      <c r="K785" s="95" t="s">
        <v>1885</v>
      </c>
      <c r="L785" s="96">
        <v>26.69</v>
      </c>
      <c r="M785" s="95" t="s">
        <v>1886</v>
      </c>
      <c r="N785" s="95" t="s">
        <v>2370</v>
      </c>
      <c r="O785" s="95" t="s">
        <v>31</v>
      </c>
      <c r="P785" s="95" t="s">
        <v>2072</v>
      </c>
      <c r="Q785" s="95" t="s">
        <v>31</v>
      </c>
      <c r="R785" s="95" t="s">
        <v>2371</v>
      </c>
      <c r="S785" s="93">
        <v>42551</v>
      </c>
      <c r="T785" s="93">
        <v>42551</v>
      </c>
      <c r="U785" s="95" t="s">
        <v>2061</v>
      </c>
      <c r="V785" s="95" t="s">
        <v>31</v>
      </c>
    </row>
    <row r="786" spans="1:22" ht="15.75" x14ac:dyDescent="0.3">
      <c r="A786" s="95" t="s">
        <v>370</v>
      </c>
      <c r="B786" s="95" t="s">
        <v>2032</v>
      </c>
      <c r="C786" s="95" t="s">
        <v>1879</v>
      </c>
      <c r="D786" s="95" t="s">
        <v>1880</v>
      </c>
      <c r="E786" s="95" t="s">
        <v>2038</v>
      </c>
      <c r="F786" s="95" t="s">
        <v>2070</v>
      </c>
      <c r="G786" s="95" t="s">
        <v>31</v>
      </c>
      <c r="H786" s="95" t="s">
        <v>1883</v>
      </c>
      <c r="I786" s="95" t="s">
        <v>1880</v>
      </c>
      <c r="J786" s="95" t="s">
        <v>1884</v>
      </c>
      <c r="K786" s="95" t="s">
        <v>1885</v>
      </c>
      <c r="L786" s="96">
        <v>0.15</v>
      </c>
      <c r="M786" s="95" t="s">
        <v>1886</v>
      </c>
      <c r="N786" s="95" t="s">
        <v>2370</v>
      </c>
      <c r="O786" s="95" t="s">
        <v>31</v>
      </c>
      <c r="P786" s="95" t="s">
        <v>2072</v>
      </c>
      <c r="Q786" s="95" t="s">
        <v>31</v>
      </c>
      <c r="R786" s="95" t="s">
        <v>2371</v>
      </c>
      <c r="S786" s="93">
        <v>42582</v>
      </c>
      <c r="T786" s="93">
        <v>42582</v>
      </c>
      <c r="U786" s="95" t="s">
        <v>2061</v>
      </c>
      <c r="V786" s="95" t="s">
        <v>31</v>
      </c>
    </row>
    <row r="787" spans="1:22" ht="15.75" x14ac:dyDescent="0.3">
      <c r="A787" s="95" t="s">
        <v>370</v>
      </c>
      <c r="B787" s="95" t="s">
        <v>2032</v>
      </c>
      <c r="C787" s="95" t="s">
        <v>1879</v>
      </c>
      <c r="D787" s="95" t="s">
        <v>1880</v>
      </c>
      <c r="E787" s="95" t="s">
        <v>2038</v>
      </c>
      <c r="F787" s="95" t="s">
        <v>2070</v>
      </c>
      <c r="G787" s="95" t="s">
        <v>31</v>
      </c>
      <c r="H787" s="95" t="s">
        <v>1883</v>
      </c>
      <c r="I787" s="95" t="s">
        <v>1880</v>
      </c>
      <c r="J787" s="95" t="s">
        <v>1884</v>
      </c>
      <c r="K787" s="95" t="s">
        <v>1885</v>
      </c>
      <c r="L787" s="96">
        <v>101.4</v>
      </c>
      <c r="M787" s="95" t="s">
        <v>1886</v>
      </c>
      <c r="N787" s="95" t="s">
        <v>2370</v>
      </c>
      <c r="O787" s="95" t="s">
        <v>31</v>
      </c>
      <c r="P787" s="95" t="s">
        <v>2072</v>
      </c>
      <c r="Q787" s="95" t="s">
        <v>31</v>
      </c>
      <c r="R787" s="95" t="s">
        <v>2371</v>
      </c>
      <c r="S787" s="93">
        <v>42613</v>
      </c>
      <c r="T787" s="93">
        <v>42613</v>
      </c>
      <c r="U787" s="95" t="s">
        <v>2061</v>
      </c>
      <c r="V787" s="95" t="s">
        <v>31</v>
      </c>
    </row>
    <row r="788" spans="1:22" ht="15.75" x14ac:dyDescent="0.3">
      <c r="A788" s="95" t="s">
        <v>370</v>
      </c>
      <c r="B788" s="95" t="s">
        <v>2032</v>
      </c>
      <c r="C788" s="95" t="s">
        <v>1879</v>
      </c>
      <c r="D788" s="95" t="s">
        <v>1880</v>
      </c>
      <c r="E788" s="95" t="s">
        <v>2038</v>
      </c>
      <c r="F788" s="95" t="s">
        <v>2062</v>
      </c>
      <c r="G788" s="95" t="s">
        <v>31</v>
      </c>
      <c r="H788" s="95" t="s">
        <v>1883</v>
      </c>
      <c r="I788" s="95" t="s">
        <v>1880</v>
      </c>
      <c r="J788" s="95" t="s">
        <v>1884</v>
      </c>
      <c r="K788" s="95" t="s">
        <v>1885</v>
      </c>
      <c r="L788" s="97">
        <v>72.930000000000007</v>
      </c>
      <c r="M788" s="95" t="s">
        <v>1886</v>
      </c>
      <c r="N788" s="95" t="s">
        <v>2319</v>
      </c>
      <c r="O788" s="95" t="s">
        <v>31</v>
      </c>
      <c r="P788" s="95" t="s">
        <v>2064</v>
      </c>
      <c r="Q788" s="95" t="s">
        <v>31</v>
      </c>
      <c r="R788" s="95" t="s">
        <v>2320</v>
      </c>
      <c r="S788" s="93">
        <v>42855</v>
      </c>
      <c r="T788" s="93">
        <v>42855</v>
      </c>
      <c r="U788" s="95" t="s">
        <v>2061</v>
      </c>
      <c r="V788" s="95" t="s">
        <v>31</v>
      </c>
    </row>
    <row r="789" spans="1:22" ht="15.75" x14ac:dyDescent="0.3">
      <c r="A789" s="95" t="s">
        <v>370</v>
      </c>
      <c r="B789" s="95" t="s">
        <v>2032</v>
      </c>
      <c r="C789" s="95" t="s">
        <v>1879</v>
      </c>
      <c r="D789" s="95" t="s">
        <v>1880</v>
      </c>
      <c r="E789" s="95" t="s">
        <v>2038</v>
      </c>
      <c r="F789" s="95" t="s">
        <v>2062</v>
      </c>
      <c r="G789" s="95" t="s">
        <v>31</v>
      </c>
      <c r="H789" s="95" t="s">
        <v>1883</v>
      </c>
      <c r="I789" s="95" t="s">
        <v>1880</v>
      </c>
      <c r="J789" s="95" t="s">
        <v>1884</v>
      </c>
      <c r="K789" s="95" t="s">
        <v>1885</v>
      </c>
      <c r="L789" s="97">
        <v>72.930000000000007</v>
      </c>
      <c r="M789" s="95" t="s">
        <v>1886</v>
      </c>
      <c r="N789" s="95" t="s">
        <v>2319</v>
      </c>
      <c r="O789" s="95" t="s">
        <v>31</v>
      </c>
      <c r="P789" s="95" t="s">
        <v>2064</v>
      </c>
      <c r="Q789" s="95" t="s">
        <v>31</v>
      </c>
      <c r="R789" s="95" t="s">
        <v>2320</v>
      </c>
      <c r="S789" s="93">
        <v>42916</v>
      </c>
      <c r="T789" s="93">
        <v>42916</v>
      </c>
      <c r="U789" s="95" t="s">
        <v>2061</v>
      </c>
      <c r="V789" s="95" t="s">
        <v>31</v>
      </c>
    </row>
    <row r="790" spans="1:22" ht="15.75" x14ac:dyDescent="0.3">
      <c r="A790" s="95" t="s">
        <v>370</v>
      </c>
      <c r="B790" s="95" t="s">
        <v>2032</v>
      </c>
      <c r="C790" s="95" t="s">
        <v>1879</v>
      </c>
      <c r="D790" s="95" t="s">
        <v>1880</v>
      </c>
      <c r="E790" s="95" t="s">
        <v>2038</v>
      </c>
      <c r="F790" s="95" t="s">
        <v>2062</v>
      </c>
      <c r="G790" s="95" t="s">
        <v>31</v>
      </c>
      <c r="H790" s="95" t="s">
        <v>1883</v>
      </c>
      <c r="I790" s="95" t="s">
        <v>1880</v>
      </c>
      <c r="J790" s="95" t="s">
        <v>1884</v>
      </c>
      <c r="K790" s="95" t="s">
        <v>1885</v>
      </c>
      <c r="L790" s="97">
        <v>72.930000000000007</v>
      </c>
      <c r="M790" s="95" t="s">
        <v>1886</v>
      </c>
      <c r="N790" s="95" t="s">
        <v>2327</v>
      </c>
      <c r="O790" s="95" t="s">
        <v>31</v>
      </c>
      <c r="P790" s="95" t="s">
        <v>2064</v>
      </c>
      <c r="Q790" s="95" t="s">
        <v>31</v>
      </c>
      <c r="R790" s="95" t="s">
        <v>2328</v>
      </c>
      <c r="S790" s="93">
        <v>42855</v>
      </c>
      <c r="T790" s="93">
        <v>42855</v>
      </c>
      <c r="U790" s="95" t="s">
        <v>2061</v>
      </c>
      <c r="V790" s="95" t="s">
        <v>31</v>
      </c>
    </row>
    <row r="791" spans="1:22" ht="15.75" x14ac:dyDescent="0.3">
      <c r="A791" s="95" t="s">
        <v>370</v>
      </c>
      <c r="B791" s="95" t="s">
        <v>2032</v>
      </c>
      <c r="C791" s="95" t="s">
        <v>1879</v>
      </c>
      <c r="D791" s="95" t="s">
        <v>1880</v>
      </c>
      <c r="E791" s="95" t="s">
        <v>2038</v>
      </c>
      <c r="F791" s="95" t="s">
        <v>2062</v>
      </c>
      <c r="G791" s="95" t="s">
        <v>31</v>
      </c>
      <c r="H791" s="95" t="s">
        <v>1883</v>
      </c>
      <c r="I791" s="95" t="s">
        <v>1880</v>
      </c>
      <c r="J791" s="95" t="s">
        <v>1884</v>
      </c>
      <c r="K791" s="95" t="s">
        <v>1885</v>
      </c>
      <c r="L791" s="97">
        <v>72.930000000000007</v>
      </c>
      <c r="M791" s="95" t="s">
        <v>1886</v>
      </c>
      <c r="N791" s="95" t="s">
        <v>2327</v>
      </c>
      <c r="O791" s="95" t="s">
        <v>31</v>
      </c>
      <c r="P791" s="95" t="s">
        <v>2064</v>
      </c>
      <c r="Q791" s="95" t="s">
        <v>31</v>
      </c>
      <c r="R791" s="95" t="s">
        <v>2328</v>
      </c>
      <c r="S791" s="93">
        <v>42916</v>
      </c>
      <c r="T791" s="93">
        <v>42916</v>
      </c>
      <c r="U791" s="95" t="s">
        <v>2061</v>
      </c>
      <c r="V791" s="95" t="s">
        <v>31</v>
      </c>
    </row>
    <row r="792" spans="1:22" ht="15.75" x14ac:dyDescent="0.3">
      <c r="A792" s="95" t="s">
        <v>370</v>
      </c>
      <c r="B792" s="95" t="s">
        <v>2032</v>
      </c>
      <c r="C792" s="95" t="s">
        <v>1879</v>
      </c>
      <c r="D792" s="95" t="s">
        <v>1880</v>
      </c>
      <c r="E792" s="95" t="s">
        <v>2038</v>
      </c>
      <c r="F792" s="95" t="s">
        <v>2062</v>
      </c>
      <c r="G792" s="95" t="s">
        <v>31</v>
      </c>
      <c r="H792" s="95" t="s">
        <v>1883</v>
      </c>
      <c r="I792" s="95" t="s">
        <v>1880</v>
      </c>
      <c r="J792" s="95" t="s">
        <v>1884</v>
      </c>
      <c r="K792" s="95" t="s">
        <v>1885</v>
      </c>
      <c r="L792" s="97">
        <v>72.930000000000007</v>
      </c>
      <c r="M792" s="95" t="s">
        <v>1886</v>
      </c>
      <c r="N792" s="95" t="s">
        <v>2329</v>
      </c>
      <c r="O792" s="95" t="s">
        <v>31</v>
      </c>
      <c r="P792" s="95" t="s">
        <v>2064</v>
      </c>
      <c r="Q792" s="95" t="s">
        <v>31</v>
      </c>
      <c r="R792" s="95" t="s">
        <v>2330</v>
      </c>
      <c r="S792" s="93">
        <v>42855</v>
      </c>
      <c r="T792" s="93">
        <v>42855</v>
      </c>
      <c r="U792" s="95" t="s">
        <v>2061</v>
      </c>
      <c r="V792" s="95" t="s">
        <v>31</v>
      </c>
    </row>
    <row r="793" spans="1:22" ht="15.75" x14ac:dyDescent="0.3">
      <c r="A793" s="95" t="s">
        <v>370</v>
      </c>
      <c r="B793" s="95" t="s">
        <v>2032</v>
      </c>
      <c r="C793" s="95" t="s">
        <v>1879</v>
      </c>
      <c r="D793" s="95" t="s">
        <v>1880</v>
      </c>
      <c r="E793" s="95" t="s">
        <v>2038</v>
      </c>
      <c r="F793" s="95" t="s">
        <v>2062</v>
      </c>
      <c r="G793" s="95" t="s">
        <v>31</v>
      </c>
      <c r="H793" s="95" t="s">
        <v>1883</v>
      </c>
      <c r="I793" s="95" t="s">
        <v>1880</v>
      </c>
      <c r="J793" s="95" t="s">
        <v>1884</v>
      </c>
      <c r="K793" s="95" t="s">
        <v>1885</v>
      </c>
      <c r="L793" s="97">
        <v>72.930000000000007</v>
      </c>
      <c r="M793" s="95" t="s">
        <v>1886</v>
      </c>
      <c r="N793" s="95" t="s">
        <v>2329</v>
      </c>
      <c r="O793" s="95" t="s">
        <v>31</v>
      </c>
      <c r="P793" s="95" t="s">
        <v>2064</v>
      </c>
      <c r="Q793" s="95" t="s">
        <v>31</v>
      </c>
      <c r="R793" s="95" t="s">
        <v>2330</v>
      </c>
      <c r="S793" s="93">
        <v>42916</v>
      </c>
      <c r="T793" s="93">
        <v>42916</v>
      </c>
      <c r="U793" s="95" t="s">
        <v>2061</v>
      </c>
      <c r="V793" s="95" t="s">
        <v>31</v>
      </c>
    </row>
    <row r="794" spans="1:22" ht="15.75" x14ac:dyDescent="0.3">
      <c r="A794" s="95" t="s">
        <v>370</v>
      </c>
      <c r="B794" s="95" t="s">
        <v>2032</v>
      </c>
      <c r="C794" s="95" t="s">
        <v>1879</v>
      </c>
      <c r="D794" s="95" t="s">
        <v>1880</v>
      </c>
      <c r="E794" s="95" t="s">
        <v>2038</v>
      </c>
      <c r="F794" s="95" t="s">
        <v>2070</v>
      </c>
      <c r="G794" s="95" t="s">
        <v>31</v>
      </c>
      <c r="H794" s="95" t="s">
        <v>1883</v>
      </c>
      <c r="I794" s="95" t="s">
        <v>1880</v>
      </c>
      <c r="J794" s="95" t="s">
        <v>1884</v>
      </c>
      <c r="K794" s="95" t="s">
        <v>1885</v>
      </c>
      <c r="L794" s="96">
        <v>20171.12</v>
      </c>
      <c r="M794" s="95" t="s">
        <v>1886</v>
      </c>
      <c r="N794" s="95" t="s">
        <v>2358</v>
      </c>
      <c r="O794" s="95" t="s">
        <v>31</v>
      </c>
      <c r="P794" s="95" t="s">
        <v>2072</v>
      </c>
      <c r="Q794" s="95" t="s">
        <v>31</v>
      </c>
      <c r="R794" s="95" t="s">
        <v>2359</v>
      </c>
      <c r="S794" s="93">
        <v>42490</v>
      </c>
      <c r="T794" s="93">
        <v>42490</v>
      </c>
      <c r="U794" s="95" t="s">
        <v>2061</v>
      </c>
      <c r="V794" s="95" t="s">
        <v>31</v>
      </c>
    </row>
    <row r="795" spans="1:22" ht="15.75" x14ac:dyDescent="0.3">
      <c r="A795" s="95" t="s">
        <v>370</v>
      </c>
      <c r="B795" s="95" t="s">
        <v>2032</v>
      </c>
      <c r="C795" s="95" t="s">
        <v>1879</v>
      </c>
      <c r="D795" s="95" t="s">
        <v>1880</v>
      </c>
      <c r="E795" s="95" t="s">
        <v>2038</v>
      </c>
      <c r="F795" s="95" t="s">
        <v>2070</v>
      </c>
      <c r="G795" s="95" t="s">
        <v>31</v>
      </c>
      <c r="H795" s="95" t="s">
        <v>1883</v>
      </c>
      <c r="I795" s="95" t="s">
        <v>1880</v>
      </c>
      <c r="J795" s="95" t="s">
        <v>1884</v>
      </c>
      <c r="K795" s="95" t="s">
        <v>1885</v>
      </c>
      <c r="L795" s="96">
        <v>52.28</v>
      </c>
      <c r="M795" s="95" t="s">
        <v>1886</v>
      </c>
      <c r="N795" s="95" t="s">
        <v>2358</v>
      </c>
      <c r="O795" s="95" t="s">
        <v>31</v>
      </c>
      <c r="P795" s="95" t="s">
        <v>2072</v>
      </c>
      <c r="Q795" s="95" t="s">
        <v>31</v>
      </c>
      <c r="R795" s="95" t="s">
        <v>2359</v>
      </c>
      <c r="S795" s="93">
        <v>42521</v>
      </c>
      <c r="T795" s="93">
        <v>42521</v>
      </c>
      <c r="U795" s="95" t="s">
        <v>2061</v>
      </c>
      <c r="V795" s="95" t="s">
        <v>31</v>
      </c>
    </row>
    <row r="796" spans="1:22" ht="15.75" x14ac:dyDescent="0.3">
      <c r="A796" s="95" t="s">
        <v>370</v>
      </c>
      <c r="B796" s="95" t="s">
        <v>2032</v>
      </c>
      <c r="C796" s="95" t="s">
        <v>1879</v>
      </c>
      <c r="D796" s="95" t="s">
        <v>1880</v>
      </c>
      <c r="E796" s="95" t="s">
        <v>2038</v>
      </c>
      <c r="F796" s="95" t="s">
        <v>2070</v>
      </c>
      <c r="G796" s="95" t="s">
        <v>31</v>
      </c>
      <c r="H796" s="95" t="s">
        <v>1883</v>
      </c>
      <c r="I796" s="95" t="s">
        <v>1880</v>
      </c>
      <c r="J796" s="95" t="s">
        <v>1884</v>
      </c>
      <c r="K796" s="95" t="s">
        <v>1885</v>
      </c>
      <c r="L796" s="96">
        <v>133.47999999999999</v>
      </c>
      <c r="M796" s="95" t="s">
        <v>1886</v>
      </c>
      <c r="N796" s="95" t="s">
        <v>2358</v>
      </c>
      <c r="O796" s="95" t="s">
        <v>31</v>
      </c>
      <c r="P796" s="95" t="s">
        <v>2072</v>
      </c>
      <c r="Q796" s="95" t="s">
        <v>31</v>
      </c>
      <c r="R796" s="95" t="s">
        <v>2359</v>
      </c>
      <c r="S796" s="93">
        <v>42551</v>
      </c>
      <c r="T796" s="93">
        <v>42551</v>
      </c>
      <c r="U796" s="95" t="s">
        <v>2061</v>
      </c>
      <c r="V796" s="95" t="s">
        <v>31</v>
      </c>
    </row>
    <row r="797" spans="1:22" ht="15.75" x14ac:dyDescent="0.3">
      <c r="A797" s="95" t="s">
        <v>370</v>
      </c>
      <c r="B797" s="95" t="s">
        <v>2032</v>
      </c>
      <c r="C797" s="95" t="s">
        <v>1879</v>
      </c>
      <c r="D797" s="95" t="s">
        <v>1880</v>
      </c>
      <c r="E797" s="95" t="s">
        <v>2038</v>
      </c>
      <c r="F797" s="95" t="s">
        <v>2070</v>
      </c>
      <c r="G797" s="95" t="s">
        <v>31</v>
      </c>
      <c r="H797" s="95" t="s">
        <v>1883</v>
      </c>
      <c r="I797" s="95" t="s">
        <v>1880</v>
      </c>
      <c r="J797" s="95" t="s">
        <v>1884</v>
      </c>
      <c r="K797" s="95" t="s">
        <v>1885</v>
      </c>
      <c r="L797" s="96">
        <v>0.73</v>
      </c>
      <c r="M797" s="95" t="s">
        <v>1886</v>
      </c>
      <c r="N797" s="95" t="s">
        <v>2358</v>
      </c>
      <c r="O797" s="95" t="s">
        <v>31</v>
      </c>
      <c r="P797" s="95" t="s">
        <v>2072</v>
      </c>
      <c r="Q797" s="95" t="s">
        <v>31</v>
      </c>
      <c r="R797" s="95" t="s">
        <v>2359</v>
      </c>
      <c r="S797" s="93">
        <v>42582</v>
      </c>
      <c r="T797" s="93">
        <v>42582</v>
      </c>
      <c r="U797" s="95" t="s">
        <v>2061</v>
      </c>
      <c r="V797" s="95" t="s">
        <v>31</v>
      </c>
    </row>
    <row r="798" spans="1:22" ht="15.75" x14ac:dyDescent="0.3">
      <c r="A798" s="95" t="s">
        <v>370</v>
      </c>
      <c r="B798" s="95" t="s">
        <v>2032</v>
      </c>
      <c r="C798" s="95" t="s">
        <v>1879</v>
      </c>
      <c r="D798" s="95" t="s">
        <v>1880</v>
      </c>
      <c r="E798" s="95" t="s">
        <v>2038</v>
      </c>
      <c r="F798" s="95" t="s">
        <v>2070</v>
      </c>
      <c r="G798" s="95" t="s">
        <v>31</v>
      </c>
      <c r="H798" s="95" t="s">
        <v>1883</v>
      </c>
      <c r="I798" s="95" t="s">
        <v>1880</v>
      </c>
      <c r="J798" s="95" t="s">
        <v>1884</v>
      </c>
      <c r="K798" s="95" t="s">
        <v>1885</v>
      </c>
      <c r="L798" s="96">
        <v>506.98</v>
      </c>
      <c r="M798" s="95" t="s">
        <v>1886</v>
      </c>
      <c r="N798" s="95" t="s">
        <v>2358</v>
      </c>
      <c r="O798" s="95" t="s">
        <v>31</v>
      </c>
      <c r="P798" s="95" t="s">
        <v>2072</v>
      </c>
      <c r="Q798" s="95" t="s">
        <v>31</v>
      </c>
      <c r="R798" s="95" t="s">
        <v>2359</v>
      </c>
      <c r="S798" s="93">
        <v>42613</v>
      </c>
      <c r="T798" s="93">
        <v>42613</v>
      </c>
      <c r="U798" s="95" t="s">
        <v>2061</v>
      </c>
      <c r="V798" s="95" t="s">
        <v>31</v>
      </c>
    </row>
    <row r="799" spans="1:22" ht="15.75" x14ac:dyDescent="0.3">
      <c r="A799" s="95" t="s">
        <v>370</v>
      </c>
      <c r="B799" s="95" t="s">
        <v>2032</v>
      </c>
      <c r="C799" s="95" t="s">
        <v>1879</v>
      </c>
      <c r="D799" s="95" t="s">
        <v>1880</v>
      </c>
      <c r="E799" s="95" t="s">
        <v>2038</v>
      </c>
      <c r="F799" s="95" t="s">
        <v>2062</v>
      </c>
      <c r="G799" s="95" t="s">
        <v>31</v>
      </c>
      <c r="H799" s="95" t="s">
        <v>1883</v>
      </c>
      <c r="I799" s="95" t="s">
        <v>1880</v>
      </c>
      <c r="J799" s="95" t="s">
        <v>1884</v>
      </c>
      <c r="K799" s="95" t="s">
        <v>1885</v>
      </c>
      <c r="L799" s="97">
        <v>71.78</v>
      </c>
      <c r="M799" s="95" t="s">
        <v>1886</v>
      </c>
      <c r="N799" s="95" t="s">
        <v>2267</v>
      </c>
      <c r="O799" s="95" t="s">
        <v>31</v>
      </c>
      <c r="P799" s="95" t="s">
        <v>2064</v>
      </c>
      <c r="Q799" s="95" t="s">
        <v>31</v>
      </c>
      <c r="R799" s="95" t="s">
        <v>2268</v>
      </c>
      <c r="S799" s="93">
        <v>42674</v>
      </c>
      <c r="T799" s="93">
        <v>42674</v>
      </c>
      <c r="U799" s="95" t="s">
        <v>2061</v>
      </c>
      <c r="V799" s="95" t="s">
        <v>31</v>
      </c>
    </row>
    <row r="800" spans="1:22" ht="15.75" x14ac:dyDescent="0.3">
      <c r="A800" s="95" t="s">
        <v>370</v>
      </c>
      <c r="B800" s="95" t="s">
        <v>2032</v>
      </c>
      <c r="C800" s="95" t="s">
        <v>1879</v>
      </c>
      <c r="D800" s="95" t="s">
        <v>1880</v>
      </c>
      <c r="E800" s="95" t="s">
        <v>2038</v>
      </c>
      <c r="F800" s="95" t="s">
        <v>2062</v>
      </c>
      <c r="G800" s="95" t="s">
        <v>31</v>
      </c>
      <c r="H800" s="95" t="s">
        <v>1883</v>
      </c>
      <c r="I800" s="95" t="s">
        <v>1880</v>
      </c>
      <c r="J800" s="95" t="s">
        <v>1884</v>
      </c>
      <c r="K800" s="95" t="s">
        <v>1885</v>
      </c>
      <c r="L800" s="97">
        <v>71.78</v>
      </c>
      <c r="M800" s="95" t="s">
        <v>1886</v>
      </c>
      <c r="N800" s="95" t="s">
        <v>2269</v>
      </c>
      <c r="O800" s="95" t="s">
        <v>31</v>
      </c>
      <c r="P800" s="95" t="s">
        <v>2064</v>
      </c>
      <c r="Q800" s="95" t="s">
        <v>31</v>
      </c>
      <c r="R800" s="95" t="s">
        <v>2270</v>
      </c>
      <c r="S800" s="93">
        <v>42674</v>
      </c>
      <c r="T800" s="93">
        <v>42674</v>
      </c>
      <c r="U800" s="95" t="s">
        <v>2061</v>
      </c>
      <c r="V800" s="95" t="s">
        <v>31</v>
      </c>
    </row>
    <row r="801" spans="1:22" ht="15.75" x14ac:dyDescent="0.3">
      <c r="A801" s="95" t="s">
        <v>370</v>
      </c>
      <c r="B801" s="95" t="s">
        <v>2032</v>
      </c>
      <c r="C801" s="95" t="s">
        <v>1879</v>
      </c>
      <c r="D801" s="95" t="s">
        <v>1880</v>
      </c>
      <c r="E801" s="95" t="s">
        <v>2038</v>
      </c>
      <c r="F801" s="95" t="s">
        <v>2062</v>
      </c>
      <c r="G801" s="95" t="s">
        <v>31</v>
      </c>
      <c r="H801" s="95" t="s">
        <v>1883</v>
      </c>
      <c r="I801" s="95" t="s">
        <v>1880</v>
      </c>
      <c r="J801" s="95" t="s">
        <v>1884</v>
      </c>
      <c r="K801" s="95" t="s">
        <v>1885</v>
      </c>
      <c r="L801" s="97">
        <v>71.78</v>
      </c>
      <c r="M801" s="95" t="s">
        <v>1886</v>
      </c>
      <c r="N801" s="95" t="s">
        <v>2273</v>
      </c>
      <c r="O801" s="95" t="s">
        <v>31</v>
      </c>
      <c r="P801" s="95" t="s">
        <v>2064</v>
      </c>
      <c r="Q801" s="95" t="s">
        <v>31</v>
      </c>
      <c r="R801" s="95" t="s">
        <v>2274</v>
      </c>
      <c r="S801" s="93">
        <v>42674</v>
      </c>
      <c r="T801" s="93">
        <v>42674</v>
      </c>
      <c r="U801" s="95" t="s">
        <v>2061</v>
      </c>
      <c r="V801" s="95" t="s">
        <v>31</v>
      </c>
    </row>
    <row r="802" spans="1:22" ht="15.75" x14ac:dyDescent="0.3">
      <c r="A802" s="95" t="s">
        <v>370</v>
      </c>
      <c r="B802" s="95" t="s">
        <v>2032</v>
      </c>
      <c r="C802" s="95" t="s">
        <v>1879</v>
      </c>
      <c r="D802" s="95" t="s">
        <v>1880</v>
      </c>
      <c r="E802" s="95" t="s">
        <v>2038</v>
      </c>
      <c r="F802" s="95" t="s">
        <v>2104</v>
      </c>
      <c r="G802" s="95" t="s">
        <v>31</v>
      </c>
      <c r="H802" s="95" t="s">
        <v>1883</v>
      </c>
      <c r="I802" s="95" t="s">
        <v>1880</v>
      </c>
      <c r="J802" s="95" t="s">
        <v>1884</v>
      </c>
      <c r="K802" s="95" t="s">
        <v>1885</v>
      </c>
      <c r="L802" s="97">
        <v>69.58</v>
      </c>
      <c r="M802" s="95" t="s">
        <v>1886</v>
      </c>
      <c r="N802" s="95" t="s">
        <v>2105</v>
      </c>
      <c r="O802" s="95" t="s">
        <v>31</v>
      </c>
      <c r="P802" s="95" t="s">
        <v>2106</v>
      </c>
      <c r="Q802" s="95" t="s">
        <v>31</v>
      </c>
      <c r="R802" s="95" t="s">
        <v>2107</v>
      </c>
      <c r="S802" s="93">
        <v>42978</v>
      </c>
      <c r="T802" s="93">
        <v>42978</v>
      </c>
      <c r="U802" s="95" t="s">
        <v>2043</v>
      </c>
      <c r="V802" s="95" t="s">
        <v>31</v>
      </c>
    </row>
    <row r="803" spans="1:22" ht="15.75" x14ac:dyDescent="0.3">
      <c r="A803" s="95" t="s">
        <v>370</v>
      </c>
      <c r="B803" s="95" t="s">
        <v>2032</v>
      </c>
      <c r="C803" s="95" t="s">
        <v>1879</v>
      </c>
      <c r="D803" s="95" t="s">
        <v>1880</v>
      </c>
      <c r="E803" s="95" t="s">
        <v>2038</v>
      </c>
      <c r="F803" s="95" t="s">
        <v>2104</v>
      </c>
      <c r="G803" s="95" t="s">
        <v>31</v>
      </c>
      <c r="H803" s="95" t="s">
        <v>1883</v>
      </c>
      <c r="I803" s="95" t="s">
        <v>1880</v>
      </c>
      <c r="J803" s="95" t="s">
        <v>1884</v>
      </c>
      <c r="K803" s="95" t="s">
        <v>1885</v>
      </c>
      <c r="L803" s="97">
        <v>69.58</v>
      </c>
      <c r="M803" s="95" t="s">
        <v>1886</v>
      </c>
      <c r="N803" s="95" t="s">
        <v>2108</v>
      </c>
      <c r="O803" s="95" t="s">
        <v>31</v>
      </c>
      <c r="P803" s="95" t="s">
        <v>2106</v>
      </c>
      <c r="Q803" s="95" t="s">
        <v>31</v>
      </c>
      <c r="R803" s="95" t="s">
        <v>2109</v>
      </c>
      <c r="S803" s="93">
        <v>42978</v>
      </c>
      <c r="T803" s="93">
        <v>42978</v>
      </c>
      <c r="U803" s="95" t="s">
        <v>2043</v>
      </c>
      <c r="V803" s="95" t="s">
        <v>31</v>
      </c>
    </row>
    <row r="804" spans="1:22" ht="15.75" x14ac:dyDescent="0.3">
      <c r="A804" s="95" t="s">
        <v>370</v>
      </c>
      <c r="B804" s="95" t="s">
        <v>2032</v>
      </c>
      <c r="C804" s="95" t="s">
        <v>1879</v>
      </c>
      <c r="D804" s="95" t="s">
        <v>1880</v>
      </c>
      <c r="E804" s="95" t="s">
        <v>2038</v>
      </c>
      <c r="F804" s="95" t="s">
        <v>2070</v>
      </c>
      <c r="G804" s="95" t="s">
        <v>31</v>
      </c>
      <c r="H804" s="95" t="s">
        <v>1883</v>
      </c>
      <c r="I804" s="95" t="s">
        <v>1880</v>
      </c>
      <c r="J804" s="95" t="s">
        <v>1884</v>
      </c>
      <c r="K804" s="95" t="s">
        <v>1885</v>
      </c>
      <c r="L804" s="97">
        <v>68.36</v>
      </c>
      <c r="M804" s="95" t="s">
        <v>1886</v>
      </c>
      <c r="N804" s="95" t="s">
        <v>2372</v>
      </c>
      <c r="O804" s="95" t="s">
        <v>31</v>
      </c>
      <c r="P804" s="95" t="s">
        <v>2072</v>
      </c>
      <c r="Q804" s="95" t="s">
        <v>31</v>
      </c>
      <c r="R804" s="95" t="s">
        <v>2373</v>
      </c>
      <c r="S804" s="93">
        <v>42674</v>
      </c>
      <c r="T804" s="93">
        <v>42674</v>
      </c>
      <c r="U804" s="95" t="s">
        <v>2061</v>
      </c>
      <c r="V804" s="95" t="s">
        <v>31</v>
      </c>
    </row>
    <row r="805" spans="1:22" ht="15.75" x14ac:dyDescent="0.3">
      <c r="A805" s="95" t="s">
        <v>370</v>
      </c>
      <c r="B805" s="95" t="s">
        <v>2032</v>
      </c>
      <c r="C805" s="95" t="s">
        <v>1879</v>
      </c>
      <c r="D805" s="95" t="s">
        <v>1880</v>
      </c>
      <c r="E805" s="95" t="s">
        <v>2038</v>
      </c>
      <c r="F805" s="95" t="s">
        <v>2070</v>
      </c>
      <c r="G805" s="95" t="s">
        <v>31</v>
      </c>
      <c r="H805" s="95" t="s">
        <v>1883</v>
      </c>
      <c r="I805" s="95" t="s">
        <v>1880</v>
      </c>
      <c r="J805" s="95" t="s">
        <v>1884</v>
      </c>
      <c r="K805" s="95" t="s">
        <v>1885</v>
      </c>
      <c r="L805" s="96">
        <v>227098.42</v>
      </c>
      <c r="M805" s="95" t="s">
        <v>1886</v>
      </c>
      <c r="N805" s="95" t="s">
        <v>2243</v>
      </c>
      <c r="O805" s="95" t="s">
        <v>31</v>
      </c>
      <c r="P805" s="95" t="s">
        <v>2072</v>
      </c>
      <c r="Q805" s="95" t="s">
        <v>31</v>
      </c>
      <c r="R805" s="95" t="s">
        <v>2244</v>
      </c>
      <c r="S805" s="93">
        <v>42490</v>
      </c>
      <c r="T805" s="93">
        <v>42490</v>
      </c>
      <c r="U805" s="95" t="s">
        <v>2061</v>
      </c>
      <c r="V805" s="95" t="s">
        <v>31</v>
      </c>
    </row>
    <row r="806" spans="1:22" ht="15.75" x14ac:dyDescent="0.3">
      <c r="A806" s="95" t="s">
        <v>370</v>
      </c>
      <c r="B806" s="95" t="s">
        <v>2032</v>
      </c>
      <c r="C806" s="95" t="s">
        <v>1879</v>
      </c>
      <c r="D806" s="95" t="s">
        <v>1880</v>
      </c>
      <c r="E806" s="95" t="s">
        <v>2038</v>
      </c>
      <c r="F806" s="95" t="s">
        <v>2070</v>
      </c>
      <c r="G806" s="95" t="s">
        <v>31</v>
      </c>
      <c r="H806" s="95" t="s">
        <v>1883</v>
      </c>
      <c r="I806" s="95" t="s">
        <v>1880</v>
      </c>
      <c r="J806" s="95" t="s">
        <v>1884</v>
      </c>
      <c r="K806" s="95" t="s">
        <v>1885</v>
      </c>
      <c r="L806" s="96">
        <v>588.91</v>
      </c>
      <c r="M806" s="95" t="s">
        <v>1886</v>
      </c>
      <c r="N806" s="95" t="s">
        <v>2243</v>
      </c>
      <c r="O806" s="95" t="s">
        <v>31</v>
      </c>
      <c r="P806" s="95" t="s">
        <v>2072</v>
      </c>
      <c r="Q806" s="95" t="s">
        <v>31</v>
      </c>
      <c r="R806" s="95" t="s">
        <v>2244</v>
      </c>
      <c r="S806" s="93">
        <v>42521</v>
      </c>
      <c r="T806" s="93">
        <v>42521</v>
      </c>
      <c r="U806" s="95" t="s">
        <v>2061</v>
      </c>
      <c r="V806" s="95" t="s">
        <v>31</v>
      </c>
    </row>
    <row r="807" spans="1:22" ht="15.75" x14ac:dyDescent="0.3">
      <c r="A807" s="95" t="s">
        <v>370</v>
      </c>
      <c r="B807" s="95" t="s">
        <v>2032</v>
      </c>
      <c r="C807" s="95" t="s">
        <v>1879</v>
      </c>
      <c r="D807" s="95" t="s">
        <v>1880</v>
      </c>
      <c r="E807" s="95" t="s">
        <v>2038</v>
      </c>
      <c r="F807" s="95" t="s">
        <v>2070</v>
      </c>
      <c r="G807" s="95" t="s">
        <v>31</v>
      </c>
      <c r="H807" s="95" t="s">
        <v>1883</v>
      </c>
      <c r="I807" s="95" t="s">
        <v>1880</v>
      </c>
      <c r="J807" s="95" t="s">
        <v>1884</v>
      </c>
      <c r="K807" s="95" t="s">
        <v>1885</v>
      </c>
      <c r="L807" s="96">
        <v>1502.42</v>
      </c>
      <c r="M807" s="95" t="s">
        <v>1886</v>
      </c>
      <c r="N807" s="95" t="s">
        <v>2243</v>
      </c>
      <c r="O807" s="95" t="s">
        <v>31</v>
      </c>
      <c r="P807" s="95" t="s">
        <v>2072</v>
      </c>
      <c r="Q807" s="95" t="s">
        <v>31</v>
      </c>
      <c r="R807" s="95" t="s">
        <v>2244</v>
      </c>
      <c r="S807" s="93">
        <v>42551</v>
      </c>
      <c r="T807" s="93">
        <v>42551</v>
      </c>
      <c r="U807" s="95" t="s">
        <v>2061</v>
      </c>
      <c r="V807" s="95" t="s">
        <v>31</v>
      </c>
    </row>
    <row r="808" spans="1:22" ht="15.75" x14ac:dyDescent="0.3">
      <c r="A808" s="95" t="s">
        <v>370</v>
      </c>
      <c r="B808" s="95" t="s">
        <v>2032</v>
      </c>
      <c r="C808" s="95" t="s">
        <v>1879</v>
      </c>
      <c r="D808" s="95" t="s">
        <v>1880</v>
      </c>
      <c r="E808" s="95" t="s">
        <v>2038</v>
      </c>
      <c r="F808" s="95" t="s">
        <v>2070</v>
      </c>
      <c r="G808" s="95" t="s">
        <v>31</v>
      </c>
      <c r="H808" s="95" t="s">
        <v>1883</v>
      </c>
      <c r="I808" s="95" t="s">
        <v>1880</v>
      </c>
      <c r="J808" s="95" t="s">
        <v>1884</v>
      </c>
      <c r="K808" s="95" t="s">
        <v>1885</v>
      </c>
      <c r="L808" s="96">
        <v>8.08</v>
      </c>
      <c r="M808" s="95" t="s">
        <v>1886</v>
      </c>
      <c r="N808" s="95" t="s">
        <v>2243</v>
      </c>
      <c r="O808" s="95" t="s">
        <v>31</v>
      </c>
      <c r="P808" s="95" t="s">
        <v>2072</v>
      </c>
      <c r="Q808" s="95" t="s">
        <v>31</v>
      </c>
      <c r="R808" s="95" t="s">
        <v>2244</v>
      </c>
      <c r="S808" s="93">
        <v>42582</v>
      </c>
      <c r="T808" s="93">
        <v>42582</v>
      </c>
      <c r="U808" s="95" t="s">
        <v>2061</v>
      </c>
      <c r="V808" s="95" t="s">
        <v>31</v>
      </c>
    </row>
    <row r="809" spans="1:22" ht="15.75" x14ac:dyDescent="0.3">
      <c r="A809" s="95" t="s">
        <v>370</v>
      </c>
      <c r="B809" s="95" t="s">
        <v>2032</v>
      </c>
      <c r="C809" s="95" t="s">
        <v>1879</v>
      </c>
      <c r="D809" s="95" t="s">
        <v>1880</v>
      </c>
      <c r="E809" s="95" t="s">
        <v>2038</v>
      </c>
      <c r="F809" s="95" t="s">
        <v>2070</v>
      </c>
      <c r="G809" s="95" t="s">
        <v>31</v>
      </c>
      <c r="H809" s="95" t="s">
        <v>1883</v>
      </c>
      <c r="I809" s="95" t="s">
        <v>1880</v>
      </c>
      <c r="J809" s="95" t="s">
        <v>1884</v>
      </c>
      <c r="K809" s="95" t="s">
        <v>1885</v>
      </c>
      <c r="L809" s="96">
        <v>5708.07</v>
      </c>
      <c r="M809" s="95" t="s">
        <v>1886</v>
      </c>
      <c r="N809" s="95" t="s">
        <v>2243</v>
      </c>
      <c r="O809" s="95" t="s">
        <v>31</v>
      </c>
      <c r="P809" s="95" t="s">
        <v>2072</v>
      </c>
      <c r="Q809" s="95" t="s">
        <v>31</v>
      </c>
      <c r="R809" s="95" t="s">
        <v>2244</v>
      </c>
      <c r="S809" s="93">
        <v>42613</v>
      </c>
      <c r="T809" s="93">
        <v>42613</v>
      </c>
      <c r="U809" s="95" t="s">
        <v>2061</v>
      </c>
      <c r="V809" s="95" t="s">
        <v>31</v>
      </c>
    </row>
    <row r="810" spans="1:22" ht="15.75" x14ac:dyDescent="0.3">
      <c r="A810" s="95" t="s">
        <v>370</v>
      </c>
      <c r="B810" s="95" t="s">
        <v>2032</v>
      </c>
      <c r="C810" s="95" t="s">
        <v>1879</v>
      </c>
      <c r="D810" s="95" t="s">
        <v>1880</v>
      </c>
      <c r="E810" s="95" t="s">
        <v>2033</v>
      </c>
      <c r="F810" s="95" t="s">
        <v>2034</v>
      </c>
      <c r="G810" s="95" t="s">
        <v>31</v>
      </c>
      <c r="H810" s="95" t="s">
        <v>1883</v>
      </c>
      <c r="I810" s="95" t="s">
        <v>1880</v>
      </c>
      <c r="J810" s="95" t="s">
        <v>1884</v>
      </c>
      <c r="K810" s="95" t="s">
        <v>1885</v>
      </c>
      <c r="L810" s="97">
        <v>67.260000000000005</v>
      </c>
      <c r="M810" s="95" t="s">
        <v>2002</v>
      </c>
      <c r="N810" s="95" t="s">
        <v>31</v>
      </c>
      <c r="O810" s="95" t="s">
        <v>31</v>
      </c>
      <c r="P810" s="95" t="s">
        <v>2035</v>
      </c>
      <c r="Q810" s="95" t="s">
        <v>31</v>
      </c>
      <c r="R810" s="95" t="s">
        <v>2166</v>
      </c>
      <c r="S810" s="93">
        <v>42886</v>
      </c>
      <c r="T810" s="93">
        <v>42886</v>
      </c>
      <c r="U810" s="95" t="s">
        <v>2043</v>
      </c>
      <c r="V810" s="95" t="s">
        <v>31</v>
      </c>
    </row>
    <row r="811" spans="1:22" ht="15.75" x14ac:dyDescent="0.3">
      <c r="A811" s="95" t="s">
        <v>370</v>
      </c>
      <c r="B811" s="95" t="s">
        <v>2032</v>
      </c>
      <c r="C811" s="95" t="s">
        <v>1879</v>
      </c>
      <c r="D811" s="95" t="s">
        <v>1880</v>
      </c>
      <c r="E811" s="95" t="s">
        <v>2038</v>
      </c>
      <c r="F811" s="95" t="s">
        <v>2062</v>
      </c>
      <c r="G811" s="95" t="s">
        <v>31</v>
      </c>
      <c r="H811" s="95" t="s">
        <v>1883</v>
      </c>
      <c r="I811" s="95" t="s">
        <v>1880</v>
      </c>
      <c r="J811" s="95" t="s">
        <v>1884</v>
      </c>
      <c r="K811" s="95" t="s">
        <v>1885</v>
      </c>
      <c r="L811" s="97">
        <v>66.67</v>
      </c>
      <c r="M811" s="95" t="s">
        <v>1886</v>
      </c>
      <c r="N811" s="95" t="s">
        <v>2331</v>
      </c>
      <c r="O811" s="95" t="s">
        <v>31</v>
      </c>
      <c r="P811" s="95" t="s">
        <v>2064</v>
      </c>
      <c r="Q811" s="95" t="s">
        <v>31</v>
      </c>
      <c r="R811" s="95" t="s">
        <v>2332</v>
      </c>
      <c r="S811" s="93">
        <v>42674</v>
      </c>
      <c r="T811" s="93">
        <v>42674</v>
      </c>
      <c r="U811" s="95" t="s">
        <v>2061</v>
      </c>
      <c r="V811" s="95" t="s">
        <v>31</v>
      </c>
    </row>
    <row r="812" spans="1:22" ht="15.75" x14ac:dyDescent="0.3">
      <c r="A812" s="95" t="s">
        <v>370</v>
      </c>
      <c r="B812" s="95" t="s">
        <v>2032</v>
      </c>
      <c r="C812" s="95" t="s">
        <v>1879</v>
      </c>
      <c r="D812" s="95" t="s">
        <v>1880</v>
      </c>
      <c r="E812" s="95" t="s">
        <v>2038</v>
      </c>
      <c r="F812" s="95" t="s">
        <v>2062</v>
      </c>
      <c r="G812" s="95" t="s">
        <v>31</v>
      </c>
      <c r="H812" s="95" t="s">
        <v>1883</v>
      </c>
      <c r="I812" s="95" t="s">
        <v>1880</v>
      </c>
      <c r="J812" s="95" t="s">
        <v>1884</v>
      </c>
      <c r="K812" s="95" t="s">
        <v>1885</v>
      </c>
      <c r="L812" s="97">
        <v>66.67</v>
      </c>
      <c r="M812" s="95" t="s">
        <v>1886</v>
      </c>
      <c r="N812" s="95" t="s">
        <v>2333</v>
      </c>
      <c r="O812" s="95" t="s">
        <v>31</v>
      </c>
      <c r="P812" s="95" t="s">
        <v>2064</v>
      </c>
      <c r="Q812" s="95" t="s">
        <v>31</v>
      </c>
      <c r="R812" s="95" t="s">
        <v>2334</v>
      </c>
      <c r="S812" s="93">
        <v>42674</v>
      </c>
      <c r="T812" s="93">
        <v>42674</v>
      </c>
      <c r="U812" s="95" t="s">
        <v>2061</v>
      </c>
      <c r="V812" s="95" t="s">
        <v>31</v>
      </c>
    </row>
    <row r="813" spans="1:22" ht="15.75" x14ac:dyDescent="0.3">
      <c r="A813" s="95" t="s">
        <v>370</v>
      </c>
      <c r="B813" s="95" t="s">
        <v>2032</v>
      </c>
      <c r="C813" s="95" t="s">
        <v>1879</v>
      </c>
      <c r="D813" s="95" t="s">
        <v>1880</v>
      </c>
      <c r="E813" s="95" t="s">
        <v>2038</v>
      </c>
      <c r="F813" s="95" t="s">
        <v>2062</v>
      </c>
      <c r="G813" s="95" t="s">
        <v>31</v>
      </c>
      <c r="H813" s="95" t="s">
        <v>1883</v>
      </c>
      <c r="I813" s="95" t="s">
        <v>1880</v>
      </c>
      <c r="J813" s="95" t="s">
        <v>1884</v>
      </c>
      <c r="K813" s="95" t="s">
        <v>1885</v>
      </c>
      <c r="L813" s="97">
        <v>66.67</v>
      </c>
      <c r="M813" s="95" t="s">
        <v>1886</v>
      </c>
      <c r="N813" s="95" t="s">
        <v>2335</v>
      </c>
      <c r="O813" s="95" t="s">
        <v>31</v>
      </c>
      <c r="P813" s="95" t="s">
        <v>2064</v>
      </c>
      <c r="Q813" s="95" t="s">
        <v>31</v>
      </c>
      <c r="R813" s="95" t="s">
        <v>2336</v>
      </c>
      <c r="S813" s="93">
        <v>42674</v>
      </c>
      <c r="T813" s="93">
        <v>42674</v>
      </c>
      <c r="U813" s="95" t="s">
        <v>2061</v>
      </c>
      <c r="V813" s="95" t="s">
        <v>31</v>
      </c>
    </row>
    <row r="814" spans="1:22" ht="15.75" x14ac:dyDescent="0.3">
      <c r="A814" s="95" t="s">
        <v>370</v>
      </c>
      <c r="B814" s="95" t="s">
        <v>2032</v>
      </c>
      <c r="C814" s="95" t="s">
        <v>1879</v>
      </c>
      <c r="D814" s="95" t="s">
        <v>1880</v>
      </c>
      <c r="E814" s="95" t="s">
        <v>2038</v>
      </c>
      <c r="F814" s="95" t="s">
        <v>2104</v>
      </c>
      <c r="G814" s="95" t="s">
        <v>31</v>
      </c>
      <c r="H814" s="95" t="s">
        <v>1883</v>
      </c>
      <c r="I814" s="95" t="s">
        <v>1880</v>
      </c>
      <c r="J814" s="95" t="s">
        <v>1884</v>
      </c>
      <c r="K814" s="95" t="s">
        <v>1885</v>
      </c>
      <c r="L814" s="97">
        <v>65.62</v>
      </c>
      <c r="M814" s="95" t="s">
        <v>1886</v>
      </c>
      <c r="N814" s="95" t="s">
        <v>2105</v>
      </c>
      <c r="O814" s="95" t="s">
        <v>31</v>
      </c>
      <c r="P814" s="95" t="s">
        <v>2106</v>
      </c>
      <c r="Q814" s="95" t="s">
        <v>31</v>
      </c>
      <c r="R814" s="95" t="s">
        <v>2107</v>
      </c>
      <c r="S814" s="93">
        <v>43008</v>
      </c>
      <c r="T814" s="93">
        <v>43008</v>
      </c>
      <c r="U814" s="95" t="s">
        <v>2043</v>
      </c>
      <c r="V814" s="95" t="s">
        <v>31</v>
      </c>
    </row>
    <row r="815" spans="1:22" ht="15.75" x14ac:dyDescent="0.3">
      <c r="A815" s="95" t="s">
        <v>370</v>
      </c>
      <c r="B815" s="95" t="s">
        <v>2032</v>
      </c>
      <c r="C815" s="95" t="s">
        <v>1879</v>
      </c>
      <c r="D815" s="95" t="s">
        <v>1880</v>
      </c>
      <c r="E815" s="95" t="s">
        <v>2038</v>
      </c>
      <c r="F815" s="95" t="s">
        <v>2104</v>
      </c>
      <c r="G815" s="95" t="s">
        <v>31</v>
      </c>
      <c r="H815" s="95" t="s">
        <v>1883</v>
      </c>
      <c r="I815" s="95" t="s">
        <v>1880</v>
      </c>
      <c r="J815" s="95" t="s">
        <v>1884</v>
      </c>
      <c r="K815" s="95" t="s">
        <v>1885</v>
      </c>
      <c r="L815" s="97">
        <v>65.62</v>
      </c>
      <c r="M815" s="95" t="s">
        <v>1886</v>
      </c>
      <c r="N815" s="95" t="s">
        <v>2108</v>
      </c>
      <c r="O815" s="95" t="s">
        <v>31</v>
      </c>
      <c r="P815" s="95" t="s">
        <v>2106</v>
      </c>
      <c r="Q815" s="95" t="s">
        <v>31</v>
      </c>
      <c r="R815" s="95" t="s">
        <v>2109</v>
      </c>
      <c r="S815" s="93">
        <v>43008</v>
      </c>
      <c r="T815" s="93">
        <v>43008</v>
      </c>
      <c r="U815" s="95" t="s">
        <v>2043</v>
      </c>
      <c r="V815" s="95" t="s">
        <v>31</v>
      </c>
    </row>
    <row r="816" spans="1:22" ht="15.75" x14ac:dyDescent="0.3">
      <c r="A816" s="95" t="s">
        <v>370</v>
      </c>
      <c r="B816" s="95" t="s">
        <v>2032</v>
      </c>
      <c r="C816" s="95" t="s">
        <v>1879</v>
      </c>
      <c r="D816" s="95" t="s">
        <v>1880</v>
      </c>
      <c r="E816" s="95" t="s">
        <v>2038</v>
      </c>
      <c r="F816" s="95" t="s">
        <v>2070</v>
      </c>
      <c r="G816" s="95" t="s">
        <v>31</v>
      </c>
      <c r="H816" s="95" t="s">
        <v>1883</v>
      </c>
      <c r="I816" s="95" t="s">
        <v>1880</v>
      </c>
      <c r="J816" s="95" t="s">
        <v>1884</v>
      </c>
      <c r="K816" s="95" t="s">
        <v>1885</v>
      </c>
      <c r="L816" s="96">
        <v>12813.63</v>
      </c>
      <c r="M816" s="95" t="s">
        <v>1886</v>
      </c>
      <c r="N816" s="95" t="s">
        <v>2364</v>
      </c>
      <c r="O816" s="95" t="s">
        <v>31</v>
      </c>
      <c r="P816" s="95" t="s">
        <v>2072</v>
      </c>
      <c r="Q816" s="95" t="s">
        <v>31</v>
      </c>
      <c r="R816" s="95" t="s">
        <v>2365</v>
      </c>
      <c r="S816" s="93">
        <v>42490</v>
      </c>
      <c r="T816" s="93">
        <v>42490</v>
      </c>
      <c r="U816" s="95" t="s">
        <v>2061</v>
      </c>
      <c r="V816" s="95" t="s">
        <v>31</v>
      </c>
    </row>
    <row r="817" spans="1:22" ht="15.75" x14ac:dyDescent="0.3">
      <c r="A817" s="95" t="s">
        <v>370</v>
      </c>
      <c r="B817" s="95" t="s">
        <v>2032</v>
      </c>
      <c r="C817" s="95" t="s">
        <v>1879</v>
      </c>
      <c r="D817" s="95" t="s">
        <v>1880</v>
      </c>
      <c r="E817" s="95" t="s">
        <v>2038</v>
      </c>
      <c r="F817" s="95" t="s">
        <v>2070</v>
      </c>
      <c r="G817" s="95" t="s">
        <v>31</v>
      </c>
      <c r="H817" s="95" t="s">
        <v>1883</v>
      </c>
      <c r="I817" s="95" t="s">
        <v>1880</v>
      </c>
      <c r="J817" s="95" t="s">
        <v>1884</v>
      </c>
      <c r="K817" s="95" t="s">
        <v>1885</v>
      </c>
      <c r="L817" s="96">
        <v>33.19</v>
      </c>
      <c r="M817" s="95" t="s">
        <v>1886</v>
      </c>
      <c r="N817" s="95" t="s">
        <v>2364</v>
      </c>
      <c r="O817" s="95" t="s">
        <v>31</v>
      </c>
      <c r="P817" s="95" t="s">
        <v>2072</v>
      </c>
      <c r="Q817" s="95" t="s">
        <v>31</v>
      </c>
      <c r="R817" s="95" t="s">
        <v>2365</v>
      </c>
      <c r="S817" s="93">
        <v>42521</v>
      </c>
      <c r="T817" s="93">
        <v>42521</v>
      </c>
      <c r="U817" s="95" t="s">
        <v>2061</v>
      </c>
      <c r="V817" s="95" t="s">
        <v>31</v>
      </c>
    </row>
    <row r="818" spans="1:22" ht="15.75" x14ac:dyDescent="0.3">
      <c r="A818" s="95" t="s">
        <v>370</v>
      </c>
      <c r="B818" s="95" t="s">
        <v>2032</v>
      </c>
      <c r="C818" s="95" t="s">
        <v>1879</v>
      </c>
      <c r="D818" s="95" t="s">
        <v>1880</v>
      </c>
      <c r="E818" s="95" t="s">
        <v>2038</v>
      </c>
      <c r="F818" s="95" t="s">
        <v>2070</v>
      </c>
      <c r="G818" s="95" t="s">
        <v>31</v>
      </c>
      <c r="H818" s="95" t="s">
        <v>1883</v>
      </c>
      <c r="I818" s="95" t="s">
        <v>1880</v>
      </c>
      <c r="J818" s="95" t="s">
        <v>1884</v>
      </c>
      <c r="K818" s="95" t="s">
        <v>1885</v>
      </c>
      <c r="L818" s="96">
        <v>84.74</v>
      </c>
      <c r="M818" s="95" t="s">
        <v>1886</v>
      </c>
      <c r="N818" s="95" t="s">
        <v>2364</v>
      </c>
      <c r="O818" s="95" t="s">
        <v>31</v>
      </c>
      <c r="P818" s="95" t="s">
        <v>2072</v>
      </c>
      <c r="Q818" s="95" t="s">
        <v>31</v>
      </c>
      <c r="R818" s="95" t="s">
        <v>2365</v>
      </c>
      <c r="S818" s="93">
        <v>42551</v>
      </c>
      <c r="T818" s="93">
        <v>42551</v>
      </c>
      <c r="U818" s="95" t="s">
        <v>2061</v>
      </c>
      <c r="V818" s="95" t="s">
        <v>31</v>
      </c>
    </row>
    <row r="819" spans="1:22" ht="15.75" x14ac:dyDescent="0.3">
      <c r="A819" s="95" t="s">
        <v>370</v>
      </c>
      <c r="B819" s="95" t="s">
        <v>2032</v>
      </c>
      <c r="C819" s="95" t="s">
        <v>1879</v>
      </c>
      <c r="D819" s="95" t="s">
        <v>1880</v>
      </c>
      <c r="E819" s="95" t="s">
        <v>2038</v>
      </c>
      <c r="F819" s="95" t="s">
        <v>2070</v>
      </c>
      <c r="G819" s="95" t="s">
        <v>31</v>
      </c>
      <c r="H819" s="95" t="s">
        <v>1883</v>
      </c>
      <c r="I819" s="95" t="s">
        <v>1880</v>
      </c>
      <c r="J819" s="95" t="s">
        <v>1884</v>
      </c>
      <c r="K819" s="95" t="s">
        <v>1885</v>
      </c>
      <c r="L819" s="96">
        <v>0.46</v>
      </c>
      <c r="M819" s="95" t="s">
        <v>1886</v>
      </c>
      <c r="N819" s="95" t="s">
        <v>2364</v>
      </c>
      <c r="O819" s="95" t="s">
        <v>31</v>
      </c>
      <c r="P819" s="95" t="s">
        <v>2072</v>
      </c>
      <c r="Q819" s="95" t="s">
        <v>31</v>
      </c>
      <c r="R819" s="95" t="s">
        <v>2365</v>
      </c>
      <c r="S819" s="93">
        <v>42582</v>
      </c>
      <c r="T819" s="93">
        <v>42582</v>
      </c>
      <c r="U819" s="95" t="s">
        <v>2061</v>
      </c>
      <c r="V819" s="95" t="s">
        <v>31</v>
      </c>
    </row>
    <row r="820" spans="1:22" ht="15.75" x14ac:dyDescent="0.3">
      <c r="A820" s="95" t="s">
        <v>370</v>
      </c>
      <c r="B820" s="95" t="s">
        <v>2032</v>
      </c>
      <c r="C820" s="95" t="s">
        <v>1879</v>
      </c>
      <c r="D820" s="95" t="s">
        <v>1880</v>
      </c>
      <c r="E820" s="95" t="s">
        <v>2038</v>
      </c>
      <c r="F820" s="95" t="s">
        <v>2070</v>
      </c>
      <c r="G820" s="95" t="s">
        <v>31</v>
      </c>
      <c r="H820" s="95" t="s">
        <v>1883</v>
      </c>
      <c r="I820" s="95" t="s">
        <v>1880</v>
      </c>
      <c r="J820" s="95" t="s">
        <v>1884</v>
      </c>
      <c r="K820" s="95" t="s">
        <v>1885</v>
      </c>
      <c r="L820" s="96">
        <v>322.10000000000002</v>
      </c>
      <c r="M820" s="95" t="s">
        <v>1886</v>
      </c>
      <c r="N820" s="95" t="s">
        <v>2364</v>
      </c>
      <c r="O820" s="95" t="s">
        <v>31</v>
      </c>
      <c r="P820" s="95" t="s">
        <v>2072</v>
      </c>
      <c r="Q820" s="95" t="s">
        <v>31</v>
      </c>
      <c r="R820" s="95" t="s">
        <v>2365</v>
      </c>
      <c r="S820" s="93">
        <v>42613</v>
      </c>
      <c r="T820" s="93">
        <v>42613</v>
      </c>
      <c r="U820" s="95" t="s">
        <v>2061</v>
      </c>
      <c r="V820" s="95" t="s">
        <v>31</v>
      </c>
    </row>
    <row r="821" spans="1:22" ht="15.75" x14ac:dyDescent="0.3">
      <c r="A821" s="95" t="s">
        <v>370</v>
      </c>
      <c r="B821" s="95" t="s">
        <v>2032</v>
      </c>
      <c r="C821" s="95" t="s">
        <v>1879</v>
      </c>
      <c r="D821" s="95" t="s">
        <v>1880</v>
      </c>
      <c r="E821" s="95" t="s">
        <v>2038</v>
      </c>
      <c r="F821" s="95" t="s">
        <v>2123</v>
      </c>
      <c r="G821" s="95" t="s">
        <v>31</v>
      </c>
      <c r="H821" s="95" t="s">
        <v>1883</v>
      </c>
      <c r="I821" s="95" t="s">
        <v>1880</v>
      </c>
      <c r="J821" s="95" t="s">
        <v>1884</v>
      </c>
      <c r="K821" s="95" t="s">
        <v>1885</v>
      </c>
      <c r="L821" s="97">
        <v>64.040000000000006</v>
      </c>
      <c r="M821" s="95" t="s">
        <v>1886</v>
      </c>
      <c r="N821" s="95" t="s">
        <v>2124</v>
      </c>
      <c r="O821" s="95" t="s">
        <v>31</v>
      </c>
      <c r="P821" s="95" t="s">
        <v>2125</v>
      </c>
      <c r="Q821" s="95" t="s">
        <v>31</v>
      </c>
      <c r="R821" s="95" t="s">
        <v>2126</v>
      </c>
      <c r="S821" s="93">
        <v>42947</v>
      </c>
      <c r="T821" s="93">
        <v>42947</v>
      </c>
      <c r="U821" s="95" t="s">
        <v>2043</v>
      </c>
      <c r="V821" s="95" t="s">
        <v>31</v>
      </c>
    </row>
    <row r="822" spans="1:22" ht="15.75" x14ac:dyDescent="0.3">
      <c r="A822" s="95" t="s">
        <v>370</v>
      </c>
      <c r="B822" s="95" t="s">
        <v>2032</v>
      </c>
      <c r="C822" s="95" t="s">
        <v>1879</v>
      </c>
      <c r="D822" s="95" t="s">
        <v>1880</v>
      </c>
      <c r="E822" s="95" t="s">
        <v>2038</v>
      </c>
      <c r="F822" s="95" t="s">
        <v>2070</v>
      </c>
      <c r="G822" s="95" t="s">
        <v>31</v>
      </c>
      <c r="H822" s="95" t="s">
        <v>1883</v>
      </c>
      <c r="I822" s="95" t="s">
        <v>1880</v>
      </c>
      <c r="J822" s="95" t="s">
        <v>1884</v>
      </c>
      <c r="K822" s="95" t="s">
        <v>1885</v>
      </c>
      <c r="L822" s="97">
        <v>61.37</v>
      </c>
      <c r="M822" s="95" t="s">
        <v>1886</v>
      </c>
      <c r="N822" s="95" t="s">
        <v>2358</v>
      </c>
      <c r="O822" s="95" t="s">
        <v>31</v>
      </c>
      <c r="P822" s="95" t="s">
        <v>2072</v>
      </c>
      <c r="Q822" s="95" t="s">
        <v>31</v>
      </c>
      <c r="R822" s="95" t="s">
        <v>2359</v>
      </c>
      <c r="S822" s="93">
        <v>42855</v>
      </c>
      <c r="T822" s="93">
        <v>42855</v>
      </c>
      <c r="U822" s="95" t="s">
        <v>2061</v>
      </c>
      <c r="V822" s="95" t="s">
        <v>31</v>
      </c>
    </row>
    <row r="823" spans="1:22" ht="15.75" x14ac:dyDescent="0.3">
      <c r="A823" s="95" t="s">
        <v>370</v>
      </c>
      <c r="B823" s="95" t="s">
        <v>2032</v>
      </c>
      <c r="C823" s="95" t="s">
        <v>1879</v>
      </c>
      <c r="D823" s="95" t="s">
        <v>1880</v>
      </c>
      <c r="E823" s="95" t="s">
        <v>2038</v>
      </c>
      <c r="F823" s="95" t="s">
        <v>2070</v>
      </c>
      <c r="G823" s="95" t="s">
        <v>31</v>
      </c>
      <c r="H823" s="95" t="s">
        <v>1883</v>
      </c>
      <c r="I823" s="95" t="s">
        <v>1880</v>
      </c>
      <c r="J823" s="95" t="s">
        <v>1884</v>
      </c>
      <c r="K823" s="95" t="s">
        <v>1885</v>
      </c>
      <c r="L823" s="97">
        <v>61.37</v>
      </c>
      <c r="M823" s="95" t="s">
        <v>1886</v>
      </c>
      <c r="N823" s="95" t="s">
        <v>2358</v>
      </c>
      <c r="O823" s="95" t="s">
        <v>31</v>
      </c>
      <c r="P823" s="95" t="s">
        <v>2072</v>
      </c>
      <c r="Q823" s="95" t="s">
        <v>31</v>
      </c>
      <c r="R823" s="95" t="s">
        <v>2359</v>
      </c>
      <c r="S823" s="93">
        <v>42916</v>
      </c>
      <c r="T823" s="93">
        <v>42916</v>
      </c>
      <c r="U823" s="95" t="s">
        <v>2061</v>
      </c>
      <c r="V823" s="95" t="s">
        <v>31</v>
      </c>
    </row>
    <row r="824" spans="1:22" ht="15.75" x14ac:dyDescent="0.3">
      <c r="A824" s="95" t="s">
        <v>370</v>
      </c>
      <c r="B824" s="95" t="s">
        <v>2032</v>
      </c>
      <c r="C824" s="95" t="s">
        <v>1879</v>
      </c>
      <c r="D824" s="95" t="s">
        <v>1880</v>
      </c>
      <c r="E824" s="95" t="s">
        <v>2038</v>
      </c>
      <c r="F824" s="95" t="s">
        <v>2110</v>
      </c>
      <c r="G824" s="95" t="s">
        <v>31</v>
      </c>
      <c r="H824" s="95" t="s">
        <v>1883</v>
      </c>
      <c r="I824" s="95" t="s">
        <v>1880</v>
      </c>
      <c r="J824" s="95" t="s">
        <v>1884</v>
      </c>
      <c r="K824" s="95" t="s">
        <v>1885</v>
      </c>
      <c r="L824" s="97">
        <v>61.12</v>
      </c>
      <c r="M824" s="95" t="s">
        <v>1886</v>
      </c>
      <c r="N824" s="95" t="s">
        <v>31</v>
      </c>
      <c r="O824" s="95" t="s">
        <v>31</v>
      </c>
      <c r="P824" s="95" t="s">
        <v>2111</v>
      </c>
      <c r="Q824" s="95" t="s">
        <v>31</v>
      </c>
      <c r="R824" s="95" t="s">
        <v>2112</v>
      </c>
      <c r="S824" s="93">
        <v>42978</v>
      </c>
      <c r="T824" s="93">
        <v>42978</v>
      </c>
      <c r="U824" s="95" t="s">
        <v>2043</v>
      </c>
      <c r="V824" s="95" t="s">
        <v>31</v>
      </c>
    </row>
    <row r="825" spans="1:22" ht="15.75" x14ac:dyDescent="0.3">
      <c r="A825" s="95" t="s">
        <v>370</v>
      </c>
      <c r="B825" s="95" t="s">
        <v>2032</v>
      </c>
      <c r="C825" s="95" t="s">
        <v>1879</v>
      </c>
      <c r="D825" s="95" t="s">
        <v>1880</v>
      </c>
      <c r="E825" s="95" t="s">
        <v>2038</v>
      </c>
      <c r="F825" s="95" t="s">
        <v>2104</v>
      </c>
      <c r="G825" s="95" t="s">
        <v>31</v>
      </c>
      <c r="H825" s="95" t="s">
        <v>1883</v>
      </c>
      <c r="I825" s="95" t="s">
        <v>1880</v>
      </c>
      <c r="J825" s="95" t="s">
        <v>1884</v>
      </c>
      <c r="K825" s="95" t="s">
        <v>1885</v>
      </c>
      <c r="L825" s="97">
        <v>60.34</v>
      </c>
      <c r="M825" s="95" t="s">
        <v>1886</v>
      </c>
      <c r="N825" s="95" t="s">
        <v>2214</v>
      </c>
      <c r="O825" s="95" t="s">
        <v>31</v>
      </c>
      <c r="P825" s="95" t="s">
        <v>2106</v>
      </c>
      <c r="Q825" s="95" t="s">
        <v>31</v>
      </c>
      <c r="R825" s="95" t="s">
        <v>2215</v>
      </c>
      <c r="S825" s="93">
        <v>42825</v>
      </c>
      <c r="T825" s="93">
        <v>42825</v>
      </c>
      <c r="U825" s="95" t="s">
        <v>2061</v>
      </c>
      <c r="V825" s="95" t="s">
        <v>31</v>
      </c>
    </row>
    <row r="826" spans="1:22" ht="15.75" x14ac:dyDescent="0.3">
      <c r="A826" s="95" t="s">
        <v>370</v>
      </c>
      <c r="B826" s="95" t="s">
        <v>2032</v>
      </c>
      <c r="C826" s="95" t="s">
        <v>1879</v>
      </c>
      <c r="D826" s="95" t="s">
        <v>1880</v>
      </c>
      <c r="E826" s="95" t="s">
        <v>2038</v>
      </c>
      <c r="F826" s="95" t="s">
        <v>2104</v>
      </c>
      <c r="G826" s="95" t="s">
        <v>31</v>
      </c>
      <c r="H826" s="95" t="s">
        <v>1883</v>
      </c>
      <c r="I826" s="95" t="s">
        <v>1880</v>
      </c>
      <c r="J826" s="95" t="s">
        <v>1884</v>
      </c>
      <c r="K826" s="95" t="s">
        <v>1885</v>
      </c>
      <c r="L826" s="97">
        <v>59.94</v>
      </c>
      <c r="M826" s="95" t="s">
        <v>1886</v>
      </c>
      <c r="N826" s="95" t="s">
        <v>2202</v>
      </c>
      <c r="O826" s="95" t="s">
        <v>31</v>
      </c>
      <c r="P826" s="95" t="s">
        <v>2106</v>
      </c>
      <c r="Q826" s="95" t="s">
        <v>31</v>
      </c>
      <c r="R826" s="95" t="s">
        <v>2203</v>
      </c>
      <c r="S826" s="93">
        <v>42825</v>
      </c>
      <c r="T826" s="93">
        <v>42825</v>
      </c>
      <c r="U826" s="95" t="s">
        <v>2061</v>
      </c>
      <c r="V826" s="95" t="s">
        <v>31</v>
      </c>
    </row>
    <row r="827" spans="1:22" ht="15.75" x14ac:dyDescent="0.3">
      <c r="A827" s="95" t="s">
        <v>370</v>
      </c>
      <c r="B827" s="95" t="s">
        <v>2032</v>
      </c>
      <c r="C827" s="95" t="s">
        <v>1879</v>
      </c>
      <c r="D827" s="95" t="s">
        <v>1880</v>
      </c>
      <c r="E827" s="95" t="s">
        <v>2038</v>
      </c>
      <c r="F827" s="95" t="s">
        <v>2070</v>
      </c>
      <c r="G827" s="95" t="s">
        <v>31</v>
      </c>
      <c r="H827" s="95" t="s">
        <v>1883</v>
      </c>
      <c r="I827" s="95" t="s">
        <v>1880</v>
      </c>
      <c r="J827" s="95" t="s">
        <v>1884</v>
      </c>
      <c r="K827" s="95" t="s">
        <v>1885</v>
      </c>
      <c r="L827" s="96">
        <v>10203.42</v>
      </c>
      <c r="M827" s="95" t="s">
        <v>1886</v>
      </c>
      <c r="N827" s="95" t="s">
        <v>2368</v>
      </c>
      <c r="O827" s="95" t="s">
        <v>31</v>
      </c>
      <c r="P827" s="95" t="s">
        <v>2072</v>
      </c>
      <c r="Q827" s="95" t="s">
        <v>31</v>
      </c>
      <c r="R827" s="95" t="s">
        <v>2369</v>
      </c>
      <c r="S827" s="93">
        <v>42490</v>
      </c>
      <c r="T827" s="93">
        <v>42490</v>
      </c>
      <c r="U827" s="95" t="s">
        <v>2061</v>
      </c>
      <c r="V827" s="95" t="s">
        <v>31</v>
      </c>
    </row>
    <row r="828" spans="1:22" ht="15.75" x14ac:dyDescent="0.3">
      <c r="A828" s="95" t="s">
        <v>370</v>
      </c>
      <c r="B828" s="95" t="s">
        <v>2032</v>
      </c>
      <c r="C828" s="95" t="s">
        <v>1879</v>
      </c>
      <c r="D828" s="95" t="s">
        <v>1880</v>
      </c>
      <c r="E828" s="95" t="s">
        <v>2038</v>
      </c>
      <c r="F828" s="95" t="s">
        <v>2070</v>
      </c>
      <c r="G828" s="95" t="s">
        <v>31</v>
      </c>
      <c r="H828" s="95" t="s">
        <v>1883</v>
      </c>
      <c r="I828" s="95" t="s">
        <v>1880</v>
      </c>
      <c r="J828" s="95" t="s">
        <v>1884</v>
      </c>
      <c r="K828" s="95" t="s">
        <v>1885</v>
      </c>
      <c r="L828" s="96">
        <v>26.52</v>
      </c>
      <c r="M828" s="95" t="s">
        <v>1886</v>
      </c>
      <c r="N828" s="95" t="s">
        <v>2368</v>
      </c>
      <c r="O828" s="95" t="s">
        <v>31</v>
      </c>
      <c r="P828" s="95" t="s">
        <v>2072</v>
      </c>
      <c r="Q828" s="95" t="s">
        <v>31</v>
      </c>
      <c r="R828" s="95" t="s">
        <v>2369</v>
      </c>
      <c r="S828" s="93">
        <v>42521</v>
      </c>
      <c r="T828" s="93">
        <v>42521</v>
      </c>
      <c r="U828" s="95" t="s">
        <v>2061</v>
      </c>
      <c r="V828" s="95" t="s">
        <v>31</v>
      </c>
    </row>
    <row r="829" spans="1:22" ht="15.75" x14ac:dyDescent="0.3">
      <c r="A829" s="95" t="s">
        <v>370</v>
      </c>
      <c r="B829" s="95" t="s">
        <v>2032</v>
      </c>
      <c r="C829" s="95" t="s">
        <v>1879</v>
      </c>
      <c r="D829" s="95" t="s">
        <v>1880</v>
      </c>
      <c r="E829" s="95" t="s">
        <v>2038</v>
      </c>
      <c r="F829" s="95" t="s">
        <v>2070</v>
      </c>
      <c r="G829" s="95" t="s">
        <v>31</v>
      </c>
      <c r="H829" s="95" t="s">
        <v>1883</v>
      </c>
      <c r="I829" s="95" t="s">
        <v>1880</v>
      </c>
      <c r="J829" s="95" t="s">
        <v>1884</v>
      </c>
      <c r="K829" s="95" t="s">
        <v>1885</v>
      </c>
      <c r="L829" s="96">
        <v>67.510000000000005</v>
      </c>
      <c r="M829" s="95" t="s">
        <v>1886</v>
      </c>
      <c r="N829" s="95" t="s">
        <v>2368</v>
      </c>
      <c r="O829" s="95" t="s">
        <v>31</v>
      </c>
      <c r="P829" s="95" t="s">
        <v>2072</v>
      </c>
      <c r="Q829" s="95" t="s">
        <v>31</v>
      </c>
      <c r="R829" s="95" t="s">
        <v>2369</v>
      </c>
      <c r="S829" s="93">
        <v>42551</v>
      </c>
      <c r="T829" s="93">
        <v>42551</v>
      </c>
      <c r="U829" s="95" t="s">
        <v>2061</v>
      </c>
      <c r="V829" s="95" t="s">
        <v>31</v>
      </c>
    </row>
    <row r="830" spans="1:22" ht="15.75" x14ac:dyDescent="0.3">
      <c r="A830" s="95" t="s">
        <v>370</v>
      </c>
      <c r="B830" s="95" t="s">
        <v>2032</v>
      </c>
      <c r="C830" s="95" t="s">
        <v>1879</v>
      </c>
      <c r="D830" s="95" t="s">
        <v>1880</v>
      </c>
      <c r="E830" s="95" t="s">
        <v>2038</v>
      </c>
      <c r="F830" s="95" t="s">
        <v>2070</v>
      </c>
      <c r="G830" s="95" t="s">
        <v>31</v>
      </c>
      <c r="H830" s="95" t="s">
        <v>1883</v>
      </c>
      <c r="I830" s="95" t="s">
        <v>1880</v>
      </c>
      <c r="J830" s="95" t="s">
        <v>1884</v>
      </c>
      <c r="K830" s="95" t="s">
        <v>1885</v>
      </c>
      <c r="L830" s="96">
        <v>0.36</v>
      </c>
      <c r="M830" s="95" t="s">
        <v>1886</v>
      </c>
      <c r="N830" s="95" t="s">
        <v>2368</v>
      </c>
      <c r="O830" s="95" t="s">
        <v>31</v>
      </c>
      <c r="P830" s="95" t="s">
        <v>2072</v>
      </c>
      <c r="Q830" s="95" t="s">
        <v>31</v>
      </c>
      <c r="R830" s="95" t="s">
        <v>2369</v>
      </c>
      <c r="S830" s="93">
        <v>42582</v>
      </c>
      <c r="T830" s="93">
        <v>42582</v>
      </c>
      <c r="U830" s="95" t="s">
        <v>2061</v>
      </c>
      <c r="V830" s="95" t="s">
        <v>31</v>
      </c>
    </row>
    <row r="831" spans="1:22" ht="15.75" x14ac:dyDescent="0.3">
      <c r="A831" s="95" t="s">
        <v>370</v>
      </c>
      <c r="B831" s="95" t="s">
        <v>2032</v>
      </c>
      <c r="C831" s="95" t="s">
        <v>1879</v>
      </c>
      <c r="D831" s="95" t="s">
        <v>1880</v>
      </c>
      <c r="E831" s="95" t="s">
        <v>2038</v>
      </c>
      <c r="F831" s="95" t="s">
        <v>2070</v>
      </c>
      <c r="G831" s="95" t="s">
        <v>31</v>
      </c>
      <c r="H831" s="95" t="s">
        <v>1883</v>
      </c>
      <c r="I831" s="95" t="s">
        <v>1880</v>
      </c>
      <c r="J831" s="95" t="s">
        <v>1884</v>
      </c>
      <c r="K831" s="95" t="s">
        <v>1885</v>
      </c>
      <c r="L831" s="96">
        <v>256.45999999999998</v>
      </c>
      <c r="M831" s="95" t="s">
        <v>1886</v>
      </c>
      <c r="N831" s="95" t="s">
        <v>2368</v>
      </c>
      <c r="O831" s="95" t="s">
        <v>31</v>
      </c>
      <c r="P831" s="95" t="s">
        <v>2072</v>
      </c>
      <c r="Q831" s="95" t="s">
        <v>31</v>
      </c>
      <c r="R831" s="95" t="s">
        <v>2369</v>
      </c>
      <c r="S831" s="93">
        <v>42613</v>
      </c>
      <c r="T831" s="93">
        <v>42613</v>
      </c>
      <c r="U831" s="95" t="s">
        <v>2061</v>
      </c>
      <c r="V831" s="95" t="s">
        <v>31</v>
      </c>
    </row>
    <row r="832" spans="1:22" ht="15.75" x14ac:dyDescent="0.3">
      <c r="A832" s="95" t="s">
        <v>370</v>
      </c>
      <c r="B832" s="95" t="s">
        <v>2032</v>
      </c>
      <c r="C832" s="95" t="s">
        <v>1879</v>
      </c>
      <c r="D832" s="95" t="s">
        <v>1880</v>
      </c>
      <c r="E832" s="95" t="s">
        <v>2038</v>
      </c>
      <c r="F832" s="95" t="s">
        <v>2104</v>
      </c>
      <c r="G832" s="95" t="s">
        <v>31</v>
      </c>
      <c r="H832" s="95" t="s">
        <v>1883</v>
      </c>
      <c r="I832" s="95" t="s">
        <v>1880</v>
      </c>
      <c r="J832" s="95" t="s">
        <v>1884</v>
      </c>
      <c r="K832" s="95" t="s">
        <v>1885</v>
      </c>
      <c r="L832" s="97">
        <v>59.94</v>
      </c>
      <c r="M832" s="95" t="s">
        <v>1886</v>
      </c>
      <c r="N832" s="95" t="s">
        <v>2210</v>
      </c>
      <c r="O832" s="95" t="s">
        <v>31</v>
      </c>
      <c r="P832" s="95" t="s">
        <v>2106</v>
      </c>
      <c r="Q832" s="95" t="s">
        <v>31</v>
      </c>
      <c r="R832" s="95" t="s">
        <v>2211</v>
      </c>
      <c r="S832" s="93">
        <v>42825</v>
      </c>
      <c r="T832" s="93">
        <v>42825</v>
      </c>
      <c r="U832" s="95" t="s">
        <v>2061</v>
      </c>
      <c r="V832" s="95" t="s">
        <v>31</v>
      </c>
    </row>
    <row r="833" spans="1:22" ht="15.75" x14ac:dyDescent="0.3">
      <c r="A833" s="95" t="s">
        <v>370</v>
      </c>
      <c r="B833" s="95" t="s">
        <v>2032</v>
      </c>
      <c r="C833" s="95" t="s">
        <v>1879</v>
      </c>
      <c r="D833" s="95" t="s">
        <v>1880</v>
      </c>
      <c r="E833" s="95" t="s">
        <v>2038</v>
      </c>
      <c r="F833" s="95" t="s">
        <v>2104</v>
      </c>
      <c r="G833" s="95" t="s">
        <v>31</v>
      </c>
      <c r="H833" s="95" t="s">
        <v>1883</v>
      </c>
      <c r="I833" s="95" t="s">
        <v>1880</v>
      </c>
      <c r="J833" s="95" t="s">
        <v>1884</v>
      </c>
      <c r="K833" s="95" t="s">
        <v>1885</v>
      </c>
      <c r="L833" s="97">
        <v>59.94</v>
      </c>
      <c r="M833" s="95" t="s">
        <v>1886</v>
      </c>
      <c r="N833" s="95" t="s">
        <v>2212</v>
      </c>
      <c r="O833" s="95" t="s">
        <v>31</v>
      </c>
      <c r="P833" s="95" t="s">
        <v>2106</v>
      </c>
      <c r="Q833" s="95" t="s">
        <v>31</v>
      </c>
      <c r="R833" s="95" t="s">
        <v>2213</v>
      </c>
      <c r="S833" s="93">
        <v>42825</v>
      </c>
      <c r="T833" s="93">
        <v>42825</v>
      </c>
      <c r="U833" s="95" t="s">
        <v>2061</v>
      </c>
      <c r="V833" s="95" t="s">
        <v>31</v>
      </c>
    </row>
    <row r="834" spans="1:22" ht="15.75" x14ac:dyDescent="0.3">
      <c r="A834" s="95" t="s">
        <v>370</v>
      </c>
      <c r="B834" s="95" t="s">
        <v>2032</v>
      </c>
      <c r="C834" s="95" t="s">
        <v>1879</v>
      </c>
      <c r="D834" s="95" t="s">
        <v>1880</v>
      </c>
      <c r="E834" s="95" t="s">
        <v>2038</v>
      </c>
      <c r="F834" s="95" t="s">
        <v>2070</v>
      </c>
      <c r="G834" s="95" t="s">
        <v>31</v>
      </c>
      <c r="H834" s="95" t="s">
        <v>1883</v>
      </c>
      <c r="I834" s="95" t="s">
        <v>1880</v>
      </c>
      <c r="J834" s="95" t="s">
        <v>1884</v>
      </c>
      <c r="K834" s="95" t="s">
        <v>1885</v>
      </c>
      <c r="L834" s="97">
        <v>59.82</v>
      </c>
      <c r="M834" s="95" t="s">
        <v>1886</v>
      </c>
      <c r="N834" s="95" t="s">
        <v>2374</v>
      </c>
      <c r="O834" s="95" t="s">
        <v>31</v>
      </c>
      <c r="P834" s="95" t="s">
        <v>2072</v>
      </c>
      <c r="Q834" s="95" t="s">
        <v>31</v>
      </c>
      <c r="R834" s="95" t="s">
        <v>2375</v>
      </c>
      <c r="S834" s="93">
        <v>42674</v>
      </c>
      <c r="T834" s="93">
        <v>42674</v>
      </c>
      <c r="U834" s="95" t="s">
        <v>2061</v>
      </c>
      <c r="V834" s="95" t="s">
        <v>31</v>
      </c>
    </row>
    <row r="835" spans="1:22" ht="15.75" x14ac:dyDescent="0.3">
      <c r="A835" s="95" t="s">
        <v>370</v>
      </c>
      <c r="B835" s="95" t="s">
        <v>2032</v>
      </c>
      <c r="C835" s="95" t="s">
        <v>1879</v>
      </c>
      <c r="D835" s="95" t="s">
        <v>1880</v>
      </c>
      <c r="E835" s="95" t="s">
        <v>2038</v>
      </c>
      <c r="F835" s="95" t="s">
        <v>2123</v>
      </c>
      <c r="G835" s="95" t="s">
        <v>31</v>
      </c>
      <c r="H835" s="95" t="s">
        <v>1883</v>
      </c>
      <c r="I835" s="95" t="s">
        <v>1880</v>
      </c>
      <c r="J835" s="95" t="s">
        <v>1884</v>
      </c>
      <c r="K835" s="95" t="s">
        <v>1885</v>
      </c>
      <c r="L835" s="97">
        <v>59.44</v>
      </c>
      <c r="M835" s="95" t="s">
        <v>1886</v>
      </c>
      <c r="N835" s="95" t="s">
        <v>2168</v>
      </c>
      <c r="O835" s="95" t="s">
        <v>31</v>
      </c>
      <c r="P835" s="95" t="s">
        <v>2125</v>
      </c>
      <c r="Q835" s="95" t="s">
        <v>31</v>
      </c>
      <c r="R835" s="95" t="s">
        <v>2169</v>
      </c>
      <c r="S835" s="93">
        <v>42886</v>
      </c>
      <c r="T835" s="93">
        <v>42886</v>
      </c>
      <c r="U835" s="95" t="s">
        <v>2043</v>
      </c>
      <c r="V835" s="95" t="s">
        <v>31</v>
      </c>
    </row>
    <row r="836" spans="1:22" ht="15.75" x14ac:dyDescent="0.3">
      <c r="A836" s="95" t="s">
        <v>370</v>
      </c>
      <c r="B836" s="95" t="s">
        <v>2032</v>
      </c>
      <c r="C836" s="95" t="s">
        <v>1879</v>
      </c>
      <c r="D836" s="95" t="s">
        <v>1880</v>
      </c>
      <c r="E836" s="95" t="s">
        <v>2038</v>
      </c>
      <c r="F836" s="95" t="s">
        <v>2110</v>
      </c>
      <c r="G836" s="95" t="s">
        <v>31</v>
      </c>
      <c r="H836" s="95" t="s">
        <v>1883</v>
      </c>
      <c r="I836" s="95" t="s">
        <v>1880</v>
      </c>
      <c r="J836" s="95" t="s">
        <v>1884</v>
      </c>
      <c r="K836" s="95" t="s">
        <v>1885</v>
      </c>
      <c r="L836" s="97">
        <v>57.62</v>
      </c>
      <c r="M836" s="95" t="s">
        <v>1886</v>
      </c>
      <c r="N836" s="95" t="s">
        <v>31</v>
      </c>
      <c r="O836" s="95" t="s">
        <v>31</v>
      </c>
      <c r="P836" s="95" t="s">
        <v>2111</v>
      </c>
      <c r="Q836" s="95" t="s">
        <v>31</v>
      </c>
      <c r="R836" s="95" t="s">
        <v>2112</v>
      </c>
      <c r="S836" s="93">
        <v>43008</v>
      </c>
      <c r="T836" s="93">
        <v>43008</v>
      </c>
      <c r="U836" s="95" t="s">
        <v>2043</v>
      </c>
      <c r="V836" s="95" t="s">
        <v>31</v>
      </c>
    </row>
    <row r="837" spans="1:22" ht="15.75" x14ac:dyDescent="0.3">
      <c r="A837" s="95" t="s">
        <v>370</v>
      </c>
      <c r="B837" s="95" t="s">
        <v>2032</v>
      </c>
      <c r="C837" s="95" t="s">
        <v>1879</v>
      </c>
      <c r="D837" s="95" t="s">
        <v>1880</v>
      </c>
      <c r="E837" s="95" t="s">
        <v>2038</v>
      </c>
      <c r="F837" s="95" t="s">
        <v>2070</v>
      </c>
      <c r="G837" s="95" t="s">
        <v>31</v>
      </c>
      <c r="H837" s="95" t="s">
        <v>1883</v>
      </c>
      <c r="I837" s="95" t="s">
        <v>1880</v>
      </c>
      <c r="J837" s="95" t="s">
        <v>1884</v>
      </c>
      <c r="K837" s="95" t="s">
        <v>1885</v>
      </c>
      <c r="L837" s="97">
        <v>56.96</v>
      </c>
      <c r="M837" s="95" t="s">
        <v>1886</v>
      </c>
      <c r="N837" s="95" t="s">
        <v>2216</v>
      </c>
      <c r="O837" s="95" t="s">
        <v>31</v>
      </c>
      <c r="P837" s="95" t="s">
        <v>2072</v>
      </c>
      <c r="Q837" s="95" t="s">
        <v>31</v>
      </c>
      <c r="R837" s="95" t="s">
        <v>2217</v>
      </c>
      <c r="S837" s="93">
        <v>42825</v>
      </c>
      <c r="T837" s="93">
        <v>42825</v>
      </c>
      <c r="U837" s="95" t="s">
        <v>2061</v>
      </c>
      <c r="V837" s="95" t="s">
        <v>31</v>
      </c>
    </row>
    <row r="838" spans="1:22" ht="15.75" x14ac:dyDescent="0.3">
      <c r="A838" s="95" t="s">
        <v>370</v>
      </c>
      <c r="B838" s="95" t="s">
        <v>2032</v>
      </c>
      <c r="C838" s="95" t="s">
        <v>1879</v>
      </c>
      <c r="D838" s="95" t="s">
        <v>1880</v>
      </c>
      <c r="E838" s="95" t="s">
        <v>2038</v>
      </c>
      <c r="F838" s="95" t="s">
        <v>2070</v>
      </c>
      <c r="G838" s="95" t="s">
        <v>31</v>
      </c>
      <c r="H838" s="95" t="s">
        <v>1883</v>
      </c>
      <c r="I838" s="95" t="s">
        <v>1880</v>
      </c>
      <c r="J838" s="95" t="s">
        <v>1884</v>
      </c>
      <c r="K838" s="95" t="s">
        <v>1885</v>
      </c>
      <c r="L838" s="96">
        <v>103083.28</v>
      </c>
      <c r="M838" s="95" t="s">
        <v>1886</v>
      </c>
      <c r="N838" s="95" t="s">
        <v>2376</v>
      </c>
      <c r="O838" s="95" t="s">
        <v>31</v>
      </c>
      <c r="P838" s="95" t="s">
        <v>2072</v>
      </c>
      <c r="Q838" s="95" t="s">
        <v>31</v>
      </c>
      <c r="R838" s="95" t="s">
        <v>2377</v>
      </c>
      <c r="S838" s="93">
        <v>42004</v>
      </c>
      <c r="T838" s="93">
        <v>42004</v>
      </c>
      <c r="U838" s="95" t="s">
        <v>2037</v>
      </c>
      <c r="V838" s="95" t="s">
        <v>31</v>
      </c>
    </row>
    <row r="839" spans="1:22" ht="15.75" x14ac:dyDescent="0.3">
      <c r="A839" s="95" t="s">
        <v>370</v>
      </c>
      <c r="B839" s="95" t="s">
        <v>2032</v>
      </c>
      <c r="C839" s="95" t="s">
        <v>1879</v>
      </c>
      <c r="D839" s="95" t="s">
        <v>1880</v>
      </c>
      <c r="E839" s="95" t="s">
        <v>2038</v>
      </c>
      <c r="F839" s="95" t="s">
        <v>2070</v>
      </c>
      <c r="G839" s="95" t="s">
        <v>31</v>
      </c>
      <c r="H839" s="95" t="s">
        <v>1883</v>
      </c>
      <c r="I839" s="95" t="s">
        <v>1880</v>
      </c>
      <c r="J839" s="95" t="s">
        <v>1884</v>
      </c>
      <c r="K839" s="95" t="s">
        <v>1885</v>
      </c>
      <c r="L839" s="96">
        <v>-1.79</v>
      </c>
      <c r="M839" s="95" t="s">
        <v>1886</v>
      </c>
      <c r="N839" s="95" t="s">
        <v>2376</v>
      </c>
      <c r="O839" s="95" t="s">
        <v>31</v>
      </c>
      <c r="P839" s="95" t="s">
        <v>2072</v>
      </c>
      <c r="Q839" s="95" t="s">
        <v>31</v>
      </c>
      <c r="R839" s="95" t="s">
        <v>2377</v>
      </c>
      <c r="S839" s="93">
        <v>42308</v>
      </c>
      <c r="T839" s="93">
        <v>42308</v>
      </c>
      <c r="U839" s="95" t="s">
        <v>2037</v>
      </c>
      <c r="V839" s="95" t="s">
        <v>31</v>
      </c>
    </row>
    <row r="840" spans="1:22" ht="15.75" x14ac:dyDescent="0.3">
      <c r="A840" s="95" t="s">
        <v>370</v>
      </c>
      <c r="B840" s="95" t="s">
        <v>2032</v>
      </c>
      <c r="C840" s="95" t="s">
        <v>1879</v>
      </c>
      <c r="D840" s="95" t="s">
        <v>1880</v>
      </c>
      <c r="E840" s="95" t="s">
        <v>2038</v>
      </c>
      <c r="F840" s="95" t="s">
        <v>2070</v>
      </c>
      <c r="G840" s="95" t="s">
        <v>31</v>
      </c>
      <c r="H840" s="95" t="s">
        <v>1883</v>
      </c>
      <c r="I840" s="95" t="s">
        <v>1880</v>
      </c>
      <c r="J840" s="95" t="s">
        <v>1884</v>
      </c>
      <c r="K840" s="95" t="s">
        <v>1885</v>
      </c>
      <c r="L840" s="96">
        <v>3560.02</v>
      </c>
      <c r="M840" s="95" t="s">
        <v>1886</v>
      </c>
      <c r="N840" s="95" t="s">
        <v>2378</v>
      </c>
      <c r="O840" s="95" t="s">
        <v>31</v>
      </c>
      <c r="P840" s="95" t="s">
        <v>2072</v>
      </c>
      <c r="Q840" s="95" t="s">
        <v>31</v>
      </c>
      <c r="R840" s="95" t="s">
        <v>2379</v>
      </c>
      <c r="S840" s="93">
        <v>42490</v>
      </c>
      <c r="T840" s="93">
        <v>42490</v>
      </c>
      <c r="U840" s="95" t="s">
        <v>2061</v>
      </c>
      <c r="V840" s="95" t="s">
        <v>31</v>
      </c>
    </row>
    <row r="841" spans="1:22" ht="15.75" x14ac:dyDescent="0.3">
      <c r="A841" s="95" t="s">
        <v>370</v>
      </c>
      <c r="B841" s="95" t="s">
        <v>2032</v>
      </c>
      <c r="C841" s="95" t="s">
        <v>1879</v>
      </c>
      <c r="D841" s="95" t="s">
        <v>1880</v>
      </c>
      <c r="E841" s="95" t="s">
        <v>2038</v>
      </c>
      <c r="F841" s="95" t="s">
        <v>2070</v>
      </c>
      <c r="G841" s="95" t="s">
        <v>31</v>
      </c>
      <c r="H841" s="95" t="s">
        <v>1883</v>
      </c>
      <c r="I841" s="95" t="s">
        <v>1880</v>
      </c>
      <c r="J841" s="95" t="s">
        <v>1884</v>
      </c>
      <c r="K841" s="95" t="s">
        <v>1885</v>
      </c>
      <c r="L841" s="96">
        <v>9.24</v>
      </c>
      <c r="M841" s="95" t="s">
        <v>1886</v>
      </c>
      <c r="N841" s="95" t="s">
        <v>2378</v>
      </c>
      <c r="O841" s="95" t="s">
        <v>31</v>
      </c>
      <c r="P841" s="95" t="s">
        <v>2072</v>
      </c>
      <c r="Q841" s="95" t="s">
        <v>31</v>
      </c>
      <c r="R841" s="95" t="s">
        <v>2379</v>
      </c>
      <c r="S841" s="93">
        <v>42521</v>
      </c>
      <c r="T841" s="93">
        <v>42521</v>
      </c>
      <c r="U841" s="95" t="s">
        <v>2061</v>
      </c>
      <c r="V841" s="95" t="s">
        <v>31</v>
      </c>
    </row>
    <row r="842" spans="1:22" ht="15.75" x14ac:dyDescent="0.3">
      <c r="A842" s="95" t="s">
        <v>370</v>
      </c>
      <c r="B842" s="95" t="s">
        <v>2032</v>
      </c>
      <c r="C842" s="95" t="s">
        <v>1879</v>
      </c>
      <c r="D842" s="95" t="s">
        <v>1880</v>
      </c>
      <c r="E842" s="95" t="s">
        <v>2038</v>
      </c>
      <c r="F842" s="95" t="s">
        <v>2070</v>
      </c>
      <c r="G842" s="95" t="s">
        <v>31</v>
      </c>
      <c r="H842" s="95" t="s">
        <v>1883</v>
      </c>
      <c r="I842" s="95" t="s">
        <v>1880</v>
      </c>
      <c r="J842" s="95" t="s">
        <v>1884</v>
      </c>
      <c r="K842" s="95" t="s">
        <v>1885</v>
      </c>
      <c r="L842" s="96">
        <v>23.55</v>
      </c>
      <c r="M842" s="95" t="s">
        <v>1886</v>
      </c>
      <c r="N842" s="95" t="s">
        <v>2378</v>
      </c>
      <c r="O842" s="95" t="s">
        <v>31</v>
      </c>
      <c r="P842" s="95" t="s">
        <v>2072</v>
      </c>
      <c r="Q842" s="95" t="s">
        <v>31</v>
      </c>
      <c r="R842" s="95" t="s">
        <v>2379</v>
      </c>
      <c r="S842" s="93">
        <v>42551</v>
      </c>
      <c r="T842" s="93">
        <v>42551</v>
      </c>
      <c r="U842" s="95" t="s">
        <v>2061</v>
      </c>
      <c r="V842" s="95" t="s">
        <v>31</v>
      </c>
    </row>
    <row r="843" spans="1:22" ht="15.75" x14ac:dyDescent="0.3">
      <c r="A843" s="95" t="s">
        <v>370</v>
      </c>
      <c r="B843" s="95" t="s">
        <v>2032</v>
      </c>
      <c r="C843" s="95" t="s">
        <v>1879</v>
      </c>
      <c r="D843" s="95" t="s">
        <v>1880</v>
      </c>
      <c r="E843" s="95" t="s">
        <v>2038</v>
      </c>
      <c r="F843" s="95" t="s">
        <v>2070</v>
      </c>
      <c r="G843" s="95" t="s">
        <v>31</v>
      </c>
      <c r="H843" s="95" t="s">
        <v>1883</v>
      </c>
      <c r="I843" s="95" t="s">
        <v>1880</v>
      </c>
      <c r="J843" s="95" t="s">
        <v>1884</v>
      </c>
      <c r="K843" s="95" t="s">
        <v>1885</v>
      </c>
      <c r="L843" s="96">
        <v>0.12</v>
      </c>
      <c r="M843" s="95" t="s">
        <v>1886</v>
      </c>
      <c r="N843" s="95" t="s">
        <v>2378</v>
      </c>
      <c r="O843" s="95" t="s">
        <v>31</v>
      </c>
      <c r="P843" s="95" t="s">
        <v>2072</v>
      </c>
      <c r="Q843" s="95" t="s">
        <v>31</v>
      </c>
      <c r="R843" s="95" t="s">
        <v>2379</v>
      </c>
      <c r="S843" s="93">
        <v>42582</v>
      </c>
      <c r="T843" s="93">
        <v>42582</v>
      </c>
      <c r="U843" s="95" t="s">
        <v>2061</v>
      </c>
      <c r="V843" s="95" t="s">
        <v>31</v>
      </c>
    </row>
    <row r="844" spans="1:22" ht="15.75" x14ac:dyDescent="0.3">
      <c r="A844" s="95" t="s">
        <v>370</v>
      </c>
      <c r="B844" s="95" t="s">
        <v>2032</v>
      </c>
      <c r="C844" s="95" t="s">
        <v>1879</v>
      </c>
      <c r="D844" s="95" t="s">
        <v>1880</v>
      </c>
      <c r="E844" s="95" t="s">
        <v>2038</v>
      </c>
      <c r="F844" s="95" t="s">
        <v>2070</v>
      </c>
      <c r="G844" s="95" t="s">
        <v>31</v>
      </c>
      <c r="H844" s="95" t="s">
        <v>1883</v>
      </c>
      <c r="I844" s="95" t="s">
        <v>1880</v>
      </c>
      <c r="J844" s="95" t="s">
        <v>1884</v>
      </c>
      <c r="K844" s="95" t="s">
        <v>1885</v>
      </c>
      <c r="L844" s="96">
        <v>89.47</v>
      </c>
      <c r="M844" s="95" t="s">
        <v>1886</v>
      </c>
      <c r="N844" s="95" t="s">
        <v>2378</v>
      </c>
      <c r="O844" s="95" t="s">
        <v>31</v>
      </c>
      <c r="P844" s="95" t="s">
        <v>2072</v>
      </c>
      <c r="Q844" s="95" t="s">
        <v>31</v>
      </c>
      <c r="R844" s="95" t="s">
        <v>2379</v>
      </c>
      <c r="S844" s="93">
        <v>42613</v>
      </c>
      <c r="T844" s="93">
        <v>42613</v>
      </c>
      <c r="U844" s="95" t="s">
        <v>2061</v>
      </c>
      <c r="V844" s="95" t="s">
        <v>31</v>
      </c>
    </row>
    <row r="845" spans="1:22" ht="15.75" x14ac:dyDescent="0.3">
      <c r="A845" s="95" t="s">
        <v>370</v>
      </c>
      <c r="B845" s="95" t="s">
        <v>2032</v>
      </c>
      <c r="C845" s="95" t="s">
        <v>1879</v>
      </c>
      <c r="D845" s="95" t="s">
        <v>1880</v>
      </c>
      <c r="E845" s="95" t="s">
        <v>2038</v>
      </c>
      <c r="F845" s="95" t="s">
        <v>2070</v>
      </c>
      <c r="G845" s="95" t="s">
        <v>31</v>
      </c>
      <c r="H845" s="95" t="s">
        <v>1883</v>
      </c>
      <c r="I845" s="95" t="s">
        <v>1880</v>
      </c>
      <c r="J845" s="95" t="s">
        <v>1884</v>
      </c>
      <c r="K845" s="95" t="s">
        <v>1885</v>
      </c>
      <c r="L845" s="97">
        <v>54.88</v>
      </c>
      <c r="M845" s="95" t="s">
        <v>1886</v>
      </c>
      <c r="N845" s="95" t="s">
        <v>2360</v>
      </c>
      <c r="O845" s="95" t="s">
        <v>31</v>
      </c>
      <c r="P845" s="95" t="s">
        <v>2072</v>
      </c>
      <c r="Q845" s="95" t="s">
        <v>31</v>
      </c>
      <c r="R845" s="95" t="s">
        <v>2361</v>
      </c>
      <c r="S845" s="93">
        <v>42855</v>
      </c>
      <c r="T845" s="93">
        <v>42855</v>
      </c>
      <c r="U845" s="95" t="s">
        <v>2061</v>
      </c>
      <c r="V845" s="95" t="s">
        <v>31</v>
      </c>
    </row>
    <row r="846" spans="1:22" ht="15.75" x14ac:dyDescent="0.3">
      <c r="A846" s="95" t="s">
        <v>370</v>
      </c>
      <c r="B846" s="95" t="s">
        <v>2032</v>
      </c>
      <c r="C846" s="95" t="s">
        <v>1879</v>
      </c>
      <c r="D846" s="95" t="s">
        <v>1880</v>
      </c>
      <c r="E846" s="95" t="s">
        <v>2038</v>
      </c>
      <c r="F846" s="95" t="s">
        <v>2070</v>
      </c>
      <c r="G846" s="95" t="s">
        <v>31</v>
      </c>
      <c r="H846" s="95" t="s">
        <v>1883</v>
      </c>
      <c r="I846" s="95" t="s">
        <v>1880</v>
      </c>
      <c r="J846" s="95" t="s">
        <v>1884</v>
      </c>
      <c r="K846" s="95" t="s">
        <v>1885</v>
      </c>
      <c r="L846" s="97">
        <v>54.88</v>
      </c>
      <c r="M846" s="95" t="s">
        <v>1886</v>
      </c>
      <c r="N846" s="95" t="s">
        <v>2360</v>
      </c>
      <c r="O846" s="95" t="s">
        <v>31</v>
      </c>
      <c r="P846" s="95" t="s">
        <v>2072</v>
      </c>
      <c r="Q846" s="95" t="s">
        <v>31</v>
      </c>
      <c r="R846" s="95" t="s">
        <v>2361</v>
      </c>
      <c r="S846" s="93">
        <v>42916</v>
      </c>
      <c r="T846" s="93">
        <v>42916</v>
      </c>
      <c r="U846" s="95" t="s">
        <v>2061</v>
      </c>
      <c r="V846" s="95" t="s">
        <v>31</v>
      </c>
    </row>
    <row r="847" spans="1:22" ht="15.75" x14ac:dyDescent="0.3">
      <c r="A847" s="95" t="s">
        <v>370</v>
      </c>
      <c r="B847" s="95" t="s">
        <v>2032</v>
      </c>
      <c r="C847" s="95" t="s">
        <v>1879</v>
      </c>
      <c r="D847" s="95" t="s">
        <v>1880</v>
      </c>
      <c r="E847" s="95" t="s">
        <v>2038</v>
      </c>
      <c r="F847" s="95" t="s">
        <v>2104</v>
      </c>
      <c r="G847" s="95" t="s">
        <v>31</v>
      </c>
      <c r="H847" s="95" t="s">
        <v>1883</v>
      </c>
      <c r="I847" s="95" t="s">
        <v>1880</v>
      </c>
      <c r="J847" s="95" t="s">
        <v>1884</v>
      </c>
      <c r="K847" s="95" t="s">
        <v>1885</v>
      </c>
      <c r="L847" s="97">
        <v>54.22</v>
      </c>
      <c r="M847" s="95" t="s">
        <v>1886</v>
      </c>
      <c r="N847" s="95" t="s">
        <v>2127</v>
      </c>
      <c r="O847" s="95" t="s">
        <v>31</v>
      </c>
      <c r="P847" s="95" t="s">
        <v>2106</v>
      </c>
      <c r="Q847" s="95" t="s">
        <v>31</v>
      </c>
      <c r="R847" s="95" t="s">
        <v>2128</v>
      </c>
      <c r="S847" s="93">
        <v>42947</v>
      </c>
      <c r="T847" s="93">
        <v>42947</v>
      </c>
      <c r="U847" s="95" t="s">
        <v>2043</v>
      </c>
      <c r="V847" s="95" t="s">
        <v>31</v>
      </c>
    </row>
    <row r="848" spans="1:22" ht="15.75" x14ac:dyDescent="0.3">
      <c r="A848" s="95" t="s">
        <v>370</v>
      </c>
      <c r="B848" s="95" t="s">
        <v>2032</v>
      </c>
      <c r="C848" s="95" t="s">
        <v>1879</v>
      </c>
      <c r="D848" s="95" t="s">
        <v>1880</v>
      </c>
      <c r="E848" s="95" t="s">
        <v>2038</v>
      </c>
      <c r="F848" s="95" t="s">
        <v>2104</v>
      </c>
      <c r="G848" s="95" t="s">
        <v>31</v>
      </c>
      <c r="H848" s="95" t="s">
        <v>1883</v>
      </c>
      <c r="I848" s="95" t="s">
        <v>1880</v>
      </c>
      <c r="J848" s="95" t="s">
        <v>1884</v>
      </c>
      <c r="K848" s="95" t="s">
        <v>1885</v>
      </c>
      <c r="L848" s="97">
        <v>54.22</v>
      </c>
      <c r="M848" s="95" t="s">
        <v>1886</v>
      </c>
      <c r="N848" s="95" t="s">
        <v>2129</v>
      </c>
      <c r="O848" s="95" t="s">
        <v>31</v>
      </c>
      <c r="P848" s="95" t="s">
        <v>2106</v>
      </c>
      <c r="Q848" s="95" t="s">
        <v>31</v>
      </c>
      <c r="R848" s="95" t="s">
        <v>2130</v>
      </c>
      <c r="S848" s="93">
        <v>42947</v>
      </c>
      <c r="T848" s="93">
        <v>42947</v>
      </c>
      <c r="U848" s="95" t="s">
        <v>2043</v>
      </c>
      <c r="V848" s="95" t="s">
        <v>31</v>
      </c>
    </row>
    <row r="849" spans="1:22" ht="15.75" x14ac:dyDescent="0.3">
      <c r="A849" s="95" t="s">
        <v>370</v>
      </c>
      <c r="B849" s="95" t="s">
        <v>2032</v>
      </c>
      <c r="C849" s="95" t="s">
        <v>1879</v>
      </c>
      <c r="D849" s="95" t="s">
        <v>1880</v>
      </c>
      <c r="E849" s="95" t="s">
        <v>2038</v>
      </c>
      <c r="F849" s="95" t="s">
        <v>2104</v>
      </c>
      <c r="G849" s="95" t="s">
        <v>31</v>
      </c>
      <c r="H849" s="95" t="s">
        <v>1883</v>
      </c>
      <c r="I849" s="95" t="s">
        <v>1880</v>
      </c>
      <c r="J849" s="95" t="s">
        <v>1884</v>
      </c>
      <c r="K849" s="95" t="s">
        <v>1885</v>
      </c>
      <c r="L849" s="97">
        <v>54.22</v>
      </c>
      <c r="M849" s="95" t="s">
        <v>1886</v>
      </c>
      <c r="N849" s="95" t="s">
        <v>2133</v>
      </c>
      <c r="O849" s="95" t="s">
        <v>31</v>
      </c>
      <c r="P849" s="95" t="s">
        <v>2106</v>
      </c>
      <c r="Q849" s="95" t="s">
        <v>31</v>
      </c>
      <c r="R849" s="95" t="s">
        <v>2134</v>
      </c>
      <c r="S849" s="93">
        <v>42947</v>
      </c>
      <c r="T849" s="93">
        <v>42947</v>
      </c>
      <c r="U849" s="95" t="s">
        <v>2043</v>
      </c>
      <c r="V849" s="95" t="s">
        <v>31</v>
      </c>
    </row>
    <row r="850" spans="1:22" ht="15.75" x14ac:dyDescent="0.3">
      <c r="A850" s="95" t="s">
        <v>370</v>
      </c>
      <c r="B850" s="95" t="s">
        <v>2032</v>
      </c>
      <c r="C850" s="95" t="s">
        <v>1879</v>
      </c>
      <c r="D850" s="95" t="s">
        <v>1880</v>
      </c>
      <c r="E850" s="95" t="s">
        <v>2038</v>
      </c>
      <c r="F850" s="95" t="s">
        <v>2104</v>
      </c>
      <c r="G850" s="95" t="s">
        <v>31</v>
      </c>
      <c r="H850" s="95" t="s">
        <v>1883</v>
      </c>
      <c r="I850" s="95" t="s">
        <v>1880</v>
      </c>
      <c r="J850" s="95" t="s">
        <v>1884</v>
      </c>
      <c r="K850" s="95" t="s">
        <v>1885</v>
      </c>
      <c r="L850" s="97">
        <v>54.22</v>
      </c>
      <c r="M850" s="95" t="s">
        <v>1886</v>
      </c>
      <c r="N850" s="95" t="s">
        <v>2135</v>
      </c>
      <c r="O850" s="95" t="s">
        <v>31</v>
      </c>
      <c r="P850" s="95" t="s">
        <v>2106</v>
      </c>
      <c r="Q850" s="95" t="s">
        <v>31</v>
      </c>
      <c r="R850" s="95" t="s">
        <v>2136</v>
      </c>
      <c r="S850" s="93">
        <v>42947</v>
      </c>
      <c r="T850" s="93">
        <v>42947</v>
      </c>
      <c r="U850" s="95" t="s">
        <v>2043</v>
      </c>
      <c r="V850" s="95" t="s">
        <v>31</v>
      </c>
    </row>
    <row r="851" spans="1:22" ht="15.75" x14ac:dyDescent="0.3">
      <c r="A851" s="95" t="s">
        <v>370</v>
      </c>
      <c r="B851" s="95" t="s">
        <v>2032</v>
      </c>
      <c r="C851" s="95" t="s">
        <v>1879</v>
      </c>
      <c r="D851" s="95" t="s">
        <v>1880</v>
      </c>
      <c r="E851" s="95" t="s">
        <v>2038</v>
      </c>
      <c r="F851" s="95" t="s">
        <v>2070</v>
      </c>
      <c r="G851" s="95" t="s">
        <v>31</v>
      </c>
      <c r="H851" s="95" t="s">
        <v>1883</v>
      </c>
      <c r="I851" s="95" t="s">
        <v>1880</v>
      </c>
      <c r="J851" s="95" t="s">
        <v>1884</v>
      </c>
      <c r="K851" s="95" t="s">
        <v>1885</v>
      </c>
      <c r="L851" s="96">
        <v>4508.22</v>
      </c>
      <c r="M851" s="95" t="s">
        <v>1886</v>
      </c>
      <c r="N851" s="95" t="s">
        <v>2380</v>
      </c>
      <c r="O851" s="95" t="s">
        <v>31</v>
      </c>
      <c r="P851" s="95" t="s">
        <v>2072</v>
      </c>
      <c r="Q851" s="95" t="s">
        <v>31</v>
      </c>
      <c r="R851" s="95" t="s">
        <v>2381</v>
      </c>
      <c r="S851" s="93">
        <v>42490</v>
      </c>
      <c r="T851" s="93">
        <v>42490</v>
      </c>
      <c r="U851" s="95" t="s">
        <v>2061</v>
      </c>
      <c r="V851" s="95" t="s">
        <v>31</v>
      </c>
    </row>
    <row r="852" spans="1:22" ht="15.75" x14ac:dyDescent="0.3">
      <c r="A852" s="95" t="s">
        <v>370</v>
      </c>
      <c r="B852" s="95" t="s">
        <v>2032</v>
      </c>
      <c r="C852" s="95" t="s">
        <v>1879</v>
      </c>
      <c r="D852" s="95" t="s">
        <v>1880</v>
      </c>
      <c r="E852" s="95" t="s">
        <v>2038</v>
      </c>
      <c r="F852" s="95" t="s">
        <v>2070</v>
      </c>
      <c r="G852" s="95" t="s">
        <v>31</v>
      </c>
      <c r="H852" s="95" t="s">
        <v>1883</v>
      </c>
      <c r="I852" s="95" t="s">
        <v>1880</v>
      </c>
      <c r="J852" s="95" t="s">
        <v>1884</v>
      </c>
      <c r="K852" s="95" t="s">
        <v>1885</v>
      </c>
      <c r="L852" s="96">
        <v>11.64</v>
      </c>
      <c r="M852" s="95" t="s">
        <v>1886</v>
      </c>
      <c r="N852" s="95" t="s">
        <v>2380</v>
      </c>
      <c r="O852" s="95" t="s">
        <v>31</v>
      </c>
      <c r="P852" s="95" t="s">
        <v>2072</v>
      </c>
      <c r="Q852" s="95" t="s">
        <v>31</v>
      </c>
      <c r="R852" s="95" t="s">
        <v>2381</v>
      </c>
      <c r="S852" s="93">
        <v>42521</v>
      </c>
      <c r="T852" s="93">
        <v>42521</v>
      </c>
      <c r="U852" s="95" t="s">
        <v>2061</v>
      </c>
      <c r="V852" s="95" t="s">
        <v>31</v>
      </c>
    </row>
    <row r="853" spans="1:22" ht="15.75" x14ac:dyDescent="0.3">
      <c r="A853" s="95" t="s">
        <v>370</v>
      </c>
      <c r="B853" s="95" t="s">
        <v>2032</v>
      </c>
      <c r="C853" s="95" t="s">
        <v>1879</v>
      </c>
      <c r="D853" s="95" t="s">
        <v>1880</v>
      </c>
      <c r="E853" s="95" t="s">
        <v>2038</v>
      </c>
      <c r="F853" s="95" t="s">
        <v>2070</v>
      </c>
      <c r="G853" s="95" t="s">
        <v>31</v>
      </c>
      <c r="H853" s="95" t="s">
        <v>1883</v>
      </c>
      <c r="I853" s="95" t="s">
        <v>1880</v>
      </c>
      <c r="J853" s="95" t="s">
        <v>1884</v>
      </c>
      <c r="K853" s="95" t="s">
        <v>1885</v>
      </c>
      <c r="L853" s="96">
        <v>29.84</v>
      </c>
      <c r="M853" s="95" t="s">
        <v>1886</v>
      </c>
      <c r="N853" s="95" t="s">
        <v>2380</v>
      </c>
      <c r="O853" s="95" t="s">
        <v>31</v>
      </c>
      <c r="P853" s="95" t="s">
        <v>2072</v>
      </c>
      <c r="Q853" s="95" t="s">
        <v>31</v>
      </c>
      <c r="R853" s="95" t="s">
        <v>2381</v>
      </c>
      <c r="S853" s="93">
        <v>42551</v>
      </c>
      <c r="T853" s="93">
        <v>42551</v>
      </c>
      <c r="U853" s="95" t="s">
        <v>2061</v>
      </c>
      <c r="V853" s="95" t="s">
        <v>31</v>
      </c>
    </row>
    <row r="854" spans="1:22" ht="15.75" x14ac:dyDescent="0.3">
      <c r="A854" s="95" t="s">
        <v>370</v>
      </c>
      <c r="B854" s="95" t="s">
        <v>2032</v>
      </c>
      <c r="C854" s="95" t="s">
        <v>1879</v>
      </c>
      <c r="D854" s="95" t="s">
        <v>1880</v>
      </c>
      <c r="E854" s="95" t="s">
        <v>2038</v>
      </c>
      <c r="F854" s="95" t="s">
        <v>2070</v>
      </c>
      <c r="G854" s="95" t="s">
        <v>31</v>
      </c>
      <c r="H854" s="95" t="s">
        <v>1883</v>
      </c>
      <c r="I854" s="95" t="s">
        <v>1880</v>
      </c>
      <c r="J854" s="95" t="s">
        <v>1884</v>
      </c>
      <c r="K854" s="95" t="s">
        <v>1885</v>
      </c>
      <c r="L854" s="96">
        <v>0.17</v>
      </c>
      <c r="M854" s="95" t="s">
        <v>1886</v>
      </c>
      <c r="N854" s="95" t="s">
        <v>2380</v>
      </c>
      <c r="O854" s="95" t="s">
        <v>31</v>
      </c>
      <c r="P854" s="95" t="s">
        <v>2072</v>
      </c>
      <c r="Q854" s="95" t="s">
        <v>31</v>
      </c>
      <c r="R854" s="95" t="s">
        <v>2381</v>
      </c>
      <c r="S854" s="93">
        <v>42582</v>
      </c>
      <c r="T854" s="93">
        <v>42582</v>
      </c>
      <c r="U854" s="95" t="s">
        <v>2061</v>
      </c>
      <c r="V854" s="95" t="s">
        <v>31</v>
      </c>
    </row>
    <row r="855" spans="1:22" ht="15.75" x14ac:dyDescent="0.3">
      <c r="A855" s="95" t="s">
        <v>370</v>
      </c>
      <c r="B855" s="95" t="s">
        <v>2032</v>
      </c>
      <c r="C855" s="95" t="s">
        <v>1879</v>
      </c>
      <c r="D855" s="95" t="s">
        <v>1880</v>
      </c>
      <c r="E855" s="95" t="s">
        <v>2038</v>
      </c>
      <c r="F855" s="95" t="s">
        <v>2070</v>
      </c>
      <c r="G855" s="95" t="s">
        <v>31</v>
      </c>
      <c r="H855" s="95" t="s">
        <v>1883</v>
      </c>
      <c r="I855" s="95" t="s">
        <v>1880</v>
      </c>
      <c r="J855" s="95" t="s">
        <v>1884</v>
      </c>
      <c r="K855" s="95" t="s">
        <v>1885</v>
      </c>
      <c r="L855" s="96">
        <v>113.33</v>
      </c>
      <c r="M855" s="95" t="s">
        <v>1886</v>
      </c>
      <c r="N855" s="95" t="s">
        <v>2380</v>
      </c>
      <c r="O855" s="95" t="s">
        <v>31</v>
      </c>
      <c r="P855" s="95" t="s">
        <v>2072</v>
      </c>
      <c r="Q855" s="95" t="s">
        <v>31</v>
      </c>
      <c r="R855" s="95" t="s">
        <v>2381</v>
      </c>
      <c r="S855" s="93">
        <v>42613</v>
      </c>
      <c r="T855" s="93">
        <v>42613</v>
      </c>
      <c r="U855" s="95" t="s">
        <v>2061</v>
      </c>
      <c r="V855" s="95" t="s">
        <v>31</v>
      </c>
    </row>
    <row r="856" spans="1:22" ht="15.75" x14ac:dyDescent="0.3">
      <c r="A856" s="95" t="s">
        <v>370</v>
      </c>
      <c r="B856" s="95" t="s">
        <v>2032</v>
      </c>
      <c r="C856" s="95" t="s">
        <v>1879</v>
      </c>
      <c r="D856" s="95" t="s">
        <v>1880</v>
      </c>
      <c r="E856" s="95" t="s">
        <v>2038</v>
      </c>
      <c r="F856" s="95" t="s">
        <v>2104</v>
      </c>
      <c r="G856" s="95" t="s">
        <v>31</v>
      </c>
      <c r="H856" s="95" t="s">
        <v>1883</v>
      </c>
      <c r="I856" s="95" t="s">
        <v>1880</v>
      </c>
      <c r="J856" s="95" t="s">
        <v>1884</v>
      </c>
      <c r="K856" s="95" t="s">
        <v>1885</v>
      </c>
      <c r="L856" s="97">
        <v>54.22</v>
      </c>
      <c r="M856" s="95" t="s">
        <v>1886</v>
      </c>
      <c r="N856" s="95" t="s">
        <v>2137</v>
      </c>
      <c r="O856" s="95" t="s">
        <v>31</v>
      </c>
      <c r="P856" s="95" t="s">
        <v>2106</v>
      </c>
      <c r="Q856" s="95" t="s">
        <v>31</v>
      </c>
      <c r="R856" s="95" t="s">
        <v>2138</v>
      </c>
      <c r="S856" s="93">
        <v>42947</v>
      </c>
      <c r="T856" s="93">
        <v>42947</v>
      </c>
      <c r="U856" s="95" t="s">
        <v>2043</v>
      </c>
      <c r="V856" s="95" t="s">
        <v>31</v>
      </c>
    </row>
    <row r="857" spans="1:22" ht="15.75" x14ac:dyDescent="0.3">
      <c r="A857" s="95" t="s">
        <v>370</v>
      </c>
      <c r="B857" s="95" t="s">
        <v>2032</v>
      </c>
      <c r="C857" s="95" t="s">
        <v>1879</v>
      </c>
      <c r="D857" s="95" t="s">
        <v>1880</v>
      </c>
      <c r="E857" s="95" t="s">
        <v>2038</v>
      </c>
      <c r="F857" s="95" t="s">
        <v>2070</v>
      </c>
      <c r="G857" s="95" t="s">
        <v>31</v>
      </c>
      <c r="H857" s="95" t="s">
        <v>1883</v>
      </c>
      <c r="I857" s="95" t="s">
        <v>1880</v>
      </c>
      <c r="J857" s="95" t="s">
        <v>1884</v>
      </c>
      <c r="K857" s="95" t="s">
        <v>1885</v>
      </c>
      <c r="L857" s="97">
        <v>53.93</v>
      </c>
      <c r="M857" s="95" t="s">
        <v>1886</v>
      </c>
      <c r="N857" s="95" t="s">
        <v>2113</v>
      </c>
      <c r="O857" s="95" t="s">
        <v>31</v>
      </c>
      <c r="P857" s="95" t="s">
        <v>2072</v>
      </c>
      <c r="Q857" s="95" t="s">
        <v>31</v>
      </c>
      <c r="R857" s="95" t="s">
        <v>2114</v>
      </c>
      <c r="S857" s="93">
        <v>42978</v>
      </c>
      <c r="T857" s="93">
        <v>42978</v>
      </c>
      <c r="U857" s="95" t="s">
        <v>2043</v>
      </c>
      <c r="V857" s="95" t="s">
        <v>31</v>
      </c>
    </row>
    <row r="858" spans="1:22" ht="15.75" x14ac:dyDescent="0.3">
      <c r="A858" s="95" t="s">
        <v>370</v>
      </c>
      <c r="B858" s="95" t="s">
        <v>2032</v>
      </c>
      <c r="C858" s="95" t="s">
        <v>1879</v>
      </c>
      <c r="D858" s="95" t="s">
        <v>1880</v>
      </c>
      <c r="E858" s="95" t="s">
        <v>2038</v>
      </c>
      <c r="F858" s="95" t="s">
        <v>2070</v>
      </c>
      <c r="G858" s="95" t="s">
        <v>31</v>
      </c>
      <c r="H858" s="95" t="s">
        <v>1883</v>
      </c>
      <c r="I858" s="95" t="s">
        <v>1880</v>
      </c>
      <c r="J858" s="95" t="s">
        <v>1884</v>
      </c>
      <c r="K858" s="95" t="s">
        <v>1885</v>
      </c>
      <c r="L858" s="97">
        <v>53.93</v>
      </c>
      <c r="M858" s="95" t="s">
        <v>1886</v>
      </c>
      <c r="N858" s="95" t="s">
        <v>2117</v>
      </c>
      <c r="O858" s="95" t="s">
        <v>31</v>
      </c>
      <c r="P858" s="95" t="s">
        <v>2072</v>
      </c>
      <c r="Q858" s="95" t="s">
        <v>31</v>
      </c>
      <c r="R858" s="95" t="s">
        <v>2118</v>
      </c>
      <c r="S858" s="93">
        <v>42978</v>
      </c>
      <c r="T858" s="93">
        <v>42978</v>
      </c>
      <c r="U858" s="95" t="s">
        <v>2043</v>
      </c>
      <c r="V858" s="95" t="s">
        <v>31</v>
      </c>
    </row>
    <row r="859" spans="1:22" ht="15.75" x14ac:dyDescent="0.3">
      <c r="A859" s="95" t="s">
        <v>370</v>
      </c>
      <c r="B859" s="95" t="s">
        <v>2032</v>
      </c>
      <c r="C859" s="95" t="s">
        <v>1879</v>
      </c>
      <c r="D859" s="95" t="s">
        <v>1880</v>
      </c>
      <c r="E859" s="95" t="s">
        <v>2038</v>
      </c>
      <c r="F859" s="95" t="s">
        <v>2070</v>
      </c>
      <c r="G859" s="95" t="s">
        <v>31</v>
      </c>
      <c r="H859" s="95" t="s">
        <v>1883</v>
      </c>
      <c r="I859" s="95" t="s">
        <v>1880</v>
      </c>
      <c r="J859" s="95" t="s">
        <v>1884</v>
      </c>
      <c r="K859" s="95" t="s">
        <v>1885</v>
      </c>
      <c r="L859" s="97">
        <v>53.93</v>
      </c>
      <c r="M859" s="95" t="s">
        <v>1886</v>
      </c>
      <c r="N859" s="95" t="s">
        <v>2119</v>
      </c>
      <c r="O859" s="95" t="s">
        <v>31</v>
      </c>
      <c r="P859" s="95" t="s">
        <v>2072</v>
      </c>
      <c r="Q859" s="95" t="s">
        <v>31</v>
      </c>
      <c r="R859" s="95" t="s">
        <v>2120</v>
      </c>
      <c r="S859" s="93">
        <v>42978</v>
      </c>
      <c r="T859" s="93">
        <v>42978</v>
      </c>
      <c r="U859" s="95" t="s">
        <v>2043</v>
      </c>
      <c r="V859" s="95" t="s">
        <v>31</v>
      </c>
    </row>
    <row r="860" spans="1:22" ht="15.75" x14ac:dyDescent="0.3">
      <c r="A860" s="95" t="s">
        <v>370</v>
      </c>
      <c r="B860" s="95" t="s">
        <v>2032</v>
      </c>
      <c r="C860" s="95" t="s">
        <v>1879</v>
      </c>
      <c r="D860" s="95" t="s">
        <v>1880</v>
      </c>
      <c r="E860" s="95" t="s">
        <v>2038</v>
      </c>
      <c r="F860" s="95" t="s">
        <v>2070</v>
      </c>
      <c r="G860" s="95" t="s">
        <v>31</v>
      </c>
      <c r="H860" s="95" t="s">
        <v>1883</v>
      </c>
      <c r="I860" s="95" t="s">
        <v>1880</v>
      </c>
      <c r="J860" s="95" t="s">
        <v>1884</v>
      </c>
      <c r="K860" s="95" t="s">
        <v>1885</v>
      </c>
      <c r="L860" s="97">
        <v>53.93</v>
      </c>
      <c r="M860" s="95" t="s">
        <v>1886</v>
      </c>
      <c r="N860" s="95" t="s">
        <v>2121</v>
      </c>
      <c r="O860" s="95" t="s">
        <v>31</v>
      </c>
      <c r="P860" s="95" t="s">
        <v>2072</v>
      </c>
      <c r="Q860" s="95" t="s">
        <v>31</v>
      </c>
      <c r="R860" s="95" t="s">
        <v>2122</v>
      </c>
      <c r="S860" s="93">
        <v>42978</v>
      </c>
      <c r="T860" s="93">
        <v>42978</v>
      </c>
      <c r="U860" s="95" t="s">
        <v>2043</v>
      </c>
      <c r="V860" s="95" t="s">
        <v>31</v>
      </c>
    </row>
    <row r="861" spans="1:22" ht="15.75" x14ac:dyDescent="0.3">
      <c r="A861" s="95" t="s">
        <v>370</v>
      </c>
      <c r="B861" s="95" t="s">
        <v>2032</v>
      </c>
      <c r="C861" s="95" t="s">
        <v>1879</v>
      </c>
      <c r="D861" s="95" t="s">
        <v>1880</v>
      </c>
      <c r="E861" s="95" t="s">
        <v>2038</v>
      </c>
      <c r="F861" s="95" t="s">
        <v>2070</v>
      </c>
      <c r="G861" s="95" t="s">
        <v>31</v>
      </c>
      <c r="H861" s="95" t="s">
        <v>1883</v>
      </c>
      <c r="I861" s="95" t="s">
        <v>1880</v>
      </c>
      <c r="J861" s="95" t="s">
        <v>1884</v>
      </c>
      <c r="K861" s="95" t="s">
        <v>1885</v>
      </c>
      <c r="L861" s="97">
        <v>53.9</v>
      </c>
      <c r="M861" s="95" t="s">
        <v>1886</v>
      </c>
      <c r="N861" s="95" t="s">
        <v>2218</v>
      </c>
      <c r="O861" s="95" t="s">
        <v>31</v>
      </c>
      <c r="P861" s="95" t="s">
        <v>2072</v>
      </c>
      <c r="Q861" s="95" t="s">
        <v>31</v>
      </c>
      <c r="R861" s="95" t="s">
        <v>2219</v>
      </c>
      <c r="S861" s="93">
        <v>42825</v>
      </c>
      <c r="T861" s="93">
        <v>42825</v>
      </c>
      <c r="U861" s="95" t="s">
        <v>2061</v>
      </c>
      <c r="V861" s="95" t="s">
        <v>31</v>
      </c>
    </row>
    <row r="862" spans="1:22" ht="15.75" x14ac:dyDescent="0.3">
      <c r="A862" s="95" t="s">
        <v>370</v>
      </c>
      <c r="B862" s="95" t="s">
        <v>2032</v>
      </c>
      <c r="C862" s="95" t="s">
        <v>1879</v>
      </c>
      <c r="D862" s="95" t="s">
        <v>1880</v>
      </c>
      <c r="E862" s="95" t="s">
        <v>2038</v>
      </c>
      <c r="F862" s="95" t="s">
        <v>2070</v>
      </c>
      <c r="G862" s="95" t="s">
        <v>31</v>
      </c>
      <c r="H862" s="95" t="s">
        <v>1883</v>
      </c>
      <c r="I862" s="95" t="s">
        <v>1880</v>
      </c>
      <c r="J862" s="95" t="s">
        <v>1884</v>
      </c>
      <c r="K862" s="95" t="s">
        <v>1885</v>
      </c>
      <c r="L862" s="96">
        <v>250271.18</v>
      </c>
      <c r="M862" s="95" t="s">
        <v>1886</v>
      </c>
      <c r="N862" s="95" t="s">
        <v>2297</v>
      </c>
      <c r="O862" s="95" t="s">
        <v>31</v>
      </c>
      <c r="P862" s="95" t="s">
        <v>2072</v>
      </c>
      <c r="Q862" s="95" t="s">
        <v>31</v>
      </c>
      <c r="R862" s="95" t="s">
        <v>2298</v>
      </c>
      <c r="S862" s="93">
        <v>42643</v>
      </c>
      <c r="T862" s="93">
        <v>42643</v>
      </c>
      <c r="U862" s="95" t="s">
        <v>2296</v>
      </c>
      <c r="V862" s="95" t="s">
        <v>31</v>
      </c>
    </row>
    <row r="863" spans="1:22" ht="15.75" x14ac:dyDescent="0.3">
      <c r="A863" s="95" t="s">
        <v>370</v>
      </c>
      <c r="B863" s="95" t="s">
        <v>2032</v>
      </c>
      <c r="C863" s="95" t="s">
        <v>1879</v>
      </c>
      <c r="D863" s="95" t="s">
        <v>1880</v>
      </c>
      <c r="E863" s="95" t="s">
        <v>2033</v>
      </c>
      <c r="F863" s="95" t="s">
        <v>2034</v>
      </c>
      <c r="G863" s="95" t="s">
        <v>31</v>
      </c>
      <c r="H863" s="95" t="s">
        <v>1883</v>
      </c>
      <c r="I863" s="95" t="s">
        <v>1880</v>
      </c>
      <c r="J863" s="95" t="s">
        <v>1884</v>
      </c>
      <c r="K863" s="95" t="s">
        <v>1885</v>
      </c>
      <c r="L863" s="97">
        <v>53.76</v>
      </c>
      <c r="M863" s="95" t="s">
        <v>2002</v>
      </c>
      <c r="N863" s="95" t="s">
        <v>31</v>
      </c>
      <c r="O863" s="95" t="s">
        <v>31</v>
      </c>
      <c r="P863" s="95" t="s">
        <v>2035</v>
      </c>
      <c r="Q863" s="95" t="s">
        <v>31</v>
      </c>
      <c r="R863" s="95" t="s">
        <v>2166</v>
      </c>
      <c r="S863" s="93">
        <v>42916</v>
      </c>
      <c r="T863" s="93">
        <v>42916</v>
      </c>
      <c r="U863" s="95" t="s">
        <v>2043</v>
      </c>
      <c r="V863" s="95" t="s">
        <v>31</v>
      </c>
    </row>
    <row r="864" spans="1:22" ht="15.75" x14ac:dyDescent="0.3">
      <c r="A864" s="95" t="s">
        <v>370</v>
      </c>
      <c r="B864" s="95" t="s">
        <v>2032</v>
      </c>
      <c r="C864" s="95" t="s">
        <v>1879</v>
      </c>
      <c r="D864" s="95" t="s">
        <v>1880</v>
      </c>
      <c r="E864" s="95" t="s">
        <v>2038</v>
      </c>
      <c r="F864" s="95" t="s">
        <v>2054</v>
      </c>
      <c r="G864" s="95" t="s">
        <v>31</v>
      </c>
      <c r="H864" s="95" t="s">
        <v>1883</v>
      </c>
      <c r="I864" s="95" t="s">
        <v>1880</v>
      </c>
      <c r="J864" s="95" t="s">
        <v>1884</v>
      </c>
      <c r="K864" s="95" t="s">
        <v>1885</v>
      </c>
      <c r="L864" s="97">
        <v>52.91</v>
      </c>
      <c r="M864" s="95" t="s">
        <v>1886</v>
      </c>
      <c r="N864" s="95" t="s">
        <v>2078</v>
      </c>
      <c r="O864" s="95" t="s">
        <v>31</v>
      </c>
      <c r="P864" s="95" t="s">
        <v>2056</v>
      </c>
      <c r="Q864" s="95" t="s">
        <v>31</v>
      </c>
      <c r="R864" s="95" t="s">
        <v>2079</v>
      </c>
      <c r="S864" s="93">
        <v>42825</v>
      </c>
      <c r="T864" s="93">
        <v>42825</v>
      </c>
      <c r="U864" s="95" t="s">
        <v>2061</v>
      </c>
      <c r="V864" s="95" t="s">
        <v>31</v>
      </c>
    </row>
    <row r="865" spans="1:22" ht="15.75" x14ac:dyDescent="0.3">
      <c r="A865" s="95" t="s">
        <v>370</v>
      </c>
      <c r="B865" s="95" t="s">
        <v>2032</v>
      </c>
      <c r="C865" s="95" t="s">
        <v>1879</v>
      </c>
      <c r="D865" s="95" t="s">
        <v>1880</v>
      </c>
      <c r="E865" s="95" t="s">
        <v>2038</v>
      </c>
      <c r="F865" s="95" t="s">
        <v>2054</v>
      </c>
      <c r="G865" s="95" t="s">
        <v>31</v>
      </c>
      <c r="H865" s="95" t="s">
        <v>1883</v>
      </c>
      <c r="I865" s="95" t="s">
        <v>1880</v>
      </c>
      <c r="J865" s="95" t="s">
        <v>1884</v>
      </c>
      <c r="K865" s="95" t="s">
        <v>1885</v>
      </c>
      <c r="L865" s="97">
        <v>52.91</v>
      </c>
      <c r="M865" s="95" t="s">
        <v>1886</v>
      </c>
      <c r="N865" s="95" t="s">
        <v>2097</v>
      </c>
      <c r="O865" s="95" t="s">
        <v>31</v>
      </c>
      <c r="P865" s="95" t="s">
        <v>2056</v>
      </c>
      <c r="Q865" s="95" t="s">
        <v>31</v>
      </c>
      <c r="R865" s="95" t="s">
        <v>2098</v>
      </c>
      <c r="S865" s="93">
        <v>42825</v>
      </c>
      <c r="T865" s="93">
        <v>42825</v>
      </c>
      <c r="U865" s="95" t="s">
        <v>2061</v>
      </c>
      <c r="V865" s="95" t="s">
        <v>31</v>
      </c>
    </row>
    <row r="866" spans="1:22" ht="15.75" x14ac:dyDescent="0.3">
      <c r="A866" s="95" t="s">
        <v>370</v>
      </c>
      <c r="B866" s="95" t="s">
        <v>2032</v>
      </c>
      <c r="C866" s="95" t="s">
        <v>1879</v>
      </c>
      <c r="D866" s="95" t="s">
        <v>1880</v>
      </c>
      <c r="E866" s="95" t="s">
        <v>2038</v>
      </c>
      <c r="F866" s="95" t="s">
        <v>2070</v>
      </c>
      <c r="G866" s="95" t="s">
        <v>31</v>
      </c>
      <c r="H866" s="95" t="s">
        <v>1883</v>
      </c>
      <c r="I866" s="95" t="s">
        <v>1880</v>
      </c>
      <c r="J866" s="95" t="s">
        <v>1884</v>
      </c>
      <c r="K866" s="95" t="s">
        <v>1885</v>
      </c>
      <c r="L866" s="97">
        <v>51.81</v>
      </c>
      <c r="M866" s="95" t="s">
        <v>1886</v>
      </c>
      <c r="N866" s="95" t="s">
        <v>2356</v>
      </c>
      <c r="O866" s="95" t="s">
        <v>31</v>
      </c>
      <c r="P866" s="95" t="s">
        <v>2072</v>
      </c>
      <c r="Q866" s="95" t="s">
        <v>31</v>
      </c>
      <c r="R866" s="95" t="s">
        <v>2357</v>
      </c>
      <c r="S866" s="93">
        <v>42704</v>
      </c>
      <c r="T866" s="93">
        <v>42704</v>
      </c>
      <c r="U866" s="95" t="s">
        <v>2061</v>
      </c>
      <c r="V866" s="95" t="s">
        <v>31</v>
      </c>
    </row>
    <row r="867" spans="1:22" ht="15.75" x14ac:dyDescent="0.3">
      <c r="A867" s="95" t="s">
        <v>370</v>
      </c>
      <c r="B867" s="95" t="s">
        <v>2032</v>
      </c>
      <c r="C867" s="95" t="s">
        <v>1879</v>
      </c>
      <c r="D867" s="95" t="s">
        <v>1880</v>
      </c>
      <c r="E867" s="95" t="s">
        <v>2038</v>
      </c>
      <c r="F867" s="95" t="s">
        <v>2070</v>
      </c>
      <c r="G867" s="95" t="s">
        <v>31</v>
      </c>
      <c r="H867" s="95" t="s">
        <v>1883</v>
      </c>
      <c r="I867" s="95" t="s">
        <v>1880</v>
      </c>
      <c r="J867" s="95" t="s">
        <v>1884</v>
      </c>
      <c r="K867" s="95" t="s">
        <v>1885</v>
      </c>
      <c r="L867" s="96">
        <v>129330.21</v>
      </c>
      <c r="M867" s="95" t="s">
        <v>1886</v>
      </c>
      <c r="N867" s="95" t="s">
        <v>2262</v>
      </c>
      <c r="O867" s="95" t="s">
        <v>31</v>
      </c>
      <c r="P867" s="95" t="s">
        <v>2072</v>
      </c>
      <c r="Q867" s="95" t="s">
        <v>31</v>
      </c>
      <c r="R867" s="95" t="s">
        <v>2263</v>
      </c>
      <c r="S867" s="93">
        <v>42490</v>
      </c>
      <c r="T867" s="93">
        <v>42490</v>
      </c>
      <c r="U867" s="95" t="s">
        <v>2061</v>
      </c>
      <c r="V867" s="95" t="s">
        <v>31</v>
      </c>
    </row>
    <row r="868" spans="1:22" ht="15.75" x14ac:dyDescent="0.3">
      <c r="A868" s="95" t="s">
        <v>370</v>
      </c>
      <c r="B868" s="95" t="s">
        <v>2032</v>
      </c>
      <c r="C868" s="95" t="s">
        <v>1879</v>
      </c>
      <c r="D868" s="95" t="s">
        <v>1880</v>
      </c>
      <c r="E868" s="95" t="s">
        <v>2038</v>
      </c>
      <c r="F868" s="95" t="s">
        <v>2070</v>
      </c>
      <c r="G868" s="95" t="s">
        <v>31</v>
      </c>
      <c r="H868" s="95" t="s">
        <v>1883</v>
      </c>
      <c r="I868" s="95" t="s">
        <v>1880</v>
      </c>
      <c r="J868" s="95" t="s">
        <v>1884</v>
      </c>
      <c r="K868" s="95" t="s">
        <v>1885</v>
      </c>
      <c r="L868" s="96">
        <v>335.36</v>
      </c>
      <c r="M868" s="95" t="s">
        <v>1886</v>
      </c>
      <c r="N868" s="95" t="s">
        <v>2262</v>
      </c>
      <c r="O868" s="95" t="s">
        <v>31</v>
      </c>
      <c r="P868" s="95" t="s">
        <v>2072</v>
      </c>
      <c r="Q868" s="95" t="s">
        <v>31</v>
      </c>
      <c r="R868" s="95" t="s">
        <v>2263</v>
      </c>
      <c r="S868" s="93">
        <v>42521</v>
      </c>
      <c r="T868" s="93">
        <v>42521</v>
      </c>
      <c r="U868" s="95" t="s">
        <v>2061</v>
      </c>
      <c r="V868" s="95" t="s">
        <v>31</v>
      </c>
    </row>
    <row r="869" spans="1:22" ht="15.75" x14ac:dyDescent="0.3">
      <c r="A869" s="95" t="s">
        <v>370</v>
      </c>
      <c r="B869" s="95" t="s">
        <v>2032</v>
      </c>
      <c r="C869" s="95" t="s">
        <v>1879</v>
      </c>
      <c r="D869" s="95" t="s">
        <v>1880</v>
      </c>
      <c r="E869" s="95" t="s">
        <v>2038</v>
      </c>
      <c r="F869" s="95" t="s">
        <v>2070</v>
      </c>
      <c r="G869" s="95" t="s">
        <v>31</v>
      </c>
      <c r="H869" s="95" t="s">
        <v>1883</v>
      </c>
      <c r="I869" s="95" t="s">
        <v>1880</v>
      </c>
      <c r="J869" s="95" t="s">
        <v>1884</v>
      </c>
      <c r="K869" s="95" t="s">
        <v>1885</v>
      </c>
      <c r="L869" s="96">
        <v>855.61</v>
      </c>
      <c r="M869" s="95" t="s">
        <v>1886</v>
      </c>
      <c r="N869" s="95" t="s">
        <v>2262</v>
      </c>
      <c r="O869" s="95" t="s">
        <v>31</v>
      </c>
      <c r="P869" s="95" t="s">
        <v>2072</v>
      </c>
      <c r="Q869" s="95" t="s">
        <v>31</v>
      </c>
      <c r="R869" s="95" t="s">
        <v>2263</v>
      </c>
      <c r="S869" s="93">
        <v>42551</v>
      </c>
      <c r="T869" s="93">
        <v>42551</v>
      </c>
      <c r="U869" s="95" t="s">
        <v>2061</v>
      </c>
      <c r="V869" s="95" t="s">
        <v>31</v>
      </c>
    </row>
    <row r="870" spans="1:22" ht="15.75" x14ac:dyDescent="0.3">
      <c r="A870" s="95" t="s">
        <v>370</v>
      </c>
      <c r="B870" s="95" t="s">
        <v>2032</v>
      </c>
      <c r="C870" s="95" t="s">
        <v>1879</v>
      </c>
      <c r="D870" s="95" t="s">
        <v>1880</v>
      </c>
      <c r="E870" s="95" t="s">
        <v>2038</v>
      </c>
      <c r="F870" s="95" t="s">
        <v>2070</v>
      </c>
      <c r="G870" s="95" t="s">
        <v>31</v>
      </c>
      <c r="H870" s="95" t="s">
        <v>1883</v>
      </c>
      <c r="I870" s="95" t="s">
        <v>1880</v>
      </c>
      <c r="J870" s="95" t="s">
        <v>1884</v>
      </c>
      <c r="K870" s="95" t="s">
        <v>1885</v>
      </c>
      <c r="L870" s="96">
        <v>4.6100000000000003</v>
      </c>
      <c r="M870" s="95" t="s">
        <v>1886</v>
      </c>
      <c r="N870" s="95" t="s">
        <v>2262</v>
      </c>
      <c r="O870" s="95" t="s">
        <v>31</v>
      </c>
      <c r="P870" s="95" t="s">
        <v>2072</v>
      </c>
      <c r="Q870" s="95" t="s">
        <v>31</v>
      </c>
      <c r="R870" s="95" t="s">
        <v>2263</v>
      </c>
      <c r="S870" s="93">
        <v>42582</v>
      </c>
      <c r="T870" s="93">
        <v>42582</v>
      </c>
      <c r="U870" s="95" t="s">
        <v>2061</v>
      </c>
      <c r="V870" s="95" t="s">
        <v>31</v>
      </c>
    </row>
    <row r="871" spans="1:22" ht="15.75" x14ac:dyDescent="0.3">
      <c r="A871" s="95" t="s">
        <v>370</v>
      </c>
      <c r="B871" s="95" t="s">
        <v>2032</v>
      </c>
      <c r="C871" s="95" t="s">
        <v>1879</v>
      </c>
      <c r="D871" s="95" t="s">
        <v>1880</v>
      </c>
      <c r="E871" s="95" t="s">
        <v>2038</v>
      </c>
      <c r="F871" s="95" t="s">
        <v>2070</v>
      </c>
      <c r="G871" s="95" t="s">
        <v>31</v>
      </c>
      <c r="H871" s="95" t="s">
        <v>1883</v>
      </c>
      <c r="I871" s="95" t="s">
        <v>1880</v>
      </c>
      <c r="J871" s="95" t="s">
        <v>1884</v>
      </c>
      <c r="K871" s="95" t="s">
        <v>1885</v>
      </c>
      <c r="L871" s="96">
        <v>3250.66</v>
      </c>
      <c r="M871" s="95" t="s">
        <v>1886</v>
      </c>
      <c r="N871" s="95" t="s">
        <v>2262</v>
      </c>
      <c r="O871" s="95" t="s">
        <v>31</v>
      </c>
      <c r="P871" s="95" t="s">
        <v>2072</v>
      </c>
      <c r="Q871" s="95" t="s">
        <v>31</v>
      </c>
      <c r="R871" s="95" t="s">
        <v>2263</v>
      </c>
      <c r="S871" s="93">
        <v>42613</v>
      </c>
      <c r="T871" s="93">
        <v>42613</v>
      </c>
      <c r="U871" s="95" t="s">
        <v>2061</v>
      </c>
      <c r="V871" s="95" t="s">
        <v>31</v>
      </c>
    </row>
    <row r="872" spans="1:22" ht="15.75" x14ac:dyDescent="0.3">
      <c r="A872" s="95" t="s">
        <v>370</v>
      </c>
      <c r="B872" s="95" t="s">
        <v>2032</v>
      </c>
      <c r="C872" s="95" t="s">
        <v>1879</v>
      </c>
      <c r="D872" s="95" t="s">
        <v>1880</v>
      </c>
      <c r="E872" s="95" t="s">
        <v>2038</v>
      </c>
      <c r="F872" s="95" t="s">
        <v>2070</v>
      </c>
      <c r="G872" s="95" t="s">
        <v>31</v>
      </c>
      <c r="H872" s="95" t="s">
        <v>1883</v>
      </c>
      <c r="I872" s="95" t="s">
        <v>1880</v>
      </c>
      <c r="J872" s="95" t="s">
        <v>1884</v>
      </c>
      <c r="K872" s="95" t="s">
        <v>1885</v>
      </c>
      <c r="L872" s="97">
        <v>51.39</v>
      </c>
      <c r="M872" s="95" t="s">
        <v>1886</v>
      </c>
      <c r="N872" s="95" t="s">
        <v>2222</v>
      </c>
      <c r="O872" s="95" t="s">
        <v>31</v>
      </c>
      <c r="P872" s="95" t="s">
        <v>2072</v>
      </c>
      <c r="Q872" s="95" t="s">
        <v>31</v>
      </c>
      <c r="R872" s="95" t="s">
        <v>2223</v>
      </c>
      <c r="S872" s="93">
        <v>42735</v>
      </c>
      <c r="T872" s="93">
        <v>42735</v>
      </c>
      <c r="U872" s="95" t="s">
        <v>2061</v>
      </c>
      <c r="V872" s="95" t="s">
        <v>31</v>
      </c>
    </row>
    <row r="873" spans="1:22" ht="15.75" x14ac:dyDescent="0.3">
      <c r="A873" s="95" t="s">
        <v>370</v>
      </c>
      <c r="B873" s="95" t="s">
        <v>2032</v>
      </c>
      <c r="C873" s="95" t="s">
        <v>1879</v>
      </c>
      <c r="D873" s="95" t="s">
        <v>1880</v>
      </c>
      <c r="E873" s="95" t="s">
        <v>2038</v>
      </c>
      <c r="F873" s="95" t="s">
        <v>2051</v>
      </c>
      <c r="G873" s="95" t="s">
        <v>31</v>
      </c>
      <c r="H873" s="95" t="s">
        <v>1883</v>
      </c>
      <c r="I873" s="95" t="s">
        <v>1880</v>
      </c>
      <c r="J873" s="95" t="s">
        <v>1884</v>
      </c>
      <c r="K873" s="95" t="s">
        <v>1885</v>
      </c>
      <c r="L873" s="97">
        <v>51.26</v>
      </c>
      <c r="M873" s="95" t="s">
        <v>1886</v>
      </c>
      <c r="N873" s="95" t="s">
        <v>31</v>
      </c>
      <c r="O873" s="95" t="s">
        <v>31</v>
      </c>
      <c r="P873" s="95" t="s">
        <v>2052</v>
      </c>
      <c r="Q873" s="95" t="s">
        <v>31</v>
      </c>
      <c r="R873" s="95" t="s">
        <v>2224</v>
      </c>
      <c r="S873" s="93">
        <v>42735</v>
      </c>
      <c r="T873" s="93">
        <v>42735</v>
      </c>
      <c r="U873" s="95" t="s">
        <v>2061</v>
      </c>
      <c r="V873" s="95" t="s">
        <v>31</v>
      </c>
    </row>
    <row r="874" spans="1:22" ht="15.75" x14ac:dyDescent="0.3">
      <c r="A874" s="95" t="s">
        <v>370</v>
      </c>
      <c r="B874" s="95" t="s">
        <v>2032</v>
      </c>
      <c r="C874" s="95" t="s">
        <v>1879</v>
      </c>
      <c r="D874" s="95" t="s">
        <v>1880</v>
      </c>
      <c r="E874" s="95" t="s">
        <v>2038</v>
      </c>
      <c r="F874" s="95" t="s">
        <v>2070</v>
      </c>
      <c r="G874" s="95" t="s">
        <v>31</v>
      </c>
      <c r="H874" s="95" t="s">
        <v>1883</v>
      </c>
      <c r="I874" s="95" t="s">
        <v>1880</v>
      </c>
      <c r="J874" s="95" t="s">
        <v>1884</v>
      </c>
      <c r="K874" s="95" t="s">
        <v>1885</v>
      </c>
      <c r="L874" s="97">
        <v>50.87</v>
      </c>
      <c r="M874" s="95" t="s">
        <v>1886</v>
      </c>
      <c r="N874" s="95" t="s">
        <v>2113</v>
      </c>
      <c r="O874" s="95" t="s">
        <v>31</v>
      </c>
      <c r="P874" s="95" t="s">
        <v>2072</v>
      </c>
      <c r="Q874" s="95" t="s">
        <v>31</v>
      </c>
      <c r="R874" s="95" t="s">
        <v>2114</v>
      </c>
      <c r="S874" s="93">
        <v>43008</v>
      </c>
      <c r="T874" s="93">
        <v>43008</v>
      </c>
      <c r="U874" s="95" t="s">
        <v>2043</v>
      </c>
      <c r="V874" s="95" t="s">
        <v>31</v>
      </c>
    </row>
    <row r="875" spans="1:22" ht="15.75" x14ac:dyDescent="0.3">
      <c r="A875" s="95" t="s">
        <v>370</v>
      </c>
      <c r="B875" s="95" t="s">
        <v>2032</v>
      </c>
      <c r="C875" s="95" t="s">
        <v>1879</v>
      </c>
      <c r="D875" s="95" t="s">
        <v>1880</v>
      </c>
      <c r="E875" s="95" t="s">
        <v>2038</v>
      </c>
      <c r="F875" s="95" t="s">
        <v>2070</v>
      </c>
      <c r="G875" s="95" t="s">
        <v>31</v>
      </c>
      <c r="H875" s="95" t="s">
        <v>1883</v>
      </c>
      <c r="I875" s="95" t="s">
        <v>1880</v>
      </c>
      <c r="J875" s="95" t="s">
        <v>1884</v>
      </c>
      <c r="K875" s="95" t="s">
        <v>1885</v>
      </c>
      <c r="L875" s="97">
        <v>50.87</v>
      </c>
      <c r="M875" s="95" t="s">
        <v>1886</v>
      </c>
      <c r="N875" s="95" t="s">
        <v>2117</v>
      </c>
      <c r="O875" s="95" t="s">
        <v>31</v>
      </c>
      <c r="P875" s="95" t="s">
        <v>2072</v>
      </c>
      <c r="Q875" s="95" t="s">
        <v>31</v>
      </c>
      <c r="R875" s="95" t="s">
        <v>2118</v>
      </c>
      <c r="S875" s="93">
        <v>43008</v>
      </c>
      <c r="T875" s="93">
        <v>43008</v>
      </c>
      <c r="U875" s="95" t="s">
        <v>2043</v>
      </c>
      <c r="V875" s="95" t="s">
        <v>31</v>
      </c>
    </row>
    <row r="876" spans="1:22" ht="15.75" x14ac:dyDescent="0.3">
      <c r="A876" s="95" t="s">
        <v>370</v>
      </c>
      <c r="B876" s="95" t="s">
        <v>2032</v>
      </c>
      <c r="C876" s="95" t="s">
        <v>1879</v>
      </c>
      <c r="D876" s="95" t="s">
        <v>1880</v>
      </c>
      <c r="E876" s="95" t="s">
        <v>2038</v>
      </c>
      <c r="F876" s="95" t="s">
        <v>2070</v>
      </c>
      <c r="G876" s="95" t="s">
        <v>31</v>
      </c>
      <c r="H876" s="95" t="s">
        <v>1883</v>
      </c>
      <c r="I876" s="95" t="s">
        <v>1880</v>
      </c>
      <c r="J876" s="95" t="s">
        <v>1884</v>
      </c>
      <c r="K876" s="95" t="s">
        <v>1885</v>
      </c>
      <c r="L876" s="97">
        <v>50.87</v>
      </c>
      <c r="M876" s="95" t="s">
        <v>1886</v>
      </c>
      <c r="N876" s="95" t="s">
        <v>2119</v>
      </c>
      <c r="O876" s="95" t="s">
        <v>31</v>
      </c>
      <c r="P876" s="95" t="s">
        <v>2072</v>
      </c>
      <c r="Q876" s="95" t="s">
        <v>31</v>
      </c>
      <c r="R876" s="95" t="s">
        <v>2120</v>
      </c>
      <c r="S876" s="93">
        <v>43008</v>
      </c>
      <c r="T876" s="93">
        <v>43008</v>
      </c>
      <c r="U876" s="95" t="s">
        <v>2043</v>
      </c>
      <c r="V876" s="95" t="s">
        <v>31</v>
      </c>
    </row>
    <row r="877" spans="1:22" ht="15.75" x14ac:dyDescent="0.3">
      <c r="A877" s="95" t="s">
        <v>370</v>
      </c>
      <c r="B877" s="95" t="s">
        <v>2032</v>
      </c>
      <c r="C877" s="95" t="s">
        <v>1879</v>
      </c>
      <c r="D877" s="95" t="s">
        <v>1880</v>
      </c>
      <c r="E877" s="95" t="s">
        <v>2038</v>
      </c>
      <c r="F877" s="95" t="s">
        <v>2070</v>
      </c>
      <c r="G877" s="95" t="s">
        <v>31</v>
      </c>
      <c r="H877" s="95" t="s">
        <v>1883</v>
      </c>
      <c r="I877" s="95" t="s">
        <v>1880</v>
      </c>
      <c r="J877" s="95" t="s">
        <v>1884</v>
      </c>
      <c r="K877" s="95" t="s">
        <v>1885</v>
      </c>
      <c r="L877" s="97">
        <v>50.87</v>
      </c>
      <c r="M877" s="95" t="s">
        <v>1886</v>
      </c>
      <c r="N877" s="95" t="s">
        <v>2121</v>
      </c>
      <c r="O877" s="95" t="s">
        <v>31</v>
      </c>
      <c r="P877" s="95" t="s">
        <v>2072</v>
      </c>
      <c r="Q877" s="95" t="s">
        <v>31</v>
      </c>
      <c r="R877" s="95" t="s">
        <v>2122</v>
      </c>
      <c r="S877" s="93">
        <v>43008</v>
      </c>
      <c r="T877" s="93">
        <v>43008</v>
      </c>
      <c r="U877" s="95" t="s">
        <v>2043</v>
      </c>
      <c r="V877" s="95" t="s">
        <v>31</v>
      </c>
    </row>
    <row r="878" spans="1:22" ht="15.75" x14ac:dyDescent="0.3">
      <c r="A878" s="95" t="s">
        <v>370</v>
      </c>
      <c r="B878" s="95" t="s">
        <v>2032</v>
      </c>
      <c r="C878" s="95" t="s">
        <v>1879</v>
      </c>
      <c r="D878" s="95" t="s">
        <v>1880</v>
      </c>
      <c r="E878" s="95" t="s">
        <v>2038</v>
      </c>
      <c r="F878" s="95" t="s">
        <v>2070</v>
      </c>
      <c r="G878" s="95" t="s">
        <v>31</v>
      </c>
      <c r="H878" s="95" t="s">
        <v>1883</v>
      </c>
      <c r="I878" s="95" t="s">
        <v>1880</v>
      </c>
      <c r="J878" s="95" t="s">
        <v>1884</v>
      </c>
      <c r="K878" s="95" t="s">
        <v>1885</v>
      </c>
      <c r="L878" s="96">
        <v>103086.25</v>
      </c>
      <c r="M878" s="95" t="s">
        <v>1886</v>
      </c>
      <c r="N878" s="95" t="s">
        <v>2382</v>
      </c>
      <c r="O878" s="95" t="s">
        <v>31</v>
      </c>
      <c r="P878" s="95" t="s">
        <v>2072</v>
      </c>
      <c r="Q878" s="95" t="s">
        <v>31</v>
      </c>
      <c r="R878" s="95" t="s">
        <v>2383</v>
      </c>
      <c r="S878" s="93">
        <v>42004</v>
      </c>
      <c r="T878" s="93">
        <v>42004</v>
      </c>
      <c r="U878" s="95" t="s">
        <v>2037</v>
      </c>
      <c r="V878" s="95" t="s">
        <v>31</v>
      </c>
    </row>
    <row r="879" spans="1:22" ht="15.75" x14ac:dyDescent="0.3">
      <c r="A879" s="95" t="s">
        <v>370</v>
      </c>
      <c r="B879" s="95" t="s">
        <v>2032</v>
      </c>
      <c r="C879" s="95" t="s">
        <v>1879</v>
      </c>
      <c r="D879" s="95" t="s">
        <v>1880</v>
      </c>
      <c r="E879" s="95" t="s">
        <v>2038</v>
      </c>
      <c r="F879" s="95" t="s">
        <v>2070</v>
      </c>
      <c r="G879" s="95" t="s">
        <v>31</v>
      </c>
      <c r="H879" s="95" t="s">
        <v>1883</v>
      </c>
      <c r="I879" s="95" t="s">
        <v>1880</v>
      </c>
      <c r="J879" s="95" t="s">
        <v>1884</v>
      </c>
      <c r="K879" s="95" t="s">
        <v>1885</v>
      </c>
      <c r="L879" s="96">
        <v>-1.73</v>
      </c>
      <c r="M879" s="95" t="s">
        <v>1886</v>
      </c>
      <c r="N879" s="95" t="s">
        <v>2382</v>
      </c>
      <c r="O879" s="95" t="s">
        <v>31</v>
      </c>
      <c r="P879" s="95" t="s">
        <v>2072</v>
      </c>
      <c r="Q879" s="95" t="s">
        <v>31</v>
      </c>
      <c r="R879" s="95" t="s">
        <v>2383</v>
      </c>
      <c r="S879" s="93">
        <v>42308</v>
      </c>
      <c r="T879" s="93">
        <v>42308</v>
      </c>
      <c r="U879" s="95" t="s">
        <v>2037</v>
      </c>
      <c r="V879" s="95" t="s">
        <v>31</v>
      </c>
    </row>
    <row r="880" spans="1:22" ht="15.75" x14ac:dyDescent="0.3">
      <c r="A880" s="95" t="s">
        <v>370</v>
      </c>
      <c r="B880" s="95" t="s">
        <v>2032</v>
      </c>
      <c r="C880" s="95" t="s">
        <v>1879</v>
      </c>
      <c r="D880" s="95" t="s">
        <v>1880</v>
      </c>
      <c r="E880" s="95" t="s">
        <v>2038</v>
      </c>
      <c r="F880" s="95" t="s">
        <v>2070</v>
      </c>
      <c r="G880" s="95" t="s">
        <v>31</v>
      </c>
      <c r="H880" s="95" t="s">
        <v>1883</v>
      </c>
      <c r="I880" s="95" t="s">
        <v>1880</v>
      </c>
      <c r="J880" s="95" t="s">
        <v>1884</v>
      </c>
      <c r="K880" s="95" t="s">
        <v>1885</v>
      </c>
      <c r="L880" s="96">
        <v>103086.25</v>
      </c>
      <c r="M880" s="95" t="s">
        <v>1886</v>
      </c>
      <c r="N880" s="95" t="s">
        <v>2384</v>
      </c>
      <c r="O880" s="95" t="s">
        <v>31</v>
      </c>
      <c r="P880" s="95" t="s">
        <v>2072</v>
      </c>
      <c r="Q880" s="95" t="s">
        <v>31</v>
      </c>
      <c r="R880" s="95" t="s">
        <v>2385</v>
      </c>
      <c r="S880" s="93">
        <v>42004</v>
      </c>
      <c r="T880" s="93">
        <v>42004</v>
      </c>
      <c r="U880" s="95" t="s">
        <v>2037</v>
      </c>
      <c r="V880" s="95" t="s">
        <v>31</v>
      </c>
    </row>
    <row r="881" spans="1:22" ht="15.75" x14ac:dyDescent="0.3">
      <c r="A881" s="95" t="s">
        <v>370</v>
      </c>
      <c r="B881" s="95" t="s">
        <v>2032</v>
      </c>
      <c r="C881" s="95" t="s">
        <v>1879</v>
      </c>
      <c r="D881" s="95" t="s">
        <v>1880</v>
      </c>
      <c r="E881" s="95" t="s">
        <v>2038</v>
      </c>
      <c r="F881" s="95" t="s">
        <v>2070</v>
      </c>
      <c r="G881" s="95" t="s">
        <v>31</v>
      </c>
      <c r="H881" s="95" t="s">
        <v>1883</v>
      </c>
      <c r="I881" s="95" t="s">
        <v>1880</v>
      </c>
      <c r="J881" s="95" t="s">
        <v>1884</v>
      </c>
      <c r="K881" s="95" t="s">
        <v>1885</v>
      </c>
      <c r="L881" s="96">
        <v>-1.73</v>
      </c>
      <c r="M881" s="95" t="s">
        <v>1886</v>
      </c>
      <c r="N881" s="95" t="s">
        <v>2384</v>
      </c>
      <c r="O881" s="95" t="s">
        <v>31</v>
      </c>
      <c r="P881" s="95" t="s">
        <v>2072</v>
      </c>
      <c r="Q881" s="95" t="s">
        <v>31</v>
      </c>
      <c r="R881" s="95" t="s">
        <v>2385</v>
      </c>
      <c r="S881" s="93">
        <v>42308</v>
      </c>
      <c r="T881" s="93">
        <v>42308</v>
      </c>
      <c r="U881" s="95" t="s">
        <v>2037</v>
      </c>
      <c r="V881" s="95" t="s">
        <v>31</v>
      </c>
    </row>
    <row r="882" spans="1:22" ht="15.75" x14ac:dyDescent="0.3">
      <c r="A882" s="95" t="s">
        <v>370</v>
      </c>
      <c r="B882" s="95" t="s">
        <v>2032</v>
      </c>
      <c r="C882" s="95" t="s">
        <v>1879</v>
      </c>
      <c r="D882" s="95" t="s">
        <v>1880</v>
      </c>
      <c r="E882" s="95" t="s">
        <v>2038</v>
      </c>
      <c r="F882" s="95" t="s">
        <v>2070</v>
      </c>
      <c r="G882" s="95" t="s">
        <v>31</v>
      </c>
      <c r="H882" s="95" t="s">
        <v>1883</v>
      </c>
      <c r="I882" s="95" t="s">
        <v>1880</v>
      </c>
      <c r="J882" s="95" t="s">
        <v>1884</v>
      </c>
      <c r="K882" s="95" t="s">
        <v>1885</v>
      </c>
      <c r="L882" s="96">
        <v>103086.25</v>
      </c>
      <c r="M882" s="95" t="s">
        <v>1886</v>
      </c>
      <c r="N882" s="95" t="s">
        <v>2386</v>
      </c>
      <c r="O882" s="95" t="s">
        <v>31</v>
      </c>
      <c r="P882" s="95" t="s">
        <v>2072</v>
      </c>
      <c r="Q882" s="95" t="s">
        <v>31</v>
      </c>
      <c r="R882" s="95" t="s">
        <v>2387</v>
      </c>
      <c r="S882" s="93">
        <v>42004</v>
      </c>
      <c r="T882" s="93">
        <v>42004</v>
      </c>
      <c r="U882" s="95" t="s">
        <v>2037</v>
      </c>
      <c r="V882" s="95" t="s">
        <v>31</v>
      </c>
    </row>
    <row r="883" spans="1:22" ht="15.75" x14ac:dyDescent="0.3">
      <c r="A883" s="95" t="s">
        <v>370</v>
      </c>
      <c r="B883" s="95" t="s">
        <v>2032</v>
      </c>
      <c r="C883" s="95" t="s">
        <v>1879</v>
      </c>
      <c r="D883" s="95" t="s">
        <v>1880</v>
      </c>
      <c r="E883" s="95" t="s">
        <v>2038</v>
      </c>
      <c r="F883" s="95" t="s">
        <v>2070</v>
      </c>
      <c r="G883" s="95" t="s">
        <v>31</v>
      </c>
      <c r="H883" s="95" t="s">
        <v>1883</v>
      </c>
      <c r="I883" s="95" t="s">
        <v>1880</v>
      </c>
      <c r="J883" s="95" t="s">
        <v>1884</v>
      </c>
      <c r="K883" s="95" t="s">
        <v>1885</v>
      </c>
      <c r="L883" s="96">
        <v>-1.73</v>
      </c>
      <c r="M883" s="95" t="s">
        <v>1886</v>
      </c>
      <c r="N883" s="95" t="s">
        <v>2386</v>
      </c>
      <c r="O883" s="95" t="s">
        <v>31</v>
      </c>
      <c r="P883" s="95" t="s">
        <v>2072</v>
      </c>
      <c r="Q883" s="95" t="s">
        <v>31</v>
      </c>
      <c r="R883" s="95" t="s">
        <v>2387</v>
      </c>
      <c r="S883" s="93">
        <v>42308</v>
      </c>
      <c r="T883" s="93">
        <v>42308</v>
      </c>
      <c r="U883" s="95" t="s">
        <v>2037</v>
      </c>
      <c r="V883" s="95" t="s">
        <v>31</v>
      </c>
    </row>
    <row r="884" spans="1:22" ht="15.75" x14ac:dyDescent="0.3">
      <c r="A884" s="95" t="s">
        <v>370</v>
      </c>
      <c r="B884" s="95" t="s">
        <v>2032</v>
      </c>
      <c r="C884" s="95" t="s">
        <v>1879</v>
      </c>
      <c r="D884" s="95" t="s">
        <v>1880</v>
      </c>
      <c r="E884" s="95" t="s">
        <v>2038</v>
      </c>
      <c r="F884" s="95" t="s">
        <v>2070</v>
      </c>
      <c r="G884" s="95" t="s">
        <v>31</v>
      </c>
      <c r="H884" s="95" t="s">
        <v>1883</v>
      </c>
      <c r="I884" s="95" t="s">
        <v>1880</v>
      </c>
      <c r="J884" s="95" t="s">
        <v>1884</v>
      </c>
      <c r="K884" s="95" t="s">
        <v>1885</v>
      </c>
      <c r="L884" s="96">
        <v>103086.25</v>
      </c>
      <c r="M884" s="95" t="s">
        <v>1886</v>
      </c>
      <c r="N884" s="95" t="s">
        <v>2388</v>
      </c>
      <c r="O884" s="95" t="s">
        <v>31</v>
      </c>
      <c r="P884" s="95" t="s">
        <v>2072</v>
      </c>
      <c r="Q884" s="95" t="s">
        <v>31</v>
      </c>
      <c r="R884" s="95" t="s">
        <v>2389</v>
      </c>
      <c r="S884" s="93">
        <v>42004</v>
      </c>
      <c r="T884" s="93">
        <v>42004</v>
      </c>
      <c r="U884" s="95" t="s">
        <v>2037</v>
      </c>
      <c r="V884" s="95" t="s">
        <v>31</v>
      </c>
    </row>
    <row r="885" spans="1:22" ht="15.75" x14ac:dyDescent="0.3">
      <c r="A885" s="95" t="s">
        <v>370</v>
      </c>
      <c r="B885" s="95" t="s">
        <v>2032</v>
      </c>
      <c r="C885" s="95" t="s">
        <v>1879</v>
      </c>
      <c r="D885" s="95" t="s">
        <v>1880</v>
      </c>
      <c r="E885" s="95" t="s">
        <v>2038</v>
      </c>
      <c r="F885" s="95" t="s">
        <v>2070</v>
      </c>
      <c r="G885" s="95" t="s">
        <v>31</v>
      </c>
      <c r="H885" s="95" t="s">
        <v>1883</v>
      </c>
      <c r="I885" s="95" t="s">
        <v>1880</v>
      </c>
      <c r="J885" s="95" t="s">
        <v>1884</v>
      </c>
      <c r="K885" s="95" t="s">
        <v>1885</v>
      </c>
      <c r="L885" s="96">
        <v>-1.73</v>
      </c>
      <c r="M885" s="95" t="s">
        <v>1886</v>
      </c>
      <c r="N885" s="95" t="s">
        <v>2388</v>
      </c>
      <c r="O885" s="95" t="s">
        <v>31</v>
      </c>
      <c r="P885" s="95" t="s">
        <v>2072</v>
      </c>
      <c r="Q885" s="95" t="s">
        <v>31</v>
      </c>
      <c r="R885" s="95" t="s">
        <v>2389</v>
      </c>
      <c r="S885" s="93">
        <v>42308</v>
      </c>
      <c r="T885" s="93">
        <v>42308</v>
      </c>
      <c r="U885" s="95" t="s">
        <v>2037</v>
      </c>
      <c r="V885" s="95" t="s">
        <v>31</v>
      </c>
    </row>
    <row r="886" spans="1:22" ht="15.75" x14ac:dyDescent="0.3">
      <c r="A886" s="95" t="s">
        <v>370</v>
      </c>
      <c r="B886" s="95" t="s">
        <v>2032</v>
      </c>
      <c r="C886" s="95" t="s">
        <v>1879</v>
      </c>
      <c r="D886" s="95" t="s">
        <v>1880</v>
      </c>
      <c r="E886" s="95" t="s">
        <v>2038</v>
      </c>
      <c r="F886" s="95" t="s">
        <v>2070</v>
      </c>
      <c r="G886" s="95" t="s">
        <v>31</v>
      </c>
      <c r="H886" s="95" t="s">
        <v>1883</v>
      </c>
      <c r="I886" s="95" t="s">
        <v>1880</v>
      </c>
      <c r="J886" s="95" t="s">
        <v>1884</v>
      </c>
      <c r="K886" s="95" t="s">
        <v>1885</v>
      </c>
      <c r="L886" s="96">
        <v>8306.41</v>
      </c>
      <c r="M886" s="95" t="s">
        <v>1886</v>
      </c>
      <c r="N886" s="95" t="s">
        <v>2374</v>
      </c>
      <c r="O886" s="95" t="s">
        <v>31</v>
      </c>
      <c r="P886" s="95" t="s">
        <v>2072</v>
      </c>
      <c r="Q886" s="95" t="s">
        <v>31</v>
      </c>
      <c r="R886" s="95" t="s">
        <v>2375</v>
      </c>
      <c r="S886" s="93">
        <v>42490</v>
      </c>
      <c r="T886" s="93">
        <v>42490</v>
      </c>
      <c r="U886" s="95" t="s">
        <v>2061</v>
      </c>
      <c r="V886" s="95" t="s">
        <v>31</v>
      </c>
    </row>
    <row r="887" spans="1:22" ht="15.75" x14ac:dyDescent="0.3">
      <c r="A887" s="95" t="s">
        <v>370</v>
      </c>
      <c r="B887" s="95" t="s">
        <v>2032</v>
      </c>
      <c r="C887" s="95" t="s">
        <v>1879</v>
      </c>
      <c r="D887" s="95" t="s">
        <v>1880</v>
      </c>
      <c r="E887" s="95" t="s">
        <v>2038</v>
      </c>
      <c r="F887" s="95" t="s">
        <v>2070</v>
      </c>
      <c r="G887" s="95" t="s">
        <v>31</v>
      </c>
      <c r="H887" s="95" t="s">
        <v>1883</v>
      </c>
      <c r="I887" s="95" t="s">
        <v>1880</v>
      </c>
      <c r="J887" s="95" t="s">
        <v>1884</v>
      </c>
      <c r="K887" s="95" t="s">
        <v>1885</v>
      </c>
      <c r="L887" s="96">
        <v>21.52</v>
      </c>
      <c r="M887" s="95" t="s">
        <v>1886</v>
      </c>
      <c r="N887" s="95" t="s">
        <v>2374</v>
      </c>
      <c r="O887" s="95" t="s">
        <v>31</v>
      </c>
      <c r="P887" s="95" t="s">
        <v>2072</v>
      </c>
      <c r="Q887" s="95" t="s">
        <v>31</v>
      </c>
      <c r="R887" s="95" t="s">
        <v>2375</v>
      </c>
      <c r="S887" s="93">
        <v>42521</v>
      </c>
      <c r="T887" s="93">
        <v>42521</v>
      </c>
      <c r="U887" s="95" t="s">
        <v>2061</v>
      </c>
      <c r="V887" s="95" t="s">
        <v>31</v>
      </c>
    </row>
    <row r="888" spans="1:22" ht="15.75" x14ac:dyDescent="0.3">
      <c r="A888" s="95" t="s">
        <v>370</v>
      </c>
      <c r="B888" s="95" t="s">
        <v>2032</v>
      </c>
      <c r="C888" s="95" t="s">
        <v>1879</v>
      </c>
      <c r="D888" s="95" t="s">
        <v>1880</v>
      </c>
      <c r="E888" s="95" t="s">
        <v>2038</v>
      </c>
      <c r="F888" s="95" t="s">
        <v>2070</v>
      </c>
      <c r="G888" s="95" t="s">
        <v>31</v>
      </c>
      <c r="H888" s="95" t="s">
        <v>1883</v>
      </c>
      <c r="I888" s="95" t="s">
        <v>1880</v>
      </c>
      <c r="J888" s="95" t="s">
        <v>1884</v>
      </c>
      <c r="K888" s="95" t="s">
        <v>1885</v>
      </c>
      <c r="L888" s="96">
        <v>54.94</v>
      </c>
      <c r="M888" s="95" t="s">
        <v>1886</v>
      </c>
      <c r="N888" s="95" t="s">
        <v>2374</v>
      </c>
      <c r="O888" s="95" t="s">
        <v>31</v>
      </c>
      <c r="P888" s="95" t="s">
        <v>2072</v>
      </c>
      <c r="Q888" s="95" t="s">
        <v>31</v>
      </c>
      <c r="R888" s="95" t="s">
        <v>2375</v>
      </c>
      <c r="S888" s="93">
        <v>42551</v>
      </c>
      <c r="T888" s="93">
        <v>42551</v>
      </c>
      <c r="U888" s="95" t="s">
        <v>2061</v>
      </c>
      <c r="V888" s="95" t="s">
        <v>31</v>
      </c>
    </row>
    <row r="889" spans="1:22" ht="15.75" x14ac:dyDescent="0.3">
      <c r="A889" s="95" t="s">
        <v>370</v>
      </c>
      <c r="B889" s="95" t="s">
        <v>2032</v>
      </c>
      <c r="C889" s="95" t="s">
        <v>1879</v>
      </c>
      <c r="D889" s="95" t="s">
        <v>1880</v>
      </c>
      <c r="E889" s="95" t="s">
        <v>2038</v>
      </c>
      <c r="F889" s="95" t="s">
        <v>2070</v>
      </c>
      <c r="G889" s="95" t="s">
        <v>31</v>
      </c>
      <c r="H889" s="95" t="s">
        <v>1883</v>
      </c>
      <c r="I889" s="95" t="s">
        <v>1880</v>
      </c>
      <c r="J889" s="95" t="s">
        <v>1884</v>
      </c>
      <c r="K889" s="95" t="s">
        <v>1885</v>
      </c>
      <c r="L889" s="96">
        <v>0.3</v>
      </c>
      <c r="M889" s="95" t="s">
        <v>1886</v>
      </c>
      <c r="N889" s="95" t="s">
        <v>2374</v>
      </c>
      <c r="O889" s="95" t="s">
        <v>31</v>
      </c>
      <c r="P889" s="95" t="s">
        <v>2072</v>
      </c>
      <c r="Q889" s="95" t="s">
        <v>31</v>
      </c>
      <c r="R889" s="95" t="s">
        <v>2375</v>
      </c>
      <c r="S889" s="93">
        <v>42582</v>
      </c>
      <c r="T889" s="93">
        <v>42582</v>
      </c>
      <c r="U889" s="95" t="s">
        <v>2061</v>
      </c>
      <c r="V889" s="95" t="s">
        <v>31</v>
      </c>
    </row>
    <row r="890" spans="1:22" ht="15.75" x14ac:dyDescent="0.3">
      <c r="A890" s="95" t="s">
        <v>370</v>
      </c>
      <c r="B890" s="95" t="s">
        <v>2032</v>
      </c>
      <c r="C890" s="95" t="s">
        <v>1879</v>
      </c>
      <c r="D890" s="95" t="s">
        <v>1880</v>
      </c>
      <c r="E890" s="95" t="s">
        <v>2038</v>
      </c>
      <c r="F890" s="95" t="s">
        <v>2070</v>
      </c>
      <c r="G890" s="95" t="s">
        <v>31</v>
      </c>
      <c r="H890" s="95" t="s">
        <v>1883</v>
      </c>
      <c r="I890" s="95" t="s">
        <v>1880</v>
      </c>
      <c r="J890" s="95" t="s">
        <v>1884</v>
      </c>
      <c r="K890" s="95" t="s">
        <v>1885</v>
      </c>
      <c r="L890" s="96">
        <v>208.75</v>
      </c>
      <c r="M890" s="95" t="s">
        <v>1886</v>
      </c>
      <c r="N890" s="95" t="s">
        <v>2374</v>
      </c>
      <c r="O890" s="95" t="s">
        <v>31</v>
      </c>
      <c r="P890" s="95" t="s">
        <v>2072</v>
      </c>
      <c r="Q890" s="95" t="s">
        <v>31</v>
      </c>
      <c r="R890" s="95" t="s">
        <v>2375</v>
      </c>
      <c r="S890" s="93">
        <v>42613</v>
      </c>
      <c r="T890" s="93">
        <v>42613</v>
      </c>
      <c r="U890" s="95" t="s">
        <v>2061</v>
      </c>
      <c r="V890" s="95" t="s">
        <v>31</v>
      </c>
    </row>
    <row r="891" spans="1:22" ht="15.75" x14ac:dyDescent="0.3">
      <c r="A891" s="95" t="s">
        <v>370</v>
      </c>
      <c r="B891" s="95" t="s">
        <v>2032</v>
      </c>
      <c r="C891" s="95" t="s">
        <v>1879</v>
      </c>
      <c r="D891" s="95" t="s">
        <v>1880</v>
      </c>
      <c r="E891" s="95" t="s">
        <v>2038</v>
      </c>
      <c r="F891" s="95" t="s">
        <v>2070</v>
      </c>
      <c r="G891" s="95" t="s">
        <v>31</v>
      </c>
      <c r="H891" s="95" t="s">
        <v>1883</v>
      </c>
      <c r="I891" s="95" t="s">
        <v>1880</v>
      </c>
      <c r="J891" s="95" t="s">
        <v>1884</v>
      </c>
      <c r="K891" s="95" t="s">
        <v>1885</v>
      </c>
      <c r="L891" s="97">
        <v>48.23</v>
      </c>
      <c r="M891" s="95" t="s">
        <v>1886</v>
      </c>
      <c r="N891" s="95" t="s">
        <v>2225</v>
      </c>
      <c r="O891" s="95" t="s">
        <v>31</v>
      </c>
      <c r="P891" s="95" t="s">
        <v>2072</v>
      </c>
      <c r="Q891" s="95" t="s">
        <v>31</v>
      </c>
      <c r="R891" s="95" t="s">
        <v>2226</v>
      </c>
      <c r="S891" s="93">
        <v>42735</v>
      </c>
      <c r="T891" s="93">
        <v>42735</v>
      </c>
      <c r="U891" s="95" t="s">
        <v>2061</v>
      </c>
      <c r="V891" s="95" t="s">
        <v>31</v>
      </c>
    </row>
    <row r="892" spans="1:22" ht="15.75" x14ac:dyDescent="0.3">
      <c r="A892" s="95" t="s">
        <v>370</v>
      </c>
      <c r="B892" s="95" t="s">
        <v>2032</v>
      </c>
      <c r="C892" s="95" t="s">
        <v>1879</v>
      </c>
      <c r="D892" s="95" t="s">
        <v>1880</v>
      </c>
      <c r="E892" s="95" t="s">
        <v>2038</v>
      </c>
      <c r="F892" s="95" t="s">
        <v>2123</v>
      </c>
      <c r="G892" s="95" t="s">
        <v>31</v>
      </c>
      <c r="H892" s="95" t="s">
        <v>1883</v>
      </c>
      <c r="I892" s="95" t="s">
        <v>1880</v>
      </c>
      <c r="J892" s="95" t="s">
        <v>1884</v>
      </c>
      <c r="K892" s="95" t="s">
        <v>1885</v>
      </c>
      <c r="L892" s="97">
        <v>47.48</v>
      </c>
      <c r="M892" s="95" t="s">
        <v>1886</v>
      </c>
      <c r="N892" s="95" t="s">
        <v>2168</v>
      </c>
      <c r="O892" s="95" t="s">
        <v>31</v>
      </c>
      <c r="P892" s="95" t="s">
        <v>2125</v>
      </c>
      <c r="Q892" s="95" t="s">
        <v>31</v>
      </c>
      <c r="R892" s="95" t="s">
        <v>2169</v>
      </c>
      <c r="S892" s="93">
        <v>42916</v>
      </c>
      <c r="T892" s="93">
        <v>42916</v>
      </c>
      <c r="U892" s="95" t="s">
        <v>2043</v>
      </c>
      <c r="V892" s="95" t="s">
        <v>31</v>
      </c>
    </row>
    <row r="893" spans="1:22" ht="15.75" x14ac:dyDescent="0.3">
      <c r="A893" s="95" t="s">
        <v>370</v>
      </c>
      <c r="B893" s="95" t="s">
        <v>2032</v>
      </c>
      <c r="C893" s="95" t="s">
        <v>1879</v>
      </c>
      <c r="D893" s="95" t="s">
        <v>1880</v>
      </c>
      <c r="E893" s="95" t="s">
        <v>2038</v>
      </c>
      <c r="F893" s="95" t="s">
        <v>2054</v>
      </c>
      <c r="G893" s="95" t="s">
        <v>31</v>
      </c>
      <c r="H893" s="95" t="s">
        <v>1883</v>
      </c>
      <c r="I893" s="95" t="s">
        <v>1880</v>
      </c>
      <c r="J893" s="95" t="s">
        <v>1884</v>
      </c>
      <c r="K893" s="95" t="s">
        <v>1885</v>
      </c>
      <c r="L893" s="97">
        <v>46.68</v>
      </c>
      <c r="M893" s="95" t="s">
        <v>1886</v>
      </c>
      <c r="N893" s="95" t="s">
        <v>2115</v>
      </c>
      <c r="O893" s="95" t="s">
        <v>31</v>
      </c>
      <c r="P893" s="95" t="s">
        <v>2056</v>
      </c>
      <c r="Q893" s="95" t="s">
        <v>31</v>
      </c>
      <c r="R893" s="95" t="s">
        <v>2116</v>
      </c>
      <c r="S893" s="93">
        <v>42735</v>
      </c>
      <c r="T893" s="93">
        <v>42735</v>
      </c>
      <c r="U893" s="95" t="s">
        <v>2061</v>
      </c>
      <c r="V893" s="95" t="s">
        <v>31</v>
      </c>
    </row>
    <row r="894" spans="1:22" ht="15.75" x14ac:dyDescent="0.3">
      <c r="A894" s="95" t="s">
        <v>370</v>
      </c>
      <c r="B894" s="95" t="s">
        <v>2032</v>
      </c>
      <c r="C894" s="95" t="s">
        <v>1879</v>
      </c>
      <c r="D894" s="95" t="s">
        <v>1880</v>
      </c>
      <c r="E894" s="95" t="s">
        <v>2038</v>
      </c>
      <c r="F894" s="95" t="s">
        <v>2054</v>
      </c>
      <c r="G894" s="95" t="s">
        <v>31</v>
      </c>
      <c r="H894" s="95" t="s">
        <v>1883</v>
      </c>
      <c r="I894" s="95" t="s">
        <v>1880</v>
      </c>
      <c r="J894" s="95" t="s">
        <v>1884</v>
      </c>
      <c r="K894" s="95" t="s">
        <v>1885</v>
      </c>
      <c r="L894" s="97">
        <v>46.68</v>
      </c>
      <c r="M894" s="95" t="s">
        <v>1886</v>
      </c>
      <c r="N894" s="95" t="s">
        <v>2131</v>
      </c>
      <c r="O894" s="95" t="s">
        <v>31</v>
      </c>
      <c r="P894" s="95" t="s">
        <v>2056</v>
      </c>
      <c r="Q894" s="95" t="s">
        <v>31</v>
      </c>
      <c r="R894" s="95" t="s">
        <v>2132</v>
      </c>
      <c r="S894" s="93">
        <v>42735</v>
      </c>
      <c r="T894" s="93">
        <v>42735</v>
      </c>
      <c r="U894" s="95" t="s">
        <v>2061</v>
      </c>
      <c r="V894" s="95" t="s">
        <v>31</v>
      </c>
    </row>
    <row r="895" spans="1:22" ht="15.75" x14ac:dyDescent="0.3">
      <c r="A895" s="95" t="s">
        <v>370</v>
      </c>
      <c r="B895" s="95" t="s">
        <v>2032</v>
      </c>
      <c r="C895" s="95" t="s">
        <v>1879</v>
      </c>
      <c r="D895" s="95" t="s">
        <v>1880</v>
      </c>
      <c r="E895" s="95" t="s">
        <v>2038</v>
      </c>
      <c r="F895" s="95" t="s">
        <v>2054</v>
      </c>
      <c r="G895" s="95" t="s">
        <v>31</v>
      </c>
      <c r="H895" s="95" t="s">
        <v>1883</v>
      </c>
      <c r="I895" s="95" t="s">
        <v>1880</v>
      </c>
      <c r="J895" s="95" t="s">
        <v>1884</v>
      </c>
      <c r="K895" s="95" t="s">
        <v>1885</v>
      </c>
      <c r="L895" s="97">
        <v>46.68</v>
      </c>
      <c r="M895" s="95" t="s">
        <v>1886</v>
      </c>
      <c r="N895" s="95" t="s">
        <v>2170</v>
      </c>
      <c r="O895" s="95" t="s">
        <v>31</v>
      </c>
      <c r="P895" s="95" t="s">
        <v>2056</v>
      </c>
      <c r="Q895" s="95" t="s">
        <v>31</v>
      </c>
      <c r="R895" s="95" t="s">
        <v>2171</v>
      </c>
      <c r="S895" s="93">
        <v>42735</v>
      </c>
      <c r="T895" s="93">
        <v>42735</v>
      </c>
      <c r="U895" s="95" t="s">
        <v>2061</v>
      </c>
      <c r="V895" s="95" t="s">
        <v>31</v>
      </c>
    </row>
    <row r="896" spans="1:22" ht="15.75" x14ac:dyDescent="0.3">
      <c r="A896" s="95" t="s">
        <v>370</v>
      </c>
      <c r="B896" s="95" t="s">
        <v>2032</v>
      </c>
      <c r="C896" s="95" t="s">
        <v>1879</v>
      </c>
      <c r="D896" s="95" t="s">
        <v>1880</v>
      </c>
      <c r="E896" s="95" t="s">
        <v>2038</v>
      </c>
      <c r="F896" s="95" t="s">
        <v>2062</v>
      </c>
      <c r="G896" s="95" t="s">
        <v>31</v>
      </c>
      <c r="H896" s="95" t="s">
        <v>1883</v>
      </c>
      <c r="I896" s="95" t="s">
        <v>1880</v>
      </c>
      <c r="J896" s="95" t="s">
        <v>1884</v>
      </c>
      <c r="K896" s="95" t="s">
        <v>1885</v>
      </c>
      <c r="L896" s="97">
        <v>46.31</v>
      </c>
      <c r="M896" s="95" t="s">
        <v>1886</v>
      </c>
      <c r="N896" s="95" t="s">
        <v>2292</v>
      </c>
      <c r="O896" s="95" t="s">
        <v>31</v>
      </c>
      <c r="P896" s="95" t="s">
        <v>2064</v>
      </c>
      <c r="Q896" s="95" t="s">
        <v>31</v>
      </c>
      <c r="R896" s="95" t="s">
        <v>2293</v>
      </c>
      <c r="S896" s="93">
        <v>42704</v>
      </c>
      <c r="T896" s="93">
        <v>42704</v>
      </c>
      <c r="U896" s="95" t="s">
        <v>2061</v>
      </c>
      <c r="V896" s="95" t="s">
        <v>31</v>
      </c>
    </row>
    <row r="897" spans="1:22" ht="15.75" x14ac:dyDescent="0.3">
      <c r="A897" s="95" t="s">
        <v>370</v>
      </c>
      <c r="B897" s="95" t="s">
        <v>2032</v>
      </c>
      <c r="C897" s="95" t="s">
        <v>1879</v>
      </c>
      <c r="D897" s="95" t="s">
        <v>1880</v>
      </c>
      <c r="E897" s="95" t="s">
        <v>2038</v>
      </c>
      <c r="F897" s="95" t="s">
        <v>2070</v>
      </c>
      <c r="G897" s="95" t="s">
        <v>31</v>
      </c>
      <c r="H897" s="95" t="s">
        <v>1883</v>
      </c>
      <c r="I897" s="95" t="s">
        <v>1880</v>
      </c>
      <c r="J897" s="95" t="s">
        <v>1884</v>
      </c>
      <c r="K897" s="95" t="s">
        <v>1885</v>
      </c>
      <c r="L897" s="96">
        <v>382769.55</v>
      </c>
      <c r="M897" s="95" t="s">
        <v>1886</v>
      </c>
      <c r="N897" s="95" t="s">
        <v>2222</v>
      </c>
      <c r="O897" s="95" t="s">
        <v>31</v>
      </c>
      <c r="P897" s="95" t="s">
        <v>2072</v>
      </c>
      <c r="Q897" s="95" t="s">
        <v>31</v>
      </c>
      <c r="R897" s="95" t="s">
        <v>2223</v>
      </c>
      <c r="S897" s="93">
        <v>42490</v>
      </c>
      <c r="T897" s="93">
        <v>42490</v>
      </c>
      <c r="U897" s="95" t="s">
        <v>2061</v>
      </c>
      <c r="V897" s="95" t="s">
        <v>31</v>
      </c>
    </row>
    <row r="898" spans="1:22" ht="15.75" x14ac:dyDescent="0.3">
      <c r="A898" s="95" t="s">
        <v>370</v>
      </c>
      <c r="B898" s="95" t="s">
        <v>2032</v>
      </c>
      <c r="C898" s="95" t="s">
        <v>1879</v>
      </c>
      <c r="D898" s="95" t="s">
        <v>1880</v>
      </c>
      <c r="E898" s="95" t="s">
        <v>2038</v>
      </c>
      <c r="F898" s="95" t="s">
        <v>2070</v>
      </c>
      <c r="G898" s="95" t="s">
        <v>31</v>
      </c>
      <c r="H898" s="95" t="s">
        <v>1883</v>
      </c>
      <c r="I898" s="95" t="s">
        <v>1880</v>
      </c>
      <c r="J898" s="95" t="s">
        <v>1884</v>
      </c>
      <c r="K898" s="95" t="s">
        <v>1885</v>
      </c>
      <c r="L898" s="96">
        <v>992.63</v>
      </c>
      <c r="M898" s="95" t="s">
        <v>1886</v>
      </c>
      <c r="N898" s="95" t="s">
        <v>2222</v>
      </c>
      <c r="O898" s="95" t="s">
        <v>31</v>
      </c>
      <c r="P898" s="95" t="s">
        <v>2072</v>
      </c>
      <c r="Q898" s="95" t="s">
        <v>31</v>
      </c>
      <c r="R898" s="95" t="s">
        <v>2223</v>
      </c>
      <c r="S898" s="93">
        <v>42521</v>
      </c>
      <c r="T898" s="93">
        <v>42521</v>
      </c>
      <c r="U898" s="95" t="s">
        <v>2061</v>
      </c>
      <c r="V898" s="95" t="s">
        <v>31</v>
      </c>
    </row>
    <row r="899" spans="1:22" ht="15.75" x14ac:dyDescent="0.3">
      <c r="A899" s="95" t="s">
        <v>370</v>
      </c>
      <c r="B899" s="95" t="s">
        <v>2032</v>
      </c>
      <c r="C899" s="95" t="s">
        <v>1879</v>
      </c>
      <c r="D899" s="95" t="s">
        <v>1880</v>
      </c>
      <c r="E899" s="95" t="s">
        <v>2038</v>
      </c>
      <c r="F899" s="95" t="s">
        <v>2070</v>
      </c>
      <c r="G899" s="95" t="s">
        <v>31</v>
      </c>
      <c r="H899" s="95" t="s">
        <v>1883</v>
      </c>
      <c r="I899" s="95" t="s">
        <v>1880</v>
      </c>
      <c r="J899" s="95" t="s">
        <v>1884</v>
      </c>
      <c r="K899" s="95" t="s">
        <v>1885</v>
      </c>
      <c r="L899" s="96">
        <v>2532.3000000000002</v>
      </c>
      <c r="M899" s="95" t="s">
        <v>1886</v>
      </c>
      <c r="N899" s="95" t="s">
        <v>2222</v>
      </c>
      <c r="O899" s="95" t="s">
        <v>31</v>
      </c>
      <c r="P899" s="95" t="s">
        <v>2072</v>
      </c>
      <c r="Q899" s="95" t="s">
        <v>31</v>
      </c>
      <c r="R899" s="95" t="s">
        <v>2223</v>
      </c>
      <c r="S899" s="93">
        <v>42551</v>
      </c>
      <c r="T899" s="93">
        <v>42551</v>
      </c>
      <c r="U899" s="95" t="s">
        <v>2061</v>
      </c>
      <c r="V899" s="95" t="s">
        <v>31</v>
      </c>
    </row>
    <row r="900" spans="1:22" ht="15.75" x14ac:dyDescent="0.3">
      <c r="A900" s="95" t="s">
        <v>370</v>
      </c>
      <c r="B900" s="95" t="s">
        <v>2032</v>
      </c>
      <c r="C900" s="95" t="s">
        <v>1879</v>
      </c>
      <c r="D900" s="95" t="s">
        <v>1880</v>
      </c>
      <c r="E900" s="95" t="s">
        <v>2038</v>
      </c>
      <c r="F900" s="95" t="s">
        <v>2070</v>
      </c>
      <c r="G900" s="95" t="s">
        <v>31</v>
      </c>
      <c r="H900" s="95" t="s">
        <v>1883</v>
      </c>
      <c r="I900" s="95" t="s">
        <v>1880</v>
      </c>
      <c r="J900" s="95" t="s">
        <v>1884</v>
      </c>
      <c r="K900" s="95" t="s">
        <v>1885</v>
      </c>
      <c r="L900" s="96">
        <v>13.64</v>
      </c>
      <c r="M900" s="95" t="s">
        <v>1886</v>
      </c>
      <c r="N900" s="95" t="s">
        <v>2222</v>
      </c>
      <c r="O900" s="95" t="s">
        <v>31</v>
      </c>
      <c r="P900" s="95" t="s">
        <v>2072</v>
      </c>
      <c r="Q900" s="95" t="s">
        <v>31</v>
      </c>
      <c r="R900" s="95" t="s">
        <v>2223</v>
      </c>
      <c r="S900" s="93">
        <v>42582</v>
      </c>
      <c r="T900" s="93">
        <v>42582</v>
      </c>
      <c r="U900" s="95" t="s">
        <v>2061</v>
      </c>
      <c r="V900" s="95" t="s">
        <v>31</v>
      </c>
    </row>
    <row r="901" spans="1:22" ht="15.75" x14ac:dyDescent="0.3">
      <c r="A901" s="95" t="s">
        <v>370</v>
      </c>
      <c r="B901" s="95" t="s">
        <v>2032</v>
      </c>
      <c r="C901" s="95" t="s">
        <v>1879</v>
      </c>
      <c r="D901" s="95" t="s">
        <v>1880</v>
      </c>
      <c r="E901" s="95" t="s">
        <v>2038</v>
      </c>
      <c r="F901" s="95" t="s">
        <v>2070</v>
      </c>
      <c r="G901" s="95" t="s">
        <v>31</v>
      </c>
      <c r="H901" s="95" t="s">
        <v>1883</v>
      </c>
      <c r="I901" s="95" t="s">
        <v>1880</v>
      </c>
      <c r="J901" s="95" t="s">
        <v>1884</v>
      </c>
      <c r="K901" s="95" t="s">
        <v>1885</v>
      </c>
      <c r="L901" s="96">
        <v>9620.7999999999993</v>
      </c>
      <c r="M901" s="95" t="s">
        <v>1886</v>
      </c>
      <c r="N901" s="95" t="s">
        <v>2222</v>
      </c>
      <c r="O901" s="95" t="s">
        <v>31</v>
      </c>
      <c r="P901" s="95" t="s">
        <v>2072</v>
      </c>
      <c r="Q901" s="95" t="s">
        <v>31</v>
      </c>
      <c r="R901" s="95" t="s">
        <v>2223</v>
      </c>
      <c r="S901" s="93">
        <v>42613</v>
      </c>
      <c r="T901" s="93">
        <v>42613</v>
      </c>
      <c r="U901" s="95" t="s">
        <v>2061</v>
      </c>
      <c r="V901" s="95" t="s">
        <v>31</v>
      </c>
    </row>
    <row r="902" spans="1:22" ht="15.75" x14ac:dyDescent="0.3">
      <c r="A902" s="95" t="s">
        <v>370</v>
      </c>
      <c r="B902" s="95" t="s">
        <v>2032</v>
      </c>
      <c r="C902" s="95" t="s">
        <v>1879</v>
      </c>
      <c r="D902" s="95" t="s">
        <v>1880</v>
      </c>
      <c r="E902" s="95" t="s">
        <v>2038</v>
      </c>
      <c r="F902" s="95" t="s">
        <v>2062</v>
      </c>
      <c r="G902" s="95" t="s">
        <v>31</v>
      </c>
      <c r="H902" s="95" t="s">
        <v>1883</v>
      </c>
      <c r="I902" s="95" t="s">
        <v>1880</v>
      </c>
      <c r="J902" s="95" t="s">
        <v>1884</v>
      </c>
      <c r="K902" s="95" t="s">
        <v>1885</v>
      </c>
      <c r="L902" s="97">
        <v>46.31</v>
      </c>
      <c r="M902" s="95" t="s">
        <v>1886</v>
      </c>
      <c r="N902" s="95" t="s">
        <v>2299</v>
      </c>
      <c r="O902" s="95" t="s">
        <v>31</v>
      </c>
      <c r="P902" s="95" t="s">
        <v>2064</v>
      </c>
      <c r="Q902" s="95" t="s">
        <v>31</v>
      </c>
      <c r="R902" s="95" t="s">
        <v>2300</v>
      </c>
      <c r="S902" s="93">
        <v>42704</v>
      </c>
      <c r="T902" s="93">
        <v>42704</v>
      </c>
      <c r="U902" s="95" t="s">
        <v>2061</v>
      </c>
      <c r="V902" s="95" t="s">
        <v>31</v>
      </c>
    </row>
    <row r="903" spans="1:22" ht="15.75" x14ac:dyDescent="0.3">
      <c r="A903" s="95" t="s">
        <v>370</v>
      </c>
      <c r="B903" s="95" t="s">
        <v>2032</v>
      </c>
      <c r="C903" s="95" t="s">
        <v>1879</v>
      </c>
      <c r="D903" s="95" t="s">
        <v>1880</v>
      </c>
      <c r="E903" s="95" t="s">
        <v>2038</v>
      </c>
      <c r="F903" s="95" t="s">
        <v>2062</v>
      </c>
      <c r="G903" s="95" t="s">
        <v>31</v>
      </c>
      <c r="H903" s="95" t="s">
        <v>1883</v>
      </c>
      <c r="I903" s="95" t="s">
        <v>1880</v>
      </c>
      <c r="J903" s="95" t="s">
        <v>1884</v>
      </c>
      <c r="K903" s="95" t="s">
        <v>1885</v>
      </c>
      <c r="L903" s="97">
        <v>46.31</v>
      </c>
      <c r="M903" s="95" t="s">
        <v>1886</v>
      </c>
      <c r="N903" s="95" t="s">
        <v>2307</v>
      </c>
      <c r="O903" s="95" t="s">
        <v>31</v>
      </c>
      <c r="P903" s="95" t="s">
        <v>2064</v>
      </c>
      <c r="Q903" s="95" t="s">
        <v>31</v>
      </c>
      <c r="R903" s="95" t="s">
        <v>2308</v>
      </c>
      <c r="S903" s="93">
        <v>42704</v>
      </c>
      <c r="T903" s="93">
        <v>42704</v>
      </c>
      <c r="U903" s="95" t="s">
        <v>2061</v>
      </c>
      <c r="V903" s="95" t="s">
        <v>31</v>
      </c>
    </row>
    <row r="904" spans="1:22" ht="15.75" x14ac:dyDescent="0.3">
      <c r="A904" s="95" t="s">
        <v>370</v>
      </c>
      <c r="B904" s="95" t="s">
        <v>2032</v>
      </c>
      <c r="C904" s="95" t="s">
        <v>1879</v>
      </c>
      <c r="D904" s="95" t="s">
        <v>1880</v>
      </c>
      <c r="E904" s="95" t="s">
        <v>2038</v>
      </c>
      <c r="F904" s="95" t="s">
        <v>2062</v>
      </c>
      <c r="G904" s="95" t="s">
        <v>31</v>
      </c>
      <c r="H904" s="95" t="s">
        <v>1883</v>
      </c>
      <c r="I904" s="95" t="s">
        <v>1880</v>
      </c>
      <c r="J904" s="95" t="s">
        <v>1884</v>
      </c>
      <c r="K904" s="95" t="s">
        <v>1885</v>
      </c>
      <c r="L904" s="97">
        <v>46.31</v>
      </c>
      <c r="M904" s="95" t="s">
        <v>1886</v>
      </c>
      <c r="N904" s="95" t="s">
        <v>2319</v>
      </c>
      <c r="O904" s="95" t="s">
        <v>31</v>
      </c>
      <c r="P904" s="95" t="s">
        <v>2064</v>
      </c>
      <c r="Q904" s="95" t="s">
        <v>31</v>
      </c>
      <c r="R904" s="95" t="s">
        <v>2320</v>
      </c>
      <c r="S904" s="93">
        <v>42704</v>
      </c>
      <c r="T904" s="93">
        <v>42704</v>
      </c>
      <c r="U904" s="95" t="s">
        <v>2061</v>
      </c>
      <c r="V904" s="95" t="s">
        <v>31</v>
      </c>
    </row>
    <row r="905" spans="1:22" ht="15.75" x14ac:dyDescent="0.3">
      <c r="A905" s="95" t="s">
        <v>370</v>
      </c>
      <c r="B905" s="95" t="s">
        <v>2032</v>
      </c>
      <c r="C905" s="95" t="s">
        <v>1879</v>
      </c>
      <c r="D905" s="95" t="s">
        <v>1880</v>
      </c>
      <c r="E905" s="95" t="s">
        <v>2038</v>
      </c>
      <c r="F905" s="95" t="s">
        <v>2062</v>
      </c>
      <c r="G905" s="95" t="s">
        <v>31</v>
      </c>
      <c r="H905" s="95" t="s">
        <v>1883</v>
      </c>
      <c r="I905" s="95" t="s">
        <v>1880</v>
      </c>
      <c r="J905" s="95" t="s">
        <v>1884</v>
      </c>
      <c r="K905" s="95" t="s">
        <v>1885</v>
      </c>
      <c r="L905" s="97">
        <v>46.31</v>
      </c>
      <c r="M905" s="95" t="s">
        <v>1886</v>
      </c>
      <c r="N905" s="95" t="s">
        <v>2327</v>
      </c>
      <c r="O905" s="95" t="s">
        <v>31</v>
      </c>
      <c r="P905" s="95" t="s">
        <v>2064</v>
      </c>
      <c r="Q905" s="95" t="s">
        <v>31</v>
      </c>
      <c r="R905" s="95" t="s">
        <v>2328</v>
      </c>
      <c r="S905" s="93">
        <v>42704</v>
      </c>
      <c r="T905" s="93">
        <v>42704</v>
      </c>
      <c r="U905" s="95" t="s">
        <v>2061</v>
      </c>
      <c r="V905" s="95" t="s">
        <v>31</v>
      </c>
    </row>
    <row r="906" spans="1:22" ht="15.75" x14ac:dyDescent="0.3">
      <c r="A906" s="95" t="s">
        <v>370</v>
      </c>
      <c r="B906" s="95" t="s">
        <v>2032</v>
      </c>
      <c r="C906" s="95" t="s">
        <v>1879</v>
      </c>
      <c r="D906" s="95" t="s">
        <v>1880</v>
      </c>
      <c r="E906" s="95" t="s">
        <v>2038</v>
      </c>
      <c r="F906" s="95" t="s">
        <v>2062</v>
      </c>
      <c r="G906" s="95" t="s">
        <v>31</v>
      </c>
      <c r="H906" s="95" t="s">
        <v>1883</v>
      </c>
      <c r="I906" s="95" t="s">
        <v>1880</v>
      </c>
      <c r="J906" s="95" t="s">
        <v>1884</v>
      </c>
      <c r="K906" s="95" t="s">
        <v>1885</v>
      </c>
      <c r="L906" s="97">
        <v>46.31</v>
      </c>
      <c r="M906" s="95" t="s">
        <v>1886</v>
      </c>
      <c r="N906" s="95" t="s">
        <v>2329</v>
      </c>
      <c r="O906" s="95" t="s">
        <v>31</v>
      </c>
      <c r="P906" s="95" t="s">
        <v>2064</v>
      </c>
      <c r="Q906" s="95" t="s">
        <v>31</v>
      </c>
      <c r="R906" s="95" t="s">
        <v>2330</v>
      </c>
      <c r="S906" s="93">
        <v>42704</v>
      </c>
      <c r="T906" s="93">
        <v>42704</v>
      </c>
      <c r="U906" s="95" t="s">
        <v>2061</v>
      </c>
      <c r="V906" s="95" t="s">
        <v>31</v>
      </c>
    </row>
    <row r="907" spans="1:22" ht="15.75" x14ac:dyDescent="0.3">
      <c r="A907" s="95" t="s">
        <v>370</v>
      </c>
      <c r="B907" s="95" t="s">
        <v>2032</v>
      </c>
      <c r="C907" s="95" t="s">
        <v>1879</v>
      </c>
      <c r="D907" s="95" t="s">
        <v>1880</v>
      </c>
      <c r="E907" s="95" t="s">
        <v>2038</v>
      </c>
      <c r="F907" s="95" t="s">
        <v>2070</v>
      </c>
      <c r="G907" s="95" t="s">
        <v>31</v>
      </c>
      <c r="H907" s="95" t="s">
        <v>1883</v>
      </c>
      <c r="I907" s="95" t="s">
        <v>1880</v>
      </c>
      <c r="J907" s="95" t="s">
        <v>1884</v>
      </c>
      <c r="K907" s="95" t="s">
        <v>1885</v>
      </c>
      <c r="L907" s="97">
        <v>45.14</v>
      </c>
      <c r="M907" s="95" t="s">
        <v>1886</v>
      </c>
      <c r="N907" s="95" t="s">
        <v>2229</v>
      </c>
      <c r="O907" s="95" t="s">
        <v>31</v>
      </c>
      <c r="P907" s="95" t="s">
        <v>2072</v>
      </c>
      <c r="Q907" s="95" t="s">
        <v>31</v>
      </c>
      <c r="R907" s="95" t="s">
        <v>2230</v>
      </c>
      <c r="S907" s="93">
        <v>42735</v>
      </c>
      <c r="T907" s="93">
        <v>42735</v>
      </c>
      <c r="U907" s="95" t="s">
        <v>2061</v>
      </c>
      <c r="V907" s="95" t="s">
        <v>31</v>
      </c>
    </row>
    <row r="908" spans="1:22" ht="15.75" x14ac:dyDescent="0.3">
      <c r="A908" s="95" t="s">
        <v>370</v>
      </c>
      <c r="B908" s="95" t="s">
        <v>2032</v>
      </c>
      <c r="C908" s="95" t="s">
        <v>1879</v>
      </c>
      <c r="D908" s="95" t="s">
        <v>1880</v>
      </c>
      <c r="E908" s="95" t="s">
        <v>2038</v>
      </c>
      <c r="F908" s="95" t="s">
        <v>2070</v>
      </c>
      <c r="G908" s="95" t="s">
        <v>31</v>
      </c>
      <c r="H908" s="95" t="s">
        <v>1883</v>
      </c>
      <c r="I908" s="95" t="s">
        <v>1880</v>
      </c>
      <c r="J908" s="95" t="s">
        <v>1884</v>
      </c>
      <c r="K908" s="95" t="s">
        <v>1885</v>
      </c>
      <c r="L908" s="96">
        <v>359276.61</v>
      </c>
      <c r="M908" s="95" t="s">
        <v>1886</v>
      </c>
      <c r="N908" s="95" t="s">
        <v>2225</v>
      </c>
      <c r="O908" s="95" t="s">
        <v>31</v>
      </c>
      <c r="P908" s="95" t="s">
        <v>2072</v>
      </c>
      <c r="Q908" s="95" t="s">
        <v>31</v>
      </c>
      <c r="R908" s="95" t="s">
        <v>2226</v>
      </c>
      <c r="S908" s="93">
        <v>42490</v>
      </c>
      <c r="T908" s="93">
        <v>42490</v>
      </c>
      <c r="U908" s="95" t="s">
        <v>2061</v>
      </c>
      <c r="V908" s="95" t="s">
        <v>31</v>
      </c>
    </row>
    <row r="909" spans="1:22" ht="15.75" x14ac:dyDescent="0.3">
      <c r="A909" s="95" t="s">
        <v>370</v>
      </c>
      <c r="B909" s="95" t="s">
        <v>2032</v>
      </c>
      <c r="C909" s="95" t="s">
        <v>1879</v>
      </c>
      <c r="D909" s="95" t="s">
        <v>1880</v>
      </c>
      <c r="E909" s="95" t="s">
        <v>2038</v>
      </c>
      <c r="F909" s="95" t="s">
        <v>2070</v>
      </c>
      <c r="G909" s="95" t="s">
        <v>31</v>
      </c>
      <c r="H909" s="95" t="s">
        <v>1883</v>
      </c>
      <c r="I909" s="95" t="s">
        <v>1880</v>
      </c>
      <c r="J909" s="95" t="s">
        <v>1884</v>
      </c>
      <c r="K909" s="95" t="s">
        <v>1885</v>
      </c>
      <c r="L909" s="96">
        <v>931.69</v>
      </c>
      <c r="M909" s="95" t="s">
        <v>1886</v>
      </c>
      <c r="N909" s="95" t="s">
        <v>2225</v>
      </c>
      <c r="O909" s="95" t="s">
        <v>31</v>
      </c>
      <c r="P909" s="95" t="s">
        <v>2072</v>
      </c>
      <c r="Q909" s="95" t="s">
        <v>31</v>
      </c>
      <c r="R909" s="95" t="s">
        <v>2226</v>
      </c>
      <c r="S909" s="93">
        <v>42521</v>
      </c>
      <c r="T909" s="93">
        <v>42521</v>
      </c>
      <c r="U909" s="95" t="s">
        <v>2061</v>
      </c>
      <c r="V909" s="95" t="s">
        <v>31</v>
      </c>
    </row>
    <row r="910" spans="1:22" ht="15.75" x14ac:dyDescent="0.3">
      <c r="A910" s="95" t="s">
        <v>370</v>
      </c>
      <c r="B910" s="95" t="s">
        <v>2032</v>
      </c>
      <c r="C910" s="95" t="s">
        <v>1879</v>
      </c>
      <c r="D910" s="95" t="s">
        <v>1880</v>
      </c>
      <c r="E910" s="95" t="s">
        <v>2038</v>
      </c>
      <c r="F910" s="95" t="s">
        <v>2070</v>
      </c>
      <c r="G910" s="95" t="s">
        <v>31</v>
      </c>
      <c r="H910" s="95" t="s">
        <v>1883</v>
      </c>
      <c r="I910" s="95" t="s">
        <v>1880</v>
      </c>
      <c r="J910" s="95" t="s">
        <v>1884</v>
      </c>
      <c r="K910" s="95" t="s">
        <v>1885</v>
      </c>
      <c r="L910" s="96">
        <v>2376.9</v>
      </c>
      <c r="M910" s="95" t="s">
        <v>1886</v>
      </c>
      <c r="N910" s="95" t="s">
        <v>2225</v>
      </c>
      <c r="O910" s="95" t="s">
        <v>31</v>
      </c>
      <c r="P910" s="95" t="s">
        <v>2072</v>
      </c>
      <c r="Q910" s="95" t="s">
        <v>31</v>
      </c>
      <c r="R910" s="95" t="s">
        <v>2226</v>
      </c>
      <c r="S910" s="93">
        <v>42551</v>
      </c>
      <c r="T910" s="93">
        <v>42551</v>
      </c>
      <c r="U910" s="95" t="s">
        <v>2061</v>
      </c>
      <c r="V910" s="95" t="s">
        <v>31</v>
      </c>
    </row>
    <row r="911" spans="1:22" ht="15.75" x14ac:dyDescent="0.3">
      <c r="A911" s="95" t="s">
        <v>370</v>
      </c>
      <c r="B911" s="95" t="s">
        <v>2032</v>
      </c>
      <c r="C911" s="95" t="s">
        <v>1879</v>
      </c>
      <c r="D911" s="95" t="s">
        <v>1880</v>
      </c>
      <c r="E911" s="95" t="s">
        <v>2038</v>
      </c>
      <c r="F911" s="95" t="s">
        <v>2070</v>
      </c>
      <c r="G911" s="95" t="s">
        <v>31</v>
      </c>
      <c r="H911" s="95" t="s">
        <v>1883</v>
      </c>
      <c r="I911" s="95" t="s">
        <v>1880</v>
      </c>
      <c r="J911" s="95" t="s">
        <v>1884</v>
      </c>
      <c r="K911" s="95" t="s">
        <v>1885</v>
      </c>
      <c r="L911" s="96">
        <v>12.81</v>
      </c>
      <c r="M911" s="95" t="s">
        <v>1886</v>
      </c>
      <c r="N911" s="95" t="s">
        <v>2225</v>
      </c>
      <c r="O911" s="95" t="s">
        <v>31</v>
      </c>
      <c r="P911" s="95" t="s">
        <v>2072</v>
      </c>
      <c r="Q911" s="95" t="s">
        <v>31</v>
      </c>
      <c r="R911" s="95" t="s">
        <v>2226</v>
      </c>
      <c r="S911" s="93">
        <v>42582</v>
      </c>
      <c r="T911" s="93">
        <v>42582</v>
      </c>
      <c r="U911" s="95" t="s">
        <v>2061</v>
      </c>
      <c r="V911" s="95" t="s">
        <v>31</v>
      </c>
    </row>
    <row r="912" spans="1:22" ht="15.75" x14ac:dyDescent="0.3">
      <c r="A912" s="95" t="s">
        <v>370</v>
      </c>
      <c r="B912" s="95" t="s">
        <v>2032</v>
      </c>
      <c r="C912" s="95" t="s">
        <v>1879</v>
      </c>
      <c r="D912" s="95" t="s">
        <v>1880</v>
      </c>
      <c r="E912" s="95" t="s">
        <v>2038</v>
      </c>
      <c r="F912" s="95" t="s">
        <v>2070</v>
      </c>
      <c r="G912" s="95" t="s">
        <v>31</v>
      </c>
      <c r="H912" s="95" t="s">
        <v>1883</v>
      </c>
      <c r="I912" s="95" t="s">
        <v>1880</v>
      </c>
      <c r="J912" s="95" t="s">
        <v>1884</v>
      </c>
      <c r="K912" s="95" t="s">
        <v>1885</v>
      </c>
      <c r="L912" s="96">
        <v>9030.2999999999993</v>
      </c>
      <c r="M912" s="95" t="s">
        <v>1886</v>
      </c>
      <c r="N912" s="95" t="s">
        <v>2225</v>
      </c>
      <c r="O912" s="95" t="s">
        <v>31</v>
      </c>
      <c r="P912" s="95" t="s">
        <v>2072</v>
      </c>
      <c r="Q912" s="95" t="s">
        <v>31</v>
      </c>
      <c r="R912" s="95" t="s">
        <v>2226</v>
      </c>
      <c r="S912" s="93">
        <v>42613</v>
      </c>
      <c r="T912" s="93">
        <v>42613</v>
      </c>
      <c r="U912" s="95" t="s">
        <v>2061</v>
      </c>
      <c r="V912" s="95" t="s">
        <v>31</v>
      </c>
    </row>
    <row r="913" spans="1:22" ht="15.75" x14ac:dyDescent="0.3">
      <c r="A913" s="95" t="s">
        <v>370</v>
      </c>
      <c r="B913" s="95" t="s">
        <v>2032</v>
      </c>
      <c r="C913" s="95" t="s">
        <v>1879</v>
      </c>
      <c r="D913" s="95" t="s">
        <v>1880</v>
      </c>
      <c r="E913" s="95" t="s">
        <v>2038</v>
      </c>
      <c r="F913" s="95" t="s">
        <v>2070</v>
      </c>
      <c r="G913" s="95" t="s">
        <v>31</v>
      </c>
      <c r="H913" s="95" t="s">
        <v>1883</v>
      </c>
      <c r="I913" s="95" t="s">
        <v>1880</v>
      </c>
      <c r="J913" s="95" t="s">
        <v>1884</v>
      </c>
      <c r="K913" s="95" t="s">
        <v>1885</v>
      </c>
      <c r="L913" s="97">
        <v>45.14</v>
      </c>
      <c r="M913" s="95" t="s">
        <v>1886</v>
      </c>
      <c r="N913" s="95" t="s">
        <v>2231</v>
      </c>
      <c r="O913" s="95" t="s">
        <v>31</v>
      </c>
      <c r="P913" s="95" t="s">
        <v>2072</v>
      </c>
      <c r="Q913" s="95" t="s">
        <v>31</v>
      </c>
      <c r="R913" s="95" t="s">
        <v>2232</v>
      </c>
      <c r="S913" s="93">
        <v>42735</v>
      </c>
      <c r="T913" s="93">
        <v>42735</v>
      </c>
      <c r="U913" s="95" t="s">
        <v>2061</v>
      </c>
      <c r="V913" s="95" t="s">
        <v>31</v>
      </c>
    </row>
    <row r="914" spans="1:22" ht="15.75" x14ac:dyDescent="0.3">
      <c r="A914" s="95" t="s">
        <v>370</v>
      </c>
      <c r="B914" s="95" t="s">
        <v>2032</v>
      </c>
      <c r="C914" s="95" t="s">
        <v>1879</v>
      </c>
      <c r="D914" s="95" t="s">
        <v>1880</v>
      </c>
      <c r="E914" s="95" t="s">
        <v>2038</v>
      </c>
      <c r="F914" s="95" t="s">
        <v>2123</v>
      </c>
      <c r="G914" s="95" t="s">
        <v>31</v>
      </c>
      <c r="H914" s="95" t="s">
        <v>1883</v>
      </c>
      <c r="I914" s="95" t="s">
        <v>1880</v>
      </c>
      <c r="J914" s="95" t="s">
        <v>1884</v>
      </c>
      <c r="K914" s="95" t="s">
        <v>1885</v>
      </c>
      <c r="L914" s="97">
        <v>44.81</v>
      </c>
      <c r="M914" s="95" t="s">
        <v>1886</v>
      </c>
      <c r="N914" s="95" t="s">
        <v>2124</v>
      </c>
      <c r="O914" s="95" t="s">
        <v>31</v>
      </c>
      <c r="P914" s="95" t="s">
        <v>2125</v>
      </c>
      <c r="Q914" s="95" t="s">
        <v>31</v>
      </c>
      <c r="R914" s="95" t="s">
        <v>2126</v>
      </c>
      <c r="S914" s="93">
        <v>42978</v>
      </c>
      <c r="T914" s="93">
        <v>42978</v>
      </c>
      <c r="U914" s="95" t="s">
        <v>2043</v>
      </c>
      <c r="V914" s="95" t="s">
        <v>31</v>
      </c>
    </row>
    <row r="915" spans="1:22" ht="15.75" x14ac:dyDescent="0.3">
      <c r="A915" s="95" t="s">
        <v>370</v>
      </c>
      <c r="B915" s="95" t="s">
        <v>2032</v>
      </c>
      <c r="C915" s="95" t="s">
        <v>1879</v>
      </c>
      <c r="D915" s="95" t="s">
        <v>1880</v>
      </c>
      <c r="E915" s="95" t="s">
        <v>2038</v>
      </c>
      <c r="F915" s="95" t="s">
        <v>2070</v>
      </c>
      <c r="G915" s="95" t="s">
        <v>31</v>
      </c>
      <c r="H915" s="95" t="s">
        <v>1883</v>
      </c>
      <c r="I915" s="95" t="s">
        <v>1880</v>
      </c>
      <c r="J915" s="95" t="s">
        <v>1884</v>
      </c>
      <c r="K915" s="95" t="s">
        <v>1885</v>
      </c>
      <c r="L915" s="97">
        <v>44.06</v>
      </c>
      <c r="M915" s="95" t="s">
        <v>1886</v>
      </c>
      <c r="N915" s="95" t="s">
        <v>2235</v>
      </c>
      <c r="O915" s="95" t="s">
        <v>31</v>
      </c>
      <c r="P915" s="95" t="s">
        <v>2072</v>
      </c>
      <c r="Q915" s="95" t="s">
        <v>31</v>
      </c>
      <c r="R915" s="95" t="s">
        <v>2236</v>
      </c>
      <c r="S915" s="93">
        <v>42735</v>
      </c>
      <c r="T915" s="93">
        <v>42735</v>
      </c>
      <c r="U915" s="95" t="s">
        <v>2061</v>
      </c>
      <c r="V915" s="95" t="s">
        <v>31</v>
      </c>
    </row>
    <row r="916" spans="1:22" ht="15.75" x14ac:dyDescent="0.3">
      <c r="A916" s="95" t="s">
        <v>370</v>
      </c>
      <c r="B916" s="95" t="s">
        <v>2032</v>
      </c>
      <c r="C916" s="95" t="s">
        <v>1879</v>
      </c>
      <c r="D916" s="95" t="s">
        <v>1880</v>
      </c>
      <c r="E916" s="95" t="s">
        <v>2038</v>
      </c>
      <c r="F916" s="95" t="s">
        <v>2123</v>
      </c>
      <c r="G916" s="95" t="s">
        <v>31</v>
      </c>
      <c r="H916" s="95" t="s">
        <v>1883</v>
      </c>
      <c r="I916" s="95" t="s">
        <v>1880</v>
      </c>
      <c r="J916" s="95" t="s">
        <v>1884</v>
      </c>
      <c r="K916" s="95" t="s">
        <v>1885</v>
      </c>
      <c r="L916" s="97">
        <v>42.26</v>
      </c>
      <c r="M916" s="95" t="s">
        <v>1886</v>
      </c>
      <c r="N916" s="95" t="s">
        <v>2124</v>
      </c>
      <c r="O916" s="95" t="s">
        <v>31</v>
      </c>
      <c r="P916" s="95" t="s">
        <v>2125</v>
      </c>
      <c r="Q916" s="95" t="s">
        <v>31</v>
      </c>
      <c r="R916" s="95" t="s">
        <v>2126</v>
      </c>
      <c r="S916" s="93">
        <v>43008</v>
      </c>
      <c r="T916" s="93">
        <v>43008</v>
      </c>
      <c r="U916" s="95" t="s">
        <v>2043</v>
      </c>
      <c r="V916" s="95" t="s">
        <v>31</v>
      </c>
    </row>
    <row r="917" spans="1:22" ht="15.75" x14ac:dyDescent="0.3">
      <c r="A917" s="95" t="s">
        <v>370</v>
      </c>
      <c r="B917" s="95" t="s">
        <v>2032</v>
      </c>
      <c r="C917" s="95" t="s">
        <v>1879</v>
      </c>
      <c r="D917" s="95" t="s">
        <v>1880</v>
      </c>
      <c r="E917" s="95" t="s">
        <v>2033</v>
      </c>
      <c r="F917" s="95" t="s">
        <v>2058</v>
      </c>
      <c r="G917" s="95" t="s">
        <v>31</v>
      </c>
      <c r="H917" s="95" t="s">
        <v>1883</v>
      </c>
      <c r="I917" s="95" t="s">
        <v>1880</v>
      </c>
      <c r="J917" s="95" t="s">
        <v>1884</v>
      </c>
      <c r="K917" s="95" t="s">
        <v>1885</v>
      </c>
      <c r="L917" s="97">
        <v>40.81</v>
      </c>
      <c r="M917" s="95" t="s">
        <v>2002</v>
      </c>
      <c r="N917" s="95" t="s">
        <v>31</v>
      </c>
      <c r="O917" s="95" t="s">
        <v>31</v>
      </c>
      <c r="P917" s="95" t="s">
        <v>2059</v>
      </c>
      <c r="Q917" s="95" t="s">
        <v>31</v>
      </c>
      <c r="R917" s="95" t="s">
        <v>2060</v>
      </c>
      <c r="S917" s="93">
        <v>42735</v>
      </c>
      <c r="T917" s="93">
        <v>42735</v>
      </c>
      <c r="U917" s="95" t="s">
        <v>2061</v>
      </c>
      <c r="V917" s="95" t="s">
        <v>31</v>
      </c>
    </row>
    <row r="918" spans="1:22" ht="15.75" x14ac:dyDescent="0.3">
      <c r="A918" s="95" t="s">
        <v>370</v>
      </c>
      <c r="B918" s="95" t="s">
        <v>2032</v>
      </c>
      <c r="C918" s="95" t="s">
        <v>1879</v>
      </c>
      <c r="D918" s="95" t="s">
        <v>1880</v>
      </c>
      <c r="E918" s="95" t="s">
        <v>2038</v>
      </c>
      <c r="F918" s="95" t="s">
        <v>2070</v>
      </c>
      <c r="G918" s="95" t="s">
        <v>31</v>
      </c>
      <c r="H918" s="95" t="s">
        <v>1883</v>
      </c>
      <c r="I918" s="95" t="s">
        <v>1880</v>
      </c>
      <c r="J918" s="95" t="s">
        <v>1884</v>
      </c>
      <c r="K918" s="95" t="s">
        <v>1885</v>
      </c>
      <c r="L918" s="97">
        <v>39.33</v>
      </c>
      <c r="M918" s="95" t="s">
        <v>1886</v>
      </c>
      <c r="N918" s="95" t="s">
        <v>2390</v>
      </c>
      <c r="O918" s="95" t="s">
        <v>31</v>
      </c>
      <c r="P918" s="95" t="s">
        <v>2072</v>
      </c>
      <c r="Q918" s="95" t="s">
        <v>31</v>
      </c>
      <c r="R918" s="95" t="s">
        <v>2391</v>
      </c>
      <c r="S918" s="93">
        <v>42674</v>
      </c>
      <c r="T918" s="93">
        <v>42674</v>
      </c>
      <c r="U918" s="95" t="s">
        <v>2061</v>
      </c>
      <c r="V918" s="95" t="s">
        <v>31</v>
      </c>
    </row>
    <row r="919" spans="1:22" ht="15.75" x14ac:dyDescent="0.3">
      <c r="A919" s="95" t="s">
        <v>370</v>
      </c>
      <c r="B919" s="95" t="s">
        <v>2032</v>
      </c>
      <c r="C919" s="95" t="s">
        <v>1879</v>
      </c>
      <c r="D919" s="95" t="s">
        <v>1880</v>
      </c>
      <c r="E919" s="95" t="s">
        <v>2038</v>
      </c>
      <c r="F919" s="95" t="s">
        <v>2070</v>
      </c>
      <c r="G919" s="95" t="s">
        <v>31</v>
      </c>
      <c r="H919" s="95" t="s">
        <v>1883</v>
      </c>
      <c r="I919" s="95" t="s">
        <v>1880</v>
      </c>
      <c r="J919" s="95" t="s">
        <v>1884</v>
      </c>
      <c r="K919" s="95" t="s">
        <v>1885</v>
      </c>
      <c r="L919" s="96">
        <v>205267.03</v>
      </c>
      <c r="M919" s="95" t="s">
        <v>1886</v>
      </c>
      <c r="N919" s="95" t="s">
        <v>2249</v>
      </c>
      <c r="O919" s="95" t="s">
        <v>31</v>
      </c>
      <c r="P919" s="95" t="s">
        <v>2072</v>
      </c>
      <c r="Q919" s="95" t="s">
        <v>31</v>
      </c>
      <c r="R919" s="95" t="s">
        <v>2250</v>
      </c>
      <c r="S919" s="93">
        <v>42490</v>
      </c>
      <c r="T919" s="93">
        <v>42490</v>
      </c>
      <c r="U919" s="95" t="s">
        <v>2061</v>
      </c>
      <c r="V919" s="95" t="s">
        <v>31</v>
      </c>
    </row>
    <row r="920" spans="1:22" ht="15.75" x14ac:dyDescent="0.3">
      <c r="A920" s="95" t="s">
        <v>370</v>
      </c>
      <c r="B920" s="95" t="s">
        <v>2032</v>
      </c>
      <c r="C920" s="95" t="s">
        <v>1879</v>
      </c>
      <c r="D920" s="95" t="s">
        <v>1880</v>
      </c>
      <c r="E920" s="95" t="s">
        <v>2038</v>
      </c>
      <c r="F920" s="95" t="s">
        <v>2070</v>
      </c>
      <c r="G920" s="95" t="s">
        <v>31</v>
      </c>
      <c r="H920" s="95" t="s">
        <v>1883</v>
      </c>
      <c r="I920" s="95" t="s">
        <v>1880</v>
      </c>
      <c r="J920" s="95" t="s">
        <v>1884</v>
      </c>
      <c r="K920" s="95" t="s">
        <v>1885</v>
      </c>
      <c r="L920" s="96">
        <v>532.25</v>
      </c>
      <c r="M920" s="95" t="s">
        <v>1886</v>
      </c>
      <c r="N920" s="95" t="s">
        <v>2249</v>
      </c>
      <c r="O920" s="95" t="s">
        <v>31</v>
      </c>
      <c r="P920" s="95" t="s">
        <v>2072</v>
      </c>
      <c r="Q920" s="95" t="s">
        <v>31</v>
      </c>
      <c r="R920" s="95" t="s">
        <v>2250</v>
      </c>
      <c r="S920" s="93">
        <v>42521</v>
      </c>
      <c r="T920" s="93">
        <v>42521</v>
      </c>
      <c r="U920" s="95" t="s">
        <v>2061</v>
      </c>
      <c r="V920" s="95" t="s">
        <v>31</v>
      </c>
    </row>
    <row r="921" spans="1:22" ht="15.75" x14ac:dyDescent="0.3">
      <c r="A921" s="95" t="s">
        <v>370</v>
      </c>
      <c r="B921" s="95" t="s">
        <v>2032</v>
      </c>
      <c r="C921" s="95" t="s">
        <v>1879</v>
      </c>
      <c r="D921" s="95" t="s">
        <v>1880</v>
      </c>
      <c r="E921" s="95" t="s">
        <v>2038</v>
      </c>
      <c r="F921" s="95" t="s">
        <v>2070</v>
      </c>
      <c r="G921" s="95" t="s">
        <v>31</v>
      </c>
      <c r="H921" s="95" t="s">
        <v>1883</v>
      </c>
      <c r="I921" s="95" t="s">
        <v>1880</v>
      </c>
      <c r="J921" s="95" t="s">
        <v>1884</v>
      </c>
      <c r="K921" s="95" t="s">
        <v>1885</v>
      </c>
      <c r="L921" s="96">
        <v>1358.04</v>
      </c>
      <c r="M921" s="95" t="s">
        <v>1886</v>
      </c>
      <c r="N921" s="95" t="s">
        <v>2249</v>
      </c>
      <c r="O921" s="95" t="s">
        <v>31</v>
      </c>
      <c r="P921" s="95" t="s">
        <v>2072</v>
      </c>
      <c r="Q921" s="95" t="s">
        <v>31</v>
      </c>
      <c r="R921" s="95" t="s">
        <v>2250</v>
      </c>
      <c r="S921" s="93">
        <v>42551</v>
      </c>
      <c r="T921" s="93">
        <v>42551</v>
      </c>
      <c r="U921" s="95" t="s">
        <v>2061</v>
      </c>
      <c r="V921" s="95" t="s">
        <v>31</v>
      </c>
    </row>
    <row r="922" spans="1:22" ht="15.75" x14ac:dyDescent="0.3">
      <c r="A922" s="95" t="s">
        <v>370</v>
      </c>
      <c r="B922" s="95" t="s">
        <v>2032</v>
      </c>
      <c r="C922" s="95" t="s">
        <v>1879</v>
      </c>
      <c r="D922" s="95" t="s">
        <v>1880</v>
      </c>
      <c r="E922" s="95" t="s">
        <v>2038</v>
      </c>
      <c r="F922" s="95" t="s">
        <v>2070</v>
      </c>
      <c r="G922" s="95" t="s">
        <v>31</v>
      </c>
      <c r="H922" s="95" t="s">
        <v>1883</v>
      </c>
      <c r="I922" s="95" t="s">
        <v>1880</v>
      </c>
      <c r="J922" s="95" t="s">
        <v>1884</v>
      </c>
      <c r="K922" s="95" t="s">
        <v>1885</v>
      </c>
      <c r="L922" s="96">
        <v>7.32</v>
      </c>
      <c r="M922" s="95" t="s">
        <v>1886</v>
      </c>
      <c r="N922" s="95" t="s">
        <v>2249</v>
      </c>
      <c r="O922" s="95" t="s">
        <v>31</v>
      </c>
      <c r="P922" s="95" t="s">
        <v>2072</v>
      </c>
      <c r="Q922" s="95" t="s">
        <v>31</v>
      </c>
      <c r="R922" s="95" t="s">
        <v>2250</v>
      </c>
      <c r="S922" s="93">
        <v>42582</v>
      </c>
      <c r="T922" s="93">
        <v>42582</v>
      </c>
      <c r="U922" s="95" t="s">
        <v>2061</v>
      </c>
      <c r="V922" s="95" t="s">
        <v>31</v>
      </c>
    </row>
    <row r="923" spans="1:22" ht="15.75" x14ac:dyDescent="0.3">
      <c r="A923" s="95" t="s">
        <v>370</v>
      </c>
      <c r="B923" s="95" t="s">
        <v>2032</v>
      </c>
      <c r="C923" s="95" t="s">
        <v>1879</v>
      </c>
      <c r="D923" s="95" t="s">
        <v>1880</v>
      </c>
      <c r="E923" s="95" t="s">
        <v>2038</v>
      </c>
      <c r="F923" s="95" t="s">
        <v>2070</v>
      </c>
      <c r="G923" s="95" t="s">
        <v>31</v>
      </c>
      <c r="H923" s="95" t="s">
        <v>1883</v>
      </c>
      <c r="I923" s="95" t="s">
        <v>1880</v>
      </c>
      <c r="J923" s="95" t="s">
        <v>1884</v>
      </c>
      <c r="K923" s="95" t="s">
        <v>1885</v>
      </c>
      <c r="L923" s="96">
        <v>5159.32</v>
      </c>
      <c r="M923" s="95" t="s">
        <v>1886</v>
      </c>
      <c r="N923" s="95" t="s">
        <v>2249</v>
      </c>
      <c r="O923" s="95" t="s">
        <v>31</v>
      </c>
      <c r="P923" s="95" t="s">
        <v>2072</v>
      </c>
      <c r="Q923" s="95" t="s">
        <v>31</v>
      </c>
      <c r="R923" s="95" t="s">
        <v>2250</v>
      </c>
      <c r="S923" s="93">
        <v>42613</v>
      </c>
      <c r="T923" s="93">
        <v>42613</v>
      </c>
      <c r="U923" s="95" t="s">
        <v>2061</v>
      </c>
      <c r="V923" s="95" t="s">
        <v>31</v>
      </c>
    </row>
    <row r="924" spans="1:22" ht="15.75" x14ac:dyDescent="0.3">
      <c r="A924" s="95" t="s">
        <v>370</v>
      </c>
      <c r="B924" s="95" t="s">
        <v>2032</v>
      </c>
      <c r="C924" s="95" t="s">
        <v>1879</v>
      </c>
      <c r="D924" s="95" t="s">
        <v>1880</v>
      </c>
      <c r="E924" s="95" t="s">
        <v>2038</v>
      </c>
      <c r="F924" s="95" t="s">
        <v>2070</v>
      </c>
      <c r="G924" s="95" t="s">
        <v>31</v>
      </c>
      <c r="H924" s="95" t="s">
        <v>1883</v>
      </c>
      <c r="I924" s="95" t="s">
        <v>1880</v>
      </c>
      <c r="J924" s="95" t="s">
        <v>1884</v>
      </c>
      <c r="K924" s="95" t="s">
        <v>1885</v>
      </c>
      <c r="L924" s="97">
        <v>38.99</v>
      </c>
      <c r="M924" s="95" t="s">
        <v>1886</v>
      </c>
      <c r="N924" s="95" t="s">
        <v>2364</v>
      </c>
      <c r="O924" s="95" t="s">
        <v>31</v>
      </c>
      <c r="P924" s="95" t="s">
        <v>2072</v>
      </c>
      <c r="Q924" s="95" t="s">
        <v>31</v>
      </c>
      <c r="R924" s="95" t="s">
        <v>2365</v>
      </c>
      <c r="S924" s="93">
        <v>42855</v>
      </c>
      <c r="T924" s="93">
        <v>42855</v>
      </c>
      <c r="U924" s="95" t="s">
        <v>2061</v>
      </c>
      <c r="V924" s="95" t="s">
        <v>31</v>
      </c>
    </row>
    <row r="925" spans="1:22" ht="15.75" x14ac:dyDescent="0.3">
      <c r="A925" s="95" t="s">
        <v>370</v>
      </c>
      <c r="B925" s="95" t="s">
        <v>2032</v>
      </c>
      <c r="C925" s="95" t="s">
        <v>1879</v>
      </c>
      <c r="D925" s="95" t="s">
        <v>1880</v>
      </c>
      <c r="E925" s="95" t="s">
        <v>2038</v>
      </c>
      <c r="F925" s="95" t="s">
        <v>2070</v>
      </c>
      <c r="G925" s="95" t="s">
        <v>31</v>
      </c>
      <c r="H925" s="95" t="s">
        <v>1883</v>
      </c>
      <c r="I925" s="95" t="s">
        <v>1880</v>
      </c>
      <c r="J925" s="95" t="s">
        <v>1884</v>
      </c>
      <c r="K925" s="95" t="s">
        <v>1885</v>
      </c>
      <c r="L925" s="97">
        <v>38.99</v>
      </c>
      <c r="M925" s="95" t="s">
        <v>1886</v>
      </c>
      <c r="N925" s="95" t="s">
        <v>2364</v>
      </c>
      <c r="O925" s="95" t="s">
        <v>31</v>
      </c>
      <c r="P925" s="95" t="s">
        <v>2072</v>
      </c>
      <c r="Q925" s="95" t="s">
        <v>31</v>
      </c>
      <c r="R925" s="95" t="s">
        <v>2365</v>
      </c>
      <c r="S925" s="93">
        <v>42916</v>
      </c>
      <c r="T925" s="93">
        <v>42916</v>
      </c>
      <c r="U925" s="95" t="s">
        <v>2061</v>
      </c>
      <c r="V925" s="95" t="s">
        <v>31</v>
      </c>
    </row>
    <row r="926" spans="1:22" ht="15.75" x14ac:dyDescent="0.3">
      <c r="A926" s="95" t="s">
        <v>370</v>
      </c>
      <c r="B926" s="95" t="s">
        <v>2032</v>
      </c>
      <c r="C926" s="95" t="s">
        <v>1879</v>
      </c>
      <c r="D926" s="95" t="s">
        <v>1880</v>
      </c>
      <c r="E926" s="95" t="s">
        <v>2038</v>
      </c>
      <c r="F926" s="95" t="s">
        <v>2070</v>
      </c>
      <c r="G926" s="95" t="s">
        <v>31</v>
      </c>
      <c r="H926" s="95" t="s">
        <v>1883</v>
      </c>
      <c r="I926" s="95" t="s">
        <v>1880</v>
      </c>
      <c r="J926" s="95" t="s">
        <v>1884</v>
      </c>
      <c r="K926" s="95" t="s">
        <v>1885</v>
      </c>
      <c r="L926" s="97">
        <v>38.979999999999997</v>
      </c>
      <c r="M926" s="95" t="s">
        <v>1886</v>
      </c>
      <c r="N926" s="95" t="s">
        <v>2358</v>
      </c>
      <c r="O926" s="95" t="s">
        <v>31</v>
      </c>
      <c r="P926" s="95" t="s">
        <v>2072</v>
      </c>
      <c r="Q926" s="95" t="s">
        <v>31</v>
      </c>
      <c r="R926" s="95" t="s">
        <v>2359</v>
      </c>
      <c r="S926" s="93">
        <v>42704</v>
      </c>
      <c r="T926" s="93">
        <v>42704</v>
      </c>
      <c r="U926" s="95" t="s">
        <v>2061</v>
      </c>
      <c r="V926" s="95" t="s">
        <v>31</v>
      </c>
    </row>
    <row r="927" spans="1:22" ht="15.75" x14ac:dyDescent="0.3">
      <c r="A927" s="95" t="s">
        <v>370</v>
      </c>
      <c r="B927" s="95" t="s">
        <v>2032</v>
      </c>
      <c r="C927" s="95" t="s">
        <v>1879</v>
      </c>
      <c r="D927" s="95" t="s">
        <v>1880</v>
      </c>
      <c r="E927" s="95" t="s">
        <v>2038</v>
      </c>
      <c r="F927" s="95" t="s">
        <v>2104</v>
      </c>
      <c r="G927" s="95" t="s">
        <v>31</v>
      </c>
      <c r="H927" s="95" t="s">
        <v>1883</v>
      </c>
      <c r="I927" s="95" t="s">
        <v>1880</v>
      </c>
      <c r="J927" s="95" t="s">
        <v>1884</v>
      </c>
      <c r="K927" s="95" t="s">
        <v>1885</v>
      </c>
      <c r="L927" s="97">
        <v>37.97</v>
      </c>
      <c r="M927" s="95" t="s">
        <v>1886</v>
      </c>
      <c r="N927" s="95" t="s">
        <v>2127</v>
      </c>
      <c r="O927" s="95" t="s">
        <v>31</v>
      </c>
      <c r="P927" s="95" t="s">
        <v>2106</v>
      </c>
      <c r="Q927" s="95" t="s">
        <v>31</v>
      </c>
      <c r="R927" s="95" t="s">
        <v>2128</v>
      </c>
      <c r="S927" s="93">
        <v>42978</v>
      </c>
      <c r="T927" s="93">
        <v>42978</v>
      </c>
      <c r="U927" s="95" t="s">
        <v>2043</v>
      </c>
      <c r="V927" s="95" t="s">
        <v>31</v>
      </c>
    </row>
    <row r="928" spans="1:22" ht="15.75" x14ac:dyDescent="0.3">
      <c r="A928" s="95" t="s">
        <v>370</v>
      </c>
      <c r="B928" s="95" t="s">
        <v>2032</v>
      </c>
      <c r="C928" s="95" t="s">
        <v>1879</v>
      </c>
      <c r="D928" s="95" t="s">
        <v>1880</v>
      </c>
      <c r="E928" s="95" t="s">
        <v>2038</v>
      </c>
      <c r="F928" s="95" t="s">
        <v>2104</v>
      </c>
      <c r="G928" s="95" t="s">
        <v>31</v>
      </c>
      <c r="H928" s="95" t="s">
        <v>1883</v>
      </c>
      <c r="I928" s="95" t="s">
        <v>1880</v>
      </c>
      <c r="J928" s="95" t="s">
        <v>1884</v>
      </c>
      <c r="K928" s="95" t="s">
        <v>1885</v>
      </c>
      <c r="L928" s="97">
        <v>37.97</v>
      </c>
      <c r="M928" s="95" t="s">
        <v>1886</v>
      </c>
      <c r="N928" s="95" t="s">
        <v>2129</v>
      </c>
      <c r="O928" s="95" t="s">
        <v>31</v>
      </c>
      <c r="P928" s="95" t="s">
        <v>2106</v>
      </c>
      <c r="Q928" s="95" t="s">
        <v>31</v>
      </c>
      <c r="R928" s="95" t="s">
        <v>2130</v>
      </c>
      <c r="S928" s="93">
        <v>42978</v>
      </c>
      <c r="T928" s="93">
        <v>42978</v>
      </c>
      <c r="U928" s="95" t="s">
        <v>2043</v>
      </c>
      <c r="V928" s="95" t="s">
        <v>31</v>
      </c>
    </row>
    <row r="929" spans="1:22" ht="15.75" x14ac:dyDescent="0.3">
      <c r="A929" s="95" t="s">
        <v>370</v>
      </c>
      <c r="B929" s="95" t="s">
        <v>2032</v>
      </c>
      <c r="C929" s="95" t="s">
        <v>1879</v>
      </c>
      <c r="D929" s="95" t="s">
        <v>1880</v>
      </c>
      <c r="E929" s="95" t="s">
        <v>2038</v>
      </c>
      <c r="F929" s="95" t="s">
        <v>2104</v>
      </c>
      <c r="G929" s="95" t="s">
        <v>31</v>
      </c>
      <c r="H929" s="95" t="s">
        <v>1883</v>
      </c>
      <c r="I929" s="95" t="s">
        <v>1880</v>
      </c>
      <c r="J929" s="95" t="s">
        <v>1884</v>
      </c>
      <c r="K929" s="95" t="s">
        <v>1885</v>
      </c>
      <c r="L929" s="97">
        <v>37.97</v>
      </c>
      <c r="M929" s="95" t="s">
        <v>1886</v>
      </c>
      <c r="N929" s="95" t="s">
        <v>2133</v>
      </c>
      <c r="O929" s="95" t="s">
        <v>31</v>
      </c>
      <c r="P929" s="95" t="s">
        <v>2106</v>
      </c>
      <c r="Q929" s="95" t="s">
        <v>31</v>
      </c>
      <c r="R929" s="95" t="s">
        <v>2134</v>
      </c>
      <c r="S929" s="93">
        <v>42978</v>
      </c>
      <c r="T929" s="93">
        <v>42978</v>
      </c>
      <c r="U929" s="95" t="s">
        <v>2043</v>
      </c>
      <c r="V929" s="95" t="s">
        <v>31</v>
      </c>
    </row>
    <row r="930" spans="1:22" ht="15.75" x14ac:dyDescent="0.3">
      <c r="A930" s="95" t="s">
        <v>370</v>
      </c>
      <c r="B930" s="95" t="s">
        <v>2032</v>
      </c>
      <c r="C930" s="95" t="s">
        <v>1879</v>
      </c>
      <c r="D930" s="95" t="s">
        <v>1880</v>
      </c>
      <c r="E930" s="95" t="s">
        <v>2038</v>
      </c>
      <c r="F930" s="95" t="s">
        <v>2070</v>
      </c>
      <c r="G930" s="95" t="s">
        <v>31</v>
      </c>
      <c r="H930" s="95" t="s">
        <v>1883</v>
      </c>
      <c r="I930" s="95" t="s">
        <v>1880</v>
      </c>
      <c r="J930" s="95" t="s">
        <v>1884</v>
      </c>
      <c r="K930" s="95" t="s">
        <v>1885</v>
      </c>
      <c r="L930" s="96">
        <v>336258.53</v>
      </c>
      <c r="M930" s="95" t="s">
        <v>1886</v>
      </c>
      <c r="N930" s="95" t="s">
        <v>2229</v>
      </c>
      <c r="O930" s="95" t="s">
        <v>31</v>
      </c>
      <c r="P930" s="95" t="s">
        <v>2072</v>
      </c>
      <c r="Q930" s="95" t="s">
        <v>31</v>
      </c>
      <c r="R930" s="95" t="s">
        <v>2230</v>
      </c>
      <c r="S930" s="93">
        <v>42490</v>
      </c>
      <c r="T930" s="93">
        <v>42490</v>
      </c>
      <c r="U930" s="95" t="s">
        <v>2061</v>
      </c>
      <c r="V930" s="95" t="s">
        <v>31</v>
      </c>
    </row>
    <row r="931" spans="1:22" ht="15.75" x14ac:dyDescent="0.3">
      <c r="A931" s="95" t="s">
        <v>370</v>
      </c>
      <c r="B931" s="95" t="s">
        <v>2032</v>
      </c>
      <c r="C931" s="95" t="s">
        <v>1879</v>
      </c>
      <c r="D931" s="95" t="s">
        <v>1880</v>
      </c>
      <c r="E931" s="95" t="s">
        <v>2038</v>
      </c>
      <c r="F931" s="95" t="s">
        <v>2070</v>
      </c>
      <c r="G931" s="95" t="s">
        <v>31</v>
      </c>
      <c r="H931" s="95" t="s">
        <v>1883</v>
      </c>
      <c r="I931" s="95" t="s">
        <v>1880</v>
      </c>
      <c r="J931" s="95" t="s">
        <v>1884</v>
      </c>
      <c r="K931" s="95" t="s">
        <v>1885</v>
      </c>
      <c r="L931" s="96">
        <v>871.99</v>
      </c>
      <c r="M931" s="95" t="s">
        <v>1886</v>
      </c>
      <c r="N931" s="95" t="s">
        <v>2229</v>
      </c>
      <c r="O931" s="95" t="s">
        <v>31</v>
      </c>
      <c r="P931" s="95" t="s">
        <v>2072</v>
      </c>
      <c r="Q931" s="95" t="s">
        <v>31</v>
      </c>
      <c r="R931" s="95" t="s">
        <v>2230</v>
      </c>
      <c r="S931" s="93">
        <v>42521</v>
      </c>
      <c r="T931" s="93">
        <v>42521</v>
      </c>
      <c r="U931" s="95" t="s">
        <v>2061</v>
      </c>
      <c r="V931" s="95" t="s">
        <v>31</v>
      </c>
    </row>
    <row r="932" spans="1:22" ht="15.75" x14ac:dyDescent="0.3">
      <c r="A932" s="95" t="s">
        <v>370</v>
      </c>
      <c r="B932" s="95" t="s">
        <v>2032</v>
      </c>
      <c r="C932" s="95" t="s">
        <v>1879</v>
      </c>
      <c r="D932" s="95" t="s">
        <v>1880</v>
      </c>
      <c r="E932" s="95" t="s">
        <v>2038</v>
      </c>
      <c r="F932" s="95" t="s">
        <v>2070</v>
      </c>
      <c r="G932" s="95" t="s">
        <v>31</v>
      </c>
      <c r="H932" s="95" t="s">
        <v>1883</v>
      </c>
      <c r="I932" s="95" t="s">
        <v>1880</v>
      </c>
      <c r="J932" s="95" t="s">
        <v>1884</v>
      </c>
      <c r="K932" s="95" t="s">
        <v>1885</v>
      </c>
      <c r="L932" s="96">
        <v>2224.66</v>
      </c>
      <c r="M932" s="95" t="s">
        <v>1886</v>
      </c>
      <c r="N932" s="95" t="s">
        <v>2229</v>
      </c>
      <c r="O932" s="95" t="s">
        <v>31</v>
      </c>
      <c r="P932" s="95" t="s">
        <v>2072</v>
      </c>
      <c r="Q932" s="95" t="s">
        <v>31</v>
      </c>
      <c r="R932" s="95" t="s">
        <v>2230</v>
      </c>
      <c r="S932" s="93">
        <v>42551</v>
      </c>
      <c r="T932" s="93">
        <v>42551</v>
      </c>
      <c r="U932" s="95" t="s">
        <v>2061</v>
      </c>
      <c r="V932" s="95" t="s">
        <v>31</v>
      </c>
    </row>
    <row r="933" spans="1:22" ht="15.75" x14ac:dyDescent="0.3">
      <c r="A933" s="95" t="s">
        <v>370</v>
      </c>
      <c r="B933" s="95" t="s">
        <v>2032</v>
      </c>
      <c r="C933" s="95" t="s">
        <v>1879</v>
      </c>
      <c r="D933" s="95" t="s">
        <v>1880</v>
      </c>
      <c r="E933" s="95" t="s">
        <v>2038</v>
      </c>
      <c r="F933" s="95" t="s">
        <v>2070</v>
      </c>
      <c r="G933" s="95" t="s">
        <v>31</v>
      </c>
      <c r="H933" s="95" t="s">
        <v>1883</v>
      </c>
      <c r="I933" s="95" t="s">
        <v>1880</v>
      </c>
      <c r="J933" s="95" t="s">
        <v>1884</v>
      </c>
      <c r="K933" s="95" t="s">
        <v>1885</v>
      </c>
      <c r="L933" s="96">
        <v>11.99</v>
      </c>
      <c r="M933" s="95" t="s">
        <v>1886</v>
      </c>
      <c r="N933" s="95" t="s">
        <v>2229</v>
      </c>
      <c r="O933" s="95" t="s">
        <v>31</v>
      </c>
      <c r="P933" s="95" t="s">
        <v>2072</v>
      </c>
      <c r="Q933" s="95" t="s">
        <v>31</v>
      </c>
      <c r="R933" s="95" t="s">
        <v>2230</v>
      </c>
      <c r="S933" s="93">
        <v>42582</v>
      </c>
      <c r="T933" s="93">
        <v>42582</v>
      </c>
      <c r="U933" s="95" t="s">
        <v>2061</v>
      </c>
      <c r="V933" s="95" t="s">
        <v>31</v>
      </c>
    </row>
    <row r="934" spans="1:22" ht="15.75" x14ac:dyDescent="0.3">
      <c r="A934" s="95" t="s">
        <v>370</v>
      </c>
      <c r="B934" s="95" t="s">
        <v>2032</v>
      </c>
      <c r="C934" s="95" t="s">
        <v>1879</v>
      </c>
      <c r="D934" s="95" t="s">
        <v>1880</v>
      </c>
      <c r="E934" s="95" t="s">
        <v>2038</v>
      </c>
      <c r="F934" s="95" t="s">
        <v>2070</v>
      </c>
      <c r="G934" s="95" t="s">
        <v>31</v>
      </c>
      <c r="H934" s="95" t="s">
        <v>1883</v>
      </c>
      <c r="I934" s="95" t="s">
        <v>1880</v>
      </c>
      <c r="J934" s="95" t="s">
        <v>1884</v>
      </c>
      <c r="K934" s="95" t="s">
        <v>1885</v>
      </c>
      <c r="L934" s="96">
        <v>8451.74</v>
      </c>
      <c r="M934" s="95" t="s">
        <v>1886</v>
      </c>
      <c r="N934" s="95" t="s">
        <v>2229</v>
      </c>
      <c r="O934" s="95" t="s">
        <v>31</v>
      </c>
      <c r="P934" s="95" t="s">
        <v>2072</v>
      </c>
      <c r="Q934" s="95" t="s">
        <v>31</v>
      </c>
      <c r="R934" s="95" t="s">
        <v>2230</v>
      </c>
      <c r="S934" s="93">
        <v>42613</v>
      </c>
      <c r="T934" s="93">
        <v>42613</v>
      </c>
      <c r="U934" s="95" t="s">
        <v>2061</v>
      </c>
      <c r="V934" s="95" t="s">
        <v>31</v>
      </c>
    </row>
    <row r="935" spans="1:22" ht="15.75" x14ac:dyDescent="0.3">
      <c r="A935" s="95" t="s">
        <v>370</v>
      </c>
      <c r="B935" s="95" t="s">
        <v>2032</v>
      </c>
      <c r="C935" s="95" t="s">
        <v>1879</v>
      </c>
      <c r="D935" s="95" t="s">
        <v>1880</v>
      </c>
      <c r="E935" s="95" t="s">
        <v>2038</v>
      </c>
      <c r="F935" s="95" t="s">
        <v>2104</v>
      </c>
      <c r="G935" s="95" t="s">
        <v>31</v>
      </c>
      <c r="H935" s="95" t="s">
        <v>1883</v>
      </c>
      <c r="I935" s="95" t="s">
        <v>1880</v>
      </c>
      <c r="J935" s="95" t="s">
        <v>1884</v>
      </c>
      <c r="K935" s="95" t="s">
        <v>1885</v>
      </c>
      <c r="L935" s="97">
        <v>37.97</v>
      </c>
      <c r="M935" s="95" t="s">
        <v>1886</v>
      </c>
      <c r="N935" s="95" t="s">
        <v>2135</v>
      </c>
      <c r="O935" s="95" t="s">
        <v>31</v>
      </c>
      <c r="P935" s="95" t="s">
        <v>2106</v>
      </c>
      <c r="Q935" s="95" t="s">
        <v>31</v>
      </c>
      <c r="R935" s="95" t="s">
        <v>2136</v>
      </c>
      <c r="S935" s="93">
        <v>42978</v>
      </c>
      <c r="T935" s="93">
        <v>42978</v>
      </c>
      <c r="U935" s="95" t="s">
        <v>2043</v>
      </c>
      <c r="V935" s="95" t="s">
        <v>31</v>
      </c>
    </row>
    <row r="936" spans="1:22" ht="15.75" x14ac:dyDescent="0.3">
      <c r="A936" s="95" t="s">
        <v>370</v>
      </c>
      <c r="B936" s="95" t="s">
        <v>2032</v>
      </c>
      <c r="C936" s="95" t="s">
        <v>1879</v>
      </c>
      <c r="D936" s="95" t="s">
        <v>1880</v>
      </c>
      <c r="E936" s="95" t="s">
        <v>2038</v>
      </c>
      <c r="F936" s="95" t="s">
        <v>2104</v>
      </c>
      <c r="G936" s="95" t="s">
        <v>31</v>
      </c>
      <c r="H936" s="95" t="s">
        <v>1883</v>
      </c>
      <c r="I936" s="95" t="s">
        <v>1880</v>
      </c>
      <c r="J936" s="95" t="s">
        <v>1884</v>
      </c>
      <c r="K936" s="95" t="s">
        <v>1885</v>
      </c>
      <c r="L936" s="97">
        <v>37.97</v>
      </c>
      <c r="M936" s="95" t="s">
        <v>1886</v>
      </c>
      <c r="N936" s="95" t="s">
        <v>2137</v>
      </c>
      <c r="O936" s="95" t="s">
        <v>31</v>
      </c>
      <c r="P936" s="95" t="s">
        <v>2106</v>
      </c>
      <c r="Q936" s="95" t="s">
        <v>31</v>
      </c>
      <c r="R936" s="95" t="s">
        <v>2138</v>
      </c>
      <c r="S936" s="93">
        <v>42978</v>
      </c>
      <c r="T936" s="93">
        <v>42978</v>
      </c>
      <c r="U936" s="95" t="s">
        <v>2043</v>
      </c>
      <c r="V936" s="95" t="s">
        <v>31</v>
      </c>
    </row>
    <row r="937" spans="1:22" ht="15.75" x14ac:dyDescent="0.3">
      <c r="A937" s="95" t="s">
        <v>370</v>
      </c>
      <c r="B937" s="95" t="s">
        <v>2032</v>
      </c>
      <c r="C937" s="95" t="s">
        <v>1879</v>
      </c>
      <c r="D937" s="95" t="s">
        <v>1880</v>
      </c>
      <c r="E937" s="95" t="s">
        <v>2038</v>
      </c>
      <c r="F937" s="95" t="s">
        <v>2062</v>
      </c>
      <c r="G937" s="95" t="s">
        <v>31</v>
      </c>
      <c r="H937" s="95" t="s">
        <v>1883</v>
      </c>
      <c r="I937" s="95" t="s">
        <v>1880</v>
      </c>
      <c r="J937" s="95" t="s">
        <v>1884</v>
      </c>
      <c r="K937" s="95" t="s">
        <v>1885</v>
      </c>
      <c r="L937" s="97">
        <v>36.99</v>
      </c>
      <c r="M937" s="95" t="s">
        <v>1886</v>
      </c>
      <c r="N937" s="95" t="s">
        <v>2177</v>
      </c>
      <c r="O937" s="95" t="s">
        <v>31</v>
      </c>
      <c r="P937" s="95" t="s">
        <v>2064</v>
      </c>
      <c r="Q937" s="95" t="s">
        <v>31</v>
      </c>
      <c r="R937" s="95" t="s">
        <v>2178</v>
      </c>
      <c r="S937" s="93">
        <v>42886</v>
      </c>
      <c r="T937" s="93">
        <v>42886</v>
      </c>
      <c r="U937" s="95" t="s">
        <v>2043</v>
      </c>
      <c r="V937" s="95" t="s">
        <v>31</v>
      </c>
    </row>
    <row r="938" spans="1:22" ht="15.75" x14ac:dyDescent="0.3">
      <c r="A938" s="95" t="s">
        <v>370</v>
      </c>
      <c r="B938" s="95" t="s">
        <v>2032</v>
      </c>
      <c r="C938" s="95" t="s">
        <v>1879</v>
      </c>
      <c r="D938" s="95" t="s">
        <v>1880</v>
      </c>
      <c r="E938" s="95" t="s">
        <v>2038</v>
      </c>
      <c r="F938" s="95" t="s">
        <v>2062</v>
      </c>
      <c r="G938" s="95" t="s">
        <v>31</v>
      </c>
      <c r="H938" s="95" t="s">
        <v>1883</v>
      </c>
      <c r="I938" s="95" t="s">
        <v>1880</v>
      </c>
      <c r="J938" s="95" t="s">
        <v>1884</v>
      </c>
      <c r="K938" s="95" t="s">
        <v>1885</v>
      </c>
      <c r="L938" s="97">
        <v>36.99</v>
      </c>
      <c r="M938" s="95" t="s">
        <v>1886</v>
      </c>
      <c r="N938" s="95" t="s">
        <v>2181</v>
      </c>
      <c r="O938" s="95" t="s">
        <v>31</v>
      </c>
      <c r="P938" s="95" t="s">
        <v>2064</v>
      </c>
      <c r="Q938" s="95" t="s">
        <v>31</v>
      </c>
      <c r="R938" s="95" t="s">
        <v>2182</v>
      </c>
      <c r="S938" s="93">
        <v>42886</v>
      </c>
      <c r="T938" s="93">
        <v>42886</v>
      </c>
      <c r="U938" s="95" t="s">
        <v>2043</v>
      </c>
      <c r="V938" s="95" t="s">
        <v>31</v>
      </c>
    </row>
    <row r="939" spans="1:22" ht="15.75" x14ac:dyDescent="0.3">
      <c r="A939" s="95" t="s">
        <v>370</v>
      </c>
      <c r="B939" s="95" t="s">
        <v>2032</v>
      </c>
      <c r="C939" s="95" t="s">
        <v>1879</v>
      </c>
      <c r="D939" s="95" t="s">
        <v>1880</v>
      </c>
      <c r="E939" s="95" t="s">
        <v>2038</v>
      </c>
      <c r="F939" s="95" t="s">
        <v>2062</v>
      </c>
      <c r="G939" s="95" t="s">
        <v>31</v>
      </c>
      <c r="H939" s="95" t="s">
        <v>1883</v>
      </c>
      <c r="I939" s="95" t="s">
        <v>1880</v>
      </c>
      <c r="J939" s="95" t="s">
        <v>1884</v>
      </c>
      <c r="K939" s="95" t="s">
        <v>1885</v>
      </c>
      <c r="L939" s="97">
        <v>36.99</v>
      </c>
      <c r="M939" s="95" t="s">
        <v>1886</v>
      </c>
      <c r="N939" s="95" t="s">
        <v>2183</v>
      </c>
      <c r="O939" s="95" t="s">
        <v>31</v>
      </c>
      <c r="P939" s="95" t="s">
        <v>2064</v>
      </c>
      <c r="Q939" s="95" t="s">
        <v>31</v>
      </c>
      <c r="R939" s="95" t="s">
        <v>2184</v>
      </c>
      <c r="S939" s="93">
        <v>42886</v>
      </c>
      <c r="T939" s="93">
        <v>42886</v>
      </c>
      <c r="U939" s="95" t="s">
        <v>2043</v>
      </c>
      <c r="V939" s="95" t="s">
        <v>31</v>
      </c>
    </row>
    <row r="940" spans="1:22" ht="15.75" x14ac:dyDescent="0.3">
      <c r="A940" s="95" t="s">
        <v>370</v>
      </c>
      <c r="B940" s="95" t="s">
        <v>2032</v>
      </c>
      <c r="C940" s="95" t="s">
        <v>1879</v>
      </c>
      <c r="D940" s="95" t="s">
        <v>1880</v>
      </c>
      <c r="E940" s="95" t="s">
        <v>2038</v>
      </c>
      <c r="F940" s="95" t="s">
        <v>2070</v>
      </c>
      <c r="G940" s="95" t="s">
        <v>31</v>
      </c>
      <c r="H940" s="95" t="s">
        <v>1883</v>
      </c>
      <c r="I940" s="95" t="s">
        <v>1880</v>
      </c>
      <c r="J940" s="95" t="s">
        <v>1884</v>
      </c>
      <c r="K940" s="95" t="s">
        <v>1885</v>
      </c>
      <c r="L940" s="97">
        <v>36.68</v>
      </c>
      <c r="M940" s="95" t="s">
        <v>1886</v>
      </c>
      <c r="N940" s="95" t="s">
        <v>2222</v>
      </c>
      <c r="O940" s="95" t="s">
        <v>31</v>
      </c>
      <c r="P940" s="95" t="s">
        <v>2072</v>
      </c>
      <c r="Q940" s="95" t="s">
        <v>31</v>
      </c>
      <c r="R940" s="95" t="s">
        <v>2223</v>
      </c>
      <c r="S940" s="93">
        <v>42825</v>
      </c>
      <c r="T940" s="93">
        <v>42825</v>
      </c>
      <c r="U940" s="95" t="s">
        <v>2061</v>
      </c>
      <c r="V940" s="95" t="s">
        <v>31</v>
      </c>
    </row>
    <row r="941" spans="1:22" ht="15.75" x14ac:dyDescent="0.3">
      <c r="A941" s="95" t="s">
        <v>370</v>
      </c>
      <c r="B941" s="95" t="s">
        <v>2032</v>
      </c>
      <c r="C941" s="95" t="s">
        <v>1879</v>
      </c>
      <c r="D941" s="95" t="s">
        <v>1880</v>
      </c>
      <c r="E941" s="95" t="s">
        <v>2038</v>
      </c>
      <c r="F941" s="95" t="s">
        <v>2070</v>
      </c>
      <c r="G941" s="95" t="s">
        <v>31</v>
      </c>
      <c r="H941" s="95" t="s">
        <v>1883</v>
      </c>
      <c r="I941" s="95" t="s">
        <v>1880</v>
      </c>
      <c r="J941" s="95" t="s">
        <v>1884</v>
      </c>
      <c r="K941" s="95" t="s">
        <v>1885</v>
      </c>
      <c r="L941" s="96">
        <v>336258.53</v>
      </c>
      <c r="M941" s="95" t="s">
        <v>1886</v>
      </c>
      <c r="N941" s="95" t="s">
        <v>2231</v>
      </c>
      <c r="O941" s="95" t="s">
        <v>31</v>
      </c>
      <c r="P941" s="95" t="s">
        <v>2072</v>
      </c>
      <c r="Q941" s="95" t="s">
        <v>31</v>
      </c>
      <c r="R941" s="95" t="s">
        <v>2232</v>
      </c>
      <c r="S941" s="93">
        <v>42490</v>
      </c>
      <c r="T941" s="93">
        <v>42490</v>
      </c>
      <c r="U941" s="95" t="s">
        <v>2061</v>
      </c>
      <c r="V941" s="95" t="s">
        <v>31</v>
      </c>
    </row>
    <row r="942" spans="1:22" ht="15.75" x14ac:dyDescent="0.3">
      <c r="A942" s="95" t="s">
        <v>370</v>
      </c>
      <c r="B942" s="95" t="s">
        <v>2032</v>
      </c>
      <c r="C942" s="95" t="s">
        <v>1879</v>
      </c>
      <c r="D942" s="95" t="s">
        <v>1880</v>
      </c>
      <c r="E942" s="95" t="s">
        <v>2038</v>
      </c>
      <c r="F942" s="95" t="s">
        <v>2070</v>
      </c>
      <c r="G942" s="95" t="s">
        <v>31</v>
      </c>
      <c r="H942" s="95" t="s">
        <v>1883</v>
      </c>
      <c r="I942" s="95" t="s">
        <v>1880</v>
      </c>
      <c r="J942" s="95" t="s">
        <v>1884</v>
      </c>
      <c r="K942" s="95" t="s">
        <v>1885</v>
      </c>
      <c r="L942" s="96">
        <v>871.99</v>
      </c>
      <c r="M942" s="95" t="s">
        <v>1886</v>
      </c>
      <c r="N942" s="95" t="s">
        <v>2231</v>
      </c>
      <c r="O942" s="95" t="s">
        <v>31</v>
      </c>
      <c r="P942" s="95" t="s">
        <v>2072</v>
      </c>
      <c r="Q942" s="95" t="s">
        <v>31</v>
      </c>
      <c r="R942" s="95" t="s">
        <v>2232</v>
      </c>
      <c r="S942" s="93">
        <v>42521</v>
      </c>
      <c r="T942" s="93">
        <v>42521</v>
      </c>
      <c r="U942" s="95" t="s">
        <v>2061</v>
      </c>
      <c r="V942" s="95" t="s">
        <v>31</v>
      </c>
    </row>
    <row r="943" spans="1:22" ht="15.75" x14ac:dyDescent="0.3">
      <c r="A943" s="95" t="s">
        <v>370</v>
      </c>
      <c r="B943" s="95" t="s">
        <v>2032</v>
      </c>
      <c r="C943" s="95" t="s">
        <v>1879</v>
      </c>
      <c r="D943" s="95" t="s">
        <v>1880</v>
      </c>
      <c r="E943" s="95" t="s">
        <v>2038</v>
      </c>
      <c r="F943" s="95" t="s">
        <v>2070</v>
      </c>
      <c r="G943" s="95" t="s">
        <v>31</v>
      </c>
      <c r="H943" s="95" t="s">
        <v>1883</v>
      </c>
      <c r="I943" s="95" t="s">
        <v>1880</v>
      </c>
      <c r="J943" s="95" t="s">
        <v>1884</v>
      </c>
      <c r="K943" s="95" t="s">
        <v>1885</v>
      </c>
      <c r="L943" s="96">
        <v>2224.66</v>
      </c>
      <c r="M943" s="95" t="s">
        <v>1886</v>
      </c>
      <c r="N943" s="95" t="s">
        <v>2231</v>
      </c>
      <c r="O943" s="95" t="s">
        <v>31</v>
      </c>
      <c r="P943" s="95" t="s">
        <v>2072</v>
      </c>
      <c r="Q943" s="95" t="s">
        <v>31</v>
      </c>
      <c r="R943" s="95" t="s">
        <v>2232</v>
      </c>
      <c r="S943" s="93">
        <v>42551</v>
      </c>
      <c r="T943" s="93">
        <v>42551</v>
      </c>
      <c r="U943" s="95" t="s">
        <v>2061</v>
      </c>
      <c r="V943" s="95" t="s">
        <v>31</v>
      </c>
    </row>
    <row r="944" spans="1:22" ht="15.75" x14ac:dyDescent="0.3">
      <c r="A944" s="95" t="s">
        <v>370</v>
      </c>
      <c r="B944" s="95" t="s">
        <v>2032</v>
      </c>
      <c r="C944" s="95" t="s">
        <v>1879</v>
      </c>
      <c r="D944" s="95" t="s">
        <v>1880</v>
      </c>
      <c r="E944" s="95" t="s">
        <v>2038</v>
      </c>
      <c r="F944" s="95" t="s">
        <v>2070</v>
      </c>
      <c r="G944" s="95" t="s">
        <v>31</v>
      </c>
      <c r="H944" s="95" t="s">
        <v>1883</v>
      </c>
      <c r="I944" s="95" t="s">
        <v>1880</v>
      </c>
      <c r="J944" s="95" t="s">
        <v>1884</v>
      </c>
      <c r="K944" s="95" t="s">
        <v>1885</v>
      </c>
      <c r="L944" s="96">
        <v>11.99</v>
      </c>
      <c r="M944" s="95" t="s">
        <v>1886</v>
      </c>
      <c r="N944" s="95" t="s">
        <v>2231</v>
      </c>
      <c r="O944" s="95" t="s">
        <v>31</v>
      </c>
      <c r="P944" s="95" t="s">
        <v>2072</v>
      </c>
      <c r="Q944" s="95" t="s">
        <v>31</v>
      </c>
      <c r="R944" s="95" t="s">
        <v>2232</v>
      </c>
      <c r="S944" s="93">
        <v>42582</v>
      </c>
      <c r="T944" s="93">
        <v>42582</v>
      </c>
      <c r="U944" s="95" t="s">
        <v>2061</v>
      </c>
      <c r="V944" s="95" t="s">
        <v>31</v>
      </c>
    </row>
    <row r="945" spans="1:22" ht="15.75" x14ac:dyDescent="0.3">
      <c r="A945" s="95" t="s">
        <v>370</v>
      </c>
      <c r="B945" s="95" t="s">
        <v>2032</v>
      </c>
      <c r="C945" s="95" t="s">
        <v>1879</v>
      </c>
      <c r="D945" s="95" t="s">
        <v>1880</v>
      </c>
      <c r="E945" s="95" t="s">
        <v>2038</v>
      </c>
      <c r="F945" s="95" t="s">
        <v>2070</v>
      </c>
      <c r="G945" s="95" t="s">
        <v>31</v>
      </c>
      <c r="H945" s="95" t="s">
        <v>1883</v>
      </c>
      <c r="I945" s="95" t="s">
        <v>1880</v>
      </c>
      <c r="J945" s="95" t="s">
        <v>1884</v>
      </c>
      <c r="K945" s="95" t="s">
        <v>1885</v>
      </c>
      <c r="L945" s="96">
        <v>8451.74</v>
      </c>
      <c r="M945" s="95" t="s">
        <v>1886</v>
      </c>
      <c r="N945" s="95" t="s">
        <v>2231</v>
      </c>
      <c r="O945" s="95" t="s">
        <v>31</v>
      </c>
      <c r="P945" s="95" t="s">
        <v>2072</v>
      </c>
      <c r="Q945" s="95" t="s">
        <v>31</v>
      </c>
      <c r="R945" s="95" t="s">
        <v>2232</v>
      </c>
      <c r="S945" s="93">
        <v>42613</v>
      </c>
      <c r="T945" s="93">
        <v>42613</v>
      </c>
      <c r="U945" s="95" t="s">
        <v>2061</v>
      </c>
      <c r="V945" s="95" t="s">
        <v>31</v>
      </c>
    </row>
    <row r="946" spans="1:22" ht="15.75" x14ac:dyDescent="0.3">
      <c r="A946" s="95" t="s">
        <v>370</v>
      </c>
      <c r="B946" s="95" t="s">
        <v>2032</v>
      </c>
      <c r="C946" s="95" t="s">
        <v>1879</v>
      </c>
      <c r="D946" s="95" t="s">
        <v>1880</v>
      </c>
      <c r="E946" s="95" t="s">
        <v>2038</v>
      </c>
      <c r="F946" s="95" t="s">
        <v>2051</v>
      </c>
      <c r="G946" s="95" t="s">
        <v>31</v>
      </c>
      <c r="H946" s="95" t="s">
        <v>1883</v>
      </c>
      <c r="I946" s="95" t="s">
        <v>1880</v>
      </c>
      <c r="J946" s="95" t="s">
        <v>1884</v>
      </c>
      <c r="K946" s="95" t="s">
        <v>1885</v>
      </c>
      <c r="L946" s="97">
        <v>36.590000000000003</v>
      </c>
      <c r="M946" s="95" t="s">
        <v>1886</v>
      </c>
      <c r="N946" s="95" t="s">
        <v>31</v>
      </c>
      <c r="O946" s="95" t="s">
        <v>31</v>
      </c>
      <c r="P946" s="95" t="s">
        <v>2052</v>
      </c>
      <c r="Q946" s="95" t="s">
        <v>31</v>
      </c>
      <c r="R946" s="95" t="s">
        <v>2224</v>
      </c>
      <c r="S946" s="93">
        <v>42825</v>
      </c>
      <c r="T946" s="93">
        <v>42825</v>
      </c>
      <c r="U946" s="95" t="s">
        <v>2061</v>
      </c>
      <c r="V946" s="95" t="s">
        <v>31</v>
      </c>
    </row>
    <row r="947" spans="1:22" ht="15.75" x14ac:dyDescent="0.3">
      <c r="A947" s="95" t="s">
        <v>370</v>
      </c>
      <c r="B947" s="95" t="s">
        <v>2032</v>
      </c>
      <c r="C947" s="95" t="s">
        <v>1879</v>
      </c>
      <c r="D947" s="95" t="s">
        <v>1880</v>
      </c>
      <c r="E947" s="95" t="s">
        <v>2038</v>
      </c>
      <c r="F947" s="95" t="s">
        <v>2123</v>
      </c>
      <c r="G947" s="95" t="s">
        <v>31</v>
      </c>
      <c r="H947" s="95" t="s">
        <v>1883</v>
      </c>
      <c r="I947" s="95" t="s">
        <v>1880</v>
      </c>
      <c r="J947" s="95" t="s">
        <v>1884</v>
      </c>
      <c r="K947" s="95" t="s">
        <v>1885</v>
      </c>
      <c r="L947" s="97">
        <v>36.08</v>
      </c>
      <c r="M947" s="95" t="s">
        <v>1886</v>
      </c>
      <c r="N947" s="95" t="s">
        <v>2146</v>
      </c>
      <c r="O947" s="95" t="s">
        <v>31</v>
      </c>
      <c r="P947" s="95" t="s">
        <v>2125</v>
      </c>
      <c r="Q947" s="95" t="s">
        <v>31</v>
      </c>
      <c r="R947" s="95" t="s">
        <v>2147</v>
      </c>
      <c r="S947" s="93">
        <v>42947</v>
      </c>
      <c r="T947" s="93">
        <v>42947</v>
      </c>
      <c r="U947" s="95" t="s">
        <v>2043</v>
      </c>
      <c r="V947" s="95" t="s">
        <v>31</v>
      </c>
    </row>
    <row r="948" spans="1:22" ht="15.75" x14ac:dyDescent="0.3">
      <c r="A948" s="95" t="s">
        <v>370</v>
      </c>
      <c r="B948" s="95" t="s">
        <v>2032</v>
      </c>
      <c r="C948" s="95" t="s">
        <v>1879</v>
      </c>
      <c r="D948" s="95" t="s">
        <v>1880</v>
      </c>
      <c r="E948" s="95" t="s">
        <v>2038</v>
      </c>
      <c r="F948" s="95" t="s">
        <v>2123</v>
      </c>
      <c r="G948" s="95" t="s">
        <v>31</v>
      </c>
      <c r="H948" s="95" t="s">
        <v>1883</v>
      </c>
      <c r="I948" s="95" t="s">
        <v>1880</v>
      </c>
      <c r="J948" s="95" t="s">
        <v>1884</v>
      </c>
      <c r="K948" s="95" t="s">
        <v>1885</v>
      </c>
      <c r="L948" s="97">
        <v>36.08</v>
      </c>
      <c r="M948" s="95" t="s">
        <v>1886</v>
      </c>
      <c r="N948" s="95" t="s">
        <v>2148</v>
      </c>
      <c r="O948" s="95" t="s">
        <v>31</v>
      </c>
      <c r="P948" s="95" t="s">
        <v>2125</v>
      </c>
      <c r="Q948" s="95" t="s">
        <v>31</v>
      </c>
      <c r="R948" s="95" t="s">
        <v>2149</v>
      </c>
      <c r="S948" s="93">
        <v>42947</v>
      </c>
      <c r="T948" s="93">
        <v>42947</v>
      </c>
      <c r="U948" s="95" t="s">
        <v>2043</v>
      </c>
      <c r="V948" s="95" t="s">
        <v>31</v>
      </c>
    </row>
    <row r="949" spans="1:22" ht="15.75" x14ac:dyDescent="0.3">
      <c r="A949" s="95" t="s">
        <v>370</v>
      </c>
      <c r="B949" s="95" t="s">
        <v>2032</v>
      </c>
      <c r="C949" s="95" t="s">
        <v>1879</v>
      </c>
      <c r="D949" s="95" t="s">
        <v>1880</v>
      </c>
      <c r="E949" s="95" t="s">
        <v>2038</v>
      </c>
      <c r="F949" s="95" t="s">
        <v>2123</v>
      </c>
      <c r="G949" s="95" t="s">
        <v>31</v>
      </c>
      <c r="H949" s="95" t="s">
        <v>1883</v>
      </c>
      <c r="I949" s="95" t="s">
        <v>1880</v>
      </c>
      <c r="J949" s="95" t="s">
        <v>1884</v>
      </c>
      <c r="K949" s="95" t="s">
        <v>1885</v>
      </c>
      <c r="L949" s="97">
        <v>36.08</v>
      </c>
      <c r="M949" s="95" t="s">
        <v>1886</v>
      </c>
      <c r="N949" s="95" t="s">
        <v>2150</v>
      </c>
      <c r="O949" s="95" t="s">
        <v>31</v>
      </c>
      <c r="P949" s="95" t="s">
        <v>2125</v>
      </c>
      <c r="Q949" s="95" t="s">
        <v>31</v>
      </c>
      <c r="R949" s="95" t="s">
        <v>2151</v>
      </c>
      <c r="S949" s="93">
        <v>42947</v>
      </c>
      <c r="T949" s="93">
        <v>42947</v>
      </c>
      <c r="U949" s="95" t="s">
        <v>2043</v>
      </c>
      <c r="V949" s="95" t="s">
        <v>31</v>
      </c>
    </row>
    <row r="950" spans="1:22" ht="15.75" x14ac:dyDescent="0.3">
      <c r="A950" s="95" t="s">
        <v>370</v>
      </c>
      <c r="B950" s="95" t="s">
        <v>2032</v>
      </c>
      <c r="C950" s="95" t="s">
        <v>1879</v>
      </c>
      <c r="D950" s="95" t="s">
        <v>1880</v>
      </c>
      <c r="E950" s="95" t="s">
        <v>2038</v>
      </c>
      <c r="F950" s="95" t="s">
        <v>2104</v>
      </c>
      <c r="G950" s="95" t="s">
        <v>31</v>
      </c>
      <c r="H950" s="95" t="s">
        <v>1883</v>
      </c>
      <c r="I950" s="95" t="s">
        <v>1880</v>
      </c>
      <c r="J950" s="95" t="s">
        <v>1884</v>
      </c>
      <c r="K950" s="95" t="s">
        <v>1885</v>
      </c>
      <c r="L950" s="97">
        <v>35.78</v>
      </c>
      <c r="M950" s="95" t="s">
        <v>1886</v>
      </c>
      <c r="N950" s="95" t="s">
        <v>2127</v>
      </c>
      <c r="O950" s="95" t="s">
        <v>31</v>
      </c>
      <c r="P950" s="95" t="s">
        <v>2106</v>
      </c>
      <c r="Q950" s="95" t="s">
        <v>31</v>
      </c>
      <c r="R950" s="95" t="s">
        <v>2128</v>
      </c>
      <c r="S950" s="93">
        <v>43008</v>
      </c>
      <c r="T950" s="93">
        <v>43008</v>
      </c>
      <c r="U950" s="95" t="s">
        <v>2043</v>
      </c>
      <c r="V950" s="95" t="s">
        <v>31</v>
      </c>
    </row>
    <row r="951" spans="1:22" ht="15.75" x14ac:dyDescent="0.3">
      <c r="A951" s="95" t="s">
        <v>370</v>
      </c>
      <c r="B951" s="95" t="s">
        <v>2032</v>
      </c>
      <c r="C951" s="95" t="s">
        <v>1879</v>
      </c>
      <c r="D951" s="95" t="s">
        <v>1880</v>
      </c>
      <c r="E951" s="95" t="s">
        <v>2038</v>
      </c>
      <c r="F951" s="95" t="s">
        <v>2104</v>
      </c>
      <c r="G951" s="95" t="s">
        <v>31</v>
      </c>
      <c r="H951" s="95" t="s">
        <v>1883</v>
      </c>
      <c r="I951" s="95" t="s">
        <v>1880</v>
      </c>
      <c r="J951" s="95" t="s">
        <v>1884</v>
      </c>
      <c r="K951" s="95" t="s">
        <v>1885</v>
      </c>
      <c r="L951" s="97">
        <v>35.78</v>
      </c>
      <c r="M951" s="95" t="s">
        <v>1886</v>
      </c>
      <c r="N951" s="95" t="s">
        <v>2129</v>
      </c>
      <c r="O951" s="95" t="s">
        <v>31</v>
      </c>
      <c r="P951" s="95" t="s">
        <v>2106</v>
      </c>
      <c r="Q951" s="95" t="s">
        <v>31</v>
      </c>
      <c r="R951" s="95" t="s">
        <v>2130</v>
      </c>
      <c r="S951" s="93">
        <v>43008</v>
      </c>
      <c r="T951" s="93">
        <v>43008</v>
      </c>
      <c r="U951" s="95" t="s">
        <v>2043</v>
      </c>
      <c r="V951" s="95" t="s">
        <v>31</v>
      </c>
    </row>
    <row r="952" spans="1:22" ht="15.75" x14ac:dyDescent="0.3">
      <c r="A952" s="95" t="s">
        <v>370</v>
      </c>
      <c r="B952" s="95" t="s">
        <v>2032</v>
      </c>
      <c r="C952" s="95" t="s">
        <v>1879</v>
      </c>
      <c r="D952" s="95" t="s">
        <v>1880</v>
      </c>
      <c r="E952" s="95" t="s">
        <v>2038</v>
      </c>
      <c r="F952" s="95" t="s">
        <v>2070</v>
      </c>
      <c r="G952" s="95" t="s">
        <v>31</v>
      </c>
      <c r="H952" s="95" t="s">
        <v>1883</v>
      </c>
      <c r="I952" s="95" t="s">
        <v>1880</v>
      </c>
      <c r="J952" s="95" t="s">
        <v>1884</v>
      </c>
      <c r="K952" s="95" t="s">
        <v>1885</v>
      </c>
      <c r="L952" s="96">
        <v>69528.86</v>
      </c>
      <c r="M952" s="95" t="s">
        <v>1886</v>
      </c>
      <c r="N952" s="95" t="s">
        <v>2301</v>
      </c>
      <c r="O952" s="95" t="s">
        <v>31</v>
      </c>
      <c r="P952" s="95" t="s">
        <v>2072</v>
      </c>
      <c r="Q952" s="95" t="s">
        <v>31</v>
      </c>
      <c r="R952" s="95" t="s">
        <v>2302</v>
      </c>
      <c r="S952" s="93">
        <v>42490</v>
      </c>
      <c r="T952" s="93">
        <v>42490</v>
      </c>
      <c r="U952" s="95" t="s">
        <v>2061</v>
      </c>
      <c r="V952" s="95" t="s">
        <v>31</v>
      </c>
    </row>
    <row r="953" spans="1:22" ht="15.75" x14ac:dyDescent="0.3">
      <c r="A953" s="95" t="s">
        <v>370</v>
      </c>
      <c r="B953" s="95" t="s">
        <v>2032</v>
      </c>
      <c r="C953" s="95" t="s">
        <v>1879</v>
      </c>
      <c r="D953" s="95" t="s">
        <v>1880</v>
      </c>
      <c r="E953" s="95" t="s">
        <v>2038</v>
      </c>
      <c r="F953" s="95" t="s">
        <v>2070</v>
      </c>
      <c r="G953" s="95" t="s">
        <v>31</v>
      </c>
      <c r="H953" s="95" t="s">
        <v>1883</v>
      </c>
      <c r="I953" s="95" t="s">
        <v>1880</v>
      </c>
      <c r="J953" s="95" t="s">
        <v>1884</v>
      </c>
      <c r="K953" s="95" t="s">
        <v>1885</v>
      </c>
      <c r="L953" s="96">
        <v>180.26</v>
      </c>
      <c r="M953" s="95" t="s">
        <v>1886</v>
      </c>
      <c r="N953" s="95" t="s">
        <v>2301</v>
      </c>
      <c r="O953" s="95" t="s">
        <v>31</v>
      </c>
      <c r="P953" s="95" t="s">
        <v>2072</v>
      </c>
      <c r="Q953" s="95" t="s">
        <v>31</v>
      </c>
      <c r="R953" s="95" t="s">
        <v>2302</v>
      </c>
      <c r="S953" s="93">
        <v>42521</v>
      </c>
      <c r="T953" s="93">
        <v>42521</v>
      </c>
      <c r="U953" s="95" t="s">
        <v>2061</v>
      </c>
      <c r="V953" s="95" t="s">
        <v>31</v>
      </c>
    </row>
    <row r="954" spans="1:22" ht="15.75" x14ac:dyDescent="0.3">
      <c r="A954" s="95" t="s">
        <v>370</v>
      </c>
      <c r="B954" s="95" t="s">
        <v>2032</v>
      </c>
      <c r="C954" s="95" t="s">
        <v>1879</v>
      </c>
      <c r="D954" s="95" t="s">
        <v>1880</v>
      </c>
      <c r="E954" s="95" t="s">
        <v>2038</v>
      </c>
      <c r="F954" s="95" t="s">
        <v>2070</v>
      </c>
      <c r="G954" s="95" t="s">
        <v>31</v>
      </c>
      <c r="H954" s="95" t="s">
        <v>1883</v>
      </c>
      <c r="I954" s="95" t="s">
        <v>1880</v>
      </c>
      <c r="J954" s="95" t="s">
        <v>1884</v>
      </c>
      <c r="K954" s="95" t="s">
        <v>1885</v>
      </c>
      <c r="L954" s="96">
        <v>459.99</v>
      </c>
      <c r="M954" s="95" t="s">
        <v>1886</v>
      </c>
      <c r="N954" s="95" t="s">
        <v>2301</v>
      </c>
      <c r="O954" s="95" t="s">
        <v>31</v>
      </c>
      <c r="P954" s="95" t="s">
        <v>2072</v>
      </c>
      <c r="Q954" s="95" t="s">
        <v>31</v>
      </c>
      <c r="R954" s="95" t="s">
        <v>2302</v>
      </c>
      <c r="S954" s="93">
        <v>42551</v>
      </c>
      <c r="T954" s="93">
        <v>42551</v>
      </c>
      <c r="U954" s="95" t="s">
        <v>2061</v>
      </c>
      <c r="V954" s="95" t="s">
        <v>31</v>
      </c>
    </row>
    <row r="955" spans="1:22" ht="15.75" x14ac:dyDescent="0.3">
      <c r="A955" s="95" t="s">
        <v>370</v>
      </c>
      <c r="B955" s="95" t="s">
        <v>2032</v>
      </c>
      <c r="C955" s="95" t="s">
        <v>1879</v>
      </c>
      <c r="D955" s="95" t="s">
        <v>1880</v>
      </c>
      <c r="E955" s="95" t="s">
        <v>2038</v>
      </c>
      <c r="F955" s="95" t="s">
        <v>2070</v>
      </c>
      <c r="G955" s="95" t="s">
        <v>31</v>
      </c>
      <c r="H955" s="95" t="s">
        <v>1883</v>
      </c>
      <c r="I955" s="95" t="s">
        <v>1880</v>
      </c>
      <c r="J955" s="95" t="s">
        <v>1884</v>
      </c>
      <c r="K955" s="95" t="s">
        <v>1885</v>
      </c>
      <c r="L955" s="96">
        <v>2.48</v>
      </c>
      <c r="M955" s="95" t="s">
        <v>1886</v>
      </c>
      <c r="N955" s="95" t="s">
        <v>2301</v>
      </c>
      <c r="O955" s="95" t="s">
        <v>31</v>
      </c>
      <c r="P955" s="95" t="s">
        <v>2072</v>
      </c>
      <c r="Q955" s="95" t="s">
        <v>31</v>
      </c>
      <c r="R955" s="95" t="s">
        <v>2302</v>
      </c>
      <c r="S955" s="93">
        <v>42582</v>
      </c>
      <c r="T955" s="93">
        <v>42582</v>
      </c>
      <c r="U955" s="95" t="s">
        <v>2061</v>
      </c>
      <c r="V955" s="95" t="s">
        <v>31</v>
      </c>
    </row>
    <row r="956" spans="1:22" ht="15.75" x14ac:dyDescent="0.3">
      <c r="A956" s="95" t="s">
        <v>370</v>
      </c>
      <c r="B956" s="95" t="s">
        <v>2032</v>
      </c>
      <c r="C956" s="95" t="s">
        <v>1879</v>
      </c>
      <c r="D956" s="95" t="s">
        <v>1880</v>
      </c>
      <c r="E956" s="95" t="s">
        <v>2038</v>
      </c>
      <c r="F956" s="95" t="s">
        <v>2070</v>
      </c>
      <c r="G956" s="95" t="s">
        <v>31</v>
      </c>
      <c r="H956" s="95" t="s">
        <v>1883</v>
      </c>
      <c r="I956" s="95" t="s">
        <v>1880</v>
      </c>
      <c r="J956" s="95" t="s">
        <v>1884</v>
      </c>
      <c r="K956" s="95" t="s">
        <v>1885</v>
      </c>
      <c r="L956" s="96">
        <v>1747.61</v>
      </c>
      <c r="M956" s="95" t="s">
        <v>1886</v>
      </c>
      <c r="N956" s="95" t="s">
        <v>2301</v>
      </c>
      <c r="O956" s="95" t="s">
        <v>31</v>
      </c>
      <c r="P956" s="95" t="s">
        <v>2072</v>
      </c>
      <c r="Q956" s="95" t="s">
        <v>31</v>
      </c>
      <c r="R956" s="95" t="s">
        <v>2302</v>
      </c>
      <c r="S956" s="93">
        <v>42613</v>
      </c>
      <c r="T956" s="93">
        <v>42613</v>
      </c>
      <c r="U956" s="95" t="s">
        <v>2061</v>
      </c>
      <c r="V956" s="95" t="s">
        <v>31</v>
      </c>
    </row>
    <row r="957" spans="1:22" ht="15.75" x14ac:dyDescent="0.3">
      <c r="A957" s="95" t="s">
        <v>370</v>
      </c>
      <c r="B957" s="95" t="s">
        <v>2032</v>
      </c>
      <c r="C957" s="95" t="s">
        <v>1879</v>
      </c>
      <c r="D957" s="95" t="s">
        <v>1880</v>
      </c>
      <c r="E957" s="95" t="s">
        <v>2038</v>
      </c>
      <c r="F957" s="95" t="s">
        <v>2104</v>
      </c>
      <c r="G957" s="95" t="s">
        <v>31</v>
      </c>
      <c r="H957" s="95" t="s">
        <v>1883</v>
      </c>
      <c r="I957" s="95" t="s">
        <v>1880</v>
      </c>
      <c r="J957" s="95" t="s">
        <v>1884</v>
      </c>
      <c r="K957" s="95" t="s">
        <v>1885</v>
      </c>
      <c r="L957" s="97">
        <v>35.78</v>
      </c>
      <c r="M957" s="95" t="s">
        <v>1886</v>
      </c>
      <c r="N957" s="95" t="s">
        <v>2133</v>
      </c>
      <c r="O957" s="95" t="s">
        <v>31</v>
      </c>
      <c r="P957" s="95" t="s">
        <v>2106</v>
      </c>
      <c r="Q957" s="95" t="s">
        <v>31</v>
      </c>
      <c r="R957" s="95" t="s">
        <v>2134</v>
      </c>
      <c r="S957" s="93">
        <v>43008</v>
      </c>
      <c r="T957" s="93">
        <v>43008</v>
      </c>
      <c r="U957" s="95" t="s">
        <v>2043</v>
      </c>
      <c r="V957" s="95" t="s">
        <v>31</v>
      </c>
    </row>
    <row r="958" spans="1:22" ht="15.75" x14ac:dyDescent="0.3">
      <c r="A958" s="95" t="s">
        <v>370</v>
      </c>
      <c r="B958" s="95" t="s">
        <v>2032</v>
      </c>
      <c r="C958" s="95" t="s">
        <v>1879</v>
      </c>
      <c r="D958" s="95" t="s">
        <v>1880</v>
      </c>
      <c r="E958" s="95" t="s">
        <v>2038</v>
      </c>
      <c r="F958" s="95" t="s">
        <v>2104</v>
      </c>
      <c r="G958" s="95" t="s">
        <v>31</v>
      </c>
      <c r="H958" s="95" t="s">
        <v>1883</v>
      </c>
      <c r="I958" s="95" t="s">
        <v>1880</v>
      </c>
      <c r="J958" s="95" t="s">
        <v>1884</v>
      </c>
      <c r="K958" s="95" t="s">
        <v>1885</v>
      </c>
      <c r="L958" s="97">
        <v>35.78</v>
      </c>
      <c r="M958" s="95" t="s">
        <v>1886</v>
      </c>
      <c r="N958" s="95" t="s">
        <v>2135</v>
      </c>
      <c r="O958" s="95" t="s">
        <v>31</v>
      </c>
      <c r="P958" s="95" t="s">
        <v>2106</v>
      </c>
      <c r="Q958" s="95" t="s">
        <v>31</v>
      </c>
      <c r="R958" s="95" t="s">
        <v>2136</v>
      </c>
      <c r="S958" s="93">
        <v>43008</v>
      </c>
      <c r="T958" s="93">
        <v>43008</v>
      </c>
      <c r="U958" s="95" t="s">
        <v>2043</v>
      </c>
      <c r="V958" s="95" t="s">
        <v>31</v>
      </c>
    </row>
    <row r="959" spans="1:22" ht="15.75" x14ac:dyDescent="0.3">
      <c r="A959" s="95" t="s">
        <v>370</v>
      </c>
      <c r="B959" s="95" t="s">
        <v>2032</v>
      </c>
      <c r="C959" s="95" t="s">
        <v>1879</v>
      </c>
      <c r="D959" s="95" t="s">
        <v>1880</v>
      </c>
      <c r="E959" s="95" t="s">
        <v>2038</v>
      </c>
      <c r="F959" s="95" t="s">
        <v>2104</v>
      </c>
      <c r="G959" s="95" t="s">
        <v>31</v>
      </c>
      <c r="H959" s="95" t="s">
        <v>1883</v>
      </c>
      <c r="I959" s="95" t="s">
        <v>1880</v>
      </c>
      <c r="J959" s="95" t="s">
        <v>1884</v>
      </c>
      <c r="K959" s="95" t="s">
        <v>1885</v>
      </c>
      <c r="L959" s="97">
        <v>35.78</v>
      </c>
      <c r="M959" s="95" t="s">
        <v>1886</v>
      </c>
      <c r="N959" s="95" t="s">
        <v>2137</v>
      </c>
      <c r="O959" s="95" t="s">
        <v>31</v>
      </c>
      <c r="P959" s="95" t="s">
        <v>2106</v>
      </c>
      <c r="Q959" s="95" t="s">
        <v>31</v>
      </c>
      <c r="R959" s="95" t="s">
        <v>2138</v>
      </c>
      <c r="S959" s="93">
        <v>43008</v>
      </c>
      <c r="T959" s="93">
        <v>43008</v>
      </c>
      <c r="U959" s="95" t="s">
        <v>2043</v>
      </c>
      <c r="V959" s="95" t="s">
        <v>31</v>
      </c>
    </row>
    <row r="960" spans="1:22" ht="15.75" x14ac:dyDescent="0.3">
      <c r="A960" s="95" t="s">
        <v>370</v>
      </c>
      <c r="B960" s="95" t="s">
        <v>2032</v>
      </c>
      <c r="C960" s="95" t="s">
        <v>1879</v>
      </c>
      <c r="D960" s="95" t="s">
        <v>1880</v>
      </c>
      <c r="E960" s="95" t="s">
        <v>2038</v>
      </c>
      <c r="F960" s="95" t="s">
        <v>2070</v>
      </c>
      <c r="G960" s="95" t="s">
        <v>31</v>
      </c>
      <c r="H960" s="95" t="s">
        <v>1883</v>
      </c>
      <c r="I960" s="95" t="s">
        <v>1880</v>
      </c>
      <c r="J960" s="95" t="s">
        <v>1884</v>
      </c>
      <c r="K960" s="95" t="s">
        <v>1885</v>
      </c>
      <c r="L960" s="97">
        <v>34.86</v>
      </c>
      <c r="M960" s="95" t="s">
        <v>1886</v>
      </c>
      <c r="N960" s="95" t="s">
        <v>2360</v>
      </c>
      <c r="O960" s="95" t="s">
        <v>31</v>
      </c>
      <c r="P960" s="95" t="s">
        <v>2072</v>
      </c>
      <c r="Q960" s="95" t="s">
        <v>31</v>
      </c>
      <c r="R960" s="95" t="s">
        <v>2361</v>
      </c>
      <c r="S960" s="93">
        <v>42704</v>
      </c>
      <c r="T960" s="93">
        <v>42704</v>
      </c>
      <c r="U960" s="95" t="s">
        <v>2061</v>
      </c>
      <c r="V960" s="95" t="s">
        <v>31</v>
      </c>
    </row>
    <row r="961" spans="1:22" ht="15.75" x14ac:dyDescent="0.3">
      <c r="A961" s="95" t="s">
        <v>370</v>
      </c>
      <c r="B961" s="95" t="s">
        <v>2032</v>
      </c>
      <c r="C961" s="95" t="s">
        <v>1879</v>
      </c>
      <c r="D961" s="95" t="s">
        <v>1880</v>
      </c>
      <c r="E961" s="95" t="s">
        <v>2038</v>
      </c>
      <c r="F961" s="95" t="s">
        <v>2070</v>
      </c>
      <c r="G961" s="95" t="s">
        <v>31</v>
      </c>
      <c r="H961" s="95" t="s">
        <v>1883</v>
      </c>
      <c r="I961" s="95" t="s">
        <v>1880</v>
      </c>
      <c r="J961" s="95" t="s">
        <v>1884</v>
      </c>
      <c r="K961" s="95" t="s">
        <v>1885</v>
      </c>
      <c r="L961" s="97">
        <v>34.42</v>
      </c>
      <c r="M961" s="95" t="s">
        <v>1886</v>
      </c>
      <c r="N961" s="95" t="s">
        <v>2225</v>
      </c>
      <c r="O961" s="95" t="s">
        <v>31</v>
      </c>
      <c r="P961" s="95" t="s">
        <v>2072</v>
      </c>
      <c r="Q961" s="95" t="s">
        <v>31</v>
      </c>
      <c r="R961" s="95" t="s">
        <v>2226</v>
      </c>
      <c r="S961" s="93">
        <v>42825</v>
      </c>
      <c r="T961" s="93">
        <v>42825</v>
      </c>
      <c r="U961" s="95" t="s">
        <v>2061</v>
      </c>
      <c r="V961" s="95" t="s">
        <v>31</v>
      </c>
    </row>
    <row r="962" spans="1:22" ht="15.75" x14ac:dyDescent="0.3">
      <c r="A962" s="95" t="s">
        <v>370</v>
      </c>
      <c r="B962" s="95" t="s">
        <v>2032</v>
      </c>
      <c r="C962" s="95" t="s">
        <v>1879</v>
      </c>
      <c r="D962" s="95" t="s">
        <v>1880</v>
      </c>
      <c r="E962" s="95" t="s">
        <v>2038</v>
      </c>
      <c r="F962" s="95" t="s">
        <v>2054</v>
      </c>
      <c r="G962" s="95" t="s">
        <v>31</v>
      </c>
      <c r="H962" s="95" t="s">
        <v>1883</v>
      </c>
      <c r="I962" s="95" t="s">
        <v>1880</v>
      </c>
      <c r="J962" s="95" t="s">
        <v>1884</v>
      </c>
      <c r="K962" s="95" t="s">
        <v>1885</v>
      </c>
      <c r="L962" s="97">
        <v>33.31</v>
      </c>
      <c r="M962" s="95" t="s">
        <v>1886</v>
      </c>
      <c r="N962" s="95" t="s">
        <v>2115</v>
      </c>
      <c r="O962" s="95" t="s">
        <v>31</v>
      </c>
      <c r="P962" s="95" t="s">
        <v>2056</v>
      </c>
      <c r="Q962" s="95" t="s">
        <v>31</v>
      </c>
      <c r="R962" s="95" t="s">
        <v>2116</v>
      </c>
      <c r="S962" s="93">
        <v>42825</v>
      </c>
      <c r="T962" s="93">
        <v>42825</v>
      </c>
      <c r="U962" s="95" t="s">
        <v>2061</v>
      </c>
      <c r="V962" s="95" t="s">
        <v>31</v>
      </c>
    </row>
    <row r="963" spans="1:22" ht="15.75" x14ac:dyDescent="0.3">
      <c r="A963" s="95" t="s">
        <v>370</v>
      </c>
      <c r="B963" s="95" t="s">
        <v>2032</v>
      </c>
      <c r="C963" s="95" t="s">
        <v>1879</v>
      </c>
      <c r="D963" s="95" t="s">
        <v>1880</v>
      </c>
      <c r="E963" s="95" t="s">
        <v>2038</v>
      </c>
      <c r="F963" s="95" t="s">
        <v>2070</v>
      </c>
      <c r="G963" s="95" t="s">
        <v>31</v>
      </c>
      <c r="H963" s="95" t="s">
        <v>1883</v>
      </c>
      <c r="I963" s="95" t="s">
        <v>1880</v>
      </c>
      <c r="J963" s="95" t="s">
        <v>1884</v>
      </c>
      <c r="K963" s="95" t="s">
        <v>1885</v>
      </c>
      <c r="L963" s="96">
        <v>69528.86</v>
      </c>
      <c r="M963" s="95" t="s">
        <v>1886</v>
      </c>
      <c r="N963" s="95" t="s">
        <v>2303</v>
      </c>
      <c r="O963" s="95" t="s">
        <v>31</v>
      </c>
      <c r="P963" s="95" t="s">
        <v>2072</v>
      </c>
      <c r="Q963" s="95" t="s">
        <v>31</v>
      </c>
      <c r="R963" s="95" t="s">
        <v>2304</v>
      </c>
      <c r="S963" s="93">
        <v>42490</v>
      </c>
      <c r="T963" s="93">
        <v>42490</v>
      </c>
      <c r="U963" s="95" t="s">
        <v>2061</v>
      </c>
      <c r="V963" s="95" t="s">
        <v>31</v>
      </c>
    </row>
    <row r="964" spans="1:22" ht="15.75" x14ac:dyDescent="0.3">
      <c r="A964" s="95" t="s">
        <v>370</v>
      </c>
      <c r="B964" s="95" t="s">
        <v>2032</v>
      </c>
      <c r="C964" s="95" t="s">
        <v>1879</v>
      </c>
      <c r="D964" s="95" t="s">
        <v>1880</v>
      </c>
      <c r="E964" s="95" t="s">
        <v>2038</v>
      </c>
      <c r="F964" s="95" t="s">
        <v>2070</v>
      </c>
      <c r="G964" s="95" t="s">
        <v>31</v>
      </c>
      <c r="H964" s="95" t="s">
        <v>1883</v>
      </c>
      <c r="I964" s="95" t="s">
        <v>1880</v>
      </c>
      <c r="J964" s="95" t="s">
        <v>1884</v>
      </c>
      <c r="K964" s="95" t="s">
        <v>1885</v>
      </c>
      <c r="L964" s="96">
        <v>180.26</v>
      </c>
      <c r="M964" s="95" t="s">
        <v>1886</v>
      </c>
      <c r="N964" s="95" t="s">
        <v>2303</v>
      </c>
      <c r="O964" s="95" t="s">
        <v>31</v>
      </c>
      <c r="P964" s="95" t="s">
        <v>2072</v>
      </c>
      <c r="Q964" s="95" t="s">
        <v>31</v>
      </c>
      <c r="R964" s="95" t="s">
        <v>2304</v>
      </c>
      <c r="S964" s="93">
        <v>42521</v>
      </c>
      <c r="T964" s="93">
        <v>42521</v>
      </c>
      <c r="U964" s="95" t="s">
        <v>2061</v>
      </c>
      <c r="V964" s="95" t="s">
        <v>31</v>
      </c>
    </row>
    <row r="965" spans="1:22" ht="15.75" x14ac:dyDescent="0.3">
      <c r="A965" s="95" t="s">
        <v>370</v>
      </c>
      <c r="B965" s="95" t="s">
        <v>2032</v>
      </c>
      <c r="C965" s="95" t="s">
        <v>1879</v>
      </c>
      <c r="D965" s="95" t="s">
        <v>1880</v>
      </c>
      <c r="E965" s="95" t="s">
        <v>2038</v>
      </c>
      <c r="F965" s="95" t="s">
        <v>2070</v>
      </c>
      <c r="G965" s="95" t="s">
        <v>31</v>
      </c>
      <c r="H965" s="95" t="s">
        <v>1883</v>
      </c>
      <c r="I965" s="95" t="s">
        <v>1880</v>
      </c>
      <c r="J965" s="95" t="s">
        <v>1884</v>
      </c>
      <c r="K965" s="95" t="s">
        <v>1885</v>
      </c>
      <c r="L965" s="96">
        <v>459.99</v>
      </c>
      <c r="M965" s="95" t="s">
        <v>1886</v>
      </c>
      <c r="N965" s="95" t="s">
        <v>2303</v>
      </c>
      <c r="O965" s="95" t="s">
        <v>31</v>
      </c>
      <c r="P965" s="95" t="s">
        <v>2072</v>
      </c>
      <c r="Q965" s="95" t="s">
        <v>31</v>
      </c>
      <c r="R965" s="95" t="s">
        <v>2304</v>
      </c>
      <c r="S965" s="93">
        <v>42551</v>
      </c>
      <c r="T965" s="93">
        <v>42551</v>
      </c>
      <c r="U965" s="95" t="s">
        <v>2061</v>
      </c>
      <c r="V965" s="95" t="s">
        <v>31</v>
      </c>
    </row>
    <row r="966" spans="1:22" ht="15.75" x14ac:dyDescent="0.3">
      <c r="A966" s="95" t="s">
        <v>370</v>
      </c>
      <c r="B966" s="95" t="s">
        <v>2032</v>
      </c>
      <c r="C966" s="95" t="s">
        <v>1879</v>
      </c>
      <c r="D966" s="95" t="s">
        <v>1880</v>
      </c>
      <c r="E966" s="95" t="s">
        <v>2038</v>
      </c>
      <c r="F966" s="95" t="s">
        <v>2070</v>
      </c>
      <c r="G966" s="95" t="s">
        <v>31</v>
      </c>
      <c r="H966" s="95" t="s">
        <v>1883</v>
      </c>
      <c r="I966" s="95" t="s">
        <v>1880</v>
      </c>
      <c r="J966" s="95" t="s">
        <v>1884</v>
      </c>
      <c r="K966" s="95" t="s">
        <v>1885</v>
      </c>
      <c r="L966" s="96">
        <v>2.48</v>
      </c>
      <c r="M966" s="95" t="s">
        <v>1886</v>
      </c>
      <c r="N966" s="95" t="s">
        <v>2303</v>
      </c>
      <c r="O966" s="95" t="s">
        <v>31</v>
      </c>
      <c r="P966" s="95" t="s">
        <v>2072</v>
      </c>
      <c r="Q966" s="95" t="s">
        <v>31</v>
      </c>
      <c r="R966" s="95" t="s">
        <v>2304</v>
      </c>
      <c r="S966" s="93">
        <v>42582</v>
      </c>
      <c r="T966" s="93">
        <v>42582</v>
      </c>
      <c r="U966" s="95" t="s">
        <v>2061</v>
      </c>
      <c r="V966" s="95" t="s">
        <v>31</v>
      </c>
    </row>
    <row r="967" spans="1:22" ht="15.75" x14ac:dyDescent="0.3">
      <c r="A967" s="95" t="s">
        <v>370</v>
      </c>
      <c r="B967" s="95" t="s">
        <v>2032</v>
      </c>
      <c r="C967" s="95" t="s">
        <v>1879</v>
      </c>
      <c r="D967" s="95" t="s">
        <v>1880</v>
      </c>
      <c r="E967" s="95" t="s">
        <v>2038</v>
      </c>
      <c r="F967" s="95" t="s">
        <v>2070</v>
      </c>
      <c r="G967" s="95" t="s">
        <v>31</v>
      </c>
      <c r="H967" s="95" t="s">
        <v>1883</v>
      </c>
      <c r="I967" s="95" t="s">
        <v>1880</v>
      </c>
      <c r="J967" s="95" t="s">
        <v>1884</v>
      </c>
      <c r="K967" s="95" t="s">
        <v>1885</v>
      </c>
      <c r="L967" s="96">
        <v>1747.61</v>
      </c>
      <c r="M967" s="95" t="s">
        <v>1886</v>
      </c>
      <c r="N967" s="95" t="s">
        <v>2303</v>
      </c>
      <c r="O967" s="95" t="s">
        <v>31</v>
      </c>
      <c r="P967" s="95" t="s">
        <v>2072</v>
      </c>
      <c r="Q967" s="95" t="s">
        <v>31</v>
      </c>
      <c r="R967" s="95" t="s">
        <v>2304</v>
      </c>
      <c r="S967" s="93">
        <v>42613</v>
      </c>
      <c r="T967" s="93">
        <v>42613</v>
      </c>
      <c r="U967" s="95" t="s">
        <v>2061</v>
      </c>
      <c r="V967" s="95" t="s">
        <v>31</v>
      </c>
    </row>
    <row r="968" spans="1:22" ht="15.75" x14ac:dyDescent="0.3">
      <c r="A968" s="95" t="s">
        <v>370</v>
      </c>
      <c r="B968" s="95" t="s">
        <v>2032</v>
      </c>
      <c r="C968" s="95" t="s">
        <v>1879</v>
      </c>
      <c r="D968" s="95" t="s">
        <v>1880</v>
      </c>
      <c r="E968" s="95" t="s">
        <v>2038</v>
      </c>
      <c r="F968" s="95" t="s">
        <v>2054</v>
      </c>
      <c r="G968" s="95" t="s">
        <v>31</v>
      </c>
      <c r="H968" s="95" t="s">
        <v>1883</v>
      </c>
      <c r="I968" s="95" t="s">
        <v>1880</v>
      </c>
      <c r="J968" s="95" t="s">
        <v>1884</v>
      </c>
      <c r="K968" s="95" t="s">
        <v>1885</v>
      </c>
      <c r="L968" s="97">
        <v>33.31</v>
      </c>
      <c r="M968" s="95" t="s">
        <v>1886</v>
      </c>
      <c r="N968" s="95" t="s">
        <v>2131</v>
      </c>
      <c r="O968" s="95" t="s">
        <v>31</v>
      </c>
      <c r="P968" s="95" t="s">
        <v>2056</v>
      </c>
      <c r="Q968" s="95" t="s">
        <v>31</v>
      </c>
      <c r="R968" s="95" t="s">
        <v>2132</v>
      </c>
      <c r="S968" s="93">
        <v>42825</v>
      </c>
      <c r="T968" s="93">
        <v>42825</v>
      </c>
      <c r="U968" s="95" t="s">
        <v>2061</v>
      </c>
      <c r="V968" s="95" t="s">
        <v>31</v>
      </c>
    </row>
    <row r="969" spans="1:22" ht="15.75" x14ac:dyDescent="0.3">
      <c r="A969" s="95" t="s">
        <v>370</v>
      </c>
      <c r="B969" s="95" t="s">
        <v>2032</v>
      </c>
      <c r="C969" s="95" t="s">
        <v>1879</v>
      </c>
      <c r="D969" s="95" t="s">
        <v>1880</v>
      </c>
      <c r="E969" s="95" t="s">
        <v>2038</v>
      </c>
      <c r="F969" s="95" t="s">
        <v>2054</v>
      </c>
      <c r="G969" s="95" t="s">
        <v>31</v>
      </c>
      <c r="H969" s="95" t="s">
        <v>1883</v>
      </c>
      <c r="I969" s="95" t="s">
        <v>1880</v>
      </c>
      <c r="J969" s="95" t="s">
        <v>1884</v>
      </c>
      <c r="K969" s="95" t="s">
        <v>1885</v>
      </c>
      <c r="L969" s="97">
        <v>33.31</v>
      </c>
      <c r="M969" s="95" t="s">
        <v>1886</v>
      </c>
      <c r="N969" s="95" t="s">
        <v>2170</v>
      </c>
      <c r="O969" s="95" t="s">
        <v>31</v>
      </c>
      <c r="P969" s="95" t="s">
        <v>2056</v>
      </c>
      <c r="Q969" s="95" t="s">
        <v>31</v>
      </c>
      <c r="R969" s="95" t="s">
        <v>2171</v>
      </c>
      <c r="S969" s="93">
        <v>42825</v>
      </c>
      <c r="T969" s="93">
        <v>42825</v>
      </c>
      <c r="U969" s="95" t="s">
        <v>2061</v>
      </c>
      <c r="V969" s="95" t="s">
        <v>31</v>
      </c>
    </row>
    <row r="970" spans="1:22" ht="15.75" x14ac:dyDescent="0.3">
      <c r="A970" s="95" t="s">
        <v>370</v>
      </c>
      <c r="B970" s="95" t="s">
        <v>2032</v>
      </c>
      <c r="C970" s="95" t="s">
        <v>1879</v>
      </c>
      <c r="D970" s="95" t="s">
        <v>1880</v>
      </c>
      <c r="E970" s="95" t="s">
        <v>2038</v>
      </c>
      <c r="F970" s="95" t="s">
        <v>2062</v>
      </c>
      <c r="G970" s="95" t="s">
        <v>31</v>
      </c>
      <c r="H970" s="95" t="s">
        <v>1883</v>
      </c>
      <c r="I970" s="95" t="s">
        <v>1880</v>
      </c>
      <c r="J970" s="95" t="s">
        <v>1884</v>
      </c>
      <c r="K970" s="95" t="s">
        <v>1885</v>
      </c>
      <c r="L970" s="97">
        <v>32.81</v>
      </c>
      <c r="M970" s="95" t="s">
        <v>1886</v>
      </c>
      <c r="N970" s="95" t="s">
        <v>2152</v>
      </c>
      <c r="O970" s="95" t="s">
        <v>31</v>
      </c>
      <c r="P970" s="95" t="s">
        <v>2064</v>
      </c>
      <c r="Q970" s="95" t="s">
        <v>31</v>
      </c>
      <c r="R970" s="95" t="s">
        <v>2153</v>
      </c>
      <c r="S970" s="93">
        <v>42947</v>
      </c>
      <c r="T970" s="93">
        <v>42947</v>
      </c>
      <c r="U970" s="95" t="s">
        <v>2043</v>
      </c>
      <c r="V970" s="95" t="s">
        <v>31</v>
      </c>
    </row>
    <row r="971" spans="1:22" ht="15.75" x14ac:dyDescent="0.3">
      <c r="A971" s="95" t="s">
        <v>370</v>
      </c>
      <c r="B971" s="95" t="s">
        <v>2032</v>
      </c>
      <c r="C971" s="95" t="s">
        <v>1879</v>
      </c>
      <c r="D971" s="95" t="s">
        <v>1880</v>
      </c>
      <c r="E971" s="95" t="s">
        <v>2038</v>
      </c>
      <c r="F971" s="95" t="s">
        <v>2062</v>
      </c>
      <c r="G971" s="95" t="s">
        <v>31</v>
      </c>
      <c r="H971" s="95" t="s">
        <v>1883</v>
      </c>
      <c r="I971" s="95" t="s">
        <v>1880</v>
      </c>
      <c r="J971" s="95" t="s">
        <v>1884</v>
      </c>
      <c r="K971" s="95" t="s">
        <v>1885</v>
      </c>
      <c r="L971" s="97">
        <v>32.81</v>
      </c>
      <c r="M971" s="95" t="s">
        <v>1886</v>
      </c>
      <c r="N971" s="95" t="s">
        <v>2154</v>
      </c>
      <c r="O971" s="95" t="s">
        <v>31</v>
      </c>
      <c r="P971" s="95" t="s">
        <v>2064</v>
      </c>
      <c r="Q971" s="95" t="s">
        <v>31</v>
      </c>
      <c r="R971" s="95" t="s">
        <v>2155</v>
      </c>
      <c r="S971" s="93">
        <v>42947</v>
      </c>
      <c r="T971" s="93">
        <v>42947</v>
      </c>
      <c r="U971" s="95" t="s">
        <v>2043</v>
      </c>
      <c r="V971" s="95" t="s">
        <v>31</v>
      </c>
    </row>
    <row r="972" spans="1:22" ht="15.75" x14ac:dyDescent="0.3">
      <c r="A972" s="95" t="s">
        <v>370</v>
      </c>
      <c r="B972" s="95" t="s">
        <v>2032</v>
      </c>
      <c r="C972" s="95" t="s">
        <v>1879</v>
      </c>
      <c r="D972" s="95" t="s">
        <v>1880</v>
      </c>
      <c r="E972" s="95" t="s">
        <v>2038</v>
      </c>
      <c r="F972" s="95" t="s">
        <v>2062</v>
      </c>
      <c r="G972" s="95" t="s">
        <v>31</v>
      </c>
      <c r="H972" s="95" t="s">
        <v>1883</v>
      </c>
      <c r="I972" s="95" t="s">
        <v>1880</v>
      </c>
      <c r="J972" s="95" t="s">
        <v>1884</v>
      </c>
      <c r="K972" s="95" t="s">
        <v>1885</v>
      </c>
      <c r="L972" s="97">
        <v>32.81</v>
      </c>
      <c r="M972" s="95" t="s">
        <v>1886</v>
      </c>
      <c r="N972" s="95" t="s">
        <v>2156</v>
      </c>
      <c r="O972" s="95" t="s">
        <v>31</v>
      </c>
      <c r="P972" s="95" t="s">
        <v>2064</v>
      </c>
      <c r="Q972" s="95" t="s">
        <v>31</v>
      </c>
      <c r="R972" s="95" t="s">
        <v>2157</v>
      </c>
      <c r="S972" s="93">
        <v>42947</v>
      </c>
      <c r="T972" s="93">
        <v>42947</v>
      </c>
      <c r="U972" s="95" t="s">
        <v>2043</v>
      </c>
      <c r="V972" s="95" t="s">
        <v>31</v>
      </c>
    </row>
    <row r="973" spans="1:22" ht="15.75" x14ac:dyDescent="0.3">
      <c r="A973" s="95" t="s">
        <v>370</v>
      </c>
      <c r="B973" s="95" t="s">
        <v>2032</v>
      </c>
      <c r="C973" s="95" t="s">
        <v>1879</v>
      </c>
      <c r="D973" s="95" t="s">
        <v>1880</v>
      </c>
      <c r="E973" s="95" t="s">
        <v>2038</v>
      </c>
      <c r="F973" s="95" t="s">
        <v>2070</v>
      </c>
      <c r="G973" s="95" t="s">
        <v>31</v>
      </c>
      <c r="H973" s="95" t="s">
        <v>1883</v>
      </c>
      <c r="I973" s="95" t="s">
        <v>1880</v>
      </c>
      <c r="J973" s="95" t="s">
        <v>1884</v>
      </c>
      <c r="K973" s="95" t="s">
        <v>1885</v>
      </c>
      <c r="L973" s="97">
        <v>32.479999999999997</v>
      </c>
      <c r="M973" s="95" t="s">
        <v>1886</v>
      </c>
      <c r="N973" s="95" t="s">
        <v>2380</v>
      </c>
      <c r="O973" s="95" t="s">
        <v>31</v>
      </c>
      <c r="P973" s="95" t="s">
        <v>2072</v>
      </c>
      <c r="Q973" s="95" t="s">
        <v>31</v>
      </c>
      <c r="R973" s="95" t="s">
        <v>2381</v>
      </c>
      <c r="S973" s="93">
        <v>42674</v>
      </c>
      <c r="T973" s="93">
        <v>42674</v>
      </c>
      <c r="U973" s="95" t="s">
        <v>2061</v>
      </c>
      <c r="V973" s="95" t="s">
        <v>31</v>
      </c>
    </row>
    <row r="974" spans="1:22" ht="15.75" x14ac:dyDescent="0.3">
      <c r="A974" s="95" t="s">
        <v>370</v>
      </c>
      <c r="B974" s="95" t="s">
        <v>2032</v>
      </c>
      <c r="C974" s="95" t="s">
        <v>1879</v>
      </c>
      <c r="D974" s="95" t="s">
        <v>1880</v>
      </c>
      <c r="E974" s="95" t="s">
        <v>2038</v>
      </c>
      <c r="F974" s="95" t="s">
        <v>2070</v>
      </c>
      <c r="G974" s="95" t="s">
        <v>31</v>
      </c>
      <c r="H974" s="95" t="s">
        <v>1883</v>
      </c>
      <c r="I974" s="95" t="s">
        <v>1880</v>
      </c>
      <c r="J974" s="95" t="s">
        <v>1884</v>
      </c>
      <c r="K974" s="95" t="s">
        <v>1885</v>
      </c>
      <c r="L974" s="96">
        <v>328190.17</v>
      </c>
      <c r="M974" s="95" t="s">
        <v>1886</v>
      </c>
      <c r="N974" s="95" t="s">
        <v>2235</v>
      </c>
      <c r="O974" s="95" t="s">
        <v>31</v>
      </c>
      <c r="P974" s="95" t="s">
        <v>2072</v>
      </c>
      <c r="Q974" s="95" t="s">
        <v>31</v>
      </c>
      <c r="R974" s="95" t="s">
        <v>2236</v>
      </c>
      <c r="S974" s="93">
        <v>42490</v>
      </c>
      <c r="T974" s="93">
        <v>42490</v>
      </c>
      <c r="U974" s="95" t="s">
        <v>2061</v>
      </c>
      <c r="V974" s="95" t="s">
        <v>31</v>
      </c>
    </row>
    <row r="975" spans="1:22" ht="15.75" x14ac:dyDescent="0.3">
      <c r="A975" s="95" t="s">
        <v>370</v>
      </c>
      <c r="B975" s="95" t="s">
        <v>2032</v>
      </c>
      <c r="C975" s="95" t="s">
        <v>1879</v>
      </c>
      <c r="D975" s="95" t="s">
        <v>1880</v>
      </c>
      <c r="E975" s="95" t="s">
        <v>2038</v>
      </c>
      <c r="F975" s="95" t="s">
        <v>2070</v>
      </c>
      <c r="G975" s="95" t="s">
        <v>31</v>
      </c>
      <c r="H975" s="95" t="s">
        <v>1883</v>
      </c>
      <c r="I975" s="95" t="s">
        <v>1880</v>
      </c>
      <c r="J975" s="95" t="s">
        <v>1884</v>
      </c>
      <c r="K975" s="95" t="s">
        <v>1885</v>
      </c>
      <c r="L975" s="96">
        <v>851.04</v>
      </c>
      <c r="M975" s="95" t="s">
        <v>1886</v>
      </c>
      <c r="N975" s="95" t="s">
        <v>2235</v>
      </c>
      <c r="O975" s="95" t="s">
        <v>31</v>
      </c>
      <c r="P975" s="95" t="s">
        <v>2072</v>
      </c>
      <c r="Q975" s="95" t="s">
        <v>31</v>
      </c>
      <c r="R975" s="95" t="s">
        <v>2236</v>
      </c>
      <c r="S975" s="93">
        <v>42521</v>
      </c>
      <c r="T975" s="93">
        <v>42521</v>
      </c>
      <c r="U975" s="95" t="s">
        <v>2061</v>
      </c>
      <c r="V975" s="95" t="s">
        <v>31</v>
      </c>
    </row>
    <row r="976" spans="1:22" ht="15.75" x14ac:dyDescent="0.3">
      <c r="A976" s="95" t="s">
        <v>370</v>
      </c>
      <c r="B976" s="95" t="s">
        <v>2032</v>
      </c>
      <c r="C976" s="95" t="s">
        <v>1879</v>
      </c>
      <c r="D976" s="95" t="s">
        <v>1880</v>
      </c>
      <c r="E976" s="95" t="s">
        <v>2038</v>
      </c>
      <c r="F976" s="95" t="s">
        <v>2070</v>
      </c>
      <c r="G976" s="95" t="s">
        <v>31</v>
      </c>
      <c r="H976" s="95" t="s">
        <v>1883</v>
      </c>
      <c r="I976" s="95" t="s">
        <v>1880</v>
      </c>
      <c r="J976" s="95" t="s">
        <v>1884</v>
      </c>
      <c r="K976" s="95" t="s">
        <v>1885</v>
      </c>
      <c r="L976" s="96">
        <v>2171.1799999999998</v>
      </c>
      <c r="M976" s="95" t="s">
        <v>1886</v>
      </c>
      <c r="N976" s="95" t="s">
        <v>2235</v>
      </c>
      <c r="O976" s="95" t="s">
        <v>31</v>
      </c>
      <c r="P976" s="95" t="s">
        <v>2072</v>
      </c>
      <c r="Q976" s="95" t="s">
        <v>31</v>
      </c>
      <c r="R976" s="95" t="s">
        <v>2236</v>
      </c>
      <c r="S976" s="93">
        <v>42551</v>
      </c>
      <c r="T976" s="93">
        <v>42551</v>
      </c>
      <c r="U976" s="95" t="s">
        <v>2061</v>
      </c>
      <c r="V976" s="95" t="s">
        <v>31</v>
      </c>
    </row>
    <row r="977" spans="1:22" ht="15.75" x14ac:dyDescent="0.3">
      <c r="A977" s="95" t="s">
        <v>370</v>
      </c>
      <c r="B977" s="95" t="s">
        <v>2032</v>
      </c>
      <c r="C977" s="95" t="s">
        <v>1879</v>
      </c>
      <c r="D977" s="95" t="s">
        <v>1880</v>
      </c>
      <c r="E977" s="95" t="s">
        <v>2038</v>
      </c>
      <c r="F977" s="95" t="s">
        <v>2070</v>
      </c>
      <c r="G977" s="95" t="s">
        <v>31</v>
      </c>
      <c r="H977" s="95" t="s">
        <v>1883</v>
      </c>
      <c r="I977" s="95" t="s">
        <v>1880</v>
      </c>
      <c r="J977" s="95" t="s">
        <v>1884</v>
      </c>
      <c r="K977" s="95" t="s">
        <v>1885</v>
      </c>
      <c r="L977" s="96">
        <v>11.7</v>
      </c>
      <c r="M977" s="95" t="s">
        <v>1886</v>
      </c>
      <c r="N977" s="95" t="s">
        <v>2235</v>
      </c>
      <c r="O977" s="95" t="s">
        <v>31</v>
      </c>
      <c r="P977" s="95" t="s">
        <v>2072</v>
      </c>
      <c r="Q977" s="95" t="s">
        <v>31</v>
      </c>
      <c r="R977" s="95" t="s">
        <v>2236</v>
      </c>
      <c r="S977" s="93">
        <v>42582</v>
      </c>
      <c r="T977" s="93">
        <v>42582</v>
      </c>
      <c r="U977" s="95" t="s">
        <v>2061</v>
      </c>
      <c r="V977" s="95" t="s">
        <v>31</v>
      </c>
    </row>
    <row r="978" spans="1:22" ht="15.75" x14ac:dyDescent="0.3">
      <c r="A978" s="95" t="s">
        <v>370</v>
      </c>
      <c r="B978" s="95" t="s">
        <v>2032</v>
      </c>
      <c r="C978" s="95" t="s">
        <v>1879</v>
      </c>
      <c r="D978" s="95" t="s">
        <v>1880</v>
      </c>
      <c r="E978" s="95" t="s">
        <v>2038</v>
      </c>
      <c r="F978" s="95" t="s">
        <v>2070</v>
      </c>
      <c r="G978" s="95" t="s">
        <v>31</v>
      </c>
      <c r="H978" s="95" t="s">
        <v>1883</v>
      </c>
      <c r="I978" s="95" t="s">
        <v>1880</v>
      </c>
      <c r="J978" s="95" t="s">
        <v>1884</v>
      </c>
      <c r="K978" s="95" t="s">
        <v>1885</v>
      </c>
      <c r="L978" s="96">
        <v>8248.9500000000007</v>
      </c>
      <c r="M978" s="95" t="s">
        <v>1886</v>
      </c>
      <c r="N978" s="95" t="s">
        <v>2235</v>
      </c>
      <c r="O978" s="95" t="s">
        <v>31</v>
      </c>
      <c r="P978" s="95" t="s">
        <v>2072</v>
      </c>
      <c r="Q978" s="95" t="s">
        <v>31</v>
      </c>
      <c r="R978" s="95" t="s">
        <v>2236</v>
      </c>
      <c r="S978" s="93">
        <v>42613</v>
      </c>
      <c r="T978" s="93">
        <v>42613</v>
      </c>
      <c r="U978" s="95" t="s">
        <v>2061</v>
      </c>
      <c r="V978" s="95" t="s">
        <v>31</v>
      </c>
    </row>
    <row r="979" spans="1:22" ht="15.75" x14ac:dyDescent="0.3">
      <c r="A979" s="95" t="s">
        <v>370</v>
      </c>
      <c r="B979" s="95" t="s">
        <v>2032</v>
      </c>
      <c r="C979" s="95" t="s">
        <v>1879</v>
      </c>
      <c r="D979" s="95" t="s">
        <v>1880</v>
      </c>
      <c r="E979" s="95" t="s">
        <v>2038</v>
      </c>
      <c r="F979" s="95" t="s">
        <v>2070</v>
      </c>
      <c r="G979" s="95" t="s">
        <v>31</v>
      </c>
      <c r="H979" s="95" t="s">
        <v>1883</v>
      </c>
      <c r="I979" s="95" t="s">
        <v>1880</v>
      </c>
      <c r="J979" s="95" t="s">
        <v>1884</v>
      </c>
      <c r="K979" s="95" t="s">
        <v>1885</v>
      </c>
      <c r="L979" s="97">
        <v>32.21</v>
      </c>
      <c r="M979" s="95" t="s">
        <v>1886</v>
      </c>
      <c r="N979" s="95" t="s">
        <v>2229</v>
      </c>
      <c r="O979" s="95" t="s">
        <v>31</v>
      </c>
      <c r="P979" s="95" t="s">
        <v>2072</v>
      </c>
      <c r="Q979" s="95" t="s">
        <v>31</v>
      </c>
      <c r="R979" s="95" t="s">
        <v>2230</v>
      </c>
      <c r="S979" s="93">
        <v>42825</v>
      </c>
      <c r="T979" s="93">
        <v>42825</v>
      </c>
      <c r="U979" s="95" t="s">
        <v>2061</v>
      </c>
      <c r="V979" s="95" t="s">
        <v>31</v>
      </c>
    </row>
    <row r="980" spans="1:22" ht="15.75" x14ac:dyDescent="0.3">
      <c r="A980" s="95" t="s">
        <v>370</v>
      </c>
      <c r="B980" s="95" t="s">
        <v>2032</v>
      </c>
      <c r="C980" s="95" t="s">
        <v>1879</v>
      </c>
      <c r="D980" s="95" t="s">
        <v>1880</v>
      </c>
      <c r="E980" s="95" t="s">
        <v>2038</v>
      </c>
      <c r="F980" s="95" t="s">
        <v>2070</v>
      </c>
      <c r="G980" s="95" t="s">
        <v>31</v>
      </c>
      <c r="H980" s="95" t="s">
        <v>1883</v>
      </c>
      <c r="I980" s="95" t="s">
        <v>1880</v>
      </c>
      <c r="J980" s="95" t="s">
        <v>1884</v>
      </c>
      <c r="K980" s="95" t="s">
        <v>1885</v>
      </c>
      <c r="L980" s="97">
        <v>32.21</v>
      </c>
      <c r="M980" s="95" t="s">
        <v>1886</v>
      </c>
      <c r="N980" s="95" t="s">
        <v>2231</v>
      </c>
      <c r="O980" s="95" t="s">
        <v>31</v>
      </c>
      <c r="P980" s="95" t="s">
        <v>2072</v>
      </c>
      <c r="Q980" s="95" t="s">
        <v>31</v>
      </c>
      <c r="R980" s="95" t="s">
        <v>2232</v>
      </c>
      <c r="S980" s="93">
        <v>42825</v>
      </c>
      <c r="T980" s="93">
        <v>42825</v>
      </c>
      <c r="U980" s="95" t="s">
        <v>2061</v>
      </c>
      <c r="V980" s="95" t="s">
        <v>31</v>
      </c>
    </row>
    <row r="981" spans="1:22" ht="15.75" x14ac:dyDescent="0.3">
      <c r="A981" s="95" t="s">
        <v>370</v>
      </c>
      <c r="B981" s="95" t="s">
        <v>2032</v>
      </c>
      <c r="C981" s="95" t="s">
        <v>1879</v>
      </c>
      <c r="D981" s="95" t="s">
        <v>1880</v>
      </c>
      <c r="E981" s="95" t="s">
        <v>2038</v>
      </c>
      <c r="F981" s="95" t="s">
        <v>2070</v>
      </c>
      <c r="G981" s="95" t="s">
        <v>31</v>
      </c>
      <c r="H981" s="95" t="s">
        <v>1883</v>
      </c>
      <c r="I981" s="95" t="s">
        <v>1880</v>
      </c>
      <c r="J981" s="95" t="s">
        <v>1884</v>
      </c>
      <c r="K981" s="95" t="s">
        <v>1885</v>
      </c>
      <c r="L981" s="97">
        <v>32.15</v>
      </c>
      <c r="M981" s="95" t="s">
        <v>1886</v>
      </c>
      <c r="N981" s="95" t="s">
        <v>2187</v>
      </c>
      <c r="O981" s="95" t="s">
        <v>31</v>
      </c>
      <c r="P981" s="95" t="s">
        <v>2072</v>
      </c>
      <c r="Q981" s="95" t="s">
        <v>31</v>
      </c>
      <c r="R981" s="95" t="s">
        <v>2188</v>
      </c>
      <c r="S981" s="93">
        <v>42886</v>
      </c>
      <c r="T981" s="93">
        <v>42886</v>
      </c>
      <c r="U981" s="95" t="s">
        <v>2043</v>
      </c>
      <c r="V981" s="95" t="s">
        <v>31</v>
      </c>
    </row>
    <row r="982" spans="1:22" ht="15.75" x14ac:dyDescent="0.3">
      <c r="A982" s="95" t="s">
        <v>370</v>
      </c>
      <c r="B982" s="95" t="s">
        <v>2032</v>
      </c>
      <c r="C982" s="95" t="s">
        <v>1879</v>
      </c>
      <c r="D982" s="95" t="s">
        <v>1880</v>
      </c>
      <c r="E982" s="95" t="s">
        <v>1945</v>
      </c>
      <c r="F982" s="95" t="s">
        <v>2158</v>
      </c>
      <c r="G982" s="95" t="s">
        <v>31</v>
      </c>
      <c r="H982" s="95" t="s">
        <v>1883</v>
      </c>
      <c r="I982" s="95" t="s">
        <v>1880</v>
      </c>
      <c r="J982" s="95" t="s">
        <v>1884</v>
      </c>
      <c r="K982" s="95" t="s">
        <v>1885</v>
      </c>
      <c r="L982" s="97">
        <v>31.64</v>
      </c>
      <c r="M982" s="95" t="s">
        <v>1886</v>
      </c>
      <c r="N982" s="95" t="s">
        <v>2159</v>
      </c>
      <c r="O982" s="95" t="s">
        <v>31</v>
      </c>
      <c r="P982" s="95" t="s">
        <v>2160</v>
      </c>
      <c r="Q982" s="95" t="s">
        <v>31</v>
      </c>
      <c r="R982" s="95" t="s">
        <v>2161</v>
      </c>
      <c r="S982" s="93">
        <v>42947</v>
      </c>
      <c r="T982" s="93">
        <v>42947</v>
      </c>
      <c r="U982" s="95" t="s">
        <v>2043</v>
      </c>
      <c r="V982" s="95" t="s">
        <v>31</v>
      </c>
    </row>
    <row r="983" spans="1:22" ht="15.75" x14ac:dyDescent="0.3">
      <c r="A983" s="95" t="s">
        <v>370</v>
      </c>
      <c r="B983" s="95" t="s">
        <v>2032</v>
      </c>
      <c r="C983" s="95" t="s">
        <v>1879</v>
      </c>
      <c r="D983" s="95" t="s">
        <v>1880</v>
      </c>
      <c r="E983" s="95" t="s">
        <v>1945</v>
      </c>
      <c r="F983" s="95" t="s">
        <v>2158</v>
      </c>
      <c r="G983" s="95" t="s">
        <v>31</v>
      </c>
      <c r="H983" s="95" t="s">
        <v>1883</v>
      </c>
      <c r="I983" s="95" t="s">
        <v>1880</v>
      </c>
      <c r="J983" s="95" t="s">
        <v>1884</v>
      </c>
      <c r="K983" s="95" t="s">
        <v>1885</v>
      </c>
      <c r="L983" s="97">
        <v>31.64</v>
      </c>
      <c r="M983" s="95" t="s">
        <v>1886</v>
      </c>
      <c r="N983" s="95" t="s">
        <v>2162</v>
      </c>
      <c r="O983" s="95" t="s">
        <v>31</v>
      </c>
      <c r="P983" s="95" t="s">
        <v>2160</v>
      </c>
      <c r="Q983" s="95" t="s">
        <v>31</v>
      </c>
      <c r="R983" s="95" t="s">
        <v>2163</v>
      </c>
      <c r="S983" s="93">
        <v>42947</v>
      </c>
      <c r="T983" s="93">
        <v>42947</v>
      </c>
      <c r="U983" s="95" t="s">
        <v>2043</v>
      </c>
      <c r="V983" s="95" t="s">
        <v>31</v>
      </c>
    </row>
    <row r="984" spans="1:22" ht="15.75" x14ac:dyDescent="0.3">
      <c r="A984" s="95" t="s">
        <v>370</v>
      </c>
      <c r="B984" s="95" t="s">
        <v>2032</v>
      </c>
      <c r="C984" s="95" t="s">
        <v>1879</v>
      </c>
      <c r="D984" s="95" t="s">
        <v>1880</v>
      </c>
      <c r="E984" s="95" t="s">
        <v>2038</v>
      </c>
      <c r="F984" s="95" t="s">
        <v>2070</v>
      </c>
      <c r="G984" s="95" t="s">
        <v>31</v>
      </c>
      <c r="H984" s="95" t="s">
        <v>1883</v>
      </c>
      <c r="I984" s="95" t="s">
        <v>1880</v>
      </c>
      <c r="J984" s="95" t="s">
        <v>1884</v>
      </c>
      <c r="K984" s="95" t="s">
        <v>1885</v>
      </c>
      <c r="L984" s="97">
        <v>31.45</v>
      </c>
      <c r="M984" s="95" t="s">
        <v>1886</v>
      </c>
      <c r="N984" s="95" t="s">
        <v>2235</v>
      </c>
      <c r="O984" s="95" t="s">
        <v>31</v>
      </c>
      <c r="P984" s="95" t="s">
        <v>2072</v>
      </c>
      <c r="Q984" s="95" t="s">
        <v>31</v>
      </c>
      <c r="R984" s="95" t="s">
        <v>2236</v>
      </c>
      <c r="S984" s="93">
        <v>42825</v>
      </c>
      <c r="T984" s="93">
        <v>42825</v>
      </c>
      <c r="U984" s="95" t="s">
        <v>2061</v>
      </c>
      <c r="V984" s="95" t="s">
        <v>31</v>
      </c>
    </row>
    <row r="985" spans="1:22" ht="15.75" x14ac:dyDescent="0.3">
      <c r="A985" s="95" t="s">
        <v>370</v>
      </c>
      <c r="B985" s="95" t="s">
        <v>2032</v>
      </c>
      <c r="C985" s="95" t="s">
        <v>1879</v>
      </c>
      <c r="D985" s="95" t="s">
        <v>1880</v>
      </c>
      <c r="E985" s="95" t="s">
        <v>2038</v>
      </c>
      <c r="F985" s="95" t="s">
        <v>2070</v>
      </c>
      <c r="G985" s="95" t="s">
        <v>31</v>
      </c>
      <c r="H985" s="95" t="s">
        <v>1883</v>
      </c>
      <c r="I985" s="95" t="s">
        <v>1880</v>
      </c>
      <c r="J985" s="95" t="s">
        <v>1884</v>
      </c>
      <c r="K985" s="95" t="s">
        <v>1885</v>
      </c>
      <c r="L985" s="96">
        <v>9491.56</v>
      </c>
      <c r="M985" s="95" t="s">
        <v>1886</v>
      </c>
      <c r="N985" s="95" t="s">
        <v>2372</v>
      </c>
      <c r="O985" s="95" t="s">
        <v>31</v>
      </c>
      <c r="P985" s="95" t="s">
        <v>2072</v>
      </c>
      <c r="Q985" s="95" t="s">
        <v>31</v>
      </c>
      <c r="R985" s="95" t="s">
        <v>2373</v>
      </c>
      <c r="S985" s="93">
        <v>42490</v>
      </c>
      <c r="T985" s="93">
        <v>42490</v>
      </c>
      <c r="U985" s="95" t="s">
        <v>2061</v>
      </c>
      <c r="V985" s="95" t="s">
        <v>31</v>
      </c>
    </row>
    <row r="986" spans="1:22" ht="15.75" x14ac:dyDescent="0.3">
      <c r="A986" s="95" t="s">
        <v>370</v>
      </c>
      <c r="B986" s="95" t="s">
        <v>2032</v>
      </c>
      <c r="C986" s="95" t="s">
        <v>1879</v>
      </c>
      <c r="D986" s="95" t="s">
        <v>1880</v>
      </c>
      <c r="E986" s="95" t="s">
        <v>2038</v>
      </c>
      <c r="F986" s="95" t="s">
        <v>2070</v>
      </c>
      <c r="G986" s="95" t="s">
        <v>31</v>
      </c>
      <c r="H986" s="95" t="s">
        <v>1883</v>
      </c>
      <c r="I986" s="95" t="s">
        <v>1880</v>
      </c>
      <c r="J986" s="95" t="s">
        <v>1884</v>
      </c>
      <c r="K986" s="95" t="s">
        <v>1885</v>
      </c>
      <c r="L986" s="96">
        <v>24.68</v>
      </c>
      <c r="M986" s="95" t="s">
        <v>1886</v>
      </c>
      <c r="N986" s="95" t="s">
        <v>2372</v>
      </c>
      <c r="O986" s="95" t="s">
        <v>31</v>
      </c>
      <c r="P986" s="95" t="s">
        <v>2072</v>
      </c>
      <c r="Q986" s="95" t="s">
        <v>31</v>
      </c>
      <c r="R986" s="95" t="s">
        <v>2373</v>
      </c>
      <c r="S986" s="93">
        <v>42521</v>
      </c>
      <c r="T986" s="93">
        <v>42521</v>
      </c>
      <c r="U986" s="95" t="s">
        <v>2061</v>
      </c>
      <c r="V986" s="95" t="s">
        <v>31</v>
      </c>
    </row>
    <row r="987" spans="1:22" ht="15.75" x14ac:dyDescent="0.3">
      <c r="A987" s="95" t="s">
        <v>370</v>
      </c>
      <c r="B987" s="95" t="s">
        <v>2032</v>
      </c>
      <c r="C987" s="95" t="s">
        <v>1879</v>
      </c>
      <c r="D987" s="95" t="s">
        <v>1880</v>
      </c>
      <c r="E987" s="95" t="s">
        <v>2038</v>
      </c>
      <c r="F987" s="95" t="s">
        <v>2070</v>
      </c>
      <c r="G987" s="95" t="s">
        <v>31</v>
      </c>
      <c r="H987" s="95" t="s">
        <v>1883</v>
      </c>
      <c r="I987" s="95" t="s">
        <v>1880</v>
      </c>
      <c r="J987" s="95" t="s">
        <v>1884</v>
      </c>
      <c r="K987" s="95" t="s">
        <v>1885</v>
      </c>
      <c r="L987" s="96">
        <v>62.79</v>
      </c>
      <c r="M987" s="95" t="s">
        <v>1886</v>
      </c>
      <c r="N987" s="95" t="s">
        <v>2372</v>
      </c>
      <c r="O987" s="95" t="s">
        <v>31</v>
      </c>
      <c r="P987" s="95" t="s">
        <v>2072</v>
      </c>
      <c r="Q987" s="95" t="s">
        <v>31</v>
      </c>
      <c r="R987" s="95" t="s">
        <v>2373</v>
      </c>
      <c r="S987" s="93">
        <v>42551</v>
      </c>
      <c r="T987" s="93">
        <v>42551</v>
      </c>
      <c r="U987" s="95" t="s">
        <v>2061</v>
      </c>
      <c r="V987" s="95" t="s">
        <v>31</v>
      </c>
    </row>
    <row r="988" spans="1:22" ht="15.75" x14ac:dyDescent="0.3">
      <c r="A988" s="95" t="s">
        <v>370</v>
      </c>
      <c r="B988" s="95" t="s">
        <v>2032</v>
      </c>
      <c r="C988" s="95" t="s">
        <v>1879</v>
      </c>
      <c r="D988" s="95" t="s">
        <v>1880</v>
      </c>
      <c r="E988" s="95" t="s">
        <v>2038</v>
      </c>
      <c r="F988" s="95" t="s">
        <v>2070</v>
      </c>
      <c r="G988" s="95" t="s">
        <v>31</v>
      </c>
      <c r="H988" s="95" t="s">
        <v>1883</v>
      </c>
      <c r="I988" s="95" t="s">
        <v>1880</v>
      </c>
      <c r="J988" s="95" t="s">
        <v>1884</v>
      </c>
      <c r="K988" s="95" t="s">
        <v>1885</v>
      </c>
      <c r="L988" s="96">
        <v>0.33</v>
      </c>
      <c r="M988" s="95" t="s">
        <v>1886</v>
      </c>
      <c r="N988" s="95" t="s">
        <v>2372</v>
      </c>
      <c r="O988" s="95" t="s">
        <v>31</v>
      </c>
      <c r="P988" s="95" t="s">
        <v>2072</v>
      </c>
      <c r="Q988" s="95" t="s">
        <v>31</v>
      </c>
      <c r="R988" s="95" t="s">
        <v>2373</v>
      </c>
      <c r="S988" s="93">
        <v>42582</v>
      </c>
      <c r="T988" s="93">
        <v>42582</v>
      </c>
      <c r="U988" s="95" t="s">
        <v>2061</v>
      </c>
      <c r="V988" s="95" t="s">
        <v>31</v>
      </c>
    </row>
    <row r="989" spans="1:22" ht="15.75" x14ac:dyDescent="0.3">
      <c r="A989" s="95" t="s">
        <v>370</v>
      </c>
      <c r="B989" s="95" t="s">
        <v>2032</v>
      </c>
      <c r="C989" s="95" t="s">
        <v>1879</v>
      </c>
      <c r="D989" s="95" t="s">
        <v>1880</v>
      </c>
      <c r="E989" s="95" t="s">
        <v>2038</v>
      </c>
      <c r="F989" s="95" t="s">
        <v>2070</v>
      </c>
      <c r="G989" s="95" t="s">
        <v>31</v>
      </c>
      <c r="H989" s="95" t="s">
        <v>1883</v>
      </c>
      <c r="I989" s="95" t="s">
        <v>1880</v>
      </c>
      <c r="J989" s="95" t="s">
        <v>1884</v>
      </c>
      <c r="K989" s="95" t="s">
        <v>1885</v>
      </c>
      <c r="L989" s="96">
        <v>238.57</v>
      </c>
      <c r="M989" s="95" t="s">
        <v>1886</v>
      </c>
      <c r="N989" s="95" t="s">
        <v>2372</v>
      </c>
      <c r="O989" s="95" t="s">
        <v>31</v>
      </c>
      <c r="P989" s="95" t="s">
        <v>2072</v>
      </c>
      <c r="Q989" s="95" t="s">
        <v>31</v>
      </c>
      <c r="R989" s="95" t="s">
        <v>2373</v>
      </c>
      <c r="S989" s="93">
        <v>42613</v>
      </c>
      <c r="T989" s="93">
        <v>42613</v>
      </c>
      <c r="U989" s="95" t="s">
        <v>2061</v>
      </c>
      <c r="V989" s="95" t="s">
        <v>31</v>
      </c>
    </row>
    <row r="990" spans="1:22" ht="15.75" x14ac:dyDescent="0.3">
      <c r="A990" s="95" t="s">
        <v>370</v>
      </c>
      <c r="B990" s="95" t="s">
        <v>2032</v>
      </c>
      <c r="C990" s="95" t="s">
        <v>1879</v>
      </c>
      <c r="D990" s="95" t="s">
        <v>1880</v>
      </c>
      <c r="E990" s="95" t="s">
        <v>2038</v>
      </c>
      <c r="F990" s="95" t="s">
        <v>2070</v>
      </c>
      <c r="G990" s="95" t="s">
        <v>31</v>
      </c>
      <c r="H990" s="95" t="s">
        <v>1883</v>
      </c>
      <c r="I990" s="95" t="s">
        <v>1880</v>
      </c>
      <c r="J990" s="95" t="s">
        <v>1884</v>
      </c>
      <c r="K990" s="95" t="s">
        <v>1885</v>
      </c>
      <c r="L990" s="97">
        <v>31.04</v>
      </c>
      <c r="M990" s="95" t="s">
        <v>1886</v>
      </c>
      <c r="N990" s="95" t="s">
        <v>2368</v>
      </c>
      <c r="O990" s="95" t="s">
        <v>31</v>
      </c>
      <c r="P990" s="95" t="s">
        <v>2072</v>
      </c>
      <c r="Q990" s="95" t="s">
        <v>31</v>
      </c>
      <c r="R990" s="95" t="s">
        <v>2369</v>
      </c>
      <c r="S990" s="93">
        <v>42855</v>
      </c>
      <c r="T990" s="93">
        <v>42855</v>
      </c>
      <c r="U990" s="95" t="s">
        <v>2061</v>
      </c>
      <c r="V990" s="95" t="s">
        <v>31</v>
      </c>
    </row>
    <row r="991" spans="1:22" ht="15.75" x14ac:dyDescent="0.3">
      <c r="A991" s="95" t="s">
        <v>370</v>
      </c>
      <c r="B991" s="95" t="s">
        <v>2032</v>
      </c>
      <c r="C991" s="95" t="s">
        <v>1879</v>
      </c>
      <c r="D991" s="95" t="s">
        <v>1880</v>
      </c>
      <c r="E991" s="95" t="s">
        <v>2038</v>
      </c>
      <c r="F991" s="95" t="s">
        <v>2070</v>
      </c>
      <c r="G991" s="95" t="s">
        <v>31</v>
      </c>
      <c r="H991" s="95" t="s">
        <v>1883</v>
      </c>
      <c r="I991" s="95" t="s">
        <v>1880</v>
      </c>
      <c r="J991" s="95" t="s">
        <v>1884</v>
      </c>
      <c r="K991" s="95" t="s">
        <v>1885</v>
      </c>
      <c r="L991" s="97">
        <v>31.04</v>
      </c>
      <c r="M991" s="95" t="s">
        <v>1886</v>
      </c>
      <c r="N991" s="95" t="s">
        <v>2368</v>
      </c>
      <c r="O991" s="95" t="s">
        <v>31</v>
      </c>
      <c r="P991" s="95" t="s">
        <v>2072</v>
      </c>
      <c r="Q991" s="95" t="s">
        <v>31</v>
      </c>
      <c r="R991" s="95" t="s">
        <v>2369</v>
      </c>
      <c r="S991" s="93">
        <v>42916</v>
      </c>
      <c r="T991" s="93">
        <v>42916</v>
      </c>
      <c r="U991" s="95" t="s">
        <v>2061</v>
      </c>
      <c r="V991" s="95" t="s">
        <v>31</v>
      </c>
    </row>
    <row r="992" spans="1:22" ht="15.75" x14ac:dyDescent="0.3">
      <c r="A992" s="95" t="s">
        <v>370</v>
      </c>
      <c r="B992" s="95" t="s">
        <v>2032</v>
      </c>
      <c r="C992" s="95" t="s">
        <v>1879</v>
      </c>
      <c r="D992" s="95" t="s">
        <v>1880</v>
      </c>
      <c r="E992" s="95" t="s">
        <v>2038</v>
      </c>
      <c r="F992" s="95" t="s">
        <v>2070</v>
      </c>
      <c r="G992" s="95" t="s">
        <v>31</v>
      </c>
      <c r="H992" s="95" t="s">
        <v>1883</v>
      </c>
      <c r="I992" s="95" t="s">
        <v>1880</v>
      </c>
      <c r="J992" s="95" t="s">
        <v>1884</v>
      </c>
      <c r="K992" s="95" t="s">
        <v>1885</v>
      </c>
      <c r="L992" s="97">
        <v>30.77</v>
      </c>
      <c r="M992" s="95" t="s">
        <v>1886</v>
      </c>
      <c r="N992" s="95" t="s">
        <v>2392</v>
      </c>
      <c r="O992" s="95" t="s">
        <v>31</v>
      </c>
      <c r="P992" s="95" t="s">
        <v>2072</v>
      </c>
      <c r="Q992" s="95" t="s">
        <v>31</v>
      </c>
      <c r="R992" s="95" t="s">
        <v>2393</v>
      </c>
      <c r="S992" s="93">
        <v>42674</v>
      </c>
      <c r="T992" s="93">
        <v>42674</v>
      </c>
      <c r="U992" s="95" t="s">
        <v>2061</v>
      </c>
      <c r="V992" s="95" t="s">
        <v>31</v>
      </c>
    </row>
    <row r="993" spans="1:22" ht="15.75" x14ac:dyDescent="0.3">
      <c r="A993" s="95" t="s">
        <v>370</v>
      </c>
      <c r="B993" s="95" t="s">
        <v>2032</v>
      </c>
      <c r="C993" s="95" t="s">
        <v>1879</v>
      </c>
      <c r="D993" s="95" t="s">
        <v>1880</v>
      </c>
      <c r="E993" s="95" t="s">
        <v>2038</v>
      </c>
      <c r="F993" s="95" t="s">
        <v>2070</v>
      </c>
      <c r="G993" s="95" t="s">
        <v>31</v>
      </c>
      <c r="H993" s="95" t="s">
        <v>1883</v>
      </c>
      <c r="I993" s="95" t="s">
        <v>1880</v>
      </c>
      <c r="J993" s="95" t="s">
        <v>1884</v>
      </c>
      <c r="K993" s="95" t="s">
        <v>1885</v>
      </c>
      <c r="L993" s="97">
        <v>30.49</v>
      </c>
      <c r="M993" s="95" t="s">
        <v>1886</v>
      </c>
      <c r="N993" s="95" t="s">
        <v>2243</v>
      </c>
      <c r="O993" s="95" t="s">
        <v>31</v>
      </c>
      <c r="P993" s="95" t="s">
        <v>2072</v>
      </c>
      <c r="Q993" s="95" t="s">
        <v>31</v>
      </c>
      <c r="R993" s="95" t="s">
        <v>2244</v>
      </c>
      <c r="S993" s="93">
        <v>42735</v>
      </c>
      <c r="T993" s="93">
        <v>42735</v>
      </c>
      <c r="U993" s="95" t="s">
        <v>2061</v>
      </c>
      <c r="V993" s="95" t="s">
        <v>31</v>
      </c>
    </row>
    <row r="994" spans="1:22" ht="15.75" x14ac:dyDescent="0.3">
      <c r="A994" s="95" t="s">
        <v>370</v>
      </c>
      <c r="B994" s="95" t="s">
        <v>2032</v>
      </c>
      <c r="C994" s="95" t="s">
        <v>1879</v>
      </c>
      <c r="D994" s="95" t="s">
        <v>1880</v>
      </c>
      <c r="E994" s="95" t="s">
        <v>2038</v>
      </c>
      <c r="F994" s="95" t="s">
        <v>2062</v>
      </c>
      <c r="G994" s="95" t="s">
        <v>31</v>
      </c>
      <c r="H994" s="95" t="s">
        <v>1883</v>
      </c>
      <c r="I994" s="95" t="s">
        <v>1880</v>
      </c>
      <c r="J994" s="95" t="s">
        <v>1884</v>
      </c>
      <c r="K994" s="95" t="s">
        <v>1885</v>
      </c>
      <c r="L994" s="97">
        <v>30.33</v>
      </c>
      <c r="M994" s="95" t="s">
        <v>1886</v>
      </c>
      <c r="N994" s="95" t="s">
        <v>2267</v>
      </c>
      <c r="O994" s="95" t="s">
        <v>31</v>
      </c>
      <c r="P994" s="95" t="s">
        <v>2064</v>
      </c>
      <c r="Q994" s="95" t="s">
        <v>31</v>
      </c>
      <c r="R994" s="95" t="s">
        <v>2268</v>
      </c>
      <c r="S994" s="93">
        <v>42855</v>
      </c>
      <c r="T994" s="93">
        <v>42855</v>
      </c>
      <c r="U994" s="95" t="s">
        <v>2061</v>
      </c>
      <c r="V994" s="95" t="s">
        <v>31</v>
      </c>
    </row>
    <row r="995" spans="1:22" ht="15.75" x14ac:dyDescent="0.3">
      <c r="A995" s="95" t="s">
        <v>370</v>
      </c>
      <c r="B995" s="95" t="s">
        <v>2032</v>
      </c>
      <c r="C995" s="95" t="s">
        <v>1879</v>
      </c>
      <c r="D995" s="95" t="s">
        <v>1880</v>
      </c>
      <c r="E995" s="95" t="s">
        <v>2038</v>
      </c>
      <c r="F995" s="95" t="s">
        <v>2062</v>
      </c>
      <c r="G995" s="95" t="s">
        <v>31</v>
      </c>
      <c r="H995" s="95" t="s">
        <v>1883</v>
      </c>
      <c r="I995" s="95" t="s">
        <v>1880</v>
      </c>
      <c r="J995" s="95" t="s">
        <v>1884</v>
      </c>
      <c r="K995" s="95" t="s">
        <v>1885</v>
      </c>
      <c r="L995" s="97">
        <v>30.33</v>
      </c>
      <c r="M995" s="95" t="s">
        <v>1886</v>
      </c>
      <c r="N995" s="95" t="s">
        <v>2267</v>
      </c>
      <c r="O995" s="95" t="s">
        <v>31</v>
      </c>
      <c r="P995" s="95" t="s">
        <v>2064</v>
      </c>
      <c r="Q995" s="95" t="s">
        <v>31</v>
      </c>
      <c r="R995" s="95" t="s">
        <v>2268</v>
      </c>
      <c r="S995" s="93">
        <v>42916</v>
      </c>
      <c r="T995" s="93">
        <v>42916</v>
      </c>
      <c r="U995" s="95" t="s">
        <v>2061</v>
      </c>
      <c r="V995" s="95" t="s">
        <v>31</v>
      </c>
    </row>
    <row r="996" spans="1:22" ht="15.75" x14ac:dyDescent="0.3">
      <c r="A996" s="95" t="s">
        <v>370</v>
      </c>
      <c r="B996" s="95" t="s">
        <v>2032</v>
      </c>
      <c r="C996" s="95" t="s">
        <v>1879</v>
      </c>
      <c r="D996" s="95" t="s">
        <v>1880</v>
      </c>
      <c r="E996" s="95" t="s">
        <v>2038</v>
      </c>
      <c r="F996" s="95" t="s">
        <v>2070</v>
      </c>
      <c r="G996" s="95" t="s">
        <v>31</v>
      </c>
      <c r="H996" s="95" t="s">
        <v>1883</v>
      </c>
      <c r="I996" s="95" t="s">
        <v>1880</v>
      </c>
      <c r="J996" s="95" t="s">
        <v>1884</v>
      </c>
      <c r="K996" s="95" t="s">
        <v>1885</v>
      </c>
      <c r="L996" s="96">
        <v>18034.09</v>
      </c>
      <c r="M996" s="95" t="s">
        <v>1886</v>
      </c>
      <c r="N996" s="95" t="s">
        <v>2360</v>
      </c>
      <c r="O996" s="95" t="s">
        <v>31</v>
      </c>
      <c r="P996" s="95" t="s">
        <v>2072</v>
      </c>
      <c r="Q996" s="95" t="s">
        <v>31</v>
      </c>
      <c r="R996" s="95" t="s">
        <v>2361</v>
      </c>
      <c r="S996" s="93">
        <v>42490</v>
      </c>
      <c r="T996" s="93">
        <v>42490</v>
      </c>
      <c r="U996" s="95" t="s">
        <v>2061</v>
      </c>
      <c r="V996" s="95" t="s">
        <v>31</v>
      </c>
    </row>
    <row r="997" spans="1:22" ht="15.75" x14ac:dyDescent="0.3">
      <c r="A997" s="95" t="s">
        <v>370</v>
      </c>
      <c r="B997" s="95" t="s">
        <v>2032</v>
      </c>
      <c r="C997" s="95" t="s">
        <v>1879</v>
      </c>
      <c r="D997" s="95" t="s">
        <v>1880</v>
      </c>
      <c r="E997" s="95" t="s">
        <v>2038</v>
      </c>
      <c r="F997" s="95" t="s">
        <v>2070</v>
      </c>
      <c r="G997" s="95" t="s">
        <v>31</v>
      </c>
      <c r="H997" s="95" t="s">
        <v>1883</v>
      </c>
      <c r="I997" s="95" t="s">
        <v>1880</v>
      </c>
      <c r="J997" s="95" t="s">
        <v>1884</v>
      </c>
      <c r="K997" s="95" t="s">
        <v>1885</v>
      </c>
      <c r="L997" s="96">
        <v>46.78</v>
      </c>
      <c r="M997" s="95" t="s">
        <v>1886</v>
      </c>
      <c r="N997" s="95" t="s">
        <v>2360</v>
      </c>
      <c r="O997" s="95" t="s">
        <v>31</v>
      </c>
      <c r="P997" s="95" t="s">
        <v>2072</v>
      </c>
      <c r="Q997" s="95" t="s">
        <v>31</v>
      </c>
      <c r="R997" s="95" t="s">
        <v>2361</v>
      </c>
      <c r="S997" s="93">
        <v>42521</v>
      </c>
      <c r="T997" s="93">
        <v>42521</v>
      </c>
      <c r="U997" s="95" t="s">
        <v>2061</v>
      </c>
      <c r="V997" s="95" t="s">
        <v>31</v>
      </c>
    </row>
    <row r="998" spans="1:22" ht="15.75" x14ac:dyDescent="0.3">
      <c r="A998" s="95" t="s">
        <v>370</v>
      </c>
      <c r="B998" s="95" t="s">
        <v>2032</v>
      </c>
      <c r="C998" s="95" t="s">
        <v>1879</v>
      </c>
      <c r="D998" s="95" t="s">
        <v>1880</v>
      </c>
      <c r="E998" s="95" t="s">
        <v>2038</v>
      </c>
      <c r="F998" s="95" t="s">
        <v>2070</v>
      </c>
      <c r="G998" s="95" t="s">
        <v>31</v>
      </c>
      <c r="H998" s="95" t="s">
        <v>1883</v>
      </c>
      <c r="I998" s="95" t="s">
        <v>1880</v>
      </c>
      <c r="J998" s="95" t="s">
        <v>1884</v>
      </c>
      <c r="K998" s="95" t="s">
        <v>1885</v>
      </c>
      <c r="L998" s="96">
        <v>119.34</v>
      </c>
      <c r="M998" s="95" t="s">
        <v>1886</v>
      </c>
      <c r="N998" s="95" t="s">
        <v>2360</v>
      </c>
      <c r="O998" s="95" t="s">
        <v>31</v>
      </c>
      <c r="P998" s="95" t="s">
        <v>2072</v>
      </c>
      <c r="Q998" s="95" t="s">
        <v>31</v>
      </c>
      <c r="R998" s="95" t="s">
        <v>2361</v>
      </c>
      <c r="S998" s="93">
        <v>42551</v>
      </c>
      <c r="T998" s="93">
        <v>42551</v>
      </c>
      <c r="U998" s="95" t="s">
        <v>2061</v>
      </c>
      <c r="V998" s="95" t="s">
        <v>31</v>
      </c>
    </row>
    <row r="999" spans="1:22" ht="15.75" x14ac:dyDescent="0.3">
      <c r="A999" s="95" t="s">
        <v>370</v>
      </c>
      <c r="B999" s="95" t="s">
        <v>2032</v>
      </c>
      <c r="C999" s="95" t="s">
        <v>1879</v>
      </c>
      <c r="D999" s="95" t="s">
        <v>1880</v>
      </c>
      <c r="E999" s="95" t="s">
        <v>2038</v>
      </c>
      <c r="F999" s="95" t="s">
        <v>2070</v>
      </c>
      <c r="G999" s="95" t="s">
        <v>31</v>
      </c>
      <c r="H999" s="95" t="s">
        <v>1883</v>
      </c>
      <c r="I999" s="95" t="s">
        <v>1880</v>
      </c>
      <c r="J999" s="95" t="s">
        <v>1884</v>
      </c>
      <c r="K999" s="95" t="s">
        <v>1885</v>
      </c>
      <c r="L999" s="96">
        <v>0.64</v>
      </c>
      <c r="M999" s="95" t="s">
        <v>1886</v>
      </c>
      <c r="N999" s="95" t="s">
        <v>2360</v>
      </c>
      <c r="O999" s="95" t="s">
        <v>31</v>
      </c>
      <c r="P999" s="95" t="s">
        <v>2072</v>
      </c>
      <c r="Q999" s="95" t="s">
        <v>31</v>
      </c>
      <c r="R999" s="95" t="s">
        <v>2361</v>
      </c>
      <c r="S999" s="93">
        <v>42582</v>
      </c>
      <c r="T999" s="93">
        <v>42582</v>
      </c>
      <c r="U999" s="95" t="s">
        <v>2061</v>
      </c>
      <c r="V999" s="95" t="s">
        <v>31</v>
      </c>
    </row>
    <row r="1000" spans="1:22" ht="15.75" x14ac:dyDescent="0.3">
      <c r="A1000" s="95" t="s">
        <v>370</v>
      </c>
      <c r="B1000" s="95" t="s">
        <v>2032</v>
      </c>
      <c r="C1000" s="95" t="s">
        <v>1879</v>
      </c>
      <c r="D1000" s="95" t="s">
        <v>1880</v>
      </c>
      <c r="E1000" s="95" t="s">
        <v>2038</v>
      </c>
      <c r="F1000" s="95" t="s">
        <v>2070</v>
      </c>
      <c r="G1000" s="95" t="s">
        <v>31</v>
      </c>
      <c r="H1000" s="95" t="s">
        <v>1883</v>
      </c>
      <c r="I1000" s="95" t="s">
        <v>1880</v>
      </c>
      <c r="J1000" s="95" t="s">
        <v>1884</v>
      </c>
      <c r="K1000" s="95" t="s">
        <v>1885</v>
      </c>
      <c r="L1000" s="96">
        <v>453.31</v>
      </c>
      <c r="M1000" s="95" t="s">
        <v>1886</v>
      </c>
      <c r="N1000" s="95" t="s">
        <v>2360</v>
      </c>
      <c r="O1000" s="95" t="s">
        <v>31</v>
      </c>
      <c r="P1000" s="95" t="s">
        <v>2072</v>
      </c>
      <c r="Q1000" s="95" t="s">
        <v>31</v>
      </c>
      <c r="R1000" s="95" t="s">
        <v>2361</v>
      </c>
      <c r="S1000" s="93">
        <v>42613</v>
      </c>
      <c r="T1000" s="93">
        <v>42613</v>
      </c>
      <c r="U1000" s="95" t="s">
        <v>2061</v>
      </c>
      <c r="V1000" s="95" t="s">
        <v>31</v>
      </c>
    </row>
    <row r="1001" spans="1:22" ht="15.75" x14ac:dyDescent="0.3">
      <c r="A1001" s="95" t="s">
        <v>370</v>
      </c>
      <c r="B1001" s="95" t="s">
        <v>2032</v>
      </c>
      <c r="C1001" s="95" t="s">
        <v>1879</v>
      </c>
      <c r="D1001" s="95" t="s">
        <v>1880</v>
      </c>
      <c r="E1001" s="95" t="s">
        <v>2038</v>
      </c>
      <c r="F1001" s="95" t="s">
        <v>2062</v>
      </c>
      <c r="G1001" s="95" t="s">
        <v>31</v>
      </c>
      <c r="H1001" s="95" t="s">
        <v>1883</v>
      </c>
      <c r="I1001" s="95" t="s">
        <v>1880</v>
      </c>
      <c r="J1001" s="95" t="s">
        <v>1884</v>
      </c>
      <c r="K1001" s="95" t="s">
        <v>1885</v>
      </c>
      <c r="L1001" s="97">
        <v>30.33</v>
      </c>
      <c r="M1001" s="95" t="s">
        <v>1886</v>
      </c>
      <c r="N1001" s="95" t="s">
        <v>2269</v>
      </c>
      <c r="O1001" s="95" t="s">
        <v>31</v>
      </c>
      <c r="P1001" s="95" t="s">
        <v>2064</v>
      </c>
      <c r="Q1001" s="95" t="s">
        <v>31</v>
      </c>
      <c r="R1001" s="95" t="s">
        <v>2270</v>
      </c>
      <c r="S1001" s="93">
        <v>42855</v>
      </c>
      <c r="T1001" s="93">
        <v>42855</v>
      </c>
      <c r="U1001" s="95" t="s">
        <v>2061</v>
      </c>
      <c r="V1001" s="95" t="s">
        <v>31</v>
      </c>
    </row>
    <row r="1002" spans="1:22" ht="15.75" x14ac:dyDescent="0.3">
      <c r="A1002" s="95" t="s">
        <v>370</v>
      </c>
      <c r="B1002" s="95" t="s">
        <v>2032</v>
      </c>
      <c r="C1002" s="95" t="s">
        <v>1879</v>
      </c>
      <c r="D1002" s="95" t="s">
        <v>1880</v>
      </c>
      <c r="E1002" s="95" t="s">
        <v>2038</v>
      </c>
      <c r="F1002" s="95" t="s">
        <v>2062</v>
      </c>
      <c r="G1002" s="95" t="s">
        <v>31</v>
      </c>
      <c r="H1002" s="95" t="s">
        <v>1883</v>
      </c>
      <c r="I1002" s="95" t="s">
        <v>1880</v>
      </c>
      <c r="J1002" s="95" t="s">
        <v>1884</v>
      </c>
      <c r="K1002" s="95" t="s">
        <v>1885</v>
      </c>
      <c r="L1002" s="97">
        <v>30.33</v>
      </c>
      <c r="M1002" s="95" t="s">
        <v>1886</v>
      </c>
      <c r="N1002" s="95" t="s">
        <v>2269</v>
      </c>
      <c r="O1002" s="95" t="s">
        <v>31</v>
      </c>
      <c r="P1002" s="95" t="s">
        <v>2064</v>
      </c>
      <c r="Q1002" s="95" t="s">
        <v>31</v>
      </c>
      <c r="R1002" s="95" t="s">
        <v>2270</v>
      </c>
      <c r="S1002" s="93">
        <v>42916</v>
      </c>
      <c r="T1002" s="93">
        <v>42916</v>
      </c>
      <c r="U1002" s="95" t="s">
        <v>2061</v>
      </c>
      <c r="V1002" s="95" t="s">
        <v>31</v>
      </c>
    </row>
    <row r="1003" spans="1:22" ht="15.75" x14ac:dyDescent="0.3">
      <c r="A1003" s="95" t="s">
        <v>370</v>
      </c>
      <c r="B1003" s="95" t="s">
        <v>2032</v>
      </c>
      <c r="C1003" s="95" t="s">
        <v>1879</v>
      </c>
      <c r="D1003" s="95" t="s">
        <v>1880</v>
      </c>
      <c r="E1003" s="95" t="s">
        <v>2038</v>
      </c>
      <c r="F1003" s="95" t="s">
        <v>2062</v>
      </c>
      <c r="G1003" s="95" t="s">
        <v>31</v>
      </c>
      <c r="H1003" s="95" t="s">
        <v>1883</v>
      </c>
      <c r="I1003" s="95" t="s">
        <v>1880</v>
      </c>
      <c r="J1003" s="95" t="s">
        <v>1884</v>
      </c>
      <c r="K1003" s="95" t="s">
        <v>1885</v>
      </c>
      <c r="L1003" s="97">
        <v>30.33</v>
      </c>
      <c r="M1003" s="95" t="s">
        <v>1886</v>
      </c>
      <c r="N1003" s="95" t="s">
        <v>2273</v>
      </c>
      <c r="O1003" s="95" t="s">
        <v>31</v>
      </c>
      <c r="P1003" s="95" t="s">
        <v>2064</v>
      </c>
      <c r="Q1003" s="95" t="s">
        <v>31</v>
      </c>
      <c r="R1003" s="95" t="s">
        <v>2274</v>
      </c>
      <c r="S1003" s="93">
        <v>42855</v>
      </c>
      <c r="T1003" s="93">
        <v>42855</v>
      </c>
      <c r="U1003" s="95" t="s">
        <v>2061</v>
      </c>
      <c r="V1003" s="95" t="s">
        <v>31</v>
      </c>
    </row>
    <row r="1004" spans="1:22" ht="15.75" x14ac:dyDescent="0.3">
      <c r="A1004" s="95" t="s">
        <v>370</v>
      </c>
      <c r="B1004" s="95" t="s">
        <v>2032</v>
      </c>
      <c r="C1004" s="95" t="s">
        <v>1879</v>
      </c>
      <c r="D1004" s="95" t="s">
        <v>1880</v>
      </c>
      <c r="E1004" s="95" t="s">
        <v>2038</v>
      </c>
      <c r="F1004" s="95" t="s">
        <v>2062</v>
      </c>
      <c r="G1004" s="95" t="s">
        <v>31</v>
      </c>
      <c r="H1004" s="95" t="s">
        <v>1883</v>
      </c>
      <c r="I1004" s="95" t="s">
        <v>1880</v>
      </c>
      <c r="J1004" s="95" t="s">
        <v>1884</v>
      </c>
      <c r="K1004" s="95" t="s">
        <v>1885</v>
      </c>
      <c r="L1004" s="97">
        <v>30.33</v>
      </c>
      <c r="M1004" s="95" t="s">
        <v>1886</v>
      </c>
      <c r="N1004" s="95" t="s">
        <v>2273</v>
      </c>
      <c r="O1004" s="95" t="s">
        <v>31</v>
      </c>
      <c r="P1004" s="95" t="s">
        <v>2064</v>
      </c>
      <c r="Q1004" s="95" t="s">
        <v>31</v>
      </c>
      <c r="R1004" s="95" t="s">
        <v>2274</v>
      </c>
      <c r="S1004" s="93">
        <v>42916</v>
      </c>
      <c r="T1004" s="93">
        <v>42916</v>
      </c>
      <c r="U1004" s="95" t="s">
        <v>2061</v>
      </c>
      <c r="V1004" s="95" t="s">
        <v>31</v>
      </c>
    </row>
    <row r="1005" spans="1:22" ht="15.75" x14ac:dyDescent="0.3">
      <c r="A1005" s="95" t="s">
        <v>370</v>
      </c>
      <c r="B1005" s="95" t="s">
        <v>2032</v>
      </c>
      <c r="C1005" s="95" t="s">
        <v>1879</v>
      </c>
      <c r="D1005" s="95" t="s">
        <v>1880</v>
      </c>
      <c r="E1005" s="95" t="s">
        <v>2038</v>
      </c>
      <c r="F1005" s="95" t="s">
        <v>2062</v>
      </c>
      <c r="G1005" s="95" t="s">
        <v>31</v>
      </c>
      <c r="H1005" s="95" t="s">
        <v>1883</v>
      </c>
      <c r="I1005" s="95" t="s">
        <v>1880</v>
      </c>
      <c r="J1005" s="95" t="s">
        <v>1884</v>
      </c>
      <c r="K1005" s="95" t="s">
        <v>1885</v>
      </c>
      <c r="L1005" s="97">
        <v>29.53</v>
      </c>
      <c r="M1005" s="95" t="s">
        <v>1886</v>
      </c>
      <c r="N1005" s="95" t="s">
        <v>2177</v>
      </c>
      <c r="O1005" s="95" t="s">
        <v>31</v>
      </c>
      <c r="P1005" s="95" t="s">
        <v>2064</v>
      </c>
      <c r="Q1005" s="95" t="s">
        <v>31</v>
      </c>
      <c r="R1005" s="95" t="s">
        <v>2178</v>
      </c>
      <c r="S1005" s="93">
        <v>42916</v>
      </c>
      <c r="T1005" s="93">
        <v>42916</v>
      </c>
      <c r="U1005" s="95" t="s">
        <v>2043</v>
      </c>
      <c r="V1005" s="95" t="s">
        <v>31</v>
      </c>
    </row>
    <row r="1006" spans="1:22" ht="15.75" x14ac:dyDescent="0.3">
      <c r="A1006" s="95" t="s">
        <v>370</v>
      </c>
      <c r="B1006" s="95" t="s">
        <v>2032</v>
      </c>
      <c r="C1006" s="95" t="s">
        <v>1879</v>
      </c>
      <c r="D1006" s="95" t="s">
        <v>1880</v>
      </c>
      <c r="E1006" s="95" t="s">
        <v>2038</v>
      </c>
      <c r="F1006" s="95" t="s">
        <v>2062</v>
      </c>
      <c r="G1006" s="95" t="s">
        <v>31</v>
      </c>
      <c r="H1006" s="95" t="s">
        <v>1883</v>
      </c>
      <c r="I1006" s="95" t="s">
        <v>1880</v>
      </c>
      <c r="J1006" s="95" t="s">
        <v>1884</v>
      </c>
      <c r="K1006" s="95" t="s">
        <v>1885</v>
      </c>
      <c r="L1006" s="97">
        <v>29.53</v>
      </c>
      <c r="M1006" s="95" t="s">
        <v>1886</v>
      </c>
      <c r="N1006" s="95" t="s">
        <v>2181</v>
      </c>
      <c r="O1006" s="95" t="s">
        <v>31</v>
      </c>
      <c r="P1006" s="95" t="s">
        <v>2064</v>
      </c>
      <c r="Q1006" s="95" t="s">
        <v>31</v>
      </c>
      <c r="R1006" s="95" t="s">
        <v>2182</v>
      </c>
      <c r="S1006" s="93">
        <v>42916</v>
      </c>
      <c r="T1006" s="93">
        <v>42916</v>
      </c>
      <c r="U1006" s="95" t="s">
        <v>2043</v>
      </c>
      <c r="V1006" s="95" t="s">
        <v>31</v>
      </c>
    </row>
    <row r="1007" spans="1:22" ht="15.75" x14ac:dyDescent="0.3">
      <c r="A1007" s="95" t="s">
        <v>370</v>
      </c>
      <c r="B1007" s="95" t="s">
        <v>2032</v>
      </c>
      <c r="C1007" s="95" t="s">
        <v>1879</v>
      </c>
      <c r="D1007" s="95" t="s">
        <v>1880</v>
      </c>
      <c r="E1007" s="95" t="s">
        <v>2038</v>
      </c>
      <c r="F1007" s="95" t="s">
        <v>2070</v>
      </c>
      <c r="G1007" s="95" t="s">
        <v>31</v>
      </c>
      <c r="H1007" s="95" t="s">
        <v>1883</v>
      </c>
      <c r="I1007" s="95" t="s">
        <v>1880</v>
      </c>
      <c r="J1007" s="95" t="s">
        <v>1884</v>
      </c>
      <c r="K1007" s="95" t="s">
        <v>1885</v>
      </c>
      <c r="L1007" s="96">
        <v>26815.4</v>
      </c>
      <c r="M1007" s="95" t="s">
        <v>1886</v>
      </c>
      <c r="N1007" s="95" t="s">
        <v>2356</v>
      </c>
      <c r="O1007" s="95" t="s">
        <v>31</v>
      </c>
      <c r="P1007" s="95" t="s">
        <v>2072</v>
      </c>
      <c r="Q1007" s="95" t="s">
        <v>31</v>
      </c>
      <c r="R1007" s="95" t="s">
        <v>2357</v>
      </c>
      <c r="S1007" s="93">
        <v>42490</v>
      </c>
      <c r="T1007" s="93">
        <v>42490</v>
      </c>
      <c r="U1007" s="95" t="s">
        <v>2061</v>
      </c>
      <c r="V1007" s="95" t="s">
        <v>31</v>
      </c>
    </row>
    <row r="1008" spans="1:22" ht="15.75" x14ac:dyDescent="0.3">
      <c r="A1008" s="95" t="s">
        <v>370</v>
      </c>
      <c r="B1008" s="95" t="s">
        <v>2032</v>
      </c>
      <c r="C1008" s="95" t="s">
        <v>1879</v>
      </c>
      <c r="D1008" s="95" t="s">
        <v>1880</v>
      </c>
      <c r="E1008" s="95" t="s">
        <v>2038</v>
      </c>
      <c r="F1008" s="95" t="s">
        <v>2070</v>
      </c>
      <c r="G1008" s="95" t="s">
        <v>31</v>
      </c>
      <c r="H1008" s="95" t="s">
        <v>1883</v>
      </c>
      <c r="I1008" s="95" t="s">
        <v>1880</v>
      </c>
      <c r="J1008" s="95" t="s">
        <v>1884</v>
      </c>
      <c r="K1008" s="95" t="s">
        <v>1885</v>
      </c>
      <c r="L1008" s="96">
        <v>69.569999999999993</v>
      </c>
      <c r="M1008" s="95" t="s">
        <v>1886</v>
      </c>
      <c r="N1008" s="95" t="s">
        <v>2356</v>
      </c>
      <c r="O1008" s="95" t="s">
        <v>31</v>
      </c>
      <c r="P1008" s="95" t="s">
        <v>2072</v>
      </c>
      <c r="Q1008" s="95" t="s">
        <v>31</v>
      </c>
      <c r="R1008" s="95" t="s">
        <v>2357</v>
      </c>
      <c r="S1008" s="93">
        <v>42521</v>
      </c>
      <c r="T1008" s="93">
        <v>42521</v>
      </c>
      <c r="U1008" s="95" t="s">
        <v>2061</v>
      </c>
      <c r="V1008" s="95" t="s">
        <v>31</v>
      </c>
    </row>
    <row r="1009" spans="1:22" ht="15.75" x14ac:dyDescent="0.3">
      <c r="A1009" s="95" t="s">
        <v>370</v>
      </c>
      <c r="B1009" s="95" t="s">
        <v>2032</v>
      </c>
      <c r="C1009" s="95" t="s">
        <v>1879</v>
      </c>
      <c r="D1009" s="95" t="s">
        <v>1880</v>
      </c>
      <c r="E1009" s="95" t="s">
        <v>2038</v>
      </c>
      <c r="F1009" s="95" t="s">
        <v>2070</v>
      </c>
      <c r="G1009" s="95" t="s">
        <v>31</v>
      </c>
      <c r="H1009" s="95" t="s">
        <v>1883</v>
      </c>
      <c r="I1009" s="95" t="s">
        <v>1880</v>
      </c>
      <c r="J1009" s="95" t="s">
        <v>1884</v>
      </c>
      <c r="K1009" s="95" t="s">
        <v>1885</v>
      </c>
      <c r="L1009" s="96">
        <v>177.37</v>
      </c>
      <c r="M1009" s="95" t="s">
        <v>1886</v>
      </c>
      <c r="N1009" s="95" t="s">
        <v>2356</v>
      </c>
      <c r="O1009" s="95" t="s">
        <v>31</v>
      </c>
      <c r="P1009" s="95" t="s">
        <v>2072</v>
      </c>
      <c r="Q1009" s="95" t="s">
        <v>31</v>
      </c>
      <c r="R1009" s="95" t="s">
        <v>2357</v>
      </c>
      <c r="S1009" s="93">
        <v>42551</v>
      </c>
      <c r="T1009" s="93">
        <v>42551</v>
      </c>
      <c r="U1009" s="95" t="s">
        <v>2061</v>
      </c>
      <c r="V1009" s="95" t="s">
        <v>31</v>
      </c>
    </row>
    <row r="1010" spans="1:22" ht="15.75" x14ac:dyDescent="0.3">
      <c r="A1010" s="95" t="s">
        <v>370</v>
      </c>
      <c r="B1010" s="95" t="s">
        <v>2032</v>
      </c>
      <c r="C1010" s="95" t="s">
        <v>1879</v>
      </c>
      <c r="D1010" s="95" t="s">
        <v>1880</v>
      </c>
      <c r="E1010" s="95" t="s">
        <v>2038</v>
      </c>
      <c r="F1010" s="95" t="s">
        <v>2070</v>
      </c>
      <c r="G1010" s="95" t="s">
        <v>31</v>
      </c>
      <c r="H1010" s="95" t="s">
        <v>1883</v>
      </c>
      <c r="I1010" s="95" t="s">
        <v>1880</v>
      </c>
      <c r="J1010" s="95" t="s">
        <v>1884</v>
      </c>
      <c r="K1010" s="95" t="s">
        <v>1885</v>
      </c>
      <c r="L1010" s="96">
        <v>0.95</v>
      </c>
      <c r="M1010" s="95" t="s">
        <v>1886</v>
      </c>
      <c r="N1010" s="95" t="s">
        <v>2356</v>
      </c>
      <c r="O1010" s="95" t="s">
        <v>31</v>
      </c>
      <c r="P1010" s="95" t="s">
        <v>2072</v>
      </c>
      <c r="Q1010" s="95" t="s">
        <v>31</v>
      </c>
      <c r="R1010" s="95" t="s">
        <v>2357</v>
      </c>
      <c r="S1010" s="93">
        <v>42582</v>
      </c>
      <c r="T1010" s="93">
        <v>42582</v>
      </c>
      <c r="U1010" s="95" t="s">
        <v>2061</v>
      </c>
      <c r="V1010" s="95" t="s">
        <v>31</v>
      </c>
    </row>
    <row r="1011" spans="1:22" ht="15.75" x14ac:dyDescent="0.3">
      <c r="A1011" s="95" t="s">
        <v>370</v>
      </c>
      <c r="B1011" s="95" t="s">
        <v>2032</v>
      </c>
      <c r="C1011" s="95" t="s">
        <v>1879</v>
      </c>
      <c r="D1011" s="95" t="s">
        <v>1880</v>
      </c>
      <c r="E1011" s="95" t="s">
        <v>2038</v>
      </c>
      <c r="F1011" s="95" t="s">
        <v>2070</v>
      </c>
      <c r="G1011" s="95" t="s">
        <v>31</v>
      </c>
      <c r="H1011" s="95" t="s">
        <v>1883</v>
      </c>
      <c r="I1011" s="95" t="s">
        <v>1880</v>
      </c>
      <c r="J1011" s="95" t="s">
        <v>1884</v>
      </c>
      <c r="K1011" s="95" t="s">
        <v>1885</v>
      </c>
      <c r="L1011" s="96">
        <v>673.98</v>
      </c>
      <c r="M1011" s="95" t="s">
        <v>1886</v>
      </c>
      <c r="N1011" s="95" t="s">
        <v>2356</v>
      </c>
      <c r="O1011" s="95" t="s">
        <v>31</v>
      </c>
      <c r="P1011" s="95" t="s">
        <v>2072</v>
      </c>
      <c r="Q1011" s="95" t="s">
        <v>31</v>
      </c>
      <c r="R1011" s="95" t="s">
        <v>2357</v>
      </c>
      <c r="S1011" s="93">
        <v>42613</v>
      </c>
      <c r="T1011" s="93">
        <v>42613</v>
      </c>
      <c r="U1011" s="95" t="s">
        <v>2061</v>
      </c>
      <c r="V1011" s="95" t="s">
        <v>31</v>
      </c>
    </row>
    <row r="1012" spans="1:22" ht="15.75" x14ac:dyDescent="0.3">
      <c r="A1012" s="95" t="s">
        <v>370</v>
      </c>
      <c r="B1012" s="95" t="s">
        <v>2032</v>
      </c>
      <c r="C1012" s="95" t="s">
        <v>1879</v>
      </c>
      <c r="D1012" s="95" t="s">
        <v>1880</v>
      </c>
      <c r="E1012" s="95" t="s">
        <v>2038</v>
      </c>
      <c r="F1012" s="95" t="s">
        <v>2062</v>
      </c>
      <c r="G1012" s="95" t="s">
        <v>31</v>
      </c>
      <c r="H1012" s="95" t="s">
        <v>1883</v>
      </c>
      <c r="I1012" s="95" t="s">
        <v>1880</v>
      </c>
      <c r="J1012" s="95" t="s">
        <v>1884</v>
      </c>
      <c r="K1012" s="95" t="s">
        <v>1885</v>
      </c>
      <c r="L1012" s="97">
        <v>29.53</v>
      </c>
      <c r="M1012" s="95" t="s">
        <v>1886</v>
      </c>
      <c r="N1012" s="95" t="s">
        <v>2183</v>
      </c>
      <c r="O1012" s="95" t="s">
        <v>31</v>
      </c>
      <c r="P1012" s="95" t="s">
        <v>2064</v>
      </c>
      <c r="Q1012" s="95" t="s">
        <v>31</v>
      </c>
      <c r="R1012" s="95" t="s">
        <v>2184</v>
      </c>
      <c r="S1012" s="93">
        <v>42916</v>
      </c>
      <c r="T1012" s="93">
        <v>42916</v>
      </c>
      <c r="U1012" s="95" t="s">
        <v>2043</v>
      </c>
      <c r="V1012" s="95" t="s">
        <v>31</v>
      </c>
    </row>
    <row r="1013" spans="1:22" ht="15.75" x14ac:dyDescent="0.3">
      <c r="A1013" s="95" t="s">
        <v>370</v>
      </c>
      <c r="B1013" s="95" t="s">
        <v>2032</v>
      </c>
      <c r="C1013" s="95" t="s">
        <v>1879</v>
      </c>
      <c r="D1013" s="95" t="s">
        <v>1880</v>
      </c>
      <c r="E1013" s="95" t="s">
        <v>2033</v>
      </c>
      <c r="F1013" s="95" t="s">
        <v>2058</v>
      </c>
      <c r="G1013" s="95" t="s">
        <v>31</v>
      </c>
      <c r="H1013" s="95" t="s">
        <v>1883</v>
      </c>
      <c r="I1013" s="95" t="s">
        <v>1880</v>
      </c>
      <c r="J1013" s="95" t="s">
        <v>1884</v>
      </c>
      <c r="K1013" s="95" t="s">
        <v>1885</v>
      </c>
      <c r="L1013" s="97">
        <v>29.13</v>
      </c>
      <c r="M1013" s="95" t="s">
        <v>2002</v>
      </c>
      <c r="N1013" s="95" t="s">
        <v>31</v>
      </c>
      <c r="O1013" s="95" t="s">
        <v>31</v>
      </c>
      <c r="P1013" s="95" t="s">
        <v>2059</v>
      </c>
      <c r="Q1013" s="95" t="s">
        <v>31</v>
      </c>
      <c r="R1013" s="95" t="s">
        <v>2060</v>
      </c>
      <c r="S1013" s="93">
        <v>42825</v>
      </c>
      <c r="T1013" s="93">
        <v>42825</v>
      </c>
      <c r="U1013" s="95" t="s">
        <v>2061</v>
      </c>
      <c r="V1013" s="95" t="s">
        <v>31</v>
      </c>
    </row>
    <row r="1014" spans="1:22" ht="15.75" x14ac:dyDescent="0.3">
      <c r="A1014" s="95" t="s">
        <v>370</v>
      </c>
      <c r="B1014" s="95" t="s">
        <v>2032</v>
      </c>
      <c r="C1014" s="95" t="s">
        <v>1879</v>
      </c>
      <c r="D1014" s="95" t="s">
        <v>1880</v>
      </c>
      <c r="E1014" s="95" t="s">
        <v>2038</v>
      </c>
      <c r="F1014" s="95" t="s">
        <v>2070</v>
      </c>
      <c r="G1014" s="95" t="s">
        <v>31</v>
      </c>
      <c r="H1014" s="95" t="s">
        <v>1883</v>
      </c>
      <c r="I1014" s="95" t="s">
        <v>1880</v>
      </c>
      <c r="J1014" s="95" t="s">
        <v>1884</v>
      </c>
      <c r="K1014" s="95" t="s">
        <v>1885</v>
      </c>
      <c r="L1014" s="97">
        <v>29.04</v>
      </c>
      <c r="M1014" s="95" t="s">
        <v>1886</v>
      </c>
      <c r="N1014" s="95" t="s">
        <v>2370</v>
      </c>
      <c r="O1014" s="95" t="s">
        <v>31</v>
      </c>
      <c r="P1014" s="95" t="s">
        <v>2072</v>
      </c>
      <c r="Q1014" s="95" t="s">
        <v>31</v>
      </c>
      <c r="R1014" s="95" t="s">
        <v>2371</v>
      </c>
      <c r="S1014" s="93">
        <v>42674</v>
      </c>
      <c r="T1014" s="93">
        <v>42674</v>
      </c>
      <c r="U1014" s="95" t="s">
        <v>2061</v>
      </c>
      <c r="V1014" s="95" t="s">
        <v>31</v>
      </c>
    </row>
    <row r="1015" spans="1:22" ht="15.75" x14ac:dyDescent="0.3">
      <c r="A1015" s="95" t="s">
        <v>370</v>
      </c>
      <c r="B1015" s="95" t="s">
        <v>2032</v>
      </c>
      <c r="C1015" s="95" t="s">
        <v>1879</v>
      </c>
      <c r="D1015" s="95" t="s">
        <v>1880</v>
      </c>
      <c r="E1015" s="95" t="s">
        <v>2038</v>
      </c>
      <c r="F1015" s="95" t="s">
        <v>2070</v>
      </c>
      <c r="G1015" s="95" t="s">
        <v>31</v>
      </c>
      <c r="H1015" s="95" t="s">
        <v>1883</v>
      </c>
      <c r="I1015" s="95" t="s">
        <v>1880</v>
      </c>
      <c r="J1015" s="95" t="s">
        <v>1884</v>
      </c>
      <c r="K1015" s="95" t="s">
        <v>1885</v>
      </c>
      <c r="L1015" s="97">
        <v>28.88</v>
      </c>
      <c r="M1015" s="95" t="s">
        <v>1886</v>
      </c>
      <c r="N1015" s="95" t="s">
        <v>2372</v>
      </c>
      <c r="O1015" s="95" t="s">
        <v>31</v>
      </c>
      <c r="P1015" s="95" t="s">
        <v>2072</v>
      </c>
      <c r="Q1015" s="95" t="s">
        <v>31</v>
      </c>
      <c r="R1015" s="95" t="s">
        <v>2373</v>
      </c>
      <c r="S1015" s="93">
        <v>42855</v>
      </c>
      <c r="T1015" s="93">
        <v>42855</v>
      </c>
      <c r="U1015" s="95" t="s">
        <v>2061</v>
      </c>
      <c r="V1015" s="95" t="s">
        <v>31</v>
      </c>
    </row>
    <row r="1016" spans="1:22" ht="15.75" x14ac:dyDescent="0.3">
      <c r="A1016" s="95" t="s">
        <v>370</v>
      </c>
      <c r="B1016" s="95" t="s">
        <v>2032</v>
      </c>
      <c r="C1016" s="95" t="s">
        <v>1879</v>
      </c>
      <c r="D1016" s="95" t="s">
        <v>1880</v>
      </c>
      <c r="E1016" s="95" t="s">
        <v>2038</v>
      </c>
      <c r="F1016" s="95" t="s">
        <v>2070</v>
      </c>
      <c r="G1016" s="95" t="s">
        <v>31</v>
      </c>
      <c r="H1016" s="95" t="s">
        <v>1883</v>
      </c>
      <c r="I1016" s="95" t="s">
        <v>1880</v>
      </c>
      <c r="J1016" s="95" t="s">
        <v>1884</v>
      </c>
      <c r="K1016" s="95" t="s">
        <v>1885</v>
      </c>
      <c r="L1016" s="97">
        <v>28.88</v>
      </c>
      <c r="M1016" s="95" t="s">
        <v>1886</v>
      </c>
      <c r="N1016" s="95" t="s">
        <v>2372</v>
      </c>
      <c r="O1016" s="95" t="s">
        <v>31</v>
      </c>
      <c r="P1016" s="95" t="s">
        <v>2072</v>
      </c>
      <c r="Q1016" s="95" t="s">
        <v>31</v>
      </c>
      <c r="R1016" s="95" t="s">
        <v>2373</v>
      </c>
      <c r="S1016" s="93">
        <v>42916</v>
      </c>
      <c r="T1016" s="93">
        <v>42916</v>
      </c>
      <c r="U1016" s="95" t="s">
        <v>2061</v>
      </c>
      <c r="V1016" s="95" t="s">
        <v>31</v>
      </c>
    </row>
    <row r="1017" spans="1:22" ht="15.75" x14ac:dyDescent="0.3">
      <c r="A1017" s="95" t="s">
        <v>370</v>
      </c>
      <c r="B1017" s="95" t="s">
        <v>2032</v>
      </c>
      <c r="C1017" s="95" t="s">
        <v>1879</v>
      </c>
      <c r="D1017" s="95" t="s">
        <v>1880</v>
      </c>
      <c r="E1017" s="95" t="s">
        <v>2038</v>
      </c>
      <c r="F1017" s="95" t="s">
        <v>2070</v>
      </c>
      <c r="G1017" s="95" t="s">
        <v>31</v>
      </c>
      <c r="H1017" s="95" t="s">
        <v>1883</v>
      </c>
      <c r="I1017" s="95" t="s">
        <v>1880</v>
      </c>
      <c r="J1017" s="95" t="s">
        <v>1884</v>
      </c>
      <c r="K1017" s="95" t="s">
        <v>1885</v>
      </c>
      <c r="L1017" s="97">
        <v>28.26</v>
      </c>
      <c r="M1017" s="95" t="s">
        <v>1886</v>
      </c>
      <c r="N1017" s="95" t="s">
        <v>2247</v>
      </c>
      <c r="O1017" s="95" t="s">
        <v>31</v>
      </c>
      <c r="P1017" s="95" t="s">
        <v>2072</v>
      </c>
      <c r="Q1017" s="95" t="s">
        <v>31</v>
      </c>
      <c r="R1017" s="95" t="s">
        <v>2248</v>
      </c>
      <c r="S1017" s="93">
        <v>42735</v>
      </c>
      <c r="T1017" s="93">
        <v>42735</v>
      </c>
      <c r="U1017" s="95" t="s">
        <v>2061</v>
      </c>
      <c r="V1017" s="95" t="s">
        <v>31</v>
      </c>
    </row>
    <row r="1018" spans="1:22" ht="15.75" x14ac:dyDescent="0.3">
      <c r="A1018" s="95" t="s">
        <v>370</v>
      </c>
      <c r="B1018" s="95" t="s">
        <v>2032</v>
      </c>
      <c r="C1018" s="95" t="s">
        <v>1879</v>
      </c>
      <c r="D1018" s="95" t="s">
        <v>1880</v>
      </c>
      <c r="E1018" s="95" t="s">
        <v>2038</v>
      </c>
      <c r="F1018" s="95" t="s">
        <v>2070</v>
      </c>
      <c r="G1018" s="95" t="s">
        <v>31</v>
      </c>
      <c r="H1018" s="95" t="s">
        <v>1883</v>
      </c>
      <c r="I1018" s="95" t="s">
        <v>1880</v>
      </c>
      <c r="J1018" s="95" t="s">
        <v>1884</v>
      </c>
      <c r="K1018" s="95" t="s">
        <v>1885</v>
      </c>
      <c r="L1018" s="96">
        <v>2133.64</v>
      </c>
      <c r="M1018" s="95" t="s">
        <v>1886</v>
      </c>
      <c r="N1018" s="95" t="s">
        <v>2394</v>
      </c>
      <c r="O1018" s="95" t="s">
        <v>31</v>
      </c>
      <c r="P1018" s="95" t="s">
        <v>2072</v>
      </c>
      <c r="Q1018" s="95" t="s">
        <v>31</v>
      </c>
      <c r="R1018" s="95" t="s">
        <v>2395</v>
      </c>
      <c r="S1018" s="93">
        <v>42490</v>
      </c>
      <c r="T1018" s="93">
        <v>42490</v>
      </c>
      <c r="U1018" s="95" t="s">
        <v>2061</v>
      </c>
      <c r="V1018" s="95" t="s">
        <v>31</v>
      </c>
    </row>
    <row r="1019" spans="1:22" ht="15.75" x14ac:dyDescent="0.3">
      <c r="A1019" s="95" t="s">
        <v>370</v>
      </c>
      <c r="B1019" s="95" t="s">
        <v>2032</v>
      </c>
      <c r="C1019" s="95" t="s">
        <v>1879</v>
      </c>
      <c r="D1019" s="95" t="s">
        <v>1880</v>
      </c>
      <c r="E1019" s="95" t="s">
        <v>2038</v>
      </c>
      <c r="F1019" s="95" t="s">
        <v>2070</v>
      </c>
      <c r="G1019" s="95" t="s">
        <v>31</v>
      </c>
      <c r="H1019" s="95" t="s">
        <v>1883</v>
      </c>
      <c r="I1019" s="95" t="s">
        <v>1880</v>
      </c>
      <c r="J1019" s="95" t="s">
        <v>1884</v>
      </c>
      <c r="K1019" s="95" t="s">
        <v>1885</v>
      </c>
      <c r="L1019" s="96">
        <v>5.52</v>
      </c>
      <c r="M1019" s="95" t="s">
        <v>1886</v>
      </c>
      <c r="N1019" s="95" t="s">
        <v>2394</v>
      </c>
      <c r="O1019" s="95" t="s">
        <v>31</v>
      </c>
      <c r="P1019" s="95" t="s">
        <v>2072</v>
      </c>
      <c r="Q1019" s="95" t="s">
        <v>31</v>
      </c>
      <c r="R1019" s="95" t="s">
        <v>2395</v>
      </c>
      <c r="S1019" s="93">
        <v>42521</v>
      </c>
      <c r="T1019" s="93">
        <v>42521</v>
      </c>
      <c r="U1019" s="95" t="s">
        <v>2061</v>
      </c>
      <c r="V1019" s="95" t="s">
        <v>31</v>
      </c>
    </row>
    <row r="1020" spans="1:22" ht="15.75" x14ac:dyDescent="0.3">
      <c r="A1020" s="95" t="s">
        <v>370</v>
      </c>
      <c r="B1020" s="95" t="s">
        <v>2032</v>
      </c>
      <c r="C1020" s="95" t="s">
        <v>1879</v>
      </c>
      <c r="D1020" s="95" t="s">
        <v>1880</v>
      </c>
      <c r="E1020" s="95" t="s">
        <v>2038</v>
      </c>
      <c r="F1020" s="95" t="s">
        <v>2070</v>
      </c>
      <c r="G1020" s="95" t="s">
        <v>31</v>
      </c>
      <c r="H1020" s="95" t="s">
        <v>1883</v>
      </c>
      <c r="I1020" s="95" t="s">
        <v>1880</v>
      </c>
      <c r="J1020" s="95" t="s">
        <v>1884</v>
      </c>
      <c r="K1020" s="95" t="s">
        <v>1885</v>
      </c>
      <c r="L1020" s="96">
        <v>14.1</v>
      </c>
      <c r="M1020" s="95" t="s">
        <v>1886</v>
      </c>
      <c r="N1020" s="95" t="s">
        <v>2394</v>
      </c>
      <c r="O1020" s="95" t="s">
        <v>31</v>
      </c>
      <c r="P1020" s="95" t="s">
        <v>2072</v>
      </c>
      <c r="Q1020" s="95" t="s">
        <v>31</v>
      </c>
      <c r="R1020" s="95" t="s">
        <v>2395</v>
      </c>
      <c r="S1020" s="93">
        <v>42551</v>
      </c>
      <c r="T1020" s="93">
        <v>42551</v>
      </c>
      <c r="U1020" s="95" t="s">
        <v>2061</v>
      </c>
      <c r="V1020" s="95" t="s">
        <v>31</v>
      </c>
    </row>
    <row r="1021" spans="1:22" ht="15.75" x14ac:dyDescent="0.3">
      <c r="A1021" s="95" t="s">
        <v>370</v>
      </c>
      <c r="B1021" s="95" t="s">
        <v>2032</v>
      </c>
      <c r="C1021" s="95" t="s">
        <v>1879</v>
      </c>
      <c r="D1021" s="95" t="s">
        <v>1880</v>
      </c>
      <c r="E1021" s="95" t="s">
        <v>2038</v>
      </c>
      <c r="F1021" s="95" t="s">
        <v>2070</v>
      </c>
      <c r="G1021" s="95" t="s">
        <v>31</v>
      </c>
      <c r="H1021" s="95" t="s">
        <v>1883</v>
      </c>
      <c r="I1021" s="95" t="s">
        <v>1880</v>
      </c>
      <c r="J1021" s="95" t="s">
        <v>1884</v>
      </c>
      <c r="K1021" s="95" t="s">
        <v>1885</v>
      </c>
      <c r="L1021" s="96">
        <v>0.08</v>
      </c>
      <c r="M1021" s="95" t="s">
        <v>1886</v>
      </c>
      <c r="N1021" s="95" t="s">
        <v>2394</v>
      </c>
      <c r="O1021" s="95" t="s">
        <v>31</v>
      </c>
      <c r="P1021" s="95" t="s">
        <v>2072</v>
      </c>
      <c r="Q1021" s="95" t="s">
        <v>31</v>
      </c>
      <c r="R1021" s="95" t="s">
        <v>2395</v>
      </c>
      <c r="S1021" s="93">
        <v>42582</v>
      </c>
      <c r="T1021" s="93">
        <v>42582</v>
      </c>
      <c r="U1021" s="95" t="s">
        <v>2061</v>
      </c>
      <c r="V1021" s="95" t="s">
        <v>31</v>
      </c>
    </row>
    <row r="1022" spans="1:22" ht="15.75" x14ac:dyDescent="0.3">
      <c r="A1022" s="95" t="s">
        <v>370</v>
      </c>
      <c r="B1022" s="95" t="s">
        <v>2032</v>
      </c>
      <c r="C1022" s="95" t="s">
        <v>1879</v>
      </c>
      <c r="D1022" s="95" t="s">
        <v>1880</v>
      </c>
      <c r="E1022" s="95" t="s">
        <v>2038</v>
      </c>
      <c r="F1022" s="95" t="s">
        <v>2070</v>
      </c>
      <c r="G1022" s="95" t="s">
        <v>31</v>
      </c>
      <c r="H1022" s="95" t="s">
        <v>1883</v>
      </c>
      <c r="I1022" s="95" t="s">
        <v>1880</v>
      </c>
      <c r="J1022" s="95" t="s">
        <v>1884</v>
      </c>
      <c r="K1022" s="95" t="s">
        <v>1885</v>
      </c>
      <c r="L1022" s="96">
        <v>53.68</v>
      </c>
      <c r="M1022" s="95" t="s">
        <v>1886</v>
      </c>
      <c r="N1022" s="95" t="s">
        <v>2394</v>
      </c>
      <c r="O1022" s="95" t="s">
        <v>31</v>
      </c>
      <c r="P1022" s="95" t="s">
        <v>2072</v>
      </c>
      <c r="Q1022" s="95" t="s">
        <v>31</v>
      </c>
      <c r="R1022" s="95" t="s">
        <v>2395</v>
      </c>
      <c r="S1022" s="93">
        <v>42613</v>
      </c>
      <c r="T1022" s="93">
        <v>42613</v>
      </c>
      <c r="U1022" s="95" t="s">
        <v>2061</v>
      </c>
      <c r="V1022" s="95" t="s">
        <v>31</v>
      </c>
    </row>
    <row r="1023" spans="1:22" ht="15.75" x14ac:dyDescent="0.3">
      <c r="A1023" s="95" t="s">
        <v>370</v>
      </c>
      <c r="B1023" s="95" t="s">
        <v>2032</v>
      </c>
      <c r="C1023" s="95" t="s">
        <v>1879</v>
      </c>
      <c r="D1023" s="95" t="s">
        <v>1880</v>
      </c>
      <c r="E1023" s="95" t="s">
        <v>2038</v>
      </c>
      <c r="F1023" s="95" t="s">
        <v>2062</v>
      </c>
      <c r="G1023" s="95" t="s">
        <v>31</v>
      </c>
      <c r="H1023" s="95" t="s">
        <v>1883</v>
      </c>
      <c r="I1023" s="95" t="s">
        <v>1880</v>
      </c>
      <c r="J1023" s="95" t="s">
        <v>1884</v>
      </c>
      <c r="K1023" s="95" t="s">
        <v>1885</v>
      </c>
      <c r="L1023" s="97">
        <v>28.15</v>
      </c>
      <c r="M1023" s="95" t="s">
        <v>1886</v>
      </c>
      <c r="N1023" s="95" t="s">
        <v>2331</v>
      </c>
      <c r="O1023" s="95" t="s">
        <v>31</v>
      </c>
      <c r="P1023" s="95" t="s">
        <v>2064</v>
      </c>
      <c r="Q1023" s="95" t="s">
        <v>31</v>
      </c>
      <c r="R1023" s="95" t="s">
        <v>2332</v>
      </c>
      <c r="S1023" s="93">
        <v>42855</v>
      </c>
      <c r="T1023" s="93">
        <v>42855</v>
      </c>
      <c r="U1023" s="95" t="s">
        <v>2061</v>
      </c>
      <c r="V1023" s="95" t="s">
        <v>31</v>
      </c>
    </row>
    <row r="1024" spans="1:22" ht="15.75" x14ac:dyDescent="0.3">
      <c r="A1024" s="95" t="s">
        <v>370</v>
      </c>
      <c r="B1024" s="95" t="s">
        <v>2032</v>
      </c>
      <c r="C1024" s="95" t="s">
        <v>1879</v>
      </c>
      <c r="D1024" s="95" t="s">
        <v>1880</v>
      </c>
      <c r="E1024" s="95" t="s">
        <v>2038</v>
      </c>
      <c r="F1024" s="95" t="s">
        <v>2062</v>
      </c>
      <c r="G1024" s="95" t="s">
        <v>31</v>
      </c>
      <c r="H1024" s="95" t="s">
        <v>1883</v>
      </c>
      <c r="I1024" s="95" t="s">
        <v>1880</v>
      </c>
      <c r="J1024" s="95" t="s">
        <v>1884</v>
      </c>
      <c r="K1024" s="95" t="s">
        <v>1885</v>
      </c>
      <c r="L1024" s="97">
        <v>28.15</v>
      </c>
      <c r="M1024" s="95" t="s">
        <v>1886</v>
      </c>
      <c r="N1024" s="95" t="s">
        <v>2331</v>
      </c>
      <c r="O1024" s="95" t="s">
        <v>31</v>
      </c>
      <c r="P1024" s="95" t="s">
        <v>2064</v>
      </c>
      <c r="Q1024" s="95" t="s">
        <v>31</v>
      </c>
      <c r="R1024" s="95" t="s">
        <v>2332</v>
      </c>
      <c r="S1024" s="93">
        <v>42916</v>
      </c>
      <c r="T1024" s="93">
        <v>42916</v>
      </c>
      <c r="U1024" s="95" t="s">
        <v>2061</v>
      </c>
      <c r="V1024" s="95" t="s">
        <v>31</v>
      </c>
    </row>
    <row r="1025" spans="1:22" ht="15.75" x14ac:dyDescent="0.3">
      <c r="A1025" s="95" t="s">
        <v>370</v>
      </c>
      <c r="B1025" s="95" t="s">
        <v>2032</v>
      </c>
      <c r="C1025" s="95" t="s">
        <v>1879</v>
      </c>
      <c r="D1025" s="95" t="s">
        <v>1880</v>
      </c>
      <c r="E1025" s="95" t="s">
        <v>2038</v>
      </c>
      <c r="F1025" s="95" t="s">
        <v>2062</v>
      </c>
      <c r="G1025" s="95" t="s">
        <v>31</v>
      </c>
      <c r="H1025" s="95" t="s">
        <v>1883</v>
      </c>
      <c r="I1025" s="95" t="s">
        <v>1880</v>
      </c>
      <c r="J1025" s="95" t="s">
        <v>1884</v>
      </c>
      <c r="K1025" s="95" t="s">
        <v>1885</v>
      </c>
      <c r="L1025" s="97">
        <v>28.15</v>
      </c>
      <c r="M1025" s="95" t="s">
        <v>1886</v>
      </c>
      <c r="N1025" s="95" t="s">
        <v>2333</v>
      </c>
      <c r="O1025" s="95" t="s">
        <v>31</v>
      </c>
      <c r="P1025" s="95" t="s">
        <v>2064</v>
      </c>
      <c r="Q1025" s="95" t="s">
        <v>31</v>
      </c>
      <c r="R1025" s="95" t="s">
        <v>2334</v>
      </c>
      <c r="S1025" s="93">
        <v>42855</v>
      </c>
      <c r="T1025" s="93">
        <v>42855</v>
      </c>
      <c r="U1025" s="95" t="s">
        <v>2061</v>
      </c>
      <c r="V1025" s="95" t="s">
        <v>31</v>
      </c>
    </row>
    <row r="1026" spans="1:22" ht="15.75" x14ac:dyDescent="0.3">
      <c r="A1026" s="95" t="s">
        <v>370</v>
      </c>
      <c r="B1026" s="95" t="s">
        <v>2032</v>
      </c>
      <c r="C1026" s="95" t="s">
        <v>1879</v>
      </c>
      <c r="D1026" s="95" t="s">
        <v>1880</v>
      </c>
      <c r="E1026" s="95" t="s">
        <v>2038</v>
      </c>
      <c r="F1026" s="95" t="s">
        <v>2062</v>
      </c>
      <c r="G1026" s="95" t="s">
        <v>31</v>
      </c>
      <c r="H1026" s="95" t="s">
        <v>1883</v>
      </c>
      <c r="I1026" s="95" t="s">
        <v>1880</v>
      </c>
      <c r="J1026" s="95" t="s">
        <v>1884</v>
      </c>
      <c r="K1026" s="95" t="s">
        <v>1885</v>
      </c>
      <c r="L1026" s="97">
        <v>28.15</v>
      </c>
      <c r="M1026" s="95" t="s">
        <v>1886</v>
      </c>
      <c r="N1026" s="95" t="s">
        <v>2333</v>
      </c>
      <c r="O1026" s="95" t="s">
        <v>31</v>
      </c>
      <c r="P1026" s="95" t="s">
        <v>2064</v>
      </c>
      <c r="Q1026" s="95" t="s">
        <v>31</v>
      </c>
      <c r="R1026" s="95" t="s">
        <v>2334</v>
      </c>
      <c r="S1026" s="93">
        <v>42916</v>
      </c>
      <c r="T1026" s="93">
        <v>42916</v>
      </c>
      <c r="U1026" s="95" t="s">
        <v>2061</v>
      </c>
      <c r="V1026" s="95" t="s">
        <v>31</v>
      </c>
    </row>
    <row r="1027" spans="1:22" ht="15.75" x14ac:dyDescent="0.3">
      <c r="A1027" s="95" t="s">
        <v>370</v>
      </c>
      <c r="B1027" s="95" t="s">
        <v>2032</v>
      </c>
      <c r="C1027" s="95" t="s">
        <v>1879</v>
      </c>
      <c r="D1027" s="95" t="s">
        <v>1880</v>
      </c>
      <c r="E1027" s="95" t="s">
        <v>2038</v>
      </c>
      <c r="F1027" s="95" t="s">
        <v>2062</v>
      </c>
      <c r="G1027" s="95" t="s">
        <v>31</v>
      </c>
      <c r="H1027" s="95" t="s">
        <v>1883</v>
      </c>
      <c r="I1027" s="95" t="s">
        <v>1880</v>
      </c>
      <c r="J1027" s="95" t="s">
        <v>1884</v>
      </c>
      <c r="K1027" s="95" t="s">
        <v>1885</v>
      </c>
      <c r="L1027" s="97">
        <v>28.15</v>
      </c>
      <c r="M1027" s="95" t="s">
        <v>1886</v>
      </c>
      <c r="N1027" s="95" t="s">
        <v>2335</v>
      </c>
      <c r="O1027" s="95" t="s">
        <v>31</v>
      </c>
      <c r="P1027" s="95" t="s">
        <v>2064</v>
      </c>
      <c r="Q1027" s="95" t="s">
        <v>31</v>
      </c>
      <c r="R1027" s="95" t="s">
        <v>2336</v>
      </c>
      <c r="S1027" s="93">
        <v>42855</v>
      </c>
      <c r="T1027" s="93">
        <v>42855</v>
      </c>
      <c r="U1027" s="95" t="s">
        <v>2061</v>
      </c>
      <c r="V1027" s="95" t="s">
        <v>31</v>
      </c>
    </row>
    <row r="1028" spans="1:22" ht="15.75" x14ac:dyDescent="0.3">
      <c r="A1028" s="95" t="s">
        <v>370</v>
      </c>
      <c r="B1028" s="95" t="s">
        <v>2032</v>
      </c>
      <c r="C1028" s="95" t="s">
        <v>1879</v>
      </c>
      <c r="D1028" s="95" t="s">
        <v>1880</v>
      </c>
      <c r="E1028" s="95" t="s">
        <v>2038</v>
      </c>
      <c r="F1028" s="95" t="s">
        <v>2062</v>
      </c>
      <c r="G1028" s="95" t="s">
        <v>31</v>
      </c>
      <c r="H1028" s="95" t="s">
        <v>1883</v>
      </c>
      <c r="I1028" s="95" t="s">
        <v>1880</v>
      </c>
      <c r="J1028" s="95" t="s">
        <v>1884</v>
      </c>
      <c r="K1028" s="95" t="s">
        <v>1885</v>
      </c>
      <c r="L1028" s="97">
        <v>28.15</v>
      </c>
      <c r="M1028" s="95" t="s">
        <v>1886</v>
      </c>
      <c r="N1028" s="95" t="s">
        <v>2335</v>
      </c>
      <c r="O1028" s="95" t="s">
        <v>31</v>
      </c>
      <c r="P1028" s="95" t="s">
        <v>2064</v>
      </c>
      <c r="Q1028" s="95" t="s">
        <v>31</v>
      </c>
      <c r="R1028" s="95" t="s">
        <v>2336</v>
      </c>
      <c r="S1028" s="93">
        <v>42916</v>
      </c>
      <c r="T1028" s="93">
        <v>42916</v>
      </c>
      <c r="U1028" s="95" t="s">
        <v>2061</v>
      </c>
      <c r="V1028" s="95" t="s">
        <v>31</v>
      </c>
    </row>
    <row r="1029" spans="1:22" ht="15.75" x14ac:dyDescent="0.3">
      <c r="A1029" s="95" t="s">
        <v>370</v>
      </c>
      <c r="B1029" s="95" t="s">
        <v>2032</v>
      </c>
      <c r="C1029" s="95" t="s">
        <v>1879</v>
      </c>
      <c r="D1029" s="95" t="s">
        <v>1880</v>
      </c>
      <c r="E1029" s="95" t="s">
        <v>2038</v>
      </c>
      <c r="F1029" s="95" t="s">
        <v>2070</v>
      </c>
      <c r="G1029" s="95" t="s">
        <v>31</v>
      </c>
      <c r="H1029" s="95" t="s">
        <v>1883</v>
      </c>
      <c r="I1029" s="95" t="s">
        <v>1880</v>
      </c>
      <c r="J1029" s="95" t="s">
        <v>1884</v>
      </c>
      <c r="K1029" s="95" t="s">
        <v>1885</v>
      </c>
      <c r="L1029" s="96">
        <v>5457.26</v>
      </c>
      <c r="M1029" s="95" t="s">
        <v>1886</v>
      </c>
      <c r="N1029" s="95" t="s">
        <v>2390</v>
      </c>
      <c r="O1029" s="95" t="s">
        <v>31</v>
      </c>
      <c r="P1029" s="95" t="s">
        <v>2072</v>
      </c>
      <c r="Q1029" s="95" t="s">
        <v>31</v>
      </c>
      <c r="R1029" s="95" t="s">
        <v>2391</v>
      </c>
      <c r="S1029" s="93">
        <v>42490</v>
      </c>
      <c r="T1029" s="93">
        <v>42490</v>
      </c>
      <c r="U1029" s="95" t="s">
        <v>2061</v>
      </c>
      <c r="V1029" s="95" t="s">
        <v>31</v>
      </c>
    </row>
    <row r="1030" spans="1:22" ht="15.75" x14ac:dyDescent="0.3">
      <c r="A1030" s="95" t="s">
        <v>370</v>
      </c>
      <c r="B1030" s="95" t="s">
        <v>2032</v>
      </c>
      <c r="C1030" s="95" t="s">
        <v>1879</v>
      </c>
      <c r="D1030" s="95" t="s">
        <v>1880</v>
      </c>
      <c r="E1030" s="95" t="s">
        <v>2038</v>
      </c>
      <c r="F1030" s="95" t="s">
        <v>2070</v>
      </c>
      <c r="G1030" s="95" t="s">
        <v>31</v>
      </c>
      <c r="H1030" s="95" t="s">
        <v>1883</v>
      </c>
      <c r="I1030" s="95" t="s">
        <v>1880</v>
      </c>
      <c r="J1030" s="95" t="s">
        <v>1884</v>
      </c>
      <c r="K1030" s="95" t="s">
        <v>1885</v>
      </c>
      <c r="L1030" s="96">
        <v>14.15</v>
      </c>
      <c r="M1030" s="95" t="s">
        <v>1886</v>
      </c>
      <c r="N1030" s="95" t="s">
        <v>2390</v>
      </c>
      <c r="O1030" s="95" t="s">
        <v>31</v>
      </c>
      <c r="P1030" s="95" t="s">
        <v>2072</v>
      </c>
      <c r="Q1030" s="95" t="s">
        <v>31</v>
      </c>
      <c r="R1030" s="95" t="s">
        <v>2391</v>
      </c>
      <c r="S1030" s="93">
        <v>42521</v>
      </c>
      <c r="T1030" s="93">
        <v>42521</v>
      </c>
      <c r="U1030" s="95" t="s">
        <v>2061</v>
      </c>
      <c r="V1030" s="95" t="s">
        <v>31</v>
      </c>
    </row>
    <row r="1031" spans="1:22" ht="15.75" x14ac:dyDescent="0.3">
      <c r="A1031" s="95" t="s">
        <v>370</v>
      </c>
      <c r="B1031" s="95" t="s">
        <v>2032</v>
      </c>
      <c r="C1031" s="95" t="s">
        <v>1879</v>
      </c>
      <c r="D1031" s="95" t="s">
        <v>1880</v>
      </c>
      <c r="E1031" s="95" t="s">
        <v>2038</v>
      </c>
      <c r="F1031" s="95" t="s">
        <v>2070</v>
      </c>
      <c r="G1031" s="95" t="s">
        <v>31</v>
      </c>
      <c r="H1031" s="95" t="s">
        <v>1883</v>
      </c>
      <c r="I1031" s="95" t="s">
        <v>1880</v>
      </c>
      <c r="J1031" s="95" t="s">
        <v>1884</v>
      </c>
      <c r="K1031" s="95" t="s">
        <v>1885</v>
      </c>
      <c r="L1031" s="96">
        <v>36.090000000000003</v>
      </c>
      <c r="M1031" s="95" t="s">
        <v>1886</v>
      </c>
      <c r="N1031" s="95" t="s">
        <v>2390</v>
      </c>
      <c r="O1031" s="95" t="s">
        <v>31</v>
      </c>
      <c r="P1031" s="95" t="s">
        <v>2072</v>
      </c>
      <c r="Q1031" s="95" t="s">
        <v>31</v>
      </c>
      <c r="R1031" s="95" t="s">
        <v>2391</v>
      </c>
      <c r="S1031" s="93">
        <v>42551</v>
      </c>
      <c r="T1031" s="93">
        <v>42551</v>
      </c>
      <c r="U1031" s="95" t="s">
        <v>2061</v>
      </c>
      <c r="V1031" s="95" t="s">
        <v>31</v>
      </c>
    </row>
    <row r="1032" spans="1:22" ht="15.75" x14ac:dyDescent="0.3">
      <c r="A1032" s="95" t="s">
        <v>370</v>
      </c>
      <c r="B1032" s="95" t="s">
        <v>2032</v>
      </c>
      <c r="C1032" s="95" t="s">
        <v>1879</v>
      </c>
      <c r="D1032" s="95" t="s">
        <v>1880</v>
      </c>
      <c r="E1032" s="95" t="s">
        <v>2038</v>
      </c>
      <c r="F1032" s="95" t="s">
        <v>2070</v>
      </c>
      <c r="G1032" s="95" t="s">
        <v>31</v>
      </c>
      <c r="H1032" s="95" t="s">
        <v>1883</v>
      </c>
      <c r="I1032" s="95" t="s">
        <v>1880</v>
      </c>
      <c r="J1032" s="95" t="s">
        <v>1884</v>
      </c>
      <c r="K1032" s="95" t="s">
        <v>1885</v>
      </c>
      <c r="L1032" s="96">
        <v>0.19</v>
      </c>
      <c r="M1032" s="95" t="s">
        <v>1886</v>
      </c>
      <c r="N1032" s="95" t="s">
        <v>2390</v>
      </c>
      <c r="O1032" s="95" t="s">
        <v>31</v>
      </c>
      <c r="P1032" s="95" t="s">
        <v>2072</v>
      </c>
      <c r="Q1032" s="95" t="s">
        <v>31</v>
      </c>
      <c r="R1032" s="95" t="s">
        <v>2391</v>
      </c>
      <c r="S1032" s="93">
        <v>42582</v>
      </c>
      <c r="T1032" s="93">
        <v>42582</v>
      </c>
      <c r="U1032" s="95" t="s">
        <v>2061</v>
      </c>
      <c r="V1032" s="95" t="s">
        <v>31</v>
      </c>
    </row>
    <row r="1033" spans="1:22" ht="15.75" x14ac:dyDescent="0.3">
      <c r="A1033" s="95" t="s">
        <v>370</v>
      </c>
      <c r="B1033" s="95" t="s">
        <v>2032</v>
      </c>
      <c r="C1033" s="95" t="s">
        <v>1879</v>
      </c>
      <c r="D1033" s="95" t="s">
        <v>1880</v>
      </c>
      <c r="E1033" s="95" t="s">
        <v>2038</v>
      </c>
      <c r="F1033" s="95" t="s">
        <v>2070</v>
      </c>
      <c r="G1033" s="95" t="s">
        <v>31</v>
      </c>
      <c r="H1033" s="95" t="s">
        <v>1883</v>
      </c>
      <c r="I1033" s="95" t="s">
        <v>1880</v>
      </c>
      <c r="J1033" s="95" t="s">
        <v>1884</v>
      </c>
      <c r="K1033" s="95" t="s">
        <v>1885</v>
      </c>
      <c r="L1033" s="96">
        <v>137.16999999999999</v>
      </c>
      <c r="M1033" s="95" t="s">
        <v>1886</v>
      </c>
      <c r="N1033" s="95" t="s">
        <v>2390</v>
      </c>
      <c r="O1033" s="95" t="s">
        <v>31</v>
      </c>
      <c r="P1033" s="95" t="s">
        <v>2072</v>
      </c>
      <c r="Q1033" s="95" t="s">
        <v>31</v>
      </c>
      <c r="R1033" s="95" t="s">
        <v>2391</v>
      </c>
      <c r="S1033" s="93">
        <v>42613</v>
      </c>
      <c r="T1033" s="93">
        <v>42613</v>
      </c>
      <c r="U1033" s="95" t="s">
        <v>2061</v>
      </c>
      <c r="V1033" s="95" t="s">
        <v>31</v>
      </c>
    </row>
    <row r="1034" spans="1:22" ht="15.75" x14ac:dyDescent="0.3">
      <c r="A1034" s="95" t="s">
        <v>370</v>
      </c>
      <c r="B1034" s="95" t="s">
        <v>2032</v>
      </c>
      <c r="C1034" s="95" t="s">
        <v>1879</v>
      </c>
      <c r="D1034" s="95" t="s">
        <v>1880</v>
      </c>
      <c r="E1034" s="95" t="s">
        <v>2038</v>
      </c>
      <c r="F1034" s="95" t="s">
        <v>2070</v>
      </c>
      <c r="G1034" s="95" t="s">
        <v>31</v>
      </c>
      <c r="H1034" s="95" t="s">
        <v>1883</v>
      </c>
      <c r="I1034" s="95" t="s">
        <v>1880</v>
      </c>
      <c r="J1034" s="95" t="s">
        <v>1884</v>
      </c>
      <c r="K1034" s="95" t="s">
        <v>1885</v>
      </c>
      <c r="L1034" s="97">
        <v>27.55</v>
      </c>
      <c r="M1034" s="95" t="s">
        <v>1886</v>
      </c>
      <c r="N1034" s="95" t="s">
        <v>2249</v>
      </c>
      <c r="O1034" s="95" t="s">
        <v>31</v>
      </c>
      <c r="P1034" s="95" t="s">
        <v>2072</v>
      </c>
      <c r="Q1034" s="95" t="s">
        <v>31</v>
      </c>
      <c r="R1034" s="95" t="s">
        <v>2250</v>
      </c>
      <c r="S1034" s="93">
        <v>42735</v>
      </c>
      <c r="T1034" s="93">
        <v>42735</v>
      </c>
      <c r="U1034" s="95" t="s">
        <v>2061</v>
      </c>
      <c r="V1034" s="95" t="s">
        <v>31</v>
      </c>
    </row>
    <row r="1035" spans="1:22" ht="15.75" x14ac:dyDescent="0.3">
      <c r="A1035" s="95" t="s">
        <v>370</v>
      </c>
      <c r="B1035" s="95" t="s">
        <v>2032</v>
      </c>
      <c r="C1035" s="95" t="s">
        <v>1879</v>
      </c>
      <c r="D1035" s="95" t="s">
        <v>1880</v>
      </c>
      <c r="E1035" s="95" t="s">
        <v>2038</v>
      </c>
      <c r="F1035" s="95" t="s">
        <v>2070</v>
      </c>
      <c r="G1035" s="95" t="s">
        <v>31</v>
      </c>
      <c r="H1035" s="95" t="s">
        <v>1883</v>
      </c>
      <c r="I1035" s="95" t="s">
        <v>1880</v>
      </c>
      <c r="J1035" s="95" t="s">
        <v>1884</v>
      </c>
      <c r="K1035" s="95" t="s">
        <v>1885</v>
      </c>
      <c r="L1035" s="97">
        <v>27.33</v>
      </c>
      <c r="M1035" s="95" t="s">
        <v>1886</v>
      </c>
      <c r="N1035" s="95" t="s">
        <v>2396</v>
      </c>
      <c r="O1035" s="95" t="s">
        <v>31</v>
      </c>
      <c r="P1035" s="95" t="s">
        <v>2072</v>
      </c>
      <c r="Q1035" s="95" t="s">
        <v>31</v>
      </c>
      <c r="R1035" s="95" t="s">
        <v>2397</v>
      </c>
      <c r="S1035" s="93">
        <v>42674</v>
      </c>
      <c r="T1035" s="93">
        <v>42674</v>
      </c>
      <c r="U1035" s="95" t="s">
        <v>2061</v>
      </c>
      <c r="V1035" s="95" t="s">
        <v>31</v>
      </c>
    </row>
    <row r="1036" spans="1:22" ht="15.75" x14ac:dyDescent="0.3">
      <c r="A1036" s="95" t="s">
        <v>370</v>
      </c>
      <c r="B1036" s="95" t="s">
        <v>2032</v>
      </c>
      <c r="C1036" s="95" t="s">
        <v>1879</v>
      </c>
      <c r="D1036" s="95" t="s">
        <v>1880</v>
      </c>
      <c r="E1036" s="95" t="s">
        <v>2038</v>
      </c>
      <c r="F1036" s="95" t="s">
        <v>2104</v>
      </c>
      <c r="G1036" s="95" t="s">
        <v>31</v>
      </c>
      <c r="H1036" s="95" t="s">
        <v>1883</v>
      </c>
      <c r="I1036" s="95" t="s">
        <v>1880</v>
      </c>
      <c r="J1036" s="95" t="s">
        <v>1884</v>
      </c>
      <c r="K1036" s="95" t="s">
        <v>1885</v>
      </c>
      <c r="L1036" s="97">
        <v>26.47</v>
      </c>
      <c r="M1036" s="95" t="s">
        <v>1886</v>
      </c>
      <c r="N1036" s="95" t="s">
        <v>2239</v>
      </c>
      <c r="O1036" s="95" t="s">
        <v>31</v>
      </c>
      <c r="P1036" s="95" t="s">
        <v>2106</v>
      </c>
      <c r="Q1036" s="95" t="s">
        <v>31</v>
      </c>
      <c r="R1036" s="95" t="s">
        <v>2240</v>
      </c>
      <c r="S1036" s="93">
        <v>42735</v>
      </c>
      <c r="T1036" s="93">
        <v>42735</v>
      </c>
      <c r="U1036" s="95" t="s">
        <v>2061</v>
      </c>
      <c r="V1036" s="95" t="s">
        <v>31</v>
      </c>
    </row>
    <row r="1037" spans="1:22" ht="15.75" x14ac:dyDescent="0.3">
      <c r="A1037" s="95" t="s">
        <v>370</v>
      </c>
      <c r="B1037" s="95" t="s">
        <v>2032</v>
      </c>
      <c r="C1037" s="95" t="s">
        <v>1879</v>
      </c>
      <c r="D1037" s="95" t="s">
        <v>1880</v>
      </c>
      <c r="E1037" s="95" t="s">
        <v>2038</v>
      </c>
      <c r="F1037" s="95" t="s">
        <v>2070</v>
      </c>
      <c r="G1037" s="95" t="s">
        <v>31</v>
      </c>
      <c r="H1037" s="95" t="s">
        <v>1883</v>
      </c>
      <c r="I1037" s="95" t="s">
        <v>1880</v>
      </c>
      <c r="J1037" s="95" t="s">
        <v>1884</v>
      </c>
      <c r="K1037" s="95" t="s">
        <v>1885</v>
      </c>
      <c r="L1037" s="97">
        <v>26.31</v>
      </c>
      <c r="M1037" s="95" t="s">
        <v>1886</v>
      </c>
      <c r="N1037" s="95" t="s">
        <v>2253</v>
      </c>
      <c r="O1037" s="95" t="s">
        <v>31</v>
      </c>
      <c r="P1037" s="95" t="s">
        <v>2072</v>
      </c>
      <c r="Q1037" s="95" t="s">
        <v>31</v>
      </c>
      <c r="R1037" s="95" t="s">
        <v>2254</v>
      </c>
      <c r="S1037" s="93">
        <v>42735</v>
      </c>
      <c r="T1037" s="93">
        <v>42735</v>
      </c>
      <c r="U1037" s="95" t="s">
        <v>2061</v>
      </c>
      <c r="V1037" s="95" t="s">
        <v>31</v>
      </c>
    </row>
    <row r="1038" spans="1:22" ht="15.75" x14ac:dyDescent="0.3">
      <c r="A1038" s="95" t="s">
        <v>370</v>
      </c>
      <c r="B1038" s="95" t="s">
        <v>2032</v>
      </c>
      <c r="C1038" s="95" t="s">
        <v>1879</v>
      </c>
      <c r="D1038" s="95" t="s">
        <v>1880</v>
      </c>
      <c r="E1038" s="95" t="s">
        <v>2038</v>
      </c>
      <c r="F1038" s="95" t="s">
        <v>2070</v>
      </c>
      <c r="G1038" s="95" t="s">
        <v>31</v>
      </c>
      <c r="H1038" s="95" t="s">
        <v>1883</v>
      </c>
      <c r="I1038" s="95" t="s">
        <v>1880</v>
      </c>
      <c r="J1038" s="95" t="s">
        <v>1884</v>
      </c>
      <c r="K1038" s="95" t="s">
        <v>1885</v>
      </c>
      <c r="L1038" s="97">
        <v>25.68</v>
      </c>
      <c r="M1038" s="95" t="s">
        <v>1886</v>
      </c>
      <c r="N1038" s="95" t="s">
        <v>2187</v>
      </c>
      <c r="O1038" s="95" t="s">
        <v>31</v>
      </c>
      <c r="P1038" s="95" t="s">
        <v>2072</v>
      </c>
      <c r="Q1038" s="95" t="s">
        <v>31</v>
      </c>
      <c r="R1038" s="95" t="s">
        <v>2188</v>
      </c>
      <c r="S1038" s="93">
        <v>42916</v>
      </c>
      <c r="T1038" s="93">
        <v>42916</v>
      </c>
      <c r="U1038" s="95" t="s">
        <v>2043</v>
      </c>
      <c r="V1038" s="95" t="s">
        <v>31</v>
      </c>
    </row>
    <row r="1039" spans="1:22" ht="15.75" x14ac:dyDescent="0.3">
      <c r="A1039" s="95" t="s">
        <v>370</v>
      </c>
      <c r="B1039" s="95" t="s">
        <v>2032</v>
      </c>
      <c r="C1039" s="95" t="s">
        <v>1879</v>
      </c>
      <c r="D1039" s="95" t="s">
        <v>1880</v>
      </c>
      <c r="E1039" s="95" t="s">
        <v>2038</v>
      </c>
      <c r="F1039" s="95" t="s">
        <v>2070</v>
      </c>
      <c r="G1039" s="95" t="s">
        <v>31</v>
      </c>
      <c r="H1039" s="95" t="s">
        <v>1883</v>
      </c>
      <c r="I1039" s="95" t="s">
        <v>1880</v>
      </c>
      <c r="J1039" s="95" t="s">
        <v>1884</v>
      </c>
      <c r="K1039" s="95" t="s">
        <v>1885</v>
      </c>
      <c r="L1039" s="97">
        <v>25.64</v>
      </c>
      <c r="M1039" s="95" t="s">
        <v>1886</v>
      </c>
      <c r="N1039" s="95" t="s">
        <v>2362</v>
      </c>
      <c r="O1039" s="95" t="s">
        <v>31</v>
      </c>
      <c r="P1039" s="95" t="s">
        <v>2072</v>
      </c>
      <c r="Q1039" s="95" t="s">
        <v>31</v>
      </c>
      <c r="R1039" s="95" t="s">
        <v>2363</v>
      </c>
      <c r="S1039" s="93">
        <v>42674</v>
      </c>
      <c r="T1039" s="93">
        <v>42674</v>
      </c>
      <c r="U1039" s="95" t="s">
        <v>2061</v>
      </c>
      <c r="V1039" s="95" t="s">
        <v>31</v>
      </c>
    </row>
    <row r="1040" spans="1:22" ht="15.75" x14ac:dyDescent="0.3">
      <c r="A1040" s="95" t="s">
        <v>370</v>
      </c>
      <c r="B1040" s="95" t="s">
        <v>2032</v>
      </c>
      <c r="C1040" s="95" t="s">
        <v>1879</v>
      </c>
      <c r="D1040" s="95" t="s">
        <v>1880</v>
      </c>
      <c r="E1040" s="95" t="s">
        <v>2038</v>
      </c>
      <c r="F1040" s="95" t="s">
        <v>2070</v>
      </c>
      <c r="G1040" s="95" t="s">
        <v>31</v>
      </c>
      <c r="H1040" s="95" t="s">
        <v>1883</v>
      </c>
      <c r="I1040" s="95" t="s">
        <v>1880</v>
      </c>
      <c r="J1040" s="95" t="s">
        <v>1884</v>
      </c>
      <c r="K1040" s="95" t="s">
        <v>1885</v>
      </c>
      <c r="L1040" s="96">
        <v>4271.28</v>
      </c>
      <c r="M1040" s="95" t="s">
        <v>1886</v>
      </c>
      <c r="N1040" s="95" t="s">
        <v>2392</v>
      </c>
      <c r="O1040" s="95" t="s">
        <v>31</v>
      </c>
      <c r="P1040" s="95" t="s">
        <v>2072</v>
      </c>
      <c r="Q1040" s="95" t="s">
        <v>31</v>
      </c>
      <c r="R1040" s="95" t="s">
        <v>2393</v>
      </c>
      <c r="S1040" s="93">
        <v>42490</v>
      </c>
      <c r="T1040" s="93">
        <v>42490</v>
      </c>
      <c r="U1040" s="95" t="s">
        <v>2061</v>
      </c>
      <c r="V1040" s="95" t="s">
        <v>31</v>
      </c>
    </row>
    <row r="1041" spans="1:22" ht="15.75" x14ac:dyDescent="0.3">
      <c r="A1041" s="95" t="s">
        <v>370</v>
      </c>
      <c r="B1041" s="95" t="s">
        <v>2032</v>
      </c>
      <c r="C1041" s="95" t="s">
        <v>1879</v>
      </c>
      <c r="D1041" s="95" t="s">
        <v>1880</v>
      </c>
      <c r="E1041" s="95" t="s">
        <v>2038</v>
      </c>
      <c r="F1041" s="95" t="s">
        <v>2070</v>
      </c>
      <c r="G1041" s="95" t="s">
        <v>31</v>
      </c>
      <c r="H1041" s="95" t="s">
        <v>1883</v>
      </c>
      <c r="I1041" s="95" t="s">
        <v>1880</v>
      </c>
      <c r="J1041" s="95" t="s">
        <v>1884</v>
      </c>
      <c r="K1041" s="95" t="s">
        <v>1885</v>
      </c>
      <c r="L1041" s="96">
        <v>11.06</v>
      </c>
      <c r="M1041" s="95" t="s">
        <v>1886</v>
      </c>
      <c r="N1041" s="95" t="s">
        <v>2392</v>
      </c>
      <c r="O1041" s="95" t="s">
        <v>31</v>
      </c>
      <c r="P1041" s="95" t="s">
        <v>2072</v>
      </c>
      <c r="Q1041" s="95" t="s">
        <v>31</v>
      </c>
      <c r="R1041" s="95" t="s">
        <v>2393</v>
      </c>
      <c r="S1041" s="93">
        <v>42521</v>
      </c>
      <c r="T1041" s="93">
        <v>42521</v>
      </c>
      <c r="U1041" s="95" t="s">
        <v>2061</v>
      </c>
      <c r="V1041" s="95" t="s">
        <v>31</v>
      </c>
    </row>
    <row r="1042" spans="1:22" ht="15.75" x14ac:dyDescent="0.3">
      <c r="A1042" s="95" t="s">
        <v>370</v>
      </c>
      <c r="B1042" s="95" t="s">
        <v>2032</v>
      </c>
      <c r="C1042" s="95" t="s">
        <v>1879</v>
      </c>
      <c r="D1042" s="95" t="s">
        <v>1880</v>
      </c>
      <c r="E1042" s="95" t="s">
        <v>2038</v>
      </c>
      <c r="F1042" s="95" t="s">
        <v>2070</v>
      </c>
      <c r="G1042" s="95" t="s">
        <v>31</v>
      </c>
      <c r="H1042" s="95" t="s">
        <v>1883</v>
      </c>
      <c r="I1042" s="95" t="s">
        <v>1880</v>
      </c>
      <c r="J1042" s="95" t="s">
        <v>1884</v>
      </c>
      <c r="K1042" s="95" t="s">
        <v>1885</v>
      </c>
      <c r="L1042" s="96">
        <v>28.24</v>
      </c>
      <c r="M1042" s="95" t="s">
        <v>1886</v>
      </c>
      <c r="N1042" s="95" t="s">
        <v>2392</v>
      </c>
      <c r="O1042" s="95" t="s">
        <v>31</v>
      </c>
      <c r="P1042" s="95" t="s">
        <v>2072</v>
      </c>
      <c r="Q1042" s="95" t="s">
        <v>31</v>
      </c>
      <c r="R1042" s="95" t="s">
        <v>2393</v>
      </c>
      <c r="S1042" s="93">
        <v>42551</v>
      </c>
      <c r="T1042" s="93">
        <v>42551</v>
      </c>
      <c r="U1042" s="95" t="s">
        <v>2061</v>
      </c>
      <c r="V1042" s="95" t="s">
        <v>31</v>
      </c>
    </row>
    <row r="1043" spans="1:22" ht="15.75" x14ac:dyDescent="0.3">
      <c r="A1043" s="95" t="s">
        <v>370</v>
      </c>
      <c r="B1043" s="95" t="s">
        <v>2032</v>
      </c>
      <c r="C1043" s="95" t="s">
        <v>1879</v>
      </c>
      <c r="D1043" s="95" t="s">
        <v>1880</v>
      </c>
      <c r="E1043" s="95" t="s">
        <v>2038</v>
      </c>
      <c r="F1043" s="95" t="s">
        <v>2070</v>
      </c>
      <c r="G1043" s="95" t="s">
        <v>31</v>
      </c>
      <c r="H1043" s="95" t="s">
        <v>1883</v>
      </c>
      <c r="I1043" s="95" t="s">
        <v>1880</v>
      </c>
      <c r="J1043" s="95" t="s">
        <v>1884</v>
      </c>
      <c r="K1043" s="95" t="s">
        <v>1885</v>
      </c>
      <c r="L1043" s="96">
        <v>0.15</v>
      </c>
      <c r="M1043" s="95" t="s">
        <v>1886</v>
      </c>
      <c r="N1043" s="95" t="s">
        <v>2392</v>
      </c>
      <c r="O1043" s="95" t="s">
        <v>31</v>
      </c>
      <c r="P1043" s="95" t="s">
        <v>2072</v>
      </c>
      <c r="Q1043" s="95" t="s">
        <v>31</v>
      </c>
      <c r="R1043" s="95" t="s">
        <v>2393</v>
      </c>
      <c r="S1043" s="93">
        <v>42582</v>
      </c>
      <c r="T1043" s="93">
        <v>42582</v>
      </c>
      <c r="U1043" s="95" t="s">
        <v>2061</v>
      </c>
      <c r="V1043" s="95" t="s">
        <v>31</v>
      </c>
    </row>
    <row r="1044" spans="1:22" ht="15.75" x14ac:dyDescent="0.3">
      <c r="A1044" s="95" t="s">
        <v>370</v>
      </c>
      <c r="B1044" s="95" t="s">
        <v>2032</v>
      </c>
      <c r="C1044" s="95" t="s">
        <v>1879</v>
      </c>
      <c r="D1044" s="95" t="s">
        <v>1880</v>
      </c>
      <c r="E1044" s="95" t="s">
        <v>2038</v>
      </c>
      <c r="F1044" s="95" t="s">
        <v>2070</v>
      </c>
      <c r="G1044" s="95" t="s">
        <v>31</v>
      </c>
      <c r="H1044" s="95" t="s">
        <v>1883</v>
      </c>
      <c r="I1044" s="95" t="s">
        <v>1880</v>
      </c>
      <c r="J1044" s="95" t="s">
        <v>1884</v>
      </c>
      <c r="K1044" s="95" t="s">
        <v>1885</v>
      </c>
      <c r="L1044" s="96">
        <v>107.36</v>
      </c>
      <c r="M1044" s="95" t="s">
        <v>1886</v>
      </c>
      <c r="N1044" s="95" t="s">
        <v>2392</v>
      </c>
      <c r="O1044" s="95" t="s">
        <v>31</v>
      </c>
      <c r="P1044" s="95" t="s">
        <v>2072</v>
      </c>
      <c r="Q1044" s="95" t="s">
        <v>31</v>
      </c>
      <c r="R1044" s="95" t="s">
        <v>2393</v>
      </c>
      <c r="S1044" s="93">
        <v>42613</v>
      </c>
      <c r="T1044" s="93">
        <v>42613</v>
      </c>
      <c r="U1044" s="95" t="s">
        <v>2061</v>
      </c>
      <c r="V1044" s="95" t="s">
        <v>31</v>
      </c>
    </row>
    <row r="1045" spans="1:22" ht="15.75" x14ac:dyDescent="0.3">
      <c r="A1045" s="95" t="s">
        <v>370</v>
      </c>
      <c r="B1045" s="95" t="s">
        <v>2032</v>
      </c>
      <c r="C1045" s="95" t="s">
        <v>1879</v>
      </c>
      <c r="D1045" s="95" t="s">
        <v>1880</v>
      </c>
      <c r="E1045" s="95" t="s">
        <v>2038</v>
      </c>
      <c r="F1045" s="95" t="s">
        <v>2070</v>
      </c>
      <c r="G1045" s="95" t="s">
        <v>31</v>
      </c>
      <c r="H1045" s="95" t="s">
        <v>1883</v>
      </c>
      <c r="I1045" s="95" t="s">
        <v>1880</v>
      </c>
      <c r="J1045" s="95" t="s">
        <v>1884</v>
      </c>
      <c r="K1045" s="95" t="s">
        <v>1885</v>
      </c>
      <c r="L1045" s="97">
        <v>25.64</v>
      </c>
      <c r="M1045" s="95" t="s">
        <v>1886</v>
      </c>
      <c r="N1045" s="95" t="s">
        <v>2378</v>
      </c>
      <c r="O1045" s="95" t="s">
        <v>31</v>
      </c>
      <c r="P1045" s="95" t="s">
        <v>2072</v>
      </c>
      <c r="Q1045" s="95" t="s">
        <v>31</v>
      </c>
      <c r="R1045" s="95" t="s">
        <v>2379</v>
      </c>
      <c r="S1045" s="93">
        <v>42674</v>
      </c>
      <c r="T1045" s="93">
        <v>42674</v>
      </c>
      <c r="U1045" s="95" t="s">
        <v>2061</v>
      </c>
      <c r="V1045" s="95" t="s">
        <v>31</v>
      </c>
    </row>
    <row r="1046" spans="1:22" ht="15.75" x14ac:dyDescent="0.3">
      <c r="A1046" s="95" t="s">
        <v>370</v>
      </c>
      <c r="B1046" s="95" t="s">
        <v>2032</v>
      </c>
      <c r="C1046" s="95" t="s">
        <v>1879</v>
      </c>
      <c r="D1046" s="95" t="s">
        <v>1880</v>
      </c>
      <c r="E1046" s="95" t="s">
        <v>2038</v>
      </c>
      <c r="F1046" s="95" t="s">
        <v>2101</v>
      </c>
      <c r="G1046" s="95" t="s">
        <v>31</v>
      </c>
      <c r="H1046" s="95" t="s">
        <v>1883</v>
      </c>
      <c r="I1046" s="95" t="s">
        <v>1880</v>
      </c>
      <c r="J1046" s="95" t="s">
        <v>1884</v>
      </c>
      <c r="K1046" s="95" t="s">
        <v>1885</v>
      </c>
      <c r="L1046" s="97">
        <v>25.52</v>
      </c>
      <c r="M1046" s="95" t="s">
        <v>1886</v>
      </c>
      <c r="N1046" s="95" t="s">
        <v>31</v>
      </c>
      <c r="O1046" s="95" t="s">
        <v>31</v>
      </c>
      <c r="P1046" s="95" t="s">
        <v>2102</v>
      </c>
      <c r="Q1046" s="95" t="s">
        <v>31</v>
      </c>
      <c r="R1046" s="95" t="s">
        <v>2255</v>
      </c>
      <c r="S1046" s="93">
        <v>42735</v>
      </c>
      <c r="T1046" s="93">
        <v>42735</v>
      </c>
      <c r="U1046" s="95" t="s">
        <v>2061</v>
      </c>
      <c r="V1046" s="95" t="s">
        <v>31</v>
      </c>
    </row>
    <row r="1047" spans="1:22" ht="15.75" x14ac:dyDescent="0.3">
      <c r="A1047" s="95" t="s">
        <v>370</v>
      </c>
      <c r="B1047" s="95" t="s">
        <v>2032</v>
      </c>
      <c r="C1047" s="95" t="s">
        <v>1879</v>
      </c>
      <c r="D1047" s="95" t="s">
        <v>1880</v>
      </c>
      <c r="E1047" s="95" t="s">
        <v>2038</v>
      </c>
      <c r="F1047" s="95" t="s">
        <v>2070</v>
      </c>
      <c r="G1047" s="95" t="s">
        <v>31</v>
      </c>
      <c r="H1047" s="95" t="s">
        <v>1883</v>
      </c>
      <c r="I1047" s="95" t="s">
        <v>1880</v>
      </c>
      <c r="J1047" s="95" t="s">
        <v>1884</v>
      </c>
      <c r="K1047" s="95" t="s">
        <v>1885</v>
      </c>
      <c r="L1047" s="97">
        <v>25.27</v>
      </c>
      <c r="M1047" s="95" t="s">
        <v>1886</v>
      </c>
      <c r="N1047" s="95" t="s">
        <v>2374</v>
      </c>
      <c r="O1047" s="95" t="s">
        <v>31</v>
      </c>
      <c r="P1047" s="95" t="s">
        <v>2072</v>
      </c>
      <c r="Q1047" s="95" t="s">
        <v>31</v>
      </c>
      <c r="R1047" s="95" t="s">
        <v>2375</v>
      </c>
      <c r="S1047" s="93">
        <v>42855</v>
      </c>
      <c r="T1047" s="93">
        <v>42855</v>
      </c>
      <c r="U1047" s="95" t="s">
        <v>2061</v>
      </c>
      <c r="V1047" s="95" t="s">
        <v>31</v>
      </c>
    </row>
    <row r="1048" spans="1:22" ht="15.75" x14ac:dyDescent="0.3">
      <c r="A1048" s="95" t="s">
        <v>370</v>
      </c>
      <c r="B1048" s="95" t="s">
        <v>2032</v>
      </c>
      <c r="C1048" s="95" t="s">
        <v>1879</v>
      </c>
      <c r="D1048" s="95" t="s">
        <v>1880</v>
      </c>
      <c r="E1048" s="95" t="s">
        <v>2038</v>
      </c>
      <c r="F1048" s="95" t="s">
        <v>2070</v>
      </c>
      <c r="G1048" s="95" t="s">
        <v>31</v>
      </c>
      <c r="H1048" s="95" t="s">
        <v>1883</v>
      </c>
      <c r="I1048" s="95" t="s">
        <v>1880</v>
      </c>
      <c r="J1048" s="95" t="s">
        <v>1884</v>
      </c>
      <c r="K1048" s="95" t="s">
        <v>1885</v>
      </c>
      <c r="L1048" s="97">
        <v>25.27</v>
      </c>
      <c r="M1048" s="95" t="s">
        <v>1886</v>
      </c>
      <c r="N1048" s="95" t="s">
        <v>2374</v>
      </c>
      <c r="O1048" s="95" t="s">
        <v>31</v>
      </c>
      <c r="P1048" s="95" t="s">
        <v>2072</v>
      </c>
      <c r="Q1048" s="95" t="s">
        <v>31</v>
      </c>
      <c r="R1048" s="95" t="s">
        <v>2375</v>
      </c>
      <c r="S1048" s="93">
        <v>42916</v>
      </c>
      <c r="T1048" s="93">
        <v>42916</v>
      </c>
      <c r="U1048" s="95" t="s">
        <v>2061</v>
      </c>
      <c r="V1048" s="95" t="s">
        <v>31</v>
      </c>
    </row>
    <row r="1049" spans="1:22" ht="15.75" x14ac:dyDescent="0.3">
      <c r="A1049" s="95" t="s">
        <v>370</v>
      </c>
      <c r="B1049" s="95" t="s">
        <v>2032</v>
      </c>
      <c r="C1049" s="95" t="s">
        <v>1879</v>
      </c>
      <c r="D1049" s="95" t="s">
        <v>1880</v>
      </c>
      <c r="E1049" s="95" t="s">
        <v>2038</v>
      </c>
      <c r="F1049" s="95" t="s">
        <v>2123</v>
      </c>
      <c r="G1049" s="95" t="s">
        <v>31</v>
      </c>
      <c r="H1049" s="95" t="s">
        <v>1883</v>
      </c>
      <c r="I1049" s="95" t="s">
        <v>1880</v>
      </c>
      <c r="J1049" s="95" t="s">
        <v>1884</v>
      </c>
      <c r="K1049" s="95" t="s">
        <v>1885</v>
      </c>
      <c r="L1049" s="97">
        <v>25.24</v>
      </c>
      <c r="M1049" s="95" t="s">
        <v>1886</v>
      </c>
      <c r="N1049" s="95" t="s">
        <v>2146</v>
      </c>
      <c r="O1049" s="95" t="s">
        <v>31</v>
      </c>
      <c r="P1049" s="95" t="s">
        <v>2125</v>
      </c>
      <c r="Q1049" s="95" t="s">
        <v>31</v>
      </c>
      <c r="R1049" s="95" t="s">
        <v>2147</v>
      </c>
      <c r="S1049" s="93">
        <v>42978</v>
      </c>
      <c r="T1049" s="93">
        <v>42978</v>
      </c>
      <c r="U1049" s="95" t="s">
        <v>2043</v>
      </c>
      <c r="V1049" s="95" t="s">
        <v>31</v>
      </c>
    </row>
    <row r="1050" spans="1:22" ht="15.75" x14ac:dyDescent="0.3">
      <c r="A1050" s="95" t="s">
        <v>370</v>
      </c>
      <c r="B1050" s="95" t="s">
        <v>2032</v>
      </c>
      <c r="C1050" s="95" t="s">
        <v>1879</v>
      </c>
      <c r="D1050" s="95" t="s">
        <v>1880</v>
      </c>
      <c r="E1050" s="95" t="s">
        <v>2038</v>
      </c>
      <c r="F1050" s="95" t="s">
        <v>2123</v>
      </c>
      <c r="G1050" s="95" t="s">
        <v>31</v>
      </c>
      <c r="H1050" s="95" t="s">
        <v>1883</v>
      </c>
      <c r="I1050" s="95" t="s">
        <v>1880</v>
      </c>
      <c r="J1050" s="95" t="s">
        <v>1884</v>
      </c>
      <c r="K1050" s="95" t="s">
        <v>1885</v>
      </c>
      <c r="L1050" s="97">
        <v>25.24</v>
      </c>
      <c r="M1050" s="95" t="s">
        <v>1886</v>
      </c>
      <c r="N1050" s="95" t="s">
        <v>2148</v>
      </c>
      <c r="O1050" s="95" t="s">
        <v>31</v>
      </c>
      <c r="P1050" s="95" t="s">
        <v>2125</v>
      </c>
      <c r="Q1050" s="95" t="s">
        <v>31</v>
      </c>
      <c r="R1050" s="95" t="s">
        <v>2149</v>
      </c>
      <c r="S1050" s="93">
        <v>42978</v>
      </c>
      <c r="T1050" s="93">
        <v>42978</v>
      </c>
      <c r="U1050" s="95" t="s">
        <v>2043</v>
      </c>
      <c r="V1050" s="95" t="s">
        <v>31</v>
      </c>
    </row>
    <row r="1051" spans="1:22" ht="15.75" x14ac:dyDescent="0.3">
      <c r="A1051" s="95" t="s">
        <v>370</v>
      </c>
      <c r="B1051" s="95" t="s">
        <v>2032</v>
      </c>
      <c r="C1051" s="95" t="s">
        <v>1879</v>
      </c>
      <c r="D1051" s="95" t="s">
        <v>1880</v>
      </c>
      <c r="E1051" s="95" t="s">
        <v>2038</v>
      </c>
      <c r="F1051" s="95" t="s">
        <v>2070</v>
      </c>
      <c r="G1051" s="95" t="s">
        <v>31</v>
      </c>
      <c r="H1051" s="95" t="s">
        <v>1883</v>
      </c>
      <c r="I1051" s="95" t="s">
        <v>1880</v>
      </c>
      <c r="J1051" s="95" t="s">
        <v>1884</v>
      </c>
      <c r="K1051" s="95" t="s">
        <v>1885</v>
      </c>
      <c r="L1051" s="96">
        <v>141195.76999999999</v>
      </c>
      <c r="M1051" s="95" t="s">
        <v>1886</v>
      </c>
      <c r="N1051" s="95" t="s">
        <v>2260</v>
      </c>
      <c r="O1051" s="95" t="s">
        <v>31</v>
      </c>
      <c r="P1051" s="95" t="s">
        <v>2072</v>
      </c>
      <c r="Q1051" s="95" t="s">
        <v>31</v>
      </c>
      <c r="R1051" s="95" t="s">
        <v>2261</v>
      </c>
      <c r="S1051" s="93">
        <v>42490</v>
      </c>
      <c r="T1051" s="93">
        <v>42490</v>
      </c>
      <c r="U1051" s="95" t="s">
        <v>2061</v>
      </c>
      <c r="V1051" s="95" t="s">
        <v>31</v>
      </c>
    </row>
    <row r="1052" spans="1:22" ht="15.75" x14ac:dyDescent="0.3">
      <c r="A1052" s="95" t="s">
        <v>370</v>
      </c>
      <c r="B1052" s="95" t="s">
        <v>2032</v>
      </c>
      <c r="C1052" s="95" t="s">
        <v>1879</v>
      </c>
      <c r="D1052" s="95" t="s">
        <v>1880</v>
      </c>
      <c r="E1052" s="95" t="s">
        <v>2038</v>
      </c>
      <c r="F1052" s="95" t="s">
        <v>2070</v>
      </c>
      <c r="G1052" s="95" t="s">
        <v>31</v>
      </c>
      <c r="H1052" s="95" t="s">
        <v>1883</v>
      </c>
      <c r="I1052" s="95" t="s">
        <v>1880</v>
      </c>
      <c r="J1052" s="95" t="s">
        <v>1884</v>
      </c>
      <c r="K1052" s="95" t="s">
        <v>1885</v>
      </c>
      <c r="L1052" s="96">
        <v>366.11</v>
      </c>
      <c r="M1052" s="95" t="s">
        <v>1886</v>
      </c>
      <c r="N1052" s="95" t="s">
        <v>2260</v>
      </c>
      <c r="O1052" s="95" t="s">
        <v>31</v>
      </c>
      <c r="P1052" s="95" t="s">
        <v>2072</v>
      </c>
      <c r="Q1052" s="95" t="s">
        <v>31</v>
      </c>
      <c r="R1052" s="95" t="s">
        <v>2261</v>
      </c>
      <c r="S1052" s="93">
        <v>42521</v>
      </c>
      <c r="T1052" s="93">
        <v>42521</v>
      </c>
      <c r="U1052" s="95" t="s">
        <v>2061</v>
      </c>
      <c r="V1052" s="95" t="s">
        <v>31</v>
      </c>
    </row>
    <row r="1053" spans="1:22" ht="15.75" x14ac:dyDescent="0.3">
      <c r="A1053" s="95" t="s">
        <v>370</v>
      </c>
      <c r="B1053" s="95" t="s">
        <v>2032</v>
      </c>
      <c r="C1053" s="95" t="s">
        <v>1879</v>
      </c>
      <c r="D1053" s="95" t="s">
        <v>1880</v>
      </c>
      <c r="E1053" s="95" t="s">
        <v>2038</v>
      </c>
      <c r="F1053" s="95" t="s">
        <v>2070</v>
      </c>
      <c r="G1053" s="95" t="s">
        <v>31</v>
      </c>
      <c r="H1053" s="95" t="s">
        <v>1883</v>
      </c>
      <c r="I1053" s="95" t="s">
        <v>1880</v>
      </c>
      <c r="J1053" s="95" t="s">
        <v>1884</v>
      </c>
      <c r="K1053" s="95" t="s">
        <v>1885</v>
      </c>
      <c r="L1053" s="96">
        <v>934.11</v>
      </c>
      <c r="M1053" s="95" t="s">
        <v>1886</v>
      </c>
      <c r="N1053" s="95" t="s">
        <v>2260</v>
      </c>
      <c r="O1053" s="95" t="s">
        <v>31</v>
      </c>
      <c r="P1053" s="95" t="s">
        <v>2072</v>
      </c>
      <c r="Q1053" s="95" t="s">
        <v>31</v>
      </c>
      <c r="R1053" s="95" t="s">
        <v>2261</v>
      </c>
      <c r="S1053" s="93">
        <v>42551</v>
      </c>
      <c r="T1053" s="93">
        <v>42551</v>
      </c>
      <c r="U1053" s="95" t="s">
        <v>2061</v>
      </c>
      <c r="V1053" s="95" t="s">
        <v>31</v>
      </c>
    </row>
    <row r="1054" spans="1:22" ht="15.75" x14ac:dyDescent="0.3">
      <c r="A1054" s="95" t="s">
        <v>370</v>
      </c>
      <c r="B1054" s="95" t="s">
        <v>2032</v>
      </c>
      <c r="C1054" s="95" t="s">
        <v>1879</v>
      </c>
      <c r="D1054" s="95" t="s">
        <v>1880</v>
      </c>
      <c r="E1054" s="95" t="s">
        <v>2038</v>
      </c>
      <c r="F1054" s="95" t="s">
        <v>2070</v>
      </c>
      <c r="G1054" s="95" t="s">
        <v>31</v>
      </c>
      <c r="H1054" s="95" t="s">
        <v>1883</v>
      </c>
      <c r="I1054" s="95" t="s">
        <v>1880</v>
      </c>
      <c r="J1054" s="95" t="s">
        <v>1884</v>
      </c>
      <c r="K1054" s="95" t="s">
        <v>1885</v>
      </c>
      <c r="L1054" s="96">
        <v>5.04</v>
      </c>
      <c r="M1054" s="95" t="s">
        <v>1886</v>
      </c>
      <c r="N1054" s="95" t="s">
        <v>2260</v>
      </c>
      <c r="O1054" s="95" t="s">
        <v>31</v>
      </c>
      <c r="P1054" s="95" t="s">
        <v>2072</v>
      </c>
      <c r="Q1054" s="95" t="s">
        <v>31</v>
      </c>
      <c r="R1054" s="95" t="s">
        <v>2261</v>
      </c>
      <c r="S1054" s="93">
        <v>42582</v>
      </c>
      <c r="T1054" s="93">
        <v>42582</v>
      </c>
      <c r="U1054" s="95" t="s">
        <v>2061</v>
      </c>
      <c r="V1054" s="95" t="s">
        <v>31</v>
      </c>
    </row>
    <row r="1055" spans="1:22" ht="15.75" x14ac:dyDescent="0.3">
      <c r="A1055" s="95" t="s">
        <v>370</v>
      </c>
      <c r="B1055" s="95" t="s">
        <v>2032</v>
      </c>
      <c r="C1055" s="95" t="s">
        <v>1879</v>
      </c>
      <c r="D1055" s="95" t="s">
        <v>1880</v>
      </c>
      <c r="E1055" s="95" t="s">
        <v>2038</v>
      </c>
      <c r="F1055" s="95" t="s">
        <v>2070</v>
      </c>
      <c r="G1055" s="95" t="s">
        <v>31</v>
      </c>
      <c r="H1055" s="95" t="s">
        <v>1883</v>
      </c>
      <c r="I1055" s="95" t="s">
        <v>1880</v>
      </c>
      <c r="J1055" s="95" t="s">
        <v>1884</v>
      </c>
      <c r="K1055" s="95" t="s">
        <v>1885</v>
      </c>
      <c r="L1055" s="96">
        <v>3548.9</v>
      </c>
      <c r="M1055" s="95" t="s">
        <v>1886</v>
      </c>
      <c r="N1055" s="95" t="s">
        <v>2260</v>
      </c>
      <c r="O1055" s="95" t="s">
        <v>31</v>
      </c>
      <c r="P1055" s="95" t="s">
        <v>2072</v>
      </c>
      <c r="Q1055" s="95" t="s">
        <v>31</v>
      </c>
      <c r="R1055" s="95" t="s">
        <v>2261</v>
      </c>
      <c r="S1055" s="93">
        <v>42613</v>
      </c>
      <c r="T1055" s="93">
        <v>42613</v>
      </c>
      <c r="U1055" s="95" t="s">
        <v>2061</v>
      </c>
      <c r="V1055" s="95" t="s">
        <v>31</v>
      </c>
    </row>
    <row r="1056" spans="1:22" ht="15.75" x14ac:dyDescent="0.3">
      <c r="A1056" s="95" t="s">
        <v>370</v>
      </c>
      <c r="B1056" s="95" t="s">
        <v>2032</v>
      </c>
      <c r="C1056" s="95" t="s">
        <v>1879</v>
      </c>
      <c r="D1056" s="95" t="s">
        <v>1880</v>
      </c>
      <c r="E1056" s="95" t="s">
        <v>2038</v>
      </c>
      <c r="F1056" s="95" t="s">
        <v>2123</v>
      </c>
      <c r="G1056" s="95" t="s">
        <v>31</v>
      </c>
      <c r="H1056" s="95" t="s">
        <v>1883</v>
      </c>
      <c r="I1056" s="95" t="s">
        <v>1880</v>
      </c>
      <c r="J1056" s="95" t="s">
        <v>1884</v>
      </c>
      <c r="K1056" s="95" t="s">
        <v>1885</v>
      </c>
      <c r="L1056" s="97">
        <v>25.24</v>
      </c>
      <c r="M1056" s="95" t="s">
        <v>1886</v>
      </c>
      <c r="N1056" s="95" t="s">
        <v>2150</v>
      </c>
      <c r="O1056" s="95" t="s">
        <v>31</v>
      </c>
      <c r="P1056" s="95" t="s">
        <v>2125</v>
      </c>
      <c r="Q1056" s="95" t="s">
        <v>31</v>
      </c>
      <c r="R1056" s="95" t="s">
        <v>2151</v>
      </c>
      <c r="S1056" s="93">
        <v>42978</v>
      </c>
      <c r="T1056" s="93">
        <v>42978</v>
      </c>
      <c r="U1056" s="95" t="s">
        <v>2043</v>
      </c>
      <c r="V1056" s="95" t="s">
        <v>31</v>
      </c>
    </row>
    <row r="1057" spans="1:22" ht="15.75" x14ac:dyDescent="0.3">
      <c r="A1057" s="95" t="s">
        <v>370</v>
      </c>
      <c r="B1057" s="95" t="s">
        <v>2032</v>
      </c>
      <c r="C1057" s="95" t="s">
        <v>1879</v>
      </c>
      <c r="D1057" s="95" t="s">
        <v>1880</v>
      </c>
      <c r="E1057" s="95" t="s">
        <v>2038</v>
      </c>
      <c r="F1057" s="95" t="s">
        <v>2070</v>
      </c>
      <c r="G1057" s="95" t="s">
        <v>31</v>
      </c>
      <c r="H1057" s="95" t="s">
        <v>1883</v>
      </c>
      <c r="I1057" s="95" t="s">
        <v>1880</v>
      </c>
      <c r="J1057" s="95" t="s">
        <v>1884</v>
      </c>
      <c r="K1057" s="95" t="s">
        <v>1885</v>
      </c>
      <c r="L1057" s="97">
        <v>24.76</v>
      </c>
      <c r="M1057" s="95" t="s">
        <v>1886</v>
      </c>
      <c r="N1057" s="95" t="s">
        <v>2364</v>
      </c>
      <c r="O1057" s="95" t="s">
        <v>31</v>
      </c>
      <c r="P1057" s="95" t="s">
        <v>2072</v>
      </c>
      <c r="Q1057" s="95" t="s">
        <v>31</v>
      </c>
      <c r="R1057" s="95" t="s">
        <v>2365</v>
      </c>
      <c r="S1057" s="93">
        <v>42704</v>
      </c>
      <c r="T1057" s="93">
        <v>42704</v>
      </c>
      <c r="U1057" s="95" t="s">
        <v>2061</v>
      </c>
      <c r="V1057" s="95" t="s">
        <v>31</v>
      </c>
    </row>
    <row r="1058" spans="1:22" ht="15.75" x14ac:dyDescent="0.3">
      <c r="A1058" s="95" t="s">
        <v>370</v>
      </c>
      <c r="B1058" s="95" t="s">
        <v>2032</v>
      </c>
      <c r="C1058" s="95" t="s">
        <v>1879</v>
      </c>
      <c r="D1058" s="95" t="s">
        <v>1880</v>
      </c>
      <c r="E1058" s="95" t="s">
        <v>2038</v>
      </c>
      <c r="F1058" s="95" t="s">
        <v>2123</v>
      </c>
      <c r="G1058" s="95" t="s">
        <v>31</v>
      </c>
      <c r="H1058" s="95" t="s">
        <v>1883</v>
      </c>
      <c r="I1058" s="95" t="s">
        <v>1880</v>
      </c>
      <c r="J1058" s="95" t="s">
        <v>1884</v>
      </c>
      <c r="K1058" s="95" t="s">
        <v>1885</v>
      </c>
      <c r="L1058" s="97">
        <v>23.78</v>
      </c>
      <c r="M1058" s="95" t="s">
        <v>1886</v>
      </c>
      <c r="N1058" s="95" t="s">
        <v>2146</v>
      </c>
      <c r="O1058" s="95" t="s">
        <v>31</v>
      </c>
      <c r="P1058" s="95" t="s">
        <v>2125</v>
      </c>
      <c r="Q1058" s="95" t="s">
        <v>31</v>
      </c>
      <c r="R1058" s="95" t="s">
        <v>2147</v>
      </c>
      <c r="S1058" s="93">
        <v>43008</v>
      </c>
      <c r="T1058" s="93">
        <v>43008</v>
      </c>
      <c r="U1058" s="95" t="s">
        <v>2043</v>
      </c>
      <c r="V1058" s="95" t="s">
        <v>31</v>
      </c>
    </row>
    <row r="1059" spans="1:22" ht="15.75" x14ac:dyDescent="0.3">
      <c r="A1059" s="95" t="s">
        <v>370</v>
      </c>
      <c r="B1059" s="95" t="s">
        <v>2032</v>
      </c>
      <c r="C1059" s="95" t="s">
        <v>1879</v>
      </c>
      <c r="D1059" s="95" t="s">
        <v>1880</v>
      </c>
      <c r="E1059" s="95" t="s">
        <v>2038</v>
      </c>
      <c r="F1059" s="95" t="s">
        <v>2123</v>
      </c>
      <c r="G1059" s="95" t="s">
        <v>31</v>
      </c>
      <c r="H1059" s="95" t="s">
        <v>1883</v>
      </c>
      <c r="I1059" s="95" t="s">
        <v>1880</v>
      </c>
      <c r="J1059" s="95" t="s">
        <v>1884</v>
      </c>
      <c r="K1059" s="95" t="s">
        <v>1885</v>
      </c>
      <c r="L1059" s="97">
        <v>23.78</v>
      </c>
      <c r="M1059" s="95" t="s">
        <v>1886</v>
      </c>
      <c r="N1059" s="95" t="s">
        <v>2148</v>
      </c>
      <c r="O1059" s="95" t="s">
        <v>31</v>
      </c>
      <c r="P1059" s="95" t="s">
        <v>2125</v>
      </c>
      <c r="Q1059" s="95" t="s">
        <v>31</v>
      </c>
      <c r="R1059" s="95" t="s">
        <v>2149</v>
      </c>
      <c r="S1059" s="93">
        <v>43008</v>
      </c>
      <c r="T1059" s="93">
        <v>43008</v>
      </c>
      <c r="U1059" s="95" t="s">
        <v>2043</v>
      </c>
      <c r="V1059" s="95" t="s">
        <v>31</v>
      </c>
    </row>
    <row r="1060" spans="1:22" ht="15.75" x14ac:dyDescent="0.3">
      <c r="A1060" s="95" t="s">
        <v>370</v>
      </c>
      <c r="B1060" s="95" t="s">
        <v>2032</v>
      </c>
      <c r="C1060" s="95" t="s">
        <v>1879</v>
      </c>
      <c r="D1060" s="95" t="s">
        <v>1880</v>
      </c>
      <c r="E1060" s="95" t="s">
        <v>2038</v>
      </c>
      <c r="F1060" s="95" t="s">
        <v>2123</v>
      </c>
      <c r="G1060" s="95" t="s">
        <v>31</v>
      </c>
      <c r="H1060" s="95" t="s">
        <v>1883</v>
      </c>
      <c r="I1060" s="95" t="s">
        <v>1880</v>
      </c>
      <c r="J1060" s="95" t="s">
        <v>1884</v>
      </c>
      <c r="K1060" s="95" t="s">
        <v>1885</v>
      </c>
      <c r="L1060" s="97">
        <v>23.78</v>
      </c>
      <c r="M1060" s="95" t="s">
        <v>1886</v>
      </c>
      <c r="N1060" s="95" t="s">
        <v>2150</v>
      </c>
      <c r="O1060" s="95" t="s">
        <v>31</v>
      </c>
      <c r="P1060" s="95" t="s">
        <v>2125</v>
      </c>
      <c r="Q1060" s="95" t="s">
        <v>31</v>
      </c>
      <c r="R1060" s="95" t="s">
        <v>2151</v>
      </c>
      <c r="S1060" s="93">
        <v>43008</v>
      </c>
      <c r="T1060" s="93">
        <v>43008</v>
      </c>
      <c r="U1060" s="95" t="s">
        <v>2043</v>
      </c>
      <c r="V1060" s="95" t="s">
        <v>31</v>
      </c>
    </row>
    <row r="1061" spans="1:22" ht="15.75" x14ac:dyDescent="0.3">
      <c r="A1061" s="95" t="s">
        <v>370</v>
      </c>
      <c r="B1061" s="95" t="s">
        <v>2032</v>
      </c>
      <c r="C1061" s="95" t="s">
        <v>1879</v>
      </c>
      <c r="D1061" s="95" t="s">
        <v>1880</v>
      </c>
      <c r="E1061" s="95" t="s">
        <v>2038</v>
      </c>
      <c r="F1061" s="95" t="s">
        <v>2062</v>
      </c>
      <c r="G1061" s="95" t="s">
        <v>31</v>
      </c>
      <c r="H1061" s="95" t="s">
        <v>1883</v>
      </c>
      <c r="I1061" s="95" t="s">
        <v>1880</v>
      </c>
      <c r="J1061" s="95" t="s">
        <v>1884</v>
      </c>
      <c r="K1061" s="95" t="s">
        <v>1885</v>
      </c>
      <c r="L1061" s="97">
        <v>22.99</v>
      </c>
      <c r="M1061" s="95" t="s">
        <v>1886</v>
      </c>
      <c r="N1061" s="95" t="s">
        <v>2152</v>
      </c>
      <c r="O1061" s="95" t="s">
        <v>31</v>
      </c>
      <c r="P1061" s="95" t="s">
        <v>2064</v>
      </c>
      <c r="Q1061" s="95" t="s">
        <v>31</v>
      </c>
      <c r="R1061" s="95" t="s">
        <v>2153</v>
      </c>
      <c r="S1061" s="93">
        <v>42978</v>
      </c>
      <c r="T1061" s="93">
        <v>42978</v>
      </c>
      <c r="U1061" s="95" t="s">
        <v>2043</v>
      </c>
      <c r="V1061" s="95" t="s">
        <v>31</v>
      </c>
    </row>
    <row r="1062" spans="1:22" ht="15.75" x14ac:dyDescent="0.3">
      <c r="A1062" s="95" t="s">
        <v>370</v>
      </c>
      <c r="B1062" s="95" t="s">
        <v>2032</v>
      </c>
      <c r="C1062" s="95" t="s">
        <v>1879</v>
      </c>
      <c r="D1062" s="95" t="s">
        <v>1880</v>
      </c>
      <c r="E1062" s="95" t="s">
        <v>2038</v>
      </c>
      <c r="F1062" s="95" t="s">
        <v>2070</v>
      </c>
      <c r="G1062" s="95" t="s">
        <v>31</v>
      </c>
      <c r="H1062" s="95" t="s">
        <v>1883</v>
      </c>
      <c r="I1062" s="95" t="s">
        <v>1880</v>
      </c>
      <c r="J1062" s="95" t="s">
        <v>1884</v>
      </c>
      <c r="K1062" s="95" t="s">
        <v>1885</v>
      </c>
      <c r="L1062" s="96">
        <v>94683.85</v>
      </c>
      <c r="M1062" s="95" t="s">
        <v>1886</v>
      </c>
      <c r="N1062" s="95" t="s">
        <v>2284</v>
      </c>
      <c r="O1062" s="95" t="s">
        <v>31</v>
      </c>
      <c r="P1062" s="95" t="s">
        <v>2072</v>
      </c>
      <c r="Q1062" s="95" t="s">
        <v>31</v>
      </c>
      <c r="R1062" s="95" t="s">
        <v>2285</v>
      </c>
      <c r="S1062" s="93">
        <v>42490</v>
      </c>
      <c r="T1062" s="93">
        <v>42490</v>
      </c>
      <c r="U1062" s="95" t="s">
        <v>2061</v>
      </c>
      <c r="V1062" s="95" t="s">
        <v>31</v>
      </c>
    </row>
    <row r="1063" spans="1:22" ht="15.75" x14ac:dyDescent="0.3">
      <c r="A1063" s="95" t="s">
        <v>370</v>
      </c>
      <c r="B1063" s="95" t="s">
        <v>2032</v>
      </c>
      <c r="C1063" s="95" t="s">
        <v>1879</v>
      </c>
      <c r="D1063" s="95" t="s">
        <v>1880</v>
      </c>
      <c r="E1063" s="95" t="s">
        <v>2038</v>
      </c>
      <c r="F1063" s="95" t="s">
        <v>2070</v>
      </c>
      <c r="G1063" s="95" t="s">
        <v>31</v>
      </c>
      <c r="H1063" s="95" t="s">
        <v>1883</v>
      </c>
      <c r="I1063" s="95" t="s">
        <v>1880</v>
      </c>
      <c r="J1063" s="95" t="s">
        <v>1884</v>
      </c>
      <c r="K1063" s="95" t="s">
        <v>1885</v>
      </c>
      <c r="L1063" s="96">
        <v>245.57</v>
      </c>
      <c r="M1063" s="95" t="s">
        <v>1886</v>
      </c>
      <c r="N1063" s="95" t="s">
        <v>2284</v>
      </c>
      <c r="O1063" s="95" t="s">
        <v>31</v>
      </c>
      <c r="P1063" s="95" t="s">
        <v>2072</v>
      </c>
      <c r="Q1063" s="95" t="s">
        <v>31</v>
      </c>
      <c r="R1063" s="95" t="s">
        <v>2285</v>
      </c>
      <c r="S1063" s="93">
        <v>42521</v>
      </c>
      <c r="T1063" s="93">
        <v>42521</v>
      </c>
      <c r="U1063" s="95" t="s">
        <v>2061</v>
      </c>
      <c r="V1063" s="95" t="s">
        <v>31</v>
      </c>
    </row>
    <row r="1064" spans="1:22" ht="15.75" x14ac:dyDescent="0.3">
      <c r="A1064" s="95" t="s">
        <v>370</v>
      </c>
      <c r="B1064" s="95" t="s">
        <v>2032</v>
      </c>
      <c r="C1064" s="95" t="s">
        <v>1879</v>
      </c>
      <c r="D1064" s="95" t="s">
        <v>1880</v>
      </c>
      <c r="E1064" s="95" t="s">
        <v>2038</v>
      </c>
      <c r="F1064" s="95" t="s">
        <v>2070</v>
      </c>
      <c r="G1064" s="95" t="s">
        <v>31</v>
      </c>
      <c r="H1064" s="95" t="s">
        <v>1883</v>
      </c>
      <c r="I1064" s="95" t="s">
        <v>1880</v>
      </c>
      <c r="J1064" s="95" t="s">
        <v>1884</v>
      </c>
      <c r="K1064" s="95" t="s">
        <v>1885</v>
      </c>
      <c r="L1064" s="96">
        <v>626.44000000000005</v>
      </c>
      <c r="M1064" s="95" t="s">
        <v>1886</v>
      </c>
      <c r="N1064" s="95" t="s">
        <v>2284</v>
      </c>
      <c r="O1064" s="95" t="s">
        <v>31</v>
      </c>
      <c r="P1064" s="95" t="s">
        <v>2072</v>
      </c>
      <c r="Q1064" s="95" t="s">
        <v>31</v>
      </c>
      <c r="R1064" s="95" t="s">
        <v>2285</v>
      </c>
      <c r="S1064" s="93">
        <v>42551</v>
      </c>
      <c r="T1064" s="93">
        <v>42551</v>
      </c>
      <c r="U1064" s="95" t="s">
        <v>2061</v>
      </c>
      <c r="V1064" s="95" t="s">
        <v>31</v>
      </c>
    </row>
    <row r="1065" spans="1:22" ht="15.75" x14ac:dyDescent="0.3">
      <c r="A1065" s="95" t="s">
        <v>370</v>
      </c>
      <c r="B1065" s="95" t="s">
        <v>2032</v>
      </c>
      <c r="C1065" s="95" t="s">
        <v>1879</v>
      </c>
      <c r="D1065" s="95" t="s">
        <v>1880</v>
      </c>
      <c r="E1065" s="95" t="s">
        <v>2038</v>
      </c>
      <c r="F1065" s="95" t="s">
        <v>2070</v>
      </c>
      <c r="G1065" s="95" t="s">
        <v>31</v>
      </c>
      <c r="H1065" s="95" t="s">
        <v>1883</v>
      </c>
      <c r="I1065" s="95" t="s">
        <v>1880</v>
      </c>
      <c r="J1065" s="95" t="s">
        <v>1884</v>
      </c>
      <c r="K1065" s="95" t="s">
        <v>1885</v>
      </c>
      <c r="L1065" s="96">
        <v>3.38</v>
      </c>
      <c r="M1065" s="95" t="s">
        <v>1886</v>
      </c>
      <c r="N1065" s="95" t="s">
        <v>2284</v>
      </c>
      <c r="O1065" s="95" t="s">
        <v>31</v>
      </c>
      <c r="P1065" s="95" t="s">
        <v>2072</v>
      </c>
      <c r="Q1065" s="95" t="s">
        <v>31</v>
      </c>
      <c r="R1065" s="95" t="s">
        <v>2285</v>
      </c>
      <c r="S1065" s="93">
        <v>42582</v>
      </c>
      <c r="T1065" s="93">
        <v>42582</v>
      </c>
      <c r="U1065" s="95" t="s">
        <v>2061</v>
      </c>
      <c r="V1065" s="95" t="s">
        <v>31</v>
      </c>
    </row>
    <row r="1066" spans="1:22" ht="15.75" x14ac:dyDescent="0.3">
      <c r="A1066" s="95" t="s">
        <v>370</v>
      </c>
      <c r="B1066" s="95" t="s">
        <v>2032</v>
      </c>
      <c r="C1066" s="95" t="s">
        <v>1879</v>
      </c>
      <c r="D1066" s="95" t="s">
        <v>1880</v>
      </c>
      <c r="E1066" s="95" t="s">
        <v>2038</v>
      </c>
      <c r="F1066" s="95" t="s">
        <v>2070</v>
      </c>
      <c r="G1066" s="95" t="s">
        <v>31</v>
      </c>
      <c r="H1066" s="95" t="s">
        <v>1883</v>
      </c>
      <c r="I1066" s="95" t="s">
        <v>1880</v>
      </c>
      <c r="J1066" s="95" t="s">
        <v>1884</v>
      </c>
      <c r="K1066" s="95" t="s">
        <v>1885</v>
      </c>
      <c r="L1066" s="96">
        <v>2379.86</v>
      </c>
      <c r="M1066" s="95" t="s">
        <v>1886</v>
      </c>
      <c r="N1066" s="95" t="s">
        <v>2284</v>
      </c>
      <c r="O1066" s="95" t="s">
        <v>31</v>
      </c>
      <c r="P1066" s="95" t="s">
        <v>2072</v>
      </c>
      <c r="Q1066" s="95" t="s">
        <v>31</v>
      </c>
      <c r="R1066" s="95" t="s">
        <v>2285</v>
      </c>
      <c r="S1066" s="93">
        <v>42613</v>
      </c>
      <c r="T1066" s="93">
        <v>42613</v>
      </c>
      <c r="U1066" s="95" t="s">
        <v>2061</v>
      </c>
      <c r="V1066" s="95" t="s">
        <v>31</v>
      </c>
    </row>
    <row r="1067" spans="1:22" ht="15.75" x14ac:dyDescent="0.3">
      <c r="A1067" s="95" t="s">
        <v>370</v>
      </c>
      <c r="B1067" s="95" t="s">
        <v>2032</v>
      </c>
      <c r="C1067" s="95" t="s">
        <v>1879</v>
      </c>
      <c r="D1067" s="95" t="s">
        <v>1880</v>
      </c>
      <c r="E1067" s="95" t="s">
        <v>2038</v>
      </c>
      <c r="F1067" s="95" t="s">
        <v>2062</v>
      </c>
      <c r="G1067" s="95" t="s">
        <v>31</v>
      </c>
      <c r="H1067" s="95" t="s">
        <v>1883</v>
      </c>
      <c r="I1067" s="95" t="s">
        <v>1880</v>
      </c>
      <c r="J1067" s="95" t="s">
        <v>1884</v>
      </c>
      <c r="K1067" s="95" t="s">
        <v>1885</v>
      </c>
      <c r="L1067" s="97">
        <v>22.99</v>
      </c>
      <c r="M1067" s="95" t="s">
        <v>1886</v>
      </c>
      <c r="N1067" s="95" t="s">
        <v>2154</v>
      </c>
      <c r="O1067" s="95" t="s">
        <v>31</v>
      </c>
      <c r="P1067" s="95" t="s">
        <v>2064</v>
      </c>
      <c r="Q1067" s="95" t="s">
        <v>31</v>
      </c>
      <c r="R1067" s="95" t="s">
        <v>2155</v>
      </c>
      <c r="S1067" s="93">
        <v>42978</v>
      </c>
      <c r="T1067" s="93">
        <v>42978</v>
      </c>
      <c r="U1067" s="95" t="s">
        <v>2043</v>
      </c>
      <c r="V1067" s="95" t="s">
        <v>31</v>
      </c>
    </row>
    <row r="1068" spans="1:22" ht="15.75" x14ac:dyDescent="0.3">
      <c r="A1068" s="95" t="s">
        <v>370</v>
      </c>
      <c r="B1068" s="95" t="s">
        <v>2032</v>
      </c>
      <c r="C1068" s="95" t="s">
        <v>1879</v>
      </c>
      <c r="D1068" s="95" t="s">
        <v>1880</v>
      </c>
      <c r="E1068" s="95" t="s">
        <v>2038</v>
      </c>
      <c r="F1068" s="95" t="s">
        <v>2062</v>
      </c>
      <c r="G1068" s="95" t="s">
        <v>31</v>
      </c>
      <c r="H1068" s="95" t="s">
        <v>1883</v>
      </c>
      <c r="I1068" s="95" t="s">
        <v>1880</v>
      </c>
      <c r="J1068" s="95" t="s">
        <v>1884</v>
      </c>
      <c r="K1068" s="95" t="s">
        <v>1885</v>
      </c>
      <c r="L1068" s="97">
        <v>22.99</v>
      </c>
      <c r="M1068" s="95" t="s">
        <v>1886</v>
      </c>
      <c r="N1068" s="95" t="s">
        <v>2156</v>
      </c>
      <c r="O1068" s="95" t="s">
        <v>31</v>
      </c>
      <c r="P1068" s="95" t="s">
        <v>2064</v>
      </c>
      <c r="Q1068" s="95" t="s">
        <v>31</v>
      </c>
      <c r="R1068" s="95" t="s">
        <v>2157</v>
      </c>
      <c r="S1068" s="93">
        <v>42978</v>
      </c>
      <c r="T1068" s="93">
        <v>42978</v>
      </c>
      <c r="U1068" s="95" t="s">
        <v>2043</v>
      </c>
      <c r="V1068" s="95" t="s">
        <v>31</v>
      </c>
    </row>
    <row r="1069" spans="1:22" ht="15.75" x14ac:dyDescent="0.3">
      <c r="A1069" s="95" t="s">
        <v>370</v>
      </c>
      <c r="B1069" s="95" t="s">
        <v>2032</v>
      </c>
      <c r="C1069" s="95" t="s">
        <v>1879</v>
      </c>
      <c r="D1069" s="95" t="s">
        <v>1880</v>
      </c>
      <c r="E1069" s="95" t="s">
        <v>1945</v>
      </c>
      <c r="F1069" s="95" t="s">
        <v>2158</v>
      </c>
      <c r="G1069" s="95" t="s">
        <v>31</v>
      </c>
      <c r="H1069" s="95" t="s">
        <v>1883</v>
      </c>
      <c r="I1069" s="95" t="s">
        <v>1880</v>
      </c>
      <c r="J1069" s="95" t="s">
        <v>1884</v>
      </c>
      <c r="K1069" s="95" t="s">
        <v>1885</v>
      </c>
      <c r="L1069" s="97">
        <v>22.17</v>
      </c>
      <c r="M1069" s="95" t="s">
        <v>1886</v>
      </c>
      <c r="N1069" s="95" t="s">
        <v>2159</v>
      </c>
      <c r="O1069" s="95" t="s">
        <v>31</v>
      </c>
      <c r="P1069" s="95" t="s">
        <v>2160</v>
      </c>
      <c r="Q1069" s="95" t="s">
        <v>31</v>
      </c>
      <c r="R1069" s="95" t="s">
        <v>2161</v>
      </c>
      <c r="S1069" s="93">
        <v>42978</v>
      </c>
      <c r="T1069" s="93">
        <v>42978</v>
      </c>
      <c r="U1069" s="95" t="s">
        <v>2043</v>
      </c>
      <c r="V1069" s="95" t="s">
        <v>31</v>
      </c>
    </row>
    <row r="1070" spans="1:22" ht="15.75" x14ac:dyDescent="0.3">
      <c r="A1070" s="95" t="s">
        <v>370</v>
      </c>
      <c r="B1070" s="95" t="s">
        <v>2032</v>
      </c>
      <c r="C1070" s="95" t="s">
        <v>1879</v>
      </c>
      <c r="D1070" s="95" t="s">
        <v>1880</v>
      </c>
      <c r="E1070" s="95" t="s">
        <v>1945</v>
      </c>
      <c r="F1070" s="95" t="s">
        <v>2158</v>
      </c>
      <c r="G1070" s="95" t="s">
        <v>31</v>
      </c>
      <c r="H1070" s="95" t="s">
        <v>1883</v>
      </c>
      <c r="I1070" s="95" t="s">
        <v>1880</v>
      </c>
      <c r="J1070" s="95" t="s">
        <v>1884</v>
      </c>
      <c r="K1070" s="95" t="s">
        <v>1885</v>
      </c>
      <c r="L1070" s="97">
        <v>22.17</v>
      </c>
      <c r="M1070" s="95" t="s">
        <v>1886</v>
      </c>
      <c r="N1070" s="95" t="s">
        <v>2162</v>
      </c>
      <c r="O1070" s="95" t="s">
        <v>31</v>
      </c>
      <c r="P1070" s="95" t="s">
        <v>2160</v>
      </c>
      <c r="Q1070" s="95" t="s">
        <v>31</v>
      </c>
      <c r="R1070" s="95" t="s">
        <v>2163</v>
      </c>
      <c r="S1070" s="93">
        <v>42978</v>
      </c>
      <c r="T1070" s="93">
        <v>42978</v>
      </c>
      <c r="U1070" s="95" t="s">
        <v>2043</v>
      </c>
      <c r="V1070" s="95" t="s">
        <v>31</v>
      </c>
    </row>
    <row r="1071" spans="1:22" ht="15.75" x14ac:dyDescent="0.3">
      <c r="A1071" s="95" t="s">
        <v>370</v>
      </c>
      <c r="B1071" s="95" t="s">
        <v>2032</v>
      </c>
      <c r="C1071" s="95" t="s">
        <v>1879</v>
      </c>
      <c r="D1071" s="95" t="s">
        <v>1880</v>
      </c>
      <c r="E1071" s="95" t="s">
        <v>2038</v>
      </c>
      <c r="F1071" s="95" t="s">
        <v>2070</v>
      </c>
      <c r="G1071" s="95" t="s">
        <v>31</v>
      </c>
      <c r="H1071" s="95" t="s">
        <v>1883</v>
      </c>
      <c r="I1071" s="95" t="s">
        <v>1880</v>
      </c>
      <c r="J1071" s="95" t="s">
        <v>1884</v>
      </c>
      <c r="K1071" s="95" t="s">
        <v>1885</v>
      </c>
      <c r="L1071" s="97">
        <v>21.76</v>
      </c>
      <c r="M1071" s="95" t="s">
        <v>1886</v>
      </c>
      <c r="N1071" s="95" t="s">
        <v>2243</v>
      </c>
      <c r="O1071" s="95" t="s">
        <v>31</v>
      </c>
      <c r="P1071" s="95" t="s">
        <v>2072</v>
      </c>
      <c r="Q1071" s="95" t="s">
        <v>31</v>
      </c>
      <c r="R1071" s="95" t="s">
        <v>2244</v>
      </c>
      <c r="S1071" s="93">
        <v>42825</v>
      </c>
      <c r="T1071" s="93">
        <v>42825</v>
      </c>
      <c r="U1071" s="95" t="s">
        <v>2061</v>
      </c>
      <c r="V1071" s="95" t="s">
        <v>31</v>
      </c>
    </row>
    <row r="1072" spans="1:22" ht="15.75" x14ac:dyDescent="0.3">
      <c r="A1072" s="95" t="s">
        <v>370</v>
      </c>
      <c r="B1072" s="95" t="s">
        <v>2032</v>
      </c>
      <c r="C1072" s="95" t="s">
        <v>1879</v>
      </c>
      <c r="D1072" s="95" t="s">
        <v>1880</v>
      </c>
      <c r="E1072" s="95" t="s">
        <v>2038</v>
      </c>
      <c r="F1072" s="95" t="s">
        <v>2062</v>
      </c>
      <c r="G1072" s="95" t="s">
        <v>31</v>
      </c>
      <c r="H1072" s="95" t="s">
        <v>1883</v>
      </c>
      <c r="I1072" s="95" t="s">
        <v>1880</v>
      </c>
      <c r="J1072" s="95" t="s">
        <v>1884</v>
      </c>
      <c r="K1072" s="95" t="s">
        <v>1885</v>
      </c>
      <c r="L1072" s="97">
        <v>21.67</v>
      </c>
      <c r="M1072" s="95" t="s">
        <v>1886</v>
      </c>
      <c r="N1072" s="95" t="s">
        <v>2152</v>
      </c>
      <c r="O1072" s="95" t="s">
        <v>31</v>
      </c>
      <c r="P1072" s="95" t="s">
        <v>2064</v>
      </c>
      <c r="Q1072" s="95" t="s">
        <v>31</v>
      </c>
      <c r="R1072" s="95" t="s">
        <v>2153</v>
      </c>
      <c r="S1072" s="93">
        <v>43008</v>
      </c>
      <c r="T1072" s="93">
        <v>43008</v>
      </c>
      <c r="U1072" s="95" t="s">
        <v>2043</v>
      </c>
      <c r="V1072" s="95" t="s">
        <v>31</v>
      </c>
    </row>
    <row r="1073" spans="1:22" ht="15.75" x14ac:dyDescent="0.3">
      <c r="A1073" s="95" t="s">
        <v>370</v>
      </c>
      <c r="B1073" s="95" t="s">
        <v>2032</v>
      </c>
      <c r="C1073" s="95" t="s">
        <v>1879</v>
      </c>
      <c r="D1073" s="95" t="s">
        <v>1880</v>
      </c>
      <c r="E1073" s="95" t="s">
        <v>2038</v>
      </c>
      <c r="F1073" s="95" t="s">
        <v>2070</v>
      </c>
      <c r="G1073" s="95" t="s">
        <v>31</v>
      </c>
      <c r="H1073" s="95" t="s">
        <v>1883</v>
      </c>
      <c r="I1073" s="95" t="s">
        <v>1880</v>
      </c>
      <c r="J1073" s="95" t="s">
        <v>1884</v>
      </c>
      <c r="K1073" s="95" t="s">
        <v>1885</v>
      </c>
      <c r="L1073" s="96">
        <v>3796.92</v>
      </c>
      <c r="M1073" s="95" t="s">
        <v>1886</v>
      </c>
      <c r="N1073" s="95" t="s">
        <v>2396</v>
      </c>
      <c r="O1073" s="95" t="s">
        <v>31</v>
      </c>
      <c r="P1073" s="95" t="s">
        <v>2072</v>
      </c>
      <c r="Q1073" s="95" t="s">
        <v>31</v>
      </c>
      <c r="R1073" s="95" t="s">
        <v>2397</v>
      </c>
      <c r="S1073" s="93">
        <v>42490</v>
      </c>
      <c r="T1073" s="93">
        <v>42490</v>
      </c>
      <c r="U1073" s="95" t="s">
        <v>2061</v>
      </c>
      <c r="V1073" s="95" t="s">
        <v>31</v>
      </c>
    </row>
    <row r="1074" spans="1:22" ht="15.75" x14ac:dyDescent="0.3">
      <c r="A1074" s="95" t="s">
        <v>370</v>
      </c>
      <c r="B1074" s="95" t="s">
        <v>2032</v>
      </c>
      <c r="C1074" s="95" t="s">
        <v>1879</v>
      </c>
      <c r="D1074" s="95" t="s">
        <v>1880</v>
      </c>
      <c r="E1074" s="95" t="s">
        <v>2038</v>
      </c>
      <c r="F1074" s="95" t="s">
        <v>2070</v>
      </c>
      <c r="G1074" s="95" t="s">
        <v>31</v>
      </c>
      <c r="H1074" s="95" t="s">
        <v>1883</v>
      </c>
      <c r="I1074" s="95" t="s">
        <v>1880</v>
      </c>
      <c r="J1074" s="95" t="s">
        <v>1884</v>
      </c>
      <c r="K1074" s="95" t="s">
        <v>1885</v>
      </c>
      <c r="L1074" s="96">
        <v>9.83</v>
      </c>
      <c r="M1074" s="95" t="s">
        <v>1886</v>
      </c>
      <c r="N1074" s="95" t="s">
        <v>2396</v>
      </c>
      <c r="O1074" s="95" t="s">
        <v>31</v>
      </c>
      <c r="P1074" s="95" t="s">
        <v>2072</v>
      </c>
      <c r="Q1074" s="95" t="s">
        <v>31</v>
      </c>
      <c r="R1074" s="95" t="s">
        <v>2397</v>
      </c>
      <c r="S1074" s="93">
        <v>42521</v>
      </c>
      <c r="T1074" s="93">
        <v>42521</v>
      </c>
      <c r="U1074" s="95" t="s">
        <v>2061</v>
      </c>
      <c r="V1074" s="95" t="s">
        <v>31</v>
      </c>
    </row>
    <row r="1075" spans="1:22" ht="15.75" x14ac:dyDescent="0.3">
      <c r="A1075" s="95" t="s">
        <v>370</v>
      </c>
      <c r="B1075" s="95" t="s">
        <v>2032</v>
      </c>
      <c r="C1075" s="95" t="s">
        <v>1879</v>
      </c>
      <c r="D1075" s="95" t="s">
        <v>1880</v>
      </c>
      <c r="E1075" s="95" t="s">
        <v>2038</v>
      </c>
      <c r="F1075" s="95" t="s">
        <v>2070</v>
      </c>
      <c r="G1075" s="95" t="s">
        <v>31</v>
      </c>
      <c r="H1075" s="95" t="s">
        <v>1883</v>
      </c>
      <c r="I1075" s="95" t="s">
        <v>1880</v>
      </c>
      <c r="J1075" s="95" t="s">
        <v>1884</v>
      </c>
      <c r="K1075" s="95" t="s">
        <v>1885</v>
      </c>
      <c r="L1075" s="96">
        <v>25.11</v>
      </c>
      <c r="M1075" s="95" t="s">
        <v>1886</v>
      </c>
      <c r="N1075" s="95" t="s">
        <v>2396</v>
      </c>
      <c r="O1075" s="95" t="s">
        <v>31</v>
      </c>
      <c r="P1075" s="95" t="s">
        <v>2072</v>
      </c>
      <c r="Q1075" s="95" t="s">
        <v>31</v>
      </c>
      <c r="R1075" s="95" t="s">
        <v>2397</v>
      </c>
      <c r="S1075" s="93">
        <v>42551</v>
      </c>
      <c r="T1075" s="93">
        <v>42551</v>
      </c>
      <c r="U1075" s="95" t="s">
        <v>2061</v>
      </c>
      <c r="V1075" s="95" t="s">
        <v>31</v>
      </c>
    </row>
    <row r="1076" spans="1:22" ht="15.75" x14ac:dyDescent="0.3">
      <c r="A1076" s="95" t="s">
        <v>370</v>
      </c>
      <c r="B1076" s="95" t="s">
        <v>2032</v>
      </c>
      <c r="C1076" s="95" t="s">
        <v>1879</v>
      </c>
      <c r="D1076" s="95" t="s">
        <v>1880</v>
      </c>
      <c r="E1076" s="95" t="s">
        <v>2038</v>
      </c>
      <c r="F1076" s="95" t="s">
        <v>2070</v>
      </c>
      <c r="G1076" s="95" t="s">
        <v>31</v>
      </c>
      <c r="H1076" s="95" t="s">
        <v>1883</v>
      </c>
      <c r="I1076" s="95" t="s">
        <v>1880</v>
      </c>
      <c r="J1076" s="95" t="s">
        <v>1884</v>
      </c>
      <c r="K1076" s="95" t="s">
        <v>1885</v>
      </c>
      <c r="L1076" s="96">
        <v>0.12</v>
      </c>
      <c r="M1076" s="95" t="s">
        <v>1886</v>
      </c>
      <c r="N1076" s="95" t="s">
        <v>2396</v>
      </c>
      <c r="O1076" s="95" t="s">
        <v>31</v>
      </c>
      <c r="P1076" s="95" t="s">
        <v>2072</v>
      </c>
      <c r="Q1076" s="95" t="s">
        <v>31</v>
      </c>
      <c r="R1076" s="95" t="s">
        <v>2397</v>
      </c>
      <c r="S1076" s="93">
        <v>42582</v>
      </c>
      <c r="T1076" s="93">
        <v>42582</v>
      </c>
      <c r="U1076" s="95" t="s">
        <v>2061</v>
      </c>
      <c r="V1076" s="95" t="s">
        <v>31</v>
      </c>
    </row>
    <row r="1077" spans="1:22" ht="15.75" x14ac:dyDescent="0.3">
      <c r="A1077" s="95" t="s">
        <v>370</v>
      </c>
      <c r="B1077" s="95" t="s">
        <v>2032</v>
      </c>
      <c r="C1077" s="95" t="s">
        <v>1879</v>
      </c>
      <c r="D1077" s="95" t="s">
        <v>1880</v>
      </c>
      <c r="E1077" s="95" t="s">
        <v>2038</v>
      </c>
      <c r="F1077" s="95" t="s">
        <v>2070</v>
      </c>
      <c r="G1077" s="95" t="s">
        <v>31</v>
      </c>
      <c r="H1077" s="95" t="s">
        <v>1883</v>
      </c>
      <c r="I1077" s="95" t="s">
        <v>1880</v>
      </c>
      <c r="J1077" s="95" t="s">
        <v>1884</v>
      </c>
      <c r="K1077" s="95" t="s">
        <v>1885</v>
      </c>
      <c r="L1077" s="96">
        <v>95.42</v>
      </c>
      <c r="M1077" s="95" t="s">
        <v>1886</v>
      </c>
      <c r="N1077" s="95" t="s">
        <v>2396</v>
      </c>
      <c r="O1077" s="95" t="s">
        <v>31</v>
      </c>
      <c r="P1077" s="95" t="s">
        <v>2072</v>
      </c>
      <c r="Q1077" s="95" t="s">
        <v>31</v>
      </c>
      <c r="R1077" s="95" t="s">
        <v>2397</v>
      </c>
      <c r="S1077" s="93">
        <v>42613</v>
      </c>
      <c r="T1077" s="93">
        <v>42613</v>
      </c>
      <c r="U1077" s="95" t="s">
        <v>2061</v>
      </c>
      <c r="V1077" s="95" t="s">
        <v>31</v>
      </c>
    </row>
    <row r="1078" spans="1:22" ht="15.75" x14ac:dyDescent="0.3">
      <c r="A1078" s="95" t="s">
        <v>370</v>
      </c>
      <c r="B1078" s="95" t="s">
        <v>2032</v>
      </c>
      <c r="C1078" s="95" t="s">
        <v>1879</v>
      </c>
      <c r="D1078" s="95" t="s">
        <v>1880</v>
      </c>
      <c r="E1078" s="95" t="s">
        <v>2038</v>
      </c>
      <c r="F1078" s="95" t="s">
        <v>2062</v>
      </c>
      <c r="G1078" s="95" t="s">
        <v>31</v>
      </c>
      <c r="H1078" s="95" t="s">
        <v>1883</v>
      </c>
      <c r="I1078" s="95" t="s">
        <v>1880</v>
      </c>
      <c r="J1078" s="95" t="s">
        <v>1884</v>
      </c>
      <c r="K1078" s="95" t="s">
        <v>1885</v>
      </c>
      <c r="L1078" s="97">
        <v>21.67</v>
      </c>
      <c r="M1078" s="95" t="s">
        <v>1886</v>
      </c>
      <c r="N1078" s="95" t="s">
        <v>2154</v>
      </c>
      <c r="O1078" s="95" t="s">
        <v>31</v>
      </c>
      <c r="P1078" s="95" t="s">
        <v>2064</v>
      </c>
      <c r="Q1078" s="95" t="s">
        <v>31</v>
      </c>
      <c r="R1078" s="95" t="s">
        <v>2155</v>
      </c>
      <c r="S1078" s="93">
        <v>43008</v>
      </c>
      <c r="T1078" s="93">
        <v>43008</v>
      </c>
      <c r="U1078" s="95" t="s">
        <v>2043</v>
      </c>
      <c r="V1078" s="95" t="s">
        <v>31</v>
      </c>
    </row>
    <row r="1079" spans="1:22" ht="15.75" x14ac:dyDescent="0.3">
      <c r="A1079" s="95" t="s">
        <v>370</v>
      </c>
      <c r="B1079" s="95" t="s">
        <v>2032</v>
      </c>
      <c r="C1079" s="95" t="s">
        <v>1879</v>
      </c>
      <c r="D1079" s="95" t="s">
        <v>1880</v>
      </c>
      <c r="E1079" s="95" t="s">
        <v>2038</v>
      </c>
      <c r="F1079" s="95" t="s">
        <v>2062</v>
      </c>
      <c r="G1079" s="95" t="s">
        <v>31</v>
      </c>
      <c r="H1079" s="95" t="s">
        <v>1883</v>
      </c>
      <c r="I1079" s="95" t="s">
        <v>1880</v>
      </c>
      <c r="J1079" s="95" t="s">
        <v>1884</v>
      </c>
      <c r="K1079" s="95" t="s">
        <v>1885</v>
      </c>
      <c r="L1079" s="97">
        <v>21.67</v>
      </c>
      <c r="M1079" s="95" t="s">
        <v>1886</v>
      </c>
      <c r="N1079" s="95" t="s">
        <v>2156</v>
      </c>
      <c r="O1079" s="95" t="s">
        <v>31</v>
      </c>
      <c r="P1079" s="95" t="s">
        <v>2064</v>
      </c>
      <c r="Q1079" s="95" t="s">
        <v>31</v>
      </c>
      <c r="R1079" s="95" t="s">
        <v>2157</v>
      </c>
      <c r="S1079" s="93">
        <v>43008</v>
      </c>
      <c r="T1079" s="93">
        <v>43008</v>
      </c>
      <c r="U1079" s="95" t="s">
        <v>2043</v>
      </c>
      <c r="V1079" s="95" t="s">
        <v>31</v>
      </c>
    </row>
    <row r="1080" spans="1:22" ht="15.75" x14ac:dyDescent="0.3">
      <c r="A1080" s="95" t="s">
        <v>370</v>
      </c>
      <c r="B1080" s="95" t="s">
        <v>2032</v>
      </c>
      <c r="C1080" s="95" t="s">
        <v>1879</v>
      </c>
      <c r="D1080" s="95" t="s">
        <v>1880</v>
      </c>
      <c r="E1080" s="95" t="s">
        <v>1881</v>
      </c>
      <c r="F1080" s="95" t="s">
        <v>1986</v>
      </c>
      <c r="G1080" s="95" t="s">
        <v>31</v>
      </c>
      <c r="H1080" s="95" t="s">
        <v>1883</v>
      </c>
      <c r="I1080" s="95" t="s">
        <v>1880</v>
      </c>
      <c r="J1080" s="95" t="s">
        <v>1884</v>
      </c>
      <c r="K1080" s="95" t="s">
        <v>1885</v>
      </c>
      <c r="L1080" s="97">
        <v>21.44</v>
      </c>
      <c r="M1080" s="95" t="s">
        <v>1886</v>
      </c>
      <c r="N1080" s="95" t="s">
        <v>31</v>
      </c>
      <c r="O1080" s="95" t="s">
        <v>31</v>
      </c>
      <c r="P1080" s="95" t="s">
        <v>2205</v>
      </c>
      <c r="Q1080" s="95" t="s">
        <v>31</v>
      </c>
      <c r="R1080" s="95" t="s">
        <v>2206</v>
      </c>
      <c r="S1080" s="93">
        <v>42886</v>
      </c>
      <c r="T1080" s="93">
        <v>42886</v>
      </c>
      <c r="U1080" s="95" t="s">
        <v>2043</v>
      </c>
      <c r="V1080" s="95" t="s">
        <v>31</v>
      </c>
    </row>
    <row r="1081" spans="1:22" ht="15.75" x14ac:dyDescent="0.3">
      <c r="A1081" s="95" t="s">
        <v>370</v>
      </c>
      <c r="B1081" s="95" t="s">
        <v>2032</v>
      </c>
      <c r="C1081" s="95" t="s">
        <v>1879</v>
      </c>
      <c r="D1081" s="95" t="s">
        <v>1880</v>
      </c>
      <c r="E1081" s="95" t="s">
        <v>1945</v>
      </c>
      <c r="F1081" s="95" t="s">
        <v>2158</v>
      </c>
      <c r="G1081" s="95" t="s">
        <v>31</v>
      </c>
      <c r="H1081" s="95" t="s">
        <v>1883</v>
      </c>
      <c r="I1081" s="95" t="s">
        <v>1880</v>
      </c>
      <c r="J1081" s="95" t="s">
        <v>1884</v>
      </c>
      <c r="K1081" s="95" t="s">
        <v>1885</v>
      </c>
      <c r="L1081" s="97">
        <v>20.9</v>
      </c>
      <c r="M1081" s="95" t="s">
        <v>1886</v>
      </c>
      <c r="N1081" s="95" t="s">
        <v>2159</v>
      </c>
      <c r="O1081" s="95" t="s">
        <v>31</v>
      </c>
      <c r="P1081" s="95" t="s">
        <v>2160</v>
      </c>
      <c r="Q1081" s="95" t="s">
        <v>31</v>
      </c>
      <c r="R1081" s="95" t="s">
        <v>2161</v>
      </c>
      <c r="S1081" s="93">
        <v>43008</v>
      </c>
      <c r="T1081" s="93">
        <v>43008</v>
      </c>
      <c r="U1081" s="95" t="s">
        <v>2043</v>
      </c>
      <c r="V1081" s="95" t="s">
        <v>31</v>
      </c>
    </row>
    <row r="1082" spans="1:22" ht="15.75" x14ac:dyDescent="0.3">
      <c r="A1082" s="95" t="s">
        <v>370</v>
      </c>
      <c r="B1082" s="95" t="s">
        <v>2032</v>
      </c>
      <c r="C1082" s="95" t="s">
        <v>1879</v>
      </c>
      <c r="D1082" s="95" t="s">
        <v>1880</v>
      </c>
      <c r="E1082" s="95" t="s">
        <v>1945</v>
      </c>
      <c r="F1082" s="95" t="s">
        <v>2158</v>
      </c>
      <c r="G1082" s="95" t="s">
        <v>31</v>
      </c>
      <c r="H1082" s="95" t="s">
        <v>1883</v>
      </c>
      <c r="I1082" s="95" t="s">
        <v>1880</v>
      </c>
      <c r="J1082" s="95" t="s">
        <v>1884</v>
      </c>
      <c r="K1082" s="95" t="s">
        <v>1885</v>
      </c>
      <c r="L1082" s="97">
        <v>20.9</v>
      </c>
      <c r="M1082" s="95" t="s">
        <v>1886</v>
      </c>
      <c r="N1082" s="95" t="s">
        <v>2162</v>
      </c>
      <c r="O1082" s="95" t="s">
        <v>31</v>
      </c>
      <c r="P1082" s="95" t="s">
        <v>2160</v>
      </c>
      <c r="Q1082" s="95" t="s">
        <v>31</v>
      </c>
      <c r="R1082" s="95" t="s">
        <v>2163</v>
      </c>
      <c r="S1082" s="93">
        <v>43008</v>
      </c>
      <c r="T1082" s="93">
        <v>43008</v>
      </c>
      <c r="U1082" s="95" t="s">
        <v>2043</v>
      </c>
      <c r="V1082" s="95" t="s">
        <v>31</v>
      </c>
    </row>
    <row r="1083" spans="1:22" ht="15.75" x14ac:dyDescent="0.3">
      <c r="A1083" s="95" t="s">
        <v>370</v>
      </c>
      <c r="B1083" s="95" t="s">
        <v>2032</v>
      </c>
      <c r="C1083" s="95" t="s">
        <v>1879</v>
      </c>
      <c r="D1083" s="95" t="s">
        <v>1880</v>
      </c>
      <c r="E1083" s="95" t="s">
        <v>2038</v>
      </c>
      <c r="F1083" s="95" t="s">
        <v>2070</v>
      </c>
      <c r="G1083" s="95" t="s">
        <v>31</v>
      </c>
      <c r="H1083" s="95" t="s">
        <v>1883</v>
      </c>
      <c r="I1083" s="95" t="s">
        <v>1880</v>
      </c>
      <c r="J1083" s="95" t="s">
        <v>1884</v>
      </c>
      <c r="K1083" s="95" t="s">
        <v>1885</v>
      </c>
      <c r="L1083" s="97">
        <v>20.52</v>
      </c>
      <c r="M1083" s="95" t="s">
        <v>1886</v>
      </c>
      <c r="N1083" s="95" t="s">
        <v>2366</v>
      </c>
      <c r="O1083" s="95" t="s">
        <v>31</v>
      </c>
      <c r="P1083" s="95" t="s">
        <v>2072</v>
      </c>
      <c r="Q1083" s="95" t="s">
        <v>31</v>
      </c>
      <c r="R1083" s="95" t="s">
        <v>2367</v>
      </c>
      <c r="S1083" s="93">
        <v>42674</v>
      </c>
      <c r="T1083" s="93">
        <v>42674</v>
      </c>
      <c r="U1083" s="95" t="s">
        <v>2061</v>
      </c>
      <c r="V1083" s="95" t="s">
        <v>31</v>
      </c>
    </row>
    <row r="1084" spans="1:22" ht="15.75" x14ac:dyDescent="0.3">
      <c r="A1084" s="95" t="s">
        <v>370</v>
      </c>
      <c r="B1084" s="95" t="s">
        <v>2032</v>
      </c>
      <c r="C1084" s="95" t="s">
        <v>1879</v>
      </c>
      <c r="D1084" s="95" t="s">
        <v>1880</v>
      </c>
      <c r="E1084" s="95" t="s">
        <v>2038</v>
      </c>
      <c r="F1084" s="95" t="s">
        <v>2070</v>
      </c>
      <c r="G1084" s="95" t="s">
        <v>31</v>
      </c>
      <c r="H1084" s="95" t="s">
        <v>1883</v>
      </c>
      <c r="I1084" s="95" t="s">
        <v>1880</v>
      </c>
      <c r="J1084" s="95" t="s">
        <v>1884</v>
      </c>
      <c r="K1084" s="95" t="s">
        <v>1885</v>
      </c>
      <c r="L1084" s="97">
        <v>20.260000000000002</v>
      </c>
      <c r="M1084" s="95" t="s">
        <v>1886</v>
      </c>
      <c r="N1084" s="95" t="s">
        <v>2247</v>
      </c>
      <c r="O1084" s="95" t="s">
        <v>31</v>
      </c>
      <c r="P1084" s="95" t="s">
        <v>2072</v>
      </c>
      <c r="Q1084" s="95" t="s">
        <v>31</v>
      </c>
      <c r="R1084" s="95" t="s">
        <v>2248</v>
      </c>
      <c r="S1084" s="93">
        <v>42825</v>
      </c>
      <c r="T1084" s="93">
        <v>42825</v>
      </c>
      <c r="U1084" s="95" t="s">
        <v>2061</v>
      </c>
      <c r="V1084" s="95" t="s">
        <v>31</v>
      </c>
    </row>
    <row r="1085" spans="1:22" ht="15.75" x14ac:dyDescent="0.3">
      <c r="A1085" s="95" t="s">
        <v>370</v>
      </c>
      <c r="B1085" s="95" t="s">
        <v>2032</v>
      </c>
      <c r="C1085" s="95" t="s">
        <v>1879</v>
      </c>
      <c r="D1085" s="95" t="s">
        <v>1880</v>
      </c>
      <c r="E1085" s="95" t="s">
        <v>2038</v>
      </c>
      <c r="F1085" s="95" t="s">
        <v>2123</v>
      </c>
      <c r="G1085" s="95" t="s">
        <v>31</v>
      </c>
      <c r="H1085" s="95" t="s">
        <v>1883</v>
      </c>
      <c r="I1085" s="95" t="s">
        <v>1880</v>
      </c>
      <c r="J1085" s="95" t="s">
        <v>1884</v>
      </c>
      <c r="K1085" s="95" t="s">
        <v>1885</v>
      </c>
      <c r="L1085" s="97">
        <v>19.940000000000001</v>
      </c>
      <c r="M1085" s="95" t="s">
        <v>1886</v>
      </c>
      <c r="N1085" s="95" t="s">
        <v>2258</v>
      </c>
      <c r="O1085" s="95" t="s">
        <v>31</v>
      </c>
      <c r="P1085" s="95" t="s">
        <v>2125</v>
      </c>
      <c r="Q1085" s="95" t="s">
        <v>31</v>
      </c>
      <c r="R1085" s="95" t="s">
        <v>2259</v>
      </c>
      <c r="S1085" s="93">
        <v>42735</v>
      </c>
      <c r="T1085" s="93">
        <v>42735</v>
      </c>
      <c r="U1085" s="95" t="s">
        <v>2061</v>
      </c>
      <c r="V1085" s="95" t="s">
        <v>31</v>
      </c>
    </row>
    <row r="1086" spans="1:22" ht="15.75" x14ac:dyDescent="0.3">
      <c r="A1086" s="95" t="s">
        <v>370</v>
      </c>
      <c r="B1086" s="95" t="s">
        <v>2032</v>
      </c>
      <c r="C1086" s="95" t="s">
        <v>1879</v>
      </c>
      <c r="D1086" s="95" t="s">
        <v>1880</v>
      </c>
      <c r="E1086" s="95" t="s">
        <v>2038</v>
      </c>
      <c r="F1086" s="95" t="s">
        <v>2070</v>
      </c>
      <c r="G1086" s="95" t="s">
        <v>31</v>
      </c>
      <c r="H1086" s="95" t="s">
        <v>1883</v>
      </c>
      <c r="I1086" s="95" t="s">
        <v>1880</v>
      </c>
      <c r="J1086" s="95" t="s">
        <v>1884</v>
      </c>
      <c r="K1086" s="95" t="s">
        <v>1885</v>
      </c>
      <c r="L1086" s="97">
        <v>19.71</v>
      </c>
      <c r="M1086" s="95" t="s">
        <v>1886</v>
      </c>
      <c r="N1086" s="95" t="s">
        <v>2368</v>
      </c>
      <c r="O1086" s="95" t="s">
        <v>31</v>
      </c>
      <c r="P1086" s="95" t="s">
        <v>2072</v>
      </c>
      <c r="Q1086" s="95" t="s">
        <v>31</v>
      </c>
      <c r="R1086" s="95" t="s">
        <v>2369</v>
      </c>
      <c r="S1086" s="93">
        <v>42704</v>
      </c>
      <c r="T1086" s="93">
        <v>42704</v>
      </c>
      <c r="U1086" s="95" t="s">
        <v>2061</v>
      </c>
      <c r="V1086" s="95" t="s">
        <v>31</v>
      </c>
    </row>
    <row r="1087" spans="1:22" ht="15.75" x14ac:dyDescent="0.3">
      <c r="A1087" s="95" t="s">
        <v>370</v>
      </c>
      <c r="B1087" s="95" t="s">
        <v>2032</v>
      </c>
      <c r="C1087" s="95" t="s">
        <v>1879</v>
      </c>
      <c r="D1087" s="95" t="s">
        <v>1880</v>
      </c>
      <c r="E1087" s="95" t="s">
        <v>2038</v>
      </c>
      <c r="F1087" s="95" t="s">
        <v>2070</v>
      </c>
      <c r="G1087" s="95" t="s">
        <v>31</v>
      </c>
      <c r="H1087" s="95" t="s">
        <v>1883</v>
      </c>
      <c r="I1087" s="95" t="s">
        <v>1880</v>
      </c>
      <c r="J1087" s="95" t="s">
        <v>1884</v>
      </c>
      <c r="K1087" s="95" t="s">
        <v>1885</v>
      </c>
      <c r="L1087" s="97">
        <v>19.670000000000002</v>
      </c>
      <c r="M1087" s="95" t="s">
        <v>1886</v>
      </c>
      <c r="N1087" s="95" t="s">
        <v>2249</v>
      </c>
      <c r="O1087" s="95" t="s">
        <v>31</v>
      </c>
      <c r="P1087" s="95" t="s">
        <v>2072</v>
      </c>
      <c r="Q1087" s="95" t="s">
        <v>31</v>
      </c>
      <c r="R1087" s="95" t="s">
        <v>2250</v>
      </c>
      <c r="S1087" s="93">
        <v>42825</v>
      </c>
      <c r="T1087" s="93">
        <v>42825</v>
      </c>
      <c r="U1087" s="95" t="s">
        <v>2061</v>
      </c>
      <c r="V1087" s="95" t="s">
        <v>31</v>
      </c>
    </row>
    <row r="1088" spans="1:22" ht="15.75" x14ac:dyDescent="0.3">
      <c r="A1088" s="95" t="s">
        <v>370</v>
      </c>
      <c r="B1088" s="95" t="s">
        <v>2032</v>
      </c>
      <c r="C1088" s="95" t="s">
        <v>1879</v>
      </c>
      <c r="D1088" s="95" t="s">
        <v>1880</v>
      </c>
      <c r="E1088" s="95" t="s">
        <v>2038</v>
      </c>
      <c r="F1088" s="95" t="s">
        <v>2062</v>
      </c>
      <c r="G1088" s="95" t="s">
        <v>31</v>
      </c>
      <c r="H1088" s="95" t="s">
        <v>1883</v>
      </c>
      <c r="I1088" s="95" t="s">
        <v>1880</v>
      </c>
      <c r="J1088" s="95" t="s">
        <v>1884</v>
      </c>
      <c r="K1088" s="95" t="s">
        <v>1885</v>
      </c>
      <c r="L1088" s="97">
        <v>19.25</v>
      </c>
      <c r="M1088" s="95" t="s">
        <v>1886</v>
      </c>
      <c r="N1088" s="95" t="s">
        <v>2267</v>
      </c>
      <c r="O1088" s="95" t="s">
        <v>31</v>
      </c>
      <c r="P1088" s="95" t="s">
        <v>2064</v>
      </c>
      <c r="Q1088" s="95" t="s">
        <v>31</v>
      </c>
      <c r="R1088" s="95" t="s">
        <v>2268</v>
      </c>
      <c r="S1088" s="93">
        <v>42704</v>
      </c>
      <c r="T1088" s="93">
        <v>42704</v>
      </c>
      <c r="U1088" s="95" t="s">
        <v>2061</v>
      </c>
      <c r="V1088" s="95" t="s">
        <v>31</v>
      </c>
    </row>
    <row r="1089" spans="1:22" ht="15.75" x14ac:dyDescent="0.3">
      <c r="A1089" s="95" t="s">
        <v>370</v>
      </c>
      <c r="B1089" s="95" t="s">
        <v>2032</v>
      </c>
      <c r="C1089" s="95" t="s">
        <v>1879</v>
      </c>
      <c r="D1089" s="95" t="s">
        <v>1880</v>
      </c>
      <c r="E1089" s="95" t="s">
        <v>2038</v>
      </c>
      <c r="F1089" s="95" t="s">
        <v>2062</v>
      </c>
      <c r="G1089" s="95" t="s">
        <v>31</v>
      </c>
      <c r="H1089" s="95" t="s">
        <v>1883</v>
      </c>
      <c r="I1089" s="95" t="s">
        <v>1880</v>
      </c>
      <c r="J1089" s="95" t="s">
        <v>1884</v>
      </c>
      <c r="K1089" s="95" t="s">
        <v>1885</v>
      </c>
      <c r="L1089" s="97">
        <v>19.25</v>
      </c>
      <c r="M1089" s="95" t="s">
        <v>1886</v>
      </c>
      <c r="N1089" s="95" t="s">
        <v>2269</v>
      </c>
      <c r="O1089" s="95" t="s">
        <v>31</v>
      </c>
      <c r="P1089" s="95" t="s">
        <v>2064</v>
      </c>
      <c r="Q1089" s="95" t="s">
        <v>31</v>
      </c>
      <c r="R1089" s="95" t="s">
        <v>2270</v>
      </c>
      <c r="S1089" s="93">
        <v>42704</v>
      </c>
      <c r="T1089" s="93">
        <v>42704</v>
      </c>
      <c r="U1089" s="95" t="s">
        <v>2061</v>
      </c>
      <c r="V1089" s="95" t="s">
        <v>31</v>
      </c>
    </row>
    <row r="1090" spans="1:22" ht="15.75" x14ac:dyDescent="0.3">
      <c r="A1090" s="95" t="s">
        <v>370</v>
      </c>
      <c r="B1090" s="95" t="s">
        <v>2032</v>
      </c>
      <c r="C1090" s="95" t="s">
        <v>1879</v>
      </c>
      <c r="D1090" s="95" t="s">
        <v>1880</v>
      </c>
      <c r="E1090" s="95" t="s">
        <v>2038</v>
      </c>
      <c r="F1090" s="95" t="s">
        <v>2062</v>
      </c>
      <c r="G1090" s="95" t="s">
        <v>31</v>
      </c>
      <c r="H1090" s="95" t="s">
        <v>1883</v>
      </c>
      <c r="I1090" s="95" t="s">
        <v>1880</v>
      </c>
      <c r="J1090" s="95" t="s">
        <v>1884</v>
      </c>
      <c r="K1090" s="95" t="s">
        <v>1885</v>
      </c>
      <c r="L1090" s="97">
        <v>19.25</v>
      </c>
      <c r="M1090" s="95" t="s">
        <v>1886</v>
      </c>
      <c r="N1090" s="95" t="s">
        <v>2273</v>
      </c>
      <c r="O1090" s="95" t="s">
        <v>31</v>
      </c>
      <c r="P1090" s="95" t="s">
        <v>2064</v>
      </c>
      <c r="Q1090" s="95" t="s">
        <v>31</v>
      </c>
      <c r="R1090" s="95" t="s">
        <v>2274</v>
      </c>
      <c r="S1090" s="93">
        <v>42704</v>
      </c>
      <c r="T1090" s="93">
        <v>42704</v>
      </c>
      <c r="U1090" s="95" t="s">
        <v>2061</v>
      </c>
      <c r="V1090" s="95" t="s">
        <v>31</v>
      </c>
    </row>
    <row r="1091" spans="1:22" ht="15.75" x14ac:dyDescent="0.3">
      <c r="A1091" s="95" t="s">
        <v>370</v>
      </c>
      <c r="B1091" s="95" t="s">
        <v>2032</v>
      </c>
      <c r="C1091" s="95" t="s">
        <v>1879</v>
      </c>
      <c r="D1091" s="95" t="s">
        <v>1880</v>
      </c>
      <c r="E1091" s="95" t="s">
        <v>2038</v>
      </c>
      <c r="F1091" s="95" t="s">
        <v>2070</v>
      </c>
      <c r="G1091" s="95" t="s">
        <v>31</v>
      </c>
      <c r="H1091" s="95" t="s">
        <v>1883</v>
      </c>
      <c r="I1091" s="95" t="s">
        <v>1880</v>
      </c>
      <c r="J1091" s="95" t="s">
        <v>1884</v>
      </c>
      <c r="K1091" s="95" t="s">
        <v>1885</v>
      </c>
      <c r="L1091" s="97">
        <v>18.95</v>
      </c>
      <c r="M1091" s="95" t="s">
        <v>1886</v>
      </c>
      <c r="N1091" s="95" t="s">
        <v>2260</v>
      </c>
      <c r="O1091" s="95" t="s">
        <v>31</v>
      </c>
      <c r="P1091" s="95" t="s">
        <v>2072</v>
      </c>
      <c r="Q1091" s="95" t="s">
        <v>31</v>
      </c>
      <c r="R1091" s="95" t="s">
        <v>2261</v>
      </c>
      <c r="S1091" s="93">
        <v>42735</v>
      </c>
      <c r="T1091" s="93">
        <v>42735</v>
      </c>
      <c r="U1091" s="95" t="s">
        <v>2061</v>
      </c>
      <c r="V1091" s="95" t="s">
        <v>31</v>
      </c>
    </row>
    <row r="1092" spans="1:22" ht="15.75" x14ac:dyDescent="0.3">
      <c r="A1092" s="95" t="s">
        <v>370</v>
      </c>
      <c r="B1092" s="95" t="s">
        <v>2032</v>
      </c>
      <c r="C1092" s="95" t="s">
        <v>1879</v>
      </c>
      <c r="D1092" s="95" t="s">
        <v>1880</v>
      </c>
      <c r="E1092" s="95" t="s">
        <v>2038</v>
      </c>
      <c r="F1092" s="95" t="s">
        <v>2104</v>
      </c>
      <c r="G1092" s="95" t="s">
        <v>31</v>
      </c>
      <c r="H1092" s="95" t="s">
        <v>1883</v>
      </c>
      <c r="I1092" s="95" t="s">
        <v>1880</v>
      </c>
      <c r="J1092" s="95" t="s">
        <v>1884</v>
      </c>
      <c r="K1092" s="95" t="s">
        <v>1885</v>
      </c>
      <c r="L1092" s="97">
        <v>18.89</v>
      </c>
      <c r="M1092" s="95" t="s">
        <v>1886</v>
      </c>
      <c r="N1092" s="95" t="s">
        <v>2239</v>
      </c>
      <c r="O1092" s="95" t="s">
        <v>31</v>
      </c>
      <c r="P1092" s="95" t="s">
        <v>2106</v>
      </c>
      <c r="Q1092" s="95" t="s">
        <v>31</v>
      </c>
      <c r="R1092" s="95" t="s">
        <v>2240</v>
      </c>
      <c r="S1092" s="93">
        <v>42825</v>
      </c>
      <c r="T1092" s="93">
        <v>42825</v>
      </c>
      <c r="U1092" s="95" t="s">
        <v>2061</v>
      </c>
      <c r="V1092" s="95" t="s">
        <v>31</v>
      </c>
    </row>
    <row r="1093" spans="1:22" ht="15.75" x14ac:dyDescent="0.3">
      <c r="A1093" s="95" t="s">
        <v>370</v>
      </c>
      <c r="B1093" s="95" t="s">
        <v>2032</v>
      </c>
      <c r="C1093" s="95" t="s">
        <v>1879</v>
      </c>
      <c r="D1093" s="95" t="s">
        <v>1880</v>
      </c>
      <c r="E1093" s="95" t="s">
        <v>2038</v>
      </c>
      <c r="F1093" s="95" t="s">
        <v>2070</v>
      </c>
      <c r="G1093" s="95" t="s">
        <v>31</v>
      </c>
      <c r="H1093" s="95" t="s">
        <v>1883</v>
      </c>
      <c r="I1093" s="95" t="s">
        <v>1880</v>
      </c>
      <c r="J1093" s="95" t="s">
        <v>1884</v>
      </c>
      <c r="K1093" s="95" t="s">
        <v>1885</v>
      </c>
      <c r="L1093" s="97">
        <v>18.79</v>
      </c>
      <c r="M1093" s="95" t="s">
        <v>1886</v>
      </c>
      <c r="N1093" s="95" t="s">
        <v>2253</v>
      </c>
      <c r="O1093" s="95" t="s">
        <v>31</v>
      </c>
      <c r="P1093" s="95" t="s">
        <v>2072</v>
      </c>
      <c r="Q1093" s="95" t="s">
        <v>31</v>
      </c>
      <c r="R1093" s="95" t="s">
        <v>2254</v>
      </c>
      <c r="S1093" s="93">
        <v>42825</v>
      </c>
      <c r="T1093" s="93">
        <v>42825</v>
      </c>
      <c r="U1093" s="95" t="s">
        <v>2061</v>
      </c>
      <c r="V1093" s="95" t="s">
        <v>31</v>
      </c>
    </row>
    <row r="1094" spans="1:22" ht="15.75" x14ac:dyDescent="0.3">
      <c r="A1094" s="95" t="s">
        <v>370</v>
      </c>
      <c r="B1094" s="95" t="s">
        <v>2032</v>
      </c>
      <c r="C1094" s="95" t="s">
        <v>1879</v>
      </c>
      <c r="D1094" s="95" t="s">
        <v>1880</v>
      </c>
      <c r="E1094" s="95" t="s">
        <v>2038</v>
      </c>
      <c r="F1094" s="95" t="s">
        <v>2104</v>
      </c>
      <c r="G1094" s="95" t="s">
        <v>31</v>
      </c>
      <c r="H1094" s="95" t="s">
        <v>1883</v>
      </c>
      <c r="I1094" s="95" t="s">
        <v>1880</v>
      </c>
      <c r="J1094" s="95" t="s">
        <v>1884</v>
      </c>
      <c r="K1094" s="95" t="s">
        <v>1885</v>
      </c>
      <c r="L1094" s="97">
        <v>18.47</v>
      </c>
      <c r="M1094" s="95" t="s">
        <v>1886</v>
      </c>
      <c r="N1094" s="95" t="s">
        <v>2179</v>
      </c>
      <c r="O1094" s="95" t="s">
        <v>31</v>
      </c>
      <c r="P1094" s="95" t="s">
        <v>2106</v>
      </c>
      <c r="Q1094" s="95" t="s">
        <v>31</v>
      </c>
      <c r="R1094" s="95" t="s">
        <v>2180</v>
      </c>
      <c r="S1094" s="93">
        <v>42735</v>
      </c>
      <c r="T1094" s="93">
        <v>42735</v>
      </c>
      <c r="U1094" s="95" t="s">
        <v>2061</v>
      </c>
      <c r="V1094" s="95" t="s">
        <v>31</v>
      </c>
    </row>
    <row r="1095" spans="1:22" ht="15.75" x14ac:dyDescent="0.3">
      <c r="A1095" s="95" t="s">
        <v>370</v>
      </c>
      <c r="B1095" s="95" t="s">
        <v>2032</v>
      </c>
      <c r="C1095" s="95" t="s">
        <v>1879</v>
      </c>
      <c r="D1095" s="95" t="s">
        <v>1880</v>
      </c>
      <c r="E1095" s="95" t="s">
        <v>2038</v>
      </c>
      <c r="F1095" s="95" t="s">
        <v>2104</v>
      </c>
      <c r="G1095" s="95" t="s">
        <v>31</v>
      </c>
      <c r="H1095" s="95" t="s">
        <v>1883</v>
      </c>
      <c r="I1095" s="95" t="s">
        <v>1880</v>
      </c>
      <c r="J1095" s="95" t="s">
        <v>1884</v>
      </c>
      <c r="K1095" s="95" t="s">
        <v>1885</v>
      </c>
      <c r="L1095" s="97">
        <v>18.47</v>
      </c>
      <c r="M1095" s="95" t="s">
        <v>1886</v>
      </c>
      <c r="N1095" s="95" t="s">
        <v>2220</v>
      </c>
      <c r="O1095" s="95" t="s">
        <v>31</v>
      </c>
      <c r="P1095" s="95" t="s">
        <v>2106</v>
      </c>
      <c r="Q1095" s="95" t="s">
        <v>31</v>
      </c>
      <c r="R1095" s="95" t="s">
        <v>2221</v>
      </c>
      <c r="S1095" s="93">
        <v>42735</v>
      </c>
      <c r="T1095" s="93">
        <v>42735</v>
      </c>
      <c r="U1095" s="95" t="s">
        <v>2061</v>
      </c>
      <c r="V1095" s="95" t="s">
        <v>31</v>
      </c>
    </row>
    <row r="1096" spans="1:22" ht="15.75" x14ac:dyDescent="0.3">
      <c r="A1096" s="95" t="s">
        <v>370</v>
      </c>
      <c r="B1096" s="95" t="s">
        <v>2032</v>
      </c>
      <c r="C1096" s="95" t="s">
        <v>1879</v>
      </c>
      <c r="D1096" s="95" t="s">
        <v>1880</v>
      </c>
      <c r="E1096" s="95" t="s">
        <v>2038</v>
      </c>
      <c r="F1096" s="95" t="s">
        <v>2104</v>
      </c>
      <c r="G1096" s="95" t="s">
        <v>31</v>
      </c>
      <c r="H1096" s="95" t="s">
        <v>1883</v>
      </c>
      <c r="I1096" s="95" t="s">
        <v>1880</v>
      </c>
      <c r="J1096" s="95" t="s">
        <v>1884</v>
      </c>
      <c r="K1096" s="95" t="s">
        <v>1885</v>
      </c>
      <c r="L1096" s="97">
        <v>18.47</v>
      </c>
      <c r="M1096" s="95" t="s">
        <v>1886</v>
      </c>
      <c r="N1096" s="95" t="s">
        <v>2227</v>
      </c>
      <c r="O1096" s="95" t="s">
        <v>31</v>
      </c>
      <c r="P1096" s="95" t="s">
        <v>2106</v>
      </c>
      <c r="Q1096" s="95" t="s">
        <v>31</v>
      </c>
      <c r="R1096" s="95" t="s">
        <v>2228</v>
      </c>
      <c r="S1096" s="93">
        <v>42735</v>
      </c>
      <c r="T1096" s="93">
        <v>42735</v>
      </c>
      <c r="U1096" s="95" t="s">
        <v>2061</v>
      </c>
      <c r="V1096" s="95" t="s">
        <v>31</v>
      </c>
    </row>
    <row r="1097" spans="1:22" ht="15.75" x14ac:dyDescent="0.3">
      <c r="A1097" s="95" t="s">
        <v>370</v>
      </c>
      <c r="B1097" s="95" t="s">
        <v>2032</v>
      </c>
      <c r="C1097" s="95" t="s">
        <v>1879</v>
      </c>
      <c r="D1097" s="95" t="s">
        <v>1880</v>
      </c>
      <c r="E1097" s="95" t="s">
        <v>2038</v>
      </c>
      <c r="F1097" s="95" t="s">
        <v>2104</v>
      </c>
      <c r="G1097" s="95" t="s">
        <v>31</v>
      </c>
      <c r="H1097" s="95" t="s">
        <v>1883</v>
      </c>
      <c r="I1097" s="95" t="s">
        <v>1880</v>
      </c>
      <c r="J1097" s="95" t="s">
        <v>1884</v>
      </c>
      <c r="K1097" s="95" t="s">
        <v>1885</v>
      </c>
      <c r="L1097" s="97">
        <v>18.47</v>
      </c>
      <c r="M1097" s="95" t="s">
        <v>1886</v>
      </c>
      <c r="N1097" s="95" t="s">
        <v>2233</v>
      </c>
      <c r="O1097" s="95" t="s">
        <v>31</v>
      </c>
      <c r="P1097" s="95" t="s">
        <v>2106</v>
      </c>
      <c r="Q1097" s="95" t="s">
        <v>31</v>
      </c>
      <c r="R1097" s="95" t="s">
        <v>2234</v>
      </c>
      <c r="S1097" s="93">
        <v>42735</v>
      </c>
      <c r="T1097" s="93">
        <v>42735</v>
      </c>
      <c r="U1097" s="95" t="s">
        <v>2061</v>
      </c>
      <c r="V1097" s="95" t="s">
        <v>31</v>
      </c>
    </row>
    <row r="1098" spans="1:22" ht="15.75" x14ac:dyDescent="0.3">
      <c r="A1098" s="95" t="s">
        <v>370</v>
      </c>
      <c r="B1098" s="95" t="s">
        <v>2032</v>
      </c>
      <c r="C1098" s="95" t="s">
        <v>1879</v>
      </c>
      <c r="D1098" s="95" t="s">
        <v>1880</v>
      </c>
      <c r="E1098" s="95" t="s">
        <v>2038</v>
      </c>
      <c r="F1098" s="95" t="s">
        <v>2104</v>
      </c>
      <c r="G1098" s="95" t="s">
        <v>31</v>
      </c>
      <c r="H1098" s="95" t="s">
        <v>1883</v>
      </c>
      <c r="I1098" s="95" t="s">
        <v>1880</v>
      </c>
      <c r="J1098" s="95" t="s">
        <v>1884</v>
      </c>
      <c r="K1098" s="95" t="s">
        <v>1885</v>
      </c>
      <c r="L1098" s="97">
        <v>18.47</v>
      </c>
      <c r="M1098" s="95" t="s">
        <v>1886</v>
      </c>
      <c r="N1098" s="95" t="s">
        <v>2237</v>
      </c>
      <c r="O1098" s="95" t="s">
        <v>31</v>
      </c>
      <c r="P1098" s="95" t="s">
        <v>2106</v>
      </c>
      <c r="Q1098" s="95" t="s">
        <v>31</v>
      </c>
      <c r="R1098" s="95" t="s">
        <v>2238</v>
      </c>
      <c r="S1098" s="93">
        <v>42735</v>
      </c>
      <c r="T1098" s="93">
        <v>42735</v>
      </c>
      <c r="U1098" s="95" t="s">
        <v>2061</v>
      </c>
      <c r="V1098" s="95" t="s">
        <v>31</v>
      </c>
    </row>
    <row r="1099" spans="1:22" ht="15.75" x14ac:dyDescent="0.3">
      <c r="A1099" s="95" t="s">
        <v>370</v>
      </c>
      <c r="B1099" s="95" t="s">
        <v>2032</v>
      </c>
      <c r="C1099" s="95" t="s">
        <v>1879</v>
      </c>
      <c r="D1099" s="95" t="s">
        <v>1880</v>
      </c>
      <c r="E1099" s="95" t="s">
        <v>2038</v>
      </c>
      <c r="F1099" s="95" t="s">
        <v>2104</v>
      </c>
      <c r="G1099" s="95" t="s">
        <v>31</v>
      </c>
      <c r="H1099" s="95" t="s">
        <v>1883</v>
      </c>
      <c r="I1099" s="95" t="s">
        <v>1880</v>
      </c>
      <c r="J1099" s="95" t="s">
        <v>1884</v>
      </c>
      <c r="K1099" s="95" t="s">
        <v>1885</v>
      </c>
      <c r="L1099" s="97">
        <v>18.47</v>
      </c>
      <c r="M1099" s="95" t="s">
        <v>1886</v>
      </c>
      <c r="N1099" s="95" t="s">
        <v>2241</v>
      </c>
      <c r="O1099" s="95" t="s">
        <v>31</v>
      </c>
      <c r="P1099" s="95" t="s">
        <v>2106</v>
      </c>
      <c r="Q1099" s="95" t="s">
        <v>31</v>
      </c>
      <c r="R1099" s="95" t="s">
        <v>2242</v>
      </c>
      <c r="S1099" s="93">
        <v>42735</v>
      </c>
      <c r="T1099" s="93">
        <v>42735</v>
      </c>
      <c r="U1099" s="95" t="s">
        <v>2061</v>
      </c>
      <c r="V1099" s="95" t="s">
        <v>31</v>
      </c>
    </row>
    <row r="1100" spans="1:22" ht="15.75" x14ac:dyDescent="0.3">
      <c r="A1100" s="95" t="s">
        <v>370</v>
      </c>
      <c r="B1100" s="95" t="s">
        <v>2032</v>
      </c>
      <c r="C1100" s="95" t="s">
        <v>1879</v>
      </c>
      <c r="D1100" s="95" t="s">
        <v>1880</v>
      </c>
      <c r="E1100" s="95" t="s">
        <v>2038</v>
      </c>
      <c r="F1100" s="95" t="s">
        <v>2104</v>
      </c>
      <c r="G1100" s="95" t="s">
        <v>31</v>
      </c>
      <c r="H1100" s="95" t="s">
        <v>1883</v>
      </c>
      <c r="I1100" s="95" t="s">
        <v>1880</v>
      </c>
      <c r="J1100" s="95" t="s">
        <v>1884</v>
      </c>
      <c r="K1100" s="95" t="s">
        <v>1885</v>
      </c>
      <c r="L1100" s="97">
        <v>18.47</v>
      </c>
      <c r="M1100" s="95" t="s">
        <v>1886</v>
      </c>
      <c r="N1100" s="95" t="s">
        <v>2245</v>
      </c>
      <c r="O1100" s="95" t="s">
        <v>31</v>
      </c>
      <c r="P1100" s="95" t="s">
        <v>2106</v>
      </c>
      <c r="Q1100" s="95" t="s">
        <v>31</v>
      </c>
      <c r="R1100" s="95" t="s">
        <v>2246</v>
      </c>
      <c r="S1100" s="93">
        <v>42735</v>
      </c>
      <c r="T1100" s="93">
        <v>42735</v>
      </c>
      <c r="U1100" s="95" t="s">
        <v>2061</v>
      </c>
      <c r="V1100" s="95" t="s">
        <v>31</v>
      </c>
    </row>
    <row r="1101" spans="1:22" ht="15.75" x14ac:dyDescent="0.3">
      <c r="A1101" s="95" t="s">
        <v>370</v>
      </c>
      <c r="B1101" s="95" t="s">
        <v>2032</v>
      </c>
      <c r="C1101" s="95" t="s">
        <v>1879</v>
      </c>
      <c r="D1101" s="95" t="s">
        <v>1880</v>
      </c>
      <c r="E1101" s="95" t="s">
        <v>2038</v>
      </c>
      <c r="F1101" s="95" t="s">
        <v>2104</v>
      </c>
      <c r="G1101" s="95" t="s">
        <v>31</v>
      </c>
      <c r="H1101" s="95" t="s">
        <v>1883</v>
      </c>
      <c r="I1101" s="95" t="s">
        <v>1880</v>
      </c>
      <c r="J1101" s="95" t="s">
        <v>1884</v>
      </c>
      <c r="K1101" s="95" t="s">
        <v>1885</v>
      </c>
      <c r="L1101" s="97">
        <v>18.47</v>
      </c>
      <c r="M1101" s="95" t="s">
        <v>1886</v>
      </c>
      <c r="N1101" s="95" t="s">
        <v>2251</v>
      </c>
      <c r="O1101" s="95" t="s">
        <v>31</v>
      </c>
      <c r="P1101" s="95" t="s">
        <v>2106</v>
      </c>
      <c r="Q1101" s="95" t="s">
        <v>31</v>
      </c>
      <c r="R1101" s="95" t="s">
        <v>2252</v>
      </c>
      <c r="S1101" s="93">
        <v>42735</v>
      </c>
      <c r="T1101" s="93">
        <v>42735</v>
      </c>
      <c r="U1101" s="95" t="s">
        <v>2061</v>
      </c>
      <c r="V1101" s="95" t="s">
        <v>31</v>
      </c>
    </row>
    <row r="1102" spans="1:22" ht="15.75" x14ac:dyDescent="0.3">
      <c r="A1102" s="95" t="s">
        <v>370</v>
      </c>
      <c r="B1102" s="95" t="s">
        <v>2032</v>
      </c>
      <c r="C1102" s="95" t="s">
        <v>1879</v>
      </c>
      <c r="D1102" s="95" t="s">
        <v>1880</v>
      </c>
      <c r="E1102" s="95" t="s">
        <v>2038</v>
      </c>
      <c r="F1102" s="95" t="s">
        <v>2104</v>
      </c>
      <c r="G1102" s="95" t="s">
        <v>31</v>
      </c>
      <c r="H1102" s="95" t="s">
        <v>1883</v>
      </c>
      <c r="I1102" s="95" t="s">
        <v>1880</v>
      </c>
      <c r="J1102" s="95" t="s">
        <v>1884</v>
      </c>
      <c r="K1102" s="95" t="s">
        <v>1885</v>
      </c>
      <c r="L1102" s="97">
        <v>18.47</v>
      </c>
      <c r="M1102" s="95" t="s">
        <v>1886</v>
      </c>
      <c r="N1102" s="95" t="s">
        <v>2256</v>
      </c>
      <c r="O1102" s="95" t="s">
        <v>31</v>
      </c>
      <c r="P1102" s="95" t="s">
        <v>2106</v>
      </c>
      <c r="Q1102" s="95" t="s">
        <v>31</v>
      </c>
      <c r="R1102" s="95" t="s">
        <v>2257</v>
      </c>
      <c r="S1102" s="93">
        <v>42735</v>
      </c>
      <c r="T1102" s="93">
        <v>42735</v>
      </c>
      <c r="U1102" s="95" t="s">
        <v>2061</v>
      </c>
      <c r="V1102" s="95" t="s">
        <v>31</v>
      </c>
    </row>
    <row r="1103" spans="1:22" ht="15.75" x14ac:dyDescent="0.3">
      <c r="A1103" s="95" t="s">
        <v>370</v>
      </c>
      <c r="B1103" s="95" t="s">
        <v>2032</v>
      </c>
      <c r="C1103" s="95" t="s">
        <v>1879</v>
      </c>
      <c r="D1103" s="95" t="s">
        <v>1880</v>
      </c>
      <c r="E1103" s="95" t="s">
        <v>2038</v>
      </c>
      <c r="F1103" s="95" t="s">
        <v>2070</v>
      </c>
      <c r="G1103" s="95" t="s">
        <v>31</v>
      </c>
      <c r="H1103" s="95" t="s">
        <v>1883</v>
      </c>
      <c r="I1103" s="95" t="s">
        <v>1880</v>
      </c>
      <c r="J1103" s="95" t="s">
        <v>1884</v>
      </c>
      <c r="K1103" s="95" t="s">
        <v>1885</v>
      </c>
      <c r="L1103" s="97">
        <v>18.329999999999998</v>
      </c>
      <c r="M1103" s="95" t="s">
        <v>1886</v>
      </c>
      <c r="N1103" s="95" t="s">
        <v>2372</v>
      </c>
      <c r="O1103" s="95" t="s">
        <v>31</v>
      </c>
      <c r="P1103" s="95" t="s">
        <v>2072</v>
      </c>
      <c r="Q1103" s="95" t="s">
        <v>31</v>
      </c>
      <c r="R1103" s="95" t="s">
        <v>2373</v>
      </c>
      <c r="S1103" s="93">
        <v>42704</v>
      </c>
      <c r="T1103" s="93">
        <v>42704</v>
      </c>
      <c r="U1103" s="95" t="s">
        <v>2061</v>
      </c>
      <c r="V1103" s="95" t="s">
        <v>31</v>
      </c>
    </row>
    <row r="1104" spans="1:22" ht="15.75" x14ac:dyDescent="0.3">
      <c r="A1104" s="95" t="s">
        <v>370</v>
      </c>
      <c r="B1104" s="95" t="s">
        <v>2032</v>
      </c>
      <c r="C1104" s="95" t="s">
        <v>1879</v>
      </c>
      <c r="D1104" s="95" t="s">
        <v>1880</v>
      </c>
      <c r="E1104" s="95" t="s">
        <v>2038</v>
      </c>
      <c r="F1104" s="95" t="s">
        <v>2101</v>
      </c>
      <c r="G1104" s="95" t="s">
        <v>31</v>
      </c>
      <c r="H1104" s="95" t="s">
        <v>1883</v>
      </c>
      <c r="I1104" s="95" t="s">
        <v>1880</v>
      </c>
      <c r="J1104" s="95" t="s">
        <v>1884</v>
      </c>
      <c r="K1104" s="95" t="s">
        <v>1885</v>
      </c>
      <c r="L1104" s="97">
        <v>18.22</v>
      </c>
      <c r="M1104" s="95" t="s">
        <v>1886</v>
      </c>
      <c r="N1104" s="95" t="s">
        <v>31</v>
      </c>
      <c r="O1104" s="95" t="s">
        <v>31</v>
      </c>
      <c r="P1104" s="95" t="s">
        <v>2102</v>
      </c>
      <c r="Q1104" s="95" t="s">
        <v>31</v>
      </c>
      <c r="R1104" s="95" t="s">
        <v>2255</v>
      </c>
      <c r="S1104" s="93">
        <v>42825</v>
      </c>
      <c r="T1104" s="93">
        <v>42825</v>
      </c>
      <c r="U1104" s="95" t="s">
        <v>2061</v>
      </c>
      <c r="V1104" s="95" t="s">
        <v>31</v>
      </c>
    </row>
    <row r="1105" spans="1:22" ht="15.75" x14ac:dyDescent="0.3">
      <c r="A1105" s="95" t="s">
        <v>370</v>
      </c>
      <c r="B1105" s="95" t="s">
        <v>2032</v>
      </c>
      <c r="C1105" s="95" t="s">
        <v>1879</v>
      </c>
      <c r="D1105" s="95" t="s">
        <v>1880</v>
      </c>
      <c r="E1105" s="95" t="s">
        <v>2038</v>
      </c>
      <c r="F1105" s="95" t="s">
        <v>2062</v>
      </c>
      <c r="G1105" s="95" t="s">
        <v>31</v>
      </c>
      <c r="H1105" s="95" t="s">
        <v>1883</v>
      </c>
      <c r="I1105" s="95" t="s">
        <v>1880</v>
      </c>
      <c r="J1105" s="95" t="s">
        <v>1884</v>
      </c>
      <c r="K1105" s="95" t="s">
        <v>1885</v>
      </c>
      <c r="L1105" s="97">
        <v>17.88</v>
      </c>
      <c r="M1105" s="95" t="s">
        <v>1886</v>
      </c>
      <c r="N1105" s="95" t="s">
        <v>2331</v>
      </c>
      <c r="O1105" s="95" t="s">
        <v>31</v>
      </c>
      <c r="P1105" s="95" t="s">
        <v>2064</v>
      </c>
      <c r="Q1105" s="95" t="s">
        <v>31</v>
      </c>
      <c r="R1105" s="95" t="s">
        <v>2332</v>
      </c>
      <c r="S1105" s="93">
        <v>42704</v>
      </c>
      <c r="T1105" s="93">
        <v>42704</v>
      </c>
      <c r="U1105" s="95" t="s">
        <v>2061</v>
      </c>
      <c r="V1105" s="95" t="s">
        <v>31</v>
      </c>
    </row>
    <row r="1106" spans="1:22" ht="15.75" x14ac:dyDescent="0.3">
      <c r="A1106" s="95" t="s">
        <v>370</v>
      </c>
      <c r="B1106" s="95" t="s">
        <v>2032</v>
      </c>
      <c r="C1106" s="95" t="s">
        <v>1879</v>
      </c>
      <c r="D1106" s="95" t="s">
        <v>1880</v>
      </c>
      <c r="E1106" s="95" t="s">
        <v>2038</v>
      </c>
      <c r="F1106" s="95" t="s">
        <v>2062</v>
      </c>
      <c r="G1106" s="95" t="s">
        <v>31</v>
      </c>
      <c r="H1106" s="95" t="s">
        <v>1883</v>
      </c>
      <c r="I1106" s="95" t="s">
        <v>1880</v>
      </c>
      <c r="J1106" s="95" t="s">
        <v>1884</v>
      </c>
      <c r="K1106" s="95" t="s">
        <v>1885</v>
      </c>
      <c r="L1106" s="97">
        <v>17.88</v>
      </c>
      <c r="M1106" s="95" t="s">
        <v>1886</v>
      </c>
      <c r="N1106" s="95" t="s">
        <v>2333</v>
      </c>
      <c r="O1106" s="95" t="s">
        <v>31</v>
      </c>
      <c r="P1106" s="95" t="s">
        <v>2064</v>
      </c>
      <c r="Q1106" s="95" t="s">
        <v>31</v>
      </c>
      <c r="R1106" s="95" t="s">
        <v>2334</v>
      </c>
      <c r="S1106" s="93">
        <v>42704</v>
      </c>
      <c r="T1106" s="93">
        <v>42704</v>
      </c>
      <c r="U1106" s="95" t="s">
        <v>2061</v>
      </c>
      <c r="V1106" s="95" t="s">
        <v>31</v>
      </c>
    </row>
    <row r="1107" spans="1:22" ht="15.75" x14ac:dyDescent="0.3">
      <c r="A1107" s="95" t="s">
        <v>370</v>
      </c>
      <c r="B1107" s="95" t="s">
        <v>2032</v>
      </c>
      <c r="C1107" s="95" t="s">
        <v>1879</v>
      </c>
      <c r="D1107" s="95" t="s">
        <v>1880</v>
      </c>
      <c r="E1107" s="95" t="s">
        <v>2038</v>
      </c>
      <c r="F1107" s="95" t="s">
        <v>2062</v>
      </c>
      <c r="G1107" s="95" t="s">
        <v>31</v>
      </c>
      <c r="H1107" s="95" t="s">
        <v>1883</v>
      </c>
      <c r="I1107" s="95" t="s">
        <v>1880</v>
      </c>
      <c r="J1107" s="95" t="s">
        <v>1884</v>
      </c>
      <c r="K1107" s="95" t="s">
        <v>1885</v>
      </c>
      <c r="L1107" s="97">
        <v>17.88</v>
      </c>
      <c r="M1107" s="95" t="s">
        <v>1886</v>
      </c>
      <c r="N1107" s="95" t="s">
        <v>2335</v>
      </c>
      <c r="O1107" s="95" t="s">
        <v>31</v>
      </c>
      <c r="P1107" s="95" t="s">
        <v>2064</v>
      </c>
      <c r="Q1107" s="95" t="s">
        <v>31</v>
      </c>
      <c r="R1107" s="95" t="s">
        <v>2336</v>
      </c>
      <c r="S1107" s="93">
        <v>42704</v>
      </c>
      <c r="T1107" s="93">
        <v>42704</v>
      </c>
      <c r="U1107" s="95" t="s">
        <v>2061</v>
      </c>
      <c r="V1107" s="95" t="s">
        <v>31</v>
      </c>
    </row>
    <row r="1108" spans="1:22" ht="15.75" x14ac:dyDescent="0.3">
      <c r="A1108" s="95" t="s">
        <v>370</v>
      </c>
      <c r="B1108" s="95" t="s">
        <v>2032</v>
      </c>
      <c r="C1108" s="95" t="s">
        <v>1879</v>
      </c>
      <c r="D1108" s="95" t="s">
        <v>1880</v>
      </c>
      <c r="E1108" s="95" t="s">
        <v>2038</v>
      </c>
      <c r="F1108" s="95" t="s">
        <v>2070</v>
      </c>
      <c r="G1108" s="95" t="s">
        <v>31</v>
      </c>
      <c r="H1108" s="95" t="s">
        <v>1883</v>
      </c>
      <c r="I1108" s="95" t="s">
        <v>1880</v>
      </c>
      <c r="J1108" s="95" t="s">
        <v>1884</v>
      </c>
      <c r="K1108" s="95" t="s">
        <v>1885</v>
      </c>
      <c r="L1108" s="97">
        <v>17.37</v>
      </c>
      <c r="M1108" s="95" t="s">
        <v>1886</v>
      </c>
      <c r="N1108" s="95" t="s">
        <v>2262</v>
      </c>
      <c r="O1108" s="95" t="s">
        <v>31</v>
      </c>
      <c r="P1108" s="95" t="s">
        <v>2072</v>
      </c>
      <c r="Q1108" s="95" t="s">
        <v>31</v>
      </c>
      <c r="R1108" s="95" t="s">
        <v>2263</v>
      </c>
      <c r="S1108" s="93">
        <v>42735</v>
      </c>
      <c r="T1108" s="93">
        <v>42735</v>
      </c>
      <c r="U1108" s="95" t="s">
        <v>2061</v>
      </c>
      <c r="V1108" s="95" t="s">
        <v>31</v>
      </c>
    </row>
    <row r="1109" spans="1:22" ht="15.75" x14ac:dyDescent="0.3">
      <c r="A1109" s="95" t="s">
        <v>370</v>
      </c>
      <c r="B1109" s="95" t="s">
        <v>2032</v>
      </c>
      <c r="C1109" s="95" t="s">
        <v>1879</v>
      </c>
      <c r="D1109" s="95" t="s">
        <v>1880</v>
      </c>
      <c r="E1109" s="95" t="s">
        <v>1881</v>
      </c>
      <c r="F1109" s="95" t="s">
        <v>1986</v>
      </c>
      <c r="G1109" s="95" t="s">
        <v>31</v>
      </c>
      <c r="H1109" s="95" t="s">
        <v>1883</v>
      </c>
      <c r="I1109" s="95" t="s">
        <v>1880</v>
      </c>
      <c r="J1109" s="95" t="s">
        <v>1884</v>
      </c>
      <c r="K1109" s="95" t="s">
        <v>1885</v>
      </c>
      <c r="L1109" s="97">
        <v>17.100000000000001</v>
      </c>
      <c r="M1109" s="95" t="s">
        <v>1886</v>
      </c>
      <c r="N1109" s="95" t="s">
        <v>31</v>
      </c>
      <c r="O1109" s="95" t="s">
        <v>31</v>
      </c>
      <c r="P1109" s="95" t="s">
        <v>2205</v>
      </c>
      <c r="Q1109" s="95" t="s">
        <v>31</v>
      </c>
      <c r="R1109" s="95" t="s">
        <v>2206</v>
      </c>
      <c r="S1109" s="93">
        <v>42916</v>
      </c>
      <c r="T1109" s="93">
        <v>42916</v>
      </c>
      <c r="U1109" s="95" t="s">
        <v>2043</v>
      </c>
      <c r="V1109" s="95" t="s">
        <v>31</v>
      </c>
    </row>
    <row r="1110" spans="1:22" ht="15.75" x14ac:dyDescent="0.3">
      <c r="A1110" s="95" t="s">
        <v>370</v>
      </c>
      <c r="B1110" s="95" t="s">
        <v>2032</v>
      </c>
      <c r="C1110" s="95" t="s">
        <v>1879</v>
      </c>
      <c r="D1110" s="95" t="s">
        <v>1880</v>
      </c>
      <c r="E1110" s="95" t="s">
        <v>2038</v>
      </c>
      <c r="F1110" s="95" t="s">
        <v>2070</v>
      </c>
      <c r="G1110" s="95" t="s">
        <v>31</v>
      </c>
      <c r="H1110" s="95" t="s">
        <v>1883</v>
      </c>
      <c r="I1110" s="95" t="s">
        <v>1880</v>
      </c>
      <c r="J1110" s="95" t="s">
        <v>1884</v>
      </c>
      <c r="K1110" s="95" t="s">
        <v>1885</v>
      </c>
      <c r="L1110" s="97">
        <v>16.61</v>
      </c>
      <c r="M1110" s="95" t="s">
        <v>1886</v>
      </c>
      <c r="N1110" s="95" t="s">
        <v>2390</v>
      </c>
      <c r="O1110" s="95" t="s">
        <v>31</v>
      </c>
      <c r="P1110" s="95" t="s">
        <v>2072</v>
      </c>
      <c r="Q1110" s="95" t="s">
        <v>31</v>
      </c>
      <c r="R1110" s="95" t="s">
        <v>2391</v>
      </c>
      <c r="S1110" s="93">
        <v>42855</v>
      </c>
      <c r="T1110" s="93">
        <v>42855</v>
      </c>
      <c r="U1110" s="95" t="s">
        <v>2061</v>
      </c>
      <c r="V1110" s="95" t="s">
        <v>31</v>
      </c>
    </row>
    <row r="1111" spans="1:22" ht="15.75" x14ac:dyDescent="0.3">
      <c r="A1111" s="95" t="s">
        <v>370</v>
      </c>
      <c r="B1111" s="95" t="s">
        <v>2032</v>
      </c>
      <c r="C1111" s="95" t="s">
        <v>1879</v>
      </c>
      <c r="D1111" s="95" t="s">
        <v>1880</v>
      </c>
      <c r="E1111" s="95" t="s">
        <v>2038</v>
      </c>
      <c r="F1111" s="95" t="s">
        <v>2070</v>
      </c>
      <c r="G1111" s="95" t="s">
        <v>31</v>
      </c>
      <c r="H1111" s="95" t="s">
        <v>1883</v>
      </c>
      <c r="I1111" s="95" t="s">
        <v>1880</v>
      </c>
      <c r="J1111" s="95" t="s">
        <v>1884</v>
      </c>
      <c r="K1111" s="95" t="s">
        <v>1885</v>
      </c>
      <c r="L1111" s="97">
        <v>16.61</v>
      </c>
      <c r="M1111" s="95" t="s">
        <v>1886</v>
      </c>
      <c r="N1111" s="95" t="s">
        <v>2390</v>
      </c>
      <c r="O1111" s="95" t="s">
        <v>31</v>
      </c>
      <c r="P1111" s="95" t="s">
        <v>2072</v>
      </c>
      <c r="Q1111" s="95" t="s">
        <v>31</v>
      </c>
      <c r="R1111" s="95" t="s">
        <v>2391</v>
      </c>
      <c r="S1111" s="93">
        <v>42916</v>
      </c>
      <c r="T1111" s="93">
        <v>42916</v>
      </c>
      <c r="U1111" s="95" t="s">
        <v>2061</v>
      </c>
      <c r="V1111" s="95" t="s">
        <v>31</v>
      </c>
    </row>
    <row r="1112" spans="1:22" ht="15.75" x14ac:dyDescent="0.3">
      <c r="A1112" s="95" t="s">
        <v>370</v>
      </c>
      <c r="B1112" s="95" t="s">
        <v>2032</v>
      </c>
      <c r="C1112" s="95" t="s">
        <v>1879</v>
      </c>
      <c r="D1112" s="95" t="s">
        <v>1880</v>
      </c>
      <c r="E1112" s="95" t="s">
        <v>2033</v>
      </c>
      <c r="F1112" s="95" t="s">
        <v>2034</v>
      </c>
      <c r="G1112" s="95" t="s">
        <v>31</v>
      </c>
      <c r="H1112" s="95" t="s">
        <v>1883</v>
      </c>
      <c r="I1112" s="95" t="s">
        <v>1880</v>
      </c>
      <c r="J1112" s="95" t="s">
        <v>1884</v>
      </c>
      <c r="K1112" s="95" t="s">
        <v>1885</v>
      </c>
      <c r="L1112" s="97">
        <v>16.079999999999998</v>
      </c>
      <c r="M1112" s="95" t="s">
        <v>2002</v>
      </c>
      <c r="N1112" s="95" t="s">
        <v>31</v>
      </c>
      <c r="O1112" s="95" t="s">
        <v>31</v>
      </c>
      <c r="P1112" s="95" t="s">
        <v>2035</v>
      </c>
      <c r="Q1112" s="95" t="s">
        <v>31</v>
      </c>
      <c r="R1112" s="95" t="s">
        <v>2166</v>
      </c>
      <c r="S1112" s="93">
        <v>42947</v>
      </c>
      <c r="T1112" s="93">
        <v>42947</v>
      </c>
      <c r="U1112" s="95" t="s">
        <v>2043</v>
      </c>
      <c r="V1112" s="95" t="s">
        <v>31</v>
      </c>
    </row>
    <row r="1113" spans="1:22" ht="15.75" x14ac:dyDescent="0.3">
      <c r="A1113" s="95" t="s">
        <v>370</v>
      </c>
      <c r="B1113" s="95" t="s">
        <v>2032</v>
      </c>
      <c r="C1113" s="95" t="s">
        <v>1879</v>
      </c>
      <c r="D1113" s="95" t="s">
        <v>1880</v>
      </c>
      <c r="E1113" s="95" t="s">
        <v>2038</v>
      </c>
      <c r="F1113" s="95" t="s">
        <v>2070</v>
      </c>
      <c r="G1113" s="95" t="s">
        <v>31</v>
      </c>
      <c r="H1113" s="95" t="s">
        <v>1883</v>
      </c>
      <c r="I1113" s="95" t="s">
        <v>1880</v>
      </c>
      <c r="J1113" s="95" t="s">
        <v>1884</v>
      </c>
      <c r="K1113" s="95" t="s">
        <v>1885</v>
      </c>
      <c r="L1113" s="97">
        <v>16.05</v>
      </c>
      <c r="M1113" s="95" t="s">
        <v>1886</v>
      </c>
      <c r="N1113" s="95" t="s">
        <v>2374</v>
      </c>
      <c r="O1113" s="95" t="s">
        <v>31</v>
      </c>
      <c r="P1113" s="95" t="s">
        <v>2072</v>
      </c>
      <c r="Q1113" s="95" t="s">
        <v>31</v>
      </c>
      <c r="R1113" s="95" t="s">
        <v>2375</v>
      </c>
      <c r="S1113" s="93">
        <v>42704</v>
      </c>
      <c r="T1113" s="93">
        <v>42704</v>
      </c>
      <c r="U1113" s="95" t="s">
        <v>2061</v>
      </c>
      <c r="V1113" s="95" t="s">
        <v>31</v>
      </c>
    </row>
    <row r="1114" spans="1:22" ht="15.75" x14ac:dyDescent="0.3">
      <c r="A1114" s="95" t="s">
        <v>370</v>
      </c>
      <c r="B1114" s="95" t="s">
        <v>2032</v>
      </c>
      <c r="C1114" s="95" t="s">
        <v>1879</v>
      </c>
      <c r="D1114" s="95" t="s">
        <v>1880</v>
      </c>
      <c r="E1114" s="95" t="s">
        <v>2038</v>
      </c>
      <c r="F1114" s="95" t="s">
        <v>2070</v>
      </c>
      <c r="G1114" s="95" t="s">
        <v>31</v>
      </c>
      <c r="H1114" s="95" t="s">
        <v>1883</v>
      </c>
      <c r="I1114" s="95" t="s">
        <v>1880</v>
      </c>
      <c r="J1114" s="95" t="s">
        <v>1884</v>
      </c>
      <c r="K1114" s="95" t="s">
        <v>1885</v>
      </c>
      <c r="L1114" s="97">
        <v>15.37</v>
      </c>
      <c r="M1114" s="95" t="s">
        <v>1886</v>
      </c>
      <c r="N1114" s="95" t="s">
        <v>2394</v>
      </c>
      <c r="O1114" s="95" t="s">
        <v>31</v>
      </c>
      <c r="P1114" s="95" t="s">
        <v>2072</v>
      </c>
      <c r="Q1114" s="95" t="s">
        <v>31</v>
      </c>
      <c r="R1114" s="95" t="s">
        <v>2395</v>
      </c>
      <c r="S1114" s="93">
        <v>42674</v>
      </c>
      <c r="T1114" s="93">
        <v>42674</v>
      </c>
      <c r="U1114" s="95" t="s">
        <v>2061</v>
      </c>
      <c r="V1114" s="95" t="s">
        <v>31</v>
      </c>
    </row>
    <row r="1115" spans="1:22" ht="15.75" x14ac:dyDescent="0.3">
      <c r="A1115" s="95" t="s">
        <v>370</v>
      </c>
      <c r="B1115" s="95" t="s">
        <v>2032</v>
      </c>
      <c r="C1115" s="95" t="s">
        <v>1879</v>
      </c>
      <c r="D1115" s="95" t="s">
        <v>1880</v>
      </c>
      <c r="E1115" s="95" t="s">
        <v>2038</v>
      </c>
      <c r="F1115" s="95" t="s">
        <v>2123</v>
      </c>
      <c r="G1115" s="95" t="s">
        <v>31</v>
      </c>
      <c r="H1115" s="95" t="s">
        <v>1883</v>
      </c>
      <c r="I1115" s="95" t="s">
        <v>1880</v>
      </c>
      <c r="J1115" s="95" t="s">
        <v>1884</v>
      </c>
      <c r="K1115" s="95" t="s">
        <v>1885</v>
      </c>
      <c r="L1115" s="97">
        <v>14.23</v>
      </c>
      <c r="M1115" s="95" t="s">
        <v>1886</v>
      </c>
      <c r="N1115" s="95" t="s">
        <v>2258</v>
      </c>
      <c r="O1115" s="95" t="s">
        <v>31</v>
      </c>
      <c r="P1115" s="95" t="s">
        <v>2125</v>
      </c>
      <c r="Q1115" s="95" t="s">
        <v>31</v>
      </c>
      <c r="R1115" s="95" t="s">
        <v>2259</v>
      </c>
      <c r="S1115" s="93">
        <v>42825</v>
      </c>
      <c r="T1115" s="93">
        <v>42825</v>
      </c>
      <c r="U1115" s="95" t="s">
        <v>2061</v>
      </c>
      <c r="V1115" s="95" t="s">
        <v>31</v>
      </c>
    </row>
    <row r="1116" spans="1:22" ht="15.75" x14ac:dyDescent="0.3">
      <c r="A1116" s="95" t="s">
        <v>370</v>
      </c>
      <c r="B1116" s="95" t="s">
        <v>2032</v>
      </c>
      <c r="C1116" s="95" t="s">
        <v>1879</v>
      </c>
      <c r="D1116" s="95" t="s">
        <v>1880</v>
      </c>
      <c r="E1116" s="95" t="s">
        <v>2038</v>
      </c>
      <c r="F1116" s="95" t="s">
        <v>2123</v>
      </c>
      <c r="G1116" s="95" t="s">
        <v>31</v>
      </c>
      <c r="H1116" s="95" t="s">
        <v>1883</v>
      </c>
      <c r="I1116" s="95" t="s">
        <v>1880</v>
      </c>
      <c r="J1116" s="95" t="s">
        <v>1884</v>
      </c>
      <c r="K1116" s="95" t="s">
        <v>1885</v>
      </c>
      <c r="L1116" s="97">
        <v>14.18</v>
      </c>
      <c r="M1116" s="95" t="s">
        <v>1886</v>
      </c>
      <c r="N1116" s="95" t="s">
        <v>2168</v>
      </c>
      <c r="O1116" s="95" t="s">
        <v>31</v>
      </c>
      <c r="P1116" s="95" t="s">
        <v>2125</v>
      </c>
      <c r="Q1116" s="95" t="s">
        <v>31</v>
      </c>
      <c r="R1116" s="95" t="s">
        <v>2169</v>
      </c>
      <c r="S1116" s="93">
        <v>42947</v>
      </c>
      <c r="T1116" s="93">
        <v>42947</v>
      </c>
      <c r="U1116" s="95" t="s">
        <v>2043</v>
      </c>
      <c r="V1116" s="95" t="s">
        <v>31</v>
      </c>
    </row>
    <row r="1117" spans="1:22" ht="15.75" x14ac:dyDescent="0.3">
      <c r="A1117" s="95" t="s">
        <v>370</v>
      </c>
      <c r="B1117" s="95" t="s">
        <v>2032</v>
      </c>
      <c r="C1117" s="95" t="s">
        <v>1879</v>
      </c>
      <c r="D1117" s="95" t="s">
        <v>1880</v>
      </c>
      <c r="E1117" s="95" t="s">
        <v>2038</v>
      </c>
      <c r="F1117" s="95" t="s">
        <v>2070</v>
      </c>
      <c r="G1117" s="95" t="s">
        <v>31</v>
      </c>
      <c r="H1117" s="95" t="s">
        <v>1883</v>
      </c>
      <c r="I1117" s="95" t="s">
        <v>1880</v>
      </c>
      <c r="J1117" s="95" t="s">
        <v>1884</v>
      </c>
      <c r="K1117" s="95" t="s">
        <v>1885</v>
      </c>
      <c r="L1117" s="97">
        <v>13.72</v>
      </c>
      <c r="M1117" s="95" t="s">
        <v>1886</v>
      </c>
      <c r="N1117" s="95" t="s">
        <v>2380</v>
      </c>
      <c r="O1117" s="95" t="s">
        <v>31</v>
      </c>
      <c r="P1117" s="95" t="s">
        <v>2072</v>
      </c>
      <c r="Q1117" s="95" t="s">
        <v>31</v>
      </c>
      <c r="R1117" s="95" t="s">
        <v>2381</v>
      </c>
      <c r="S1117" s="93">
        <v>42855</v>
      </c>
      <c r="T1117" s="93">
        <v>42855</v>
      </c>
      <c r="U1117" s="95" t="s">
        <v>2061</v>
      </c>
      <c r="V1117" s="95" t="s">
        <v>31</v>
      </c>
    </row>
    <row r="1118" spans="1:22" ht="15.75" x14ac:dyDescent="0.3">
      <c r="A1118" s="95" t="s">
        <v>370</v>
      </c>
      <c r="B1118" s="95" t="s">
        <v>2032</v>
      </c>
      <c r="C1118" s="95" t="s">
        <v>1879</v>
      </c>
      <c r="D1118" s="95" t="s">
        <v>1880</v>
      </c>
      <c r="E1118" s="95" t="s">
        <v>2038</v>
      </c>
      <c r="F1118" s="95" t="s">
        <v>2070</v>
      </c>
      <c r="G1118" s="95" t="s">
        <v>31</v>
      </c>
      <c r="H1118" s="95" t="s">
        <v>1883</v>
      </c>
      <c r="I1118" s="95" t="s">
        <v>1880</v>
      </c>
      <c r="J1118" s="95" t="s">
        <v>1884</v>
      </c>
      <c r="K1118" s="95" t="s">
        <v>1885</v>
      </c>
      <c r="L1118" s="97">
        <v>13.72</v>
      </c>
      <c r="M1118" s="95" t="s">
        <v>1886</v>
      </c>
      <c r="N1118" s="95" t="s">
        <v>2380</v>
      </c>
      <c r="O1118" s="95" t="s">
        <v>31</v>
      </c>
      <c r="P1118" s="95" t="s">
        <v>2072</v>
      </c>
      <c r="Q1118" s="95" t="s">
        <v>31</v>
      </c>
      <c r="R1118" s="95" t="s">
        <v>2381</v>
      </c>
      <c r="S1118" s="93">
        <v>42916</v>
      </c>
      <c r="T1118" s="93">
        <v>42916</v>
      </c>
      <c r="U1118" s="95" t="s">
        <v>2061</v>
      </c>
      <c r="V1118" s="95" t="s">
        <v>31</v>
      </c>
    </row>
    <row r="1119" spans="1:22" ht="15.75" x14ac:dyDescent="0.3">
      <c r="A1119" s="95" t="s">
        <v>370</v>
      </c>
      <c r="B1119" s="95" t="s">
        <v>2032</v>
      </c>
      <c r="C1119" s="95" t="s">
        <v>1879</v>
      </c>
      <c r="D1119" s="95" t="s">
        <v>1880</v>
      </c>
      <c r="E1119" s="95" t="s">
        <v>2038</v>
      </c>
      <c r="F1119" s="95" t="s">
        <v>2070</v>
      </c>
      <c r="G1119" s="95" t="s">
        <v>31</v>
      </c>
      <c r="H1119" s="95" t="s">
        <v>1883</v>
      </c>
      <c r="I1119" s="95" t="s">
        <v>1880</v>
      </c>
      <c r="J1119" s="95" t="s">
        <v>1884</v>
      </c>
      <c r="K1119" s="95" t="s">
        <v>1885</v>
      </c>
      <c r="L1119" s="97">
        <v>13.6</v>
      </c>
      <c r="M1119" s="95" t="s">
        <v>1886</v>
      </c>
      <c r="N1119" s="95" t="s">
        <v>2271</v>
      </c>
      <c r="O1119" s="95" t="s">
        <v>31</v>
      </c>
      <c r="P1119" s="95" t="s">
        <v>2072</v>
      </c>
      <c r="Q1119" s="95" t="s">
        <v>31</v>
      </c>
      <c r="R1119" s="95" t="s">
        <v>2272</v>
      </c>
      <c r="S1119" s="93">
        <v>42735</v>
      </c>
      <c r="T1119" s="93">
        <v>42735</v>
      </c>
      <c r="U1119" s="95" t="s">
        <v>2061</v>
      </c>
      <c r="V1119" s="95" t="s">
        <v>31</v>
      </c>
    </row>
    <row r="1120" spans="1:22" ht="15.75" x14ac:dyDescent="0.3">
      <c r="A1120" s="95" t="s">
        <v>370</v>
      </c>
      <c r="B1120" s="95" t="s">
        <v>2032</v>
      </c>
      <c r="C1120" s="95" t="s">
        <v>1879</v>
      </c>
      <c r="D1120" s="95" t="s">
        <v>1880</v>
      </c>
      <c r="E1120" s="95" t="s">
        <v>2038</v>
      </c>
      <c r="F1120" s="95" t="s">
        <v>2082</v>
      </c>
      <c r="G1120" s="95" t="s">
        <v>31</v>
      </c>
      <c r="H1120" s="95" t="s">
        <v>1883</v>
      </c>
      <c r="I1120" s="95" t="s">
        <v>1880</v>
      </c>
      <c r="J1120" s="95" t="s">
        <v>1884</v>
      </c>
      <c r="K1120" s="95" t="s">
        <v>1885</v>
      </c>
      <c r="L1120" s="96">
        <v>329667.95</v>
      </c>
      <c r="M1120" s="95" t="s">
        <v>1886</v>
      </c>
      <c r="N1120" s="95" t="s">
        <v>31</v>
      </c>
      <c r="O1120" s="95" t="s">
        <v>31</v>
      </c>
      <c r="P1120" s="95" t="s">
        <v>2083</v>
      </c>
      <c r="Q1120" s="95" t="s">
        <v>31</v>
      </c>
      <c r="R1120" s="95" t="s">
        <v>2398</v>
      </c>
      <c r="S1120" s="93">
        <v>42004</v>
      </c>
      <c r="T1120" s="93">
        <v>42004</v>
      </c>
      <c r="U1120" s="95" t="s">
        <v>2037</v>
      </c>
      <c r="V1120" s="95" t="s">
        <v>31</v>
      </c>
    </row>
    <row r="1121" spans="1:22" ht="15.75" x14ac:dyDescent="0.3">
      <c r="A1121" s="95" t="s">
        <v>370</v>
      </c>
      <c r="B1121" s="95" t="s">
        <v>2032</v>
      </c>
      <c r="C1121" s="95" t="s">
        <v>1879</v>
      </c>
      <c r="D1121" s="95" t="s">
        <v>1880</v>
      </c>
      <c r="E1121" s="95" t="s">
        <v>2038</v>
      </c>
      <c r="F1121" s="95" t="s">
        <v>2082</v>
      </c>
      <c r="G1121" s="95" t="s">
        <v>31</v>
      </c>
      <c r="H1121" s="95" t="s">
        <v>1883</v>
      </c>
      <c r="I1121" s="95" t="s">
        <v>1880</v>
      </c>
      <c r="J1121" s="95" t="s">
        <v>1884</v>
      </c>
      <c r="K1121" s="95" t="s">
        <v>1885</v>
      </c>
      <c r="L1121" s="96">
        <v>-5.55</v>
      </c>
      <c r="M1121" s="95" t="s">
        <v>1886</v>
      </c>
      <c r="N1121" s="95" t="s">
        <v>31</v>
      </c>
      <c r="O1121" s="95" t="s">
        <v>31</v>
      </c>
      <c r="P1121" s="95" t="s">
        <v>2083</v>
      </c>
      <c r="Q1121" s="95" t="s">
        <v>31</v>
      </c>
      <c r="R1121" s="95" t="s">
        <v>2398</v>
      </c>
      <c r="S1121" s="93">
        <v>42308</v>
      </c>
      <c r="T1121" s="93">
        <v>42308</v>
      </c>
      <c r="U1121" s="95" t="s">
        <v>2037</v>
      </c>
      <c r="V1121" s="95" t="s">
        <v>31</v>
      </c>
    </row>
    <row r="1122" spans="1:22" ht="15.75" x14ac:dyDescent="0.3">
      <c r="A1122" s="95" t="s">
        <v>370</v>
      </c>
      <c r="B1122" s="95" t="s">
        <v>2032</v>
      </c>
      <c r="C1122" s="95" t="s">
        <v>1879</v>
      </c>
      <c r="D1122" s="95" t="s">
        <v>1880</v>
      </c>
      <c r="E1122" s="95" t="s">
        <v>2038</v>
      </c>
      <c r="F1122" s="95" t="s">
        <v>2082</v>
      </c>
      <c r="G1122" s="95" t="s">
        <v>31</v>
      </c>
      <c r="H1122" s="95" t="s">
        <v>1883</v>
      </c>
      <c r="I1122" s="95" t="s">
        <v>1880</v>
      </c>
      <c r="J1122" s="95" t="s">
        <v>1884</v>
      </c>
      <c r="K1122" s="95" t="s">
        <v>1885</v>
      </c>
      <c r="L1122" s="96">
        <v>95870.64</v>
      </c>
      <c r="M1122" s="95" t="s">
        <v>1886</v>
      </c>
      <c r="N1122" s="95" t="s">
        <v>31</v>
      </c>
      <c r="O1122" s="95" t="s">
        <v>31</v>
      </c>
      <c r="P1122" s="95" t="s">
        <v>2083</v>
      </c>
      <c r="Q1122" s="95" t="s">
        <v>31</v>
      </c>
      <c r="R1122" s="95" t="s">
        <v>2277</v>
      </c>
      <c r="S1122" s="93">
        <v>42490</v>
      </c>
      <c r="T1122" s="93">
        <v>42490</v>
      </c>
      <c r="U1122" s="95" t="s">
        <v>2061</v>
      </c>
      <c r="V1122" s="95" t="s">
        <v>31</v>
      </c>
    </row>
    <row r="1123" spans="1:22" ht="15.75" x14ac:dyDescent="0.3">
      <c r="A1123" s="95" t="s">
        <v>370</v>
      </c>
      <c r="B1123" s="95" t="s">
        <v>2032</v>
      </c>
      <c r="C1123" s="95" t="s">
        <v>1879</v>
      </c>
      <c r="D1123" s="95" t="s">
        <v>1880</v>
      </c>
      <c r="E1123" s="95" t="s">
        <v>2038</v>
      </c>
      <c r="F1123" s="95" t="s">
        <v>2082</v>
      </c>
      <c r="G1123" s="95" t="s">
        <v>31</v>
      </c>
      <c r="H1123" s="95" t="s">
        <v>1883</v>
      </c>
      <c r="I1123" s="95" t="s">
        <v>1880</v>
      </c>
      <c r="J1123" s="95" t="s">
        <v>1884</v>
      </c>
      <c r="K1123" s="95" t="s">
        <v>1885</v>
      </c>
      <c r="L1123" s="96">
        <v>248.63</v>
      </c>
      <c r="M1123" s="95" t="s">
        <v>1886</v>
      </c>
      <c r="N1123" s="95" t="s">
        <v>31</v>
      </c>
      <c r="O1123" s="95" t="s">
        <v>31</v>
      </c>
      <c r="P1123" s="95" t="s">
        <v>2083</v>
      </c>
      <c r="Q1123" s="95" t="s">
        <v>31</v>
      </c>
      <c r="R1123" s="95" t="s">
        <v>2277</v>
      </c>
      <c r="S1123" s="93">
        <v>42521</v>
      </c>
      <c r="T1123" s="93">
        <v>42521</v>
      </c>
      <c r="U1123" s="95" t="s">
        <v>2061</v>
      </c>
      <c r="V1123" s="95" t="s">
        <v>31</v>
      </c>
    </row>
    <row r="1124" spans="1:22" ht="15.75" x14ac:dyDescent="0.3">
      <c r="A1124" s="95" t="s">
        <v>370</v>
      </c>
      <c r="B1124" s="95" t="s">
        <v>2032</v>
      </c>
      <c r="C1124" s="95" t="s">
        <v>1879</v>
      </c>
      <c r="D1124" s="95" t="s">
        <v>1880</v>
      </c>
      <c r="E1124" s="95" t="s">
        <v>2038</v>
      </c>
      <c r="F1124" s="95" t="s">
        <v>2082</v>
      </c>
      <c r="G1124" s="95" t="s">
        <v>31</v>
      </c>
      <c r="H1124" s="95" t="s">
        <v>1883</v>
      </c>
      <c r="I1124" s="95" t="s">
        <v>1880</v>
      </c>
      <c r="J1124" s="95" t="s">
        <v>1884</v>
      </c>
      <c r="K1124" s="95" t="s">
        <v>1885</v>
      </c>
      <c r="L1124" s="96">
        <v>634.25</v>
      </c>
      <c r="M1124" s="95" t="s">
        <v>1886</v>
      </c>
      <c r="N1124" s="95" t="s">
        <v>31</v>
      </c>
      <c r="O1124" s="95" t="s">
        <v>31</v>
      </c>
      <c r="P1124" s="95" t="s">
        <v>2083</v>
      </c>
      <c r="Q1124" s="95" t="s">
        <v>31</v>
      </c>
      <c r="R1124" s="95" t="s">
        <v>2277</v>
      </c>
      <c r="S1124" s="93">
        <v>42551</v>
      </c>
      <c r="T1124" s="93">
        <v>42551</v>
      </c>
      <c r="U1124" s="95" t="s">
        <v>2061</v>
      </c>
      <c r="V1124" s="95" t="s">
        <v>31</v>
      </c>
    </row>
    <row r="1125" spans="1:22" ht="15.75" x14ac:dyDescent="0.3">
      <c r="A1125" s="95" t="s">
        <v>370</v>
      </c>
      <c r="B1125" s="95" t="s">
        <v>2032</v>
      </c>
      <c r="C1125" s="95" t="s">
        <v>1879</v>
      </c>
      <c r="D1125" s="95" t="s">
        <v>1880</v>
      </c>
      <c r="E1125" s="95" t="s">
        <v>2038</v>
      </c>
      <c r="F1125" s="95" t="s">
        <v>2082</v>
      </c>
      <c r="G1125" s="95" t="s">
        <v>31</v>
      </c>
      <c r="H1125" s="95" t="s">
        <v>1883</v>
      </c>
      <c r="I1125" s="95" t="s">
        <v>1880</v>
      </c>
      <c r="J1125" s="95" t="s">
        <v>1884</v>
      </c>
      <c r="K1125" s="95" t="s">
        <v>1885</v>
      </c>
      <c r="L1125" s="96">
        <v>3.42</v>
      </c>
      <c r="M1125" s="95" t="s">
        <v>1886</v>
      </c>
      <c r="N1125" s="95" t="s">
        <v>31</v>
      </c>
      <c r="O1125" s="95" t="s">
        <v>31</v>
      </c>
      <c r="P1125" s="95" t="s">
        <v>2083</v>
      </c>
      <c r="Q1125" s="95" t="s">
        <v>31</v>
      </c>
      <c r="R1125" s="95" t="s">
        <v>2277</v>
      </c>
      <c r="S1125" s="93">
        <v>42582</v>
      </c>
      <c r="T1125" s="93">
        <v>42582</v>
      </c>
      <c r="U1125" s="95" t="s">
        <v>2061</v>
      </c>
      <c r="V1125" s="95" t="s">
        <v>31</v>
      </c>
    </row>
    <row r="1126" spans="1:22" ht="15.75" x14ac:dyDescent="0.3">
      <c r="A1126" s="95" t="s">
        <v>370</v>
      </c>
      <c r="B1126" s="95" t="s">
        <v>2032</v>
      </c>
      <c r="C1126" s="95" t="s">
        <v>1879</v>
      </c>
      <c r="D1126" s="95" t="s">
        <v>1880</v>
      </c>
      <c r="E1126" s="95" t="s">
        <v>2038</v>
      </c>
      <c r="F1126" s="95" t="s">
        <v>2082</v>
      </c>
      <c r="G1126" s="95" t="s">
        <v>31</v>
      </c>
      <c r="H1126" s="95" t="s">
        <v>1883</v>
      </c>
      <c r="I1126" s="95" t="s">
        <v>1880</v>
      </c>
      <c r="J1126" s="95" t="s">
        <v>1884</v>
      </c>
      <c r="K1126" s="95" t="s">
        <v>1885</v>
      </c>
      <c r="L1126" s="96">
        <v>2409.6799999999998</v>
      </c>
      <c r="M1126" s="95" t="s">
        <v>1886</v>
      </c>
      <c r="N1126" s="95" t="s">
        <v>31</v>
      </c>
      <c r="O1126" s="95" t="s">
        <v>31</v>
      </c>
      <c r="P1126" s="95" t="s">
        <v>2083</v>
      </c>
      <c r="Q1126" s="95" t="s">
        <v>31</v>
      </c>
      <c r="R1126" s="95" t="s">
        <v>2277</v>
      </c>
      <c r="S1126" s="93">
        <v>42613</v>
      </c>
      <c r="T1126" s="93">
        <v>42613</v>
      </c>
      <c r="U1126" s="95" t="s">
        <v>2061</v>
      </c>
      <c r="V1126" s="95" t="s">
        <v>31</v>
      </c>
    </row>
    <row r="1127" spans="1:22" ht="15.75" x14ac:dyDescent="0.3">
      <c r="A1127" s="95" t="s">
        <v>370</v>
      </c>
      <c r="B1127" s="95" t="s">
        <v>2032</v>
      </c>
      <c r="C1127" s="95" t="s">
        <v>1879</v>
      </c>
      <c r="D1127" s="95" t="s">
        <v>1880</v>
      </c>
      <c r="E1127" s="95" t="s">
        <v>2038</v>
      </c>
      <c r="F1127" s="95" t="s">
        <v>2070</v>
      </c>
      <c r="G1127" s="95" t="s">
        <v>31</v>
      </c>
      <c r="H1127" s="95" t="s">
        <v>1883</v>
      </c>
      <c r="I1127" s="95" t="s">
        <v>1880</v>
      </c>
      <c r="J1127" s="95" t="s">
        <v>1884</v>
      </c>
      <c r="K1127" s="95" t="s">
        <v>1885</v>
      </c>
      <c r="L1127" s="97">
        <v>13.53</v>
      </c>
      <c r="M1127" s="95" t="s">
        <v>1886</v>
      </c>
      <c r="N1127" s="95" t="s">
        <v>2260</v>
      </c>
      <c r="O1127" s="95" t="s">
        <v>31</v>
      </c>
      <c r="P1127" s="95" t="s">
        <v>2072</v>
      </c>
      <c r="Q1127" s="95" t="s">
        <v>31</v>
      </c>
      <c r="R1127" s="95" t="s">
        <v>2261</v>
      </c>
      <c r="S1127" s="93">
        <v>42825</v>
      </c>
      <c r="T1127" s="93">
        <v>42825</v>
      </c>
      <c r="U1127" s="95" t="s">
        <v>2061</v>
      </c>
      <c r="V1127" s="95" t="s">
        <v>31</v>
      </c>
    </row>
    <row r="1128" spans="1:22" ht="15.75" x14ac:dyDescent="0.3">
      <c r="A1128" s="95" t="s">
        <v>370</v>
      </c>
      <c r="B1128" s="95" t="s">
        <v>2032</v>
      </c>
      <c r="C1128" s="95" t="s">
        <v>1879</v>
      </c>
      <c r="D1128" s="95" t="s">
        <v>1880</v>
      </c>
      <c r="E1128" s="95" t="s">
        <v>2038</v>
      </c>
      <c r="F1128" s="95" t="s">
        <v>2104</v>
      </c>
      <c r="G1128" s="95" t="s">
        <v>31</v>
      </c>
      <c r="H1128" s="95" t="s">
        <v>1883</v>
      </c>
      <c r="I1128" s="95" t="s">
        <v>1880</v>
      </c>
      <c r="J1128" s="95" t="s">
        <v>1884</v>
      </c>
      <c r="K1128" s="95" t="s">
        <v>1885</v>
      </c>
      <c r="L1128" s="97">
        <v>13.18</v>
      </c>
      <c r="M1128" s="95" t="s">
        <v>1886</v>
      </c>
      <c r="N1128" s="95" t="s">
        <v>2179</v>
      </c>
      <c r="O1128" s="95" t="s">
        <v>31</v>
      </c>
      <c r="P1128" s="95" t="s">
        <v>2106</v>
      </c>
      <c r="Q1128" s="95" t="s">
        <v>31</v>
      </c>
      <c r="R1128" s="95" t="s">
        <v>2180</v>
      </c>
      <c r="S1128" s="93">
        <v>42825</v>
      </c>
      <c r="T1128" s="93">
        <v>42825</v>
      </c>
      <c r="U1128" s="95" t="s">
        <v>2061</v>
      </c>
      <c r="V1128" s="95" t="s">
        <v>31</v>
      </c>
    </row>
    <row r="1129" spans="1:22" ht="15.75" x14ac:dyDescent="0.3">
      <c r="A1129" s="95" t="s">
        <v>370</v>
      </c>
      <c r="B1129" s="95" t="s">
        <v>2032</v>
      </c>
      <c r="C1129" s="95" t="s">
        <v>1879</v>
      </c>
      <c r="D1129" s="95" t="s">
        <v>1880</v>
      </c>
      <c r="E1129" s="95" t="s">
        <v>2038</v>
      </c>
      <c r="F1129" s="95" t="s">
        <v>2104</v>
      </c>
      <c r="G1129" s="95" t="s">
        <v>31</v>
      </c>
      <c r="H1129" s="95" t="s">
        <v>1883</v>
      </c>
      <c r="I1129" s="95" t="s">
        <v>1880</v>
      </c>
      <c r="J1129" s="95" t="s">
        <v>1884</v>
      </c>
      <c r="K1129" s="95" t="s">
        <v>1885</v>
      </c>
      <c r="L1129" s="97">
        <v>13.18</v>
      </c>
      <c r="M1129" s="95" t="s">
        <v>1886</v>
      </c>
      <c r="N1129" s="95" t="s">
        <v>2220</v>
      </c>
      <c r="O1129" s="95" t="s">
        <v>31</v>
      </c>
      <c r="P1129" s="95" t="s">
        <v>2106</v>
      </c>
      <c r="Q1129" s="95" t="s">
        <v>31</v>
      </c>
      <c r="R1129" s="95" t="s">
        <v>2221</v>
      </c>
      <c r="S1129" s="93">
        <v>42825</v>
      </c>
      <c r="T1129" s="93">
        <v>42825</v>
      </c>
      <c r="U1129" s="95" t="s">
        <v>2061</v>
      </c>
      <c r="V1129" s="95" t="s">
        <v>31</v>
      </c>
    </row>
    <row r="1130" spans="1:22" ht="15.75" x14ac:dyDescent="0.3">
      <c r="A1130" s="95" t="s">
        <v>370</v>
      </c>
      <c r="B1130" s="95" t="s">
        <v>2032</v>
      </c>
      <c r="C1130" s="95" t="s">
        <v>1879</v>
      </c>
      <c r="D1130" s="95" t="s">
        <v>1880</v>
      </c>
      <c r="E1130" s="95" t="s">
        <v>2038</v>
      </c>
      <c r="F1130" s="95" t="s">
        <v>2104</v>
      </c>
      <c r="G1130" s="95" t="s">
        <v>31</v>
      </c>
      <c r="H1130" s="95" t="s">
        <v>1883</v>
      </c>
      <c r="I1130" s="95" t="s">
        <v>1880</v>
      </c>
      <c r="J1130" s="95" t="s">
        <v>1884</v>
      </c>
      <c r="K1130" s="95" t="s">
        <v>1885</v>
      </c>
      <c r="L1130" s="97">
        <v>13.18</v>
      </c>
      <c r="M1130" s="95" t="s">
        <v>1886</v>
      </c>
      <c r="N1130" s="95" t="s">
        <v>2227</v>
      </c>
      <c r="O1130" s="95" t="s">
        <v>31</v>
      </c>
      <c r="P1130" s="95" t="s">
        <v>2106</v>
      </c>
      <c r="Q1130" s="95" t="s">
        <v>31</v>
      </c>
      <c r="R1130" s="95" t="s">
        <v>2228</v>
      </c>
      <c r="S1130" s="93">
        <v>42825</v>
      </c>
      <c r="T1130" s="93">
        <v>42825</v>
      </c>
      <c r="U1130" s="95" t="s">
        <v>2061</v>
      </c>
      <c r="V1130" s="95" t="s">
        <v>31</v>
      </c>
    </row>
    <row r="1131" spans="1:22" ht="15.75" x14ac:dyDescent="0.3">
      <c r="A1131" s="95" t="s">
        <v>370</v>
      </c>
      <c r="B1131" s="95" t="s">
        <v>2032</v>
      </c>
      <c r="C1131" s="95" t="s">
        <v>1879</v>
      </c>
      <c r="D1131" s="95" t="s">
        <v>1880</v>
      </c>
      <c r="E1131" s="95" t="s">
        <v>2038</v>
      </c>
      <c r="F1131" s="95" t="s">
        <v>2104</v>
      </c>
      <c r="G1131" s="95" t="s">
        <v>31</v>
      </c>
      <c r="H1131" s="95" t="s">
        <v>1883</v>
      </c>
      <c r="I1131" s="95" t="s">
        <v>1880</v>
      </c>
      <c r="J1131" s="95" t="s">
        <v>1884</v>
      </c>
      <c r="K1131" s="95" t="s">
        <v>1885</v>
      </c>
      <c r="L1131" s="97">
        <v>13.18</v>
      </c>
      <c r="M1131" s="95" t="s">
        <v>1886</v>
      </c>
      <c r="N1131" s="95" t="s">
        <v>2233</v>
      </c>
      <c r="O1131" s="95" t="s">
        <v>31</v>
      </c>
      <c r="P1131" s="95" t="s">
        <v>2106</v>
      </c>
      <c r="Q1131" s="95" t="s">
        <v>31</v>
      </c>
      <c r="R1131" s="95" t="s">
        <v>2234</v>
      </c>
      <c r="S1131" s="93">
        <v>42825</v>
      </c>
      <c r="T1131" s="93">
        <v>42825</v>
      </c>
      <c r="U1131" s="95" t="s">
        <v>2061</v>
      </c>
      <c r="V1131" s="95" t="s">
        <v>31</v>
      </c>
    </row>
    <row r="1132" spans="1:22" ht="15.75" x14ac:dyDescent="0.3">
      <c r="A1132" s="95" t="s">
        <v>370</v>
      </c>
      <c r="B1132" s="95" t="s">
        <v>2032</v>
      </c>
      <c r="C1132" s="95" t="s">
        <v>1879</v>
      </c>
      <c r="D1132" s="95" t="s">
        <v>1880</v>
      </c>
      <c r="E1132" s="95" t="s">
        <v>2038</v>
      </c>
      <c r="F1132" s="95" t="s">
        <v>2104</v>
      </c>
      <c r="G1132" s="95" t="s">
        <v>31</v>
      </c>
      <c r="H1132" s="95" t="s">
        <v>1883</v>
      </c>
      <c r="I1132" s="95" t="s">
        <v>1880</v>
      </c>
      <c r="J1132" s="95" t="s">
        <v>1884</v>
      </c>
      <c r="K1132" s="95" t="s">
        <v>1885</v>
      </c>
      <c r="L1132" s="97">
        <v>13.18</v>
      </c>
      <c r="M1132" s="95" t="s">
        <v>1886</v>
      </c>
      <c r="N1132" s="95" t="s">
        <v>2237</v>
      </c>
      <c r="O1132" s="95" t="s">
        <v>31</v>
      </c>
      <c r="P1132" s="95" t="s">
        <v>2106</v>
      </c>
      <c r="Q1132" s="95" t="s">
        <v>31</v>
      </c>
      <c r="R1132" s="95" t="s">
        <v>2238</v>
      </c>
      <c r="S1132" s="93">
        <v>42825</v>
      </c>
      <c r="T1132" s="93">
        <v>42825</v>
      </c>
      <c r="U1132" s="95" t="s">
        <v>2061</v>
      </c>
      <c r="V1132" s="95" t="s">
        <v>31</v>
      </c>
    </row>
    <row r="1133" spans="1:22" ht="15.75" x14ac:dyDescent="0.3">
      <c r="A1133" s="95" t="s">
        <v>370</v>
      </c>
      <c r="B1133" s="95" t="s">
        <v>2032</v>
      </c>
      <c r="C1133" s="95" t="s">
        <v>1879</v>
      </c>
      <c r="D1133" s="95" t="s">
        <v>1880</v>
      </c>
      <c r="E1133" s="95" t="s">
        <v>2038</v>
      </c>
      <c r="F1133" s="95" t="s">
        <v>2082</v>
      </c>
      <c r="G1133" s="95" t="s">
        <v>31</v>
      </c>
      <c r="H1133" s="95" t="s">
        <v>1883</v>
      </c>
      <c r="I1133" s="95" t="s">
        <v>1880</v>
      </c>
      <c r="J1133" s="95" t="s">
        <v>1884</v>
      </c>
      <c r="K1133" s="95" t="s">
        <v>1885</v>
      </c>
      <c r="L1133" s="96">
        <v>124651.8</v>
      </c>
      <c r="M1133" s="95" t="s">
        <v>1886</v>
      </c>
      <c r="N1133" s="95" t="s">
        <v>31</v>
      </c>
      <c r="O1133" s="95" t="s">
        <v>31</v>
      </c>
      <c r="P1133" s="95" t="s">
        <v>2083</v>
      </c>
      <c r="Q1133" s="95" t="s">
        <v>31</v>
      </c>
      <c r="R1133" s="95" t="s">
        <v>2355</v>
      </c>
      <c r="S1133" s="93">
        <v>42643</v>
      </c>
      <c r="T1133" s="93">
        <v>42643</v>
      </c>
      <c r="U1133" s="95" t="s">
        <v>2296</v>
      </c>
      <c r="V1133" s="95" t="s">
        <v>31</v>
      </c>
    </row>
    <row r="1134" spans="1:22" ht="15.75" x14ac:dyDescent="0.3">
      <c r="A1134" s="95" t="s">
        <v>370</v>
      </c>
      <c r="B1134" s="95" t="s">
        <v>2032</v>
      </c>
      <c r="C1134" s="95" t="s">
        <v>1879</v>
      </c>
      <c r="D1134" s="95" t="s">
        <v>1880</v>
      </c>
      <c r="E1134" s="95" t="s">
        <v>2038</v>
      </c>
      <c r="F1134" s="95" t="s">
        <v>2104</v>
      </c>
      <c r="G1134" s="95" t="s">
        <v>31</v>
      </c>
      <c r="H1134" s="95" t="s">
        <v>1883</v>
      </c>
      <c r="I1134" s="95" t="s">
        <v>1880</v>
      </c>
      <c r="J1134" s="95" t="s">
        <v>1884</v>
      </c>
      <c r="K1134" s="95" t="s">
        <v>1885</v>
      </c>
      <c r="L1134" s="97">
        <v>13.18</v>
      </c>
      <c r="M1134" s="95" t="s">
        <v>1886</v>
      </c>
      <c r="N1134" s="95" t="s">
        <v>2241</v>
      </c>
      <c r="O1134" s="95" t="s">
        <v>31</v>
      </c>
      <c r="P1134" s="95" t="s">
        <v>2106</v>
      </c>
      <c r="Q1134" s="95" t="s">
        <v>31</v>
      </c>
      <c r="R1134" s="95" t="s">
        <v>2242</v>
      </c>
      <c r="S1134" s="93">
        <v>42825</v>
      </c>
      <c r="T1134" s="93">
        <v>42825</v>
      </c>
      <c r="U1134" s="95" t="s">
        <v>2061</v>
      </c>
      <c r="V1134" s="95" t="s">
        <v>31</v>
      </c>
    </row>
    <row r="1135" spans="1:22" ht="15.75" x14ac:dyDescent="0.3">
      <c r="A1135" s="95" t="s">
        <v>370</v>
      </c>
      <c r="B1135" s="95" t="s">
        <v>2032</v>
      </c>
      <c r="C1135" s="95" t="s">
        <v>1879</v>
      </c>
      <c r="D1135" s="95" t="s">
        <v>1880</v>
      </c>
      <c r="E1135" s="95" t="s">
        <v>2038</v>
      </c>
      <c r="F1135" s="95" t="s">
        <v>2104</v>
      </c>
      <c r="G1135" s="95" t="s">
        <v>31</v>
      </c>
      <c r="H1135" s="95" t="s">
        <v>1883</v>
      </c>
      <c r="I1135" s="95" t="s">
        <v>1880</v>
      </c>
      <c r="J1135" s="95" t="s">
        <v>1884</v>
      </c>
      <c r="K1135" s="95" t="s">
        <v>1885</v>
      </c>
      <c r="L1135" s="97">
        <v>13.18</v>
      </c>
      <c r="M1135" s="95" t="s">
        <v>1886</v>
      </c>
      <c r="N1135" s="95" t="s">
        <v>2245</v>
      </c>
      <c r="O1135" s="95" t="s">
        <v>31</v>
      </c>
      <c r="P1135" s="95" t="s">
        <v>2106</v>
      </c>
      <c r="Q1135" s="95" t="s">
        <v>31</v>
      </c>
      <c r="R1135" s="95" t="s">
        <v>2246</v>
      </c>
      <c r="S1135" s="93">
        <v>42825</v>
      </c>
      <c r="T1135" s="93">
        <v>42825</v>
      </c>
      <c r="U1135" s="95" t="s">
        <v>2061</v>
      </c>
      <c r="V1135" s="95" t="s">
        <v>31</v>
      </c>
    </row>
    <row r="1136" spans="1:22" ht="15.75" x14ac:dyDescent="0.3">
      <c r="A1136" s="95" t="s">
        <v>370</v>
      </c>
      <c r="B1136" s="95" t="s">
        <v>2032</v>
      </c>
      <c r="C1136" s="95" t="s">
        <v>1879</v>
      </c>
      <c r="D1136" s="95" t="s">
        <v>1880</v>
      </c>
      <c r="E1136" s="95" t="s">
        <v>2038</v>
      </c>
      <c r="F1136" s="95" t="s">
        <v>2104</v>
      </c>
      <c r="G1136" s="95" t="s">
        <v>31</v>
      </c>
      <c r="H1136" s="95" t="s">
        <v>1883</v>
      </c>
      <c r="I1136" s="95" t="s">
        <v>1880</v>
      </c>
      <c r="J1136" s="95" t="s">
        <v>1884</v>
      </c>
      <c r="K1136" s="95" t="s">
        <v>1885</v>
      </c>
      <c r="L1136" s="97">
        <v>13.18</v>
      </c>
      <c r="M1136" s="95" t="s">
        <v>1886</v>
      </c>
      <c r="N1136" s="95" t="s">
        <v>2251</v>
      </c>
      <c r="O1136" s="95" t="s">
        <v>31</v>
      </c>
      <c r="P1136" s="95" t="s">
        <v>2106</v>
      </c>
      <c r="Q1136" s="95" t="s">
        <v>31</v>
      </c>
      <c r="R1136" s="95" t="s">
        <v>2252</v>
      </c>
      <c r="S1136" s="93">
        <v>42825</v>
      </c>
      <c r="T1136" s="93">
        <v>42825</v>
      </c>
      <c r="U1136" s="95" t="s">
        <v>2061</v>
      </c>
      <c r="V1136" s="95" t="s">
        <v>31</v>
      </c>
    </row>
    <row r="1137" spans="1:22" ht="15.75" x14ac:dyDescent="0.3">
      <c r="A1137" s="95" t="s">
        <v>370</v>
      </c>
      <c r="B1137" s="95" t="s">
        <v>2032</v>
      </c>
      <c r="C1137" s="95" t="s">
        <v>1879</v>
      </c>
      <c r="D1137" s="95" t="s">
        <v>1880</v>
      </c>
      <c r="E1137" s="95" t="s">
        <v>2038</v>
      </c>
      <c r="F1137" s="95" t="s">
        <v>2104</v>
      </c>
      <c r="G1137" s="95" t="s">
        <v>31</v>
      </c>
      <c r="H1137" s="95" t="s">
        <v>1883</v>
      </c>
      <c r="I1137" s="95" t="s">
        <v>1880</v>
      </c>
      <c r="J1137" s="95" t="s">
        <v>1884</v>
      </c>
      <c r="K1137" s="95" t="s">
        <v>1885</v>
      </c>
      <c r="L1137" s="97">
        <v>13.18</v>
      </c>
      <c r="M1137" s="95" t="s">
        <v>1886</v>
      </c>
      <c r="N1137" s="95" t="s">
        <v>2256</v>
      </c>
      <c r="O1137" s="95" t="s">
        <v>31</v>
      </c>
      <c r="P1137" s="95" t="s">
        <v>2106</v>
      </c>
      <c r="Q1137" s="95" t="s">
        <v>31</v>
      </c>
      <c r="R1137" s="95" t="s">
        <v>2257</v>
      </c>
      <c r="S1137" s="93">
        <v>42825</v>
      </c>
      <c r="T1137" s="93">
        <v>42825</v>
      </c>
      <c r="U1137" s="95" t="s">
        <v>2061</v>
      </c>
      <c r="V1137" s="95" t="s">
        <v>31</v>
      </c>
    </row>
    <row r="1138" spans="1:22" ht="15.75" x14ac:dyDescent="0.3">
      <c r="A1138" s="95" t="s">
        <v>370</v>
      </c>
      <c r="B1138" s="95" t="s">
        <v>2032</v>
      </c>
      <c r="C1138" s="95" t="s">
        <v>1879</v>
      </c>
      <c r="D1138" s="95" t="s">
        <v>1880</v>
      </c>
      <c r="E1138" s="95" t="s">
        <v>2038</v>
      </c>
      <c r="F1138" s="95" t="s">
        <v>2070</v>
      </c>
      <c r="G1138" s="95" t="s">
        <v>31</v>
      </c>
      <c r="H1138" s="95" t="s">
        <v>1883</v>
      </c>
      <c r="I1138" s="95" t="s">
        <v>1880</v>
      </c>
      <c r="J1138" s="95" t="s">
        <v>1884</v>
      </c>
      <c r="K1138" s="95" t="s">
        <v>1885</v>
      </c>
      <c r="L1138" s="97">
        <v>13.16</v>
      </c>
      <c r="M1138" s="95" t="s">
        <v>1886</v>
      </c>
      <c r="N1138" s="95" t="s">
        <v>2275</v>
      </c>
      <c r="O1138" s="95" t="s">
        <v>31</v>
      </c>
      <c r="P1138" s="95" t="s">
        <v>2072</v>
      </c>
      <c r="Q1138" s="95" t="s">
        <v>31</v>
      </c>
      <c r="R1138" s="95" t="s">
        <v>2276</v>
      </c>
      <c r="S1138" s="93">
        <v>42735</v>
      </c>
      <c r="T1138" s="93">
        <v>42735</v>
      </c>
      <c r="U1138" s="95" t="s">
        <v>2061</v>
      </c>
      <c r="V1138" s="95" t="s">
        <v>31</v>
      </c>
    </row>
    <row r="1139" spans="1:22" ht="15.75" x14ac:dyDescent="0.3">
      <c r="A1139" s="95" t="s">
        <v>370</v>
      </c>
      <c r="B1139" s="95" t="s">
        <v>2032</v>
      </c>
      <c r="C1139" s="95" t="s">
        <v>1879</v>
      </c>
      <c r="D1139" s="95" t="s">
        <v>1880</v>
      </c>
      <c r="E1139" s="95" t="s">
        <v>2038</v>
      </c>
      <c r="F1139" s="95" t="s">
        <v>2070</v>
      </c>
      <c r="G1139" s="95" t="s">
        <v>31</v>
      </c>
      <c r="H1139" s="95" t="s">
        <v>1883</v>
      </c>
      <c r="I1139" s="95" t="s">
        <v>1880</v>
      </c>
      <c r="J1139" s="95" t="s">
        <v>1884</v>
      </c>
      <c r="K1139" s="95" t="s">
        <v>1885</v>
      </c>
      <c r="L1139" s="97">
        <v>13</v>
      </c>
      <c r="M1139" s="95" t="s">
        <v>1886</v>
      </c>
      <c r="N1139" s="95" t="s">
        <v>2392</v>
      </c>
      <c r="O1139" s="95" t="s">
        <v>31</v>
      </c>
      <c r="P1139" s="95" t="s">
        <v>2072</v>
      </c>
      <c r="Q1139" s="95" t="s">
        <v>31</v>
      </c>
      <c r="R1139" s="95" t="s">
        <v>2393</v>
      </c>
      <c r="S1139" s="93">
        <v>42855</v>
      </c>
      <c r="T1139" s="93">
        <v>42855</v>
      </c>
      <c r="U1139" s="95" t="s">
        <v>2061</v>
      </c>
      <c r="V1139" s="95" t="s">
        <v>31</v>
      </c>
    </row>
    <row r="1140" spans="1:22" ht="15.75" x14ac:dyDescent="0.3">
      <c r="A1140" s="95" t="s">
        <v>370</v>
      </c>
      <c r="B1140" s="95" t="s">
        <v>2032</v>
      </c>
      <c r="C1140" s="95" t="s">
        <v>1879</v>
      </c>
      <c r="D1140" s="95" t="s">
        <v>1880</v>
      </c>
      <c r="E1140" s="95" t="s">
        <v>2038</v>
      </c>
      <c r="F1140" s="95" t="s">
        <v>2070</v>
      </c>
      <c r="G1140" s="95" t="s">
        <v>31</v>
      </c>
      <c r="H1140" s="95" t="s">
        <v>1883</v>
      </c>
      <c r="I1140" s="95" t="s">
        <v>1880</v>
      </c>
      <c r="J1140" s="95" t="s">
        <v>1884</v>
      </c>
      <c r="K1140" s="95" t="s">
        <v>1885</v>
      </c>
      <c r="L1140" s="97">
        <v>13</v>
      </c>
      <c r="M1140" s="95" t="s">
        <v>1886</v>
      </c>
      <c r="N1140" s="95" t="s">
        <v>2392</v>
      </c>
      <c r="O1140" s="95" t="s">
        <v>31</v>
      </c>
      <c r="P1140" s="95" t="s">
        <v>2072</v>
      </c>
      <c r="Q1140" s="95" t="s">
        <v>31</v>
      </c>
      <c r="R1140" s="95" t="s">
        <v>2393</v>
      </c>
      <c r="S1140" s="93">
        <v>42916</v>
      </c>
      <c r="T1140" s="93">
        <v>42916</v>
      </c>
      <c r="U1140" s="95" t="s">
        <v>2061</v>
      </c>
      <c r="V1140" s="95" t="s">
        <v>31</v>
      </c>
    </row>
    <row r="1141" spans="1:22" ht="15.75" x14ac:dyDescent="0.3">
      <c r="A1141" s="95" t="s">
        <v>370</v>
      </c>
      <c r="B1141" s="95" t="s">
        <v>2032</v>
      </c>
      <c r="C1141" s="95" t="s">
        <v>1879</v>
      </c>
      <c r="D1141" s="95" t="s">
        <v>1880</v>
      </c>
      <c r="E1141" s="95" t="s">
        <v>2038</v>
      </c>
      <c r="F1141" s="95" t="s">
        <v>2082</v>
      </c>
      <c r="G1141" s="95" t="s">
        <v>31</v>
      </c>
      <c r="H1141" s="95" t="s">
        <v>1883</v>
      </c>
      <c r="I1141" s="95" t="s">
        <v>1880</v>
      </c>
      <c r="J1141" s="95" t="s">
        <v>1884</v>
      </c>
      <c r="K1141" s="95" t="s">
        <v>1885</v>
      </c>
      <c r="L1141" s="97">
        <v>12.87</v>
      </c>
      <c r="M1141" s="95" t="s">
        <v>1886</v>
      </c>
      <c r="N1141" s="95" t="s">
        <v>31</v>
      </c>
      <c r="O1141" s="95" t="s">
        <v>31</v>
      </c>
      <c r="P1141" s="95" t="s">
        <v>2083</v>
      </c>
      <c r="Q1141" s="95" t="s">
        <v>31</v>
      </c>
      <c r="R1141" s="95" t="s">
        <v>2277</v>
      </c>
      <c r="S1141" s="93">
        <v>42735</v>
      </c>
      <c r="T1141" s="93">
        <v>42735</v>
      </c>
      <c r="U1141" s="95" t="s">
        <v>2061</v>
      </c>
      <c r="V1141" s="95" t="s">
        <v>31</v>
      </c>
    </row>
    <row r="1142" spans="1:22" ht="15.75" x14ac:dyDescent="0.3">
      <c r="A1142" s="95" t="s">
        <v>370</v>
      </c>
      <c r="B1142" s="95" t="s">
        <v>2032</v>
      </c>
      <c r="C1142" s="95" t="s">
        <v>1879</v>
      </c>
      <c r="D1142" s="95" t="s">
        <v>1880</v>
      </c>
      <c r="E1142" s="95" t="s">
        <v>2038</v>
      </c>
      <c r="F1142" s="95" t="s">
        <v>2070</v>
      </c>
      <c r="G1142" s="95" t="s">
        <v>31</v>
      </c>
      <c r="H1142" s="95" t="s">
        <v>1883</v>
      </c>
      <c r="I1142" s="95" t="s">
        <v>1880</v>
      </c>
      <c r="J1142" s="95" t="s">
        <v>1884</v>
      </c>
      <c r="K1142" s="95" t="s">
        <v>1885</v>
      </c>
      <c r="L1142" s="97">
        <v>12.71</v>
      </c>
      <c r="M1142" s="95" t="s">
        <v>1886</v>
      </c>
      <c r="N1142" s="95" t="s">
        <v>2284</v>
      </c>
      <c r="O1142" s="95" t="s">
        <v>31</v>
      </c>
      <c r="P1142" s="95" t="s">
        <v>2072</v>
      </c>
      <c r="Q1142" s="95" t="s">
        <v>31</v>
      </c>
      <c r="R1142" s="95" t="s">
        <v>2285</v>
      </c>
      <c r="S1142" s="93">
        <v>42735</v>
      </c>
      <c r="T1142" s="93">
        <v>42735</v>
      </c>
      <c r="U1142" s="95" t="s">
        <v>2061</v>
      </c>
      <c r="V1142" s="95" t="s">
        <v>31</v>
      </c>
    </row>
    <row r="1143" spans="1:22" ht="15.75" x14ac:dyDescent="0.3">
      <c r="A1143" s="95" t="s">
        <v>370</v>
      </c>
      <c r="B1143" s="95" t="s">
        <v>2032</v>
      </c>
      <c r="C1143" s="95" t="s">
        <v>1879</v>
      </c>
      <c r="D1143" s="95" t="s">
        <v>1880</v>
      </c>
      <c r="E1143" s="95" t="s">
        <v>2038</v>
      </c>
      <c r="F1143" s="95" t="s">
        <v>2070</v>
      </c>
      <c r="G1143" s="95" t="s">
        <v>31</v>
      </c>
      <c r="H1143" s="95" t="s">
        <v>1883</v>
      </c>
      <c r="I1143" s="95" t="s">
        <v>1880</v>
      </c>
      <c r="J1143" s="95" t="s">
        <v>1884</v>
      </c>
      <c r="K1143" s="95" t="s">
        <v>1885</v>
      </c>
      <c r="L1143" s="97">
        <v>12.39</v>
      </c>
      <c r="M1143" s="95" t="s">
        <v>1886</v>
      </c>
      <c r="N1143" s="95" t="s">
        <v>2262</v>
      </c>
      <c r="O1143" s="95" t="s">
        <v>31</v>
      </c>
      <c r="P1143" s="95" t="s">
        <v>2072</v>
      </c>
      <c r="Q1143" s="95" t="s">
        <v>31</v>
      </c>
      <c r="R1143" s="95" t="s">
        <v>2263</v>
      </c>
      <c r="S1143" s="93">
        <v>42825</v>
      </c>
      <c r="T1143" s="93">
        <v>42825</v>
      </c>
      <c r="U1143" s="95" t="s">
        <v>2061</v>
      </c>
      <c r="V1143" s="95" t="s">
        <v>31</v>
      </c>
    </row>
    <row r="1144" spans="1:22" ht="15.75" x14ac:dyDescent="0.3">
      <c r="A1144" s="95" t="s">
        <v>370</v>
      </c>
      <c r="B1144" s="95" t="s">
        <v>2032</v>
      </c>
      <c r="C1144" s="95" t="s">
        <v>1879</v>
      </c>
      <c r="D1144" s="95" t="s">
        <v>1880</v>
      </c>
      <c r="E1144" s="95" t="s">
        <v>2038</v>
      </c>
      <c r="F1144" s="95" t="s">
        <v>2051</v>
      </c>
      <c r="G1144" s="95" t="s">
        <v>31</v>
      </c>
      <c r="H1144" s="95" t="s">
        <v>1883</v>
      </c>
      <c r="I1144" s="95" t="s">
        <v>1880</v>
      </c>
      <c r="J1144" s="95" t="s">
        <v>1884</v>
      </c>
      <c r="K1144" s="95" t="s">
        <v>1885</v>
      </c>
      <c r="L1144" s="96">
        <v>151532.38</v>
      </c>
      <c r="M1144" s="95" t="s">
        <v>1886</v>
      </c>
      <c r="N1144" s="95" t="s">
        <v>31</v>
      </c>
      <c r="O1144" s="95" t="s">
        <v>31</v>
      </c>
      <c r="P1144" s="95" t="s">
        <v>2052</v>
      </c>
      <c r="Q1144" s="95" t="s">
        <v>31</v>
      </c>
      <c r="R1144" s="95" t="s">
        <v>2399</v>
      </c>
      <c r="S1144" s="93">
        <v>42004</v>
      </c>
      <c r="T1144" s="93">
        <v>42004</v>
      </c>
      <c r="U1144" s="95" t="s">
        <v>2037</v>
      </c>
      <c r="V1144" s="95" t="s">
        <v>31</v>
      </c>
    </row>
    <row r="1145" spans="1:22" ht="15.75" x14ac:dyDescent="0.3">
      <c r="A1145" s="95" t="s">
        <v>370</v>
      </c>
      <c r="B1145" s="95" t="s">
        <v>2032</v>
      </c>
      <c r="C1145" s="95" t="s">
        <v>1879</v>
      </c>
      <c r="D1145" s="95" t="s">
        <v>1880</v>
      </c>
      <c r="E1145" s="95" t="s">
        <v>2038</v>
      </c>
      <c r="F1145" s="95" t="s">
        <v>2051</v>
      </c>
      <c r="G1145" s="95" t="s">
        <v>31</v>
      </c>
      <c r="H1145" s="95" t="s">
        <v>1883</v>
      </c>
      <c r="I1145" s="95" t="s">
        <v>1880</v>
      </c>
      <c r="J1145" s="95" t="s">
        <v>1884</v>
      </c>
      <c r="K1145" s="95" t="s">
        <v>1885</v>
      </c>
      <c r="L1145" s="96">
        <v>-2.5499999999999998</v>
      </c>
      <c r="M1145" s="95" t="s">
        <v>1886</v>
      </c>
      <c r="N1145" s="95" t="s">
        <v>31</v>
      </c>
      <c r="O1145" s="95" t="s">
        <v>31</v>
      </c>
      <c r="P1145" s="95" t="s">
        <v>2052</v>
      </c>
      <c r="Q1145" s="95" t="s">
        <v>31</v>
      </c>
      <c r="R1145" s="95" t="s">
        <v>2399</v>
      </c>
      <c r="S1145" s="93">
        <v>42308</v>
      </c>
      <c r="T1145" s="93">
        <v>42308</v>
      </c>
      <c r="U1145" s="95" t="s">
        <v>2037</v>
      </c>
      <c r="V1145" s="95" t="s">
        <v>31</v>
      </c>
    </row>
    <row r="1146" spans="1:22" ht="15.75" x14ac:dyDescent="0.3">
      <c r="A1146" s="95" t="s">
        <v>370</v>
      </c>
      <c r="B1146" s="95" t="s">
        <v>2032</v>
      </c>
      <c r="C1146" s="95" t="s">
        <v>1879</v>
      </c>
      <c r="D1146" s="95" t="s">
        <v>1880</v>
      </c>
      <c r="E1146" s="95" t="s">
        <v>2038</v>
      </c>
      <c r="F1146" s="95" t="s">
        <v>2051</v>
      </c>
      <c r="G1146" s="95" t="s">
        <v>31</v>
      </c>
      <c r="H1146" s="95" t="s">
        <v>1883</v>
      </c>
      <c r="I1146" s="95" t="s">
        <v>1880</v>
      </c>
      <c r="J1146" s="95" t="s">
        <v>1884</v>
      </c>
      <c r="K1146" s="95" t="s">
        <v>1885</v>
      </c>
      <c r="L1146" s="96">
        <v>381820.94</v>
      </c>
      <c r="M1146" s="95" t="s">
        <v>1886</v>
      </c>
      <c r="N1146" s="95" t="s">
        <v>31</v>
      </c>
      <c r="O1146" s="95" t="s">
        <v>31</v>
      </c>
      <c r="P1146" s="95" t="s">
        <v>2052</v>
      </c>
      <c r="Q1146" s="95" t="s">
        <v>31</v>
      </c>
      <c r="R1146" s="95" t="s">
        <v>2224</v>
      </c>
      <c r="S1146" s="93">
        <v>42490</v>
      </c>
      <c r="T1146" s="93">
        <v>42490</v>
      </c>
      <c r="U1146" s="95" t="s">
        <v>2061</v>
      </c>
      <c r="V1146" s="95" t="s">
        <v>31</v>
      </c>
    </row>
    <row r="1147" spans="1:22" ht="15.75" x14ac:dyDescent="0.3">
      <c r="A1147" s="95" t="s">
        <v>370</v>
      </c>
      <c r="B1147" s="95" t="s">
        <v>2032</v>
      </c>
      <c r="C1147" s="95" t="s">
        <v>1879</v>
      </c>
      <c r="D1147" s="95" t="s">
        <v>1880</v>
      </c>
      <c r="E1147" s="95" t="s">
        <v>2038</v>
      </c>
      <c r="F1147" s="95" t="s">
        <v>2051</v>
      </c>
      <c r="G1147" s="95" t="s">
        <v>31</v>
      </c>
      <c r="H1147" s="95" t="s">
        <v>1883</v>
      </c>
      <c r="I1147" s="95" t="s">
        <v>1880</v>
      </c>
      <c r="J1147" s="95" t="s">
        <v>1884</v>
      </c>
      <c r="K1147" s="95" t="s">
        <v>1885</v>
      </c>
      <c r="L1147" s="96">
        <v>990.09</v>
      </c>
      <c r="M1147" s="95" t="s">
        <v>1886</v>
      </c>
      <c r="N1147" s="95" t="s">
        <v>31</v>
      </c>
      <c r="O1147" s="95" t="s">
        <v>31</v>
      </c>
      <c r="P1147" s="95" t="s">
        <v>2052</v>
      </c>
      <c r="Q1147" s="95" t="s">
        <v>31</v>
      </c>
      <c r="R1147" s="95" t="s">
        <v>2224</v>
      </c>
      <c r="S1147" s="93">
        <v>42521</v>
      </c>
      <c r="T1147" s="93">
        <v>42521</v>
      </c>
      <c r="U1147" s="95" t="s">
        <v>2061</v>
      </c>
      <c r="V1147" s="95" t="s">
        <v>31</v>
      </c>
    </row>
    <row r="1148" spans="1:22" ht="15.75" x14ac:dyDescent="0.3">
      <c r="A1148" s="95" t="s">
        <v>370</v>
      </c>
      <c r="B1148" s="95" t="s">
        <v>2032</v>
      </c>
      <c r="C1148" s="95" t="s">
        <v>1879</v>
      </c>
      <c r="D1148" s="95" t="s">
        <v>1880</v>
      </c>
      <c r="E1148" s="95" t="s">
        <v>2038</v>
      </c>
      <c r="F1148" s="95" t="s">
        <v>2051</v>
      </c>
      <c r="G1148" s="95" t="s">
        <v>31</v>
      </c>
      <c r="H1148" s="95" t="s">
        <v>1883</v>
      </c>
      <c r="I1148" s="95" t="s">
        <v>1880</v>
      </c>
      <c r="J1148" s="95" t="s">
        <v>1884</v>
      </c>
      <c r="K1148" s="95" t="s">
        <v>1885</v>
      </c>
      <c r="L1148" s="96">
        <v>2526.09</v>
      </c>
      <c r="M1148" s="95" t="s">
        <v>1886</v>
      </c>
      <c r="N1148" s="95" t="s">
        <v>31</v>
      </c>
      <c r="O1148" s="95" t="s">
        <v>31</v>
      </c>
      <c r="P1148" s="95" t="s">
        <v>2052</v>
      </c>
      <c r="Q1148" s="95" t="s">
        <v>31</v>
      </c>
      <c r="R1148" s="95" t="s">
        <v>2224</v>
      </c>
      <c r="S1148" s="93">
        <v>42551</v>
      </c>
      <c r="T1148" s="93">
        <v>42551</v>
      </c>
      <c r="U1148" s="95" t="s">
        <v>2061</v>
      </c>
      <c r="V1148" s="95" t="s">
        <v>31</v>
      </c>
    </row>
    <row r="1149" spans="1:22" ht="15.75" x14ac:dyDescent="0.3">
      <c r="A1149" s="95" t="s">
        <v>370</v>
      </c>
      <c r="B1149" s="95" t="s">
        <v>2032</v>
      </c>
      <c r="C1149" s="95" t="s">
        <v>1879</v>
      </c>
      <c r="D1149" s="95" t="s">
        <v>1880</v>
      </c>
      <c r="E1149" s="95" t="s">
        <v>2038</v>
      </c>
      <c r="F1149" s="95" t="s">
        <v>2051</v>
      </c>
      <c r="G1149" s="95" t="s">
        <v>31</v>
      </c>
      <c r="H1149" s="95" t="s">
        <v>1883</v>
      </c>
      <c r="I1149" s="95" t="s">
        <v>1880</v>
      </c>
      <c r="J1149" s="95" t="s">
        <v>1884</v>
      </c>
      <c r="K1149" s="95" t="s">
        <v>1885</v>
      </c>
      <c r="L1149" s="96">
        <v>13.6</v>
      </c>
      <c r="M1149" s="95" t="s">
        <v>1886</v>
      </c>
      <c r="N1149" s="95" t="s">
        <v>31</v>
      </c>
      <c r="O1149" s="95" t="s">
        <v>31</v>
      </c>
      <c r="P1149" s="95" t="s">
        <v>2052</v>
      </c>
      <c r="Q1149" s="95" t="s">
        <v>31</v>
      </c>
      <c r="R1149" s="95" t="s">
        <v>2224</v>
      </c>
      <c r="S1149" s="93">
        <v>42582</v>
      </c>
      <c r="T1149" s="93">
        <v>42582</v>
      </c>
      <c r="U1149" s="95" t="s">
        <v>2061</v>
      </c>
      <c r="V1149" s="95" t="s">
        <v>31</v>
      </c>
    </row>
    <row r="1150" spans="1:22" ht="15.75" x14ac:dyDescent="0.3">
      <c r="A1150" s="95" t="s">
        <v>370</v>
      </c>
      <c r="B1150" s="95" t="s">
        <v>2032</v>
      </c>
      <c r="C1150" s="95" t="s">
        <v>1879</v>
      </c>
      <c r="D1150" s="95" t="s">
        <v>1880</v>
      </c>
      <c r="E1150" s="95" t="s">
        <v>2038</v>
      </c>
      <c r="F1150" s="95" t="s">
        <v>2051</v>
      </c>
      <c r="G1150" s="95" t="s">
        <v>31</v>
      </c>
      <c r="H1150" s="95" t="s">
        <v>1883</v>
      </c>
      <c r="I1150" s="95" t="s">
        <v>1880</v>
      </c>
      <c r="J1150" s="95" t="s">
        <v>1884</v>
      </c>
      <c r="K1150" s="95" t="s">
        <v>1885</v>
      </c>
      <c r="L1150" s="96">
        <v>9596.93</v>
      </c>
      <c r="M1150" s="95" t="s">
        <v>1886</v>
      </c>
      <c r="N1150" s="95" t="s">
        <v>31</v>
      </c>
      <c r="O1150" s="95" t="s">
        <v>31</v>
      </c>
      <c r="P1150" s="95" t="s">
        <v>2052</v>
      </c>
      <c r="Q1150" s="95" t="s">
        <v>31</v>
      </c>
      <c r="R1150" s="95" t="s">
        <v>2224</v>
      </c>
      <c r="S1150" s="93">
        <v>42613</v>
      </c>
      <c r="T1150" s="93">
        <v>42613</v>
      </c>
      <c r="U1150" s="95" t="s">
        <v>2061</v>
      </c>
      <c r="V1150" s="95" t="s">
        <v>31</v>
      </c>
    </row>
    <row r="1151" spans="1:22" ht="15.75" x14ac:dyDescent="0.3">
      <c r="A1151" s="95" t="s">
        <v>370</v>
      </c>
      <c r="B1151" s="95" t="s">
        <v>2032</v>
      </c>
      <c r="C1151" s="95" t="s">
        <v>1879</v>
      </c>
      <c r="D1151" s="95" t="s">
        <v>1880</v>
      </c>
      <c r="E1151" s="95" t="s">
        <v>2038</v>
      </c>
      <c r="F1151" s="95" t="s">
        <v>2070</v>
      </c>
      <c r="G1151" s="95" t="s">
        <v>31</v>
      </c>
      <c r="H1151" s="95" t="s">
        <v>1883</v>
      </c>
      <c r="I1151" s="95" t="s">
        <v>1880</v>
      </c>
      <c r="J1151" s="95" t="s">
        <v>1884</v>
      </c>
      <c r="K1151" s="95" t="s">
        <v>1885</v>
      </c>
      <c r="L1151" s="97">
        <v>12.28</v>
      </c>
      <c r="M1151" s="95" t="s">
        <v>1886</v>
      </c>
      <c r="N1151" s="95" t="s">
        <v>2370</v>
      </c>
      <c r="O1151" s="95" t="s">
        <v>31</v>
      </c>
      <c r="P1151" s="95" t="s">
        <v>2072</v>
      </c>
      <c r="Q1151" s="95" t="s">
        <v>31</v>
      </c>
      <c r="R1151" s="95" t="s">
        <v>2371</v>
      </c>
      <c r="S1151" s="93">
        <v>42855</v>
      </c>
      <c r="T1151" s="93">
        <v>42855</v>
      </c>
      <c r="U1151" s="95" t="s">
        <v>2061</v>
      </c>
      <c r="V1151" s="95" t="s">
        <v>31</v>
      </c>
    </row>
    <row r="1152" spans="1:22" ht="15.75" x14ac:dyDescent="0.3">
      <c r="A1152" s="95" t="s">
        <v>370</v>
      </c>
      <c r="B1152" s="95" t="s">
        <v>2032</v>
      </c>
      <c r="C1152" s="95" t="s">
        <v>1879</v>
      </c>
      <c r="D1152" s="95" t="s">
        <v>1880</v>
      </c>
      <c r="E1152" s="95" t="s">
        <v>2038</v>
      </c>
      <c r="F1152" s="95" t="s">
        <v>2070</v>
      </c>
      <c r="G1152" s="95" t="s">
        <v>31</v>
      </c>
      <c r="H1152" s="95" t="s">
        <v>1883</v>
      </c>
      <c r="I1152" s="95" t="s">
        <v>1880</v>
      </c>
      <c r="J1152" s="95" t="s">
        <v>1884</v>
      </c>
      <c r="K1152" s="95" t="s">
        <v>1885</v>
      </c>
      <c r="L1152" s="97">
        <v>12.28</v>
      </c>
      <c r="M1152" s="95" t="s">
        <v>1886</v>
      </c>
      <c r="N1152" s="95" t="s">
        <v>2370</v>
      </c>
      <c r="O1152" s="95" t="s">
        <v>31</v>
      </c>
      <c r="P1152" s="95" t="s">
        <v>2072</v>
      </c>
      <c r="Q1152" s="95" t="s">
        <v>31</v>
      </c>
      <c r="R1152" s="95" t="s">
        <v>2371</v>
      </c>
      <c r="S1152" s="93">
        <v>42916</v>
      </c>
      <c r="T1152" s="93">
        <v>42916</v>
      </c>
      <c r="U1152" s="95" t="s">
        <v>2061</v>
      </c>
      <c r="V1152" s="95" t="s">
        <v>31</v>
      </c>
    </row>
    <row r="1153" spans="1:22" ht="15.75" x14ac:dyDescent="0.3">
      <c r="A1153" s="95" t="s">
        <v>370</v>
      </c>
      <c r="B1153" s="95" t="s">
        <v>2032</v>
      </c>
      <c r="C1153" s="95" t="s">
        <v>1879</v>
      </c>
      <c r="D1153" s="95" t="s">
        <v>1880</v>
      </c>
      <c r="E1153" s="95" t="s">
        <v>2038</v>
      </c>
      <c r="F1153" s="95" t="s">
        <v>2070</v>
      </c>
      <c r="G1153" s="95" t="s">
        <v>31</v>
      </c>
      <c r="H1153" s="95" t="s">
        <v>1883</v>
      </c>
      <c r="I1153" s="95" t="s">
        <v>1880</v>
      </c>
      <c r="J1153" s="95" t="s">
        <v>1884</v>
      </c>
      <c r="K1153" s="95" t="s">
        <v>1885</v>
      </c>
      <c r="L1153" s="97">
        <v>11.55</v>
      </c>
      <c r="M1153" s="95" t="s">
        <v>1886</v>
      </c>
      <c r="N1153" s="95" t="s">
        <v>2396</v>
      </c>
      <c r="O1153" s="95" t="s">
        <v>31</v>
      </c>
      <c r="P1153" s="95" t="s">
        <v>2072</v>
      </c>
      <c r="Q1153" s="95" t="s">
        <v>31</v>
      </c>
      <c r="R1153" s="95" t="s">
        <v>2397</v>
      </c>
      <c r="S1153" s="93">
        <v>42855</v>
      </c>
      <c r="T1153" s="93">
        <v>42855</v>
      </c>
      <c r="U1153" s="95" t="s">
        <v>2061</v>
      </c>
      <c r="V1153" s="95" t="s">
        <v>31</v>
      </c>
    </row>
    <row r="1154" spans="1:22" ht="15.75" x14ac:dyDescent="0.3">
      <c r="A1154" s="95" t="s">
        <v>370</v>
      </c>
      <c r="B1154" s="95" t="s">
        <v>2032</v>
      </c>
      <c r="C1154" s="95" t="s">
        <v>1879</v>
      </c>
      <c r="D1154" s="95" t="s">
        <v>1880</v>
      </c>
      <c r="E1154" s="95" t="s">
        <v>2038</v>
      </c>
      <c r="F1154" s="95" t="s">
        <v>2070</v>
      </c>
      <c r="G1154" s="95" t="s">
        <v>31</v>
      </c>
      <c r="H1154" s="95" t="s">
        <v>1883</v>
      </c>
      <c r="I1154" s="95" t="s">
        <v>1880</v>
      </c>
      <c r="J1154" s="95" t="s">
        <v>1884</v>
      </c>
      <c r="K1154" s="95" t="s">
        <v>1885</v>
      </c>
      <c r="L1154" s="97">
        <v>11.55</v>
      </c>
      <c r="M1154" s="95" t="s">
        <v>1886</v>
      </c>
      <c r="N1154" s="95" t="s">
        <v>2396</v>
      </c>
      <c r="O1154" s="95" t="s">
        <v>31</v>
      </c>
      <c r="P1154" s="95" t="s">
        <v>2072</v>
      </c>
      <c r="Q1154" s="95" t="s">
        <v>31</v>
      </c>
      <c r="R1154" s="95" t="s">
        <v>2397</v>
      </c>
      <c r="S1154" s="93">
        <v>42916</v>
      </c>
      <c r="T1154" s="93">
        <v>42916</v>
      </c>
      <c r="U1154" s="95" t="s">
        <v>2061</v>
      </c>
      <c r="V1154" s="95" t="s">
        <v>31</v>
      </c>
    </row>
    <row r="1155" spans="1:22" ht="15.75" x14ac:dyDescent="0.3">
      <c r="A1155" s="95" t="s">
        <v>370</v>
      </c>
      <c r="B1155" s="95" t="s">
        <v>2032</v>
      </c>
      <c r="C1155" s="95" t="s">
        <v>1879</v>
      </c>
      <c r="D1155" s="95" t="s">
        <v>1880</v>
      </c>
      <c r="E1155" s="95" t="s">
        <v>2033</v>
      </c>
      <c r="F1155" s="95" t="s">
        <v>2034</v>
      </c>
      <c r="G1155" s="95" t="s">
        <v>31</v>
      </c>
      <c r="H1155" s="95" t="s">
        <v>1883</v>
      </c>
      <c r="I1155" s="95" t="s">
        <v>1880</v>
      </c>
      <c r="J1155" s="95" t="s">
        <v>1884</v>
      </c>
      <c r="K1155" s="95" t="s">
        <v>1885</v>
      </c>
      <c r="L1155" s="97">
        <v>11.27</v>
      </c>
      <c r="M1155" s="95" t="s">
        <v>2002</v>
      </c>
      <c r="N1155" s="95" t="s">
        <v>31</v>
      </c>
      <c r="O1155" s="95" t="s">
        <v>31</v>
      </c>
      <c r="P1155" s="95" t="s">
        <v>2035</v>
      </c>
      <c r="Q1155" s="95" t="s">
        <v>31</v>
      </c>
      <c r="R1155" s="95" t="s">
        <v>2166</v>
      </c>
      <c r="S1155" s="93">
        <v>42978</v>
      </c>
      <c r="T1155" s="93">
        <v>42978</v>
      </c>
      <c r="U1155" s="95" t="s">
        <v>2043</v>
      </c>
      <c r="V1155" s="95" t="s">
        <v>31</v>
      </c>
    </row>
    <row r="1156" spans="1:22" ht="15.75" x14ac:dyDescent="0.3">
      <c r="A1156" s="95" t="s">
        <v>370</v>
      </c>
      <c r="B1156" s="95" t="s">
        <v>2032</v>
      </c>
      <c r="C1156" s="95" t="s">
        <v>1879</v>
      </c>
      <c r="D1156" s="95" t="s">
        <v>1880</v>
      </c>
      <c r="E1156" s="95" t="s">
        <v>2038</v>
      </c>
      <c r="F1156" s="95" t="s">
        <v>2070</v>
      </c>
      <c r="G1156" s="95" t="s">
        <v>31</v>
      </c>
      <c r="H1156" s="95" t="s">
        <v>1883</v>
      </c>
      <c r="I1156" s="95" t="s">
        <v>1880</v>
      </c>
      <c r="J1156" s="95" t="s">
        <v>1884</v>
      </c>
      <c r="K1156" s="95" t="s">
        <v>1885</v>
      </c>
      <c r="L1156" s="97">
        <v>10.84</v>
      </c>
      <c r="M1156" s="95" t="s">
        <v>1886</v>
      </c>
      <c r="N1156" s="95" t="s">
        <v>2362</v>
      </c>
      <c r="O1156" s="95" t="s">
        <v>31</v>
      </c>
      <c r="P1156" s="95" t="s">
        <v>2072</v>
      </c>
      <c r="Q1156" s="95" t="s">
        <v>31</v>
      </c>
      <c r="R1156" s="95" t="s">
        <v>2363</v>
      </c>
      <c r="S1156" s="93">
        <v>42855</v>
      </c>
      <c r="T1156" s="93">
        <v>42855</v>
      </c>
      <c r="U1156" s="95" t="s">
        <v>2061</v>
      </c>
      <c r="V1156" s="95" t="s">
        <v>31</v>
      </c>
    </row>
    <row r="1157" spans="1:22" ht="15.75" x14ac:dyDescent="0.3">
      <c r="A1157" s="95" t="s">
        <v>370</v>
      </c>
      <c r="B1157" s="95" t="s">
        <v>2032</v>
      </c>
      <c r="C1157" s="95" t="s">
        <v>1879</v>
      </c>
      <c r="D1157" s="95" t="s">
        <v>1880</v>
      </c>
      <c r="E1157" s="95" t="s">
        <v>2038</v>
      </c>
      <c r="F1157" s="95" t="s">
        <v>2070</v>
      </c>
      <c r="G1157" s="95" t="s">
        <v>31</v>
      </c>
      <c r="H1157" s="95" t="s">
        <v>1883</v>
      </c>
      <c r="I1157" s="95" t="s">
        <v>1880</v>
      </c>
      <c r="J1157" s="95" t="s">
        <v>1884</v>
      </c>
      <c r="K1157" s="95" t="s">
        <v>1885</v>
      </c>
      <c r="L1157" s="97">
        <v>10.84</v>
      </c>
      <c r="M1157" s="95" t="s">
        <v>1886</v>
      </c>
      <c r="N1157" s="95" t="s">
        <v>2362</v>
      </c>
      <c r="O1157" s="95" t="s">
        <v>31</v>
      </c>
      <c r="P1157" s="95" t="s">
        <v>2072</v>
      </c>
      <c r="Q1157" s="95" t="s">
        <v>31</v>
      </c>
      <c r="R1157" s="95" t="s">
        <v>2363</v>
      </c>
      <c r="S1157" s="93">
        <v>42916</v>
      </c>
      <c r="T1157" s="93">
        <v>42916</v>
      </c>
      <c r="U1157" s="95" t="s">
        <v>2061</v>
      </c>
      <c r="V1157" s="95" t="s">
        <v>31</v>
      </c>
    </row>
    <row r="1158" spans="1:22" ht="15.75" x14ac:dyDescent="0.3">
      <c r="A1158" s="95" t="s">
        <v>370</v>
      </c>
      <c r="B1158" s="95" t="s">
        <v>2032</v>
      </c>
      <c r="C1158" s="95" t="s">
        <v>1879</v>
      </c>
      <c r="D1158" s="95" t="s">
        <v>1880</v>
      </c>
      <c r="E1158" s="95" t="s">
        <v>2038</v>
      </c>
      <c r="F1158" s="95" t="s">
        <v>2070</v>
      </c>
      <c r="G1158" s="95" t="s">
        <v>31</v>
      </c>
      <c r="H1158" s="95" t="s">
        <v>1883</v>
      </c>
      <c r="I1158" s="95" t="s">
        <v>1880</v>
      </c>
      <c r="J1158" s="95" t="s">
        <v>1884</v>
      </c>
      <c r="K1158" s="95" t="s">
        <v>1885</v>
      </c>
      <c r="L1158" s="97">
        <v>10.84</v>
      </c>
      <c r="M1158" s="95" t="s">
        <v>1886</v>
      </c>
      <c r="N1158" s="95" t="s">
        <v>2378</v>
      </c>
      <c r="O1158" s="95" t="s">
        <v>31</v>
      </c>
      <c r="P1158" s="95" t="s">
        <v>2072</v>
      </c>
      <c r="Q1158" s="95" t="s">
        <v>31</v>
      </c>
      <c r="R1158" s="95" t="s">
        <v>2379</v>
      </c>
      <c r="S1158" s="93">
        <v>42855</v>
      </c>
      <c r="T1158" s="93">
        <v>42855</v>
      </c>
      <c r="U1158" s="95" t="s">
        <v>2061</v>
      </c>
      <c r="V1158" s="95" t="s">
        <v>31</v>
      </c>
    </row>
    <row r="1159" spans="1:22" ht="15.75" x14ac:dyDescent="0.3">
      <c r="A1159" s="95" t="s">
        <v>370</v>
      </c>
      <c r="B1159" s="95" t="s">
        <v>2032</v>
      </c>
      <c r="C1159" s="95" t="s">
        <v>1879</v>
      </c>
      <c r="D1159" s="95" t="s">
        <v>1880</v>
      </c>
      <c r="E1159" s="95" t="s">
        <v>2038</v>
      </c>
      <c r="F1159" s="95" t="s">
        <v>2070</v>
      </c>
      <c r="G1159" s="95" t="s">
        <v>31</v>
      </c>
      <c r="H1159" s="95" t="s">
        <v>1883</v>
      </c>
      <c r="I1159" s="95" t="s">
        <v>1880</v>
      </c>
      <c r="J1159" s="95" t="s">
        <v>1884</v>
      </c>
      <c r="K1159" s="95" t="s">
        <v>1885</v>
      </c>
      <c r="L1159" s="97">
        <v>10.84</v>
      </c>
      <c r="M1159" s="95" t="s">
        <v>1886</v>
      </c>
      <c r="N1159" s="95" t="s">
        <v>2378</v>
      </c>
      <c r="O1159" s="95" t="s">
        <v>31</v>
      </c>
      <c r="P1159" s="95" t="s">
        <v>2072</v>
      </c>
      <c r="Q1159" s="95" t="s">
        <v>31</v>
      </c>
      <c r="R1159" s="95" t="s">
        <v>2379</v>
      </c>
      <c r="S1159" s="93">
        <v>42916</v>
      </c>
      <c r="T1159" s="93">
        <v>42916</v>
      </c>
      <c r="U1159" s="95" t="s">
        <v>2061</v>
      </c>
      <c r="V1159" s="95" t="s">
        <v>31</v>
      </c>
    </row>
    <row r="1160" spans="1:22" ht="15.75" x14ac:dyDescent="0.3">
      <c r="A1160" s="95" t="s">
        <v>370</v>
      </c>
      <c r="B1160" s="95" t="s">
        <v>2032</v>
      </c>
      <c r="C1160" s="95" t="s">
        <v>1879</v>
      </c>
      <c r="D1160" s="95" t="s">
        <v>1880</v>
      </c>
      <c r="E1160" s="95" t="s">
        <v>2033</v>
      </c>
      <c r="F1160" s="95" t="s">
        <v>2034</v>
      </c>
      <c r="G1160" s="95" t="s">
        <v>31</v>
      </c>
      <c r="H1160" s="95" t="s">
        <v>1883</v>
      </c>
      <c r="I1160" s="95" t="s">
        <v>1880</v>
      </c>
      <c r="J1160" s="95" t="s">
        <v>1884</v>
      </c>
      <c r="K1160" s="95" t="s">
        <v>1885</v>
      </c>
      <c r="L1160" s="97">
        <v>10.57</v>
      </c>
      <c r="M1160" s="95" t="s">
        <v>2002</v>
      </c>
      <c r="N1160" s="95" t="s">
        <v>31</v>
      </c>
      <c r="O1160" s="95" t="s">
        <v>31</v>
      </c>
      <c r="P1160" s="95" t="s">
        <v>2035</v>
      </c>
      <c r="Q1160" s="95" t="s">
        <v>31</v>
      </c>
      <c r="R1160" s="95" t="s">
        <v>2166</v>
      </c>
      <c r="S1160" s="93">
        <v>43008</v>
      </c>
      <c r="T1160" s="93">
        <v>43008</v>
      </c>
      <c r="U1160" s="95" t="s">
        <v>2043</v>
      </c>
      <c r="V1160" s="95" t="s">
        <v>31</v>
      </c>
    </row>
    <row r="1161" spans="1:22" ht="15.75" x14ac:dyDescent="0.3">
      <c r="A1161" s="95" t="s">
        <v>370</v>
      </c>
      <c r="B1161" s="95" t="s">
        <v>2032</v>
      </c>
      <c r="C1161" s="95" t="s">
        <v>1879</v>
      </c>
      <c r="D1161" s="95" t="s">
        <v>1880</v>
      </c>
      <c r="E1161" s="95" t="s">
        <v>2038</v>
      </c>
      <c r="F1161" s="95" t="s">
        <v>2070</v>
      </c>
      <c r="G1161" s="95" t="s">
        <v>31</v>
      </c>
      <c r="H1161" s="95" t="s">
        <v>1883</v>
      </c>
      <c r="I1161" s="95" t="s">
        <v>1880</v>
      </c>
      <c r="J1161" s="95" t="s">
        <v>1884</v>
      </c>
      <c r="K1161" s="95" t="s">
        <v>1885</v>
      </c>
      <c r="L1161" s="97">
        <v>10.54</v>
      </c>
      <c r="M1161" s="95" t="s">
        <v>1886</v>
      </c>
      <c r="N1161" s="95" t="s">
        <v>2390</v>
      </c>
      <c r="O1161" s="95" t="s">
        <v>31</v>
      </c>
      <c r="P1161" s="95" t="s">
        <v>2072</v>
      </c>
      <c r="Q1161" s="95" t="s">
        <v>31</v>
      </c>
      <c r="R1161" s="95" t="s">
        <v>2391</v>
      </c>
      <c r="S1161" s="93">
        <v>42704</v>
      </c>
      <c r="T1161" s="93">
        <v>42704</v>
      </c>
      <c r="U1161" s="95" t="s">
        <v>2061</v>
      </c>
      <c r="V1161" s="95" t="s">
        <v>31</v>
      </c>
    </row>
    <row r="1162" spans="1:22" ht="15.75" x14ac:dyDescent="0.3">
      <c r="A1162" s="95" t="s">
        <v>370</v>
      </c>
      <c r="B1162" s="95" t="s">
        <v>2032</v>
      </c>
      <c r="C1162" s="95" t="s">
        <v>1879</v>
      </c>
      <c r="D1162" s="95" t="s">
        <v>1880</v>
      </c>
      <c r="E1162" s="95" t="s">
        <v>2038</v>
      </c>
      <c r="F1162" s="95" t="s">
        <v>2123</v>
      </c>
      <c r="G1162" s="95" t="s">
        <v>31</v>
      </c>
      <c r="H1162" s="95" t="s">
        <v>1883</v>
      </c>
      <c r="I1162" s="95" t="s">
        <v>1880</v>
      </c>
      <c r="J1162" s="95" t="s">
        <v>1884</v>
      </c>
      <c r="K1162" s="95" t="s">
        <v>1885</v>
      </c>
      <c r="L1162" s="97">
        <v>9.9</v>
      </c>
      <c r="M1162" s="95" t="s">
        <v>1886</v>
      </c>
      <c r="N1162" s="95" t="s">
        <v>2168</v>
      </c>
      <c r="O1162" s="95" t="s">
        <v>31</v>
      </c>
      <c r="P1162" s="95" t="s">
        <v>2125</v>
      </c>
      <c r="Q1162" s="95" t="s">
        <v>31</v>
      </c>
      <c r="R1162" s="95" t="s">
        <v>2169</v>
      </c>
      <c r="S1162" s="93">
        <v>42978</v>
      </c>
      <c r="T1162" s="93">
        <v>42978</v>
      </c>
      <c r="U1162" s="95" t="s">
        <v>2043</v>
      </c>
      <c r="V1162" s="95" t="s">
        <v>31</v>
      </c>
    </row>
    <row r="1163" spans="1:22" ht="15.75" x14ac:dyDescent="0.3">
      <c r="A1163" s="95" t="s">
        <v>370</v>
      </c>
      <c r="B1163" s="95" t="s">
        <v>2032</v>
      </c>
      <c r="C1163" s="95" t="s">
        <v>1879</v>
      </c>
      <c r="D1163" s="95" t="s">
        <v>1880</v>
      </c>
      <c r="E1163" s="95" t="s">
        <v>2038</v>
      </c>
      <c r="F1163" s="95" t="s">
        <v>2207</v>
      </c>
      <c r="G1163" s="95" t="s">
        <v>31</v>
      </c>
      <c r="H1163" s="95" t="s">
        <v>1883</v>
      </c>
      <c r="I1163" s="95" t="s">
        <v>1880</v>
      </c>
      <c r="J1163" s="95" t="s">
        <v>1884</v>
      </c>
      <c r="K1163" s="95" t="s">
        <v>1885</v>
      </c>
      <c r="L1163" s="96">
        <v>1083762.6299999999</v>
      </c>
      <c r="M1163" s="95" t="s">
        <v>1886</v>
      </c>
      <c r="N1163" s="95" t="s">
        <v>31</v>
      </c>
      <c r="O1163" s="95" t="s">
        <v>31</v>
      </c>
      <c r="P1163" s="95" t="s">
        <v>2208</v>
      </c>
      <c r="Q1163" s="95" t="s">
        <v>31</v>
      </c>
      <c r="R1163" s="95" t="s">
        <v>2209</v>
      </c>
      <c r="S1163" s="93">
        <v>42490</v>
      </c>
      <c r="T1163" s="93">
        <v>42490</v>
      </c>
      <c r="U1163" s="95" t="s">
        <v>2061</v>
      </c>
      <c r="V1163" s="95" t="s">
        <v>31</v>
      </c>
    </row>
    <row r="1164" spans="1:22" ht="15.75" x14ac:dyDescent="0.3">
      <c r="A1164" s="95" t="s">
        <v>370</v>
      </c>
      <c r="B1164" s="95" t="s">
        <v>2032</v>
      </c>
      <c r="C1164" s="95" t="s">
        <v>1879</v>
      </c>
      <c r="D1164" s="95" t="s">
        <v>1880</v>
      </c>
      <c r="E1164" s="95" t="s">
        <v>2038</v>
      </c>
      <c r="F1164" s="95" t="s">
        <v>2207</v>
      </c>
      <c r="G1164" s="95" t="s">
        <v>31</v>
      </c>
      <c r="H1164" s="95" t="s">
        <v>1883</v>
      </c>
      <c r="I1164" s="95" t="s">
        <v>1880</v>
      </c>
      <c r="J1164" s="95" t="s">
        <v>1884</v>
      </c>
      <c r="K1164" s="95" t="s">
        <v>1885</v>
      </c>
      <c r="L1164" s="96">
        <v>2810.31</v>
      </c>
      <c r="M1164" s="95" t="s">
        <v>1886</v>
      </c>
      <c r="N1164" s="95" t="s">
        <v>31</v>
      </c>
      <c r="O1164" s="95" t="s">
        <v>31</v>
      </c>
      <c r="P1164" s="95" t="s">
        <v>2208</v>
      </c>
      <c r="Q1164" s="95" t="s">
        <v>31</v>
      </c>
      <c r="R1164" s="95" t="s">
        <v>2209</v>
      </c>
      <c r="S1164" s="93">
        <v>42521</v>
      </c>
      <c r="T1164" s="93">
        <v>42521</v>
      </c>
      <c r="U1164" s="95" t="s">
        <v>2061</v>
      </c>
      <c r="V1164" s="95" t="s">
        <v>31</v>
      </c>
    </row>
    <row r="1165" spans="1:22" ht="15.75" x14ac:dyDescent="0.3">
      <c r="A1165" s="95" t="s">
        <v>370</v>
      </c>
      <c r="B1165" s="95" t="s">
        <v>2032</v>
      </c>
      <c r="C1165" s="95" t="s">
        <v>1879</v>
      </c>
      <c r="D1165" s="95" t="s">
        <v>1880</v>
      </c>
      <c r="E1165" s="95" t="s">
        <v>2038</v>
      </c>
      <c r="F1165" s="95" t="s">
        <v>2207</v>
      </c>
      <c r="G1165" s="95" t="s">
        <v>31</v>
      </c>
      <c r="H1165" s="95" t="s">
        <v>1883</v>
      </c>
      <c r="I1165" s="95" t="s">
        <v>1880</v>
      </c>
      <c r="J1165" s="95" t="s">
        <v>1884</v>
      </c>
      <c r="K1165" s="95" t="s">
        <v>1885</v>
      </c>
      <c r="L1165" s="96">
        <v>7169.96</v>
      </c>
      <c r="M1165" s="95" t="s">
        <v>1886</v>
      </c>
      <c r="N1165" s="95" t="s">
        <v>31</v>
      </c>
      <c r="O1165" s="95" t="s">
        <v>31</v>
      </c>
      <c r="P1165" s="95" t="s">
        <v>2208</v>
      </c>
      <c r="Q1165" s="95" t="s">
        <v>31</v>
      </c>
      <c r="R1165" s="95" t="s">
        <v>2209</v>
      </c>
      <c r="S1165" s="93">
        <v>42551</v>
      </c>
      <c r="T1165" s="93">
        <v>42551</v>
      </c>
      <c r="U1165" s="95" t="s">
        <v>2061</v>
      </c>
      <c r="V1165" s="95" t="s">
        <v>31</v>
      </c>
    </row>
    <row r="1166" spans="1:22" ht="15.75" x14ac:dyDescent="0.3">
      <c r="A1166" s="95" t="s">
        <v>370</v>
      </c>
      <c r="B1166" s="95" t="s">
        <v>2032</v>
      </c>
      <c r="C1166" s="95" t="s">
        <v>1879</v>
      </c>
      <c r="D1166" s="95" t="s">
        <v>1880</v>
      </c>
      <c r="E1166" s="95" t="s">
        <v>2038</v>
      </c>
      <c r="F1166" s="95" t="s">
        <v>2207</v>
      </c>
      <c r="G1166" s="95" t="s">
        <v>31</v>
      </c>
      <c r="H1166" s="95" t="s">
        <v>1883</v>
      </c>
      <c r="I1166" s="95" t="s">
        <v>1880</v>
      </c>
      <c r="J1166" s="95" t="s">
        <v>1884</v>
      </c>
      <c r="K1166" s="95" t="s">
        <v>1885</v>
      </c>
      <c r="L1166" s="96">
        <v>38.630000000000003</v>
      </c>
      <c r="M1166" s="95" t="s">
        <v>1886</v>
      </c>
      <c r="N1166" s="95" t="s">
        <v>31</v>
      </c>
      <c r="O1166" s="95" t="s">
        <v>31</v>
      </c>
      <c r="P1166" s="95" t="s">
        <v>2208</v>
      </c>
      <c r="Q1166" s="95" t="s">
        <v>31</v>
      </c>
      <c r="R1166" s="95" t="s">
        <v>2209</v>
      </c>
      <c r="S1166" s="93">
        <v>42582</v>
      </c>
      <c r="T1166" s="93">
        <v>42582</v>
      </c>
      <c r="U1166" s="95" t="s">
        <v>2061</v>
      </c>
      <c r="V1166" s="95" t="s">
        <v>31</v>
      </c>
    </row>
    <row r="1167" spans="1:22" ht="15.75" x14ac:dyDescent="0.3">
      <c r="A1167" s="95" t="s">
        <v>370</v>
      </c>
      <c r="B1167" s="95" t="s">
        <v>2032</v>
      </c>
      <c r="C1167" s="95" t="s">
        <v>1879</v>
      </c>
      <c r="D1167" s="95" t="s">
        <v>1880</v>
      </c>
      <c r="E1167" s="95" t="s">
        <v>2038</v>
      </c>
      <c r="F1167" s="95" t="s">
        <v>2207</v>
      </c>
      <c r="G1167" s="95" t="s">
        <v>31</v>
      </c>
      <c r="H1167" s="95" t="s">
        <v>1883</v>
      </c>
      <c r="I1167" s="95" t="s">
        <v>1880</v>
      </c>
      <c r="J1167" s="95" t="s">
        <v>1884</v>
      </c>
      <c r="K1167" s="95" t="s">
        <v>1885</v>
      </c>
      <c r="L1167" s="96">
        <v>27239.99</v>
      </c>
      <c r="M1167" s="95" t="s">
        <v>1886</v>
      </c>
      <c r="N1167" s="95" t="s">
        <v>31</v>
      </c>
      <c r="O1167" s="95" t="s">
        <v>31</v>
      </c>
      <c r="P1167" s="95" t="s">
        <v>2208</v>
      </c>
      <c r="Q1167" s="95" t="s">
        <v>31</v>
      </c>
      <c r="R1167" s="95" t="s">
        <v>2209</v>
      </c>
      <c r="S1167" s="93">
        <v>42613</v>
      </c>
      <c r="T1167" s="93">
        <v>42613</v>
      </c>
      <c r="U1167" s="95" t="s">
        <v>2061</v>
      </c>
      <c r="V1167" s="95" t="s">
        <v>31</v>
      </c>
    </row>
    <row r="1168" spans="1:22" ht="15.75" x14ac:dyDescent="0.3">
      <c r="A1168" s="95" t="s">
        <v>370</v>
      </c>
      <c r="B1168" s="95" t="s">
        <v>2032</v>
      </c>
      <c r="C1168" s="95" t="s">
        <v>1879</v>
      </c>
      <c r="D1168" s="95" t="s">
        <v>1880</v>
      </c>
      <c r="E1168" s="95" t="s">
        <v>2038</v>
      </c>
      <c r="F1168" s="95" t="s">
        <v>2070</v>
      </c>
      <c r="G1168" s="95" t="s">
        <v>31</v>
      </c>
      <c r="H1168" s="95" t="s">
        <v>1883</v>
      </c>
      <c r="I1168" s="95" t="s">
        <v>1880</v>
      </c>
      <c r="J1168" s="95" t="s">
        <v>1884</v>
      </c>
      <c r="K1168" s="95" t="s">
        <v>1885</v>
      </c>
      <c r="L1168" s="97">
        <v>9.6999999999999993</v>
      </c>
      <c r="M1168" s="95" t="s">
        <v>1886</v>
      </c>
      <c r="N1168" s="95" t="s">
        <v>2271</v>
      </c>
      <c r="O1168" s="95" t="s">
        <v>31</v>
      </c>
      <c r="P1168" s="95" t="s">
        <v>2072</v>
      </c>
      <c r="Q1168" s="95" t="s">
        <v>31</v>
      </c>
      <c r="R1168" s="95" t="s">
        <v>2272</v>
      </c>
      <c r="S1168" s="93">
        <v>42825</v>
      </c>
      <c r="T1168" s="93">
        <v>42825</v>
      </c>
      <c r="U1168" s="95" t="s">
        <v>2061</v>
      </c>
      <c r="V1168" s="95" t="s">
        <v>31</v>
      </c>
    </row>
    <row r="1169" spans="1:22" ht="15.75" x14ac:dyDescent="0.3">
      <c r="A1169" s="95" t="s">
        <v>370</v>
      </c>
      <c r="B1169" s="95" t="s">
        <v>2032</v>
      </c>
      <c r="C1169" s="95" t="s">
        <v>1879</v>
      </c>
      <c r="D1169" s="95" t="s">
        <v>1880</v>
      </c>
      <c r="E1169" s="95" t="s">
        <v>2038</v>
      </c>
      <c r="F1169" s="95" t="s">
        <v>2123</v>
      </c>
      <c r="G1169" s="95" t="s">
        <v>31</v>
      </c>
      <c r="H1169" s="95" t="s">
        <v>1883</v>
      </c>
      <c r="I1169" s="95" t="s">
        <v>1880</v>
      </c>
      <c r="J1169" s="95" t="s">
        <v>1884</v>
      </c>
      <c r="K1169" s="95" t="s">
        <v>1885</v>
      </c>
      <c r="L1169" s="97">
        <v>9.4</v>
      </c>
      <c r="M1169" s="95" t="s">
        <v>1886</v>
      </c>
      <c r="N1169" s="95" t="s">
        <v>2168</v>
      </c>
      <c r="O1169" s="95" t="s">
        <v>31</v>
      </c>
      <c r="P1169" s="95" t="s">
        <v>2125</v>
      </c>
      <c r="Q1169" s="95" t="s">
        <v>31</v>
      </c>
      <c r="R1169" s="95" t="s">
        <v>2169</v>
      </c>
      <c r="S1169" s="93">
        <v>43008</v>
      </c>
      <c r="T1169" s="93">
        <v>43008</v>
      </c>
      <c r="U1169" s="95" t="s">
        <v>2043</v>
      </c>
      <c r="V1169" s="95" t="s">
        <v>31</v>
      </c>
    </row>
    <row r="1170" spans="1:22" ht="15.75" x14ac:dyDescent="0.3">
      <c r="A1170" s="95" t="s">
        <v>370</v>
      </c>
      <c r="B1170" s="95" t="s">
        <v>2032</v>
      </c>
      <c r="C1170" s="95" t="s">
        <v>1879</v>
      </c>
      <c r="D1170" s="95" t="s">
        <v>1880</v>
      </c>
      <c r="E1170" s="95" t="s">
        <v>2038</v>
      </c>
      <c r="F1170" s="95" t="s">
        <v>2070</v>
      </c>
      <c r="G1170" s="95" t="s">
        <v>31</v>
      </c>
      <c r="H1170" s="95" t="s">
        <v>1883</v>
      </c>
      <c r="I1170" s="95" t="s">
        <v>1880</v>
      </c>
      <c r="J1170" s="95" t="s">
        <v>1884</v>
      </c>
      <c r="K1170" s="95" t="s">
        <v>1885</v>
      </c>
      <c r="L1170" s="97">
        <v>9.4</v>
      </c>
      <c r="M1170" s="95" t="s">
        <v>1886</v>
      </c>
      <c r="N1170" s="95" t="s">
        <v>2275</v>
      </c>
      <c r="O1170" s="95" t="s">
        <v>31</v>
      </c>
      <c r="P1170" s="95" t="s">
        <v>2072</v>
      </c>
      <c r="Q1170" s="95" t="s">
        <v>31</v>
      </c>
      <c r="R1170" s="95" t="s">
        <v>2276</v>
      </c>
      <c r="S1170" s="93">
        <v>42825</v>
      </c>
      <c r="T1170" s="93">
        <v>42825</v>
      </c>
      <c r="U1170" s="95" t="s">
        <v>2061</v>
      </c>
      <c r="V1170" s="95" t="s">
        <v>31</v>
      </c>
    </row>
    <row r="1171" spans="1:22" ht="15.75" x14ac:dyDescent="0.3">
      <c r="A1171" s="95" t="s">
        <v>370</v>
      </c>
      <c r="B1171" s="95" t="s">
        <v>2032</v>
      </c>
      <c r="C1171" s="95" t="s">
        <v>1879</v>
      </c>
      <c r="D1171" s="95" t="s">
        <v>1880</v>
      </c>
      <c r="E1171" s="95" t="s">
        <v>2038</v>
      </c>
      <c r="F1171" s="95" t="s">
        <v>2070</v>
      </c>
      <c r="G1171" s="95" t="s">
        <v>31</v>
      </c>
      <c r="H1171" s="95" t="s">
        <v>1883</v>
      </c>
      <c r="I1171" s="95" t="s">
        <v>1880</v>
      </c>
      <c r="J1171" s="95" t="s">
        <v>1884</v>
      </c>
      <c r="K1171" s="95" t="s">
        <v>1885</v>
      </c>
      <c r="L1171" s="97">
        <v>9.34</v>
      </c>
      <c r="M1171" s="95" t="s">
        <v>1886</v>
      </c>
      <c r="N1171" s="95" t="s">
        <v>2301</v>
      </c>
      <c r="O1171" s="95" t="s">
        <v>31</v>
      </c>
      <c r="P1171" s="95" t="s">
        <v>2072</v>
      </c>
      <c r="Q1171" s="95" t="s">
        <v>31</v>
      </c>
      <c r="R1171" s="95" t="s">
        <v>2302</v>
      </c>
      <c r="S1171" s="93">
        <v>42735</v>
      </c>
      <c r="T1171" s="93">
        <v>42735</v>
      </c>
      <c r="U1171" s="95" t="s">
        <v>2061</v>
      </c>
      <c r="V1171" s="95" t="s">
        <v>31</v>
      </c>
    </row>
    <row r="1172" spans="1:22" ht="15.75" x14ac:dyDescent="0.3">
      <c r="A1172" s="95" t="s">
        <v>370</v>
      </c>
      <c r="B1172" s="95" t="s">
        <v>2032</v>
      </c>
      <c r="C1172" s="95" t="s">
        <v>1879</v>
      </c>
      <c r="D1172" s="95" t="s">
        <v>1880</v>
      </c>
      <c r="E1172" s="95" t="s">
        <v>2038</v>
      </c>
      <c r="F1172" s="95" t="s">
        <v>2070</v>
      </c>
      <c r="G1172" s="95" t="s">
        <v>31</v>
      </c>
      <c r="H1172" s="95" t="s">
        <v>1883</v>
      </c>
      <c r="I1172" s="95" t="s">
        <v>1880</v>
      </c>
      <c r="J1172" s="95" t="s">
        <v>1884</v>
      </c>
      <c r="K1172" s="95" t="s">
        <v>1885</v>
      </c>
      <c r="L1172" s="97">
        <v>9.34</v>
      </c>
      <c r="M1172" s="95" t="s">
        <v>1886</v>
      </c>
      <c r="N1172" s="95" t="s">
        <v>2303</v>
      </c>
      <c r="O1172" s="95" t="s">
        <v>31</v>
      </c>
      <c r="P1172" s="95" t="s">
        <v>2072</v>
      </c>
      <c r="Q1172" s="95" t="s">
        <v>31</v>
      </c>
      <c r="R1172" s="95" t="s">
        <v>2304</v>
      </c>
      <c r="S1172" s="93">
        <v>42735</v>
      </c>
      <c r="T1172" s="93">
        <v>42735</v>
      </c>
      <c r="U1172" s="95" t="s">
        <v>2061</v>
      </c>
      <c r="V1172" s="95" t="s">
        <v>31</v>
      </c>
    </row>
    <row r="1173" spans="1:22" ht="15.75" x14ac:dyDescent="0.3">
      <c r="A1173" s="95" t="s">
        <v>370</v>
      </c>
      <c r="B1173" s="95" t="s">
        <v>2032</v>
      </c>
      <c r="C1173" s="95" t="s">
        <v>1879</v>
      </c>
      <c r="D1173" s="95" t="s">
        <v>1880</v>
      </c>
      <c r="E1173" s="95" t="s">
        <v>2038</v>
      </c>
      <c r="F1173" s="95" t="s">
        <v>2123</v>
      </c>
      <c r="G1173" s="95" t="s">
        <v>31</v>
      </c>
      <c r="H1173" s="95" t="s">
        <v>1883</v>
      </c>
      <c r="I1173" s="95" t="s">
        <v>1880</v>
      </c>
      <c r="J1173" s="95" t="s">
        <v>1884</v>
      </c>
      <c r="K1173" s="95" t="s">
        <v>1885</v>
      </c>
      <c r="L1173" s="97">
        <v>9.18</v>
      </c>
      <c r="M1173" s="95" t="s">
        <v>1886</v>
      </c>
      <c r="N1173" s="95" t="s">
        <v>2305</v>
      </c>
      <c r="O1173" s="95" t="s">
        <v>31</v>
      </c>
      <c r="P1173" s="95" t="s">
        <v>2125</v>
      </c>
      <c r="Q1173" s="95" t="s">
        <v>31</v>
      </c>
      <c r="R1173" s="95" t="s">
        <v>2306</v>
      </c>
      <c r="S1173" s="93">
        <v>42735</v>
      </c>
      <c r="T1173" s="93">
        <v>42735</v>
      </c>
      <c r="U1173" s="95" t="s">
        <v>2061</v>
      </c>
      <c r="V1173" s="95" t="s">
        <v>31</v>
      </c>
    </row>
    <row r="1174" spans="1:22" ht="15.75" x14ac:dyDescent="0.3">
      <c r="A1174" s="95" t="s">
        <v>370</v>
      </c>
      <c r="B1174" s="95" t="s">
        <v>2032</v>
      </c>
      <c r="C1174" s="95" t="s">
        <v>1879</v>
      </c>
      <c r="D1174" s="95" t="s">
        <v>1880</v>
      </c>
      <c r="E1174" s="95" t="s">
        <v>2038</v>
      </c>
      <c r="F1174" s="95" t="s">
        <v>2101</v>
      </c>
      <c r="G1174" s="95" t="s">
        <v>31</v>
      </c>
      <c r="H1174" s="95" t="s">
        <v>1883</v>
      </c>
      <c r="I1174" s="95" t="s">
        <v>1880</v>
      </c>
      <c r="J1174" s="95" t="s">
        <v>1884</v>
      </c>
      <c r="K1174" s="95" t="s">
        <v>1885</v>
      </c>
      <c r="L1174" s="96">
        <v>27189.75</v>
      </c>
      <c r="M1174" s="95" t="s">
        <v>1886</v>
      </c>
      <c r="N1174" s="95" t="s">
        <v>31</v>
      </c>
      <c r="O1174" s="95" t="s">
        <v>31</v>
      </c>
      <c r="P1174" s="95" t="s">
        <v>2102</v>
      </c>
      <c r="Q1174" s="95" t="s">
        <v>31</v>
      </c>
      <c r="R1174" s="95" t="s">
        <v>2400</v>
      </c>
      <c r="S1174" s="93">
        <v>42004</v>
      </c>
      <c r="T1174" s="93">
        <v>42004</v>
      </c>
      <c r="U1174" s="95" t="s">
        <v>2037</v>
      </c>
      <c r="V1174" s="95" t="s">
        <v>31</v>
      </c>
    </row>
    <row r="1175" spans="1:22" ht="15.75" x14ac:dyDescent="0.3">
      <c r="A1175" s="95" t="s">
        <v>370</v>
      </c>
      <c r="B1175" s="95" t="s">
        <v>2032</v>
      </c>
      <c r="C1175" s="95" t="s">
        <v>1879</v>
      </c>
      <c r="D1175" s="95" t="s">
        <v>1880</v>
      </c>
      <c r="E1175" s="95" t="s">
        <v>2038</v>
      </c>
      <c r="F1175" s="95" t="s">
        <v>2101</v>
      </c>
      <c r="G1175" s="95" t="s">
        <v>31</v>
      </c>
      <c r="H1175" s="95" t="s">
        <v>1883</v>
      </c>
      <c r="I1175" s="95" t="s">
        <v>1880</v>
      </c>
      <c r="J1175" s="95" t="s">
        <v>1884</v>
      </c>
      <c r="K1175" s="95" t="s">
        <v>1885</v>
      </c>
      <c r="L1175" s="96">
        <v>-0.46</v>
      </c>
      <c r="M1175" s="95" t="s">
        <v>1886</v>
      </c>
      <c r="N1175" s="95" t="s">
        <v>31</v>
      </c>
      <c r="O1175" s="95" t="s">
        <v>31</v>
      </c>
      <c r="P1175" s="95" t="s">
        <v>2102</v>
      </c>
      <c r="Q1175" s="95" t="s">
        <v>31</v>
      </c>
      <c r="R1175" s="95" t="s">
        <v>2400</v>
      </c>
      <c r="S1175" s="93">
        <v>42308</v>
      </c>
      <c r="T1175" s="93">
        <v>42308</v>
      </c>
      <c r="U1175" s="95" t="s">
        <v>2037</v>
      </c>
      <c r="V1175" s="95" t="s">
        <v>31</v>
      </c>
    </row>
    <row r="1176" spans="1:22" ht="15.75" x14ac:dyDescent="0.3">
      <c r="A1176" s="95" t="s">
        <v>370</v>
      </c>
      <c r="B1176" s="95" t="s">
        <v>2032</v>
      </c>
      <c r="C1176" s="95" t="s">
        <v>1879</v>
      </c>
      <c r="D1176" s="95" t="s">
        <v>1880</v>
      </c>
      <c r="E1176" s="95" t="s">
        <v>2038</v>
      </c>
      <c r="F1176" s="95" t="s">
        <v>2101</v>
      </c>
      <c r="G1176" s="95" t="s">
        <v>31</v>
      </c>
      <c r="H1176" s="95" t="s">
        <v>1883</v>
      </c>
      <c r="I1176" s="95" t="s">
        <v>1880</v>
      </c>
      <c r="J1176" s="95" t="s">
        <v>1884</v>
      </c>
      <c r="K1176" s="95" t="s">
        <v>1885</v>
      </c>
      <c r="L1176" s="96">
        <v>190079.63</v>
      </c>
      <c r="M1176" s="95" t="s">
        <v>1886</v>
      </c>
      <c r="N1176" s="95" t="s">
        <v>31</v>
      </c>
      <c r="O1176" s="95" t="s">
        <v>31</v>
      </c>
      <c r="P1176" s="95" t="s">
        <v>2102</v>
      </c>
      <c r="Q1176" s="95" t="s">
        <v>31</v>
      </c>
      <c r="R1176" s="95" t="s">
        <v>2255</v>
      </c>
      <c r="S1176" s="93">
        <v>42490</v>
      </c>
      <c r="T1176" s="93">
        <v>42490</v>
      </c>
      <c r="U1176" s="95" t="s">
        <v>2061</v>
      </c>
      <c r="V1176" s="95" t="s">
        <v>31</v>
      </c>
    </row>
    <row r="1177" spans="1:22" ht="15.75" x14ac:dyDescent="0.3">
      <c r="A1177" s="95" t="s">
        <v>370</v>
      </c>
      <c r="B1177" s="95" t="s">
        <v>2032</v>
      </c>
      <c r="C1177" s="95" t="s">
        <v>1879</v>
      </c>
      <c r="D1177" s="95" t="s">
        <v>1880</v>
      </c>
      <c r="E1177" s="95" t="s">
        <v>2038</v>
      </c>
      <c r="F1177" s="95" t="s">
        <v>2101</v>
      </c>
      <c r="G1177" s="95" t="s">
        <v>31</v>
      </c>
      <c r="H1177" s="95" t="s">
        <v>1883</v>
      </c>
      <c r="I1177" s="95" t="s">
        <v>1880</v>
      </c>
      <c r="J1177" s="95" t="s">
        <v>1884</v>
      </c>
      <c r="K1177" s="95" t="s">
        <v>1885</v>
      </c>
      <c r="L1177" s="96">
        <v>492.92</v>
      </c>
      <c r="M1177" s="95" t="s">
        <v>1886</v>
      </c>
      <c r="N1177" s="95" t="s">
        <v>31</v>
      </c>
      <c r="O1177" s="95" t="s">
        <v>31</v>
      </c>
      <c r="P1177" s="95" t="s">
        <v>2102</v>
      </c>
      <c r="Q1177" s="95" t="s">
        <v>31</v>
      </c>
      <c r="R1177" s="95" t="s">
        <v>2255</v>
      </c>
      <c r="S1177" s="93">
        <v>42521</v>
      </c>
      <c r="T1177" s="93">
        <v>42521</v>
      </c>
      <c r="U1177" s="95" t="s">
        <v>2061</v>
      </c>
      <c r="V1177" s="95" t="s">
        <v>31</v>
      </c>
    </row>
    <row r="1178" spans="1:22" ht="15.75" x14ac:dyDescent="0.3">
      <c r="A1178" s="95" t="s">
        <v>370</v>
      </c>
      <c r="B1178" s="95" t="s">
        <v>2032</v>
      </c>
      <c r="C1178" s="95" t="s">
        <v>1879</v>
      </c>
      <c r="D1178" s="95" t="s">
        <v>1880</v>
      </c>
      <c r="E1178" s="95" t="s">
        <v>2038</v>
      </c>
      <c r="F1178" s="95" t="s">
        <v>2101</v>
      </c>
      <c r="G1178" s="95" t="s">
        <v>31</v>
      </c>
      <c r="H1178" s="95" t="s">
        <v>1883</v>
      </c>
      <c r="I1178" s="95" t="s">
        <v>1880</v>
      </c>
      <c r="J1178" s="95" t="s">
        <v>1884</v>
      </c>
      <c r="K1178" s="95" t="s">
        <v>1885</v>
      </c>
      <c r="L1178" s="96">
        <v>1257.54</v>
      </c>
      <c r="M1178" s="95" t="s">
        <v>1886</v>
      </c>
      <c r="N1178" s="95" t="s">
        <v>31</v>
      </c>
      <c r="O1178" s="95" t="s">
        <v>31</v>
      </c>
      <c r="P1178" s="95" t="s">
        <v>2102</v>
      </c>
      <c r="Q1178" s="95" t="s">
        <v>31</v>
      </c>
      <c r="R1178" s="95" t="s">
        <v>2255</v>
      </c>
      <c r="S1178" s="93">
        <v>42551</v>
      </c>
      <c r="T1178" s="93">
        <v>42551</v>
      </c>
      <c r="U1178" s="95" t="s">
        <v>2061</v>
      </c>
      <c r="V1178" s="95" t="s">
        <v>31</v>
      </c>
    </row>
    <row r="1179" spans="1:22" ht="15.75" x14ac:dyDescent="0.3">
      <c r="A1179" s="95" t="s">
        <v>370</v>
      </c>
      <c r="B1179" s="95" t="s">
        <v>2032</v>
      </c>
      <c r="C1179" s="95" t="s">
        <v>1879</v>
      </c>
      <c r="D1179" s="95" t="s">
        <v>1880</v>
      </c>
      <c r="E1179" s="95" t="s">
        <v>2038</v>
      </c>
      <c r="F1179" s="95" t="s">
        <v>2101</v>
      </c>
      <c r="G1179" s="95" t="s">
        <v>31</v>
      </c>
      <c r="H1179" s="95" t="s">
        <v>1883</v>
      </c>
      <c r="I1179" s="95" t="s">
        <v>1880</v>
      </c>
      <c r="J1179" s="95" t="s">
        <v>1884</v>
      </c>
      <c r="K1179" s="95" t="s">
        <v>1885</v>
      </c>
      <c r="L1179" s="96">
        <v>6.78</v>
      </c>
      <c r="M1179" s="95" t="s">
        <v>1886</v>
      </c>
      <c r="N1179" s="95" t="s">
        <v>31</v>
      </c>
      <c r="O1179" s="95" t="s">
        <v>31</v>
      </c>
      <c r="P1179" s="95" t="s">
        <v>2102</v>
      </c>
      <c r="Q1179" s="95" t="s">
        <v>31</v>
      </c>
      <c r="R1179" s="95" t="s">
        <v>2255</v>
      </c>
      <c r="S1179" s="93">
        <v>42582</v>
      </c>
      <c r="T1179" s="93">
        <v>42582</v>
      </c>
      <c r="U1179" s="95" t="s">
        <v>2061</v>
      </c>
      <c r="V1179" s="95" t="s">
        <v>31</v>
      </c>
    </row>
    <row r="1180" spans="1:22" ht="15.75" x14ac:dyDescent="0.3">
      <c r="A1180" s="95" t="s">
        <v>370</v>
      </c>
      <c r="B1180" s="95" t="s">
        <v>2032</v>
      </c>
      <c r="C1180" s="95" t="s">
        <v>1879</v>
      </c>
      <c r="D1180" s="95" t="s">
        <v>1880</v>
      </c>
      <c r="E1180" s="95" t="s">
        <v>2038</v>
      </c>
      <c r="F1180" s="95" t="s">
        <v>2101</v>
      </c>
      <c r="G1180" s="95" t="s">
        <v>31</v>
      </c>
      <c r="H1180" s="95" t="s">
        <v>1883</v>
      </c>
      <c r="I1180" s="95" t="s">
        <v>1880</v>
      </c>
      <c r="J1180" s="95" t="s">
        <v>1884</v>
      </c>
      <c r="K1180" s="95" t="s">
        <v>1885</v>
      </c>
      <c r="L1180" s="96">
        <v>4777.58</v>
      </c>
      <c r="M1180" s="95" t="s">
        <v>1886</v>
      </c>
      <c r="N1180" s="95" t="s">
        <v>31</v>
      </c>
      <c r="O1180" s="95" t="s">
        <v>31</v>
      </c>
      <c r="P1180" s="95" t="s">
        <v>2102</v>
      </c>
      <c r="Q1180" s="95" t="s">
        <v>31</v>
      </c>
      <c r="R1180" s="95" t="s">
        <v>2255</v>
      </c>
      <c r="S1180" s="93">
        <v>42613</v>
      </c>
      <c r="T1180" s="93">
        <v>42613</v>
      </c>
      <c r="U1180" s="95" t="s">
        <v>2061</v>
      </c>
      <c r="V1180" s="95" t="s">
        <v>31</v>
      </c>
    </row>
    <row r="1181" spans="1:22" ht="15.75" x14ac:dyDescent="0.3">
      <c r="A1181" s="95" t="s">
        <v>370</v>
      </c>
      <c r="B1181" s="95" t="s">
        <v>2032</v>
      </c>
      <c r="C1181" s="95" t="s">
        <v>1879</v>
      </c>
      <c r="D1181" s="95" t="s">
        <v>1880</v>
      </c>
      <c r="E1181" s="95" t="s">
        <v>2038</v>
      </c>
      <c r="F1181" s="95" t="s">
        <v>2123</v>
      </c>
      <c r="G1181" s="95" t="s">
        <v>31</v>
      </c>
      <c r="H1181" s="95" t="s">
        <v>1883</v>
      </c>
      <c r="I1181" s="95" t="s">
        <v>1880</v>
      </c>
      <c r="J1181" s="95" t="s">
        <v>1884</v>
      </c>
      <c r="K1181" s="95" t="s">
        <v>1885</v>
      </c>
      <c r="L1181" s="97">
        <v>9.18</v>
      </c>
      <c r="M1181" s="95" t="s">
        <v>1886</v>
      </c>
      <c r="N1181" s="95" t="s">
        <v>2309</v>
      </c>
      <c r="O1181" s="95" t="s">
        <v>31</v>
      </c>
      <c r="P1181" s="95" t="s">
        <v>2125</v>
      </c>
      <c r="Q1181" s="95" t="s">
        <v>31</v>
      </c>
      <c r="R1181" s="95" t="s">
        <v>2310</v>
      </c>
      <c r="S1181" s="93">
        <v>42735</v>
      </c>
      <c r="T1181" s="93">
        <v>42735</v>
      </c>
      <c r="U1181" s="95" t="s">
        <v>2061</v>
      </c>
      <c r="V1181" s="95" t="s">
        <v>31</v>
      </c>
    </row>
    <row r="1182" spans="1:22" ht="15.75" x14ac:dyDescent="0.3">
      <c r="A1182" s="95" t="s">
        <v>370</v>
      </c>
      <c r="B1182" s="95" t="s">
        <v>2032</v>
      </c>
      <c r="C1182" s="95" t="s">
        <v>1879</v>
      </c>
      <c r="D1182" s="95" t="s">
        <v>1880</v>
      </c>
      <c r="E1182" s="95" t="s">
        <v>2038</v>
      </c>
      <c r="F1182" s="95" t="s">
        <v>2123</v>
      </c>
      <c r="G1182" s="95" t="s">
        <v>31</v>
      </c>
      <c r="H1182" s="95" t="s">
        <v>1883</v>
      </c>
      <c r="I1182" s="95" t="s">
        <v>1880</v>
      </c>
      <c r="J1182" s="95" t="s">
        <v>1884</v>
      </c>
      <c r="K1182" s="95" t="s">
        <v>1885</v>
      </c>
      <c r="L1182" s="97">
        <v>9.18</v>
      </c>
      <c r="M1182" s="95" t="s">
        <v>1886</v>
      </c>
      <c r="N1182" s="95" t="s">
        <v>2311</v>
      </c>
      <c r="O1182" s="95" t="s">
        <v>31</v>
      </c>
      <c r="P1182" s="95" t="s">
        <v>2125</v>
      </c>
      <c r="Q1182" s="95" t="s">
        <v>31</v>
      </c>
      <c r="R1182" s="95" t="s">
        <v>2312</v>
      </c>
      <c r="S1182" s="93">
        <v>42735</v>
      </c>
      <c r="T1182" s="93">
        <v>42735</v>
      </c>
      <c r="U1182" s="95" t="s">
        <v>2061</v>
      </c>
      <c r="V1182" s="95" t="s">
        <v>31</v>
      </c>
    </row>
    <row r="1183" spans="1:22" ht="15.75" x14ac:dyDescent="0.3">
      <c r="A1183" s="95" t="s">
        <v>370</v>
      </c>
      <c r="B1183" s="95" t="s">
        <v>2032</v>
      </c>
      <c r="C1183" s="95" t="s">
        <v>1879</v>
      </c>
      <c r="D1183" s="95" t="s">
        <v>1880</v>
      </c>
      <c r="E1183" s="95" t="s">
        <v>2038</v>
      </c>
      <c r="F1183" s="95" t="s">
        <v>2082</v>
      </c>
      <c r="G1183" s="95" t="s">
        <v>31</v>
      </c>
      <c r="H1183" s="95" t="s">
        <v>1883</v>
      </c>
      <c r="I1183" s="95" t="s">
        <v>1880</v>
      </c>
      <c r="J1183" s="95" t="s">
        <v>1884</v>
      </c>
      <c r="K1183" s="95" t="s">
        <v>1885</v>
      </c>
      <c r="L1183" s="97">
        <v>9.18</v>
      </c>
      <c r="M1183" s="95" t="s">
        <v>1886</v>
      </c>
      <c r="N1183" s="95" t="s">
        <v>31</v>
      </c>
      <c r="O1183" s="95" t="s">
        <v>31</v>
      </c>
      <c r="P1183" s="95" t="s">
        <v>2083</v>
      </c>
      <c r="Q1183" s="95" t="s">
        <v>31</v>
      </c>
      <c r="R1183" s="95" t="s">
        <v>2277</v>
      </c>
      <c r="S1183" s="93">
        <v>42825</v>
      </c>
      <c r="T1183" s="93">
        <v>42825</v>
      </c>
      <c r="U1183" s="95" t="s">
        <v>2061</v>
      </c>
      <c r="V1183" s="95" t="s">
        <v>31</v>
      </c>
    </row>
    <row r="1184" spans="1:22" ht="15.75" x14ac:dyDescent="0.3">
      <c r="A1184" s="95" t="s">
        <v>370</v>
      </c>
      <c r="B1184" s="95" t="s">
        <v>2032</v>
      </c>
      <c r="C1184" s="95" t="s">
        <v>1879</v>
      </c>
      <c r="D1184" s="95" t="s">
        <v>1880</v>
      </c>
      <c r="E1184" s="95" t="s">
        <v>2038</v>
      </c>
      <c r="F1184" s="95" t="s">
        <v>2070</v>
      </c>
      <c r="G1184" s="95" t="s">
        <v>31</v>
      </c>
      <c r="H1184" s="95" t="s">
        <v>1883</v>
      </c>
      <c r="I1184" s="95" t="s">
        <v>1880</v>
      </c>
      <c r="J1184" s="95" t="s">
        <v>1884</v>
      </c>
      <c r="K1184" s="95" t="s">
        <v>1885</v>
      </c>
      <c r="L1184" s="97">
        <v>9.06</v>
      </c>
      <c r="M1184" s="95" t="s">
        <v>1886</v>
      </c>
      <c r="N1184" s="95" t="s">
        <v>2284</v>
      </c>
      <c r="O1184" s="95" t="s">
        <v>31</v>
      </c>
      <c r="P1184" s="95" t="s">
        <v>2072</v>
      </c>
      <c r="Q1184" s="95" t="s">
        <v>31</v>
      </c>
      <c r="R1184" s="95" t="s">
        <v>2285</v>
      </c>
      <c r="S1184" s="93">
        <v>42825</v>
      </c>
      <c r="T1184" s="93">
        <v>42825</v>
      </c>
      <c r="U1184" s="95" t="s">
        <v>2061</v>
      </c>
      <c r="V1184" s="95" t="s">
        <v>31</v>
      </c>
    </row>
    <row r="1185" spans="1:22" ht="15.75" x14ac:dyDescent="0.3">
      <c r="A1185" s="95" t="s">
        <v>370</v>
      </c>
      <c r="B1185" s="95" t="s">
        <v>2032</v>
      </c>
      <c r="C1185" s="95" t="s">
        <v>1879</v>
      </c>
      <c r="D1185" s="95" t="s">
        <v>1880</v>
      </c>
      <c r="E1185" s="95" t="s">
        <v>2038</v>
      </c>
      <c r="F1185" s="95" t="s">
        <v>2123</v>
      </c>
      <c r="G1185" s="95" t="s">
        <v>31</v>
      </c>
      <c r="H1185" s="95" t="s">
        <v>1883</v>
      </c>
      <c r="I1185" s="95" t="s">
        <v>1880</v>
      </c>
      <c r="J1185" s="95" t="s">
        <v>1884</v>
      </c>
      <c r="K1185" s="95" t="s">
        <v>1885</v>
      </c>
      <c r="L1185" s="97">
        <v>8.92</v>
      </c>
      <c r="M1185" s="95" t="s">
        <v>1886</v>
      </c>
      <c r="N1185" s="95" t="s">
        <v>2313</v>
      </c>
      <c r="O1185" s="95" t="s">
        <v>31</v>
      </c>
      <c r="P1185" s="95" t="s">
        <v>2125</v>
      </c>
      <c r="Q1185" s="95" t="s">
        <v>31</v>
      </c>
      <c r="R1185" s="95" t="s">
        <v>2314</v>
      </c>
      <c r="S1185" s="93">
        <v>42735</v>
      </c>
      <c r="T1185" s="93">
        <v>42735</v>
      </c>
      <c r="U1185" s="95" t="s">
        <v>2061</v>
      </c>
      <c r="V1185" s="95" t="s">
        <v>31</v>
      </c>
    </row>
    <row r="1186" spans="1:22" ht="15.75" x14ac:dyDescent="0.3">
      <c r="A1186" s="95" t="s">
        <v>370</v>
      </c>
      <c r="B1186" s="95" t="s">
        <v>2032</v>
      </c>
      <c r="C1186" s="95" t="s">
        <v>1879</v>
      </c>
      <c r="D1186" s="95" t="s">
        <v>1880</v>
      </c>
      <c r="E1186" s="95" t="s">
        <v>2038</v>
      </c>
      <c r="F1186" s="95" t="s">
        <v>2123</v>
      </c>
      <c r="G1186" s="95" t="s">
        <v>31</v>
      </c>
      <c r="H1186" s="95" t="s">
        <v>1883</v>
      </c>
      <c r="I1186" s="95" t="s">
        <v>1880</v>
      </c>
      <c r="J1186" s="95" t="s">
        <v>1884</v>
      </c>
      <c r="K1186" s="95" t="s">
        <v>1885</v>
      </c>
      <c r="L1186" s="97">
        <v>8.92</v>
      </c>
      <c r="M1186" s="95" t="s">
        <v>1886</v>
      </c>
      <c r="N1186" s="95" t="s">
        <v>2315</v>
      </c>
      <c r="O1186" s="95" t="s">
        <v>31</v>
      </c>
      <c r="P1186" s="95" t="s">
        <v>2125</v>
      </c>
      <c r="Q1186" s="95" t="s">
        <v>31</v>
      </c>
      <c r="R1186" s="95" t="s">
        <v>2316</v>
      </c>
      <c r="S1186" s="93">
        <v>42735</v>
      </c>
      <c r="T1186" s="93">
        <v>42735</v>
      </c>
      <c r="U1186" s="95" t="s">
        <v>2061</v>
      </c>
      <c r="V1186" s="95" t="s">
        <v>31</v>
      </c>
    </row>
    <row r="1187" spans="1:22" ht="15.75" x14ac:dyDescent="0.3">
      <c r="A1187" s="95" t="s">
        <v>370</v>
      </c>
      <c r="B1187" s="95" t="s">
        <v>2032</v>
      </c>
      <c r="C1187" s="95" t="s">
        <v>1879</v>
      </c>
      <c r="D1187" s="95" t="s">
        <v>1880</v>
      </c>
      <c r="E1187" s="95" t="s">
        <v>2038</v>
      </c>
      <c r="F1187" s="95" t="s">
        <v>2123</v>
      </c>
      <c r="G1187" s="95" t="s">
        <v>31</v>
      </c>
      <c r="H1187" s="95" t="s">
        <v>1883</v>
      </c>
      <c r="I1187" s="95" t="s">
        <v>1880</v>
      </c>
      <c r="J1187" s="95" t="s">
        <v>1884</v>
      </c>
      <c r="K1187" s="95" t="s">
        <v>1885</v>
      </c>
      <c r="L1187" s="97">
        <v>8.92</v>
      </c>
      <c r="M1187" s="95" t="s">
        <v>1886</v>
      </c>
      <c r="N1187" s="95" t="s">
        <v>2317</v>
      </c>
      <c r="O1187" s="95" t="s">
        <v>31</v>
      </c>
      <c r="P1187" s="95" t="s">
        <v>2125</v>
      </c>
      <c r="Q1187" s="95" t="s">
        <v>31</v>
      </c>
      <c r="R1187" s="95" t="s">
        <v>2318</v>
      </c>
      <c r="S1187" s="93">
        <v>42735</v>
      </c>
      <c r="T1187" s="93">
        <v>42735</v>
      </c>
      <c r="U1187" s="95" t="s">
        <v>2061</v>
      </c>
      <c r="V1187" s="95" t="s">
        <v>31</v>
      </c>
    </row>
    <row r="1188" spans="1:22" ht="15.75" x14ac:dyDescent="0.3">
      <c r="A1188" s="95" t="s">
        <v>370</v>
      </c>
      <c r="B1188" s="95" t="s">
        <v>2032</v>
      </c>
      <c r="C1188" s="95" t="s">
        <v>1879</v>
      </c>
      <c r="D1188" s="95" t="s">
        <v>1880</v>
      </c>
      <c r="E1188" s="95" t="s">
        <v>2038</v>
      </c>
      <c r="F1188" s="95" t="s">
        <v>2123</v>
      </c>
      <c r="G1188" s="95" t="s">
        <v>31</v>
      </c>
      <c r="H1188" s="95" t="s">
        <v>1883</v>
      </c>
      <c r="I1188" s="95" t="s">
        <v>1880</v>
      </c>
      <c r="J1188" s="95" t="s">
        <v>1884</v>
      </c>
      <c r="K1188" s="95" t="s">
        <v>1885</v>
      </c>
      <c r="L1188" s="97">
        <v>8.92</v>
      </c>
      <c r="M1188" s="95" t="s">
        <v>1886</v>
      </c>
      <c r="N1188" s="95" t="s">
        <v>2321</v>
      </c>
      <c r="O1188" s="95" t="s">
        <v>31</v>
      </c>
      <c r="P1188" s="95" t="s">
        <v>2125</v>
      </c>
      <c r="Q1188" s="95" t="s">
        <v>31</v>
      </c>
      <c r="R1188" s="95" t="s">
        <v>2322</v>
      </c>
      <c r="S1188" s="93">
        <v>42735</v>
      </c>
      <c r="T1188" s="93">
        <v>42735</v>
      </c>
      <c r="U1188" s="95" t="s">
        <v>2061</v>
      </c>
      <c r="V1188" s="95" t="s">
        <v>31</v>
      </c>
    </row>
    <row r="1189" spans="1:22" ht="15.75" x14ac:dyDescent="0.3">
      <c r="A1189" s="95" t="s">
        <v>370</v>
      </c>
      <c r="B1189" s="95" t="s">
        <v>2032</v>
      </c>
      <c r="C1189" s="95" t="s">
        <v>1879</v>
      </c>
      <c r="D1189" s="95" t="s">
        <v>1880</v>
      </c>
      <c r="E1189" s="95" t="s">
        <v>2038</v>
      </c>
      <c r="F1189" s="95" t="s">
        <v>2123</v>
      </c>
      <c r="G1189" s="95" t="s">
        <v>31</v>
      </c>
      <c r="H1189" s="95" t="s">
        <v>1883</v>
      </c>
      <c r="I1189" s="95" t="s">
        <v>1880</v>
      </c>
      <c r="J1189" s="95" t="s">
        <v>1884</v>
      </c>
      <c r="K1189" s="95" t="s">
        <v>1885</v>
      </c>
      <c r="L1189" s="97">
        <v>8.92</v>
      </c>
      <c r="M1189" s="95" t="s">
        <v>1886</v>
      </c>
      <c r="N1189" s="95" t="s">
        <v>2323</v>
      </c>
      <c r="O1189" s="95" t="s">
        <v>31</v>
      </c>
      <c r="P1189" s="95" t="s">
        <v>2125</v>
      </c>
      <c r="Q1189" s="95" t="s">
        <v>31</v>
      </c>
      <c r="R1189" s="95" t="s">
        <v>2324</v>
      </c>
      <c r="S1189" s="93">
        <v>42735</v>
      </c>
      <c r="T1189" s="93">
        <v>42735</v>
      </c>
      <c r="U1189" s="95" t="s">
        <v>2061</v>
      </c>
      <c r="V1189" s="95" t="s">
        <v>31</v>
      </c>
    </row>
    <row r="1190" spans="1:22" ht="15.75" x14ac:dyDescent="0.3">
      <c r="A1190" s="95" t="s">
        <v>370</v>
      </c>
      <c r="B1190" s="95" t="s">
        <v>2032</v>
      </c>
      <c r="C1190" s="95" t="s">
        <v>1879</v>
      </c>
      <c r="D1190" s="95" t="s">
        <v>1880</v>
      </c>
      <c r="E1190" s="95" t="s">
        <v>2038</v>
      </c>
      <c r="F1190" s="95" t="s">
        <v>2123</v>
      </c>
      <c r="G1190" s="95" t="s">
        <v>31</v>
      </c>
      <c r="H1190" s="95" t="s">
        <v>1883</v>
      </c>
      <c r="I1190" s="95" t="s">
        <v>1880</v>
      </c>
      <c r="J1190" s="95" t="s">
        <v>1884</v>
      </c>
      <c r="K1190" s="95" t="s">
        <v>1885</v>
      </c>
      <c r="L1190" s="97">
        <v>8.92</v>
      </c>
      <c r="M1190" s="95" t="s">
        <v>1886</v>
      </c>
      <c r="N1190" s="95" t="s">
        <v>2325</v>
      </c>
      <c r="O1190" s="95" t="s">
        <v>31</v>
      </c>
      <c r="P1190" s="95" t="s">
        <v>2125</v>
      </c>
      <c r="Q1190" s="95" t="s">
        <v>31</v>
      </c>
      <c r="R1190" s="95" t="s">
        <v>2326</v>
      </c>
      <c r="S1190" s="93">
        <v>42735</v>
      </c>
      <c r="T1190" s="93">
        <v>42735</v>
      </c>
      <c r="U1190" s="95" t="s">
        <v>2061</v>
      </c>
      <c r="V1190" s="95" t="s">
        <v>31</v>
      </c>
    </row>
    <row r="1191" spans="1:22" ht="15.75" x14ac:dyDescent="0.3">
      <c r="A1191" s="95" t="s">
        <v>370</v>
      </c>
      <c r="B1191" s="95" t="s">
        <v>2032</v>
      </c>
      <c r="C1191" s="95" t="s">
        <v>1879</v>
      </c>
      <c r="D1191" s="95" t="s">
        <v>1880</v>
      </c>
      <c r="E1191" s="95" t="s">
        <v>2038</v>
      </c>
      <c r="F1191" s="95" t="s">
        <v>2062</v>
      </c>
      <c r="G1191" s="95" t="s">
        <v>31</v>
      </c>
      <c r="H1191" s="95" t="s">
        <v>1883</v>
      </c>
      <c r="I1191" s="95" t="s">
        <v>1880</v>
      </c>
      <c r="J1191" s="95" t="s">
        <v>1884</v>
      </c>
      <c r="K1191" s="95" t="s">
        <v>1885</v>
      </c>
      <c r="L1191" s="97">
        <v>8.82</v>
      </c>
      <c r="M1191" s="95" t="s">
        <v>1886</v>
      </c>
      <c r="N1191" s="95" t="s">
        <v>2177</v>
      </c>
      <c r="O1191" s="95" t="s">
        <v>31</v>
      </c>
      <c r="P1191" s="95" t="s">
        <v>2064</v>
      </c>
      <c r="Q1191" s="95" t="s">
        <v>31</v>
      </c>
      <c r="R1191" s="95" t="s">
        <v>2178</v>
      </c>
      <c r="S1191" s="93">
        <v>42947</v>
      </c>
      <c r="T1191" s="93">
        <v>42947</v>
      </c>
      <c r="U1191" s="95" t="s">
        <v>2043</v>
      </c>
      <c r="V1191" s="95" t="s">
        <v>31</v>
      </c>
    </row>
    <row r="1192" spans="1:22" ht="15.75" x14ac:dyDescent="0.3">
      <c r="A1192" s="95" t="s">
        <v>370</v>
      </c>
      <c r="B1192" s="95" t="s">
        <v>2032</v>
      </c>
      <c r="C1192" s="95" t="s">
        <v>1879</v>
      </c>
      <c r="D1192" s="95" t="s">
        <v>1880</v>
      </c>
      <c r="E1192" s="95" t="s">
        <v>2038</v>
      </c>
      <c r="F1192" s="95" t="s">
        <v>2062</v>
      </c>
      <c r="G1192" s="95" t="s">
        <v>31</v>
      </c>
      <c r="H1192" s="95" t="s">
        <v>1883</v>
      </c>
      <c r="I1192" s="95" t="s">
        <v>1880</v>
      </c>
      <c r="J1192" s="95" t="s">
        <v>1884</v>
      </c>
      <c r="K1192" s="95" t="s">
        <v>1885</v>
      </c>
      <c r="L1192" s="97">
        <v>8.82</v>
      </c>
      <c r="M1192" s="95" t="s">
        <v>1886</v>
      </c>
      <c r="N1192" s="95" t="s">
        <v>2181</v>
      </c>
      <c r="O1192" s="95" t="s">
        <v>31</v>
      </c>
      <c r="P1192" s="95" t="s">
        <v>2064</v>
      </c>
      <c r="Q1192" s="95" t="s">
        <v>31</v>
      </c>
      <c r="R1192" s="95" t="s">
        <v>2182</v>
      </c>
      <c r="S1192" s="93">
        <v>42947</v>
      </c>
      <c r="T1192" s="93">
        <v>42947</v>
      </c>
      <c r="U1192" s="95" t="s">
        <v>2043</v>
      </c>
      <c r="V1192" s="95" t="s">
        <v>31</v>
      </c>
    </row>
    <row r="1193" spans="1:22" ht="15.75" x14ac:dyDescent="0.3">
      <c r="A1193" s="95" t="s">
        <v>370</v>
      </c>
      <c r="B1193" s="95" t="s">
        <v>2032</v>
      </c>
      <c r="C1193" s="95" t="s">
        <v>1879</v>
      </c>
      <c r="D1193" s="95" t="s">
        <v>1880</v>
      </c>
      <c r="E1193" s="95" t="s">
        <v>2038</v>
      </c>
      <c r="F1193" s="95" t="s">
        <v>2110</v>
      </c>
      <c r="G1193" s="95" t="s">
        <v>31</v>
      </c>
      <c r="H1193" s="95" t="s">
        <v>1883</v>
      </c>
      <c r="I1193" s="95" t="s">
        <v>1880</v>
      </c>
      <c r="J1193" s="95" t="s">
        <v>1884</v>
      </c>
      <c r="K1193" s="95" t="s">
        <v>1885</v>
      </c>
      <c r="L1193" s="96">
        <v>45055.53</v>
      </c>
      <c r="M1193" s="95" t="s">
        <v>1886</v>
      </c>
      <c r="N1193" s="95" t="s">
        <v>31</v>
      </c>
      <c r="O1193" s="95" t="s">
        <v>31</v>
      </c>
      <c r="P1193" s="95" t="s">
        <v>2111</v>
      </c>
      <c r="Q1193" s="95" t="s">
        <v>31</v>
      </c>
      <c r="R1193" s="95" t="s">
        <v>2401</v>
      </c>
      <c r="S1193" s="93">
        <v>42004</v>
      </c>
      <c r="T1193" s="93">
        <v>42004</v>
      </c>
      <c r="U1193" s="95" t="s">
        <v>2037</v>
      </c>
      <c r="V1193" s="95" t="s">
        <v>31</v>
      </c>
    </row>
    <row r="1194" spans="1:22" ht="15.75" x14ac:dyDescent="0.3">
      <c r="A1194" s="95" t="s">
        <v>370</v>
      </c>
      <c r="B1194" s="95" t="s">
        <v>2032</v>
      </c>
      <c r="C1194" s="95" t="s">
        <v>1879</v>
      </c>
      <c r="D1194" s="95" t="s">
        <v>1880</v>
      </c>
      <c r="E1194" s="95" t="s">
        <v>2038</v>
      </c>
      <c r="F1194" s="95" t="s">
        <v>2110</v>
      </c>
      <c r="G1194" s="95" t="s">
        <v>31</v>
      </c>
      <c r="H1194" s="95" t="s">
        <v>1883</v>
      </c>
      <c r="I1194" s="95" t="s">
        <v>1880</v>
      </c>
      <c r="J1194" s="95" t="s">
        <v>1884</v>
      </c>
      <c r="K1194" s="95" t="s">
        <v>1885</v>
      </c>
      <c r="L1194" s="96">
        <v>-0.76</v>
      </c>
      <c r="M1194" s="95" t="s">
        <v>1886</v>
      </c>
      <c r="N1194" s="95" t="s">
        <v>31</v>
      </c>
      <c r="O1194" s="95" t="s">
        <v>31</v>
      </c>
      <c r="P1194" s="95" t="s">
        <v>2111</v>
      </c>
      <c r="Q1194" s="95" t="s">
        <v>31</v>
      </c>
      <c r="R1194" s="95" t="s">
        <v>2401</v>
      </c>
      <c r="S1194" s="93">
        <v>42308</v>
      </c>
      <c r="T1194" s="93">
        <v>42308</v>
      </c>
      <c r="U1194" s="95" t="s">
        <v>2037</v>
      </c>
      <c r="V1194" s="95" t="s">
        <v>31</v>
      </c>
    </row>
    <row r="1195" spans="1:22" ht="15.75" x14ac:dyDescent="0.3">
      <c r="A1195" s="95" t="s">
        <v>370</v>
      </c>
      <c r="B1195" s="95" t="s">
        <v>2032</v>
      </c>
      <c r="C1195" s="95" t="s">
        <v>1879</v>
      </c>
      <c r="D1195" s="95" t="s">
        <v>1880</v>
      </c>
      <c r="E1195" s="95" t="s">
        <v>2038</v>
      </c>
      <c r="F1195" s="95" t="s">
        <v>2062</v>
      </c>
      <c r="G1195" s="95" t="s">
        <v>31</v>
      </c>
      <c r="H1195" s="95" t="s">
        <v>1883</v>
      </c>
      <c r="I1195" s="95" t="s">
        <v>1880</v>
      </c>
      <c r="J1195" s="95" t="s">
        <v>1884</v>
      </c>
      <c r="K1195" s="95" t="s">
        <v>1885</v>
      </c>
      <c r="L1195" s="97">
        <v>8.82</v>
      </c>
      <c r="M1195" s="95" t="s">
        <v>1886</v>
      </c>
      <c r="N1195" s="95" t="s">
        <v>2183</v>
      </c>
      <c r="O1195" s="95" t="s">
        <v>31</v>
      </c>
      <c r="P1195" s="95" t="s">
        <v>2064</v>
      </c>
      <c r="Q1195" s="95" t="s">
        <v>31</v>
      </c>
      <c r="R1195" s="95" t="s">
        <v>2184</v>
      </c>
      <c r="S1195" s="93">
        <v>42947</v>
      </c>
      <c r="T1195" s="93">
        <v>42947</v>
      </c>
      <c r="U1195" s="95" t="s">
        <v>2043</v>
      </c>
      <c r="V1195" s="95" t="s">
        <v>31</v>
      </c>
    </row>
    <row r="1196" spans="1:22" ht="15.75" x14ac:dyDescent="0.3">
      <c r="A1196" s="95" t="s">
        <v>370</v>
      </c>
      <c r="B1196" s="95" t="s">
        <v>2032</v>
      </c>
      <c r="C1196" s="95" t="s">
        <v>1879</v>
      </c>
      <c r="D1196" s="95" t="s">
        <v>1880</v>
      </c>
      <c r="E1196" s="95" t="s">
        <v>2038</v>
      </c>
      <c r="F1196" s="95" t="s">
        <v>2070</v>
      </c>
      <c r="G1196" s="95" t="s">
        <v>31</v>
      </c>
      <c r="H1196" s="95" t="s">
        <v>1883</v>
      </c>
      <c r="I1196" s="95" t="s">
        <v>1880</v>
      </c>
      <c r="J1196" s="95" t="s">
        <v>1884</v>
      </c>
      <c r="K1196" s="95" t="s">
        <v>1885</v>
      </c>
      <c r="L1196" s="97">
        <v>8.6999999999999993</v>
      </c>
      <c r="M1196" s="95" t="s">
        <v>1886</v>
      </c>
      <c r="N1196" s="95" t="s">
        <v>2380</v>
      </c>
      <c r="O1196" s="95" t="s">
        <v>31</v>
      </c>
      <c r="P1196" s="95" t="s">
        <v>2072</v>
      </c>
      <c r="Q1196" s="95" t="s">
        <v>31</v>
      </c>
      <c r="R1196" s="95" t="s">
        <v>2381</v>
      </c>
      <c r="S1196" s="93">
        <v>42704</v>
      </c>
      <c r="T1196" s="93">
        <v>42704</v>
      </c>
      <c r="U1196" s="95" t="s">
        <v>2061</v>
      </c>
      <c r="V1196" s="95" t="s">
        <v>31</v>
      </c>
    </row>
    <row r="1197" spans="1:22" ht="15.75" x14ac:dyDescent="0.3">
      <c r="A1197" s="95" t="s">
        <v>370</v>
      </c>
      <c r="B1197" s="95" t="s">
        <v>2032</v>
      </c>
      <c r="C1197" s="95" t="s">
        <v>1879</v>
      </c>
      <c r="D1197" s="95" t="s">
        <v>1880</v>
      </c>
      <c r="E1197" s="95" t="s">
        <v>2038</v>
      </c>
      <c r="F1197" s="95" t="s">
        <v>2070</v>
      </c>
      <c r="G1197" s="95" t="s">
        <v>31</v>
      </c>
      <c r="H1197" s="95" t="s">
        <v>1883</v>
      </c>
      <c r="I1197" s="95" t="s">
        <v>1880</v>
      </c>
      <c r="J1197" s="95" t="s">
        <v>1884</v>
      </c>
      <c r="K1197" s="95" t="s">
        <v>1885</v>
      </c>
      <c r="L1197" s="97">
        <v>8.66</v>
      </c>
      <c r="M1197" s="95" t="s">
        <v>1886</v>
      </c>
      <c r="N1197" s="95" t="s">
        <v>2366</v>
      </c>
      <c r="O1197" s="95" t="s">
        <v>31</v>
      </c>
      <c r="P1197" s="95" t="s">
        <v>2072</v>
      </c>
      <c r="Q1197" s="95" t="s">
        <v>31</v>
      </c>
      <c r="R1197" s="95" t="s">
        <v>2367</v>
      </c>
      <c r="S1197" s="93">
        <v>42855</v>
      </c>
      <c r="T1197" s="93">
        <v>42855</v>
      </c>
      <c r="U1197" s="95" t="s">
        <v>2061</v>
      </c>
      <c r="V1197" s="95" t="s">
        <v>31</v>
      </c>
    </row>
    <row r="1198" spans="1:22" ht="15.75" x14ac:dyDescent="0.3">
      <c r="A1198" s="95" t="s">
        <v>370</v>
      </c>
      <c r="B1198" s="95" t="s">
        <v>2032</v>
      </c>
      <c r="C1198" s="95" t="s">
        <v>1879</v>
      </c>
      <c r="D1198" s="95" t="s">
        <v>1880</v>
      </c>
      <c r="E1198" s="95" t="s">
        <v>2038</v>
      </c>
      <c r="F1198" s="95" t="s">
        <v>2070</v>
      </c>
      <c r="G1198" s="95" t="s">
        <v>31</v>
      </c>
      <c r="H1198" s="95" t="s">
        <v>1883</v>
      </c>
      <c r="I1198" s="95" t="s">
        <v>1880</v>
      </c>
      <c r="J1198" s="95" t="s">
        <v>1884</v>
      </c>
      <c r="K1198" s="95" t="s">
        <v>1885</v>
      </c>
      <c r="L1198" s="97">
        <v>8.66</v>
      </c>
      <c r="M1198" s="95" t="s">
        <v>1886</v>
      </c>
      <c r="N1198" s="95" t="s">
        <v>2366</v>
      </c>
      <c r="O1198" s="95" t="s">
        <v>31</v>
      </c>
      <c r="P1198" s="95" t="s">
        <v>2072</v>
      </c>
      <c r="Q1198" s="95" t="s">
        <v>31</v>
      </c>
      <c r="R1198" s="95" t="s">
        <v>2367</v>
      </c>
      <c r="S1198" s="93">
        <v>42916</v>
      </c>
      <c r="T1198" s="93">
        <v>42916</v>
      </c>
      <c r="U1198" s="95" t="s">
        <v>2061</v>
      </c>
      <c r="V1198" s="95" t="s">
        <v>31</v>
      </c>
    </row>
    <row r="1199" spans="1:22" ht="15.75" x14ac:dyDescent="0.3">
      <c r="A1199" s="95" t="s">
        <v>370</v>
      </c>
      <c r="B1199" s="95" t="s">
        <v>2032</v>
      </c>
      <c r="C1199" s="95" t="s">
        <v>1879</v>
      </c>
      <c r="D1199" s="95" t="s">
        <v>1880</v>
      </c>
      <c r="E1199" s="95" t="s">
        <v>2038</v>
      </c>
      <c r="F1199" s="95" t="s">
        <v>2070</v>
      </c>
      <c r="G1199" s="95" t="s">
        <v>31</v>
      </c>
      <c r="H1199" s="95" t="s">
        <v>1883</v>
      </c>
      <c r="I1199" s="95" t="s">
        <v>1880</v>
      </c>
      <c r="J1199" s="95" t="s">
        <v>1884</v>
      </c>
      <c r="K1199" s="95" t="s">
        <v>1885</v>
      </c>
      <c r="L1199" s="97">
        <v>8.24</v>
      </c>
      <c r="M1199" s="95" t="s">
        <v>1886</v>
      </c>
      <c r="N1199" s="95" t="s">
        <v>2392</v>
      </c>
      <c r="O1199" s="95" t="s">
        <v>31</v>
      </c>
      <c r="P1199" s="95" t="s">
        <v>2072</v>
      </c>
      <c r="Q1199" s="95" t="s">
        <v>31</v>
      </c>
      <c r="R1199" s="95" t="s">
        <v>2393</v>
      </c>
      <c r="S1199" s="93">
        <v>42704</v>
      </c>
      <c r="T1199" s="93">
        <v>42704</v>
      </c>
      <c r="U1199" s="95" t="s">
        <v>2061</v>
      </c>
      <c r="V1199" s="95" t="s">
        <v>31</v>
      </c>
    </row>
    <row r="1200" spans="1:22" ht="15.75" x14ac:dyDescent="0.3">
      <c r="A1200" s="95" t="s">
        <v>370</v>
      </c>
      <c r="B1200" s="95" t="s">
        <v>2032</v>
      </c>
      <c r="C1200" s="95" t="s">
        <v>1879</v>
      </c>
      <c r="D1200" s="95" t="s">
        <v>1880</v>
      </c>
      <c r="E1200" s="95" t="s">
        <v>2038</v>
      </c>
      <c r="F1200" s="95" t="s">
        <v>2070</v>
      </c>
      <c r="G1200" s="95" t="s">
        <v>31</v>
      </c>
      <c r="H1200" s="95" t="s">
        <v>1883</v>
      </c>
      <c r="I1200" s="95" t="s">
        <v>1880</v>
      </c>
      <c r="J1200" s="95" t="s">
        <v>1884</v>
      </c>
      <c r="K1200" s="95" t="s">
        <v>1885</v>
      </c>
      <c r="L1200" s="97">
        <v>7.8</v>
      </c>
      <c r="M1200" s="95" t="s">
        <v>1886</v>
      </c>
      <c r="N1200" s="95" t="s">
        <v>2370</v>
      </c>
      <c r="O1200" s="95" t="s">
        <v>31</v>
      </c>
      <c r="P1200" s="95" t="s">
        <v>2072</v>
      </c>
      <c r="Q1200" s="95" t="s">
        <v>31</v>
      </c>
      <c r="R1200" s="95" t="s">
        <v>2371</v>
      </c>
      <c r="S1200" s="93">
        <v>42704</v>
      </c>
      <c r="T1200" s="93">
        <v>42704</v>
      </c>
      <c r="U1200" s="95" t="s">
        <v>2061</v>
      </c>
      <c r="V1200" s="95" t="s">
        <v>31</v>
      </c>
    </row>
    <row r="1201" spans="1:22" ht="15.75" x14ac:dyDescent="0.3">
      <c r="A1201" s="95" t="s">
        <v>370</v>
      </c>
      <c r="B1201" s="95" t="s">
        <v>2032</v>
      </c>
      <c r="C1201" s="95" t="s">
        <v>1879</v>
      </c>
      <c r="D1201" s="95" t="s">
        <v>1880</v>
      </c>
      <c r="E1201" s="95" t="s">
        <v>2038</v>
      </c>
      <c r="F1201" s="95" t="s">
        <v>2402</v>
      </c>
      <c r="G1201" s="95" t="s">
        <v>31</v>
      </c>
      <c r="H1201" s="95" t="s">
        <v>1883</v>
      </c>
      <c r="I1201" s="95" t="s">
        <v>1880</v>
      </c>
      <c r="J1201" s="95" t="s">
        <v>1884</v>
      </c>
      <c r="K1201" s="95" t="s">
        <v>1885</v>
      </c>
      <c r="L1201" s="96">
        <v>61160.800000000003</v>
      </c>
      <c r="M1201" s="95" t="s">
        <v>1886</v>
      </c>
      <c r="N1201" s="95" t="s">
        <v>31</v>
      </c>
      <c r="O1201" s="95" t="s">
        <v>31</v>
      </c>
      <c r="P1201" s="95" t="s">
        <v>2403</v>
      </c>
      <c r="Q1201" s="95" t="s">
        <v>31</v>
      </c>
      <c r="R1201" s="95" t="s">
        <v>2404</v>
      </c>
      <c r="S1201" s="93">
        <v>42004</v>
      </c>
      <c r="T1201" s="93">
        <v>42004</v>
      </c>
      <c r="U1201" s="95" t="s">
        <v>2037</v>
      </c>
      <c r="V1201" s="95" t="s">
        <v>31</v>
      </c>
    </row>
    <row r="1202" spans="1:22" ht="15.75" x14ac:dyDescent="0.3">
      <c r="A1202" s="95" t="s">
        <v>370</v>
      </c>
      <c r="B1202" s="95" t="s">
        <v>2032</v>
      </c>
      <c r="C1202" s="95" t="s">
        <v>1879</v>
      </c>
      <c r="D1202" s="95" t="s">
        <v>1880</v>
      </c>
      <c r="E1202" s="95" t="s">
        <v>2038</v>
      </c>
      <c r="F1202" s="95" t="s">
        <v>2402</v>
      </c>
      <c r="G1202" s="95" t="s">
        <v>31</v>
      </c>
      <c r="H1202" s="95" t="s">
        <v>1883</v>
      </c>
      <c r="I1202" s="95" t="s">
        <v>1880</v>
      </c>
      <c r="J1202" s="95" t="s">
        <v>1884</v>
      </c>
      <c r="K1202" s="95" t="s">
        <v>1885</v>
      </c>
      <c r="L1202" s="96">
        <v>-1.03</v>
      </c>
      <c r="M1202" s="95" t="s">
        <v>1886</v>
      </c>
      <c r="N1202" s="95" t="s">
        <v>31</v>
      </c>
      <c r="O1202" s="95" t="s">
        <v>31</v>
      </c>
      <c r="P1202" s="95" t="s">
        <v>2403</v>
      </c>
      <c r="Q1202" s="95" t="s">
        <v>31</v>
      </c>
      <c r="R1202" s="95" t="s">
        <v>2404</v>
      </c>
      <c r="S1202" s="93">
        <v>42308</v>
      </c>
      <c r="T1202" s="93">
        <v>42308</v>
      </c>
      <c r="U1202" s="95" t="s">
        <v>2037</v>
      </c>
      <c r="V1202" s="95" t="s">
        <v>31</v>
      </c>
    </row>
    <row r="1203" spans="1:22" ht="15.75" x14ac:dyDescent="0.3">
      <c r="A1203" s="95" t="s">
        <v>370</v>
      </c>
      <c r="B1203" s="95" t="s">
        <v>2032</v>
      </c>
      <c r="C1203" s="95" t="s">
        <v>1879</v>
      </c>
      <c r="D1203" s="95" t="s">
        <v>1880</v>
      </c>
      <c r="E1203" s="95" t="s">
        <v>2038</v>
      </c>
      <c r="F1203" s="95" t="s">
        <v>2039</v>
      </c>
      <c r="G1203" s="95" t="s">
        <v>31</v>
      </c>
      <c r="H1203" s="95" t="s">
        <v>1883</v>
      </c>
      <c r="I1203" s="95" t="s">
        <v>1880</v>
      </c>
      <c r="J1203" s="95" t="s">
        <v>1884</v>
      </c>
      <c r="K1203" s="95" t="s">
        <v>1885</v>
      </c>
      <c r="L1203" s="96">
        <v>6019190</v>
      </c>
      <c r="M1203" s="95" t="s">
        <v>1886</v>
      </c>
      <c r="N1203" s="95" t="s">
        <v>2164</v>
      </c>
      <c r="O1203" s="95" t="s">
        <v>31</v>
      </c>
      <c r="P1203" s="95" t="s">
        <v>2041</v>
      </c>
      <c r="Q1203" s="95" t="s">
        <v>31</v>
      </c>
      <c r="R1203" s="95" t="s">
        <v>2165</v>
      </c>
      <c r="S1203" s="93">
        <v>42490</v>
      </c>
      <c r="T1203" s="93">
        <v>42490</v>
      </c>
      <c r="U1203" s="95" t="s">
        <v>2061</v>
      </c>
      <c r="V1203" s="95" t="s">
        <v>31</v>
      </c>
    </row>
    <row r="1204" spans="1:22" ht="15.75" x14ac:dyDescent="0.3">
      <c r="A1204" s="95" t="s">
        <v>370</v>
      </c>
      <c r="B1204" s="95" t="s">
        <v>2032</v>
      </c>
      <c r="C1204" s="95" t="s">
        <v>1879</v>
      </c>
      <c r="D1204" s="95" t="s">
        <v>1880</v>
      </c>
      <c r="E1204" s="95" t="s">
        <v>2038</v>
      </c>
      <c r="F1204" s="95" t="s">
        <v>2039</v>
      </c>
      <c r="G1204" s="95" t="s">
        <v>31</v>
      </c>
      <c r="H1204" s="95" t="s">
        <v>1883</v>
      </c>
      <c r="I1204" s="95" t="s">
        <v>1880</v>
      </c>
      <c r="J1204" s="95" t="s">
        <v>1884</v>
      </c>
      <c r="K1204" s="95" t="s">
        <v>1885</v>
      </c>
      <c r="L1204" s="96">
        <v>15608.69</v>
      </c>
      <c r="M1204" s="95" t="s">
        <v>1886</v>
      </c>
      <c r="N1204" s="95" t="s">
        <v>2164</v>
      </c>
      <c r="O1204" s="95" t="s">
        <v>31</v>
      </c>
      <c r="P1204" s="95" t="s">
        <v>2041</v>
      </c>
      <c r="Q1204" s="95" t="s">
        <v>31</v>
      </c>
      <c r="R1204" s="95" t="s">
        <v>2165</v>
      </c>
      <c r="S1204" s="93">
        <v>42521</v>
      </c>
      <c r="T1204" s="93">
        <v>42521</v>
      </c>
      <c r="U1204" s="95" t="s">
        <v>2061</v>
      </c>
      <c r="V1204" s="95" t="s">
        <v>31</v>
      </c>
    </row>
    <row r="1205" spans="1:22" ht="15.75" x14ac:dyDescent="0.3">
      <c r="A1205" s="95" t="s">
        <v>370</v>
      </c>
      <c r="B1205" s="95" t="s">
        <v>2032</v>
      </c>
      <c r="C1205" s="95" t="s">
        <v>1879</v>
      </c>
      <c r="D1205" s="95" t="s">
        <v>1880</v>
      </c>
      <c r="E1205" s="95" t="s">
        <v>2038</v>
      </c>
      <c r="F1205" s="95" t="s">
        <v>2039</v>
      </c>
      <c r="G1205" s="95" t="s">
        <v>31</v>
      </c>
      <c r="H1205" s="95" t="s">
        <v>1883</v>
      </c>
      <c r="I1205" s="95" t="s">
        <v>1880</v>
      </c>
      <c r="J1205" s="95" t="s">
        <v>1884</v>
      </c>
      <c r="K1205" s="95" t="s">
        <v>1885</v>
      </c>
      <c r="L1205" s="96">
        <v>39821.72</v>
      </c>
      <c r="M1205" s="95" t="s">
        <v>1886</v>
      </c>
      <c r="N1205" s="95" t="s">
        <v>2164</v>
      </c>
      <c r="O1205" s="95" t="s">
        <v>31</v>
      </c>
      <c r="P1205" s="95" t="s">
        <v>2041</v>
      </c>
      <c r="Q1205" s="95" t="s">
        <v>31</v>
      </c>
      <c r="R1205" s="95" t="s">
        <v>2165</v>
      </c>
      <c r="S1205" s="93">
        <v>42551</v>
      </c>
      <c r="T1205" s="93">
        <v>42551</v>
      </c>
      <c r="U1205" s="95" t="s">
        <v>2061</v>
      </c>
      <c r="V1205" s="95" t="s">
        <v>31</v>
      </c>
    </row>
    <row r="1206" spans="1:22" ht="15.75" x14ac:dyDescent="0.3">
      <c r="A1206" s="95" t="s">
        <v>370</v>
      </c>
      <c r="B1206" s="95" t="s">
        <v>2032</v>
      </c>
      <c r="C1206" s="95" t="s">
        <v>1879</v>
      </c>
      <c r="D1206" s="95" t="s">
        <v>1880</v>
      </c>
      <c r="E1206" s="95" t="s">
        <v>2038</v>
      </c>
      <c r="F1206" s="95" t="s">
        <v>2039</v>
      </c>
      <c r="G1206" s="95" t="s">
        <v>31</v>
      </c>
      <c r="H1206" s="95" t="s">
        <v>1883</v>
      </c>
      <c r="I1206" s="95" t="s">
        <v>1880</v>
      </c>
      <c r="J1206" s="95" t="s">
        <v>1884</v>
      </c>
      <c r="K1206" s="95" t="s">
        <v>1885</v>
      </c>
      <c r="L1206" s="96">
        <v>214.54</v>
      </c>
      <c r="M1206" s="95" t="s">
        <v>1886</v>
      </c>
      <c r="N1206" s="95" t="s">
        <v>2164</v>
      </c>
      <c r="O1206" s="95" t="s">
        <v>31</v>
      </c>
      <c r="P1206" s="95" t="s">
        <v>2041</v>
      </c>
      <c r="Q1206" s="95" t="s">
        <v>31</v>
      </c>
      <c r="R1206" s="95" t="s">
        <v>2165</v>
      </c>
      <c r="S1206" s="93">
        <v>42582</v>
      </c>
      <c r="T1206" s="93">
        <v>42582</v>
      </c>
      <c r="U1206" s="95" t="s">
        <v>2061</v>
      </c>
      <c r="V1206" s="95" t="s">
        <v>31</v>
      </c>
    </row>
    <row r="1207" spans="1:22" ht="15.75" x14ac:dyDescent="0.3">
      <c r="A1207" s="95" t="s">
        <v>370</v>
      </c>
      <c r="B1207" s="95" t="s">
        <v>2032</v>
      </c>
      <c r="C1207" s="95" t="s">
        <v>1879</v>
      </c>
      <c r="D1207" s="95" t="s">
        <v>1880</v>
      </c>
      <c r="E1207" s="95" t="s">
        <v>2038</v>
      </c>
      <c r="F1207" s="95" t="s">
        <v>2039</v>
      </c>
      <c r="G1207" s="95" t="s">
        <v>31</v>
      </c>
      <c r="H1207" s="95" t="s">
        <v>1883</v>
      </c>
      <c r="I1207" s="95" t="s">
        <v>1880</v>
      </c>
      <c r="J1207" s="95" t="s">
        <v>1884</v>
      </c>
      <c r="K1207" s="95" t="s">
        <v>1885</v>
      </c>
      <c r="L1207" s="96">
        <v>151290.22</v>
      </c>
      <c r="M1207" s="95" t="s">
        <v>1886</v>
      </c>
      <c r="N1207" s="95" t="s">
        <v>2164</v>
      </c>
      <c r="O1207" s="95" t="s">
        <v>31</v>
      </c>
      <c r="P1207" s="95" t="s">
        <v>2041</v>
      </c>
      <c r="Q1207" s="95" t="s">
        <v>31</v>
      </c>
      <c r="R1207" s="95" t="s">
        <v>2165</v>
      </c>
      <c r="S1207" s="93">
        <v>42613</v>
      </c>
      <c r="T1207" s="93">
        <v>42613</v>
      </c>
      <c r="U1207" s="95" t="s">
        <v>2061</v>
      </c>
      <c r="V1207" s="95" t="s">
        <v>31</v>
      </c>
    </row>
    <row r="1208" spans="1:22" ht="15.75" x14ac:dyDescent="0.3">
      <c r="A1208" s="95" t="s">
        <v>370</v>
      </c>
      <c r="B1208" s="95" t="s">
        <v>2032</v>
      </c>
      <c r="C1208" s="95" t="s">
        <v>1879</v>
      </c>
      <c r="D1208" s="95" t="s">
        <v>1880</v>
      </c>
      <c r="E1208" s="95" t="s">
        <v>2038</v>
      </c>
      <c r="F1208" s="95" t="s">
        <v>2070</v>
      </c>
      <c r="G1208" s="95" t="s">
        <v>31</v>
      </c>
      <c r="H1208" s="95" t="s">
        <v>1883</v>
      </c>
      <c r="I1208" s="95" t="s">
        <v>1880</v>
      </c>
      <c r="J1208" s="95" t="s">
        <v>1884</v>
      </c>
      <c r="K1208" s="95" t="s">
        <v>1885</v>
      </c>
      <c r="L1208" s="97">
        <v>7.68</v>
      </c>
      <c r="M1208" s="95" t="s">
        <v>1886</v>
      </c>
      <c r="N1208" s="95" t="s">
        <v>2187</v>
      </c>
      <c r="O1208" s="95" t="s">
        <v>31</v>
      </c>
      <c r="P1208" s="95" t="s">
        <v>2072</v>
      </c>
      <c r="Q1208" s="95" t="s">
        <v>31</v>
      </c>
      <c r="R1208" s="95" t="s">
        <v>2188</v>
      </c>
      <c r="S1208" s="93">
        <v>42947</v>
      </c>
      <c r="T1208" s="93">
        <v>42947</v>
      </c>
      <c r="U1208" s="95" t="s">
        <v>2043</v>
      </c>
      <c r="V1208" s="95" t="s">
        <v>31</v>
      </c>
    </row>
    <row r="1209" spans="1:22" ht="15.75" x14ac:dyDescent="0.3">
      <c r="A1209" s="95" t="s">
        <v>370</v>
      </c>
      <c r="B1209" s="95" t="s">
        <v>2032</v>
      </c>
      <c r="C1209" s="95" t="s">
        <v>1879</v>
      </c>
      <c r="D1209" s="95" t="s">
        <v>1880</v>
      </c>
      <c r="E1209" s="95" t="s">
        <v>2038</v>
      </c>
      <c r="F1209" s="95" t="s">
        <v>2070</v>
      </c>
      <c r="G1209" s="95" t="s">
        <v>31</v>
      </c>
      <c r="H1209" s="95" t="s">
        <v>1883</v>
      </c>
      <c r="I1209" s="95" t="s">
        <v>1880</v>
      </c>
      <c r="J1209" s="95" t="s">
        <v>1884</v>
      </c>
      <c r="K1209" s="95" t="s">
        <v>1885</v>
      </c>
      <c r="L1209" s="97">
        <v>7.33</v>
      </c>
      <c r="M1209" s="95" t="s">
        <v>1886</v>
      </c>
      <c r="N1209" s="95" t="s">
        <v>2396</v>
      </c>
      <c r="O1209" s="95" t="s">
        <v>31</v>
      </c>
      <c r="P1209" s="95" t="s">
        <v>2072</v>
      </c>
      <c r="Q1209" s="95" t="s">
        <v>31</v>
      </c>
      <c r="R1209" s="95" t="s">
        <v>2397</v>
      </c>
      <c r="S1209" s="93">
        <v>42704</v>
      </c>
      <c r="T1209" s="93">
        <v>42704</v>
      </c>
      <c r="U1209" s="95" t="s">
        <v>2061</v>
      </c>
      <c r="V1209" s="95" t="s">
        <v>31</v>
      </c>
    </row>
    <row r="1210" spans="1:22" ht="15.75" x14ac:dyDescent="0.3">
      <c r="A1210" s="95" t="s">
        <v>370</v>
      </c>
      <c r="B1210" s="95" t="s">
        <v>2032</v>
      </c>
      <c r="C1210" s="95" t="s">
        <v>1879</v>
      </c>
      <c r="D1210" s="95" t="s">
        <v>1880</v>
      </c>
      <c r="E1210" s="95" t="s">
        <v>2038</v>
      </c>
      <c r="F1210" s="95" t="s">
        <v>2082</v>
      </c>
      <c r="G1210" s="95" t="s">
        <v>31</v>
      </c>
      <c r="H1210" s="95" t="s">
        <v>1883</v>
      </c>
      <c r="I1210" s="95" t="s">
        <v>1880</v>
      </c>
      <c r="J1210" s="95" t="s">
        <v>1884</v>
      </c>
      <c r="K1210" s="95" t="s">
        <v>1885</v>
      </c>
      <c r="L1210" s="97">
        <v>7.21</v>
      </c>
      <c r="M1210" s="95" t="s">
        <v>1886</v>
      </c>
      <c r="N1210" s="95" t="s">
        <v>31</v>
      </c>
      <c r="O1210" s="95" t="s">
        <v>31</v>
      </c>
      <c r="P1210" s="95" t="s">
        <v>2083</v>
      </c>
      <c r="Q1210" s="95" t="s">
        <v>31</v>
      </c>
      <c r="R1210" s="95" t="s">
        <v>2167</v>
      </c>
      <c r="S1210" s="93">
        <v>43008</v>
      </c>
      <c r="T1210" s="93">
        <v>43008</v>
      </c>
      <c r="U1210" s="95" t="s">
        <v>2074</v>
      </c>
      <c r="V1210" s="95" t="s">
        <v>31</v>
      </c>
    </row>
    <row r="1211" spans="1:22" ht="15.75" x14ac:dyDescent="0.3">
      <c r="A1211" s="95" t="s">
        <v>370</v>
      </c>
      <c r="B1211" s="95" t="s">
        <v>2032</v>
      </c>
      <c r="C1211" s="95" t="s">
        <v>1879</v>
      </c>
      <c r="D1211" s="95" t="s">
        <v>1880</v>
      </c>
      <c r="E1211" s="95" t="s">
        <v>2038</v>
      </c>
      <c r="F1211" s="95" t="s">
        <v>2070</v>
      </c>
      <c r="G1211" s="95" t="s">
        <v>31</v>
      </c>
      <c r="H1211" s="95" t="s">
        <v>1883</v>
      </c>
      <c r="I1211" s="95" t="s">
        <v>1880</v>
      </c>
      <c r="J1211" s="95" t="s">
        <v>1884</v>
      </c>
      <c r="K1211" s="95" t="s">
        <v>1885</v>
      </c>
      <c r="L1211" s="97">
        <v>6.89</v>
      </c>
      <c r="M1211" s="95" t="s">
        <v>1886</v>
      </c>
      <c r="N1211" s="95" t="s">
        <v>2362</v>
      </c>
      <c r="O1211" s="95" t="s">
        <v>31</v>
      </c>
      <c r="P1211" s="95" t="s">
        <v>2072</v>
      </c>
      <c r="Q1211" s="95" t="s">
        <v>31</v>
      </c>
      <c r="R1211" s="95" t="s">
        <v>2363</v>
      </c>
      <c r="S1211" s="93">
        <v>42704</v>
      </c>
      <c r="T1211" s="93">
        <v>42704</v>
      </c>
      <c r="U1211" s="95" t="s">
        <v>2061</v>
      </c>
      <c r="V1211" s="95" t="s">
        <v>31</v>
      </c>
    </row>
    <row r="1212" spans="1:22" ht="15.75" x14ac:dyDescent="0.3">
      <c r="A1212" s="95" t="s">
        <v>370</v>
      </c>
      <c r="B1212" s="95" t="s">
        <v>2032</v>
      </c>
      <c r="C1212" s="95" t="s">
        <v>1879</v>
      </c>
      <c r="D1212" s="95" t="s">
        <v>1880</v>
      </c>
      <c r="E1212" s="95" t="s">
        <v>2038</v>
      </c>
      <c r="F1212" s="95" t="s">
        <v>2070</v>
      </c>
      <c r="G1212" s="95" t="s">
        <v>31</v>
      </c>
      <c r="H1212" s="95" t="s">
        <v>1883</v>
      </c>
      <c r="I1212" s="95" t="s">
        <v>1880</v>
      </c>
      <c r="J1212" s="95" t="s">
        <v>1884</v>
      </c>
      <c r="K1212" s="95" t="s">
        <v>1885</v>
      </c>
      <c r="L1212" s="97">
        <v>6.89</v>
      </c>
      <c r="M1212" s="95" t="s">
        <v>1886</v>
      </c>
      <c r="N1212" s="95" t="s">
        <v>2378</v>
      </c>
      <c r="O1212" s="95" t="s">
        <v>31</v>
      </c>
      <c r="P1212" s="95" t="s">
        <v>2072</v>
      </c>
      <c r="Q1212" s="95" t="s">
        <v>31</v>
      </c>
      <c r="R1212" s="95" t="s">
        <v>2379</v>
      </c>
      <c r="S1212" s="93">
        <v>42704</v>
      </c>
      <c r="T1212" s="93">
        <v>42704</v>
      </c>
      <c r="U1212" s="95" t="s">
        <v>2061</v>
      </c>
      <c r="V1212" s="95" t="s">
        <v>31</v>
      </c>
    </row>
    <row r="1213" spans="1:22" ht="15.75" x14ac:dyDescent="0.3">
      <c r="A1213" s="95" t="s">
        <v>370</v>
      </c>
      <c r="B1213" s="95" t="s">
        <v>2032</v>
      </c>
      <c r="C1213" s="95" t="s">
        <v>1879</v>
      </c>
      <c r="D1213" s="95" t="s">
        <v>1880</v>
      </c>
      <c r="E1213" s="95" t="s">
        <v>2038</v>
      </c>
      <c r="F1213" s="95" t="s">
        <v>2070</v>
      </c>
      <c r="G1213" s="95" t="s">
        <v>31</v>
      </c>
      <c r="H1213" s="95" t="s">
        <v>1883</v>
      </c>
      <c r="I1213" s="95" t="s">
        <v>1880</v>
      </c>
      <c r="J1213" s="95" t="s">
        <v>1884</v>
      </c>
      <c r="K1213" s="95" t="s">
        <v>1885</v>
      </c>
      <c r="L1213" s="97">
        <v>6.66</v>
      </c>
      <c r="M1213" s="95" t="s">
        <v>1886</v>
      </c>
      <c r="N1213" s="95" t="s">
        <v>2301</v>
      </c>
      <c r="O1213" s="95" t="s">
        <v>31</v>
      </c>
      <c r="P1213" s="95" t="s">
        <v>2072</v>
      </c>
      <c r="Q1213" s="95" t="s">
        <v>31</v>
      </c>
      <c r="R1213" s="95" t="s">
        <v>2302</v>
      </c>
      <c r="S1213" s="93">
        <v>42825</v>
      </c>
      <c r="T1213" s="93">
        <v>42825</v>
      </c>
      <c r="U1213" s="95" t="s">
        <v>2061</v>
      </c>
      <c r="V1213" s="95" t="s">
        <v>31</v>
      </c>
    </row>
    <row r="1214" spans="1:22" ht="15.75" x14ac:dyDescent="0.3">
      <c r="A1214" s="95" t="s">
        <v>370</v>
      </c>
      <c r="B1214" s="95" t="s">
        <v>2032</v>
      </c>
      <c r="C1214" s="95" t="s">
        <v>1879</v>
      </c>
      <c r="D1214" s="95" t="s">
        <v>1880</v>
      </c>
      <c r="E1214" s="95" t="s">
        <v>2038</v>
      </c>
      <c r="F1214" s="95" t="s">
        <v>2070</v>
      </c>
      <c r="G1214" s="95" t="s">
        <v>31</v>
      </c>
      <c r="H1214" s="95" t="s">
        <v>1883</v>
      </c>
      <c r="I1214" s="95" t="s">
        <v>1880</v>
      </c>
      <c r="J1214" s="95" t="s">
        <v>1884</v>
      </c>
      <c r="K1214" s="95" t="s">
        <v>1885</v>
      </c>
      <c r="L1214" s="97">
        <v>6.66</v>
      </c>
      <c r="M1214" s="95" t="s">
        <v>1886</v>
      </c>
      <c r="N1214" s="95" t="s">
        <v>2303</v>
      </c>
      <c r="O1214" s="95" t="s">
        <v>31</v>
      </c>
      <c r="P1214" s="95" t="s">
        <v>2072</v>
      </c>
      <c r="Q1214" s="95" t="s">
        <v>31</v>
      </c>
      <c r="R1214" s="95" t="s">
        <v>2304</v>
      </c>
      <c r="S1214" s="93">
        <v>42825</v>
      </c>
      <c r="T1214" s="93">
        <v>42825</v>
      </c>
      <c r="U1214" s="95" t="s">
        <v>2061</v>
      </c>
      <c r="V1214" s="95" t="s">
        <v>31</v>
      </c>
    </row>
    <row r="1215" spans="1:22" ht="15.75" x14ac:dyDescent="0.3">
      <c r="A1215" s="95" t="s">
        <v>370</v>
      </c>
      <c r="B1215" s="95" t="s">
        <v>2032</v>
      </c>
      <c r="C1215" s="95" t="s">
        <v>1879</v>
      </c>
      <c r="D1215" s="95" t="s">
        <v>1880</v>
      </c>
      <c r="E1215" s="95" t="s">
        <v>2038</v>
      </c>
      <c r="F1215" s="95" t="s">
        <v>2123</v>
      </c>
      <c r="G1215" s="95" t="s">
        <v>31</v>
      </c>
      <c r="H1215" s="95" t="s">
        <v>1883</v>
      </c>
      <c r="I1215" s="95" t="s">
        <v>1880</v>
      </c>
      <c r="J1215" s="95" t="s">
        <v>1884</v>
      </c>
      <c r="K1215" s="95" t="s">
        <v>1885</v>
      </c>
      <c r="L1215" s="97">
        <v>6.55</v>
      </c>
      <c r="M1215" s="95" t="s">
        <v>1886</v>
      </c>
      <c r="N1215" s="95" t="s">
        <v>2305</v>
      </c>
      <c r="O1215" s="95" t="s">
        <v>31</v>
      </c>
      <c r="P1215" s="95" t="s">
        <v>2125</v>
      </c>
      <c r="Q1215" s="95" t="s">
        <v>31</v>
      </c>
      <c r="R1215" s="95" t="s">
        <v>2306</v>
      </c>
      <c r="S1215" s="93">
        <v>42825</v>
      </c>
      <c r="T1215" s="93">
        <v>42825</v>
      </c>
      <c r="U1215" s="95" t="s">
        <v>2061</v>
      </c>
      <c r="V1215" s="95" t="s">
        <v>31</v>
      </c>
    </row>
    <row r="1216" spans="1:22" ht="15.75" x14ac:dyDescent="0.3">
      <c r="A1216" s="95" t="s">
        <v>370</v>
      </c>
      <c r="B1216" s="95" t="s">
        <v>2032</v>
      </c>
      <c r="C1216" s="95" t="s">
        <v>1879</v>
      </c>
      <c r="D1216" s="95" t="s">
        <v>1880</v>
      </c>
      <c r="E1216" s="95" t="s">
        <v>2038</v>
      </c>
      <c r="F1216" s="95" t="s">
        <v>2123</v>
      </c>
      <c r="G1216" s="95" t="s">
        <v>31</v>
      </c>
      <c r="H1216" s="95" t="s">
        <v>1883</v>
      </c>
      <c r="I1216" s="95" t="s">
        <v>1880</v>
      </c>
      <c r="J1216" s="95" t="s">
        <v>1884</v>
      </c>
      <c r="K1216" s="95" t="s">
        <v>1885</v>
      </c>
      <c r="L1216" s="97">
        <v>6.55</v>
      </c>
      <c r="M1216" s="95" t="s">
        <v>1886</v>
      </c>
      <c r="N1216" s="95" t="s">
        <v>2309</v>
      </c>
      <c r="O1216" s="95" t="s">
        <v>31</v>
      </c>
      <c r="P1216" s="95" t="s">
        <v>2125</v>
      </c>
      <c r="Q1216" s="95" t="s">
        <v>31</v>
      </c>
      <c r="R1216" s="95" t="s">
        <v>2310</v>
      </c>
      <c r="S1216" s="93">
        <v>42825</v>
      </c>
      <c r="T1216" s="93">
        <v>42825</v>
      </c>
      <c r="U1216" s="95" t="s">
        <v>2061</v>
      </c>
      <c r="V1216" s="95" t="s">
        <v>31</v>
      </c>
    </row>
    <row r="1217" spans="1:22" ht="15.75" x14ac:dyDescent="0.3">
      <c r="A1217" s="95" t="s">
        <v>370</v>
      </c>
      <c r="B1217" s="95" t="s">
        <v>2032</v>
      </c>
      <c r="C1217" s="95" t="s">
        <v>1879</v>
      </c>
      <c r="D1217" s="95" t="s">
        <v>1880</v>
      </c>
      <c r="E1217" s="95" t="s">
        <v>2038</v>
      </c>
      <c r="F1217" s="95" t="s">
        <v>2123</v>
      </c>
      <c r="G1217" s="95" t="s">
        <v>31</v>
      </c>
      <c r="H1217" s="95" t="s">
        <v>1883</v>
      </c>
      <c r="I1217" s="95" t="s">
        <v>1880</v>
      </c>
      <c r="J1217" s="95" t="s">
        <v>1884</v>
      </c>
      <c r="K1217" s="95" t="s">
        <v>1885</v>
      </c>
      <c r="L1217" s="97">
        <v>6.55</v>
      </c>
      <c r="M1217" s="95" t="s">
        <v>1886</v>
      </c>
      <c r="N1217" s="95" t="s">
        <v>2311</v>
      </c>
      <c r="O1217" s="95" t="s">
        <v>31</v>
      </c>
      <c r="P1217" s="95" t="s">
        <v>2125</v>
      </c>
      <c r="Q1217" s="95" t="s">
        <v>31</v>
      </c>
      <c r="R1217" s="95" t="s">
        <v>2312</v>
      </c>
      <c r="S1217" s="93">
        <v>42825</v>
      </c>
      <c r="T1217" s="93">
        <v>42825</v>
      </c>
      <c r="U1217" s="95" t="s">
        <v>2061</v>
      </c>
      <c r="V1217" s="95" t="s">
        <v>31</v>
      </c>
    </row>
    <row r="1218" spans="1:22" ht="15.75" x14ac:dyDescent="0.3">
      <c r="A1218" s="95" t="s">
        <v>370</v>
      </c>
      <c r="B1218" s="95" t="s">
        <v>2032</v>
      </c>
      <c r="C1218" s="95" t="s">
        <v>1879</v>
      </c>
      <c r="D1218" s="95" t="s">
        <v>1880</v>
      </c>
      <c r="E1218" s="95" t="s">
        <v>2038</v>
      </c>
      <c r="F1218" s="95" t="s">
        <v>2070</v>
      </c>
      <c r="G1218" s="95" t="s">
        <v>31</v>
      </c>
      <c r="H1218" s="95" t="s">
        <v>1883</v>
      </c>
      <c r="I1218" s="95" t="s">
        <v>1880</v>
      </c>
      <c r="J1218" s="95" t="s">
        <v>1884</v>
      </c>
      <c r="K1218" s="95" t="s">
        <v>1885</v>
      </c>
      <c r="L1218" s="97">
        <v>6.5</v>
      </c>
      <c r="M1218" s="95" t="s">
        <v>1886</v>
      </c>
      <c r="N1218" s="95" t="s">
        <v>2394</v>
      </c>
      <c r="O1218" s="95" t="s">
        <v>31</v>
      </c>
      <c r="P1218" s="95" t="s">
        <v>2072</v>
      </c>
      <c r="Q1218" s="95" t="s">
        <v>31</v>
      </c>
      <c r="R1218" s="95" t="s">
        <v>2395</v>
      </c>
      <c r="S1218" s="93">
        <v>42855</v>
      </c>
      <c r="T1218" s="93">
        <v>42855</v>
      </c>
      <c r="U1218" s="95" t="s">
        <v>2061</v>
      </c>
      <c r="V1218" s="95" t="s">
        <v>31</v>
      </c>
    </row>
    <row r="1219" spans="1:22" ht="15.75" x14ac:dyDescent="0.3">
      <c r="A1219" s="95" t="s">
        <v>370</v>
      </c>
      <c r="B1219" s="95" t="s">
        <v>2032</v>
      </c>
      <c r="C1219" s="95" t="s">
        <v>1879</v>
      </c>
      <c r="D1219" s="95" t="s">
        <v>1880</v>
      </c>
      <c r="E1219" s="95" t="s">
        <v>2038</v>
      </c>
      <c r="F1219" s="95" t="s">
        <v>2070</v>
      </c>
      <c r="G1219" s="95" t="s">
        <v>31</v>
      </c>
      <c r="H1219" s="95" t="s">
        <v>1883</v>
      </c>
      <c r="I1219" s="95" t="s">
        <v>1880</v>
      </c>
      <c r="J1219" s="95" t="s">
        <v>1884</v>
      </c>
      <c r="K1219" s="95" t="s">
        <v>1885</v>
      </c>
      <c r="L1219" s="97">
        <v>6.5</v>
      </c>
      <c r="M1219" s="95" t="s">
        <v>1886</v>
      </c>
      <c r="N1219" s="95" t="s">
        <v>2394</v>
      </c>
      <c r="O1219" s="95" t="s">
        <v>31</v>
      </c>
      <c r="P1219" s="95" t="s">
        <v>2072</v>
      </c>
      <c r="Q1219" s="95" t="s">
        <v>31</v>
      </c>
      <c r="R1219" s="95" t="s">
        <v>2395</v>
      </c>
      <c r="S1219" s="93">
        <v>42916</v>
      </c>
      <c r="T1219" s="93">
        <v>42916</v>
      </c>
      <c r="U1219" s="95" t="s">
        <v>2061</v>
      </c>
      <c r="V1219" s="95" t="s">
        <v>31</v>
      </c>
    </row>
    <row r="1220" spans="1:22" ht="15.75" x14ac:dyDescent="0.3">
      <c r="A1220" s="95" t="s">
        <v>370</v>
      </c>
      <c r="B1220" s="95" t="s">
        <v>2032</v>
      </c>
      <c r="C1220" s="95" t="s">
        <v>1879</v>
      </c>
      <c r="D1220" s="95" t="s">
        <v>1880</v>
      </c>
      <c r="E1220" s="95" t="s">
        <v>2038</v>
      </c>
      <c r="F1220" s="95" t="s">
        <v>2123</v>
      </c>
      <c r="G1220" s="95" t="s">
        <v>31</v>
      </c>
      <c r="H1220" s="95" t="s">
        <v>1883</v>
      </c>
      <c r="I1220" s="95" t="s">
        <v>1880</v>
      </c>
      <c r="J1220" s="95" t="s">
        <v>1884</v>
      </c>
      <c r="K1220" s="95" t="s">
        <v>1885</v>
      </c>
      <c r="L1220" s="97">
        <v>6.36</v>
      </c>
      <c r="M1220" s="95" t="s">
        <v>1886</v>
      </c>
      <c r="N1220" s="95" t="s">
        <v>2313</v>
      </c>
      <c r="O1220" s="95" t="s">
        <v>31</v>
      </c>
      <c r="P1220" s="95" t="s">
        <v>2125</v>
      </c>
      <c r="Q1220" s="95" t="s">
        <v>31</v>
      </c>
      <c r="R1220" s="95" t="s">
        <v>2314</v>
      </c>
      <c r="S1220" s="93">
        <v>42825</v>
      </c>
      <c r="T1220" s="93">
        <v>42825</v>
      </c>
      <c r="U1220" s="95" t="s">
        <v>2061</v>
      </c>
      <c r="V1220" s="95" t="s">
        <v>31</v>
      </c>
    </row>
    <row r="1221" spans="1:22" ht="15.75" x14ac:dyDescent="0.3">
      <c r="A1221" s="95" t="s">
        <v>370</v>
      </c>
      <c r="B1221" s="95" t="s">
        <v>2032</v>
      </c>
      <c r="C1221" s="95" t="s">
        <v>1879</v>
      </c>
      <c r="D1221" s="95" t="s">
        <v>1880</v>
      </c>
      <c r="E1221" s="95" t="s">
        <v>2038</v>
      </c>
      <c r="F1221" s="95" t="s">
        <v>2123</v>
      </c>
      <c r="G1221" s="95" t="s">
        <v>31</v>
      </c>
      <c r="H1221" s="95" t="s">
        <v>1883</v>
      </c>
      <c r="I1221" s="95" t="s">
        <v>1880</v>
      </c>
      <c r="J1221" s="95" t="s">
        <v>1884</v>
      </c>
      <c r="K1221" s="95" t="s">
        <v>1885</v>
      </c>
      <c r="L1221" s="97">
        <v>6.36</v>
      </c>
      <c r="M1221" s="95" t="s">
        <v>1886</v>
      </c>
      <c r="N1221" s="95" t="s">
        <v>2315</v>
      </c>
      <c r="O1221" s="95" t="s">
        <v>31</v>
      </c>
      <c r="P1221" s="95" t="s">
        <v>2125</v>
      </c>
      <c r="Q1221" s="95" t="s">
        <v>31</v>
      </c>
      <c r="R1221" s="95" t="s">
        <v>2316</v>
      </c>
      <c r="S1221" s="93">
        <v>42825</v>
      </c>
      <c r="T1221" s="93">
        <v>42825</v>
      </c>
      <c r="U1221" s="95" t="s">
        <v>2061</v>
      </c>
      <c r="V1221" s="95" t="s">
        <v>31</v>
      </c>
    </row>
    <row r="1222" spans="1:22" ht="15.75" x14ac:dyDescent="0.3">
      <c r="A1222" s="95" t="s">
        <v>370</v>
      </c>
      <c r="B1222" s="95" t="s">
        <v>2032</v>
      </c>
      <c r="C1222" s="95" t="s">
        <v>1879</v>
      </c>
      <c r="D1222" s="95" t="s">
        <v>1880</v>
      </c>
      <c r="E1222" s="95" t="s">
        <v>2038</v>
      </c>
      <c r="F1222" s="95" t="s">
        <v>2123</v>
      </c>
      <c r="G1222" s="95" t="s">
        <v>31</v>
      </c>
      <c r="H1222" s="95" t="s">
        <v>1883</v>
      </c>
      <c r="I1222" s="95" t="s">
        <v>1880</v>
      </c>
      <c r="J1222" s="95" t="s">
        <v>1884</v>
      </c>
      <c r="K1222" s="95" t="s">
        <v>1885</v>
      </c>
      <c r="L1222" s="97">
        <v>6.36</v>
      </c>
      <c r="M1222" s="95" t="s">
        <v>1886</v>
      </c>
      <c r="N1222" s="95" t="s">
        <v>2317</v>
      </c>
      <c r="O1222" s="95" t="s">
        <v>31</v>
      </c>
      <c r="P1222" s="95" t="s">
        <v>2125</v>
      </c>
      <c r="Q1222" s="95" t="s">
        <v>31</v>
      </c>
      <c r="R1222" s="95" t="s">
        <v>2318</v>
      </c>
      <c r="S1222" s="93">
        <v>42825</v>
      </c>
      <c r="T1222" s="93">
        <v>42825</v>
      </c>
      <c r="U1222" s="95" t="s">
        <v>2061</v>
      </c>
      <c r="V1222" s="95" t="s">
        <v>31</v>
      </c>
    </row>
    <row r="1223" spans="1:22" ht="15.75" x14ac:dyDescent="0.3">
      <c r="A1223" s="95" t="s">
        <v>370</v>
      </c>
      <c r="B1223" s="95" t="s">
        <v>2032</v>
      </c>
      <c r="C1223" s="95" t="s">
        <v>1879</v>
      </c>
      <c r="D1223" s="95" t="s">
        <v>1880</v>
      </c>
      <c r="E1223" s="95" t="s">
        <v>2038</v>
      </c>
      <c r="F1223" s="95" t="s">
        <v>2123</v>
      </c>
      <c r="G1223" s="95" t="s">
        <v>31</v>
      </c>
      <c r="H1223" s="95" t="s">
        <v>1883</v>
      </c>
      <c r="I1223" s="95" t="s">
        <v>1880</v>
      </c>
      <c r="J1223" s="95" t="s">
        <v>1884</v>
      </c>
      <c r="K1223" s="95" t="s">
        <v>1885</v>
      </c>
      <c r="L1223" s="97">
        <v>6.36</v>
      </c>
      <c r="M1223" s="95" t="s">
        <v>1886</v>
      </c>
      <c r="N1223" s="95" t="s">
        <v>2321</v>
      </c>
      <c r="O1223" s="95" t="s">
        <v>31</v>
      </c>
      <c r="P1223" s="95" t="s">
        <v>2125</v>
      </c>
      <c r="Q1223" s="95" t="s">
        <v>31</v>
      </c>
      <c r="R1223" s="95" t="s">
        <v>2322</v>
      </c>
      <c r="S1223" s="93">
        <v>42825</v>
      </c>
      <c r="T1223" s="93">
        <v>42825</v>
      </c>
      <c r="U1223" s="95" t="s">
        <v>2061</v>
      </c>
      <c r="V1223" s="95" t="s">
        <v>31</v>
      </c>
    </row>
    <row r="1224" spans="1:22" ht="15.75" x14ac:dyDescent="0.3">
      <c r="A1224" s="95" t="s">
        <v>370</v>
      </c>
      <c r="B1224" s="95" t="s">
        <v>2032</v>
      </c>
      <c r="C1224" s="95" t="s">
        <v>1879</v>
      </c>
      <c r="D1224" s="95" t="s">
        <v>1880</v>
      </c>
      <c r="E1224" s="95" t="s">
        <v>2038</v>
      </c>
      <c r="F1224" s="95" t="s">
        <v>2123</v>
      </c>
      <c r="G1224" s="95" t="s">
        <v>31</v>
      </c>
      <c r="H1224" s="95" t="s">
        <v>1883</v>
      </c>
      <c r="I1224" s="95" t="s">
        <v>1880</v>
      </c>
      <c r="J1224" s="95" t="s">
        <v>1884</v>
      </c>
      <c r="K1224" s="95" t="s">
        <v>1885</v>
      </c>
      <c r="L1224" s="97">
        <v>6.36</v>
      </c>
      <c r="M1224" s="95" t="s">
        <v>1886</v>
      </c>
      <c r="N1224" s="95" t="s">
        <v>2323</v>
      </c>
      <c r="O1224" s="95" t="s">
        <v>31</v>
      </c>
      <c r="P1224" s="95" t="s">
        <v>2125</v>
      </c>
      <c r="Q1224" s="95" t="s">
        <v>31</v>
      </c>
      <c r="R1224" s="95" t="s">
        <v>2324</v>
      </c>
      <c r="S1224" s="93">
        <v>42825</v>
      </c>
      <c r="T1224" s="93">
        <v>42825</v>
      </c>
      <c r="U1224" s="95" t="s">
        <v>2061</v>
      </c>
      <c r="V1224" s="95" t="s">
        <v>31</v>
      </c>
    </row>
    <row r="1225" spans="1:22" ht="15.75" x14ac:dyDescent="0.3">
      <c r="A1225" s="95" t="s">
        <v>370</v>
      </c>
      <c r="B1225" s="95" t="s">
        <v>2032</v>
      </c>
      <c r="C1225" s="95" t="s">
        <v>1879</v>
      </c>
      <c r="D1225" s="95" t="s">
        <v>1880</v>
      </c>
      <c r="E1225" s="95" t="s">
        <v>2038</v>
      </c>
      <c r="F1225" s="95" t="s">
        <v>2123</v>
      </c>
      <c r="G1225" s="95" t="s">
        <v>31</v>
      </c>
      <c r="H1225" s="95" t="s">
        <v>1883</v>
      </c>
      <c r="I1225" s="95" t="s">
        <v>1880</v>
      </c>
      <c r="J1225" s="95" t="s">
        <v>1884</v>
      </c>
      <c r="K1225" s="95" t="s">
        <v>1885</v>
      </c>
      <c r="L1225" s="97">
        <v>6.36</v>
      </c>
      <c r="M1225" s="95" t="s">
        <v>1886</v>
      </c>
      <c r="N1225" s="95" t="s">
        <v>2325</v>
      </c>
      <c r="O1225" s="95" t="s">
        <v>31</v>
      </c>
      <c r="P1225" s="95" t="s">
        <v>2125</v>
      </c>
      <c r="Q1225" s="95" t="s">
        <v>31</v>
      </c>
      <c r="R1225" s="95" t="s">
        <v>2326</v>
      </c>
      <c r="S1225" s="93">
        <v>42825</v>
      </c>
      <c r="T1225" s="93">
        <v>42825</v>
      </c>
      <c r="U1225" s="95" t="s">
        <v>2061</v>
      </c>
      <c r="V1225" s="95" t="s">
        <v>31</v>
      </c>
    </row>
    <row r="1226" spans="1:22" ht="15.75" x14ac:dyDescent="0.3">
      <c r="A1226" s="95" t="s">
        <v>370</v>
      </c>
      <c r="B1226" s="95" t="s">
        <v>2032</v>
      </c>
      <c r="C1226" s="95" t="s">
        <v>1879</v>
      </c>
      <c r="D1226" s="95" t="s">
        <v>1880</v>
      </c>
      <c r="E1226" s="95" t="s">
        <v>2038</v>
      </c>
      <c r="F1226" s="95" t="s">
        <v>2062</v>
      </c>
      <c r="G1226" s="95" t="s">
        <v>31</v>
      </c>
      <c r="H1226" s="95" t="s">
        <v>1883</v>
      </c>
      <c r="I1226" s="95" t="s">
        <v>1880</v>
      </c>
      <c r="J1226" s="95" t="s">
        <v>1884</v>
      </c>
      <c r="K1226" s="95" t="s">
        <v>1885</v>
      </c>
      <c r="L1226" s="97">
        <v>6.21</v>
      </c>
      <c r="M1226" s="95" t="s">
        <v>1886</v>
      </c>
      <c r="N1226" s="95" t="s">
        <v>2177</v>
      </c>
      <c r="O1226" s="95" t="s">
        <v>31</v>
      </c>
      <c r="P1226" s="95" t="s">
        <v>2064</v>
      </c>
      <c r="Q1226" s="95" t="s">
        <v>31</v>
      </c>
      <c r="R1226" s="95" t="s">
        <v>2178</v>
      </c>
      <c r="S1226" s="93">
        <v>42978</v>
      </c>
      <c r="T1226" s="93">
        <v>42978</v>
      </c>
      <c r="U1226" s="95" t="s">
        <v>2043</v>
      </c>
      <c r="V1226" s="95" t="s">
        <v>31</v>
      </c>
    </row>
    <row r="1227" spans="1:22" ht="15.75" x14ac:dyDescent="0.3">
      <c r="A1227" s="95" t="s">
        <v>370</v>
      </c>
      <c r="B1227" s="95" t="s">
        <v>2032</v>
      </c>
      <c r="C1227" s="95" t="s">
        <v>1879</v>
      </c>
      <c r="D1227" s="95" t="s">
        <v>1880</v>
      </c>
      <c r="E1227" s="95" t="s">
        <v>2038</v>
      </c>
      <c r="F1227" s="95" t="s">
        <v>2062</v>
      </c>
      <c r="G1227" s="95" t="s">
        <v>31</v>
      </c>
      <c r="H1227" s="95" t="s">
        <v>1883</v>
      </c>
      <c r="I1227" s="95" t="s">
        <v>1880</v>
      </c>
      <c r="J1227" s="95" t="s">
        <v>1884</v>
      </c>
      <c r="K1227" s="95" t="s">
        <v>1885</v>
      </c>
      <c r="L1227" s="97">
        <v>6.21</v>
      </c>
      <c r="M1227" s="95" t="s">
        <v>1886</v>
      </c>
      <c r="N1227" s="95" t="s">
        <v>2181</v>
      </c>
      <c r="O1227" s="95" t="s">
        <v>31</v>
      </c>
      <c r="P1227" s="95" t="s">
        <v>2064</v>
      </c>
      <c r="Q1227" s="95" t="s">
        <v>31</v>
      </c>
      <c r="R1227" s="95" t="s">
        <v>2182</v>
      </c>
      <c r="S1227" s="93">
        <v>42978</v>
      </c>
      <c r="T1227" s="93">
        <v>42978</v>
      </c>
      <c r="U1227" s="95" t="s">
        <v>2043</v>
      </c>
      <c r="V1227" s="95" t="s">
        <v>31</v>
      </c>
    </row>
    <row r="1228" spans="1:22" ht="15.75" x14ac:dyDescent="0.3">
      <c r="A1228" s="95" t="s">
        <v>370</v>
      </c>
      <c r="B1228" s="95" t="s">
        <v>2032</v>
      </c>
      <c r="C1228" s="95" t="s">
        <v>1879</v>
      </c>
      <c r="D1228" s="95" t="s">
        <v>1880</v>
      </c>
      <c r="E1228" s="95" t="s">
        <v>2038</v>
      </c>
      <c r="F1228" s="95" t="s">
        <v>2062</v>
      </c>
      <c r="G1228" s="95" t="s">
        <v>31</v>
      </c>
      <c r="H1228" s="95" t="s">
        <v>1883</v>
      </c>
      <c r="I1228" s="95" t="s">
        <v>1880</v>
      </c>
      <c r="J1228" s="95" t="s">
        <v>1884</v>
      </c>
      <c r="K1228" s="95" t="s">
        <v>1885</v>
      </c>
      <c r="L1228" s="97">
        <v>6.21</v>
      </c>
      <c r="M1228" s="95" t="s">
        <v>1886</v>
      </c>
      <c r="N1228" s="95" t="s">
        <v>2183</v>
      </c>
      <c r="O1228" s="95" t="s">
        <v>31</v>
      </c>
      <c r="P1228" s="95" t="s">
        <v>2064</v>
      </c>
      <c r="Q1228" s="95" t="s">
        <v>31</v>
      </c>
      <c r="R1228" s="95" t="s">
        <v>2184</v>
      </c>
      <c r="S1228" s="93">
        <v>42978</v>
      </c>
      <c r="T1228" s="93">
        <v>42978</v>
      </c>
      <c r="U1228" s="95" t="s">
        <v>2043</v>
      </c>
      <c r="V1228" s="95" t="s">
        <v>31</v>
      </c>
    </row>
    <row r="1229" spans="1:22" ht="15.75" x14ac:dyDescent="0.3">
      <c r="A1229" s="95" t="s">
        <v>370</v>
      </c>
      <c r="B1229" s="95" t="s">
        <v>2032</v>
      </c>
      <c r="C1229" s="95" t="s">
        <v>1879</v>
      </c>
      <c r="D1229" s="95" t="s">
        <v>1880</v>
      </c>
      <c r="E1229" s="95" t="s">
        <v>2038</v>
      </c>
      <c r="F1229" s="95" t="s">
        <v>2123</v>
      </c>
      <c r="G1229" s="95" t="s">
        <v>31</v>
      </c>
      <c r="H1229" s="95" t="s">
        <v>1883</v>
      </c>
      <c r="I1229" s="95" t="s">
        <v>1880</v>
      </c>
      <c r="J1229" s="95" t="s">
        <v>1884</v>
      </c>
      <c r="K1229" s="95" t="s">
        <v>1885</v>
      </c>
      <c r="L1229" s="97">
        <v>6.02</v>
      </c>
      <c r="M1229" s="95" t="s">
        <v>1886</v>
      </c>
      <c r="N1229" s="95" t="s">
        <v>2337</v>
      </c>
      <c r="O1229" s="95" t="s">
        <v>31</v>
      </c>
      <c r="P1229" s="95" t="s">
        <v>2125</v>
      </c>
      <c r="Q1229" s="95" t="s">
        <v>31</v>
      </c>
      <c r="R1229" s="95" t="s">
        <v>2338</v>
      </c>
      <c r="S1229" s="93">
        <v>42735</v>
      </c>
      <c r="T1229" s="93">
        <v>42735</v>
      </c>
      <c r="U1229" s="95" t="s">
        <v>2061</v>
      </c>
      <c r="V1229" s="95" t="s">
        <v>31</v>
      </c>
    </row>
    <row r="1230" spans="1:22" ht="15.75" x14ac:dyDescent="0.3">
      <c r="A1230" s="95" t="s">
        <v>370</v>
      </c>
      <c r="B1230" s="95" t="s">
        <v>2032</v>
      </c>
      <c r="C1230" s="95" t="s">
        <v>1879</v>
      </c>
      <c r="D1230" s="95" t="s">
        <v>1880</v>
      </c>
      <c r="E1230" s="95" t="s">
        <v>2038</v>
      </c>
      <c r="F1230" s="95" t="s">
        <v>2123</v>
      </c>
      <c r="G1230" s="95" t="s">
        <v>31</v>
      </c>
      <c r="H1230" s="95" t="s">
        <v>1883</v>
      </c>
      <c r="I1230" s="95" t="s">
        <v>1880</v>
      </c>
      <c r="J1230" s="95" t="s">
        <v>1884</v>
      </c>
      <c r="K1230" s="95" t="s">
        <v>1885</v>
      </c>
      <c r="L1230" s="97">
        <v>6.02</v>
      </c>
      <c r="M1230" s="95" t="s">
        <v>1886</v>
      </c>
      <c r="N1230" s="95" t="s">
        <v>2339</v>
      </c>
      <c r="O1230" s="95" t="s">
        <v>31</v>
      </c>
      <c r="P1230" s="95" t="s">
        <v>2125</v>
      </c>
      <c r="Q1230" s="95" t="s">
        <v>31</v>
      </c>
      <c r="R1230" s="95" t="s">
        <v>2340</v>
      </c>
      <c r="S1230" s="93">
        <v>42735</v>
      </c>
      <c r="T1230" s="93">
        <v>42735</v>
      </c>
      <c r="U1230" s="95" t="s">
        <v>2061</v>
      </c>
      <c r="V1230" s="95" t="s">
        <v>31</v>
      </c>
    </row>
    <row r="1231" spans="1:22" ht="15.75" x14ac:dyDescent="0.3">
      <c r="A1231" s="95" t="s">
        <v>370</v>
      </c>
      <c r="B1231" s="95" t="s">
        <v>2032</v>
      </c>
      <c r="C1231" s="95" t="s">
        <v>1879</v>
      </c>
      <c r="D1231" s="95" t="s">
        <v>1880</v>
      </c>
      <c r="E1231" s="95" t="s">
        <v>2038</v>
      </c>
      <c r="F1231" s="95" t="s">
        <v>2123</v>
      </c>
      <c r="G1231" s="95" t="s">
        <v>31</v>
      </c>
      <c r="H1231" s="95" t="s">
        <v>1883</v>
      </c>
      <c r="I1231" s="95" t="s">
        <v>1880</v>
      </c>
      <c r="J1231" s="95" t="s">
        <v>1884</v>
      </c>
      <c r="K1231" s="95" t="s">
        <v>1885</v>
      </c>
      <c r="L1231" s="97">
        <v>6.02</v>
      </c>
      <c r="M1231" s="95" t="s">
        <v>1886</v>
      </c>
      <c r="N1231" s="95" t="s">
        <v>2341</v>
      </c>
      <c r="O1231" s="95" t="s">
        <v>31</v>
      </c>
      <c r="P1231" s="95" t="s">
        <v>2125</v>
      </c>
      <c r="Q1231" s="95" t="s">
        <v>31</v>
      </c>
      <c r="R1231" s="95" t="s">
        <v>2342</v>
      </c>
      <c r="S1231" s="93">
        <v>42735</v>
      </c>
      <c r="T1231" s="93">
        <v>42735</v>
      </c>
      <c r="U1231" s="95" t="s">
        <v>2061</v>
      </c>
      <c r="V1231" s="95" t="s">
        <v>31</v>
      </c>
    </row>
    <row r="1232" spans="1:22" ht="15.75" x14ac:dyDescent="0.3">
      <c r="A1232" s="95" t="s">
        <v>370</v>
      </c>
      <c r="B1232" s="95" t="s">
        <v>2032</v>
      </c>
      <c r="C1232" s="95" t="s">
        <v>1879</v>
      </c>
      <c r="D1232" s="95" t="s">
        <v>1880</v>
      </c>
      <c r="E1232" s="95" t="s">
        <v>2038</v>
      </c>
      <c r="F1232" s="95" t="s">
        <v>2405</v>
      </c>
      <c r="G1232" s="95" t="s">
        <v>31</v>
      </c>
      <c r="H1232" s="95" t="s">
        <v>1883</v>
      </c>
      <c r="I1232" s="95" t="s">
        <v>1880</v>
      </c>
      <c r="J1232" s="95" t="s">
        <v>1884</v>
      </c>
      <c r="K1232" s="95" t="s">
        <v>1885</v>
      </c>
      <c r="L1232" s="96">
        <v>588590.04</v>
      </c>
      <c r="M1232" s="95" t="s">
        <v>1886</v>
      </c>
      <c r="N1232" s="95" t="s">
        <v>2406</v>
      </c>
      <c r="O1232" s="95" t="s">
        <v>31</v>
      </c>
      <c r="P1232" s="95" t="s">
        <v>2056</v>
      </c>
      <c r="Q1232" s="95" t="s">
        <v>31</v>
      </c>
      <c r="R1232" s="95" t="s">
        <v>2407</v>
      </c>
      <c r="S1232" s="93">
        <v>42004</v>
      </c>
      <c r="T1232" s="93">
        <v>42004</v>
      </c>
      <c r="U1232" s="95" t="s">
        <v>2037</v>
      </c>
      <c r="V1232" s="95" t="s">
        <v>31</v>
      </c>
    </row>
    <row r="1233" spans="1:22" ht="15.75" x14ac:dyDescent="0.3">
      <c r="A1233" s="95" t="s">
        <v>370</v>
      </c>
      <c r="B1233" s="95" t="s">
        <v>2032</v>
      </c>
      <c r="C1233" s="95" t="s">
        <v>1879</v>
      </c>
      <c r="D1233" s="95" t="s">
        <v>1880</v>
      </c>
      <c r="E1233" s="95" t="s">
        <v>2038</v>
      </c>
      <c r="F1233" s="95" t="s">
        <v>2405</v>
      </c>
      <c r="G1233" s="95" t="s">
        <v>31</v>
      </c>
      <c r="H1233" s="95" t="s">
        <v>1883</v>
      </c>
      <c r="I1233" s="95" t="s">
        <v>1880</v>
      </c>
      <c r="J1233" s="95" t="s">
        <v>1884</v>
      </c>
      <c r="K1233" s="95" t="s">
        <v>1885</v>
      </c>
      <c r="L1233" s="96">
        <v>-9.9</v>
      </c>
      <c r="M1233" s="95" t="s">
        <v>1886</v>
      </c>
      <c r="N1233" s="95" t="s">
        <v>2406</v>
      </c>
      <c r="O1233" s="95" t="s">
        <v>31</v>
      </c>
      <c r="P1233" s="95" t="s">
        <v>2056</v>
      </c>
      <c r="Q1233" s="95" t="s">
        <v>31</v>
      </c>
      <c r="R1233" s="95" t="s">
        <v>2407</v>
      </c>
      <c r="S1233" s="93">
        <v>42308</v>
      </c>
      <c r="T1233" s="93">
        <v>42308</v>
      </c>
      <c r="U1233" s="95" t="s">
        <v>2037</v>
      </c>
      <c r="V1233" s="95" t="s">
        <v>31</v>
      </c>
    </row>
    <row r="1234" spans="1:22" ht="15.75" x14ac:dyDescent="0.3">
      <c r="A1234" s="95" t="s">
        <v>370</v>
      </c>
      <c r="B1234" s="95" t="s">
        <v>2032</v>
      </c>
      <c r="C1234" s="95" t="s">
        <v>1879</v>
      </c>
      <c r="D1234" s="95" t="s">
        <v>1880</v>
      </c>
      <c r="E1234" s="95" t="s">
        <v>2038</v>
      </c>
      <c r="F1234" s="95" t="s">
        <v>2405</v>
      </c>
      <c r="G1234" s="95" t="s">
        <v>31</v>
      </c>
      <c r="H1234" s="95" t="s">
        <v>1883</v>
      </c>
      <c r="I1234" s="95" t="s">
        <v>1880</v>
      </c>
      <c r="J1234" s="95" t="s">
        <v>1884</v>
      </c>
      <c r="K1234" s="95" t="s">
        <v>1885</v>
      </c>
      <c r="L1234" s="96">
        <v>588590.04</v>
      </c>
      <c r="M1234" s="95" t="s">
        <v>1886</v>
      </c>
      <c r="N1234" s="95" t="s">
        <v>2408</v>
      </c>
      <c r="O1234" s="95" t="s">
        <v>31</v>
      </c>
      <c r="P1234" s="95" t="s">
        <v>2056</v>
      </c>
      <c r="Q1234" s="95" t="s">
        <v>31</v>
      </c>
      <c r="R1234" s="95" t="s">
        <v>2409</v>
      </c>
      <c r="S1234" s="93">
        <v>42004</v>
      </c>
      <c r="T1234" s="93">
        <v>42004</v>
      </c>
      <c r="U1234" s="95" t="s">
        <v>2037</v>
      </c>
      <c r="V1234" s="95" t="s">
        <v>31</v>
      </c>
    </row>
    <row r="1235" spans="1:22" ht="15.75" x14ac:dyDescent="0.3">
      <c r="A1235" s="95" t="s">
        <v>370</v>
      </c>
      <c r="B1235" s="95" t="s">
        <v>2032</v>
      </c>
      <c r="C1235" s="95" t="s">
        <v>1879</v>
      </c>
      <c r="D1235" s="95" t="s">
        <v>1880</v>
      </c>
      <c r="E1235" s="95" t="s">
        <v>2038</v>
      </c>
      <c r="F1235" s="95" t="s">
        <v>2405</v>
      </c>
      <c r="G1235" s="95" t="s">
        <v>31</v>
      </c>
      <c r="H1235" s="95" t="s">
        <v>1883</v>
      </c>
      <c r="I1235" s="95" t="s">
        <v>1880</v>
      </c>
      <c r="J1235" s="95" t="s">
        <v>1884</v>
      </c>
      <c r="K1235" s="95" t="s">
        <v>1885</v>
      </c>
      <c r="L1235" s="96">
        <v>-9.9</v>
      </c>
      <c r="M1235" s="95" t="s">
        <v>1886</v>
      </c>
      <c r="N1235" s="95" t="s">
        <v>2408</v>
      </c>
      <c r="O1235" s="95" t="s">
        <v>31</v>
      </c>
      <c r="P1235" s="95" t="s">
        <v>2056</v>
      </c>
      <c r="Q1235" s="95" t="s">
        <v>31</v>
      </c>
      <c r="R1235" s="95" t="s">
        <v>2409</v>
      </c>
      <c r="S1235" s="93">
        <v>42308</v>
      </c>
      <c r="T1235" s="93">
        <v>42308</v>
      </c>
      <c r="U1235" s="95" t="s">
        <v>2037</v>
      </c>
      <c r="V1235" s="95" t="s">
        <v>31</v>
      </c>
    </row>
    <row r="1236" spans="1:22" ht="15.75" x14ac:dyDescent="0.3">
      <c r="A1236" s="95" t="s">
        <v>370</v>
      </c>
      <c r="B1236" s="95" t="s">
        <v>2032</v>
      </c>
      <c r="C1236" s="95" t="s">
        <v>1879</v>
      </c>
      <c r="D1236" s="95" t="s">
        <v>1880</v>
      </c>
      <c r="E1236" s="95" t="s">
        <v>2038</v>
      </c>
      <c r="F1236" s="95" t="s">
        <v>2405</v>
      </c>
      <c r="G1236" s="95" t="s">
        <v>31</v>
      </c>
      <c r="H1236" s="95" t="s">
        <v>1883</v>
      </c>
      <c r="I1236" s="95" t="s">
        <v>1880</v>
      </c>
      <c r="J1236" s="95" t="s">
        <v>1884</v>
      </c>
      <c r="K1236" s="95" t="s">
        <v>1885</v>
      </c>
      <c r="L1236" s="96">
        <v>588590.04</v>
      </c>
      <c r="M1236" s="95" t="s">
        <v>1886</v>
      </c>
      <c r="N1236" s="95" t="s">
        <v>2410</v>
      </c>
      <c r="O1236" s="95" t="s">
        <v>31</v>
      </c>
      <c r="P1236" s="95" t="s">
        <v>2056</v>
      </c>
      <c r="Q1236" s="95" t="s">
        <v>31</v>
      </c>
      <c r="R1236" s="95" t="s">
        <v>2411</v>
      </c>
      <c r="S1236" s="93">
        <v>42004</v>
      </c>
      <c r="T1236" s="93">
        <v>42004</v>
      </c>
      <c r="U1236" s="95" t="s">
        <v>2037</v>
      </c>
      <c r="V1236" s="95" t="s">
        <v>31</v>
      </c>
    </row>
    <row r="1237" spans="1:22" ht="15.75" x14ac:dyDescent="0.3">
      <c r="A1237" s="95" t="s">
        <v>370</v>
      </c>
      <c r="B1237" s="95" t="s">
        <v>2032</v>
      </c>
      <c r="C1237" s="95" t="s">
        <v>1879</v>
      </c>
      <c r="D1237" s="95" t="s">
        <v>1880</v>
      </c>
      <c r="E1237" s="95" t="s">
        <v>2038</v>
      </c>
      <c r="F1237" s="95" t="s">
        <v>2405</v>
      </c>
      <c r="G1237" s="95" t="s">
        <v>31</v>
      </c>
      <c r="H1237" s="95" t="s">
        <v>1883</v>
      </c>
      <c r="I1237" s="95" t="s">
        <v>1880</v>
      </c>
      <c r="J1237" s="95" t="s">
        <v>1884</v>
      </c>
      <c r="K1237" s="95" t="s">
        <v>1885</v>
      </c>
      <c r="L1237" s="96">
        <v>-9.9</v>
      </c>
      <c r="M1237" s="95" t="s">
        <v>1886</v>
      </c>
      <c r="N1237" s="95" t="s">
        <v>2410</v>
      </c>
      <c r="O1237" s="95" t="s">
        <v>31</v>
      </c>
      <c r="P1237" s="95" t="s">
        <v>2056</v>
      </c>
      <c r="Q1237" s="95" t="s">
        <v>31</v>
      </c>
      <c r="R1237" s="95" t="s">
        <v>2411</v>
      </c>
      <c r="S1237" s="93">
        <v>42308</v>
      </c>
      <c r="T1237" s="93">
        <v>42308</v>
      </c>
      <c r="U1237" s="95" t="s">
        <v>2037</v>
      </c>
      <c r="V1237" s="95" t="s">
        <v>31</v>
      </c>
    </row>
    <row r="1238" spans="1:22" ht="15.75" x14ac:dyDescent="0.3">
      <c r="A1238" s="95" t="s">
        <v>370</v>
      </c>
      <c r="B1238" s="95" t="s">
        <v>2032</v>
      </c>
      <c r="C1238" s="95" t="s">
        <v>1879</v>
      </c>
      <c r="D1238" s="95" t="s">
        <v>1880</v>
      </c>
      <c r="E1238" s="95" t="s">
        <v>2038</v>
      </c>
      <c r="F1238" s="95" t="s">
        <v>2405</v>
      </c>
      <c r="G1238" s="95" t="s">
        <v>31</v>
      </c>
      <c r="H1238" s="95" t="s">
        <v>1883</v>
      </c>
      <c r="I1238" s="95" t="s">
        <v>1880</v>
      </c>
      <c r="J1238" s="95" t="s">
        <v>1884</v>
      </c>
      <c r="K1238" s="95" t="s">
        <v>1885</v>
      </c>
      <c r="L1238" s="96">
        <v>588590.04</v>
      </c>
      <c r="M1238" s="95" t="s">
        <v>1886</v>
      </c>
      <c r="N1238" s="95" t="s">
        <v>2412</v>
      </c>
      <c r="O1238" s="95" t="s">
        <v>31</v>
      </c>
      <c r="P1238" s="95" t="s">
        <v>2056</v>
      </c>
      <c r="Q1238" s="95" t="s">
        <v>31</v>
      </c>
      <c r="R1238" s="95" t="s">
        <v>2413</v>
      </c>
      <c r="S1238" s="93">
        <v>42004</v>
      </c>
      <c r="T1238" s="93">
        <v>42004</v>
      </c>
      <c r="U1238" s="95" t="s">
        <v>2037</v>
      </c>
      <c r="V1238" s="95" t="s">
        <v>31</v>
      </c>
    </row>
    <row r="1239" spans="1:22" ht="15.75" x14ac:dyDescent="0.3">
      <c r="A1239" s="95" t="s">
        <v>370</v>
      </c>
      <c r="B1239" s="95" t="s">
        <v>2032</v>
      </c>
      <c r="C1239" s="95" t="s">
        <v>1879</v>
      </c>
      <c r="D1239" s="95" t="s">
        <v>1880</v>
      </c>
      <c r="E1239" s="95" t="s">
        <v>2038</v>
      </c>
      <c r="F1239" s="95" t="s">
        <v>2405</v>
      </c>
      <c r="G1239" s="95" t="s">
        <v>31</v>
      </c>
      <c r="H1239" s="95" t="s">
        <v>1883</v>
      </c>
      <c r="I1239" s="95" t="s">
        <v>1880</v>
      </c>
      <c r="J1239" s="95" t="s">
        <v>1884</v>
      </c>
      <c r="K1239" s="95" t="s">
        <v>1885</v>
      </c>
      <c r="L1239" s="96">
        <v>-9.9</v>
      </c>
      <c r="M1239" s="95" t="s">
        <v>1886</v>
      </c>
      <c r="N1239" s="95" t="s">
        <v>2412</v>
      </c>
      <c r="O1239" s="95" t="s">
        <v>31</v>
      </c>
      <c r="P1239" s="95" t="s">
        <v>2056</v>
      </c>
      <c r="Q1239" s="95" t="s">
        <v>31</v>
      </c>
      <c r="R1239" s="95" t="s">
        <v>2413</v>
      </c>
      <c r="S1239" s="93">
        <v>42308</v>
      </c>
      <c r="T1239" s="93">
        <v>42308</v>
      </c>
      <c r="U1239" s="95" t="s">
        <v>2037</v>
      </c>
      <c r="V1239" s="95" t="s">
        <v>31</v>
      </c>
    </row>
    <row r="1240" spans="1:22" ht="15.75" x14ac:dyDescent="0.3">
      <c r="A1240" s="95" t="s">
        <v>370</v>
      </c>
      <c r="B1240" s="95" t="s">
        <v>2032</v>
      </c>
      <c r="C1240" s="95" t="s">
        <v>1879</v>
      </c>
      <c r="D1240" s="95" t="s">
        <v>1880</v>
      </c>
      <c r="E1240" s="95" t="s">
        <v>2038</v>
      </c>
      <c r="F1240" s="95" t="s">
        <v>2405</v>
      </c>
      <c r="G1240" s="95" t="s">
        <v>31</v>
      </c>
      <c r="H1240" s="95" t="s">
        <v>1883</v>
      </c>
      <c r="I1240" s="95" t="s">
        <v>1880</v>
      </c>
      <c r="J1240" s="95" t="s">
        <v>1884</v>
      </c>
      <c r="K1240" s="95" t="s">
        <v>1885</v>
      </c>
      <c r="L1240" s="96">
        <v>588590.04</v>
      </c>
      <c r="M1240" s="95" t="s">
        <v>1886</v>
      </c>
      <c r="N1240" s="95" t="s">
        <v>2414</v>
      </c>
      <c r="O1240" s="95" t="s">
        <v>31</v>
      </c>
      <c r="P1240" s="95" t="s">
        <v>2056</v>
      </c>
      <c r="Q1240" s="95" t="s">
        <v>31</v>
      </c>
      <c r="R1240" s="95" t="s">
        <v>2415</v>
      </c>
      <c r="S1240" s="93">
        <v>42004</v>
      </c>
      <c r="T1240" s="93">
        <v>42004</v>
      </c>
      <c r="U1240" s="95" t="s">
        <v>2037</v>
      </c>
      <c r="V1240" s="95" t="s">
        <v>31</v>
      </c>
    </row>
    <row r="1241" spans="1:22" ht="15.75" x14ac:dyDescent="0.3">
      <c r="A1241" s="95" t="s">
        <v>370</v>
      </c>
      <c r="B1241" s="95" t="s">
        <v>2032</v>
      </c>
      <c r="C1241" s="95" t="s">
        <v>1879</v>
      </c>
      <c r="D1241" s="95" t="s">
        <v>1880</v>
      </c>
      <c r="E1241" s="95" t="s">
        <v>2038</v>
      </c>
      <c r="F1241" s="95" t="s">
        <v>2405</v>
      </c>
      <c r="G1241" s="95" t="s">
        <v>31</v>
      </c>
      <c r="H1241" s="95" t="s">
        <v>1883</v>
      </c>
      <c r="I1241" s="95" t="s">
        <v>1880</v>
      </c>
      <c r="J1241" s="95" t="s">
        <v>1884</v>
      </c>
      <c r="K1241" s="95" t="s">
        <v>1885</v>
      </c>
      <c r="L1241" s="96">
        <v>-9.9</v>
      </c>
      <c r="M1241" s="95" t="s">
        <v>1886</v>
      </c>
      <c r="N1241" s="95" t="s">
        <v>2414</v>
      </c>
      <c r="O1241" s="95" t="s">
        <v>31</v>
      </c>
      <c r="P1241" s="95" t="s">
        <v>2056</v>
      </c>
      <c r="Q1241" s="95" t="s">
        <v>31</v>
      </c>
      <c r="R1241" s="95" t="s">
        <v>2415</v>
      </c>
      <c r="S1241" s="93">
        <v>42308</v>
      </c>
      <c r="T1241" s="93">
        <v>42308</v>
      </c>
      <c r="U1241" s="95" t="s">
        <v>2037</v>
      </c>
      <c r="V1241" s="95" t="s">
        <v>31</v>
      </c>
    </row>
    <row r="1242" spans="1:22" ht="15.75" x14ac:dyDescent="0.3">
      <c r="A1242" s="95" t="s">
        <v>370</v>
      </c>
      <c r="B1242" s="95" t="s">
        <v>2032</v>
      </c>
      <c r="C1242" s="95" t="s">
        <v>1879</v>
      </c>
      <c r="D1242" s="95" t="s">
        <v>1880</v>
      </c>
      <c r="E1242" s="95" t="s">
        <v>2038</v>
      </c>
      <c r="F1242" s="95" t="s">
        <v>2405</v>
      </c>
      <c r="G1242" s="95" t="s">
        <v>31</v>
      </c>
      <c r="H1242" s="95" t="s">
        <v>1883</v>
      </c>
      <c r="I1242" s="95" t="s">
        <v>1880</v>
      </c>
      <c r="J1242" s="95" t="s">
        <v>1884</v>
      </c>
      <c r="K1242" s="95" t="s">
        <v>1885</v>
      </c>
      <c r="L1242" s="96">
        <v>588133.56999999995</v>
      </c>
      <c r="M1242" s="95" t="s">
        <v>1886</v>
      </c>
      <c r="N1242" s="95" t="s">
        <v>2416</v>
      </c>
      <c r="O1242" s="95" t="s">
        <v>31</v>
      </c>
      <c r="P1242" s="95" t="s">
        <v>2056</v>
      </c>
      <c r="Q1242" s="95" t="s">
        <v>31</v>
      </c>
      <c r="R1242" s="95" t="s">
        <v>2417</v>
      </c>
      <c r="S1242" s="93">
        <v>42004</v>
      </c>
      <c r="T1242" s="93">
        <v>42004</v>
      </c>
      <c r="U1242" s="95" t="s">
        <v>2037</v>
      </c>
      <c r="V1242" s="95" t="s">
        <v>31</v>
      </c>
    </row>
    <row r="1243" spans="1:22" ht="15.75" x14ac:dyDescent="0.3">
      <c r="A1243" s="95" t="s">
        <v>370</v>
      </c>
      <c r="B1243" s="95" t="s">
        <v>2032</v>
      </c>
      <c r="C1243" s="95" t="s">
        <v>1879</v>
      </c>
      <c r="D1243" s="95" t="s">
        <v>1880</v>
      </c>
      <c r="E1243" s="95" t="s">
        <v>2038</v>
      </c>
      <c r="F1243" s="95" t="s">
        <v>2405</v>
      </c>
      <c r="G1243" s="95" t="s">
        <v>31</v>
      </c>
      <c r="H1243" s="95" t="s">
        <v>1883</v>
      </c>
      <c r="I1243" s="95" t="s">
        <v>1880</v>
      </c>
      <c r="J1243" s="95" t="s">
        <v>1884</v>
      </c>
      <c r="K1243" s="95" t="s">
        <v>1885</v>
      </c>
      <c r="L1243" s="96">
        <v>-9.89</v>
      </c>
      <c r="M1243" s="95" t="s">
        <v>1886</v>
      </c>
      <c r="N1243" s="95" t="s">
        <v>2416</v>
      </c>
      <c r="O1243" s="95" t="s">
        <v>31</v>
      </c>
      <c r="P1243" s="95" t="s">
        <v>2056</v>
      </c>
      <c r="Q1243" s="95" t="s">
        <v>31</v>
      </c>
      <c r="R1243" s="95" t="s">
        <v>2417</v>
      </c>
      <c r="S1243" s="93">
        <v>42308</v>
      </c>
      <c r="T1243" s="93">
        <v>42308</v>
      </c>
      <c r="U1243" s="95" t="s">
        <v>2037</v>
      </c>
      <c r="V1243" s="95" t="s">
        <v>31</v>
      </c>
    </row>
    <row r="1244" spans="1:22" ht="15.75" x14ac:dyDescent="0.3">
      <c r="A1244" s="95" t="s">
        <v>370</v>
      </c>
      <c r="B1244" s="95" t="s">
        <v>2032</v>
      </c>
      <c r="C1244" s="95" t="s">
        <v>1879</v>
      </c>
      <c r="D1244" s="95" t="s">
        <v>1880</v>
      </c>
      <c r="E1244" s="95" t="s">
        <v>2038</v>
      </c>
      <c r="F1244" s="95" t="s">
        <v>2048</v>
      </c>
      <c r="G1244" s="95" t="s">
        <v>31</v>
      </c>
      <c r="H1244" s="95" t="s">
        <v>1883</v>
      </c>
      <c r="I1244" s="95" t="s">
        <v>1880</v>
      </c>
      <c r="J1244" s="95" t="s">
        <v>1884</v>
      </c>
      <c r="K1244" s="95" t="s">
        <v>1885</v>
      </c>
      <c r="L1244" s="96">
        <v>582200.19999999995</v>
      </c>
      <c r="M1244" s="95" t="s">
        <v>1886</v>
      </c>
      <c r="N1244" s="95" t="s">
        <v>31</v>
      </c>
      <c r="O1244" s="95" t="s">
        <v>31</v>
      </c>
      <c r="P1244" s="95" t="s">
        <v>2049</v>
      </c>
      <c r="Q1244" s="95" t="s">
        <v>31</v>
      </c>
      <c r="R1244" s="95" t="s">
        <v>2418</v>
      </c>
      <c r="S1244" s="93">
        <v>42004</v>
      </c>
      <c r="T1244" s="93">
        <v>42004</v>
      </c>
      <c r="U1244" s="95" t="s">
        <v>2037</v>
      </c>
      <c r="V1244" s="95" t="s">
        <v>31</v>
      </c>
    </row>
    <row r="1245" spans="1:22" ht="15.75" x14ac:dyDescent="0.3">
      <c r="A1245" s="95" t="s">
        <v>370</v>
      </c>
      <c r="B1245" s="95" t="s">
        <v>2032</v>
      </c>
      <c r="C1245" s="95" t="s">
        <v>1879</v>
      </c>
      <c r="D1245" s="95" t="s">
        <v>1880</v>
      </c>
      <c r="E1245" s="95" t="s">
        <v>2038</v>
      </c>
      <c r="F1245" s="95" t="s">
        <v>2048</v>
      </c>
      <c r="G1245" s="95" t="s">
        <v>31</v>
      </c>
      <c r="H1245" s="95" t="s">
        <v>1883</v>
      </c>
      <c r="I1245" s="95" t="s">
        <v>1880</v>
      </c>
      <c r="J1245" s="95" t="s">
        <v>1884</v>
      </c>
      <c r="K1245" s="95" t="s">
        <v>1885</v>
      </c>
      <c r="L1245" s="96">
        <v>-9.7899999999999991</v>
      </c>
      <c r="M1245" s="95" t="s">
        <v>1886</v>
      </c>
      <c r="N1245" s="95" t="s">
        <v>31</v>
      </c>
      <c r="O1245" s="95" t="s">
        <v>31</v>
      </c>
      <c r="P1245" s="95" t="s">
        <v>2049</v>
      </c>
      <c r="Q1245" s="95" t="s">
        <v>31</v>
      </c>
      <c r="R1245" s="95" t="s">
        <v>2418</v>
      </c>
      <c r="S1245" s="93">
        <v>42308</v>
      </c>
      <c r="T1245" s="93">
        <v>42308</v>
      </c>
      <c r="U1245" s="95" t="s">
        <v>2037</v>
      </c>
      <c r="V1245" s="95" t="s">
        <v>31</v>
      </c>
    </row>
    <row r="1246" spans="1:22" ht="15.75" x14ac:dyDescent="0.3">
      <c r="A1246" s="95" t="s">
        <v>370</v>
      </c>
      <c r="B1246" s="95" t="s">
        <v>2032</v>
      </c>
      <c r="C1246" s="95" t="s">
        <v>1879</v>
      </c>
      <c r="D1246" s="95" t="s">
        <v>1880</v>
      </c>
      <c r="E1246" s="95" t="s">
        <v>2038</v>
      </c>
      <c r="F1246" s="95" t="s">
        <v>2062</v>
      </c>
      <c r="G1246" s="95" t="s">
        <v>31</v>
      </c>
      <c r="H1246" s="95" t="s">
        <v>1883</v>
      </c>
      <c r="I1246" s="95" t="s">
        <v>1880</v>
      </c>
      <c r="J1246" s="95" t="s">
        <v>1884</v>
      </c>
      <c r="K1246" s="95" t="s">
        <v>1885</v>
      </c>
      <c r="L1246" s="97">
        <v>5.83</v>
      </c>
      <c r="M1246" s="95" t="s">
        <v>1886</v>
      </c>
      <c r="N1246" s="95" t="s">
        <v>2177</v>
      </c>
      <c r="O1246" s="95" t="s">
        <v>31</v>
      </c>
      <c r="P1246" s="95" t="s">
        <v>2064</v>
      </c>
      <c r="Q1246" s="95" t="s">
        <v>31</v>
      </c>
      <c r="R1246" s="95" t="s">
        <v>2178</v>
      </c>
      <c r="S1246" s="93">
        <v>43008</v>
      </c>
      <c r="T1246" s="93">
        <v>43008</v>
      </c>
      <c r="U1246" s="95" t="s">
        <v>2043</v>
      </c>
      <c r="V1246" s="95" t="s">
        <v>31</v>
      </c>
    </row>
    <row r="1247" spans="1:22" ht="15.75" x14ac:dyDescent="0.3">
      <c r="A1247" s="95" t="s">
        <v>370</v>
      </c>
      <c r="B1247" s="95" t="s">
        <v>2032</v>
      </c>
      <c r="C1247" s="95" t="s">
        <v>1879</v>
      </c>
      <c r="D1247" s="95" t="s">
        <v>1880</v>
      </c>
      <c r="E1247" s="95" t="s">
        <v>2038</v>
      </c>
      <c r="F1247" s="95" t="s">
        <v>2062</v>
      </c>
      <c r="G1247" s="95" t="s">
        <v>31</v>
      </c>
      <c r="H1247" s="95" t="s">
        <v>1883</v>
      </c>
      <c r="I1247" s="95" t="s">
        <v>1880</v>
      </c>
      <c r="J1247" s="95" t="s">
        <v>1884</v>
      </c>
      <c r="K1247" s="95" t="s">
        <v>1885</v>
      </c>
      <c r="L1247" s="97">
        <v>5.83</v>
      </c>
      <c r="M1247" s="95" t="s">
        <v>1886</v>
      </c>
      <c r="N1247" s="95" t="s">
        <v>2181</v>
      </c>
      <c r="O1247" s="95" t="s">
        <v>31</v>
      </c>
      <c r="P1247" s="95" t="s">
        <v>2064</v>
      </c>
      <c r="Q1247" s="95" t="s">
        <v>31</v>
      </c>
      <c r="R1247" s="95" t="s">
        <v>2182</v>
      </c>
      <c r="S1247" s="93">
        <v>43008</v>
      </c>
      <c r="T1247" s="93">
        <v>43008</v>
      </c>
      <c r="U1247" s="95" t="s">
        <v>2043</v>
      </c>
      <c r="V1247" s="95" t="s">
        <v>31</v>
      </c>
    </row>
    <row r="1248" spans="1:22" ht="15.75" x14ac:dyDescent="0.3">
      <c r="A1248" s="95" t="s">
        <v>370</v>
      </c>
      <c r="B1248" s="95" t="s">
        <v>2032</v>
      </c>
      <c r="C1248" s="95" t="s">
        <v>1879</v>
      </c>
      <c r="D1248" s="95" t="s">
        <v>1880</v>
      </c>
      <c r="E1248" s="95" t="s">
        <v>2038</v>
      </c>
      <c r="F1248" s="95" t="s">
        <v>2062</v>
      </c>
      <c r="G1248" s="95" t="s">
        <v>31</v>
      </c>
      <c r="H1248" s="95" t="s">
        <v>1883</v>
      </c>
      <c r="I1248" s="95" t="s">
        <v>1880</v>
      </c>
      <c r="J1248" s="95" t="s">
        <v>1884</v>
      </c>
      <c r="K1248" s="95" t="s">
        <v>1885</v>
      </c>
      <c r="L1248" s="97">
        <v>5.83</v>
      </c>
      <c r="M1248" s="95" t="s">
        <v>1886</v>
      </c>
      <c r="N1248" s="95" t="s">
        <v>2183</v>
      </c>
      <c r="O1248" s="95" t="s">
        <v>31</v>
      </c>
      <c r="P1248" s="95" t="s">
        <v>2064</v>
      </c>
      <c r="Q1248" s="95" t="s">
        <v>31</v>
      </c>
      <c r="R1248" s="95" t="s">
        <v>2184</v>
      </c>
      <c r="S1248" s="93">
        <v>43008</v>
      </c>
      <c r="T1248" s="93">
        <v>43008</v>
      </c>
      <c r="U1248" s="95" t="s">
        <v>2043</v>
      </c>
      <c r="V1248" s="95" t="s">
        <v>31</v>
      </c>
    </row>
    <row r="1249" spans="1:22" ht="15.75" x14ac:dyDescent="0.3">
      <c r="A1249" s="95" t="s">
        <v>370</v>
      </c>
      <c r="B1249" s="95" t="s">
        <v>2032</v>
      </c>
      <c r="C1249" s="95" t="s">
        <v>1879</v>
      </c>
      <c r="D1249" s="95" t="s">
        <v>1880</v>
      </c>
      <c r="E1249" s="95" t="s">
        <v>2038</v>
      </c>
      <c r="F1249" s="95" t="s">
        <v>2070</v>
      </c>
      <c r="G1249" s="95" t="s">
        <v>31</v>
      </c>
      <c r="H1249" s="95" t="s">
        <v>1883</v>
      </c>
      <c r="I1249" s="95" t="s">
        <v>1880</v>
      </c>
      <c r="J1249" s="95" t="s">
        <v>1884</v>
      </c>
      <c r="K1249" s="95" t="s">
        <v>1885</v>
      </c>
      <c r="L1249" s="97">
        <v>5.5</v>
      </c>
      <c r="M1249" s="95" t="s">
        <v>1886</v>
      </c>
      <c r="N1249" s="95" t="s">
        <v>2366</v>
      </c>
      <c r="O1249" s="95" t="s">
        <v>31</v>
      </c>
      <c r="P1249" s="95" t="s">
        <v>2072</v>
      </c>
      <c r="Q1249" s="95" t="s">
        <v>31</v>
      </c>
      <c r="R1249" s="95" t="s">
        <v>2367</v>
      </c>
      <c r="S1249" s="93">
        <v>42704</v>
      </c>
      <c r="T1249" s="93">
        <v>42704</v>
      </c>
      <c r="U1249" s="95" t="s">
        <v>2061</v>
      </c>
      <c r="V1249" s="95" t="s">
        <v>31</v>
      </c>
    </row>
    <row r="1250" spans="1:22" ht="15.75" x14ac:dyDescent="0.3">
      <c r="A1250" s="95" t="s">
        <v>370</v>
      </c>
      <c r="B1250" s="95" t="s">
        <v>2032</v>
      </c>
      <c r="C1250" s="95" t="s">
        <v>1879</v>
      </c>
      <c r="D1250" s="95" t="s">
        <v>1880</v>
      </c>
      <c r="E1250" s="95" t="s">
        <v>2038</v>
      </c>
      <c r="F1250" s="95" t="s">
        <v>2070</v>
      </c>
      <c r="G1250" s="95" t="s">
        <v>31</v>
      </c>
      <c r="H1250" s="95" t="s">
        <v>1883</v>
      </c>
      <c r="I1250" s="95" t="s">
        <v>1880</v>
      </c>
      <c r="J1250" s="95" t="s">
        <v>1884</v>
      </c>
      <c r="K1250" s="95" t="s">
        <v>1885</v>
      </c>
      <c r="L1250" s="97">
        <v>5.36</v>
      </c>
      <c r="M1250" s="95" t="s">
        <v>1886</v>
      </c>
      <c r="N1250" s="95" t="s">
        <v>2187</v>
      </c>
      <c r="O1250" s="95" t="s">
        <v>31</v>
      </c>
      <c r="P1250" s="95" t="s">
        <v>2072</v>
      </c>
      <c r="Q1250" s="95" t="s">
        <v>31</v>
      </c>
      <c r="R1250" s="95" t="s">
        <v>2188</v>
      </c>
      <c r="S1250" s="93">
        <v>42978</v>
      </c>
      <c r="T1250" s="93">
        <v>42978</v>
      </c>
      <c r="U1250" s="95" t="s">
        <v>2043</v>
      </c>
      <c r="V1250" s="95" t="s">
        <v>31</v>
      </c>
    </row>
    <row r="1251" spans="1:22" ht="15.75" x14ac:dyDescent="0.3">
      <c r="A1251" s="95" t="s">
        <v>370</v>
      </c>
      <c r="B1251" s="95" t="s">
        <v>2032</v>
      </c>
      <c r="C1251" s="95" t="s">
        <v>1879</v>
      </c>
      <c r="D1251" s="95" t="s">
        <v>1880</v>
      </c>
      <c r="E1251" s="95" t="s">
        <v>1881</v>
      </c>
      <c r="F1251" s="95" t="s">
        <v>1986</v>
      </c>
      <c r="G1251" s="95" t="s">
        <v>31</v>
      </c>
      <c r="H1251" s="95" t="s">
        <v>1883</v>
      </c>
      <c r="I1251" s="95" t="s">
        <v>1880</v>
      </c>
      <c r="J1251" s="95" t="s">
        <v>1884</v>
      </c>
      <c r="K1251" s="95" t="s">
        <v>1885</v>
      </c>
      <c r="L1251" s="97">
        <v>5.09</v>
      </c>
      <c r="M1251" s="95" t="s">
        <v>1886</v>
      </c>
      <c r="N1251" s="95" t="s">
        <v>31</v>
      </c>
      <c r="O1251" s="95" t="s">
        <v>31</v>
      </c>
      <c r="P1251" s="95" t="s">
        <v>2205</v>
      </c>
      <c r="Q1251" s="95" t="s">
        <v>31</v>
      </c>
      <c r="R1251" s="95" t="s">
        <v>2206</v>
      </c>
      <c r="S1251" s="93">
        <v>42947</v>
      </c>
      <c r="T1251" s="93">
        <v>42947</v>
      </c>
      <c r="U1251" s="95" t="s">
        <v>2043</v>
      </c>
      <c r="V1251" s="95" t="s">
        <v>31</v>
      </c>
    </row>
    <row r="1252" spans="1:22" ht="15.75" x14ac:dyDescent="0.3">
      <c r="A1252" s="95" t="s">
        <v>370</v>
      </c>
      <c r="B1252" s="95" t="s">
        <v>2032</v>
      </c>
      <c r="C1252" s="95" t="s">
        <v>1879</v>
      </c>
      <c r="D1252" s="95" t="s">
        <v>1880</v>
      </c>
      <c r="E1252" s="95" t="s">
        <v>2038</v>
      </c>
      <c r="F1252" s="95" t="s">
        <v>2419</v>
      </c>
      <c r="G1252" s="95" t="s">
        <v>31</v>
      </c>
      <c r="H1252" s="95" t="s">
        <v>1883</v>
      </c>
      <c r="I1252" s="95" t="s">
        <v>1880</v>
      </c>
      <c r="J1252" s="95" t="s">
        <v>1884</v>
      </c>
      <c r="K1252" s="95" t="s">
        <v>1885</v>
      </c>
      <c r="L1252" s="96">
        <v>3455.53</v>
      </c>
      <c r="M1252" s="95" t="s">
        <v>1886</v>
      </c>
      <c r="N1252" s="95" t="s">
        <v>31</v>
      </c>
      <c r="O1252" s="95" t="s">
        <v>31</v>
      </c>
      <c r="P1252" s="95" t="s">
        <v>2420</v>
      </c>
      <c r="Q1252" s="95" t="s">
        <v>31</v>
      </c>
      <c r="R1252" s="95" t="s">
        <v>2421</v>
      </c>
      <c r="S1252" s="93">
        <v>42004</v>
      </c>
      <c r="T1252" s="93">
        <v>42004</v>
      </c>
      <c r="U1252" s="95" t="s">
        <v>2037</v>
      </c>
      <c r="V1252" s="95" t="s">
        <v>31</v>
      </c>
    </row>
    <row r="1253" spans="1:22" ht="15.75" x14ac:dyDescent="0.3">
      <c r="A1253" s="95" t="s">
        <v>370</v>
      </c>
      <c r="B1253" s="95" t="s">
        <v>2032</v>
      </c>
      <c r="C1253" s="95" t="s">
        <v>1879</v>
      </c>
      <c r="D1253" s="95" t="s">
        <v>1880</v>
      </c>
      <c r="E1253" s="95" t="s">
        <v>2038</v>
      </c>
      <c r="F1253" s="95" t="s">
        <v>2419</v>
      </c>
      <c r="G1253" s="95" t="s">
        <v>31</v>
      </c>
      <c r="H1253" s="95" t="s">
        <v>1883</v>
      </c>
      <c r="I1253" s="95" t="s">
        <v>1880</v>
      </c>
      <c r="J1253" s="95" t="s">
        <v>1884</v>
      </c>
      <c r="K1253" s="95" t="s">
        <v>1885</v>
      </c>
      <c r="L1253" s="96">
        <v>-0.06</v>
      </c>
      <c r="M1253" s="95" t="s">
        <v>1886</v>
      </c>
      <c r="N1253" s="95" t="s">
        <v>31</v>
      </c>
      <c r="O1253" s="95" t="s">
        <v>31</v>
      </c>
      <c r="P1253" s="95" t="s">
        <v>2420</v>
      </c>
      <c r="Q1253" s="95" t="s">
        <v>31</v>
      </c>
      <c r="R1253" s="95" t="s">
        <v>2421</v>
      </c>
      <c r="S1253" s="93">
        <v>42308</v>
      </c>
      <c r="T1253" s="93">
        <v>42308</v>
      </c>
      <c r="U1253" s="95" t="s">
        <v>2037</v>
      </c>
      <c r="V1253" s="95" t="s">
        <v>31</v>
      </c>
    </row>
    <row r="1254" spans="1:22" ht="15.75" x14ac:dyDescent="0.3">
      <c r="A1254" s="95" t="s">
        <v>370</v>
      </c>
      <c r="B1254" s="95" t="s">
        <v>2032</v>
      </c>
      <c r="C1254" s="95" t="s">
        <v>1879</v>
      </c>
      <c r="D1254" s="95" t="s">
        <v>1880</v>
      </c>
      <c r="E1254" s="95" t="s">
        <v>1890</v>
      </c>
      <c r="F1254" s="95" t="s">
        <v>1891</v>
      </c>
      <c r="G1254" s="95" t="s">
        <v>31</v>
      </c>
      <c r="H1254" s="95" t="s">
        <v>1883</v>
      </c>
      <c r="I1254" s="95" t="s">
        <v>1880</v>
      </c>
      <c r="J1254" s="95" t="s">
        <v>1884</v>
      </c>
      <c r="K1254" s="95" t="s">
        <v>1885</v>
      </c>
      <c r="L1254" s="96">
        <v>1890593.28</v>
      </c>
      <c r="M1254" s="95" t="s">
        <v>1886</v>
      </c>
      <c r="N1254" s="95" t="s">
        <v>31</v>
      </c>
      <c r="O1254" s="95" t="s">
        <v>31</v>
      </c>
      <c r="P1254" s="95" t="s">
        <v>1893</v>
      </c>
      <c r="Q1254" s="95" t="s">
        <v>31</v>
      </c>
      <c r="R1254" s="95" t="s">
        <v>2185</v>
      </c>
      <c r="S1254" s="93">
        <v>42490</v>
      </c>
      <c r="T1254" s="93">
        <v>42490</v>
      </c>
      <c r="U1254" s="95" t="s">
        <v>2061</v>
      </c>
      <c r="V1254" s="95" t="s">
        <v>31</v>
      </c>
    </row>
    <row r="1255" spans="1:22" ht="15.75" x14ac:dyDescent="0.3">
      <c r="A1255" s="95" t="s">
        <v>370</v>
      </c>
      <c r="B1255" s="95" t="s">
        <v>2032</v>
      </c>
      <c r="C1255" s="95" t="s">
        <v>1879</v>
      </c>
      <c r="D1255" s="95" t="s">
        <v>1880</v>
      </c>
      <c r="E1255" s="95" t="s">
        <v>1890</v>
      </c>
      <c r="F1255" s="95" t="s">
        <v>1891</v>
      </c>
      <c r="G1255" s="95" t="s">
        <v>31</v>
      </c>
      <c r="H1255" s="95" t="s">
        <v>1883</v>
      </c>
      <c r="I1255" s="95" t="s">
        <v>1880</v>
      </c>
      <c r="J1255" s="95" t="s">
        <v>1884</v>
      </c>
      <c r="K1255" s="95" t="s">
        <v>1885</v>
      </c>
      <c r="L1255" s="96">
        <v>4902.6000000000004</v>
      </c>
      <c r="M1255" s="95" t="s">
        <v>1886</v>
      </c>
      <c r="N1255" s="95" t="s">
        <v>31</v>
      </c>
      <c r="O1255" s="95" t="s">
        <v>31</v>
      </c>
      <c r="P1255" s="95" t="s">
        <v>1893</v>
      </c>
      <c r="Q1255" s="95" t="s">
        <v>31</v>
      </c>
      <c r="R1255" s="95" t="s">
        <v>2185</v>
      </c>
      <c r="S1255" s="93">
        <v>42521</v>
      </c>
      <c r="T1255" s="93">
        <v>42521</v>
      </c>
      <c r="U1255" s="95" t="s">
        <v>2061</v>
      </c>
      <c r="V1255" s="95" t="s">
        <v>31</v>
      </c>
    </row>
    <row r="1256" spans="1:22" ht="15.75" x14ac:dyDescent="0.3">
      <c r="A1256" s="95" t="s">
        <v>370</v>
      </c>
      <c r="B1256" s="95" t="s">
        <v>2032</v>
      </c>
      <c r="C1256" s="95" t="s">
        <v>1879</v>
      </c>
      <c r="D1256" s="95" t="s">
        <v>1880</v>
      </c>
      <c r="E1256" s="95" t="s">
        <v>1890</v>
      </c>
      <c r="F1256" s="95" t="s">
        <v>1891</v>
      </c>
      <c r="G1256" s="95" t="s">
        <v>31</v>
      </c>
      <c r="H1256" s="95" t="s">
        <v>1883</v>
      </c>
      <c r="I1256" s="95" t="s">
        <v>1880</v>
      </c>
      <c r="J1256" s="95" t="s">
        <v>1884</v>
      </c>
      <c r="K1256" s="95" t="s">
        <v>1885</v>
      </c>
      <c r="L1256" s="96">
        <v>12507.75</v>
      </c>
      <c r="M1256" s="95" t="s">
        <v>1886</v>
      </c>
      <c r="N1256" s="95" t="s">
        <v>31</v>
      </c>
      <c r="O1256" s="95" t="s">
        <v>31</v>
      </c>
      <c r="P1256" s="95" t="s">
        <v>1893</v>
      </c>
      <c r="Q1256" s="95" t="s">
        <v>31</v>
      </c>
      <c r="R1256" s="95" t="s">
        <v>2185</v>
      </c>
      <c r="S1256" s="93">
        <v>42551</v>
      </c>
      <c r="T1256" s="93">
        <v>42551</v>
      </c>
      <c r="U1256" s="95" t="s">
        <v>2061</v>
      </c>
      <c r="V1256" s="95" t="s">
        <v>31</v>
      </c>
    </row>
    <row r="1257" spans="1:22" ht="15.75" x14ac:dyDescent="0.3">
      <c r="A1257" s="95" t="s">
        <v>370</v>
      </c>
      <c r="B1257" s="95" t="s">
        <v>2032</v>
      </c>
      <c r="C1257" s="95" t="s">
        <v>1879</v>
      </c>
      <c r="D1257" s="95" t="s">
        <v>1880</v>
      </c>
      <c r="E1257" s="95" t="s">
        <v>1890</v>
      </c>
      <c r="F1257" s="95" t="s">
        <v>1891</v>
      </c>
      <c r="G1257" s="95" t="s">
        <v>31</v>
      </c>
      <c r="H1257" s="95" t="s">
        <v>1883</v>
      </c>
      <c r="I1257" s="95" t="s">
        <v>1880</v>
      </c>
      <c r="J1257" s="95" t="s">
        <v>1884</v>
      </c>
      <c r="K1257" s="95" t="s">
        <v>1885</v>
      </c>
      <c r="L1257" s="96">
        <v>67.39</v>
      </c>
      <c r="M1257" s="95" t="s">
        <v>1886</v>
      </c>
      <c r="N1257" s="95" t="s">
        <v>31</v>
      </c>
      <c r="O1257" s="95" t="s">
        <v>31</v>
      </c>
      <c r="P1257" s="95" t="s">
        <v>1893</v>
      </c>
      <c r="Q1257" s="95" t="s">
        <v>31</v>
      </c>
      <c r="R1257" s="95" t="s">
        <v>2185</v>
      </c>
      <c r="S1257" s="93">
        <v>42582</v>
      </c>
      <c r="T1257" s="93">
        <v>42582</v>
      </c>
      <c r="U1257" s="95" t="s">
        <v>2061</v>
      </c>
      <c r="V1257" s="95" t="s">
        <v>31</v>
      </c>
    </row>
    <row r="1258" spans="1:22" ht="15.75" x14ac:dyDescent="0.3">
      <c r="A1258" s="95" t="s">
        <v>370</v>
      </c>
      <c r="B1258" s="95" t="s">
        <v>2032</v>
      </c>
      <c r="C1258" s="95" t="s">
        <v>1879</v>
      </c>
      <c r="D1258" s="95" t="s">
        <v>1880</v>
      </c>
      <c r="E1258" s="95" t="s">
        <v>1890</v>
      </c>
      <c r="F1258" s="95" t="s">
        <v>1891</v>
      </c>
      <c r="G1258" s="95" t="s">
        <v>31</v>
      </c>
      <c r="H1258" s="95" t="s">
        <v>1883</v>
      </c>
      <c r="I1258" s="95" t="s">
        <v>1880</v>
      </c>
      <c r="J1258" s="95" t="s">
        <v>1884</v>
      </c>
      <c r="K1258" s="95" t="s">
        <v>1885</v>
      </c>
      <c r="L1258" s="96">
        <v>47519.38</v>
      </c>
      <c r="M1258" s="95" t="s">
        <v>1886</v>
      </c>
      <c r="N1258" s="95" t="s">
        <v>31</v>
      </c>
      <c r="O1258" s="95" t="s">
        <v>31</v>
      </c>
      <c r="P1258" s="95" t="s">
        <v>1893</v>
      </c>
      <c r="Q1258" s="95" t="s">
        <v>31</v>
      </c>
      <c r="R1258" s="95" t="s">
        <v>2185</v>
      </c>
      <c r="S1258" s="93">
        <v>42613</v>
      </c>
      <c r="T1258" s="93">
        <v>42613</v>
      </c>
      <c r="U1258" s="95" t="s">
        <v>2061</v>
      </c>
      <c r="V1258" s="95" t="s">
        <v>31</v>
      </c>
    </row>
    <row r="1259" spans="1:22" ht="15.75" x14ac:dyDescent="0.3">
      <c r="A1259" s="95" t="s">
        <v>370</v>
      </c>
      <c r="B1259" s="95" t="s">
        <v>2032</v>
      </c>
      <c r="C1259" s="95" t="s">
        <v>1879</v>
      </c>
      <c r="D1259" s="95" t="s">
        <v>1880</v>
      </c>
      <c r="E1259" s="95" t="s">
        <v>2038</v>
      </c>
      <c r="F1259" s="95" t="s">
        <v>2070</v>
      </c>
      <c r="G1259" s="95" t="s">
        <v>31</v>
      </c>
      <c r="H1259" s="95" t="s">
        <v>1883</v>
      </c>
      <c r="I1259" s="95" t="s">
        <v>1880</v>
      </c>
      <c r="J1259" s="95" t="s">
        <v>1884</v>
      </c>
      <c r="K1259" s="95" t="s">
        <v>1885</v>
      </c>
      <c r="L1259" s="97">
        <v>5.08</v>
      </c>
      <c r="M1259" s="95" t="s">
        <v>1886</v>
      </c>
      <c r="N1259" s="95" t="s">
        <v>2187</v>
      </c>
      <c r="O1259" s="95" t="s">
        <v>31</v>
      </c>
      <c r="P1259" s="95" t="s">
        <v>2072</v>
      </c>
      <c r="Q1259" s="95" t="s">
        <v>31</v>
      </c>
      <c r="R1259" s="95" t="s">
        <v>2188</v>
      </c>
      <c r="S1259" s="93">
        <v>43008</v>
      </c>
      <c r="T1259" s="93">
        <v>43008</v>
      </c>
      <c r="U1259" s="95" t="s">
        <v>2043</v>
      </c>
      <c r="V1259" s="95" t="s">
        <v>31</v>
      </c>
    </row>
    <row r="1260" spans="1:22" ht="15.75" x14ac:dyDescent="0.3">
      <c r="A1260" s="95" t="s">
        <v>370</v>
      </c>
      <c r="B1260" s="95" t="s">
        <v>2032</v>
      </c>
      <c r="C1260" s="95" t="s">
        <v>1879</v>
      </c>
      <c r="D1260" s="95" t="s">
        <v>1880</v>
      </c>
      <c r="E1260" s="95" t="s">
        <v>2038</v>
      </c>
      <c r="F1260" s="95" t="s">
        <v>2123</v>
      </c>
      <c r="G1260" s="95" t="s">
        <v>31</v>
      </c>
      <c r="H1260" s="95" t="s">
        <v>1883</v>
      </c>
      <c r="I1260" s="95" t="s">
        <v>1880</v>
      </c>
      <c r="J1260" s="95" t="s">
        <v>1884</v>
      </c>
      <c r="K1260" s="95" t="s">
        <v>1885</v>
      </c>
      <c r="L1260" s="97">
        <v>4.3</v>
      </c>
      <c r="M1260" s="95" t="s">
        <v>1886</v>
      </c>
      <c r="N1260" s="95" t="s">
        <v>2337</v>
      </c>
      <c r="O1260" s="95" t="s">
        <v>31</v>
      </c>
      <c r="P1260" s="95" t="s">
        <v>2125</v>
      </c>
      <c r="Q1260" s="95" t="s">
        <v>31</v>
      </c>
      <c r="R1260" s="95" t="s">
        <v>2338</v>
      </c>
      <c r="S1260" s="93">
        <v>42825</v>
      </c>
      <c r="T1260" s="93">
        <v>42825</v>
      </c>
      <c r="U1260" s="95" t="s">
        <v>2061</v>
      </c>
      <c r="V1260" s="95" t="s">
        <v>31</v>
      </c>
    </row>
    <row r="1261" spans="1:22" ht="15.75" x14ac:dyDescent="0.3">
      <c r="A1261" s="95" t="s">
        <v>370</v>
      </c>
      <c r="B1261" s="95" t="s">
        <v>2032</v>
      </c>
      <c r="C1261" s="95" t="s">
        <v>1879</v>
      </c>
      <c r="D1261" s="95" t="s">
        <v>1880</v>
      </c>
      <c r="E1261" s="95" t="s">
        <v>2038</v>
      </c>
      <c r="F1261" s="95" t="s">
        <v>2123</v>
      </c>
      <c r="G1261" s="95" t="s">
        <v>31</v>
      </c>
      <c r="H1261" s="95" t="s">
        <v>1883</v>
      </c>
      <c r="I1261" s="95" t="s">
        <v>1880</v>
      </c>
      <c r="J1261" s="95" t="s">
        <v>1884</v>
      </c>
      <c r="K1261" s="95" t="s">
        <v>1885</v>
      </c>
      <c r="L1261" s="97">
        <v>4.3</v>
      </c>
      <c r="M1261" s="95" t="s">
        <v>1886</v>
      </c>
      <c r="N1261" s="95" t="s">
        <v>2339</v>
      </c>
      <c r="O1261" s="95" t="s">
        <v>31</v>
      </c>
      <c r="P1261" s="95" t="s">
        <v>2125</v>
      </c>
      <c r="Q1261" s="95" t="s">
        <v>31</v>
      </c>
      <c r="R1261" s="95" t="s">
        <v>2340</v>
      </c>
      <c r="S1261" s="93">
        <v>42825</v>
      </c>
      <c r="T1261" s="93">
        <v>42825</v>
      </c>
      <c r="U1261" s="95" t="s">
        <v>2061</v>
      </c>
      <c r="V1261" s="95" t="s">
        <v>31</v>
      </c>
    </row>
    <row r="1262" spans="1:22" ht="15.75" x14ac:dyDescent="0.3">
      <c r="A1262" s="95" t="s">
        <v>370</v>
      </c>
      <c r="B1262" s="95" t="s">
        <v>2032</v>
      </c>
      <c r="C1262" s="95" t="s">
        <v>1879</v>
      </c>
      <c r="D1262" s="95" t="s">
        <v>1880</v>
      </c>
      <c r="E1262" s="95" t="s">
        <v>2038</v>
      </c>
      <c r="F1262" s="95" t="s">
        <v>2123</v>
      </c>
      <c r="G1262" s="95" t="s">
        <v>31</v>
      </c>
      <c r="H1262" s="95" t="s">
        <v>1883</v>
      </c>
      <c r="I1262" s="95" t="s">
        <v>1880</v>
      </c>
      <c r="J1262" s="95" t="s">
        <v>1884</v>
      </c>
      <c r="K1262" s="95" t="s">
        <v>1885</v>
      </c>
      <c r="L1262" s="97">
        <v>4.3</v>
      </c>
      <c r="M1262" s="95" t="s">
        <v>1886</v>
      </c>
      <c r="N1262" s="95" t="s">
        <v>2341</v>
      </c>
      <c r="O1262" s="95" t="s">
        <v>31</v>
      </c>
      <c r="P1262" s="95" t="s">
        <v>2125</v>
      </c>
      <c r="Q1262" s="95" t="s">
        <v>31</v>
      </c>
      <c r="R1262" s="95" t="s">
        <v>2342</v>
      </c>
      <c r="S1262" s="93">
        <v>42825</v>
      </c>
      <c r="T1262" s="93">
        <v>42825</v>
      </c>
      <c r="U1262" s="95" t="s">
        <v>2061</v>
      </c>
      <c r="V1262" s="95" t="s">
        <v>31</v>
      </c>
    </row>
    <row r="1263" spans="1:22" ht="15.75" x14ac:dyDescent="0.3">
      <c r="A1263" s="95" t="s">
        <v>370</v>
      </c>
      <c r="B1263" s="95" t="s">
        <v>2032</v>
      </c>
      <c r="C1263" s="95" t="s">
        <v>1879</v>
      </c>
      <c r="D1263" s="95" t="s">
        <v>1880</v>
      </c>
      <c r="E1263" s="95" t="s">
        <v>2038</v>
      </c>
      <c r="F1263" s="95" t="s">
        <v>2070</v>
      </c>
      <c r="G1263" s="95" t="s">
        <v>31</v>
      </c>
      <c r="H1263" s="95" t="s">
        <v>1883</v>
      </c>
      <c r="I1263" s="95" t="s">
        <v>1880</v>
      </c>
      <c r="J1263" s="95" t="s">
        <v>1884</v>
      </c>
      <c r="K1263" s="95" t="s">
        <v>1885</v>
      </c>
      <c r="L1263" s="97">
        <v>4.29</v>
      </c>
      <c r="M1263" s="95" t="s">
        <v>1886</v>
      </c>
      <c r="N1263" s="95" t="s">
        <v>2173</v>
      </c>
      <c r="O1263" s="95" t="s">
        <v>31</v>
      </c>
      <c r="P1263" s="95" t="s">
        <v>2072</v>
      </c>
      <c r="Q1263" s="95" t="s">
        <v>31</v>
      </c>
      <c r="R1263" s="95" t="s">
        <v>2174</v>
      </c>
      <c r="S1263" s="93">
        <v>43008</v>
      </c>
      <c r="T1263" s="93">
        <v>43008</v>
      </c>
      <c r="U1263" s="95" t="s">
        <v>2074</v>
      </c>
      <c r="V1263" s="95" t="s">
        <v>31</v>
      </c>
    </row>
    <row r="1264" spans="1:22" ht="15.75" x14ac:dyDescent="0.3">
      <c r="A1264" s="95" t="s">
        <v>370</v>
      </c>
      <c r="B1264" s="95" t="s">
        <v>2032</v>
      </c>
      <c r="C1264" s="95" t="s">
        <v>1879</v>
      </c>
      <c r="D1264" s="95" t="s">
        <v>1880</v>
      </c>
      <c r="E1264" s="95" t="s">
        <v>2038</v>
      </c>
      <c r="F1264" s="95" t="s">
        <v>2070</v>
      </c>
      <c r="G1264" s="95" t="s">
        <v>31</v>
      </c>
      <c r="H1264" s="95" t="s">
        <v>1883</v>
      </c>
      <c r="I1264" s="95" t="s">
        <v>1880</v>
      </c>
      <c r="J1264" s="95" t="s">
        <v>1884</v>
      </c>
      <c r="K1264" s="95" t="s">
        <v>1885</v>
      </c>
      <c r="L1264" s="97">
        <v>4.29</v>
      </c>
      <c r="M1264" s="95" t="s">
        <v>1886</v>
      </c>
      <c r="N1264" s="95" t="s">
        <v>2175</v>
      </c>
      <c r="O1264" s="95" t="s">
        <v>31</v>
      </c>
      <c r="P1264" s="95" t="s">
        <v>2072</v>
      </c>
      <c r="Q1264" s="95" t="s">
        <v>31</v>
      </c>
      <c r="R1264" s="95" t="s">
        <v>2176</v>
      </c>
      <c r="S1264" s="93">
        <v>43008</v>
      </c>
      <c r="T1264" s="93">
        <v>43008</v>
      </c>
      <c r="U1264" s="95" t="s">
        <v>2074</v>
      </c>
      <c r="V1264" s="95" t="s">
        <v>31</v>
      </c>
    </row>
    <row r="1265" spans="1:22" ht="15.75" x14ac:dyDescent="0.3">
      <c r="A1265" s="95" t="s">
        <v>370</v>
      </c>
      <c r="B1265" s="95" t="s">
        <v>2032</v>
      </c>
      <c r="C1265" s="95" t="s">
        <v>1879</v>
      </c>
      <c r="D1265" s="95" t="s">
        <v>1880</v>
      </c>
      <c r="E1265" s="95" t="s">
        <v>2038</v>
      </c>
      <c r="F1265" s="95" t="s">
        <v>2070</v>
      </c>
      <c r="G1265" s="95" t="s">
        <v>31</v>
      </c>
      <c r="H1265" s="95" t="s">
        <v>1883</v>
      </c>
      <c r="I1265" s="95" t="s">
        <v>1880</v>
      </c>
      <c r="J1265" s="95" t="s">
        <v>1884</v>
      </c>
      <c r="K1265" s="95" t="s">
        <v>1885</v>
      </c>
      <c r="L1265" s="97">
        <v>4.12</v>
      </c>
      <c r="M1265" s="95" t="s">
        <v>1886</v>
      </c>
      <c r="N1265" s="95" t="s">
        <v>2394</v>
      </c>
      <c r="O1265" s="95" t="s">
        <v>31</v>
      </c>
      <c r="P1265" s="95" t="s">
        <v>2072</v>
      </c>
      <c r="Q1265" s="95" t="s">
        <v>31</v>
      </c>
      <c r="R1265" s="95" t="s">
        <v>2395</v>
      </c>
      <c r="S1265" s="93">
        <v>42704</v>
      </c>
      <c r="T1265" s="93">
        <v>42704</v>
      </c>
      <c r="U1265" s="95" t="s">
        <v>2061</v>
      </c>
      <c r="V1265" s="95" t="s">
        <v>31</v>
      </c>
    </row>
    <row r="1266" spans="1:22" ht="15.75" x14ac:dyDescent="0.3">
      <c r="A1266" s="95" t="s">
        <v>370</v>
      </c>
      <c r="B1266" s="95" t="s">
        <v>2032</v>
      </c>
      <c r="C1266" s="95" t="s">
        <v>1879</v>
      </c>
      <c r="D1266" s="95" t="s">
        <v>1880</v>
      </c>
      <c r="E1266" s="95" t="s">
        <v>2038</v>
      </c>
      <c r="F1266" s="95" t="s">
        <v>2070</v>
      </c>
      <c r="G1266" s="95" t="s">
        <v>31</v>
      </c>
      <c r="H1266" s="95" t="s">
        <v>1883</v>
      </c>
      <c r="I1266" s="95" t="s">
        <v>1880</v>
      </c>
      <c r="J1266" s="95" t="s">
        <v>1884</v>
      </c>
      <c r="K1266" s="95" t="s">
        <v>1885</v>
      </c>
      <c r="L1266" s="97">
        <v>3.61</v>
      </c>
      <c r="M1266" s="95" t="s">
        <v>1886</v>
      </c>
      <c r="N1266" s="95" t="s">
        <v>2356</v>
      </c>
      <c r="O1266" s="95" t="s">
        <v>31</v>
      </c>
      <c r="P1266" s="95" t="s">
        <v>2072</v>
      </c>
      <c r="Q1266" s="95" t="s">
        <v>31</v>
      </c>
      <c r="R1266" s="95" t="s">
        <v>2357</v>
      </c>
      <c r="S1266" s="93">
        <v>42735</v>
      </c>
      <c r="T1266" s="93">
        <v>42735</v>
      </c>
      <c r="U1266" s="95" t="s">
        <v>2061</v>
      </c>
      <c r="V1266" s="95" t="s">
        <v>31</v>
      </c>
    </row>
    <row r="1267" spans="1:22" ht="15.75" x14ac:dyDescent="0.3">
      <c r="A1267" s="95" t="s">
        <v>370</v>
      </c>
      <c r="B1267" s="95" t="s">
        <v>2032</v>
      </c>
      <c r="C1267" s="95" t="s">
        <v>1879</v>
      </c>
      <c r="D1267" s="95" t="s">
        <v>1880</v>
      </c>
      <c r="E1267" s="95" t="s">
        <v>1881</v>
      </c>
      <c r="F1267" s="95" t="s">
        <v>1986</v>
      </c>
      <c r="G1267" s="95" t="s">
        <v>31</v>
      </c>
      <c r="H1267" s="95" t="s">
        <v>1883</v>
      </c>
      <c r="I1267" s="95" t="s">
        <v>1880</v>
      </c>
      <c r="J1267" s="95" t="s">
        <v>1884</v>
      </c>
      <c r="K1267" s="95" t="s">
        <v>1885</v>
      </c>
      <c r="L1267" s="97">
        <v>3.6</v>
      </c>
      <c r="M1267" s="95" t="s">
        <v>1886</v>
      </c>
      <c r="N1267" s="95" t="s">
        <v>31</v>
      </c>
      <c r="O1267" s="95" t="s">
        <v>31</v>
      </c>
      <c r="P1267" s="95" t="s">
        <v>2205</v>
      </c>
      <c r="Q1267" s="95" t="s">
        <v>31</v>
      </c>
      <c r="R1267" s="95" t="s">
        <v>2206</v>
      </c>
      <c r="S1267" s="93">
        <v>42978</v>
      </c>
      <c r="T1267" s="93">
        <v>42978</v>
      </c>
      <c r="U1267" s="95" t="s">
        <v>2043</v>
      </c>
      <c r="V1267" s="95" t="s">
        <v>31</v>
      </c>
    </row>
    <row r="1268" spans="1:22" ht="15.75" x14ac:dyDescent="0.3">
      <c r="A1268" s="95" t="s">
        <v>370</v>
      </c>
      <c r="B1268" s="95" t="s">
        <v>2032</v>
      </c>
      <c r="C1268" s="95" t="s">
        <v>1879</v>
      </c>
      <c r="D1268" s="95" t="s">
        <v>1880</v>
      </c>
      <c r="E1268" s="95" t="s">
        <v>1881</v>
      </c>
      <c r="F1268" s="95" t="s">
        <v>1986</v>
      </c>
      <c r="G1268" s="95" t="s">
        <v>31</v>
      </c>
      <c r="H1268" s="95" t="s">
        <v>1883</v>
      </c>
      <c r="I1268" s="95" t="s">
        <v>1880</v>
      </c>
      <c r="J1268" s="95" t="s">
        <v>1884</v>
      </c>
      <c r="K1268" s="95" t="s">
        <v>1885</v>
      </c>
      <c r="L1268" s="97">
        <v>3.38</v>
      </c>
      <c r="M1268" s="95" t="s">
        <v>1886</v>
      </c>
      <c r="N1268" s="95" t="s">
        <v>31</v>
      </c>
      <c r="O1268" s="95" t="s">
        <v>31</v>
      </c>
      <c r="P1268" s="95" t="s">
        <v>2205</v>
      </c>
      <c r="Q1268" s="95" t="s">
        <v>31</v>
      </c>
      <c r="R1268" s="95" t="s">
        <v>2206</v>
      </c>
      <c r="S1268" s="93">
        <v>43008</v>
      </c>
      <c r="T1268" s="93">
        <v>43008</v>
      </c>
      <c r="U1268" s="95" t="s">
        <v>2043</v>
      </c>
      <c r="V1268" s="95" t="s">
        <v>31</v>
      </c>
    </row>
    <row r="1269" spans="1:22" ht="15.75" x14ac:dyDescent="0.3">
      <c r="A1269" s="95" t="s">
        <v>370</v>
      </c>
      <c r="B1269" s="95" t="s">
        <v>2032</v>
      </c>
      <c r="C1269" s="95" t="s">
        <v>1879</v>
      </c>
      <c r="D1269" s="95" t="s">
        <v>1880</v>
      </c>
      <c r="E1269" s="95" t="s">
        <v>2038</v>
      </c>
      <c r="F1269" s="95" t="s">
        <v>2062</v>
      </c>
      <c r="G1269" s="95" t="s">
        <v>31</v>
      </c>
      <c r="H1269" s="95" t="s">
        <v>1883</v>
      </c>
      <c r="I1269" s="95" t="s">
        <v>1880</v>
      </c>
      <c r="J1269" s="95" t="s">
        <v>1884</v>
      </c>
      <c r="K1269" s="95" t="s">
        <v>1885</v>
      </c>
      <c r="L1269" s="97">
        <v>3.22</v>
      </c>
      <c r="M1269" s="95" t="s">
        <v>1886</v>
      </c>
      <c r="N1269" s="95" t="s">
        <v>2292</v>
      </c>
      <c r="O1269" s="95" t="s">
        <v>31</v>
      </c>
      <c r="P1269" s="95" t="s">
        <v>2064</v>
      </c>
      <c r="Q1269" s="95" t="s">
        <v>31</v>
      </c>
      <c r="R1269" s="95" t="s">
        <v>2293</v>
      </c>
      <c r="S1269" s="93">
        <v>42735</v>
      </c>
      <c r="T1269" s="93">
        <v>42735</v>
      </c>
      <c r="U1269" s="95" t="s">
        <v>2061</v>
      </c>
      <c r="V1269" s="95" t="s">
        <v>31</v>
      </c>
    </row>
    <row r="1270" spans="1:22" ht="15.75" x14ac:dyDescent="0.3">
      <c r="A1270" s="95" t="s">
        <v>370</v>
      </c>
      <c r="B1270" s="95" t="s">
        <v>2032</v>
      </c>
      <c r="C1270" s="95" t="s">
        <v>1879</v>
      </c>
      <c r="D1270" s="95" t="s">
        <v>1880</v>
      </c>
      <c r="E1270" s="95" t="s">
        <v>2038</v>
      </c>
      <c r="F1270" s="95" t="s">
        <v>2062</v>
      </c>
      <c r="G1270" s="95" t="s">
        <v>31</v>
      </c>
      <c r="H1270" s="95" t="s">
        <v>1883</v>
      </c>
      <c r="I1270" s="95" t="s">
        <v>1880</v>
      </c>
      <c r="J1270" s="95" t="s">
        <v>1884</v>
      </c>
      <c r="K1270" s="95" t="s">
        <v>1885</v>
      </c>
      <c r="L1270" s="97">
        <v>3.22</v>
      </c>
      <c r="M1270" s="95" t="s">
        <v>1886</v>
      </c>
      <c r="N1270" s="95" t="s">
        <v>2299</v>
      </c>
      <c r="O1270" s="95" t="s">
        <v>31</v>
      </c>
      <c r="P1270" s="95" t="s">
        <v>2064</v>
      </c>
      <c r="Q1270" s="95" t="s">
        <v>31</v>
      </c>
      <c r="R1270" s="95" t="s">
        <v>2300</v>
      </c>
      <c r="S1270" s="93">
        <v>42735</v>
      </c>
      <c r="T1270" s="93">
        <v>42735</v>
      </c>
      <c r="U1270" s="95" t="s">
        <v>2061</v>
      </c>
      <c r="V1270" s="95" t="s">
        <v>31</v>
      </c>
    </row>
    <row r="1271" spans="1:22" ht="15.75" x14ac:dyDescent="0.3">
      <c r="A1271" s="95" t="s">
        <v>370</v>
      </c>
      <c r="B1271" s="95" t="s">
        <v>2032</v>
      </c>
      <c r="C1271" s="95" t="s">
        <v>1879</v>
      </c>
      <c r="D1271" s="95" t="s">
        <v>1880</v>
      </c>
      <c r="E1271" s="95" t="s">
        <v>2038</v>
      </c>
      <c r="F1271" s="95" t="s">
        <v>2062</v>
      </c>
      <c r="G1271" s="95" t="s">
        <v>31</v>
      </c>
      <c r="H1271" s="95" t="s">
        <v>1883</v>
      </c>
      <c r="I1271" s="95" t="s">
        <v>1880</v>
      </c>
      <c r="J1271" s="95" t="s">
        <v>1884</v>
      </c>
      <c r="K1271" s="95" t="s">
        <v>1885</v>
      </c>
      <c r="L1271" s="97">
        <v>3.22</v>
      </c>
      <c r="M1271" s="95" t="s">
        <v>1886</v>
      </c>
      <c r="N1271" s="95" t="s">
        <v>2307</v>
      </c>
      <c r="O1271" s="95" t="s">
        <v>31</v>
      </c>
      <c r="P1271" s="95" t="s">
        <v>2064</v>
      </c>
      <c r="Q1271" s="95" t="s">
        <v>31</v>
      </c>
      <c r="R1271" s="95" t="s">
        <v>2308</v>
      </c>
      <c r="S1271" s="93">
        <v>42735</v>
      </c>
      <c r="T1271" s="93">
        <v>42735</v>
      </c>
      <c r="U1271" s="95" t="s">
        <v>2061</v>
      </c>
      <c r="V1271" s="95" t="s">
        <v>31</v>
      </c>
    </row>
    <row r="1272" spans="1:22" ht="15.75" x14ac:dyDescent="0.3">
      <c r="A1272" s="95" t="s">
        <v>370</v>
      </c>
      <c r="B1272" s="95" t="s">
        <v>2032</v>
      </c>
      <c r="C1272" s="95" t="s">
        <v>1879</v>
      </c>
      <c r="D1272" s="95" t="s">
        <v>1880</v>
      </c>
      <c r="E1272" s="95" t="s">
        <v>2038</v>
      </c>
      <c r="F1272" s="95" t="s">
        <v>2062</v>
      </c>
      <c r="G1272" s="95" t="s">
        <v>31</v>
      </c>
      <c r="H1272" s="95" t="s">
        <v>1883</v>
      </c>
      <c r="I1272" s="95" t="s">
        <v>1880</v>
      </c>
      <c r="J1272" s="95" t="s">
        <v>1884</v>
      </c>
      <c r="K1272" s="95" t="s">
        <v>1885</v>
      </c>
      <c r="L1272" s="97">
        <v>3.22</v>
      </c>
      <c r="M1272" s="95" t="s">
        <v>1886</v>
      </c>
      <c r="N1272" s="95" t="s">
        <v>2319</v>
      </c>
      <c r="O1272" s="95" t="s">
        <v>31</v>
      </c>
      <c r="P1272" s="95" t="s">
        <v>2064</v>
      </c>
      <c r="Q1272" s="95" t="s">
        <v>31</v>
      </c>
      <c r="R1272" s="95" t="s">
        <v>2320</v>
      </c>
      <c r="S1272" s="93">
        <v>42735</v>
      </c>
      <c r="T1272" s="93">
        <v>42735</v>
      </c>
      <c r="U1272" s="95" t="s">
        <v>2061</v>
      </c>
      <c r="V1272" s="95" t="s">
        <v>31</v>
      </c>
    </row>
    <row r="1273" spans="1:22" ht="15.75" x14ac:dyDescent="0.3">
      <c r="A1273" s="95" t="s">
        <v>370</v>
      </c>
      <c r="B1273" s="95" t="s">
        <v>2032</v>
      </c>
      <c r="C1273" s="95" t="s">
        <v>1879</v>
      </c>
      <c r="D1273" s="95" t="s">
        <v>1880</v>
      </c>
      <c r="E1273" s="95" t="s">
        <v>2038</v>
      </c>
      <c r="F1273" s="95" t="s">
        <v>2062</v>
      </c>
      <c r="G1273" s="95" t="s">
        <v>31</v>
      </c>
      <c r="H1273" s="95" t="s">
        <v>1883</v>
      </c>
      <c r="I1273" s="95" t="s">
        <v>1880</v>
      </c>
      <c r="J1273" s="95" t="s">
        <v>1884</v>
      </c>
      <c r="K1273" s="95" t="s">
        <v>1885</v>
      </c>
      <c r="L1273" s="97">
        <v>3.22</v>
      </c>
      <c r="M1273" s="95" t="s">
        <v>1886</v>
      </c>
      <c r="N1273" s="95" t="s">
        <v>2327</v>
      </c>
      <c r="O1273" s="95" t="s">
        <v>31</v>
      </c>
      <c r="P1273" s="95" t="s">
        <v>2064</v>
      </c>
      <c r="Q1273" s="95" t="s">
        <v>31</v>
      </c>
      <c r="R1273" s="95" t="s">
        <v>2328</v>
      </c>
      <c r="S1273" s="93">
        <v>42735</v>
      </c>
      <c r="T1273" s="93">
        <v>42735</v>
      </c>
      <c r="U1273" s="95" t="s">
        <v>2061</v>
      </c>
      <c r="V1273" s="95" t="s">
        <v>31</v>
      </c>
    </row>
    <row r="1274" spans="1:22" ht="15.75" x14ac:dyDescent="0.3">
      <c r="A1274" s="95" t="s">
        <v>370</v>
      </c>
      <c r="B1274" s="95" t="s">
        <v>2032</v>
      </c>
      <c r="C1274" s="95" t="s">
        <v>1879</v>
      </c>
      <c r="D1274" s="95" t="s">
        <v>1880</v>
      </c>
      <c r="E1274" s="95" t="s">
        <v>2038</v>
      </c>
      <c r="F1274" s="95" t="s">
        <v>2062</v>
      </c>
      <c r="G1274" s="95" t="s">
        <v>31</v>
      </c>
      <c r="H1274" s="95" t="s">
        <v>1883</v>
      </c>
      <c r="I1274" s="95" t="s">
        <v>1880</v>
      </c>
      <c r="J1274" s="95" t="s">
        <v>1884</v>
      </c>
      <c r="K1274" s="95" t="s">
        <v>1885</v>
      </c>
      <c r="L1274" s="97">
        <v>3.22</v>
      </c>
      <c r="M1274" s="95" t="s">
        <v>1886</v>
      </c>
      <c r="N1274" s="95" t="s">
        <v>2329</v>
      </c>
      <c r="O1274" s="95" t="s">
        <v>31</v>
      </c>
      <c r="P1274" s="95" t="s">
        <v>2064</v>
      </c>
      <c r="Q1274" s="95" t="s">
        <v>31</v>
      </c>
      <c r="R1274" s="95" t="s">
        <v>2330</v>
      </c>
      <c r="S1274" s="93">
        <v>42735</v>
      </c>
      <c r="T1274" s="93">
        <v>42735</v>
      </c>
      <c r="U1274" s="95" t="s">
        <v>2061</v>
      </c>
      <c r="V1274" s="95" t="s">
        <v>31</v>
      </c>
    </row>
    <row r="1275" spans="1:22" ht="15.75" x14ac:dyDescent="0.3">
      <c r="A1275" s="95" t="s">
        <v>370</v>
      </c>
      <c r="B1275" s="95" t="s">
        <v>2032</v>
      </c>
      <c r="C1275" s="95" t="s">
        <v>1879</v>
      </c>
      <c r="D1275" s="95" t="s">
        <v>1880</v>
      </c>
      <c r="E1275" s="95" t="s">
        <v>2038</v>
      </c>
      <c r="F1275" s="95" t="s">
        <v>2070</v>
      </c>
      <c r="G1275" s="95" t="s">
        <v>31</v>
      </c>
      <c r="H1275" s="95" t="s">
        <v>1883</v>
      </c>
      <c r="I1275" s="95" t="s">
        <v>1880</v>
      </c>
      <c r="J1275" s="95" t="s">
        <v>1884</v>
      </c>
      <c r="K1275" s="95" t="s">
        <v>1885</v>
      </c>
      <c r="L1275" s="97">
        <v>2.7</v>
      </c>
      <c r="M1275" s="95" t="s">
        <v>1886</v>
      </c>
      <c r="N1275" s="95" t="s">
        <v>2358</v>
      </c>
      <c r="O1275" s="95" t="s">
        <v>31</v>
      </c>
      <c r="P1275" s="95" t="s">
        <v>2072</v>
      </c>
      <c r="Q1275" s="95" t="s">
        <v>31</v>
      </c>
      <c r="R1275" s="95" t="s">
        <v>2359</v>
      </c>
      <c r="S1275" s="93">
        <v>42735</v>
      </c>
      <c r="T1275" s="93">
        <v>42735</v>
      </c>
      <c r="U1275" s="95" t="s">
        <v>2061</v>
      </c>
      <c r="V1275" s="95" t="s">
        <v>31</v>
      </c>
    </row>
    <row r="1276" spans="1:22" ht="15.75" x14ac:dyDescent="0.3">
      <c r="A1276" s="95" t="s">
        <v>370</v>
      </c>
      <c r="B1276" s="95" t="s">
        <v>2032</v>
      </c>
      <c r="C1276" s="95" t="s">
        <v>1879</v>
      </c>
      <c r="D1276" s="95" t="s">
        <v>1880</v>
      </c>
      <c r="E1276" s="95" t="s">
        <v>2038</v>
      </c>
      <c r="F1276" s="95" t="s">
        <v>2070</v>
      </c>
      <c r="G1276" s="95" t="s">
        <v>31</v>
      </c>
      <c r="H1276" s="95" t="s">
        <v>1883</v>
      </c>
      <c r="I1276" s="95" t="s">
        <v>1880</v>
      </c>
      <c r="J1276" s="95" t="s">
        <v>1884</v>
      </c>
      <c r="K1276" s="95" t="s">
        <v>1885</v>
      </c>
      <c r="L1276" s="97">
        <v>2.58</v>
      </c>
      <c r="M1276" s="95" t="s">
        <v>1886</v>
      </c>
      <c r="N1276" s="95" t="s">
        <v>2356</v>
      </c>
      <c r="O1276" s="95" t="s">
        <v>31</v>
      </c>
      <c r="P1276" s="95" t="s">
        <v>2072</v>
      </c>
      <c r="Q1276" s="95" t="s">
        <v>31</v>
      </c>
      <c r="R1276" s="95" t="s">
        <v>2357</v>
      </c>
      <c r="S1276" s="93">
        <v>42825</v>
      </c>
      <c r="T1276" s="93">
        <v>42825</v>
      </c>
      <c r="U1276" s="95" t="s">
        <v>2061</v>
      </c>
      <c r="V1276" s="95" t="s">
        <v>31</v>
      </c>
    </row>
    <row r="1277" spans="1:22" ht="15.75" x14ac:dyDescent="0.3">
      <c r="A1277" s="95" t="s">
        <v>370</v>
      </c>
      <c r="B1277" s="95" t="s">
        <v>2032</v>
      </c>
      <c r="C1277" s="95" t="s">
        <v>1879</v>
      </c>
      <c r="D1277" s="95" t="s">
        <v>1880</v>
      </c>
      <c r="E1277" s="95" t="s">
        <v>2038</v>
      </c>
      <c r="F1277" s="95" t="s">
        <v>2070</v>
      </c>
      <c r="G1277" s="95" t="s">
        <v>31</v>
      </c>
      <c r="H1277" s="95" t="s">
        <v>1883</v>
      </c>
      <c r="I1277" s="95" t="s">
        <v>1880</v>
      </c>
      <c r="J1277" s="95" t="s">
        <v>1884</v>
      </c>
      <c r="K1277" s="95" t="s">
        <v>1885</v>
      </c>
      <c r="L1277" s="97">
        <v>2.42</v>
      </c>
      <c r="M1277" s="95" t="s">
        <v>1886</v>
      </c>
      <c r="N1277" s="95" t="s">
        <v>2360</v>
      </c>
      <c r="O1277" s="95" t="s">
        <v>31</v>
      </c>
      <c r="P1277" s="95" t="s">
        <v>2072</v>
      </c>
      <c r="Q1277" s="95" t="s">
        <v>31</v>
      </c>
      <c r="R1277" s="95" t="s">
        <v>2361</v>
      </c>
      <c r="S1277" s="93">
        <v>42735</v>
      </c>
      <c r="T1277" s="93">
        <v>42735</v>
      </c>
      <c r="U1277" s="95" t="s">
        <v>2061</v>
      </c>
      <c r="V1277" s="95" t="s">
        <v>31</v>
      </c>
    </row>
    <row r="1278" spans="1:22" ht="15.75" x14ac:dyDescent="0.3">
      <c r="A1278" s="95" t="s">
        <v>370</v>
      </c>
      <c r="B1278" s="95" t="s">
        <v>2032</v>
      </c>
      <c r="C1278" s="95" t="s">
        <v>1879</v>
      </c>
      <c r="D1278" s="95" t="s">
        <v>1880</v>
      </c>
      <c r="E1278" s="95" t="s">
        <v>2038</v>
      </c>
      <c r="F1278" s="95" t="s">
        <v>2062</v>
      </c>
      <c r="G1278" s="95" t="s">
        <v>31</v>
      </c>
      <c r="H1278" s="95" t="s">
        <v>1883</v>
      </c>
      <c r="I1278" s="95" t="s">
        <v>1880</v>
      </c>
      <c r="J1278" s="95" t="s">
        <v>1884</v>
      </c>
      <c r="K1278" s="95" t="s">
        <v>1885</v>
      </c>
      <c r="L1278" s="97">
        <v>2.2999999999999998</v>
      </c>
      <c r="M1278" s="95" t="s">
        <v>1886</v>
      </c>
      <c r="N1278" s="95" t="s">
        <v>2292</v>
      </c>
      <c r="O1278" s="95" t="s">
        <v>31</v>
      </c>
      <c r="P1278" s="95" t="s">
        <v>2064</v>
      </c>
      <c r="Q1278" s="95" t="s">
        <v>31</v>
      </c>
      <c r="R1278" s="95" t="s">
        <v>2293</v>
      </c>
      <c r="S1278" s="93">
        <v>42825</v>
      </c>
      <c r="T1278" s="93">
        <v>42825</v>
      </c>
      <c r="U1278" s="95" t="s">
        <v>2061</v>
      </c>
      <c r="V1278" s="95" t="s">
        <v>31</v>
      </c>
    </row>
    <row r="1279" spans="1:22" ht="15.75" x14ac:dyDescent="0.3">
      <c r="A1279" s="95" t="s">
        <v>370</v>
      </c>
      <c r="B1279" s="95" t="s">
        <v>2032</v>
      </c>
      <c r="C1279" s="95" t="s">
        <v>1879</v>
      </c>
      <c r="D1279" s="95" t="s">
        <v>1880</v>
      </c>
      <c r="E1279" s="95" t="s">
        <v>2038</v>
      </c>
      <c r="F1279" s="95" t="s">
        <v>2062</v>
      </c>
      <c r="G1279" s="95" t="s">
        <v>31</v>
      </c>
      <c r="H1279" s="95" t="s">
        <v>1883</v>
      </c>
      <c r="I1279" s="95" t="s">
        <v>1880</v>
      </c>
      <c r="J1279" s="95" t="s">
        <v>1884</v>
      </c>
      <c r="K1279" s="95" t="s">
        <v>1885</v>
      </c>
      <c r="L1279" s="97">
        <v>2.2999999999999998</v>
      </c>
      <c r="M1279" s="95" t="s">
        <v>1886</v>
      </c>
      <c r="N1279" s="95" t="s">
        <v>2299</v>
      </c>
      <c r="O1279" s="95" t="s">
        <v>31</v>
      </c>
      <c r="P1279" s="95" t="s">
        <v>2064</v>
      </c>
      <c r="Q1279" s="95" t="s">
        <v>31</v>
      </c>
      <c r="R1279" s="95" t="s">
        <v>2300</v>
      </c>
      <c r="S1279" s="93">
        <v>42825</v>
      </c>
      <c r="T1279" s="93">
        <v>42825</v>
      </c>
      <c r="U1279" s="95" t="s">
        <v>2061</v>
      </c>
      <c r="V1279" s="95" t="s">
        <v>31</v>
      </c>
    </row>
    <row r="1280" spans="1:22" ht="15.75" x14ac:dyDescent="0.3">
      <c r="A1280" s="95" t="s">
        <v>370</v>
      </c>
      <c r="B1280" s="95" t="s">
        <v>2032</v>
      </c>
      <c r="C1280" s="95" t="s">
        <v>1879</v>
      </c>
      <c r="D1280" s="95" t="s">
        <v>1880</v>
      </c>
      <c r="E1280" s="95" t="s">
        <v>2038</v>
      </c>
      <c r="F1280" s="95" t="s">
        <v>2062</v>
      </c>
      <c r="G1280" s="95" t="s">
        <v>31</v>
      </c>
      <c r="H1280" s="95" t="s">
        <v>1883</v>
      </c>
      <c r="I1280" s="95" t="s">
        <v>1880</v>
      </c>
      <c r="J1280" s="95" t="s">
        <v>1884</v>
      </c>
      <c r="K1280" s="95" t="s">
        <v>1885</v>
      </c>
      <c r="L1280" s="97">
        <v>2.2999999999999998</v>
      </c>
      <c r="M1280" s="95" t="s">
        <v>1886</v>
      </c>
      <c r="N1280" s="95" t="s">
        <v>2307</v>
      </c>
      <c r="O1280" s="95" t="s">
        <v>31</v>
      </c>
      <c r="P1280" s="95" t="s">
        <v>2064</v>
      </c>
      <c r="Q1280" s="95" t="s">
        <v>31</v>
      </c>
      <c r="R1280" s="95" t="s">
        <v>2308</v>
      </c>
      <c r="S1280" s="93">
        <v>42825</v>
      </c>
      <c r="T1280" s="93">
        <v>42825</v>
      </c>
      <c r="U1280" s="95" t="s">
        <v>2061</v>
      </c>
      <c r="V1280" s="95" t="s">
        <v>31</v>
      </c>
    </row>
    <row r="1281" spans="1:22" ht="15.75" x14ac:dyDescent="0.3">
      <c r="A1281" s="95" t="s">
        <v>370</v>
      </c>
      <c r="B1281" s="95" t="s">
        <v>2032</v>
      </c>
      <c r="C1281" s="95" t="s">
        <v>1879</v>
      </c>
      <c r="D1281" s="95" t="s">
        <v>1880</v>
      </c>
      <c r="E1281" s="95" t="s">
        <v>2038</v>
      </c>
      <c r="F1281" s="95" t="s">
        <v>2062</v>
      </c>
      <c r="G1281" s="95" t="s">
        <v>31</v>
      </c>
      <c r="H1281" s="95" t="s">
        <v>1883</v>
      </c>
      <c r="I1281" s="95" t="s">
        <v>1880</v>
      </c>
      <c r="J1281" s="95" t="s">
        <v>1884</v>
      </c>
      <c r="K1281" s="95" t="s">
        <v>1885</v>
      </c>
      <c r="L1281" s="97">
        <v>2.2999999999999998</v>
      </c>
      <c r="M1281" s="95" t="s">
        <v>1886</v>
      </c>
      <c r="N1281" s="95" t="s">
        <v>2319</v>
      </c>
      <c r="O1281" s="95" t="s">
        <v>31</v>
      </c>
      <c r="P1281" s="95" t="s">
        <v>2064</v>
      </c>
      <c r="Q1281" s="95" t="s">
        <v>31</v>
      </c>
      <c r="R1281" s="95" t="s">
        <v>2320</v>
      </c>
      <c r="S1281" s="93">
        <v>42825</v>
      </c>
      <c r="T1281" s="93">
        <v>42825</v>
      </c>
      <c r="U1281" s="95" t="s">
        <v>2061</v>
      </c>
      <c r="V1281" s="95" t="s">
        <v>31</v>
      </c>
    </row>
    <row r="1282" spans="1:22" ht="15.75" x14ac:dyDescent="0.3">
      <c r="A1282" s="95" t="s">
        <v>370</v>
      </c>
      <c r="B1282" s="95" t="s">
        <v>2032</v>
      </c>
      <c r="C1282" s="95" t="s">
        <v>1879</v>
      </c>
      <c r="D1282" s="95" t="s">
        <v>1880</v>
      </c>
      <c r="E1282" s="95" t="s">
        <v>2038</v>
      </c>
      <c r="F1282" s="95" t="s">
        <v>2062</v>
      </c>
      <c r="G1282" s="95" t="s">
        <v>31</v>
      </c>
      <c r="H1282" s="95" t="s">
        <v>1883</v>
      </c>
      <c r="I1282" s="95" t="s">
        <v>1880</v>
      </c>
      <c r="J1282" s="95" t="s">
        <v>1884</v>
      </c>
      <c r="K1282" s="95" t="s">
        <v>1885</v>
      </c>
      <c r="L1282" s="97">
        <v>2.2999999999999998</v>
      </c>
      <c r="M1282" s="95" t="s">
        <v>1886</v>
      </c>
      <c r="N1282" s="95" t="s">
        <v>2327</v>
      </c>
      <c r="O1282" s="95" t="s">
        <v>31</v>
      </c>
      <c r="P1282" s="95" t="s">
        <v>2064</v>
      </c>
      <c r="Q1282" s="95" t="s">
        <v>31</v>
      </c>
      <c r="R1282" s="95" t="s">
        <v>2328</v>
      </c>
      <c r="S1282" s="93">
        <v>42825</v>
      </c>
      <c r="T1282" s="93">
        <v>42825</v>
      </c>
      <c r="U1282" s="95" t="s">
        <v>2061</v>
      </c>
      <c r="V1282" s="95" t="s">
        <v>31</v>
      </c>
    </row>
    <row r="1283" spans="1:22" ht="15.75" x14ac:dyDescent="0.3">
      <c r="A1283" s="95" t="s">
        <v>370</v>
      </c>
      <c r="B1283" s="95" t="s">
        <v>2032</v>
      </c>
      <c r="C1283" s="95" t="s">
        <v>1879</v>
      </c>
      <c r="D1283" s="95" t="s">
        <v>1880</v>
      </c>
      <c r="E1283" s="95" t="s">
        <v>2038</v>
      </c>
      <c r="F1283" s="95" t="s">
        <v>2062</v>
      </c>
      <c r="G1283" s="95" t="s">
        <v>31</v>
      </c>
      <c r="H1283" s="95" t="s">
        <v>1883</v>
      </c>
      <c r="I1283" s="95" t="s">
        <v>1880</v>
      </c>
      <c r="J1283" s="95" t="s">
        <v>1884</v>
      </c>
      <c r="K1283" s="95" t="s">
        <v>1885</v>
      </c>
      <c r="L1283" s="97">
        <v>2.2999999999999998</v>
      </c>
      <c r="M1283" s="95" t="s">
        <v>1886</v>
      </c>
      <c r="N1283" s="95" t="s">
        <v>2329</v>
      </c>
      <c r="O1283" s="95" t="s">
        <v>31</v>
      </c>
      <c r="P1283" s="95" t="s">
        <v>2064</v>
      </c>
      <c r="Q1283" s="95" t="s">
        <v>31</v>
      </c>
      <c r="R1283" s="95" t="s">
        <v>2330</v>
      </c>
      <c r="S1283" s="93">
        <v>42825</v>
      </c>
      <c r="T1283" s="93">
        <v>42825</v>
      </c>
      <c r="U1283" s="95" t="s">
        <v>2061</v>
      </c>
      <c r="V1283" s="95" t="s">
        <v>31</v>
      </c>
    </row>
    <row r="1284" spans="1:22" ht="15.75" x14ac:dyDescent="0.3">
      <c r="A1284" s="95" t="s">
        <v>370</v>
      </c>
      <c r="B1284" s="95" t="s">
        <v>2032</v>
      </c>
      <c r="C1284" s="95" t="s">
        <v>1879</v>
      </c>
      <c r="D1284" s="95" t="s">
        <v>1880</v>
      </c>
      <c r="E1284" s="95" t="s">
        <v>2038</v>
      </c>
      <c r="F1284" s="95" t="s">
        <v>2070</v>
      </c>
      <c r="G1284" s="95" t="s">
        <v>31</v>
      </c>
      <c r="H1284" s="95" t="s">
        <v>1883</v>
      </c>
      <c r="I1284" s="95" t="s">
        <v>1880</v>
      </c>
      <c r="J1284" s="95" t="s">
        <v>1884</v>
      </c>
      <c r="K1284" s="95" t="s">
        <v>1885</v>
      </c>
      <c r="L1284" s="97">
        <v>1.93</v>
      </c>
      <c r="M1284" s="95" t="s">
        <v>1886</v>
      </c>
      <c r="N1284" s="95" t="s">
        <v>2358</v>
      </c>
      <c r="O1284" s="95" t="s">
        <v>31</v>
      </c>
      <c r="P1284" s="95" t="s">
        <v>2072</v>
      </c>
      <c r="Q1284" s="95" t="s">
        <v>31</v>
      </c>
      <c r="R1284" s="95" t="s">
        <v>2359</v>
      </c>
      <c r="S1284" s="93">
        <v>42825</v>
      </c>
      <c r="T1284" s="93">
        <v>42825</v>
      </c>
      <c r="U1284" s="95" t="s">
        <v>2061</v>
      </c>
      <c r="V1284" s="95" t="s">
        <v>31</v>
      </c>
    </row>
    <row r="1285" spans="1:22" ht="15.75" x14ac:dyDescent="0.3">
      <c r="A1285" s="95" t="s">
        <v>370</v>
      </c>
      <c r="B1285" s="95" t="s">
        <v>2032</v>
      </c>
      <c r="C1285" s="95" t="s">
        <v>1879</v>
      </c>
      <c r="D1285" s="95" t="s">
        <v>1880</v>
      </c>
      <c r="E1285" s="95" t="s">
        <v>2038</v>
      </c>
      <c r="F1285" s="95" t="s">
        <v>2070</v>
      </c>
      <c r="G1285" s="95" t="s">
        <v>31</v>
      </c>
      <c r="H1285" s="95" t="s">
        <v>1883</v>
      </c>
      <c r="I1285" s="95" t="s">
        <v>1880</v>
      </c>
      <c r="J1285" s="95" t="s">
        <v>1884</v>
      </c>
      <c r="K1285" s="95" t="s">
        <v>1885</v>
      </c>
      <c r="L1285" s="97">
        <v>1.73</v>
      </c>
      <c r="M1285" s="95" t="s">
        <v>1886</v>
      </c>
      <c r="N1285" s="95" t="s">
        <v>2360</v>
      </c>
      <c r="O1285" s="95" t="s">
        <v>31</v>
      </c>
      <c r="P1285" s="95" t="s">
        <v>2072</v>
      </c>
      <c r="Q1285" s="95" t="s">
        <v>31</v>
      </c>
      <c r="R1285" s="95" t="s">
        <v>2361</v>
      </c>
      <c r="S1285" s="93">
        <v>42825</v>
      </c>
      <c r="T1285" s="93">
        <v>42825</v>
      </c>
      <c r="U1285" s="95" t="s">
        <v>2061</v>
      </c>
      <c r="V1285" s="95" t="s">
        <v>31</v>
      </c>
    </row>
    <row r="1286" spans="1:22" ht="15.75" x14ac:dyDescent="0.3">
      <c r="A1286" s="95" t="s">
        <v>370</v>
      </c>
      <c r="B1286" s="95" t="s">
        <v>2032</v>
      </c>
      <c r="C1286" s="95" t="s">
        <v>1879</v>
      </c>
      <c r="D1286" s="95" t="s">
        <v>1880</v>
      </c>
      <c r="E1286" s="95" t="s">
        <v>2038</v>
      </c>
      <c r="F1286" s="95" t="s">
        <v>2070</v>
      </c>
      <c r="G1286" s="95" t="s">
        <v>31</v>
      </c>
      <c r="H1286" s="95" t="s">
        <v>1883</v>
      </c>
      <c r="I1286" s="95" t="s">
        <v>1880</v>
      </c>
      <c r="J1286" s="95" t="s">
        <v>1884</v>
      </c>
      <c r="K1286" s="95" t="s">
        <v>1885</v>
      </c>
      <c r="L1286" s="97">
        <v>1.72</v>
      </c>
      <c r="M1286" s="95" t="s">
        <v>1886</v>
      </c>
      <c r="N1286" s="95" t="s">
        <v>2364</v>
      </c>
      <c r="O1286" s="95" t="s">
        <v>31</v>
      </c>
      <c r="P1286" s="95" t="s">
        <v>2072</v>
      </c>
      <c r="Q1286" s="95" t="s">
        <v>31</v>
      </c>
      <c r="R1286" s="95" t="s">
        <v>2365</v>
      </c>
      <c r="S1286" s="93">
        <v>42735</v>
      </c>
      <c r="T1286" s="93">
        <v>42735</v>
      </c>
      <c r="U1286" s="95" t="s">
        <v>2061</v>
      </c>
      <c r="V1286" s="95" t="s">
        <v>31</v>
      </c>
    </row>
    <row r="1287" spans="1:22" ht="15.75" x14ac:dyDescent="0.3">
      <c r="A1287" s="95" t="s">
        <v>370</v>
      </c>
      <c r="B1287" s="95" t="s">
        <v>2032</v>
      </c>
      <c r="C1287" s="95" t="s">
        <v>1879</v>
      </c>
      <c r="D1287" s="95" t="s">
        <v>1880</v>
      </c>
      <c r="E1287" s="95" t="s">
        <v>2038</v>
      </c>
      <c r="F1287" s="95" t="s">
        <v>2070</v>
      </c>
      <c r="G1287" s="95" t="s">
        <v>31</v>
      </c>
      <c r="H1287" s="95" t="s">
        <v>1883</v>
      </c>
      <c r="I1287" s="95" t="s">
        <v>1880</v>
      </c>
      <c r="J1287" s="95" t="s">
        <v>1884</v>
      </c>
      <c r="K1287" s="95" t="s">
        <v>1885</v>
      </c>
      <c r="L1287" s="97">
        <v>1.37</v>
      </c>
      <c r="M1287" s="95" t="s">
        <v>1886</v>
      </c>
      <c r="N1287" s="95" t="s">
        <v>2368</v>
      </c>
      <c r="O1287" s="95" t="s">
        <v>31</v>
      </c>
      <c r="P1287" s="95" t="s">
        <v>2072</v>
      </c>
      <c r="Q1287" s="95" t="s">
        <v>31</v>
      </c>
      <c r="R1287" s="95" t="s">
        <v>2369</v>
      </c>
      <c r="S1287" s="93">
        <v>42735</v>
      </c>
      <c r="T1287" s="93">
        <v>42735</v>
      </c>
      <c r="U1287" s="95" t="s">
        <v>2061</v>
      </c>
      <c r="V1287" s="95" t="s">
        <v>31</v>
      </c>
    </row>
    <row r="1288" spans="1:22" ht="15.75" x14ac:dyDescent="0.3">
      <c r="A1288" s="95" t="s">
        <v>370</v>
      </c>
      <c r="B1288" s="95" t="s">
        <v>2032</v>
      </c>
      <c r="C1288" s="95" t="s">
        <v>1879</v>
      </c>
      <c r="D1288" s="95" t="s">
        <v>1880</v>
      </c>
      <c r="E1288" s="95" t="s">
        <v>2038</v>
      </c>
      <c r="F1288" s="95" t="s">
        <v>2062</v>
      </c>
      <c r="G1288" s="95" t="s">
        <v>31</v>
      </c>
      <c r="H1288" s="95" t="s">
        <v>1883</v>
      </c>
      <c r="I1288" s="95" t="s">
        <v>1880</v>
      </c>
      <c r="J1288" s="95" t="s">
        <v>1884</v>
      </c>
      <c r="K1288" s="95" t="s">
        <v>1885</v>
      </c>
      <c r="L1288" s="97">
        <v>1.34</v>
      </c>
      <c r="M1288" s="95" t="s">
        <v>1886</v>
      </c>
      <c r="N1288" s="95" t="s">
        <v>2267</v>
      </c>
      <c r="O1288" s="95" t="s">
        <v>31</v>
      </c>
      <c r="P1288" s="95" t="s">
        <v>2064</v>
      </c>
      <c r="Q1288" s="95" t="s">
        <v>31</v>
      </c>
      <c r="R1288" s="95" t="s">
        <v>2268</v>
      </c>
      <c r="S1288" s="93">
        <v>42735</v>
      </c>
      <c r="T1288" s="93">
        <v>42735</v>
      </c>
      <c r="U1288" s="95" t="s">
        <v>2061</v>
      </c>
      <c r="V1288" s="95" t="s">
        <v>31</v>
      </c>
    </row>
    <row r="1289" spans="1:22" ht="15.75" x14ac:dyDescent="0.3">
      <c r="A1289" s="95" t="s">
        <v>370</v>
      </c>
      <c r="B1289" s="95" t="s">
        <v>2032</v>
      </c>
      <c r="C1289" s="95" t="s">
        <v>1879</v>
      </c>
      <c r="D1289" s="95" t="s">
        <v>1880</v>
      </c>
      <c r="E1289" s="95" t="s">
        <v>1945</v>
      </c>
      <c r="F1289" s="95" t="s">
        <v>2158</v>
      </c>
      <c r="G1289" s="95" t="s">
        <v>31</v>
      </c>
      <c r="H1289" s="95" t="s">
        <v>1883</v>
      </c>
      <c r="I1289" s="95" t="s">
        <v>1880</v>
      </c>
      <c r="J1289" s="95" t="s">
        <v>1884</v>
      </c>
      <c r="K1289" s="95" t="s">
        <v>1885</v>
      </c>
      <c r="L1289" s="96">
        <v>65138.33</v>
      </c>
      <c r="M1289" s="95" t="s">
        <v>1886</v>
      </c>
      <c r="N1289" s="95" t="s">
        <v>31</v>
      </c>
      <c r="O1289" s="95" t="s">
        <v>31</v>
      </c>
      <c r="P1289" s="95" t="s">
        <v>2160</v>
      </c>
      <c r="Q1289" s="95" t="s">
        <v>31</v>
      </c>
      <c r="R1289" s="95" t="s">
        <v>2422</v>
      </c>
      <c r="S1289" s="93">
        <v>42004</v>
      </c>
      <c r="T1289" s="93">
        <v>42004</v>
      </c>
      <c r="U1289" s="95" t="s">
        <v>2037</v>
      </c>
      <c r="V1289" s="95" t="s">
        <v>31</v>
      </c>
    </row>
    <row r="1290" spans="1:22" ht="15.75" x14ac:dyDescent="0.3">
      <c r="A1290" s="95" t="s">
        <v>370</v>
      </c>
      <c r="B1290" s="95" t="s">
        <v>2032</v>
      </c>
      <c r="C1290" s="95" t="s">
        <v>1879</v>
      </c>
      <c r="D1290" s="95" t="s">
        <v>1880</v>
      </c>
      <c r="E1290" s="95" t="s">
        <v>1945</v>
      </c>
      <c r="F1290" s="95" t="s">
        <v>2158</v>
      </c>
      <c r="G1290" s="95" t="s">
        <v>31</v>
      </c>
      <c r="H1290" s="95" t="s">
        <v>1883</v>
      </c>
      <c r="I1290" s="95" t="s">
        <v>1880</v>
      </c>
      <c r="J1290" s="95" t="s">
        <v>1884</v>
      </c>
      <c r="K1290" s="95" t="s">
        <v>1885</v>
      </c>
      <c r="L1290" s="96">
        <v>-1.1000000000000001</v>
      </c>
      <c r="M1290" s="95" t="s">
        <v>1886</v>
      </c>
      <c r="N1290" s="95" t="s">
        <v>31</v>
      </c>
      <c r="O1290" s="95" t="s">
        <v>31</v>
      </c>
      <c r="P1290" s="95" t="s">
        <v>2160</v>
      </c>
      <c r="Q1290" s="95" t="s">
        <v>31</v>
      </c>
      <c r="R1290" s="95" t="s">
        <v>2422</v>
      </c>
      <c r="S1290" s="93">
        <v>42308</v>
      </c>
      <c r="T1290" s="93">
        <v>42308</v>
      </c>
      <c r="U1290" s="95" t="s">
        <v>2037</v>
      </c>
      <c r="V1290" s="95" t="s">
        <v>31</v>
      </c>
    </row>
    <row r="1291" spans="1:22" ht="15.75" x14ac:dyDescent="0.3">
      <c r="A1291" s="95" t="s">
        <v>370</v>
      </c>
      <c r="B1291" s="95" t="s">
        <v>2032</v>
      </c>
      <c r="C1291" s="95" t="s">
        <v>1879</v>
      </c>
      <c r="D1291" s="95" t="s">
        <v>1880</v>
      </c>
      <c r="E1291" s="95" t="s">
        <v>1945</v>
      </c>
      <c r="F1291" s="95" t="s">
        <v>2158</v>
      </c>
      <c r="G1291" s="95" t="s">
        <v>31</v>
      </c>
      <c r="H1291" s="95" t="s">
        <v>1883</v>
      </c>
      <c r="I1291" s="95" t="s">
        <v>1880</v>
      </c>
      <c r="J1291" s="95" t="s">
        <v>1884</v>
      </c>
      <c r="K1291" s="95" t="s">
        <v>1885</v>
      </c>
      <c r="L1291" s="96">
        <v>1757702.99</v>
      </c>
      <c r="M1291" s="95" t="s">
        <v>1886</v>
      </c>
      <c r="N1291" s="95" t="s">
        <v>31</v>
      </c>
      <c r="O1291" s="95" t="s">
        <v>31</v>
      </c>
      <c r="P1291" s="95" t="s">
        <v>2160</v>
      </c>
      <c r="Q1291" s="95" t="s">
        <v>31</v>
      </c>
      <c r="R1291" s="95" t="s">
        <v>2186</v>
      </c>
      <c r="S1291" s="93">
        <v>42490</v>
      </c>
      <c r="T1291" s="93">
        <v>42490</v>
      </c>
      <c r="U1291" s="95" t="s">
        <v>2061</v>
      </c>
      <c r="V1291" s="95" t="s">
        <v>31</v>
      </c>
    </row>
    <row r="1292" spans="1:22" ht="15.75" x14ac:dyDescent="0.3">
      <c r="A1292" s="95" t="s">
        <v>370</v>
      </c>
      <c r="B1292" s="95" t="s">
        <v>2032</v>
      </c>
      <c r="C1292" s="95" t="s">
        <v>1879</v>
      </c>
      <c r="D1292" s="95" t="s">
        <v>1880</v>
      </c>
      <c r="E1292" s="95" t="s">
        <v>1945</v>
      </c>
      <c r="F1292" s="95" t="s">
        <v>2158</v>
      </c>
      <c r="G1292" s="95" t="s">
        <v>31</v>
      </c>
      <c r="H1292" s="95" t="s">
        <v>1883</v>
      </c>
      <c r="I1292" s="95" t="s">
        <v>1880</v>
      </c>
      <c r="J1292" s="95" t="s">
        <v>1884</v>
      </c>
      <c r="K1292" s="95" t="s">
        <v>1885</v>
      </c>
      <c r="L1292" s="96">
        <v>4558.01</v>
      </c>
      <c r="M1292" s="95" t="s">
        <v>1886</v>
      </c>
      <c r="N1292" s="95" t="s">
        <v>31</v>
      </c>
      <c r="O1292" s="95" t="s">
        <v>31</v>
      </c>
      <c r="P1292" s="95" t="s">
        <v>2160</v>
      </c>
      <c r="Q1292" s="95" t="s">
        <v>31</v>
      </c>
      <c r="R1292" s="95" t="s">
        <v>2186</v>
      </c>
      <c r="S1292" s="93">
        <v>42521</v>
      </c>
      <c r="T1292" s="93">
        <v>42521</v>
      </c>
      <c r="U1292" s="95" t="s">
        <v>2061</v>
      </c>
      <c r="V1292" s="95" t="s">
        <v>31</v>
      </c>
    </row>
    <row r="1293" spans="1:22" ht="15.75" x14ac:dyDescent="0.3">
      <c r="A1293" s="95" t="s">
        <v>370</v>
      </c>
      <c r="B1293" s="95" t="s">
        <v>2032</v>
      </c>
      <c r="C1293" s="95" t="s">
        <v>1879</v>
      </c>
      <c r="D1293" s="95" t="s">
        <v>1880</v>
      </c>
      <c r="E1293" s="95" t="s">
        <v>1945</v>
      </c>
      <c r="F1293" s="95" t="s">
        <v>2158</v>
      </c>
      <c r="G1293" s="95" t="s">
        <v>31</v>
      </c>
      <c r="H1293" s="95" t="s">
        <v>1883</v>
      </c>
      <c r="I1293" s="95" t="s">
        <v>1880</v>
      </c>
      <c r="J1293" s="95" t="s">
        <v>1884</v>
      </c>
      <c r="K1293" s="95" t="s">
        <v>1885</v>
      </c>
      <c r="L1293" s="96">
        <v>11628.59</v>
      </c>
      <c r="M1293" s="95" t="s">
        <v>1886</v>
      </c>
      <c r="N1293" s="95" t="s">
        <v>31</v>
      </c>
      <c r="O1293" s="95" t="s">
        <v>31</v>
      </c>
      <c r="P1293" s="95" t="s">
        <v>2160</v>
      </c>
      <c r="Q1293" s="95" t="s">
        <v>31</v>
      </c>
      <c r="R1293" s="95" t="s">
        <v>2186</v>
      </c>
      <c r="S1293" s="93">
        <v>42551</v>
      </c>
      <c r="T1293" s="93">
        <v>42551</v>
      </c>
      <c r="U1293" s="95" t="s">
        <v>2061</v>
      </c>
      <c r="V1293" s="95" t="s">
        <v>31</v>
      </c>
    </row>
    <row r="1294" spans="1:22" ht="15.75" x14ac:dyDescent="0.3">
      <c r="A1294" s="95" t="s">
        <v>370</v>
      </c>
      <c r="B1294" s="95" t="s">
        <v>2032</v>
      </c>
      <c r="C1294" s="95" t="s">
        <v>1879</v>
      </c>
      <c r="D1294" s="95" t="s">
        <v>1880</v>
      </c>
      <c r="E1294" s="95" t="s">
        <v>1945</v>
      </c>
      <c r="F1294" s="95" t="s">
        <v>2158</v>
      </c>
      <c r="G1294" s="95" t="s">
        <v>31</v>
      </c>
      <c r="H1294" s="95" t="s">
        <v>1883</v>
      </c>
      <c r="I1294" s="95" t="s">
        <v>1880</v>
      </c>
      <c r="J1294" s="95" t="s">
        <v>1884</v>
      </c>
      <c r="K1294" s="95" t="s">
        <v>1885</v>
      </c>
      <c r="L1294" s="96">
        <v>62.65</v>
      </c>
      <c r="M1294" s="95" t="s">
        <v>1886</v>
      </c>
      <c r="N1294" s="95" t="s">
        <v>31</v>
      </c>
      <c r="O1294" s="95" t="s">
        <v>31</v>
      </c>
      <c r="P1294" s="95" t="s">
        <v>2160</v>
      </c>
      <c r="Q1294" s="95" t="s">
        <v>31</v>
      </c>
      <c r="R1294" s="95" t="s">
        <v>2186</v>
      </c>
      <c r="S1294" s="93">
        <v>42582</v>
      </c>
      <c r="T1294" s="93">
        <v>42582</v>
      </c>
      <c r="U1294" s="95" t="s">
        <v>2061</v>
      </c>
      <c r="V1294" s="95" t="s">
        <v>31</v>
      </c>
    </row>
    <row r="1295" spans="1:22" ht="15.75" x14ac:dyDescent="0.3">
      <c r="A1295" s="95" t="s">
        <v>370</v>
      </c>
      <c r="B1295" s="95" t="s">
        <v>2032</v>
      </c>
      <c r="C1295" s="95" t="s">
        <v>1879</v>
      </c>
      <c r="D1295" s="95" t="s">
        <v>1880</v>
      </c>
      <c r="E1295" s="95" t="s">
        <v>1945</v>
      </c>
      <c r="F1295" s="95" t="s">
        <v>2158</v>
      </c>
      <c r="G1295" s="95" t="s">
        <v>31</v>
      </c>
      <c r="H1295" s="95" t="s">
        <v>1883</v>
      </c>
      <c r="I1295" s="95" t="s">
        <v>1880</v>
      </c>
      <c r="J1295" s="95" t="s">
        <v>1884</v>
      </c>
      <c r="K1295" s="95" t="s">
        <v>1885</v>
      </c>
      <c r="L1295" s="96">
        <v>44179.24</v>
      </c>
      <c r="M1295" s="95" t="s">
        <v>1886</v>
      </c>
      <c r="N1295" s="95" t="s">
        <v>31</v>
      </c>
      <c r="O1295" s="95" t="s">
        <v>31</v>
      </c>
      <c r="P1295" s="95" t="s">
        <v>2160</v>
      </c>
      <c r="Q1295" s="95" t="s">
        <v>31</v>
      </c>
      <c r="R1295" s="95" t="s">
        <v>2186</v>
      </c>
      <c r="S1295" s="93">
        <v>42613</v>
      </c>
      <c r="T1295" s="93">
        <v>42613</v>
      </c>
      <c r="U1295" s="95" t="s">
        <v>2061</v>
      </c>
      <c r="V1295" s="95" t="s">
        <v>31</v>
      </c>
    </row>
    <row r="1296" spans="1:22" ht="15.75" x14ac:dyDescent="0.3">
      <c r="A1296" s="95" t="s">
        <v>370</v>
      </c>
      <c r="B1296" s="95" t="s">
        <v>2032</v>
      </c>
      <c r="C1296" s="95" t="s">
        <v>1879</v>
      </c>
      <c r="D1296" s="95" t="s">
        <v>1880</v>
      </c>
      <c r="E1296" s="95" t="s">
        <v>2038</v>
      </c>
      <c r="F1296" s="95" t="s">
        <v>2062</v>
      </c>
      <c r="G1296" s="95" t="s">
        <v>31</v>
      </c>
      <c r="H1296" s="95" t="s">
        <v>1883</v>
      </c>
      <c r="I1296" s="95" t="s">
        <v>1880</v>
      </c>
      <c r="J1296" s="95" t="s">
        <v>1884</v>
      </c>
      <c r="K1296" s="95" t="s">
        <v>1885</v>
      </c>
      <c r="L1296" s="97">
        <v>1.34</v>
      </c>
      <c r="M1296" s="95" t="s">
        <v>1886</v>
      </c>
      <c r="N1296" s="95" t="s">
        <v>2269</v>
      </c>
      <c r="O1296" s="95" t="s">
        <v>31</v>
      </c>
      <c r="P1296" s="95" t="s">
        <v>2064</v>
      </c>
      <c r="Q1296" s="95" t="s">
        <v>31</v>
      </c>
      <c r="R1296" s="95" t="s">
        <v>2270</v>
      </c>
      <c r="S1296" s="93">
        <v>42735</v>
      </c>
      <c r="T1296" s="93">
        <v>42735</v>
      </c>
      <c r="U1296" s="95" t="s">
        <v>2061</v>
      </c>
      <c r="V1296" s="95" t="s">
        <v>31</v>
      </c>
    </row>
    <row r="1297" spans="1:22" ht="15.75" x14ac:dyDescent="0.3">
      <c r="A1297" s="95" t="s">
        <v>370</v>
      </c>
      <c r="B1297" s="95" t="s">
        <v>2032</v>
      </c>
      <c r="C1297" s="95" t="s">
        <v>1879</v>
      </c>
      <c r="D1297" s="95" t="s">
        <v>1880</v>
      </c>
      <c r="E1297" s="95" t="s">
        <v>2038</v>
      </c>
      <c r="F1297" s="95" t="s">
        <v>2062</v>
      </c>
      <c r="G1297" s="95" t="s">
        <v>31</v>
      </c>
      <c r="H1297" s="95" t="s">
        <v>1883</v>
      </c>
      <c r="I1297" s="95" t="s">
        <v>1880</v>
      </c>
      <c r="J1297" s="95" t="s">
        <v>1884</v>
      </c>
      <c r="K1297" s="95" t="s">
        <v>1885</v>
      </c>
      <c r="L1297" s="97">
        <v>1.34</v>
      </c>
      <c r="M1297" s="95" t="s">
        <v>1886</v>
      </c>
      <c r="N1297" s="95" t="s">
        <v>2273</v>
      </c>
      <c r="O1297" s="95" t="s">
        <v>31</v>
      </c>
      <c r="P1297" s="95" t="s">
        <v>2064</v>
      </c>
      <c r="Q1297" s="95" t="s">
        <v>31</v>
      </c>
      <c r="R1297" s="95" t="s">
        <v>2274</v>
      </c>
      <c r="S1297" s="93">
        <v>42735</v>
      </c>
      <c r="T1297" s="93">
        <v>42735</v>
      </c>
      <c r="U1297" s="95" t="s">
        <v>2061</v>
      </c>
      <c r="V1297" s="95" t="s">
        <v>31</v>
      </c>
    </row>
    <row r="1298" spans="1:22" ht="15.75" x14ac:dyDescent="0.3">
      <c r="A1298" s="95" t="s">
        <v>370</v>
      </c>
      <c r="B1298" s="95" t="s">
        <v>2032</v>
      </c>
      <c r="C1298" s="95" t="s">
        <v>1879</v>
      </c>
      <c r="D1298" s="95" t="s">
        <v>1880</v>
      </c>
      <c r="E1298" s="95" t="s">
        <v>2038</v>
      </c>
      <c r="F1298" s="95" t="s">
        <v>2070</v>
      </c>
      <c r="G1298" s="95" t="s">
        <v>31</v>
      </c>
      <c r="H1298" s="95" t="s">
        <v>1883</v>
      </c>
      <c r="I1298" s="95" t="s">
        <v>1880</v>
      </c>
      <c r="J1298" s="95" t="s">
        <v>1884</v>
      </c>
      <c r="K1298" s="95" t="s">
        <v>1885</v>
      </c>
      <c r="L1298" s="97">
        <v>1.28</v>
      </c>
      <c r="M1298" s="95" t="s">
        <v>1886</v>
      </c>
      <c r="N1298" s="95" t="s">
        <v>2372</v>
      </c>
      <c r="O1298" s="95" t="s">
        <v>31</v>
      </c>
      <c r="P1298" s="95" t="s">
        <v>2072</v>
      </c>
      <c r="Q1298" s="95" t="s">
        <v>31</v>
      </c>
      <c r="R1298" s="95" t="s">
        <v>2373</v>
      </c>
      <c r="S1298" s="93">
        <v>42735</v>
      </c>
      <c r="T1298" s="93">
        <v>42735</v>
      </c>
      <c r="U1298" s="95" t="s">
        <v>2061</v>
      </c>
      <c r="V1298" s="95" t="s">
        <v>31</v>
      </c>
    </row>
    <row r="1299" spans="1:22" ht="15.75" x14ac:dyDescent="0.3">
      <c r="A1299" s="95" t="s">
        <v>370</v>
      </c>
      <c r="B1299" s="95" t="s">
        <v>2032</v>
      </c>
      <c r="C1299" s="95" t="s">
        <v>1879</v>
      </c>
      <c r="D1299" s="95" t="s">
        <v>1880</v>
      </c>
      <c r="E1299" s="95" t="s">
        <v>2038</v>
      </c>
      <c r="F1299" s="95" t="s">
        <v>2062</v>
      </c>
      <c r="G1299" s="95" t="s">
        <v>31</v>
      </c>
      <c r="H1299" s="95" t="s">
        <v>1883</v>
      </c>
      <c r="I1299" s="95" t="s">
        <v>1880</v>
      </c>
      <c r="J1299" s="95" t="s">
        <v>1884</v>
      </c>
      <c r="K1299" s="95" t="s">
        <v>1885</v>
      </c>
      <c r="L1299" s="97">
        <v>1.24</v>
      </c>
      <c r="M1299" s="95" t="s">
        <v>1886</v>
      </c>
      <c r="N1299" s="95" t="s">
        <v>2331</v>
      </c>
      <c r="O1299" s="95" t="s">
        <v>31</v>
      </c>
      <c r="P1299" s="95" t="s">
        <v>2064</v>
      </c>
      <c r="Q1299" s="95" t="s">
        <v>31</v>
      </c>
      <c r="R1299" s="95" t="s">
        <v>2332</v>
      </c>
      <c r="S1299" s="93">
        <v>42735</v>
      </c>
      <c r="T1299" s="93">
        <v>42735</v>
      </c>
      <c r="U1299" s="95" t="s">
        <v>2061</v>
      </c>
      <c r="V1299" s="95" t="s">
        <v>31</v>
      </c>
    </row>
    <row r="1300" spans="1:22" ht="15.75" x14ac:dyDescent="0.3">
      <c r="A1300" s="95" t="s">
        <v>370</v>
      </c>
      <c r="B1300" s="95" t="s">
        <v>2032</v>
      </c>
      <c r="C1300" s="95" t="s">
        <v>1879</v>
      </c>
      <c r="D1300" s="95" t="s">
        <v>1880</v>
      </c>
      <c r="E1300" s="95" t="s">
        <v>2038</v>
      </c>
      <c r="F1300" s="95" t="s">
        <v>2062</v>
      </c>
      <c r="G1300" s="95" t="s">
        <v>31</v>
      </c>
      <c r="H1300" s="95" t="s">
        <v>1883</v>
      </c>
      <c r="I1300" s="95" t="s">
        <v>1880</v>
      </c>
      <c r="J1300" s="95" t="s">
        <v>1884</v>
      </c>
      <c r="K1300" s="95" t="s">
        <v>1885</v>
      </c>
      <c r="L1300" s="97">
        <v>1.24</v>
      </c>
      <c r="M1300" s="95" t="s">
        <v>1886</v>
      </c>
      <c r="N1300" s="95" t="s">
        <v>2333</v>
      </c>
      <c r="O1300" s="95" t="s">
        <v>31</v>
      </c>
      <c r="P1300" s="95" t="s">
        <v>2064</v>
      </c>
      <c r="Q1300" s="95" t="s">
        <v>31</v>
      </c>
      <c r="R1300" s="95" t="s">
        <v>2334</v>
      </c>
      <c r="S1300" s="93">
        <v>42735</v>
      </c>
      <c r="T1300" s="93">
        <v>42735</v>
      </c>
      <c r="U1300" s="95" t="s">
        <v>2061</v>
      </c>
      <c r="V1300" s="95" t="s">
        <v>31</v>
      </c>
    </row>
    <row r="1301" spans="1:22" ht="15.75" x14ac:dyDescent="0.3">
      <c r="A1301" s="95" t="s">
        <v>370</v>
      </c>
      <c r="B1301" s="95" t="s">
        <v>2032</v>
      </c>
      <c r="C1301" s="95" t="s">
        <v>1879</v>
      </c>
      <c r="D1301" s="95" t="s">
        <v>1880</v>
      </c>
      <c r="E1301" s="95" t="s">
        <v>2038</v>
      </c>
      <c r="F1301" s="95" t="s">
        <v>2062</v>
      </c>
      <c r="G1301" s="95" t="s">
        <v>31</v>
      </c>
      <c r="H1301" s="95" t="s">
        <v>1883</v>
      </c>
      <c r="I1301" s="95" t="s">
        <v>1880</v>
      </c>
      <c r="J1301" s="95" t="s">
        <v>1884</v>
      </c>
      <c r="K1301" s="95" t="s">
        <v>1885</v>
      </c>
      <c r="L1301" s="97">
        <v>1.24</v>
      </c>
      <c r="M1301" s="95" t="s">
        <v>1886</v>
      </c>
      <c r="N1301" s="95" t="s">
        <v>2335</v>
      </c>
      <c r="O1301" s="95" t="s">
        <v>31</v>
      </c>
      <c r="P1301" s="95" t="s">
        <v>2064</v>
      </c>
      <c r="Q1301" s="95" t="s">
        <v>31</v>
      </c>
      <c r="R1301" s="95" t="s">
        <v>2336</v>
      </c>
      <c r="S1301" s="93">
        <v>42735</v>
      </c>
      <c r="T1301" s="93">
        <v>42735</v>
      </c>
      <c r="U1301" s="95" t="s">
        <v>2061</v>
      </c>
      <c r="V1301" s="95" t="s">
        <v>31</v>
      </c>
    </row>
    <row r="1302" spans="1:22" ht="15.75" x14ac:dyDescent="0.3">
      <c r="A1302" s="95" t="s">
        <v>370</v>
      </c>
      <c r="B1302" s="95" t="s">
        <v>2032</v>
      </c>
      <c r="C1302" s="95" t="s">
        <v>1879</v>
      </c>
      <c r="D1302" s="95" t="s">
        <v>1880</v>
      </c>
      <c r="E1302" s="95" t="s">
        <v>2038</v>
      </c>
      <c r="F1302" s="95" t="s">
        <v>2070</v>
      </c>
      <c r="G1302" s="95" t="s">
        <v>31</v>
      </c>
      <c r="H1302" s="95" t="s">
        <v>1883</v>
      </c>
      <c r="I1302" s="95" t="s">
        <v>1880</v>
      </c>
      <c r="J1302" s="95" t="s">
        <v>1884</v>
      </c>
      <c r="K1302" s="95" t="s">
        <v>1885</v>
      </c>
      <c r="L1302" s="97">
        <v>1.23</v>
      </c>
      <c r="M1302" s="95" t="s">
        <v>1886</v>
      </c>
      <c r="N1302" s="95" t="s">
        <v>2364</v>
      </c>
      <c r="O1302" s="95" t="s">
        <v>31</v>
      </c>
      <c r="P1302" s="95" t="s">
        <v>2072</v>
      </c>
      <c r="Q1302" s="95" t="s">
        <v>31</v>
      </c>
      <c r="R1302" s="95" t="s">
        <v>2365</v>
      </c>
      <c r="S1302" s="93">
        <v>42825</v>
      </c>
      <c r="T1302" s="93">
        <v>42825</v>
      </c>
      <c r="U1302" s="95" t="s">
        <v>2061</v>
      </c>
      <c r="V1302" s="95" t="s">
        <v>31</v>
      </c>
    </row>
    <row r="1303" spans="1:22" ht="15.75" x14ac:dyDescent="0.3">
      <c r="A1303" s="95" t="s">
        <v>370</v>
      </c>
      <c r="B1303" s="95" t="s">
        <v>2032</v>
      </c>
      <c r="C1303" s="95" t="s">
        <v>1879</v>
      </c>
      <c r="D1303" s="95" t="s">
        <v>1880</v>
      </c>
      <c r="E1303" s="95" t="s">
        <v>2038</v>
      </c>
      <c r="F1303" s="95" t="s">
        <v>2070</v>
      </c>
      <c r="G1303" s="95" t="s">
        <v>31</v>
      </c>
      <c r="H1303" s="95" t="s">
        <v>1883</v>
      </c>
      <c r="I1303" s="95" t="s">
        <v>1880</v>
      </c>
      <c r="J1303" s="95" t="s">
        <v>1884</v>
      </c>
      <c r="K1303" s="95" t="s">
        <v>1885</v>
      </c>
      <c r="L1303" s="97">
        <v>1.1100000000000001</v>
      </c>
      <c r="M1303" s="95" t="s">
        <v>1886</v>
      </c>
      <c r="N1303" s="95" t="s">
        <v>2374</v>
      </c>
      <c r="O1303" s="95" t="s">
        <v>31</v>
      </c>
      <c r="P1303" s="95" t="s">
        <v>2072</v>
      </c>
      <c r="Q1303" s="95" t="s">
        <v>31</v>
      </c>
      <c r="R1303" s="95" t="s">
        <v>2375</v>
      </c>
      <c r="S1303" s="93">
        <v>42735</v>
      </c>
      <c r="T1303" s="93">
        <v>42735</v>
      </c>
      <c r="U1303" s="95" t="s">
        <v>2061</v>
      </c>
      <c r="V1303" s="95" t="s">
        <v>31</v>
      </c>
    </row>
    <row r="1304" spans="1:22" ht="15.75" x14ac:dyDescent="0.3">
      <c r="A1304" s="95" t="s">
        <v>370</v>
      </c>
      <c r="B1304" s="95" t="s">
        <v>2032</v>
      </c>
      <c r="C1304" s="95" t="s">
        <v>1879</v>
      </c>
      <c r="D1304" s="95" t="s">
        <v>1880</v>
      </c>
      <c r="E1304" s="95" t="s">
        <v>2038</v>
      </c>
      <c r="F1304" s="95" t="s">
        <v>2070</v>
      </c>
      <c r="G1304" s="95" t="s">
        <v>31</v>
      </c>
      <c r="H1304" s="95" t="s">
        <v>1883</v>
      </c>
      <c r="I1304" s="95" t="s">
        <v>1880</v>
      </c>
      <c r="J1304" s="95" t="s">
        <v>1884</v>
      </c>
      <c r="K1304" s="95" t="s">
        <v>1885</v>
      </c>
      <c r="L1304" s="97">
        <v>0.98</v>
      </c>
      <c r="M1304" s="95" t="s">
        <v>1886</v>
      </c>
      <c r="N1304" s="95" t="s">
        <v>2368</v>
      </c>
      <c r="O1304" s="95" t="s">
        <v>31</v>
      </c>
      <c r="P1304" s="95" t="s">
        <v>2072</v>
      </c>
      <c r="Q1304" s="95" t="s">
        <v>31</v>
      </c>
      <c r="R1304" s="95" t="s">
        <v>2369</v>
      </c>
      <c r="S1304" s="93">
        <v>42825</v>
      </c>
      <c r="T1304" s="93">
        <v>42825</v>
      </c>
      <c r="U1304" s="95" t="s">
        <v>2061</v>
      </c>
      <c r="V1304" s="95" t="s">
        <v>31</v>
      </c>
    </row>
    <row r="1305" spans="1:22" ht="15.75" x14ac:dyDescent="0.3">
      <c r="A1305" s="95" t="s">
        <v>370</v>
      </c>
      <c r="B1305" s="95" t="s">
        <v>2032</v>
      </c>
      <c r="C1305" s="95" t="s">
        <v>1879</v>
      </c>
      <c r="D1305" s="95" t="s">
        <v>1880</v>
      </c>
      <c r="E1305" s="95" t="s">
        <v>2038</v>
      </c>
      <c r="F1305" s="95" t="s">
        <v>2062</v>
      </c>
      <c r="G1305" s="95" t="s">
        <v>31</v>
      </c>
      <c r="H1305" s="95" t="s">
        <v>1883</v>
      </c>
      <c r="I1305" s="95" t="s">
        <v>1880</v>
      </c>
      <c r="J1305" s="95" t="s">
        <v>1884</v>
      </c>
      <c r="K1305" s="95" t="s">
        <v>1885</v>
      </c>
      <c r="L1305" s="97">
        <v>0.96</v>
      </c>
      <c r="M1305" s="95" t="s">
        <v>1886</v>
      </c>
      <c r="N1305" s="95" t="s">
        <v>2267</v>
      </c>
      <c r="O1305" s="95" t="s">
        <v>31</v>
      </c>
      <c r="P1305" s="95" t="s">
        <v>2064</v>
      </c>
      <c r="Q1305" s="95" t="s">
        <v>31</v>
      </c>
      <c r="R1305" s="95" t="s">
        <v>2268</v>
      </c>
      <c r="S1305" s="93">
        <v>42825</v>
      </c>
      <c r="T1305" s="93">
        <v>42825</v>
      </c>
      <c r="U1305" s="95" t="s">
        <v>2061</v>
      </c>
      <c r="V1305" s="95" t="s">
        <v>31</v>
      </c>
    </row>
    <row r="1306" spans="1:22" ht="15.75" x14ac:dyDescent="0.3">
      <c r="A1306" s="95" t="s">
        <v>370</v>
      </c>
      <c r="B1306" s="95" t="s">
        <v>2032</v>
      </c>
      <c r="C1306" s="95" t="s">
        <v>1879</v>
      </c>
      <c r="D1306" s="95" t="s">
        <v>1880</v>
      </c>
      <c r="E1306" s="95" t="s">
        <v>2038</v>
      </c>
      <c r="F1306" s="95" t="s">
        <v>2062</v>
      </c>
      <c r="G1306" s="95" t="s">
        <v>31</v>
      </c>
      <c r="H1306" s="95" t="s">
        <v>1883</v>
      </c>
      <c r="I1306" s="95" t="s">
        <v>1880</v>
      </c>
      <c r="J1306" s="95" t="s">
        <v>1884</v>
      </c>
      <c r="K1306" s="95" t="s">
        <v>1885</v>
      </c>
      <c r="L1306" s="97">
        <v>0.96</v>
      </c>
      <c r="M1306" s="95" t="s">
        <v>1886</v>
      </c>
      <c r="N1306" s="95" t="s">
        <v>2269</v>
      </c>
      <c r="O1306" s="95" t="s">
        <v>31</v>
      </c>
      <c r="P1306" s="95" t="s">
        <v>2064</v>
      </c>
      <c r="Q1306" s="95" t="s">
        <v>31</v>
      </c>
      <c r="R1306" s="95" t="s">
        <v>2270</v>
      </c>
      <c r="S1306" s="93">
        <v>42825</v>
      </c>
      <c r="T1306" s="93">
        <v>42825</v>
      </c>
      <c r="U1306" s="95" t="s">
        <v>2061</v>
      </c>
      <c r="V1306" s="95" t="s">
        <v>31</v>
      </c>
    </row>
    <row r="1307" spans="1:22" ht="15.75" x14ac:dyDescent="0.3">
      <c r="A1307" s="95" t="s">
        <v>370</v>
      </c>
      <c r="B1307" s="95" t="s">
        <v>2032</v>
      </c>
      <c r="C1307" s="95" t="s">
        <v>1879</v>
      </c>
      <c r="D1307" s="95" t="s">
        <v>1880</v>
      </c>
      <c r="E1307" s="95" t="s">
        <v>2038</v>
      </c>
      <c r="F1307" s="95" t="s">
        <v>2062</v>
      </c>
      <c r="G1307" s="95" t="s">
        <v>31</v>
      </c>
      <c r="H1307" s="95" t="s">
        <v>1883</v>
      </c>
      <c r="I1307" s="95" t="s">
        <v>1880</v>
      </c>
      <c r="J1307" s="95" t="s">
        <v>1884</v>
      </c>
      <c r="K1307" s="95" t="s">
        <v>1885</v>
      </c>
      <c r="L1307" s="97">
        <v>0.96</v>
      </c>
      <c r="M1307" s="95" t="s">
        <v>1886</v>
      </c>
      <c r="N1307" s="95" t="s">
        <v>2273</v>
      </c>
      <c r="O1307" s="95" t="s">
        <v>31</v>
      </c>
      <c r="P1307" s="95" t="s">
        <v>2064</v>
      </c>
      <c r="Q1307" s="95" t="s">
        <v>31</v>
      </c>
      <c r="R1307" s="95" t="s">
        <v>2274</v>
      </c>
      <c r="S1307" s="93">
        <v>42825</v>
      </c>
      <c r="T1307" s="93">
        <v>42825</v>
      </c>
      <c r="U1307" s="95" t="s">
        <v>2061</v>
      </c>
      <c r="V1307" s="95" t="s">
        <v>31</v>
      </c>
    </row>
    <row r="1308" spans="1:22" ht="15.75" x14ac:dyDescent="0.3">
      <c r="A1308" s="95" t="s">
        <v>370</v>
      </c>
      <c r="B1308" s="95" t="s">
        <v>2032</v>
      </c>
      <c r="C1308" s="95" t="s">
        <v>1879</v>
      </c>
      <c r="D1308" s="95" t="s">
        <v>1880</v>
      </c>
      <c r="E1308" s="95" t="s">
        <v>2038</v>
      </c>
      <c r="F1308" s="95" t="s">
        <v>2070</v>
      </c>
      <c r="G1308" s="95" t="s">
        <v>31</v>
      </c>
      <c r="H1308" s="95" t="s">
        <v>1883</v>
      </c>
      <c r="I1308" s="95" t="s">
        <v>1880</v>
      </c>
      <c r="J1308" s="95" t="s">
        <v>1884</v>
      </c>
      <c r="K1308" s="95" t="s">
        <v>1885</v>
      </c>
      <c r="L1308" s="97">
        <v>0.91</v>
      </c>
      <c r="M1308" s="95" t="s">
        <v>1886</v>
      </c>
      <c r="N1308" s="95" t="s">
        <v>2372</v>
      </c>
      <c r="O1308" s="95" t="s">
        <v>31</v>
      </c>
      <c r="P1308" s="95" t="s">
        <v>2072</v>
      </c>
      <c r="Q1308" s="95" t="s">
        <v>31</v>
      </c>
      <c r="R1308" s="95" t="s">
        <v>2373</v>
      </c>
      <c r="S1308" s="93">
        <v>42825</v>
      </c>
      <c r="T1308" s="93">
        <v>42825</v>
      </c>
      <c r="U1308" s="95" t="s">
        <v>2061</v>
      </c>
      <c r="V1308" s="95" t="s">
        <v>31</v>
      </c>
    </row>
    <row r="1309" spans="1:22" ht="15.75" x14ac:dyDescent="0.3">
      <c r="A1309" s="95" t="s">
        <v>370</v>
      </c>
      <c r="B1309" s="95" t="s">
        <v>2032</v>
      </c>
      <c r="C1309" s="95" t="s">
        <v>1879</v>
      </c>
      <c r="D1309" s="95" t="s">
        <v>1880</v>
      </c>
      <c r="E1309" s="95" t="s">
        <v>2038</v>
      </c>
      <c r="F1309" s="95" t="s">
        <v>2062</v>
      </c>
      <c r="G1309" s="95" t="s">
        <v>31</v>
      </c>
      <c r="H1309" s="95" t="s">
        <v>1883</v>
      </c>
      <c r="I1309" s="95" t="s">
        <v>1880</v>
      </c>
      <c r="J1309" s="95" t="s">
        <v>1884</v>
      </c>
      <c r="K1309" s="95" t="s">
        <v>1885</v>
      </c>
      <c r="L1309" s="97">
        <v>0.88</v>
      </c>
      <c r="M1309" s="95" t="s">
        <v>1886</v>
      </c>
      <c r="N1309" s="95" t="s">
        <v>2331</v>
      </c>
      <c r="O1309" s="95" t="s">
        <v>31</v>
      </c>
      <c r="P1309" s="95" t="s">
        <v>2064</v>
      </c>
      <c r="Q1309" s="95" t="s">
        <v>31</v>
      </c>
      <c r="R1309" s="95" t="s">
        <v>2332</v>
      </c>
      <c r="S1309" s="93">
        <v>42825</v>
      </c>
      <c r="T1309" s="93">
        <v>42825</v>
      </c>
      <c r="U1309" s="95" t="s">
        <v>2061</v>
      </c>
      <c r="V1309" s="95" t="s">
        <v>31</v>
      </c>
    </row>
    <row r="1310" spans="1:22" ht="15.75" x14ac:dyDescent="0.3">
      <c r="A1310" s="95" t="s">
        <v>370</v>
      </c>
      <c r="B1310" s="95" t="s">
        <v>2032</v>
      </c>
      <c r="C1310" s="95" t="s">
        <v>1879</v>
      </c>
      <c r="D1310" s="95" t="s">
        <v>1880</v>
      </c>
      <c r="E1310" s="95" t="s">
        <v>2038</v>
      </c>
      <c r="F1310" s="95" t="s">
        <v>2062</v>
      </c>
      <c r="G1310" s="95" t="s">
        <v>31</v>
      </c>
      <c r="H1310" s="95" t="s">
        <v>1883</v>
      </c>
      <c r="I1310" s="95" t="s">
        <v>1880</v>
      </c>
      <c r="J1310" s="95" t="s">
        <v>1884</v>
      </c>
      <c r="K1310" s="95" t="s">
        <v>1885</v>
      </c>
      <c r="L1310" s="97">
        <v>0.88</v>
      </c>
      <c r="M1310" s="95" t="s">
        <v>1886</v>
      </c>
      <c r="N1310" s="95" t="s">
        <v>2333</v>
      </c>
      <c r="O1310" s="95" t="s">
        <v>31</v>
      </c>
      <c r="P1310" s="95" t="s">
        <v>2064</v>
      </c>
      <c r="Q1310" s="95" t="s">
        <v>31</v>
      </c>
      <c r="R1310" s="95" t="s">
        <v>2334</v>
      </c>
      <c r="S1310" s="93">
        <v>42825</v>
      </c>
      <c r="T1310" s="93">
        <v>42825</v>
      </c>
      <c r="U1310" s="95" t="s">
        <v>2061</v>
      </c>
      <c r="V1310" s="95" t="s">
        <v>31</v>
      </c>
    </row>
    <row r="1311" spans="1:22" ht="15.75" x14ac:dyDescent="0.3">
      <c r="A1311" s="95" t="s">
        <v>370</v>
      </c>
      <c r="B1311" s="95" t="s">
        <v>2032</v>
      </c>
      <c r="C1311" s="95" t="s">
        <v>1879</v>
      </c>
      <c r="D1311" s="95" t="s">
        <v>1880</v>
      </c>
      <c r="E1311" s="95" t="s">
        <v>2038</v>
      </c>
      <c r="F1311" s="95" t="s">
        <v>2062</v>
      </c>
      <c r="G1311" s="95" t="s">
        <v>31</v>
      </c>
      <c r="H1311" s="95" t="s">
        <v>1883</v>
      </c>
      <c r="I1311" s="95" t="s">
        <v>1880</v>
      </c>
      <c r="J1311" s="95" t="s">
        <v>1884</v>
      </c>
      <c r="K1311" s="95" t="s">
        <v>1885</v>
      </c>
      <c r="L1311" s="97">
        <v>0.88</v>
      </c>
      <c r="M1311" s="95" t="s">
        <v>1886</v>
      </c>
      <c r="N1311" s="95" t="s">
        <v>2335</v>
      </c>
      <c r="O1311" s="95" t="s">
        <v>31</v>
      </c>
      <c r="P1311" s="95" t="s">
        <v>2064</v>
      </c>
      <c r="Q1311" s="95" t="s">
        <v>31</v>
      </c>
      <c r="R1311" s="95" t="s">
        <v>2336</v>
      </c>
      <c r="S1311" s="93">
        <v>42825</v>
      </c>
      <c r="T1311" s="93">
        <v>42825</v>
      </c>
      <c r="U1311" s="95" t="s">
        <v>2061</v>
      </c>
      <c r="V1311" s="95" t="s">
        <v>31</v>
      </c>
    </row>
    <row r="1312" spans="1:22" ht="15.75" x14ac:dyDescent="0.3">
      <c r="A1312" s="95" t="s">
        <v>370</v>
      </c>
      <c r="B1312" s="95" t="s">
        <v>2032</v>
      </c>
      <c r="C1312" s="95" t="s">
        <v>1879</v>
      </c>
      <c r="D1312" s="95" t="s">
        <v>1880</v>
      </c>
      <c r="E1312" s="95" t="s">
        <v>2038</v>
      </c>
      <c r="F1312" s="95" t="s">
        <v>2070</v>
      </c>
      <c r="G1312" s="95" t="s">
        <v>31</v>
      </c>
      <c r="H1312" s="95" t="s">
        <v>1883</v>
      </c>
      <c r="I1312" s="95" t="s">
        <v>1880</v>
      </c>
      <c r="J1312" s="95" t="s">
        <v>1884</v>
      </c>
      <c r="K1312" s="95" t="s">
        <v>1885</v>
      </c>
      <c r="L1312" s="97">
        <v>0.8</v>
      </c>
      <c r="M1312" s="95" t="s">
        <v>1886</v>
      </c>
      <c r="N1312" s="95" t="s">
        <v>2374</v>
      </c>
      <c r="O1312" s="95" t="s">
        <v>31</v>
      </c>
      <c r="P1312" s="95" t="s">
        <v>2072</v>
      </c>
      <c r="Q1312" s="95" t="s">
        <v>31</v>
      </c>
      <c r="R1312" s="95" t="s">
        <v>2375</v>
      </c>
      <c r="S1312" s="93">
        <v>42825</v>
      </c>
      <c r="T1312" s="93">
        <v>42825</v>
      </c>
      <c r="U1312" s="95" t="s">
        <v>2061</v>
      </c>
      <c r="V1312" s="95" t="s">
        <v>31</v>
      </c>
    </row>
    <row r="1313" spans="1:22" ht="15.75" x14ac:dyDescent="0.3">
      <c r="A1313" s="95" t="s">
        <v>370</v>
      </c>
      <c r="B1313" s="95" t="s">
        <v>2032</v>
      </c>
      <c r="C1313" s="95" t="s">
        <v>1879</v>
      </c>
      <c r="D1313" s="95" t="s">
        <v>1880</v>
      </c>
      <c r="E1313" s="95" t="s">
        <v>2038</v>
      </c>
      <c r="F1313" s="95" t="s">
        <v>2070</v>
      </c>
      <c r="G1313" s="95" t="s">
        <v>31</v>
      </c>
      <c r="H1313" s="95" t="s">
        <v>1883</v>
      </c>
      <c r="I1313" s="95" t="s">
        <v>1880</v>
      </c>
      <c r="J1313" s="95" t="s">
        <v>1884</v>
      </c>
      <c r="K1313" s="95" t="s">
        <v>1885</v>
      </c>
      <c r="L1313" s="97">
        <v>0.74</v>
      </c>
      <c r="M1313" s="95" t="s">
        <v>1886</v>
      </c>
      <c r="N1313" s="95" t="s">
        <v>2390</v>
      </c>
      <c r="O1313" s="95" t="s">
        <v>31</v>
      </c>
      <c r="P1313" s="95" t="s">
        <v>2072</v>
      </c>
      <c r="Q1313" s="95" t="s">
        <v>31</v>
      </c>
      <c r="R1313" s="95" t="s">
        <v>2391</v>
      </c>
      <c r="S1313" s="93">
        <v>42735</v>
      </c>
      <c r="T1313" s="93">
        <v>42735</v>
      </c>
      <c r="U1313" s="95" t="s">
        <v>2061</v>
      </c>
      <c r="V1313" s="95" t="s">
        <v>31</v>
      </c>
    </row>
    <row r="1314" spans="1:22" ht="15.75" x14ac:dyDescent="0.3">
      <c r="A1314" s="95" t="s">
        <v>370</v>
      </c>
      <c r="B1314" s="95" t="s">
        <v>2032</v>
      </c>
      <c r="C1314" s="95" t="s">
        <v>1879</v>
      </c>
      <c r="D1314" s="95" t="s">
        <v>1880</v>
      </c>
      <c r="E1314" s="95" t="s">
        <v>2038</v>
      </c>
      <c r="F1314" s="95" t="s">
        <v>2070</v>
      </c>
      <c r="G1314" s="95" t="s">
        <v>31</v>
      </c>
      <c r="H1314" s="95" t="s">
        <v>1883</v>
      </c>
      <c r="I1314" s="95" t="s">
        <v>1880</v>
      </c>
      <c r="J1314" s="95" t="s">
        <v>1884</v>
      </c>
      <c r="K1314" s="95" t="s">
        <v>1885</v>
      </c>
      <c r="L1314" s="97">
        <v>0.6</v>
      </c>
      <c r="M1314" s="95" t="s">
        <v>1886</v>
      </c>
      <c r="N1314" s="95" t="s">
        <v>2380</v>
      </c>
      <c r="O1314" s="95" t="s">
        <v>31</v>
      </c>
      <c r="P1314" s="95" t="s">
        <v>2072</v>
      </c>
      <c r="Q1314" s="95" t="s">
        <v>31</v>
      </c>
      <c r="R1314" s="95" t="s">
        <v>2381</v>
      </c>
      <c r="S1314" s="93">
        <v>42735</v>
      </c>
      <c r="T1314" s="93">
        <v>42735</v>
      </c>
      <c r="U1314" s="95" t="s">
        <v>2061</v>
      </c>
      <c r="V1314" s="95" t="s">
        <v>31</v>
      </c>
    </row>
    <row r="1315" spans="1:22" ht="15.75" x14ac:dyDescent="0.3">
      <c r="A1315" s="95" t="s">
        <v>370</v>
      </c>
      <c r="B1315" s="95" t="s">
        <v>2032</v>
      </c>
      <c r="C1315" s="95" t="s">
        <v>1879</v>
      </c>
      <c r="D1315" s="95" t="s">
        <v>1880</v>
      </c>
      <c r="E1315" s="95" t="s">
        <v>2038</v>
      </c>
      <c r="F1315" s="95" t="s">
        <v>2070</v>
      </c>
      <c r="G1315" s="95" t="s">
        <v>31</v>
      </c>
      <c r="H1315" s="95" t="s">
        <v>1883</v>
      </c>
      <c r="I1315" s="95" t="s">
        <v>1880</v>
      </c>
      <c r="J1315" s="95" t="s">
        <v>1884</v>
      </c>
      <c r="K1315" s="95" t="s">
        <v>1885</v>
      </c>
      <c r="L1315" s="97">
        <v>0.57999999999999996</v>
      </c>
      <c r="M1315" s="95" t="s">
        <v>1886</v>
      </c>
      <c r="N1315" s="95" t="s">
        <v>2392</v>
      </c>
      <c r="O1315" s="95" t="s">
        <v>31</v>
      </c>
      <c r="P1315" s="95" t="s">
        <v>2072</v>
      </c>
      <c r="Q1315" s="95" t="s">
        <v>31</v>
      </c>
      <c r="R1315" s="95" t="s">
        <v>2393</v>
      </c>
      <c r="S1315" s="93">
        <v>42735</v>
      </c>
      <c r="T1315" s="93">
        <v>42735</v>
      </c>
      <c r="U1315" s="95" t="s">
        <v>2061</v>
      </c>
      <c r="V1315" s="95" t="s">
        <v>31</v>
      </c>
    </row>
    <row r="1316" spans="1:22" ht="15.75" x14ac:dyDescent="0.3">
      <c r="A1316" s="95" t="s">
        <v>370</v>
      </c>
      <c r="B1316" s="95" t="s">
        <v>2032</v>
      </c>
      <c r="C1316" s="95" t="s">
        <v>1879</v>
      </c>
      <c r="D1316" s="95" t="s">
        <v>1880</v>
      </c>
      <c r="E1316" s="95" t="s">
        <v>2038</v>
      </c>
      <c r="F1316" s="95" t="s">
        <v>2070</v>
      </c>
      <c r="G1316" s="95" t="s">
        <v>31</v>
      </c>
      <c r="H1316" s="95" t="s">
        <v>1883</v>
      </c>
      <c r="I1316" s="95" t="s">
        <v>1880</v>
      </c>
      <c r="J1316" s="95" t="s">
        <v>1884</v>
      </c>
      <c r="K1316" s="95" t="s">
        <v>1885</v>
      </c>
      <c r="L1316" s="97">
        <v>0.54</v>
      </c>
      <c r="M1316" s="95" t="s">
        <v>1886</v>
      </c>
      <c r="N1316" s="95" t="s">
        <v>2370</v>
      </c>
      <c r="O1316" s="95" t="s">
        <v>31</v>
      </c>
      <c r="P1316" s="95" t="s">
        <v>2072</v>
      </c>
      <c r="Q1316" s="95" t="s">
        <v>31</v>
      </c>
      <c r="R1316" s="95" t="s">
        <v>2371</v>
      </c>
      <c r="S1316" s="93">
        <v>42735</v>
      </c>
      <c r="T1316" s="93">
        <v>42735</v>
      </c>
      <c r="U1316" s="95" t="s">
        <v>2061</v>
      </c>
      <c r="V1316" s="95" t="s">
        <v>31</v>
      </c>
    </row>
    <row r="1317" spans="1:22" ht="15.75" x14ac:dyDescent="0.3">
      <c r="A1317" s="95" t="s">
        <v>370</v>
      </c>
      <c r="B1317" s="95" t="s">
        <v>2032</v>
      </c>
      <c r="C1317" s="95" t="s">
        <v>1879</v>
      </c>
      <c r="D1317" s="95" t="s">
        <v>1880</v>
      </c>
      <c r="E1317" s="95" t="s">
        <v>2038</v>
      </c>
      <c r="F1317" s="95" t="s">
        <v>2070</v>
      </c>
      <c r="G1317" s="95" t="s">
        <v>31</v>
      </c>
      <c r="H1317" s="95" t="s">
        <v>1883</v>
      </c>
      <c r="I1317" s="95" t="s">
        <v>1880</v>
      </c>
      <c r="J1317" s="95" t="s">
        <v>1884</v>
      </c>
      <c r="K1317" s="95" t="s">
        <v>1885</v>
      </c>
      <c r="L1317" s="97">
        <v>0.53</v>
      </c>
      <c r="M1317" s="95" t="s">
        <v>1886</v>
      </c>
      <c r="N1317" s="95" t="s">
        <v>2390</v>
      </c>
      <c r="O1317" s="95" t="s">
        <v>31</v>
      </c>
      <c r="P1317" s="95" t="s">
        <v>2072</v>
      </c>
      <c r="Q1317" s="95" t="s">
        <v>31</v>
      </c>
      <c r="R1317" s="95" t="s">
        <v>2391</v>
      </c>
      <c r="S1317" s="93">
        <v>42825</v>
      </c>
      <c r="T1317" s="93">
        <v>42825</v>
      </c>
      <c r="U1317" s="95" t="s">
        <v>2061</v>
      </c>
      <c r="V1317" s="95" t="s">
        <v>31</v>
      </c>
    </row>
    <row r="1318" spans="1:22" ht="15.75" x14ac:dyDescent="0.3">
      <c r="A1318" s="95" t="s">
        <v>370</v>
      </c>
      <c r="B1318" s="95" t="s">
        <v>2032</v>
      </c>
      <c r="C1318" s="95" t="s">
        <v>1879</v>
      </c>
      <c r="D1318" s="95" t="s">
        <v>1880</v>
      </c>
      <c r="E1318" s="95" t="s">
        <v>2038</v>
      </c>
      <c r="F1318" s="95" t="s">
        <v>2070</v>
      </c>
      <c r="G1318" s="95" t="s">
        <v>31</v>
      </c>
      <c r="H1318" s="95" t="s">
        <v>1883</v>
      </c>
      <c r="I1318" s="95" t="s">
        <v>1880</v>
      </c>
      <c r="J1318" s="95" t="s">
        <v>1884</v>
      </c>
      <c r="K1318" s="95" t="s">
        <v>1885</v>
      </c>
      <c r="L1318" s="97">
        <v>0.5</v>
      </c>
      <c r="M1318" s="95" t="s">
        <v>1886</v>
      </c>
      <c r="N1318" s="95" t="s">
        <v>2396</v>
      </c>
      <c r="O1318" s="95" t="s">
        <v>31</v>
      </c>
      <c r="P1318" s="95" t="s">
        <v>2072</v>
      </c>
      <c r="Q1318" s="95" t="s">
        <v>31</v>
      </c>
      <c r="R1318" s="95" t="s">
        <v>2397</v>
      </c>
      <c r="S1318" s="93">
        <v>42735</v>
      </c>
      <c r="T1318" s="93">
        <v>42735</v>
      </c>
      <c r="U1318" s="95" t="s">
        <v>2061</v>
      </c>
      <c r="V1318" s="95" t="s">
        <v>31</v>
      </c>
    </row>
    <row r="1319" spans="1:22" ht="15.75" x14ac:dyDescent="0.3">
      <c r="A1319" s="95" t="s">
        <v>370</v>
      </c>
      <c r="B1319" s="95" t="s">
        <v>2032</v>
      </c>
      <c r="C1319" s="95" t="s">
        <v>1879</v>
      </c>
      <c r="D1319" s="95" t="s">
        <v>1880</v>
      </c>
      <c r="E1319" s="95" t="s">
        <v>2038</v>
      </c>
      <c r="F1319" s="95" t="s">
        <v>2070</v>
      </c>
      <c r="G1319" s="95" t="s">
        <v>31</v>
      </c>
      <c r="H1319" s="95" t="s">
        <v>1883</v>
      </c>
      <c r="I1319" s="95" t="s">
        <v>1880</v>
      </c>
      <c r="J1319" s="95" t="s">
        <v>1884</v>
      </c>
      <c r="K1319" s="95" t="s">
        <v>1885</v>
      </c>
      <c r="L1319" s="97">
        <v>0.48</v>
      </c>
      <c r="M1319" s="95" t="s">
        <v>1886</v>
      </c>
      <c r="N1319" s="95" t="s">
        <v>2362</v>
      </c>
      <c r="O1319" s="95" t="s">
        <v>31</v>
      </c>
      <c r="P1319" s="95" t="s">
        <v>2072</v>
      </c>
      <c r="Q1319" s="95" t="s">
        <v>31</v>
      </c>
      <c r="R1319" s="95" t="s">
        <v>2363</v>
      </c>
      <c r="S1319" s="93">
        <v>42735</v>
      </c>
      <c r="T1319" s="93">
        <v>42735</v>
      </c>
      <c r="U1319" s="95" t="s">
        <v>2061</v>
      </c>
      <c r="V1319" s="95" t="s">
        <v>31</v>
      </c>
    </row>
    <row r="1320" spans="1:22" ht="15.75" x14ac:dyDescent="0.3">
      <c r="A1320" s="95" t="s">
        <v>370</v>
      </c>
      <c r="B1320" s="95" t="s">
        <v>2032</v>
      </c>
      <c r="C1320" s="95" t="s">
        <v>1879</v>
      </c>
      <c r="D1320" s="95" t="s">
        <v>1880</v>
      </c>
      <c r="E1320" s="95" t="s">
        <v>1881</v>
      </c>
      <c r="F1320" s="95" t="s">
        <v>1986</v>
      </c>
      <c r="G1320" s="95" t="s">
        <v>31</v>
      </c>
      <c r="H1320" s="95" t="s">
        <v>1883</v>
      </c>
      <c r="I1320" s="95" t="s">
        <v>1880</v>
      </c>
      <c r="J1320" s="95" t="s">
        <v>1884</v>
      </c>
      <c r="K1320" s="95" t="s">
        <v>1885</v>
      </c>
      <c r="L1320" s="96">
        <v>4694.79</v>
      </c>
      <c r="M1320" s="95" t="s">
        <v>1886</v>
      </c>
      <c r="N1320" s="95" t="s">
        <v>31</v>
      </c>
      <c r="O1320" s="95" t="s">
        <v>31</v>
      </c>
      <c r="P1320" s="95" t="s">
        <v>2205</v>
      </c>
      <c r="Q1320" s="95" t="s">
        <v>31</v>
      </c>
      <c r="R1320" s="95" t="s">
        <v>2423</v>
      </c>
      <c r="S1320" s="93">
        <v>42004</v>
      </c>
      <c r="T1320" s="93">
        <v>42004</v>
      </c>
      <c r="U1320" s="95" t="s">
        <v>2037</v>
      </c>
      <c r="V1320" s="95" t="s">
        <v>31</v>
      </c>
    </row>
    <row r="1321" spans="1:22" ht="15.75" x14ac:dyDescent="0.3">
      <c r="A1321" s="95" t="s">
        <v>370</v>
      </c>
      <c r="B1321" s="95" t="s">
        <v>2032</v>
      </c>
      <c r="C1321" s="95" t="s">
        <v>1879</v>
      </c>
      <c r="D1321" s="95" t="s">
        <v>1880</v>
      </c>
      <c r="E1321" s="95" t="s">
        <v>1881</v>
      </c>
      <c r="F1321" s="95" t="s">
        <v>1986</v>
      </c>
      <c r="G1321" s="95" t="s">
        <v>31</v>
      </c>
      <c r="H1321" s="95" t="s">
        <v>1883</v>
      </c>
      <c r="I1321" s="95" t="s">
        <v>1880</v>
      </c>
      <c r="J1321" s="95" t="s">
        <v>1884</v>
      </c>
      <c r="K1321" s="95" t="s">
        <v>1885</v>
      </c>
      <c r="L1321" s="96">
        <v>-0.08</v>
      </c>
      <c r="M1321" s="95" t="s">
        <v>1886</v>
      </c>
      <c r="N1321" s="95" t="s">
        <v>31</v>
      </c>
      <c r="O1321" s="95" t="s">
        <v>31</v>
      </c>
      <c r="P1321" s="95" t="s">
        <v>2205</v>
      </c>
      <c r="Q1321" s="95" t="s">
        <v>31</v>
      </c>
      <c r="R1321" s="95" t="s">
        <v>2423</v>
      </c>
      <c r="S1321" s="93">
        <v>42308</v>
      </c>
      <c r="T1321" s="93">
        <v>42308</v>
      </c>
      <c r="U1321" s="95" t="s">
        <v>2037</v>
      </c>
      <c r="V1321" s="95" t="s">
        <v>31</v>
      </c>
    </row>
    <row r="1322" spans="1:22" ht="15.75" x14ac:dyDescent="0.3">
      <c r="A1322" s="95" t="s">
        <v>370</v>
      </c>
      <c r="B1322" s="95" t="s">
        <v>2032</v>
      </c>
      <c r="C1322" s="95" t="s">
        <v>1879</v>
      </c>
      <c r="D1322" s="95" t="s">
        <v>1880</v>
      </c>
      <c r="E1322" s="95" t="s">
        <v>2038</v>
      </c>
      <c r="F1322" s="95" t="s">
        <v>2070</v>
      </c>
      <c r="G1322" s="95" t="s">
        <v>31</v>
      </c>
      <c r="H1322" s="95" t="s">
        <v>1883</v>
      </c>
      <c r="I1322" s="95" t="s">
        <v>1880</v>
      </c>
      <c r="J1322" s="95" t="s">
        <v>1884</v>
      </c>
      <c r="K1322" s="95" t="s">
        <v>1885</v>
      </c>
      <c r="L1322" s="97">
        <v>0.48</v>
      </c>
      <c r="M1322" s="95" t="s">
        <v>1886</v>
      </c>
      <c r="N1322" s="95" t="s">
        <v>2378</v>
      </c>
      <c r="O1322" s="95" t="s">
        <v>31</v>
      </c>
      <c r="P1322" s="95" t="s">
        <v>2072</v>
      </c>
      <c r="Q1322" s="95" t="s">
        <v>31</v>
      </c>
      <c r="R1322" s="95" t="s">
        <v>2379</v>
      </c>
      <c r="S1322" s="93">
        <v>42735</v>
      </c>
      <c r="T1322" s="93">
        <v>42735</v>
      </c>
      <c r="U1322" s="95" t="s">
        <v>2061</v>
      </c>
      <c r="V1322" s="95" t="s">
        <v>31</v>
      </c>
    </row>
    <row r="1323" spans="1:22" ht="15.75" x14ac:dyDescent="0.3">
      <c r="A1323" s="95" t="s">
        <v>370</v>
      </c>
      <c r="B1323" s="95" t="s">
        <v>2032</v>
      </c>
      <c r="C1323" s="95" t="s">
        <v>1879</v>
      </c>
      <c r="D1323" s="95" t="s">
        <v>1880</v>
      </c>
      <c r="E1323" s="95" t="s">
        <v>2038</v>
      </c>
      <c r="F1323" s="95" t="s">
        <v>2070</v>
      </c>
      <c r="G1323" s="95" t="s">
        <v>31</v>
      </c>
      <c r="H1323" s="95" t="s">
        <v>1883</v>
      </c>
      <c r="I1323" s="95" t="s">
        <v>1880</v>
      </c>
      <c r="J1323" s="95" t="s">
        <v>1884</v>
      </c>
      <c r="K1323" s="95" t="s">
        <v>1885</v>
      </c>
      <c r="L1323" s="97">
        <v>0.43</v>
      </c>
      <c r="M1323" s="95" t="s">
        <v>1886</v>
      </c>
      <c r="N1323" s="95" t="s">
        <v>2380</v>
      </c>
      <c r="O1323" s="95" t="s">
        <v>31</v>
      </c>
      <c r="P1323" s="95" t="s">
        <v>2072</v>
      </c>
      <c r="Q1323" s="95" t="s">
        <v>31</v>
      </c>
      <c r="R1323" s="95" t="s">
        <v>2381</v>
      </c>
      <c r="S1323" s="93">
        <v>42825</v>
      </c>
      <c r="T1323" s="93">
        <v>42825</v>
      </c>
      <c r="U1323" s="95" t="s">
        <v>2061</v>
      </c>
      <c r="V1323" s="95" t="s">
        <v>31</v>
      </c>
    </row>
    <row r="1324" spans="1:22" ht="15.75" x14ac:dyDescent="0.3">
      <c r="A1324" s="95" t="s">
        <v>370</v>
      </c>
      <c r="B1324" s="95" t="s">
        <v>2032</v>
      </c>
      <c r="C1324" s="95" t="s">
        <v>1879</v>
      </c>
      <c r="D1324" s="95" t="s">
        <v>1880</v>
      </c>
      <c r="E1324" s="95" t="s">
        <v>2038</v>
      </c>
      <c r="F1324" s="95" t="s">
        <v>2070</v>
      </c>
      <c r="G1324" s="95" t="s">
        <v>31</v>
      </c>
      <c r="H1324" s="95" t="s">
        <v>1883</v>
      </c>
      <c r="I1324" s="95" t="s">
        <v>1880</v>
      </c>
      <c r="J1324" s="95" t="s">
        <v>1884</v>
      </c>
      <c r="K1324" s="95" t="s">
        <v>1885</v>
      </c>
      <c r="L1324" s="97">
        <v>0.42</v>
      </c>
      <c r="M1324" s="95" t="s">
        <v>1886</v>
      </c>
      <c r="N1324" s="95" t="s">
        <v>2392</v>
      </c>
      <c r="O1324" s="95" t="s">
        <v>31</v>
      </c>
      <c r="P1324" s="95" t="s">
        <v>2072</v>
      </c>
      <c r="Q1324" s="95" t="s">
        <v>31</v>
      </c>
      <c r="R1324" s="95" t="s">
        <v>2393</v>
      </c>
      <c r="S1324" s="93">
        <v>42825</v>
      </c>
      <c r="T1324" s="93">
        <v>42825</v>
      </c>
      <c r="U1324" s="95" t="s">
        <v>2061</v>
      </c>
      <c r="V1324" s="95" t="s">
        <v>31</v>
      </c>
    </row>
    <row r="1325" spans="1:22" ht="15.75" x14ac:dyDescent="0.3">
      <c r="A1325" s="95" t="s">
        <v>370</v>
      </c>
      <c r="B1325" s="95" t="s">
        <v>2032</v>
      </c>
      <c r="C1325" s="95" t="s">
        <v>1879</v>
      </c>
      <c r="D1325" s="95" t="s">
        <v>1880</v>
      </c>
      <c r="E1325" s="95" t="s">
        <v>2038</v>
      </c>
      <c r="F1325" s="95" t="s">
        <v>2070</v>
      </c>
      <c r="G1325" s="95" t="s">
        <v>31</v>
      </c>
      <c r="H1325" s="95" t="s">
        <v>1883</v>
      </c>
      <c r="I1325" s="95" t="s">
        <v>1880</v>
      </c>
      <c r="J1325" s="95" t="s">
        <v>1884</v>
      </c>
      <c r="K1325" s="95" t="s">
        <v>1885</v>
      </c>
      <c r="L1325" s="97">
        <v>0.38</v>
      </c>
      <c r="M1325" s="95" t="s">
        <v>1886</v>
      </c>
      <c r="N1325" s="95" t="s">
        <v>2366</v>
      </c>
      <c r="O1325" s="95" t="s">
        <v>31</v>
      </c>
      <c r="P1325" s="95" t="s">
        <v>2072</v>
      </c>
      <c r="Q1325" s="95" t="s">
        <v>31</v>
      </c>
      <c r="R1325" s="95" t="s">
        <v>2367</v>
      </c>
      <c r="S1325" s="93">
        <v>42735</v>
      </c>
      <c r="T1325" s="93">
        <v>42735</v>
      </c>
      <c r="U1325" s="95" t="s">
        <v>2061</v>
      </c>
      <c r="V1325" s="95" t="s">
        <v>31</v>
      </c>
    </row>
    <row r="1326" spans="1:22" ht="15.75" x14ac:dyDescent="0.3">
      <c r="A1326" s="95" t="s">
        <v>370</v>
      </c>
      <c r="B1326" s="95" t="s">
        <v>2032</v>
      </c>
      <c r="C1326" s="95" t="s">
        <v>1879</v>
      </c>
      <c r="D1326" s="95" t="s">
        <v>1880</v>
      </c>
      <c r="E1326" s="95" t="s">
        <v>2038</v>
      </c>
      <c r="F1326" s="95" t="s">
        <v>2070</v>
      </c>
      <c r="G1326" s="95" t="s">
        <v>31</v>
      </c>
      <c r="H1326" s="95" t="s">
        <v>1883</v>
      </c>
      <c r="I1326" s="95" t="s">
        <v>1880</v>
      </c>
      <c r="J1326" s="95" t="s">
        <v>1884</v>
      </c>
      <c r="K1326" s="95" t="s">
        <v>1885</v>
      </c>
      <c r="L1326" s="97">
        <v>0.38</v>
      </c>
      <c r="M1326" s="95" t="s">
        <v>1886</v>
      </c>
      <c r="N1326" s="95" t="s">
        <v>2370</v>
      </c>
      <c r="O1326" s="95" t="s">
        <v>31</v>
      </c>
      <c r="P1326" s="95" t="s">
        <v>2072</v>
      </c>
      <c r="Q1326" s="95" t="s">
        <v>31</v>
      </c>
      <c r="R1326" s="95" t="s">
        <v>2371</v>
      </c>
      <c r="S1326" s="93">
        <v>42825</v>
      </c>
      <c r="T1326" s="93">
        <v>42825</v>
      </c>
      <c r="U1326" s="95" t="s">
        <v>2061</v>
      </c>
      <c r="V1326" s="95" t="s">
        <v>31</v>
      </c>
    </row>
    <row r="1327" spans="1:22" ht="15.75" x14ac:dyDescent="0.3">
      <c r="A1327" s="95" t="s">
        <v>370</v>
      </c>
      <c r="B1327" s="95" t="s">
        <v>2032</v>
      </c>
      <c r="C1327" s="95" t="s">
        <v>1879</v>
      </c>
      <c r="D1327" s="95" t="s">
        <v>1880</v>
      </c>
      <c r="E1327" s="95" t="s">
        <v>2038</v>
      </c>
      <c r="F1327" s="95" t="s">
        <v>2070</v>
      </c>
      <c r="G1327" s="95" t="s">
        <v>31</v>
      </c>
      <c r="H1327" s="95" t="s">
        <v>1883</v>
      </c>
      <c r="I1327" s="95" t="s">
        <v>1880</v>
      </c>
      <c r="J1327" s="95" t="s">
        <v>1884</v>
      </c>
      <c r="K1327" s="95" t="s">
        <v>1885</v>
      </c>
      <c r="L1327" s="97">
        <v>0.36</v>
      </c>
      <c r="M1327" s="95" t="s">
        <v>1886</v>
      </c>
      <c r="N1327" s="95" t="s">
        <v>2396</v>
      </c>
      <c r="O1327" s="95" t="s">
        <v>31</v>
      </c>
      <c r="P1327" s="95" t="s">
        <v>2072</v>
      </c>
      <c r="Q1327" s="95" t="s">
        <v>31</v>
      </c>
      <c r="R1327" s="95" t="s">
        <v>2397</v>
      </c>
      <c r="S1327" s="93">
        <v>42825</v>
      </c>
      <c r="T1327" s="93">
        <v>42825</v>
      </c>
      <c r="U1327" s="95" t="s">
        <v>2061</v>
      </c>
      <c r="V1327" s="95" t="s">
        <v>31</v>
      </c>
    </row>
    <row r="1328" spans="1:22" ht="15.75" x14ac:dyDescent="0.3">
      <c r="A1328" s="95" t="s">
        <v>370</v>
      </c>
      <c r="B1328" s="95" t="s">
        <v>2032</v>
      </c>
      <c r="C1328" s="95" t="s">
        <v>1879</v>
      </c>
      <c r="D1328" s="95" t="s">
        <v>1880</v>
      </c>
      <c r="E1328" s="95" t="s">
        <v>2038</v>
      </c>
      <c r="F1328" s="95" t="s">
        <v>2070</v>
      </c>
      <c r="G1328" s="95" t="s">
        <v>31</v>
      </c>
      <c r="H1328" s="95" t="s">
        <v>1883</v>
      </c>
      <c r="I1328" s="95" t="s">
        <v>1880</v>
      </c>
      <c r="J1328" s="95" t="s">
        <v>1884</v>
      </c>
      <c r="K1328" s="95" t="s">
        <v>1885</v>
      </c>
      <c r="L1328" s="97">
        <v>0.35</v>
      </c>
      <c r="M1328" s="95" t="s">
        <v>1886</v>
      </c>
      <c r="N1328" s="95" t="s">
        <v>2362</v>
      </c>
      <c r="O1328" s="95" t="s">
        <v>31</v>
      </c>
      <c r="P1328" s="95" t="s">
        <v>2072</v>
      </c>
      <c r="Q1328" s="95" t="s">
        <v>31</v>
      </c>
      <c r="R1328" s="95" t="s">
        <v>2363</v>
      </c>
      <c r="S1328" s="93">
        <v>42825</v>
      </c>
      <c r="T1328" s="93">
        <v>42825</v>
      </c>
      <c r="U1328" s="95" t="s">
        <v>2061</v>
      </c>
      <c r="V1328" s="95" t="s">
        <v>31</v>
      </c>
    </row>
    <row r="1329" spans="1:22" ht="15.75" x14ac:dyDescent="0.3">
      <c r="A1329" s="95" t="s">
        <v>370</v>
      </c>
      <c r="B1329" s="95" t="s">
        <v>2032</v>
      </c>
      <c r="C1329" s="95" t="s">
        <v>1879</v>
      </c>
      <c r="D1329" s="95" t="s">
        <v>1880</v>
      </c>
      <c r="E1329" s="95" t="s">
        <v>2038</v>
      </c>
      <c r="F1329" s="95" t="s">
        <v>2062</v>
      </c>
      <c r="G1329" s="95" t="s">
        <v>31</v>
      </c>
      <c r="H1329" s="95" t="s">
        <v>2424</v>
      </c>
      <c r="I1329" s="95" t="s">
        <v>2425</v>
      </c>
      <c r="J1329" s="95" t="s">
        <v>1884</v>
      </c>
      <c r="K1329" s="95" t="s">
        <v>1885</v>
      </c>
      <c r="L1329" s="96">
        <v>10804.48</v>
      </c>
      <c r="M1329" s="95" t="s">
        <v>1886</v>
      </c>
      <c r="N1329" s="95" t="s">
        <v>2426</v>
      </c>
      <c r="O1329" s="95" t="s">
        <v>31</v>
      </c>
      <c r="P1329" s="95" t="s">
        <v>2064</v>
      </c>
      <c r="Q1329" s="95" t="s">
        <v>31</v>
      </c>
      <c r="R1329" s="95" t="s">
        <v>2427</v>
      </c>
      <c r="S1329" s="93">
        <v>41121</v>
      </c>
      <c r="T1329" s="93">
        <v>41121</v>
      </c>
      <c r="U1329" s="95" t="s">
        <v>2428</v>
      </c>
      <c r="V1329" s="95" t="s">
        <v>31</v>
      </c>
    </row>
    <row r="1330" spans="1:22" ht="15.75" x14ac:dyDescent="0.3">
      <c r="A1330" s="95" t="s">
        <v>370</v>
      </c>
      <c r="B1330" s="95" t="s">
        <v>2032</v>
      </c>
      <c r="C1330" s="95" t="s">
        <v>1879</v>
      </c>
      <c r="D1330" s="95" t="s">
        <v>1880</v>
      </c>
      <c r="E1330" s="95" t="s">
        <v>2038</v>
      </c>
      <c r="F1330" s="95" t="s">
        <v>2062</v>
      </c>
      <c r="G1330" s="95" t="s">
        <v>31</v>
      </c>
      <c r="H1330" s="95" t="s">
        <v>2424</v>
      </c>
      <c r="I1330" s="95" t="s">
        <v>2425</v>
      </c>
      <c r="J1330" s="95" t="s">
        <v>1884</v>
      </c>
      <c r="K1330" s="95" t="s">
        <v>1885</v>
      </c>
      <c r="L1330" s="96">
        <v>632.01</v>
      </c>
      <c r="M1330" s="95" t="s">
        <v>1886</v>
      </c>
      <c r="N1330" s="95" t="s">
        <v>2426</v>
      </c>
      <c r="O1330" s="95" t="s">
        <v>31</v>
      </c>
      <c r="P1330" s="95" t="s">
        <v>2064</v>
      </c>
      <c r="Q1330" s="95" t="s">
        <v>31</v>
      </c>
      <c r="R1330" s="95" t="s">
        <v>2427</v>
      </c>
      <c r="S1330" s="93">
        <v>42004</v>
      </c>
      <c r="T1330" s="93">
        <v>42004</v>
      </c>
      <c r="U1330" s="95" t="s">
        <v>2428</v>
      </c>
      <c r="V1330" s="95" t="s">
        <v>31</v>
      </c>
    </row>
    <row r="1331" spans="1:22" ht="15.75" x14ac:dyDescent="0.3">
      <c r="A1331" s="95" t="s">
        <v>370</v>
      </c>
      <c r="B1331" s="95" t="s">
        <v>2032</v>
      </c>
      <c r="C1331" s="95" t="s">
        <v>1879</v>
      </c>
      <c r="D1331" s="95" t="s">
        <v>1880</v>
      </c>
      <c r="E1331" s="95" t="s">
        <v>2038</v>
      </c>
      <c r="F1331" s="95" t="s">
        <v>2062</v>
      </c>
      <c r="G1331" s="95" t="s">
        <v>31</v>
      </c>
      <c r="H1331" s="95" t="s">
        <v>2424</v>
      </c>
      <c r="I1331" s="95" t="s">
        <v>2425</v>
      </c>
      <c r="J1331" s="95" t="s">
        <v>1884</v>
      </c>
      <c r="K1331" s="95" t="s">
        <v>1885</v>
      </c>
      <c r="L1331" s="96">
        <v>10804.48</v>
      </c>
      <c r="M1331" s="95" t="s">
        <v>1886</v>
      </c>
      <c r="N1331" s="95" t="s">
        <v>2429</v>
      </c>
      <c r="O1331" s="95" t="s">
        <v>31</v>
      </c>
      <c r="P1331" s="95" t="s">
        <v>2064</v>
      </c>
      <c r="Q1331" s="95" t="s">
        <v>31</v>
      </c>
      <c r="R1331" s="95" t="s">
        <v>2430</v>
      </c>
      <c r="S1331" s="93">
        <v>41121</v>
      </c>
      <c r="T1331" s="93">
        <v>41121</v>
      </c>
      <c r="U1331" s="95" t="s">
        <v>2428</v>
      </c>
      <c r="V1331" s="95" t="s">
        <v>31</v>
      </c>
    </row>
    <row r="1332" spans="1:22" ht="15.75" x14ac:dyDescent="0.3">
      <c r="A1332" s="95" t="s">
        <v>370</v>
      </c>
      <c r="B1332" s="95" t="s">
        <v>2032</v>
      </c>
      <c r="C1332" s="95" t="s">
        <v>1879</v>
      </c>
      <c r="D1332" s="95" t="s">
        <v>1880</v>
      </c>
      <c r="E1332" s="95" t="s">
        <v>2038</v>
      </c>
      <c r="F1332" s="95" t="s">
        <v>2062</v>
      </c>
      <c r="G1332" s="95" t="s">
        <v>31</v>
      </c>
      <c r="H1332" s="95" t="s">
        <v>2424</v>
      </c>
      <c r="I1332" s="95" t="s">
        <v>2425</v>
      </c>
      <c r="J1332" s="95" t="s">
        <v>1884</v>
      </c>
      <c r="K1332" s="95" t="s">
        <v>1885</v>
      </c>
      <c r="L1332" s="96">
        <v>632.01</v>
      </c>
      <c r="M1332" s="95" t="s">
        <v>1886</v>
      </c>
      <c r="N1332" s="95" t="s">
        <v>2429</v>
      </c>
      <c r="O1332" s="95" t="s">
        <v>31</v>
      </c>
      <c r="P1332" s="95" t="s">
        <v>2064</v>
      </c>
      <c r="Q1332" s="95" t="s">
        <v>31</v>
      </c>
      <c r="R1332" s="95" t="s">
        <v>2430</v>
      </c>
      <c r="S1332" s="93">
        <v>42004</v>
      </c>
      <c r="T1332" s="93">
        <v>42004</v>
      </c>
      <c r="U1332" s="95" t="s">
        <v>2428</v>
      </c>
      <c r="V1332" s="95" t="s">
        <v>31</v>
      </c>
    </row>
    <row r="1333" spans="1:22" ht="15.75" x14ac:dyDescent="0.3">
      <c r="A1333" s="95" t="s">
        <v>370</v>
      </c>
      <c r="B1333" s="95" t="s">
        <v>2032</v>
      </c>
      <c r="C1333" s="95" t="s">
        <v>1879</v>
      </c>
      <c r="D1333" s="95" t="s">
        <v>1880</v>
      </c>
      <c r="E1333" s="95" t="s">
        <v>2038</v>
      </c>
      <c r="F1333" s="95" t="s">
        <v>2123</v>
      </c>
      <c r="G1333" s="95" t="s">
        <v>31</v>
      </c>
      <c r="H1333" s="95" t="s">
        <v>2424</v>
      </c>
      <c r="I1333" s="95" t="s">
        <v>2425</v>
      </c>
      <c r="J1333" s="95" t="s">
        <v>1884</v>
      </c>
      <c r="K1333" s="95" t="s">
        <v>1885</v>
      </c>
      <c r="L1333" s="96">
        <v>122710.48</v>
      </c>
      <c r="M1333" s="95" t="s">
        <v>1886</v>
      </c>
      <c r="N1333" s="95" t="s">
        <v>2431</v>
      </c>
      <c r="O1333" s="95" t="s">
        <v>31</v>
      </c>
      <c r="P1333" s="95" t="s">
        <v>2056</v>
      </c>
      <c r="Q1333" s="95" t="s">
        <v>2432</v>
      </c>
      <c r="R1333" s="95" t="s">
        <v>2433</v>
      </c>
      <c r="S1333" s="93">
        <v>41121</v>
      </c>
      <c r="T1333" s="93">
        <v>41121</v>
      </c>
      <c r="U1333" s="95" t="s">
        <v>2428</v>
      </c>
      <c r="V1333" s="95" t="s">
        <v>31</v>
      </c>
    </row>
    <row r="1334" spans="1:22" ht="15.75" x14ac:dyDescent="0.3">
      <c r="A1334" s="95" t="s">
        <v>370</v>
      </c>
      <c r="B1334" s="95" t="s">
        <v>2032</v>
      </c>
      <c r="C1334" s="95" t="s">
        <v>1879</v>
      </c>
      <c r="D1334" s="95" t="s">
        <v>1880</v>
      </c>
      <c r="E1334" s="95" t="s">
        <v>2038</v>
      </c>
      <c r="F1334" s="95" t="s">
        <v>2123</v>
      </c>
      <c r="G1334" s="95" t="s">
        <v>31</v>
      </c>
      <c r="H1334" s="95" t="s">
        <v>2424</v>
      </c>
      <c r="I1334" s="95" t="s">
        <v>2425</v>
      </c>
      <c r="J1334" s="95" t="s">
        <v>1884</v>
      </c>
      <c r="K1334" s="95" t="s">
        <v>1885</v>
      </c>
      <c r="L1334" s="96">
        <v>7177.81</v>
      </c>
      <c r="M1334" s="95" t="s">
        <v>1886</v>
      </c>
      <c r="N1334" s="95" t="s">
        <v>2431</v>
      </c>
      <c r="O1334" s="95" t="s">
        <v>31</v>
      </c>
      <c r="P1334" s="95" t="s">
        <v>2056</v>
      </c>
      <c r="Q1334" s="95" t="s">
        <v>2432</v>
      </c>
      <c r="R1334" s="95" t="s">
        <v>2433</v>
      </c>
      <c r="S1334" s="93">
        <v>42004</v>
      </c>
      <c r="T1334" s="93">
        <v>42004</v>
      </c>
      <c r="U1334" s="95" t="s">
        <v>2428</v>
      </c>
      <c r="V1334" s="95" t="s">
        <v>31</v>
      </c>
    </row>
    <row r="1335" spans="1:22" ht="15.75" x14ac:dyDescent="0.3">
      <c r="A1335" s="95" t="s">
        <v>370</v>
      </c>
      <c r="B1335" s="95" t="s">
        <v>2032</v>
      </c>
      <c r="C1335" s="95" t="s">
        <v>1879</v>
      </c>
      <c r="D1335" s="95" t="s">
        <v>1880</v>
      </c>
      <c r="E1335" s="95" t="s">
        <v>2038</v>
      </c>
      <c r="F1335" s="95" t="s">
        <v>2082</v>
      </c>
      <c r="G1335" s="95" t="s">
        <v>31</v>
      </c>
      <c r="H1335" s="95" t="s">
        <v>2424</v>
      </c>
      <c r="I1335" s="95" t="s">
        <v>2425</v>
      </c>
      <c r="J1335" s="95" t="s">
        <v>1884</v>
      </c>
      <c r="K1335" s="95" t="s">
        <v>1885</v>
      </c>
      <c r="L1335" s="96">
        <v>34313.79</v>
      </c>
      <c r="M1335" s="95" t="s">
        <v>1886</v>
      </c>
      <c r="N1335" s="95" t="s">
        <v>31</v>
      </c>
      <c r="O1335" s="95" t="s">
        <v>31</v>
      </c>
      <c r="P1335" s="95" t="s">
        <v>2083</v>
      </c>
      <c r="Q1335" s="95" t="s">
        <v>31</v>
      </c>
      <c r="R1335" s="95" t="s">
        <v>2434</v>
      </c>
      <c r="S1335" s="93">
        <v>41121</v>
      </c>
      <c r="T1335" s="93">
        <v>41121</v>
      </c>
      <c r="U1335" s="95" t="s">
        <v>2428</v>
      </c>
      <c r="V1335" s="95" t="s">
        <v>31</v>
      </c>
    </row>
    <row r="1336" spans="1:22" ht="15.75" x14ac:dyDescent="0.3">
      <c r="A1336" s="95" t="s">
        <v>370</v>
      </c>
      <c r="B1336" s="95" t="s">
        <v>2032</v>
      </c>
      <c r="C1336" s="95" t="s">
        <v>1879</v>
      </c>
      <c r="D1336" s="95" t="s">
        <v>1880</v>
      </c>
      <c r="E1336" s="95" t="s">
        <v>2038</v>
      </c>
      <c r="F1336" s="95" t="s">
        <v>2082</v>
      </c>
      <c r="G1336" s="95" t="s">
        <v>31</v>
      </c>
      <c r="H1336" s="95" t="s">
        <v>2424</v>
      </c>
      <c r="I1336" s="95" t="s">
        <v>2425</v>
      </c>
      <c r="J1336" s="95" t="s">
        <v>1884</v>
      </c>
      <c r="K1336" s="95" t="s">
        <v>1885</v>
      </c>
      <c r="L1336" s="96">
        <v>2007.15</v>
      </c>
      <c r="M1336" s="95" t="s">
        <v>1886</v>
      </c>
      <c r="N1336" s="95" t="s">
        <v>31</v>
      </c>
      <c r="O1336" s="95" t="s">
        <v>31</v>
      </c>
      <c r="P1336" s="95" t="s">
        <v>2083</v>
      </c>
      <c r="Q1336" s="95" t="s">
        <v>31</v>
      </c>
      <c r="R1336" s="95" t="s">
        <v>2434</v>
      </c>
      <c r="S1336" s="93">
        <v>42004</v>
      </c>
      <c r="T1336" s="93">
        <v>42004</v>
      </c>
      <c r="U1336" s="95" t="s">
        <v>2428</v>
      </c>
      <c r="V1336" s="95" t="s">
        <v>31</v>
      </c>
    </row>
    <row r="1337" spans="1:22" ht="15.75" x14ac:dyDescent="0.3">
      <c r="A1337" s="95" t="s">
        <v>370</v>
      </c>
      <c r="B1337" s="95" t="s">
        <v>2032</v>
      </c>
      <c r="C1337" s="95" t="s">
        <v>1879</v>
      </c>
      <c r="D1337" s="95" t="s">
        <v>1880</v>
      </c>
      <c r="E1337" s="95" t="s">
        <v>2038</v>
      </c>
      <c r="F1337" s="95" t="s">
        <v>2051</v>
      </c>
      <c r="G1337" s="95" t="s">
        <v>31</v>
      </c>
      <c r="H1337" s="95" t="s">
        <v>2424</v>
      </c>
      <c r="I1337" s="95" t="s">
        <v>2425</v>
      </c>
      <c r="J1337" s="95" t="s">
        <v>1884</v>
      </c>
      <c r="K1337" s="95" t="s">
        <v>1885</v>
      </c>
      <c r="L1337" s="96">
        <v>60909.72</v>
      </c>
      <c r="M1337" s="95" t="s">
        <v>1886</v>
      </c>
      <c r="N1337" s="95" t="s">
        <v>31</v>
      </c>
      <c r="O1337" s="95" t="s">
        <v>31</v>
      </c>
      <c r="P1337" s="95" t="s">
        <v>2052</v>
      </c>
      <c r="Q1337" s="95" t="s">
        <v>31</v>
      </c>
      <c r="R1337" s="95" t="s">
        <v>2435</v>
      </c>
      <c r="S1337" s="93">
        <v>41121</v>
      </c>
      <c r="T1337" s="93">
        <v>41121</v>
      </c>
      <c r="U1337" s="95" t="s">
        <v>2428</v>
      </c>
      <c r="V1337" s="95" t="s">
        <v>31</v>
      </c>
    </row>
    <row r="1338" spans="1:22" ht="15.75" x14ac:dyDescent="0.3">
      <c r="A1338" s="95" t="s">
        <v>370</v>
      </c>
      <c r="B1338" s="95" t="s">
        <v>2032</v>
      </c>
      <c r="C1338" s="95" t="s">
        <v>1879</v>
      </c>
      <c r="D1338" s="95" t="s">
        <v>1880</v>
      </c>
      <c r="E1338" s="95" t="s">
        <v>2038</v>
      </c>
      <c r="F1338" s="95" t="s">
        <v>2051</v>
      </c>
      <c r="G1338" s="95" t="s">
        <v>31</v>
      </c>
      <c r="H1338" s="95" t="s">
        <v>2424</v>
      </c>
      <c r="I1338" s="95" t="s">
        <v>2425</v>
      </c>
      <c r="J1338" s="95" t="s">
        <v>1884</v>
      </c>
      <c r="K1338" s="95" t="s">
        <v>1885</v>
      </c>
      <c r="L1338" s="96">
        <v>3562.87</v>
      </c>
      <c r="M1338" s="95" t="s">
        <v>1886</v>
      </c>
      <c r="N1338" s="95" t="s">
        <v>31</v>
      </c>
      <c r="O1338" s="95" t="s">
        <v>31</v>
      </c>
      <c r="P1338" s="95" t="s">
        <v>2052</v>
      </c>
      <c r="Q1338" s="95" t="s">
        <v>31</v>
      </c>
      <c r="R1338" s="95" t="s">
        <v>2435</v>
      </c>
      <c r="S1338" s="93">
        <v>42004</v>
      </c>
      <c r="T1338" s="93">
        <v>42004</v>
      </c>
      <c r="U1338" s="95" t="s">
        <v>2428</v>
      </c>
      <c r="V1338" s="95" t="s">
        <v>31</v>
      </c>
    </row>
    <row r="1339" spans="1:22" ht="15.75" x14ac:dyDescent="0.3">
      <c r="A1339" s="95" t="s">
        <v>370</v>
      </c>
      <c r="B1339" s="95" t="s">
        <v>2032</v>
      </c>
      <c r="C1339" s="95" t="s">
        <v>1879</v>
      </c>
      <c r="D1339" s="95" t="s">
        <v>1880</v>
      </c>
      <c r="E1339" s="95" t="s">
        <v>2038</v>
      </c>
      <c r="F1339" s="95" t="s">
        <v>2039</v>
      </c>
      <c r="G1339" s="95" t="s">
        <v>31</v>
      </c>
      <c r="H1339" s="95" t="s">
        <v>2424</v>
      </c>
      <c r="I1339" s="95" t="s">
        <v>2425</v>
      </c>
      <c r="J1339" s="95" t="s">
        <v>1884</v>
      </c>
      <c r="K1339" s="95" t="s">
        <v>1885</v>
      </c>
      <c r="L1339" s="96">
        <v>5331212.75</v>
      </c>
      <c r="M1339" s="95" t="s">
        <v>1886</v>
      </c>
      <c r="N1339" s="95" t="s">
        <v>2436</v>
      </c>
      <c r="O1339" s="95" t="s">
        <v>31</v>
      </c>
      <c r="P1339" s="95" t="s">
        <v>2041</v>
      </c>
      <c r="Q1339" s="95" t="s">
        <v>31</v>
      </c>
      <c r="R1339" s="95" t="s">
        <v>2437</v>
      </c>
      <c r="S1339" s="93">
        <v>41121</v>
      </c>
      <c r="T1339" s="93">
        <v>41121</v>
      </c>
      <c r="U1339" s="95" t="s">
        <v>2428</v>
      </c>
      <c r="V1339" s="95" t="s">
        <v>31</v>
      </c>
    </row>
    <row r="1340" spans="1:22" ht="15.75" x14ac:dyDescent="0.3">
      <c r="A1340" s="95" t="s">
        <v>370</v>
      </c>
      <c r="B1340" s="95" t="s">
        <v>2032</v>
      </c>
      <c r="C1340" s="95" t="s">
        <v>1879</v>
      </c>
      <c r="D1340" s="95" t="s">
        <v>1880</v>
      </c>
      <c r="E1340" s="95" t="s">
        <v>2038</v>
      </c>
      <c r="F1340" s="95" t="s">
        <v>2039</v>
      </c>
      <c r="G1340" s="95" t="s">
        <v>31</v>
      </c>
      <c r="H1340" s="95" t="s">
        <v>2424</v>
      </c>
      <c r="I1340" s="95" t="s">
        <v>2425</v>
      </c>
      <c r="J1340" s="95" t="s">
        <v>1884</v>
      </c>
      <c r="K1340" s="95" t="s">
        <v>1885</v>
      </c>
      <c r="L1340" s="96">
        <v>0.08</v>
      </c>
      <c r="M1340" s="95" t="s">
        <v>1886</v>
      </c>
      <c r="N1340" s="95" t="s">
        <v>2436</v>
      </c>
      <c r="O1340" s="95" t="s">
        <v>31</v>
      </c>
      <c r="P1340" s="95" t="s">
        <v>2041</v>
      </c>
      <c r="Q1340" s="95" t="s">
        <v>31</v>
      </c>
      <c r="R1340" s="95" t="s">
        <v>2437</v>
      </c>
      <c r="S1340" s="93">
        <v>41305</v>
      </c>
      <c r="T1340" s="93">
        <v>41305</v>
      </c>
      <c r="U1340" s="95" t="s">
        <v>2428</v>
      </c>
      <c r="V1340" s="95" t="s">
        <v>31</v>
      </c>
    </row>
    <row r="1341" spans="1:22" ht="15.75" x14ac:dyDescent="0.3">
      <c r="A1341" s="95" t="s">
        <v>370</v>
      </c>
      <c r="B1341" s="95" t="s">
        <v>2032</v>
      </c>
      <c r="C1341" s="95" t="s">
        <v>1879</v>
      </c>
      <c r="D1341" s="95" t="s">
        <v>1880</v>
      </c>
      <c r="E1341" s="95" t="s">
        <v>2038</v>
      </c>
      <c r="F1341" s="95" t="s">
        <v>2039</v>
      </c>
      <c r="G1341" s="95" t="s">
        <v>31</v>
      </c>
      <c r="H1341" s="95" t="s">
        <v>2424</v>
      </c>
      <c r="I1341" s="95" t="s">
        <v>2425</v>
      </c>
      <c r="J1341" s="95" t="s">
        <v>1884</v>
      </c>
      <c r="K1341" s="95" t="s">
        <v>1885</v>
      </c>
      <c r="L1341" s="96">
        <v>311844.57</v>
      </c>
      <c r="M1341" s="95" t="s">
        <v>1886</v>
      </c>
      <c r="N1341" s="95" t="s">
        <v>2436</v>
      </c>
      <c r="O1341" s="95" t="s">
        <v>31</v>
      </c>
      <c r="P1341" s="95" t="s">
        <v>2041</v>
      </c>
      <c r="Q1341" s="95" t="s">
        <v>31</v>
      </c>
      <c r="R1341" s="95" t="s">
        <v>2437</v>
      </c>
      <c r="S1341" s="93">
        <v>42004</v>
      </c>
      <c r="T1341" s="93">
        <v>42004</v>
      </c>
      <c r="U1341" s="95" t="s">
        <v>2428</v>
      </c>
      <c r="V1341" s="95" t="s">
        <v>31</v>
      </c>
    </row>
    <row r="1342" spans="1:22" ht="15.75" x14ac:dyDescent="0.3">
      <c r="A1342" s="95" t="s">
        <v>370</v>
      </c>
      <c r="B1342" s="95" t="s">
        <v>2032</v>
      </c>
      <c r="C1342" s="95" t="s">
        <v>1879</v>
      </c>
      <c r="D1342" s="95" t="s">
        <v>1880</v>
      </c>
      <c r="E1342" s="95" t="s">
        <v>2038</v>
      </c>
      <c r="F1342" s="95" t="s">
        <v>2438</v>
      </c>
      <c r="G1342" s="95" t="s">
        <v>31</v>
      </c>
      <c r="H1342" s="95" t="s">
        <v>2424</v>
      </c>
      <c r="I1342" s="95" t="s">
        <v>2425</v>
      </c>
      <c r="J1342" s="95" t="s">
        <v>1884</v>
      </c>
      <c r="K1342" s="95" t="s">
        <v>1885</v>
      </c>
      <c r="L1342" s="96">
        <v>235921.82</v>
      </c>
      <c r="M1342" s="95" t="s">
        <v>1886</v>
      </c>
      <c r="N1342" s="95" t="s">
        <v>31</v>
      </c>
      <c r="O1342" s="95" t="s">
        <v>31</v>
      </c>
      <c r="P1342" s="95" t="s">
        <v>2439</v>
      </c>
      <c r="Q1342" s="95" t="s">
        <v>31</v>
      </c>
      <c r="R1342" s="95" t="s">
        <v>2440</v>
      </c>
      <c r="S1342" s="93">
        <v>41121</v>
      </c>
      <c r="T1342" s="93">
        <v>41121</v>
      </c>
      <c r="U1342" s="95" t="s">
        <v>2428</v>
      </c>
      <c r="V1342" s="95" t="s">
        <v>31</v>
      </c>
    </row>
    <row r="1343" spans="1:22" ht="15.75" x14ac:dyDescent="0.3">
      <c r="A1343" s="95" t="s">
        <v>370</v>
      </c>
      <c r="B1343" s="95" t="s">
        <v>2032</v>
      </c>
      <c r="C1343" s="95" t="s">
        <v>1879</v>
      </c>
      <c r="D1343" s="95" t="s">
        <v>1880</v>
      </c>
      <c r="E1343" s="95" t="s">
        <v>2038</v>
      </c>
      <c r="F1343" s="95" t="s">
        <v>2438</v>
      </c>
      <c r="G1343" s="95" t="s">
        <v>31</v>
      </c>
      <c r="H1343" s="95" t="s">
        <v>2424</v>
      </c>
      <c r="I1343" s="95" t="s">
        <v>2425</v>
      </c>
      <c r="J1343" s="95" t="s">
        <v>1884</v>
      </c>
      <c r="K1343" s="95" t="s">
        <v>1885</v>
      </c>
      <c r="L1343" s="96">
        <v>13800.03</v>
      </c>
      <c r="M1343" s="95" t="s">
        <v>1886</v>
      </c>
      <c r="N1343" s="95" t="s">
        <v>31</v>
      </c>
      <c r="O1343" s="95" t="s">
        <v>31</v>
      </c>
      <c r="P1343" s="95" t="s">
        <v>2439</v>
      </c>
      <c r="Q1343" s="95" t="s">
        <v>31</v>
      </c>
      <c r="R1343" s="95" t="s">
        <v>2440</v>
      </c>
      <c r="S1343" s="93">
        <v>42004</v>
      </c>
      <c r="T1343" s="93">
        <v>42004</v>
      </c>
      <c r="U1343" s="95" t="s">
        <v>2428</v>
      </c>
      <c r="V1343" s="95" t="s">
        <v>31</v>
      </c>
    </row>
    <row r="1344" spans="1:22" ht="15.75" x14ac:dyDescent="0.3">
      <c r="A1344" s="95" t="s">
        <v>370</v>
      </c>
      <c r="B1344" s="95" t="s">
        <v>2032</v>
      </c>
      <c r="C1344" s="95" t="s">
        <v>1879</v>
      </c>
      <c r="D1344" s="95" t="s">
        <v>1880</v>
      </c>
      <c r="E1344" s="95" t="s">
        <v>1881</v>
      </c>
      <c r="F1344" s="95" t="s">
        <v>1882</v>
      </c>
      <c r="G1344" s="95" t="s">
        <v>31</v>
      </c>
      <c r="H1344" s="95" t="s">
        <v>2424</v>
      </c>
      <c r="I1344" s="95" t="s">
        <v>2425</v>
      </c>
      <c r="J1344" s="95" t="s">
        <v>1884</v>
      </c>
      <c r="K1344" s="95" t="s">
        <v>1885</v>
      </c>
      <c r="L1344" s="96">
        <v>129952.73</v>
      </c>
      <c r="M1344" s="95" t="s">
        <v>1886</v>
      </c>
      <c r="N1344" s="95" t="s">
        <v>31</v>
      </c>
      <c r="O1344" s="95" t="s">
        <v>31</v>
      </c>
      <c r="P1344" s="95" t="s">
        <v>1887</v>
      </c>
      <c r="Q1344" s="95" t="s">
        <v>31</v>
      </c>
      <c r="R1344" s="95" t="s">
        <v>2441</v>
      </c>
      <c r="S1344" s="93">
        <v>41121</v>
      </c>
      <c r="T1344" s="93">
        <v>41121</v>
      </c>
      <c r="U1344" s="95" t="s">
        <v>2428</v>
      </c>
      <c r="V1344" s="95" t="s">
        <v>31</v>
      </c>
    </row>
    <row r="1345" spans="1:22" ht="15.75" x14ac:dyDescent="0.3">
      <c r="A1345" s="95" t="s">
        <v>370</v>
      </c>
      <c r="B1345" s="95" t="s">
        <v>2032</v>
      </c>
      <c r="C1345" s="95" t="s">
        <v>1879</v>
      </c>
      <c r="D1345" s="95" t="s">
        <v>1880</v>
      </c>
      <c r="E1345" s="95" t="s">
        <v>1881</v>
      </c>
      <c r="F1345" s="95" t="s">
        <v>1882</v>
      </c>
      <c r="G1345" s="95" t="s">
        <v>31</v>
      </c>
      <c r="H1345" s="95" t="s">
        <v>2424</v>
      </c>
      <c r="I1345" s="95" t="s">
        <v>2425</v>
      </c>
      <c r="J1345" s="95" t="s">
        <v>1884</v>
      </c>
      <c r="K1345" s="95" t="s">
        <v>1885</v>
      </c>
      <c r="L1345" s="96">
        <v>7601.48</v>
      </c>
      <c r="M1345" s="95" t="s">
        <v>1886</v>
      </c>
      <c r="N1345" s="95" t="s">
        <v>31</v>
      </c>
      <c r="O1345" s="95" t="s">
        <v>31</v>
      </c>
      <c r="P1345" s="95" t="s">
        <v>1887</v>
      </c>
      <c r="Q1345" s="95" t="s">
        <v>31</v>
      </c>
      <c r="R1345" s="95" t="s">
        <v>2441</v>
      </c>
      <c r="S1345" s="93">
        <v>42004</v>
      </c>
      <c r="T1345" s="93">
        <v>42004</v>
      </c>
      <c r="U1345" s="95" t="s">
        <v>2428</v>
      </c>
      <c r="V1345" s="95" t="s">
        <v>31</v>
      </c>
    </row>
    <row r="1346" spans="1:22" ht="15.75" x14ac:dyDescent="0.3">
      <c r="A1346" s="95" t="s">
        <v>370</v>
      </c>
      <c r="B1346" s="95" t="s">
        <v>2032</v>
      </c>
      <c r="C1346" s="95" t="s">
        <v>1904</v>
      </c>
      <c r="D1346" s="95" t="s">
        <v>1905</v>
      </c>
      <c r="E1346" s="95" t="s">
        <v>2033</v>
      </c>
      <c r="F1346" s="95" t="s">
        <v>2442</v>
      </c>
      <c r="G1346" s="95" t="s">
        <v>31</v>
      </c>
      <c r="H1346" s="95" t="s">
        <v>2443</v>
      </c>
      <c r="I1346" s="95" t="s">
        <v>2444</v>
      </c>
      <c r="J1346" s="95" t="s">
        <v>1884</v>
      </c>
      <c r="K1346" s="95" t="s">
        <v>1885</v>
      </c>
      <c r="L1346" s="96">
        <v>1244086.74</v>
      </c>
      <c r="M1346" s="95" t="s">
        <v>2002</v>
      </c>
      <c r="N1346" s="95" t="s">
        <v>31</v>
      </c>
      <c r="O1346" s="95" t="s">
        <v>31</v>
      </c>
      <c r="P1346" s="95" t="s">
        <v>2445</v>
      </c>
      <c r="Q1346" s="95" t="s">
        <v>31</v>
      </c>
      <c r="R1346" s="95" t="s">
        <v>2446</v>
      </c>
      <c r="S1346" s="93">
        <v>37560</v>
      </c>
      <c r="T1346" s="93">
        <v>37560</v>
      </c>
      <c r="U1346" s="95" t="s">
        <v>2447</v>
      </c>
      <c r="V1346" s="95" t="s">
        <v>31</v>
      </c>
    </row>
    <row r="1347" spans="1:22" ht="15.75" x14ac:dyDescent="0.3">
      <c r="A1347" s="95" t="s">
        <v>370</v>
      </c>
      <c r="B1347" s="95" t="s">
        <v>2032</v>
      </c>
      <c r="C1347" s="95" t="s">
        <v>1904</v>
      </c>
      <c r="D1347" s="95" t="s">
        <v>1905</v>
      </c>
      <c r="E1347" s="95" t="s">
        <v>2033</v>
      </c>
      <c r="F1347" s="95" t="s">
        <v>2442</v>
      </c>
      <c r="G1347" s="95" t="s">
        <v>31</v>
      </c>
      <c r="H1347" s="95" t="s">
        <v>2443</v>
      </c>
      <c r="I1347" s="95" t="s">
        <v>2444</v>
      </c>
      <c r="J1347" s="95" t="s">
        <v>1884</v>
      </c>
      <c r="K1347" s="95" t="s">
        <v>1885</v>
      </c>
      <c r="L1347" s="96">
        <v>4519.3500000000004</v>
      </c>
      <c r="M1347" s="95" t="s">
        <v>2002</v>
      </c>
      <c r="N1347" s="95" t="s">
        <v>31</v>
      </c>
      <c r="O1347" s="95" t="s">
        <v>31</v>
      </c>
      <c r="P1347" s="95" t="s">
        <v>2445</v>
      </c>
      <c r="Q1347" s="95" t="s">
        <v>31</v>
      </c>
      <c r="R1347" s="95" t="s">
        <v>2446</v>
      </c>
      <c r="S1347" s="93">
        <v>37590</v>
      </c>
      <c r="T1347" s="93">
        <v>37590</v>
      </c>
      <c r="U1347" s="95" t="s">
        <v>2447</v>
      </c>
      <c r="V1347" s="95" t="s">
        <v>31</v>
      </c>
    </row>
    <row r="1348" spans="1:22" ht="15.75" x14ac:dyDescent="0.3">
      <c r="A1348" s="95" t="s">
        <v>370</v>
      </c>
      <c r="B1348" s="95" t="s">
        <v>2032</v>
      </c>
      <c r="C1348" s="95" t="s">
        <v>1904</v>
      </c>
      <c r="D1348" s="95" t="s">
        <v>1905</v>
      </c>
      <c r="E1348" s="95" t="s">
        <v>2033</v>
      </c>
      <c r="F1348" s="95" t="s">
        <v>2442</v>
      </c>
      <c r="G1348" s="95" t="s">
        <v>31</v>
      </c>
      <c r="H1348" s="95" t="s">
        <v>2443</v>
      </c>
      <c r="I1348" s="95" t="s">
        <v>2444</v>
      </c>
      <c r="J1348" s="95" t="s">
        <v>1884</v>
      </c>
      <c r="K1348" s="95" t="s">
        <v>1885</v>
      </c>
      <c r="L1348" s="96">
        <v>8602.11</v>
      </c>
      <c r="M1348" s="95" t="s">
        <v>2002</v>
      </c>
      <c r="N1348" s="95" t="s">
        <v>31</v>
      </c>
      <c r="O1348" s="95" t="s">
        <v>31</v>
      </c>
      <c r="P1348" s="95" t="s">
        <v>2445</v>
      </c>
      <c r="Q1348" s="95" t="s">
        <v>31</v>
      </c>
      <c r="R1348" s="95" t="s">
        <v>2446</v>
      </c>
      <c r="S1348" s="93">
        <v>37621</v>
      </c>
      <c r="T1348" s="93">
        <v>37621</v>
      </c>
      <c r="U1348" s="95" t="s">
        <v>2447</v>
      </c>
      <c r="V1348" s="95" t="s">
        <v>31</v>
      </c>
    </row>
    <row r="1349" spans="1:22" ht="15.75" x14ac:dyDescent="0.3">
      <c r="A1349" s="95" t="s">
        <v>370</v>
      </c>
      <c r="B1349" s="95" t="s">
        <v>2032</v>
      </c>
      <c r="C1349" s="95" t="s">
        <v>1904</v>
      </c>
      <c r="D1349" s="95" t="s">
        <v>1905</v>
      </c>
      <c r="E1349" s="95" t="s">
        <v>2033</v>
      </c>
      <c r="F1349" s="95" t="s">
        <v>2442</v>
      </c>
      <c r="G1349" s="95" t="s">
        <v>31</v>
      </c>
      <c r="H1349" s="95" t="s">
        <v>2443</v>
      </c>
      <c r="I1349" s="95" t="s">
        <v>2444</v>
      </c>
      <c r="J1349" s="95" t="s">
        <v>1884</v>
      </c>
      <c r="K1349" s="95" t="s">
        <v>1885</v>
      </c>
      <c r="L1349" s="96">
        <v>331.03</v>
      </c>
      <c r="M1349" s="95" t="s">
        <v>2002</v>
      </c>
      <c r="N1349" s="95" t="s">
        <v>31</v>
      </c>
      <c r="O1349" s="95" t="s">
        <v>31</v>
      </c>
      <c r="P1349" s="95" t="s">
        <v>2445</v>
      </c>
      <c r="Q1349" s="95" t="s">
        <v>31</v>
      </c>
      <c r="R1349" s="95" t="s">
        <v>2446</v>
      </c>
      <c r="S1349" s="93">
        <v>37652</v>
      </c>
      <c r="T1349" s="93">
        <v>37652</v>
      </c>
      <c r="U1349" s="95" t="s">
        <v>2447</v>
      </c>
      <c r="V1349" s="95" t="s">
        <v>31</v>
      </c>
    </row>
    <row r="1350" spans="1:22" ht="15.75" x14ac:dyDescent="0.3">
      <c r="A1350" s="95" t="s">
        <v>370</v>
      </c>
      <c r="B1350" s="95" t="s">
        <v>2032</v>
      </c>
      <c r="C1350" s="95" t="s">
        <v>1904</v>
      </c>
      <c r="D1350" s="95" t="s">
        <v>1905</v>
      </c>
      <c r="E1350" s="95" t="s">
        <v>2033</v>
      </c>
      <c r="F1350" s="95" t="s">
        <v>2442</v>
      </c>
      <c r="G1350" s="95" t="s">
        <v>31</v>
      </c>
      <c r="H1350" s="95" t="s">
        <v>2443</v>
      </c>
      <c r="I1350" s="95" t="s">
        <v>2444</v>
      </c>
      <c r="J1350" s="95" t="s">
        <v>1884</v>
      </c>
      <c r="K1350" s="95" t="s">
        <v>1885</v>
      </c>
      <c r="L1350" s="96">
        <v>278.37</v>
      </c>
      <c r="M1350" s="95" t="s">
        <v>2002</v>
      </c>
      <c r="N1350" s="95" t="s">
        <v>31</v>
      </c>
      <c r="O1350" s="95" t="s">
        <v>31</v>
      </c>
      <c r="P1350" s="95" t="s">
        <v>2445</v>
      </c>
      <c r="Q1350" s="95" t="s">
        <v>31</v>
      </c>
      <c r="R1350" s="95" t="s">
        <v>2446</v>
      </c>
      <c r="S1350" s="93">
        <v>37680</v>
      </c>
      <c r="T1350" s="93">
        <v>37680</v>
      </c>
      <c r="U1350" s="95" t="s">
        <v>2447</v>
      </c>
      <c r="V1350" s="95" t="s">
        <v>31</v>
      </c>
    </row>
    <row r="1351" spans="1:22" ht="15.75" x14ac:dyDescent="0.3">
      <c r="A1351" s="95" t="s">
        <v>370</v>
      </c>
      <c r="B1351" s="95" t="s">
        <v>2032</v>
      </c>
      <c r="C1351" s="95" t="s">
        <v>1904</v>
      </c>
      <c r="D1351" s="95" t="s">
        <v>1905</v>
      </c>
      <c r="E1351" s="95" t="s">
        <v>2033</v>
      </c>
      <c r="F1351" s="95" t="s">
        <v>2442</v>
      </c>
      <c r="G1351" s="95" t="s">
        <v>31</v>
      </c>
      <c r="H1351" s="95" t="s">
        <v>2443</v>
      </c>
      <c r="I1351" s="95" t="s">
        <v>2444</v>
      </c>
      <c r="J1351" s="95" t="s">
        <v>1884</v>
      </c>
      <c r="K1351" s="95" t="s">
        <v>1885</v>
      </c>
      <c r="L1351" s="96">
        <v>52.81</v>
      </c>
      <c r="M1351" s="95" t="s">
        <v>2002</v>
      </c>
      <c r="N1351" s="95" t="s">
        <v>31</v>
      </c>
      <c r="O1351" s="95" t="s">
        <v>31</v>
      </c>
      <c r="P1351" s="95" t="s">
        <v>2445</v>
      </c>
      <c r="Q1351" s="95" t="s">
        <v>31</v>
      </c>
      <c r="R1351" s="95" t="s">
        <v>2446</v>
      </c>
      <c r="S1351" s="93">
        <v>37711</v>
      </c>
      <c r="T1351" s="93">
        <v>37711</v>
      </c>
      <c r="U1351" s="95" t="s">
        <v>2447</v>
      </c>
      <c r="V1351" s="95" t="s">
        <v>31</v>
      </c>
    </row>
    <row r="1352" spans="1:22" ht="15.75" x14ac:dyDescent="0.3">
      <c r="A1352" s="95" t="s">
        <v>370</v>
      </c>
      <c r="B1352" s="95" t="s">
        <v>2032</v>
      </c>
      <c r="C1352" s="95" t="s">
        <v>1904</v>
      </c>
      <c r="D1352" s="95" t="s">
        <v>1905</v>
      </c>
      <c r="E1352" s="95" t="s">
        <v>2033</v>
      </c>
      <c r="F1352" s="95" t="s">
        <v>2442</v>
      </c>
      <c r="G1352" s="95" t="s">
        <v>31</v>
      </c>
      <c r="H1352" s="95" t="s">
        <v>2443</v>
      </c>
      <c r="I1352" s="95" t="s">
        <v>2444</v>
      </c>
      <c r="J1352" s="95" t="s">
        <v>1884</v>
      </c>
      <c r="K1352" s="95" t="s">
        <v>1885</v>
      </c>
      <c r="L1352" s="96">
        <v>1857.66</v>
      </c>
      <c r="M1352" s="95" t="s">
        <v>2002</v>
      </c>
      <c r="N1352" s="95" t="s">
        <v>31</v>
      </c>
      <c r="O1352" s="95" t="s">
        <v>31</v>
      </c>
      <c r="P1352" s="95" t="s">
        <v>2445</v>
      </c>
      <c r="Q1352" s="95" t="s">
        <v>31</v>
      </c>
      <c r="R1352" s="95" t="s">
        <v>2446</v>
      </c>
      <c r="S1352" s="93">
        <v>37741</v>
      </c>
      <c r="T1352" s="93">
        <v>37741</v>
      </c>
      <c r="U1352" s="95" t="s">
        <v>2447</v>
      </c>
      <c r="V1352" s="95" t="s">
        <v>31</v>
      </c>
    </row>
    <row r="1353" spans="1:22" ht="15.75" x14ac:dyDescent="0.3">
      <c r="A1353" s="95" t="s">
        <v>370</v>
      </c>
      <c r="B1353" s="95" t="s">
        <v>2032</v>
      </c>
      <c r="C1353" s="95" t="s">
        <v>1904</v>
      </c>
      <c r="D1353" s="95" t="s">
        <v>1905</v>
      </c>
      <c r="E1353" s="95" t="s">
        <v>2033</v>
      </c>
      <c r="F1353" s="95" t="s">
        <v>2442</v>
      </c>
      <c r="G1353" s="95" t="s">
        <v>31</v>
      </c>
      <c r="H1353" s="95" t="s">
        <v>2443</v>
      </c>
      <c r="I1353" s="95" t="s">
        <v>2444</v>
      </c>
      <c r="J1353" s="95" t="s">
        <v>1884</v>
      </c>
      <c r="K1353" s="95" t="s">
        <v>1885</v>
      </c>
      <c r="L1353" s="96">
        <v>265.88</v>
      </c>
      <c r="M1353" s="95" t="s">
        <v>2002</v>
      </c>
      <c r="N1353" s="95" t="s">
        <v>31</v>
      </c>
      <c r="O1353" s="95" t="s">
        <v>31</v>
      </c>
      <c r="P1353" s="95" t="s">
        <v>2445</v>
      </c>
      <c r="Q1353" s="95" t="s">
        <v>31</v>
      </c>
      <c r="R1353" s="95" t="s">
        <v>2446</v>
      </c>
      <c r="S1353" s="93">
        <v>37772</v>
      </c>
      <c r="T1353" s="93">
        <v>37772</v>
      </c>
      <c r="U1353" s="95" t="s">
        <v>2447</v>
      </c>
      <c r="V1353" s="95" t="s">
        <v>31</v>
      </c>
    </row>
    <row r="1354" spans="1:22" ht="15.75" x14ac:dyDescent="0.3">
      <c r="A1354" s="95" t="s">
        <v>370</v>
      </c>
      <c r="B1354" s="95" t="s">
        <v>2032</v>
      </c>
      <c r="C1354" s="95" t="s">
        <v>1904</v>
      </c>
      <c r="D1354" s="95" t="s">
        <v>1905</v>
      </c>
      <c r="E1354" s="95" t="s">
        <v>2033</v>
      </c>
      <c r="F1354" s="95" t="s">
        <v>2442</v>
      </c>
      <c r="G1354" s="95" t="s">
        <v>31</v>
      </c>
      <c r="H1354" s="95" t="s">
        <v>2443</v>
      </c>
      <c r="I1354" s="95" t="s">
        <v>2444</v>
      </c>
      <c r="J1354" s="95" t="s">
        <v>1884</v>
      </c>
      <c r="K1354" s="95" t="s">
        <v>1885</v>
      </c>
      <c r="L1354" s="96">
        <v>4157.4799999999996</v>
      </c>
      <c r="M1354" s="95" t="s">
        <v>2002</v>
      </c>
      <c r="N1354" s="95" t="s">
        <v>31</v>
      </c>
      <c r="O1354" s="95" t="s">
        <v>31</v>
      </c>
      <c r="P1354" s="95" t="s">
        <v>2445</v>
      </c>
      <c r="Q1354" s="95" t="s">
        <v>31</v>
      </c>
      <c r="R1354" s="95" t="s">
        <v>2446</v>
      </c>
      <c r="S1354" s="93">
        <v>37802</v>
      </c>
      <c r="T1354" s="93">
        <v>37802</v>
      </c>
      <c r="U1354" s="95" t="s">
        <v>2447</v>
      </c>
      <c r="V1354" s="95" t="s">
        <v>31</v>
      </c>
    </row>
    <row r="1355" spans="1:22" ht="15.75" x14ac:dyDescent="0.3">
      <c r="A1355" s="95" t="s">
        <v>370</v>
      </c>
      <c r="B1355" s="95" t="s">
        <v>2032</v>
      </c>
      <c r="C1355" s="95" t="s">
        <v>1904</v>
      </c>
      <c r="D1355" s="95" t="s">
        <v>1905</v>
      </c>
      <c r="E1355" s="95" t="s">
        <v>2033</v>
      </c>
      <c r="F1355" s="95" t="s">
        <v>2442</v>
      </c>
      <c r="G1355" s="95" t="s">
        <v>31</v>
      </c>
      <c r="H1355" s="95" t="s">
        <v>2443</v>
      </c>
      <c r="I1355" s="95" t="s">
        <v>2444</v>
      </c>
      <c r="J1355" s="95" t="s">
        <v>1884</v>
      </c>
      <c r="K1355" s="95" t="s">
        <v>1885</v>
      </c>
      <c r="L1355" s="96">
        <v>66.209999999999994</v>
      </c>
      <c r="M1355" s="95" t="s">
        <v>2002</v>
      </c>
      <c r="N1355" s="95" t="s">
        <v>31</v>
      </c>
      <c r="O1355" s="95" t="s">
        <v>31</v>
      </c>
      <c r="P1355" s="95" t="s">
        <v>2445</v>
      </c>
      <c r="Q1355" s="95" t="s">
        <v>31</v>
      </c>
      <c r="R1355" s="95" t="s">
        <v>2446</v>
      </c>
      <c r="S1355" s="93">
        <v>37833</v>
      </c>
      <c r="T1355" s="93">
        <v>37833</v>
      </c>
      <c r="U1355" s="95" t="s">
        <v>2447</v>
      </c>
      <c r="V1355" s="95" t="s">
        <v>31</v>
      </c>
    </row>
    <row r="1356" spans="1:22" ht="15.75" x14ac:dyDescent="0.3">
      <c r="A1356" s="95" t="s">
        <v>370</v>
      </c>
      <c r="B1356" s="95" t="s">
        <v>2032</v>
      </c>
      <c r="C1356" s="95" t="s">
        <v>1904</v>
      </c>
      <c r="D1356" s="95" t="s">
        <v>1905</v>
      </c>
      <c r="E1356" s="95" t="s">
        <v>2033</v>
      </c>
      <c r="F1356" s="95" t="s">
        <v>2442</v>
      </c>
      <c r="G1356" s="95" t="s">
        <v>31</v>
      </c>
      <c r="H1356" s="95" t="s">
        <v>2443</v>
      </c>
      <c r="I1356" s="95" t="s">
        <v>2444</v>
      </c>
      <c r="J1356" s="95" t="s">
        <v>1884</v>
      </c>
      <c r="K1356" s="95" t="s">
        <v>1885</v>
      </c>
      <c r="L1356" s="96">
        <v>474.22</v>
      </c>
      <c r="M1356" s="95" t="s">
        <v>2002</v>
      </c>
      <c r="N1356" s="95" t="s">
        <v>31</v>
      </c>
      <c r="O1356" s="95" t="s">
        <v>31</v>
      </c>
      <c r="P1356" s="95" t="s">
        <v>2445</v>
      </c>
      <c r="Q1356" s="95" t="s">
        <v>31</v>
      </c>
      <c r="R1356" s="95" t="s">
        <v>2446</v>
      </c>
      <c r="S1356" s="93">
        <v>37864</v>
      </c>
      <c r="T1356" s="93">
        <v>37864</v>
      </c>
      <c r="U1356" s="95" t="s">
        <v>2447</v>
      </c>
      <c r="V1356" s="95" t="s">
        <v>31</v>
      </c>
    </row>
    <row r="1357" spans="1:22" ht="15.75" x14ac:dyDescent="0.3">
      <c r="A1357" s="95" t="s">
        <v>370</v>
      </c>
      <c r="B1357" s="95" t="s">
        <v>2032</v>
      </c>
      <c r="C1357" s="95" t="s">
        <v>1904</v>
      </c>
      <c r="D1357" s="95" t="s">
        <v>1905</v>
      </c>
      <c r="E1357" s="95" t="s">
        <v>2033</v>
      </c>
      <c r="F1357" s="95" t="s">
        <v>2442</v>
      </c>
      <c r="G1357" s="95" t="s">
        <v>31</v>
      </c>
      <c r="H1357" s="95" t="s">
        <v>2443</v>
      </c>
      <c r="I1357" s="95" t="s">
        <v>2444</v>
      </c>
      <c r="J1357" s="95" t="s">
        <v>1884</v>
      </c>
      <c r="K1357" s="95" t="s">
        <v>1885</v>
      </c>
      <c r="L1357" s="96">
        <v>1328.48</v>
      </c>
      <c r="M1357" s="95" t="s">
        <v>2002</v>
      </c>
      <c r="N1357" s="95" t="s">
        <v>31</v>
      </c>
      <c r="O1357" s="95" t="s">
        <v>31</v>
      </c>
      <c r="P1357" s="95" t="s">
        <v>2445</v>
      </c>
      <c r="Q1357" s="95" t="s">
        <v>31</v>
      </c>
      <c r="R1357" s="95" t="s">
        <v>2446</v>
      </c>
      <c r="S1357" s="93">
        <v>37894</v>
      </c>
      <c r="T1357" s="93">
        <v>37894</v>
      </c>
      <c r="U1357" s="95" t="s">
        <v>2447</v>
      </c>
      <c r="V1357" s="95" t="s">
        <v>31</v>
      </c>
    </row>
    <row r="1358" spans="1:22" ht="15.75" x14ac:dyDescent="0.3">
      <c r="A1358" s="95" t="s">
        <v>370</v>
      </c>
      <c r="B1358" s="95" t="s">
        <v>2032</v>
      </c>
      <c r="C1358" s="95" t="s">
        <v>1904</v>
      </c>
      <c r="D1358" s="95" t="s">
        <v>1905</v>
      </c>
      <c r="E1358" s="95" t="s">
        <v>2033</v>
      </c>
      <c r="F1358" s="95" t="s">
        <v>2442</v>
      </c>
      <c r="G1358" s="95" t="s">
        <v>31</v>
      </c>
      <c r="H1358" s="95" t="s">
        <v>2443</v>
      </c>
      <c r="I1358" s="95" t="s">
        <v>2444</v>
      </c>
      <c r="J1358" s="95" t="s">
        <v>1884</v>
      </c>
      <c r="K1358" s="95" t="s">
        <v>1885</v>
      </c>
      <c r="L1358" s="96">
        <v>1354.14</v>
      </c>
      <c r="M1358" s="95" t="s">
        <v>2002</v>
      </c>
      <c r="N1358" s="95" t="s">
        <v>31</v>
      </c>
      <c r="O1358" s="95" t="s">
        <v>31</v>
      </c>
      <c r="P1358" s="95" t="s">
        <v>2445</v>
      </c>
      <c r="Q1358" s="95" t="s">
        <v>31</v>
      </c>
      <c r="R1358" s="95" t="s">
        <v>2446</v>
      </c>
      <c r="S1358" s="93">
        <v>37925</v>
      </c>
      <c r="T1358" s="93">
        <v>37925</v>
      </c>
      <c r="U1358" s="95" t="s">
        <v>2447</v>
      </c>
      <c r="V1358" s="95" t="s">
        <v>31</v>
      </c>
    </row>
    <row r="1359" spans="1:22" ht="15.75" x14ac:dyDescent="0.3">
      <c r="A1359" s="95" t="s">
        <v>370</v>
      </c>
      <c r="B1359" s="95" t="s">
        <v>2032</v>
      </c>
      <c r="C1359" s="95" t="s">
        <v>1904</v>
      </c>
      <c r="D1359" s="95" t="s">
        <v>1905</v>
      </c>
      <c r="E1359" s="95" t="s">
        <v>2033</v>
      </c>
      <c r="F1359" s="95" t="s">
        <v>2442</v>
      </c>
      <c r="G1359" s="95" t="s">
        <v>31</v>
      </c>
      <c r="H1359" s="95" t="s">
        <v>2443</v>
      </c>
      <c r="I1359" s="95" t="s">
        <v>2444</v>
      </c>
      <c r="J1359" s="95" t="s">
        <v>1884</v>
      </c>
      <c r="K1359" s="95" t="s">
        <v>1885</v>
      </c>
      <c r="L1359" s="96">
        <v>149.79</v>
      </c>
      <c r="M1359" s="95" t="s">
        <v>2002</v>
      </c>
      <c r="N1359" s="95" t="s">
        <v>31</v>
      </c>
      <c r="O1359" s="95" t="s">
        <v>31</v>
      </c>
      <c r="P1359" s="95" t="s">
        <v>2445</v>
      </c>
      <c r="Q1359" s="95" t="s">
        <v>31</v>
      </c>
      <c r="R1359" s="95" t="s">
        <v>2446</v>
      </c>
      <c r="S1359" s="93">
        <v>37955</v>
      </c>
      <c r="T1359" s="93">
        <v>37955</v>
      </c>
      <c r="U1359" s="95" t="s">
        <v>2447</v>
      </c>
      <c r="V1359" s="95" t="s">
        <v>31</v>
      </c>
    </row>
    <row r="1360" spans="1:22" ht="15.75" x14ac:dyDescent="0.3">
      <c r="A1360" s="95" t="s">
        <v>370</v>
      </c>
      <c r="B1360" s="95" t="s">
        <v>2032</v>
      </c>
      <c r="C1360" s="95" t="s">
        <v>1904</v>
      </c>
      <c r="D1360" s="95" t="s">
        <v>1905</v>
      </c>
      <c r="E1360" s="95" t="s">
        <v>2033</v>
      </c>
      <c r="F1360" s="95" t="s">
        <v>2442</v>
      </c>
      <c r="G1360" s="95" t="s">
        <v>31</v>
      </c>
      <c r="H1360" s="95" t="s">
        <v>2443</v>
      </c>
      <c r="I1360" s="95" t="s">
        <v>2444</v>
      </c>
      <c r="J1360" s="95" t="s">
        <v>1884</v>
      </c>
      <c r="K1360" s="95" t="s">
        <v>1885</v>
      </c>
      <c r="L1360" s="96">
        <v>351.19</v>
      </c>
      <c r="M1360" s="95" t="s">
        <v>2002</v>
      </c>
      <c r="N1360" s="95" t="s">
        <v>31</v>
      </c>
      <c r="O1360" s="95" t="s">
        <v>31</v>
      </c>
      <c r="P1360" s="95" t="s">
        <v>2445</v>
      </c>
      <c r="Q1360" s="95" t="s">
        <v>31</v>
      </c>
      <c r="R1360" s="95" t="s">
        <v>2446</v>
      </c>
      <c r="S1360" s="93">
        <v>37986</v>
      </c>
      <c r="T1360" s="93">
        <v>37986</v>
      </c>
      <c r="U1360" s="95" t="s">
        <v>2447</v>
      </c>
      <c r="V1360" s="95" t="s">
        <v>31</v>
      </c>
    </row>
    <row r="1361" spans="1:22" ht="15.75" x14ac:dyDescent="0.3">
      <c r="A1361" s="95" t="s">
        <v>370</v>
      </c>
      <c r="B1361" s="95" t="s">
        <v>2032</v>
      </c>
      <c r="C1361" s="95" t="s">
        <v>1904</v>
      </c>
      <c r="D1361" s="95" t="s">
        <v>1905</v>
      </c>
      <c r="E1361" s="95" t="s">
        <v>2033</v>
      </c>
      <c r="F1361" s="95" t="s">
        <v>2442</v>
      </c>
      <c r="G1361" s="95" t="s">
        <v>31</v>
      </c>
      <c r="H1361" s="95" t="s">
        <v>2443</v>
      </c>
      <c r="I1361" s="95" t="s">
        <v>2444</v>
      </c>
      <c r="J1361" s="95" t="s">
        <v>1884</v>
      </c>
      <c r="K1361" s="95" t="s">
        <v>1885</v>
      </c>
      <c r="L1361" s="96">
        <v>65.36</v>
      </c>
      <c r="M1361" s="95" t="s">
        <v>2002</v>
      </c>
      <c r="N1361" s="95" t="s">
        <v>31</v>
      </c>
      <c r="O1361" s="95" t="s">
        <v>31</v>
      </c>
      <c r="P1361" s="95" t="s">
        <v>2445</v>
      </c>
      <c r="Q1361" s="95" t="s">
        <v>31</v>
      </c>
      <c r="R1361" s="95" t="s">
        <v>2446</v>
      </c>
      <c r="S1361" s="93">
        <v>38291</v>
      </c>
      <c r="T1361" s="93">
        <v>38291</v>
      </c>
      <c r="U1361" s="95" t="s">
        <v>2447</v>
      </c>
      <c r="V1361" s="95" t="s">
        <v>31</v>
      </c>
    </row>
    <row r="1362" spans="1:22" ht="15.75" x14ac:dyDescent="0.3">
      <c r="A1362" s="95" t="s">
        <v>370</v>
      </c>
      <c r="B1362" s="95" t="s">
        <v>2032</v>
      </c>
      <c r="C1362" s="95" t="s">
        <v>1904</v>
      </c>
      <c r="D1362" s="95" t="s">
        <v>1905</v>
      </c>
      <c r="E1362" s="95" t="s">
        <v>2033</v>
      </c>
      <c r="F1362" s="95" t="s">
        <v>2442</v>
      </c>
      <c r="G1362" s="95" t="s">
        <v>31</v>
      </c>
      <c r="H1362" s="95" t="s">
        <v>2443</v>
      </c>
      <c r="I1362" s="95" t="s">
        <v>2444</v>
      </c>
      <c r="J1362" s="95" t="s">
        <v>1884</v>
      </c>
      <c r="K1362" s="95" t="s">
        <v>1885</v>
      </c>
      <c r="L1362" s="96">
        <v>-3.71</v>
      </c>
      <c r="M1362" s="95" t="s">
        <v>2002</v>
      </c>
      <c r="N1362" s="95" t="s">
        <v>31</v>
      </c>
      <c r="O1362" s="95" t="s">
        <v>31</v>
      </c>
      <c r="P1362" s="95" t="s">
        <v>2445</v>
      </c>
      <c r="Q1362" s="95" t="s">
        <v>31</v>
      </c>
      <c r="R1362" s="95" t="s">
        <v>2446</v>
      </c>
      <c r="S1362" s="93">
        <v>38352</v>
      </c>
      <c r="T1362" s="93">
        <v>38352</v>
      </c>
      <c r="U1362" s="95" t="s">
        <v>2447</v>
      </c>
      <c r="V1362" s="95" t="s">
        <v>31</v>
      </c>
    </row>
    <row r="1363" spans="1:22" ht="15.75" x14ac:dyDescent="0.3">
      <c r="A1363" s="95" t="s">
        <v>370</v>
      </c>
      <c r="B1363" s="95" t="s">
        <v>2032</v>
      </c>
      <c r="C1363" s="95" t="s">
        <v>1904</v>
      </c>
      <c r="D1363" s="95" t="s">
        <v>1905</v>
      </c>
      <c r="E1363" s="95" t="s">
        <v>2033</v>
      </c>
      <c r="F1363" s="95" t="s">
        <v>2442</v>
      </c>
      <c r="G1363" s="95" t="s">
        <v>31</v>
      </c>
      <c r="H1363" s="95" t="s">
        <v>2443</v>
      </c>
      <c r="I1363" s="95" t="s">
        <v>2444</v>
      </c>
      <c r="J1363" s="95" t="s">
        <v>1884</v>
      </c>
      <c r="K1363" s="95" t="s">
        <v>1885</v>
      </c>
      <c r="L1363" s="96">
        <v>5906.25</v>
      </c>
      <c r="M1363" s="95" t="s">
        <v>2002</v>
      </c>
      <c r="N1363" s="95" t="s">
        <v>2448</v>
      </c>
      <c r="O1363" s="95" t="s">
        <v>31</v>
      </c>
      <c r="P1363" s="95" t="s">
        <v>2445</v>
      </c>
      <c r="Q1363" s="95" t="s">
        <v>2449</v>
      </c>
      <c r="R1363" s="95" t="s">
        <v>2450</v>
      </c>
      <c r="S1363" s="93">
        <v>37287</v>
      </c>
      <c r="T1363" s="93">
        <v>37287</v>
      </c>
      <c r="U1363" s="95" t="s">
        <v>2451</v>
      </c>
      <c r="V1363" s="95" t="s">
        <v>31</v>
      </c>
    </row>
    <row r="1364" spans="1:22" ht="15.75" x14ac:dyDescent="0.3">
      <c r="A1364" s="95" t="s">
        <v>370</v>
      </c>
      <c r="B1364" s="95" t="s">
        <v>2032</v>
      </c>
      <c r="C1364" s="95" t="s">
        <v>1904</v>
      </c>
      <c r="D1364" s="95" t="s">
        <v>1905</v>
      </c>
      <c r="E1364" s="95" t="s">
        <v>2033</v>
      </c>
      <c r="F1364" s="95" t="s">
        <v>2442</v>
      </c>
      <c r="G1364" s="95" t="s">
        <v>31</v>
      </c>
      <c r="H1364" s="95" t="s">
        <v>2443</v>
      </c>
      <c r="I1364" s="95" t="s">
        <v>2444</v>
      </c>
      <c r="J1364" s="95" t="s">
        <v>1884</v>
      </c>
      <c r="K1364" s="95" t="s">
        <v>1885</v>
      </c>
      <c r="L1364" s="96">
        <v>50480.61</v>
      </c>
      <c r="M1364" s="95" t="s">
        <v>2002</v>
      </c>
      <c r="N1364" s="95" t="s">
        <v>2448</v>
      </c>
      <c r="O1364" s="95" t="s">
        <v>31</v>
      </c>
      <c r="P1364" s="95" t="s">
        <v>2445</v>
      </c>
      <c r="Q1364" s="95" t="s">
        <v>2449</v>
      </c>
      <c r="R1364" s="95" t="s">
        <v>2452</v>
      </c>
      <c r="S1364" s="93">
        <v>37287</v>
      </c>
      <c r="T1364" s="93">
        <v>37287</v>
      </c>
      <c r="U1364" s="95" t="s">
        <v>2453</v>
      </c>
      <c r="V1364" s="95" t="s">
        <v>31</v>
      </c>
    </row>
    <row r="1365" spans="1:22" ht="15.75" x14ac:dyDescent="0.3">
      <c r="A1365" s="95" t="s">
        <v>370</v>
      </c>
      <c r="B1365" s="95" t="s">
        <v>2032</v>
      </c>
      <c r="C1365" s="95" t="s">
        <v>1904</v>
      </c>
      <c r="D1365" s="95" t="s">
        <v>1905</v>
      </c>
      <c r="E1365" s="95" t="s">
        <v>2033</v>
      </c>
      <c r="F1365" s="95" t="s">
        <v>2442</v>
      </c>
      <c r="G1365" s="95" t="s">
        <v>31</v>
      </c>
      <c r="H1365" s="95" t="s">
        <v>2443</v>
      </c>
      <c r="I1365" s="95" t="s">
        <v>2444</v>
      </c>
      <c r="J1365" s="95" t="s">
        <v>1884</v>
      </c>
      <c r="K1365" s="95" t="s">
        <v>1885</v>
      </c>
      <c r="L1365" s="96">
        <v>-20027.349999999999</v>
      </c>
      <c r="M1365" s="95" t="s">
        <v>2002</v>
      </c>
      <c r="N1365" s="95" t="s">
        <v>2448</v>
      </c>
      <c r="O1365" s="95" t="s">
        <v>31</v>
      </c>
      <c r="P1365" s="95" t="s">
        <v>2445</v>
      </c>
      <c r="Q1365" s="95" t="s">
        <v>2449</v>
      </c>
      <c r="R1365" s="95" t="s">
        <v>2452</v>
      </c>
      <c r="S1365" s="93">
        <v>37315</v>
      </c>
      <c r="T1365" s="93">
        <v>37315</v>
      </c>
      <c r="U1365" s="95" t="s">
        <v>2453</v>
      </c>
      <c r="V1365" s="95" t="s">
        <v>31</v>
      </c>
    </row>
    <row r="1366" spans="1:22" ht="15.75" x14ac:dyDescent="0.3">
      <c r="A1366" s="95" t="s">
        <v>370</v>
      </c>
      <c r="B1366" s="95" t="s">
        <v>2032</v>
      </c>
      <c r="C1366" s="95" t="s">
        <v>1904</v>
      </c>
      <c r="D1366" s="95" t="s">
        <v>1905</v>
      </c>
      <c r="E1366" s="95" t="s">
        <v>2033</v>
      </c>
      <c r="F1366" s="95" t="s">
        <v>2454</v>
      </c>
      <c r="G1366" s="95" t="s">
        <v>31</v>
      </c>
      <c r="H1366" s="95" t="s">
        <v>2443</v>
      </c>
      <c r="I1366" s="95" t="s">
        <v>2444</v>
      </c>
      <c r="J1366" s="95" t="s">
        <v>1884</v>
      </c>
      <c r="K1366" s="95" t="s">
        <v>1885</v>
      </c>
      <c r="L1366" s="96">
        <v>8045.5</v>
      </c>
      <c r="M1366" s="95" t="s">
        <v>2002</v>
      </c>
      <c r="N1366" s="95" t="s">
        <v>31</v>
      </c>
      <c r="O1366" s="95" t="s">
        <v>31</v>
      </c>
      <c r="P1366" s="95" t="s">
        <v>2445</v>
      </c>
      <c r="Q1366" s="95" t="s">
        <v>31</v>
      </c>
      <c r="R1366" s="95" t="s">
        <v>2455</v>
      </c>
      <c r="S1366" s="93">
        <v>37287</v>
      </c>
      <c r="T1366" s="93">
        <v>37287</v>
      </c>
      <c r="U1366" s="95" t="s">
        <v>2456</v>
      </c>
      <c r="V1366" s="95" t="s">
        <v>31</v>
      </c>
    </row>
    <row r="1367" spans="1:22" ht="15.75" x14ac:dyDescent="0.3">
      <c r="A1367" s="95" t="s">
        <v>370</v>
      </c>
      <c r="B1367" s="95" t="s">
        <v>2032</v>
      </c>
      <c r="C1367" s="95" t="s">
        <v>1904</v>
      </c>
      <c r="D1367" s="95" t="s">
        <v>1905</v>
      </c>
      <c r="E1367" s="95" t="s">
        <v>2033</v>
      </c>
      <c r="F1367" s="95" t="s">
        <v>2454</v>
      </c>
      <c r="G1367" s="95" t="s">
        <v>31</v>
      </c>
      <c r="H1367" s="95" t="s">
        <v>2443</v>
      </c>
      <c r="I1367" s="95" t="s">
        <v>2444</v>
      </c>
      <c r="J1367" s="95" t="s">
        <v>1884</v>
      </c>
      <c r="K1367" s="95" t="s">
        <v>1885</v>
      </c>
      <c r="L1367" s="96">
        <v>-157.36000000000001</v>
      </c>
      <c r="M1367" s="95" t="s">
        <v>2002</v>
      </c>
      <c r="N1367" s="95" t="s">
        <v>31</v>
      </c>
      <c r="O1367" s="95" t="s">
        <v>31</v>
      </c>
      <c r="P1367" s="95" t="s">
        <v>2445</v>
      </c>
      <c r="Q1367" s="95" t="s">
        <v>31</v>
      </c>
      <c r="R1367" s="95" t="s">
        <v>2455</v>
      </c>
      <c r="S1367" s="93">
        <v>37529</v>
      </c>
      <c r="T1367" s="93">
        <v>37529</v>
      </c>
      <c r="U1367" s="95" t="s">
        <v>2456</v>
      </c>
      <c r="V1367" s="95" t="s">
        <v>31</v>
      </c>
    </row>
    <row r="1368" spans="1:22" ht="15.75" x14ac:dyDescent="0.3">
      <c r="A1368" s="95" t="s">
        <v>370</v>
      </c>
      <c r="B1368" s="95" t="s">
        <v>2032</v>
      </c>
      <c r="C1368" s="95" t="s">
        <v>1904</v>
      </c>
      <c r="D1368" s="95" t="s">
        <v>1905</v>
      </c>
      <c r="E1368" s="95" t="s">
        <v>2033</v>
      </c>
      <c r="F1368" s="95" t="s">
        <v>2454</v>
      </c>
      <c r="G1368" s="95" t="s">
        <v>31</v>
      </c>
      <c r="H1368" s="95" t="s">
        <v>2443</v>
      </c>
      <c r="I1368" s="95" t="s">
        <v>2444</v>
      </c>
      <c r="J1368" s="95" t="s">
        <v>1884</v>
      </c>
      <c r="K1368" s="95" t="s">
        <v>1885</v>
      </c>
      <c r="L1368" s="96">
        <v>0.01</v>
      </c>
      <c r="M1368" s="95" t="s">
        <v>2002</v>
      </c>
      <c r="N1368" s="95" t="s">
        <v>31</v>
      </c>
      <c r="O1368" s="95" t="s">
        <v>31</v>
      </c>
      <c r="P1368" s="95" t="s">
        <v>2445</v>
      </c>
      <c r="Q1368" s="95" t="s">
        <v>31</v>
      </c>
      <c r="R1368" s="95" t="s">
        <v>2455</v>
      </c>
      <c r="S1368" s="93">
        <v>38472</v>
      </c>
      <c r="T1368" s="93">
        <v>38472</v>
      </c>
      <c r="U1368" s="95" t="s">
        <v>2456</v>
      </c>
      <c r="V1368" s="95" t="s">
        <v>31</v>
      </c>
    </row>
    <row r="1369" spans="1:22" ht="15.75" x14ac:dyDescent="0.3">
      <c r="A1369" s="95" t="s">
        <v>370</v>
      </c>
      <c r="B1369" s="95" t="s">
        <v>2032</v>
      </c>
      <c r="C1369" s="95" t="s">
        <v>1904</v>
      </c>
      <c r="D1369" s="95" t="s">
        <v>1905</v>
      </c>
      <c r="E1369" s="95" t="s">
        <v>2033</v>
      </c>
      <c r="F1369" s="95" t="s">
        <v>2034</v>
      </c>
      <c r="G1369" s="95" t="s">
        <v>31</v>
      </c>
      <c r="H1369" s="95" t="s">
        <v>2443</v>
      </c>
      <c r="I1369" s="95" t="s">
        <v>2444</v>
      </c>
      <c r="J1369" s="95" t="s">
        <v>1884</v>
      </c>
      <c r="K1369" s="95" t="s">
        <v>1885</v>
      </c>
      <c r="L1369" s="96">
        <v>2417.62</v>
      </c>
      <c r="M1369" s="95" t="s">
        <v>2002</v>
      </c>
      <c r="N1369" s="95" t="s">
        <v>31</v>
      </c>
      <c r="O1369" s="95" t="s">
        <v>31</v>
      </c>
      <c r="P1369" s="95" t="s">
        <v>2445</v>
      </c>
      <c r="Q1369" s="95" t="s">
        <v>31</v>
      </c>
      <c r="R1369" s="95" t="s">
        <v>2457</v>
      </c>
      <c r="S1369" s="93">
        <v>37287</v>
      </c>
      <c r="T1369" s="93">
        <v>37287</v>
      </c>
      <c r="U1369" s="95" t="s">
        <v>2456</v>
      </c>
      <c r="V1369" s="95" t="s">
        <v>31</v>
      </c>
    </row>
    <row r="1370" spans="1:22" ht="15.75" x14ac:dyDescent="0.3">
      <c r="A1370" s="95" t="s">
        <v>370</v>
      </c>
      <c r="B1370" s="95" t="s">
        <v>2032</v>
      </c>
      <c r="C1370" s="95" t="s">
        <v>1904</v>
      </c>
      <c r="D1370" s="95" t="s">
        <v>1905</v>
      </c>
      <c r="E1370" s="95" t="s">
        <v>2033</v>
      </c>
      <c r="F1370" s="95" t="s">
        <v>2034</v>
      </c>
      <c r="G1370" s="95" t="s">
        <v>31</v>
      </c>
      <c r="H1370" s="95" t="s">
        <v>2443</v>
      </c>
      <c r="I1370" s="95" t="s">
        <v>2444</v>
      </c>
      <c r="J1370" s="95" t="s">
        <v>1884</v>
      </c>
      <c r="K1370" s="95" t="s">
        <v>1885</v>
      </c>
      <c r="L1370" s="96">
        <v>-47.29</v>
      </c>
      <c r="M1370" s="95" t="s">
        <v>2002</v>
      </c>
      <c r="N1370" s="95" t="s">
        <v>31</v>
      </c>
      <c r="O1370" s="95" t="s">
        <v>31</v>
      </c>
      <c r="P1370" s="95" t="s">
        <v>2445</v>
      </c>
      <c r="Q1370" s="95" t="s">
        <v>31</v>
      </c>
      <c r="R1370" s="95" t="s">
        <v>2457</v>
      </c>
      <c r="S1370" s="93">
        <v>37529</v>
      </c>
      <c r="T1370" s="93">
        <v>37529</v>
      </c>
      <c r="U1370" s="95" t="s">
        <v>2456</v>
      </c>
      <c r="V1370" s="95" t="s">
        <v>31</v>
      </c>
    </row>
    <row r="1371" spans="1:22" ht="15.75" x14ac:dyDescent="0.3">
      <c r="A1371" s="95" t="s">
        <v>370</v>
      </c>
      <c r="B1371" s="95" t="s">
        <v>2032</v>
      </c>
      <c r="C1371" s="95" t="s">
        <v>1904</v>
      </c>
      <c r="D1371" s="95" t="s">
        <v>1905</v>
      </c>
      <c r="E1371" s="95" t="s">
        <v>2033</v>
      </c>
      <c r="F1371" s="95" t="s">
        <v>2058</v>
      </c>
      <c r="G1371" s="95" t="s">
        <v>31</v>
      </c>
      <c r="H1371" s="95" t="s">
        <v>2443</v>
      </c>
      <c r="I1371" s="95" t="s">
        <v>2444</v>
      </c>
      <c r="J1371" s="95" t="s">
        <v>1884</v>
      </c>
      <c r="K1371" s="95" t="s">
        <v>1885</v>
      </c>
      <c r="L1371" s="96">
        <v>7966.25</v>
      </c>
      <c r="M1371" s="95" t="s">
        <v>2002</v>
      </c>
      <c r="N1371" s="95" t="s">
        <v>31</v>
      </c>
      <c r="O1371" s="95" t="s">
        <v>31</v>
      </c>
      <c r="P1371" s="95" t="s">
        <v>2445</v>
      </c>
      <c r="Q1371" s="95" t="s">
        <v>31</v>
      </c>
      <c r="R1371" s="95" t="s">
        <v>2458</v>
      </c>
      <c r="S1371" s="93">
        <v>37287</v>
      </c>
      <c r="T1371" s="93">
        <v>37287</v>
      </c>
      <c r="U1371" s="95" t="s">
        <v>2456</v>
      </c>
      <c r="V1371" s="95" t="s">
        <v>31</v>
      </c>
    </row>
    <row r="1372" spans="1:22" ht="15.75" x14ac:dyDescent="0.3">
      <c r="A1372" s="95" t="s">
        <v>370</v>
      </c>
      <c r="B1372" s="95" t="s">
        <v>2032</v>
      </c>
      <c r="C1372" s="95" t="s">
        <v>1904</v>
      </c>
      <c r="D1372" s="95" t="s">
        <v>1905</v>
      </c>
      <c r="E1372" s="95" t="s">
        <v>2033</v>
      </c>
      <c r="F1372" s="95" t="s">
        <v>2058</v>
      </c>
      <c r="G1372" s="95" t="s">
        <v>31</v>
      </c>
      <c r="H1372" s="95" t="s">
        <v>2443</v>
      </c>
      <c r="I1372" s="95" t="s">
        <v>2444</v>
      </c>
      <c r="J1372" s="95" t="s">
        <v>1884</v>
      </c>
      <c r="K1372" s="95" t="s">
        <v>1885</v>
      </c>
      <c r="L1372" s="96">
        <v>-155.81</v>
      </c>
      <c r="M1372" s="95" t="s">
        <v>2002</v>
      </c>
      <c r="N1372" s="95" t="s">
        <v>31</v>
      </c>
      <c r="O1372" s="95" t="s">
        <v>31</v>
      </c>
      <c r="P1372" s="95" t="s">
        <v>2445</v>
      </c>
      <c r="Q1372" s="95" t="s">
        <v>31</v>
      </c>
      <c r="R1372" s="95" t="s">
        <v>2458</v>
      </c>
      <c r="S1372" s="93">
        <v>37529</v>
      </c>
      <c r="T1372" s="93">
        <v>37529</v>
      </c>
      <c r="U1372" s="95" t="s">
        <v>2456</v>
      </c>
      <c r="V1372" s="95" t="s">
        <v>31</v>
      </c>
    </row>
    <row r="1373" spans="1:22" ht="15.75" x14ac:dyDescent="0.3">
      <c r="A1373" s="95" t="s">
        <v>370</v>
      </c>
      <c r="B1373" s="95" t="s">
        <v>2032</v>
      </c>
      <c r="C1373" s="95" t="s">
        <v>1904</v>
      </c>
      <c r="D1373" s="95" t="s">
        <v>1905</v>
      </c>
      <c r="E1373" s="95" t="s">
        <v>2033</v>
      </c>
      <c r="F1373" s="95" t="s">
        <v>2058</v>
      </c>
      <c r="G1373" s="95" t="s">
        <v>31</v>
      </c>
      <c r="H1373" s="95" t="s">
        <v>2443</v>
      </c>
      <c r="I1373" s="95" t="s">
        <v>2444</v>
      </c>
      <c r="J1373" s="95" t="s">
        <v>1884</v>
      </c>
      <c r="K1373" s="95" t="s">
        <v>1885</v>
      </c>
      <c r="L1373" s="96">
        <v>-0.01</v>
      </c>
      <c r="M1373" s="95" t="s">
        <v>2002</v>
      </c>
      <c r="N1373" s="95" t="s">
        <v>31</v>
      </c>
      <c r="O1373" s="95" t="s">
        <v>31</v>
      </c>
      <c r="P1373" s="95" t="s">
        <v>2445</v>
      </c>
      <c r="Q1373" s="95" t="s">
        <v>31</v>
      </c>
      <c r="R1373" s="95" t="s">
        <v>2458</v>
      </c>
      <c r="S1373" s="93">
        <v>38472</v>
      </c>
      <c r="T1373" s="93">
        <v>38472</v>
      </c>
      <c r="U1373" s="95" t="s">
        <v>2456</v>
      </c>
      <c r="V1373" s="95" t="s">
        <v>31</v>
      </c>
    </row>
    <row r="1374" spans="1:22" ht="15.75" x14ac:dyDescent="0.3">
      <c r="A1374" s="95" t="s">
        <v>370</v>
      </c>
      <c r="B1374" s="95" t="s">
        <v>2032</v>
      </c>
      <c r="C1374" s="95" t="s">
        <v>1904</v>
      </c>
      <c r="D1374" s="95" t="s">
        <v>1905</v>
      </c>
      <c r="E1374" s="95" t="s">
        <v>2038</v>
      </c>
      <c r="F1374" s="95" t="s">
        <v>2054</v>
      </c>
      <c r="G1374" s="95" t="s">
        <v>31</v>
      </c>
      <c r="H1374" s="95" t="s">
        <v>2443</v>
      </c>
      <c r="I1374" s="95" t="s">
        <v>2444</v>
      </c>
      <c r="J1374" s="95" t="s">
        <v>1851</v>
      </c>
      <c r="K1374" s="95" t="s">
        <v>1885</v>
      </c>
      <c r="L1374" s="96">
        <v>112475.45</v>
      </c>
      <c r="M1374" s="95" t="s">
        <v>1886</v>
      </c>
      <c r="N1374" s="95" t="s">
        <v>31</v>
      </c>
      <c r="O1374" s="95" t="s">
        <v>31</v>
      </c>
      <c r="P1374" s="95" t="s">
        <v>2459</v>
      </c>
      <c r="Q1374" s="95" t="s">
        <v>2460</v>
      </c>
      <c r="R1374" s="95" t="s">
        <v>2461</v>
      </c>
      <c r="S1374" s="93">
        <v>36616</v>
      </c>
      <c r="T1374" s="93">
        <v>36616</v>
      </c>
      <c r="U1374" s="95" t="s">
        <v>2462</v>
      </c>
      <c r="V1374" s="95" t="s">
        <v>31</v>
      </c>
    </row>
    <row r="1375" spans="1:22" ht="15.75" x14ac:dyDescent="0.3">
      <c r="A1375" s="95" t="s">
        <v>370</v>
      </c>
      <c r="B1375" s="95" t="s">
        <v>2032</v>
      </c>
      <c r="C1375" s="95" t="s">
        <v>1904</v>
      </c>
      <c r="D1375" s="95" t="s">
        <v>1905</v>
      </c>
      <c r="E1375" s="95" t="s">
        <v>2038</v>
      </c>
      <c r="F1375" s="95" t="s">
        <v>2054</v>
      </c>
      <c r="G1375" s="95" t="s">
        <v>31</v>
      </c>
      <c r="H1375" s="95" t="s">
        <v>2443</v>
      </c>
      <c r="I1375" s="95" t="s">
        <v>2444</v>
      </c>
      <c r="J1375" s="95" t="s">
        <v>1851</v>
      </c>
      <c r="K1375" s="95" t="s">
        <v>1885</v>
      </c>
      <c r="L1375" s="96">
        <v>3010.89</v>
      </c>
      <c r="M1375" s="95" t="s">
        <v>1886</v>
      </c>
      <c r="N1375" s="95" t="s">
        <v>31</v>
      </c>
      <c r="O1375" s="95" t="s">
        <v>31</v>
      </c>
      <c r="P1375" s="95" t="s">
        <v>2459</v>
      </c>
      <c r="Q1375" s="95" t="s">
        <v>2460</v>
      </c>
      <c r="R1375" s="95" t="s">
        <v>2461</v>
      </c>
      <c r="S1375" s="93">
        <v>36738</v>
      </c>
      <c r="T1375" s="93">
        <v>36738</v>
      </c>
      <c r="U1375" s="95" t="s">
        <v>2462</v>
      </c>
      <c r="V1375" s="95" t="s">
        <v>31</v>
      </c>
    </row>
    <row r="1376" spans="1:22" ht="15.75" x14ac:dyDescent="0.3">
      <c r="A1376" s="95" t="s">
        <v>370</v>
      </c>
      <c r="B1376" s="95" t="s">
        <v>2032</v>
      </c>
      <c r="C1376" s="95" t="s">
        <v>1904</v>
      </c>
      <c r="D1376" s="95" t="s">
        <v>1905</v>
      </c>
      <c r="E1376" s="95" t="s">
        <v>2038</v>
      </c>
      <c r="F1376" s="95" t="s">
        <v>2054</v>
      </c>
      <c r="G1376" s="95" t="s">
        <v>31</v>
      </c>
      <c r="H1376" s="95" t="s">
        <v>2443</v>
      </c>
      <c r="I1376" s="95" t="s">
        <v>2444</v>
      </c>
      <c r="J1376" s="95" t="s">
        <v>1851</v>
      </c>
      <c r="K1376" s="95" t="s">
        <v>1885</v>
      </c>
      <c r="L1376" s="96">
        <v>883.86</v>
      </c>
      <c r="M1376" s="95" t="s">
        <v>1886</v>
      </c>
      <c r="N1376" s="95" t="s">
        <v>31</v>
      </c>
      <c r="O1376" s="95" t="s">
        <v>31</v>
      </c>
      <c r="P1376" s="95" t="s">
        <v>2459</v>
      </c>
      <c r="Q1376" s="95" t="s">
        <v>2460</v>
      </c>
      <c r="R1376" s="95" t="s">
        <v>2461</v>
      </c>
      <c r="S1376" s="93">
        <v>36799</v>
      </c>
      <c r="T1376" s="93">
        <v>36799</v>
      </c>
      <c r="U1376" s="95" t="s">
        <v>2462</v>
      </c>
      <c r="V1376" s="95" t="s">
        <v>31</v>
      </c>
    </row>
    <row r="1377" spans="1:22" ht="15.75" x14ac:dyDescent="0.3">
      <c r="A1377" s="95" t="s">
        <v>370</v>
      </c>
      <c r="B1377" s="95" t="s">
        <v>2032</v>
      </c>
      <c r="C1377" s="95" t="s">
        <v>1904</v>
      </c>
      <c r="D1377" s="95" t="s">
        <v>1905</v>
      </c>
      <c r="E1377" s="95" t="s">
        <v>2038</v>
      </c>
      <c r="F1377" s="95" t="s">
        <v>2054</v>
      </c>
      <c r="G1377" s="95" t="s">
        <v>31</v>
      </c>
      <c r="H1377" s="95" t="s">
        <v>2443</v>
      </c>
      <c r="I1377" s="95" t="s">
        <v>2444</v>
      </c>
      <c r="J1377" s="95" t="s">
        <v>1851</v>
      </c>
      <c r="K1377" s="95" t="s">
        <v>1885</v>
      </c>
      <c r="L1377" s="96">
        <v>91.28</v>
      </c>
      <c r="M1377" s="95" t="s">
        <v>1886</v>
      </c>
      <c r="N1377" s="95" t="s">
        <v>31</v>
      </c>
      <c r="O1377" s="95" t="s">
        <v>31</v>
      </c>
      <c r="P1377" s="95" t="s">
        <v>2459</v>
      </c>
      <c r="Q1377" s="95" t="s">
        <v>2460</v>
      </c>
      <c r="R1377" s="95" t="s">
        <v>2461</v>
      </c>
      <c r="S1377" s="93">
        <v>36922</v>
      </c>
      <c r="T1377" s="93">
        <v>36922</v>
      </c>
      <c r="U1377" s="95" t="s">
        <v>2462</v>
      </c>
      <c r="V1377" s="95" t="s">
        <v>31</v>
      </c>
    </row>
    <row r="1378" spans="1:22" ht="15.75" x14ac:dyDescent="0.3">
      <c r="A1378" s="95" t="s">
        <v>370</v>
      </c>
      <c r="B1378" s="95" t="s">
        <v>2032</v>
      </c>
      <c r="C1378" s="95" t="s">
        <v>1904</v>
      </c>
      <c r="D1378" s="95" t="s">
        <v>1905</v>
      </c>
      <c r="E1378" s="95" t="s">
        <v>2038</v>
      </c>
      <c r="F1378" s="95" t="s">
        <v>2054</v>
      </c>
      <c r="G1378" s="95" t="s">
        <v>31</v>
      </c>
      <c r="H1378" s="95" t="s">
        <v>2443</v>
      </c>
      <c r="I1378" s="95" t="s">
        <v>2444</v>
      </c>
      <c r="J1378" s="95" t="s">
        <v>1851</v>
      </c>
      <c r="K1378" s="95" t="s">
        <v>1885</v>
      </c>
      <c r="L1378" s="96">
        <v>-1679.74</v>
      </c>
      <c r="M1378" s="95" t="s">
        <v>1886</v>
      </c>
      <c r="N1378" s="95" t="s">
        <v>31</v>
      </c>
      <c r="O1378" s="95" t="s">
        <v>31</v>
      </c>
      <c r="P1378" s="95" t="s">
        <v>2459</v>
      </c>
      <c r="Q1378" s="95" t="s">
        <v>2460</v>
      </c>
      <c r="R1378" s="95" t="s">
        <v>2461</v>
      </c>
      <c r="S1378" s="93">
        <v>37195</v>
      </c>
      <c r="T1378" s="93">
        <v>37195</v>
      </c>
      <c r="U1378" s="95" t="s">
        <v>2462</v>
      </c>
      <c r="V1378" s="95" t="s">
        <v>31</v>
      </c>
    </row>
    <row r="1379" spans="1:22" ht="15.75" x14ac:dyDescent="0.3">
      <c r="A1379" s="95" t="s">
        <v>370</v>
      </c>
      <c r="B1379" s="95" t="s">
        <v>2032</v>
      </c>
      <c r="C1379" s="95" t="s">
        <v>1904</v>
      </c>
      <c r="D1379" s="95" t="s">
        <v>1905</v>
      </c>
      <c r="E1379" s="95" t="s">
        <v>2038</v>
      </c>
      <c r="F1379" s="95" t="s">
        <v>2054</v>
      </c>
      <c r="G1379" s="95" t="s">
        <v>31</v>
      </c>
      <c r="H1379" s="95" t="s">
        <v>2443</v>
      </c>
      <c r="I1379" s="95" t="s">
        <v>2444</v>
      </c>
      <c r="J1379" s="95" t="s">
        <v>1851</v>
      </c>
      <c r="K1379" s="95" t="s">
        <v>1885</v>
      </c>
      <c r="L1379" s="96">
        <v>-114781.74</v>
      </c>
      <c r="M1379" s="95" t="s">
        <v>1886</v>
      </c>
      <c r="N1379" s="95" t="s">
        <v>31</v>
      </c>
      <c r="O1379" s="95" t="s">
        <v>31</v>
      </c>
      <c r="P1379" s="95" t="s">
        <v>2459</v>
      </c>
      <c r="Q1379" s="95" t="s">
        <v>2460</v>
      </c>
      <c r="R1379" s="95" t="s">
        <v>2461</v>
      </c>
      <c r="S1379" s="93">
        <v>38383</v>
      </c>
      <c r="T1379" s="93">
        <v>38383</v>
      </c>
      <c r="U1379" s="95" t="s">
        <v>2462</v>
      </c>
      <c r="V1379" s="95" t="s">
        <v>31</v>
      </c>
    </row>
    <row r="1380" spans="1:22" ht="15.75" x14ac:dyDescent="0.3">
      <c r="A1380" s="95" t="s">
        <v>370</v>
      </c>
      <c r="B1380" s="95" t="s">
        <v>2032</v>
      </c>
      <c r="C1380" s="95" t="s">
        <v>1904</v>
      </c>
      <c r="D1380" s="95" t="s">
        <v>1905</v>
      </c>
      <c r="E1380" s="95" t="s">
        <v>2038</v>
      </c>
      <c r="F1380" s="95" t="s">
        <v>2054</v>
      </c>
      <c r="G1380" s="95" t="s">
        <v>31</v>
      </c>
      <c r="H1380" s="95" t="s">
        <v>2443</v>
      </c>
      <c r="I1380" s="95" t="s">
        <v>2444</v>
      </c>
      <c r="J1380" s="95" t="s">
        <v>1884</v>
      </c>
      <c r="K1380" s="95" t="s">
        <v>1885</v>
      </c>
      <c r="L1380" s="96">
        <v>308794.90000000002</v>
      </c>
      <c r="M1380" s="95" t="s">
        <v>1886</v>
      </c>
      <c r="N1380" s="95" t="s">
        <v>2463</v>
      </c>
      <c r="O1380" s="95" t="s">
        <v>31</v>
      </c>
      <c r="P1380" s="95" t="s">
        <v>2459</v>
      </c>
      <c r="Q1380" s="95" t="s">
        <v>2460</v>
      </c>
      <c r="R1380" s="95" t="s">
        <v>2464</v>
      </c>
      <c r="S1380" s="93">
        <v>36616</v>
      </c>
      <c r="T1380" s="93">
        <v>36616</v>
      </c>
      <c r="U1380" s="95" t="s">
        <v>2465</v>
      </c>
      <c r="V1380" s="95" t="s">
        <v>31</v>
      </c>
    </row>
    <row r="1381" spans="1:22" ht="15.75" x14ac:dyDescent="0.3">
      <c r="A1381" s="95" t="s">
        <v>370</v>
      </c>
      <c r="B1381" s="95" t="s">
        <v>2032</v>
      </c>
      <c r="C1381" s="95" t="s">
        <v>1904</v>
      </c>
      <c r="D1381" s="95" t="s">
        <v>1905</v>
      </c>
      <c r="E1381" s="95" t="s">
        <v>2038</v>
      </c>
      <c r="F1381" s="95" t="s">
        <v>2054</v>
      </c>
      <c r="G1381" s="95" t="s">
        <v>31</v>
      </c>
      <c r="H1381" s="95" t="s">
        <v>2443</v>
      </c>
      <c r="I1381" s="95" t="s">
        <v>2444</v>
      </c>
      <c r="J1381" s="95" t="s">
        <v>1884</v>
      </c>
      <c r="K1381" s="95" t="s">
        <v>1885</v>
      </c>
      <c r="L1381" s="96">
        <v>1200.07</v>
      </c>
      <c r="M1381" s="95" t="s">
        <v>1886</v>
      </c>
      <c r="N1381" s="95" t="s">
        <v>2463</v>
      </c>
      <c r="O1381" s="95" t="s">
        <v>31</v>
      </c>
      <c r="P1381" s="95" t="s">
        <v>2459</v>
      </c>
      <c r="Q1381" s="95" t="s">
        <v>2460</v>
      </c>
      <c r="R1381" s="95" t="s">
        <v>2464</v>
      </c>
      <c r="S1381" s="93">
        <v>36738</v>
      </c>
      <c r="T1381" s="93">
        <v>36738</v>
      </c>
      <c r="U1381" s="95" t="s">
        <v>2465</v>
      </c>
      <c r="V1381" s="95" t="s">
        <v>31</v>
      </c>
    </row>
    <row r="1382" spans="1:22" ht="15.75" x14ac:dyDescent="0.3">
      <c r="A1382" s="95" t="s">
        <v>370</v>
      </c>
      <c r="B1382" s="95" t="s">
        <v>2032</v>
      </c>
      <c r="C1382" s="95" t="s">
        <v>1904</v>
      </c>
      <c r="D1382" s="95" t="s">
        <v>1905</v>
      </c>
      <c r="E1382" s="95" t="s">
        <v>2038</v>
      </c>
      <c r="F1382" s="95" t="s">
        <v>2054</v>
      </c>
      <c r="G1382" s="95" t="s">
        <v>31</v>
      </c>
      <c r="H1382" s="95" t="s">
        <v>2443</v>
      </c>
      <c r="I1382" s="95" t="s">
        <v>2444</v>
      </c>
      <c r="J1382" s="95" t="s">
        <v>1884</v>
      </c>
      <c r="K1382" s="95" t="s">
        <v>1885</v>
      </c>
      <c r="L1382" s="96">
        <v>-0.1</v>
      </c>
      <c r="M1382" s="95" t="s">
        <v>1886</v>
      </c>
      <c r="N1382" s="95" t="s">
        <v>2463</v>
      </c>
      <c r="O1382" s="95" t="s">
        <v>31</v>
      </c>
      <c r="P1382" s="95" t="s">
        <v>2459</v>
      </c>
      <c r="Q1382" s="95" t="s">
        <v>2460</v>
      </c>
      <c r="R1382" s="95" t="s">
        <v>2464</v>
      </c>
      <c r="S1382" s="93">
        <v>36830</v>
      </c>
      <c r="T1382" s="93">
        <v>36830</v>
      </c>
      <c r="U1382" s="95" t="s">
        <v>2465</v>
      </c>
      <c r="V1382" s="95" t="s">
        <v>31</v>
      </c>
    </row>
    <row r="1383" spans="1:22" ht="15.75" x14ac:dyDescent="0.3">
      <c r="A1383" s="95" t="s">
        <v>370</v>
      </c>
      <c r="B1383" s="95" t="s">
        <v>2032</v>
      </c>
      <c r="C1383" s="95" t="s">
        <v>1904</v>
      </c>
      <c r="D1383" s="95" t="s">
        <v>1905</v>
      </c>
      <c r="E1383" s="95" t="s">
        <v>2038</v>
      </c>
      <c r="F1383" s="95" t="s">
        <v>2104</v>
      </c>
      <c r="G1383" s="95" t="s">
        <v>31</v>
      </c>
      <c r="H1383" s="95" t="s">
        <v>2443</v>
      </c>
      <c r="I1383" s="95" t="s">
        <v>2444</v>
      </c>
      <c r="J1383" s="95" t="s">
        <v>1884</v>
      </c>
      <c r="K1383" s="95" t="s">
        <v>1885</v>
      </c>
      <c r="L1383" s="96">
        <v>470603.15</v>
      </c>
      <c r="M1383" s="95" t="s">
        <v>1886</v>
      </c>
      <c r="N1383" s="95" t="s">
        <v>2466</v>
      </c>
      <c r="O1383" s="95" t="s">
        <v>31</v>
      </c>
      <c r="P1383" s="95" t="s">
        <v>2467</v>
      </c>
      <c r="Q1383" s="95" t="s">
        <v>2468</v>
      </c>
      <c r="R1383" s="95" t="s">
        <v>2469</v>
      </c>
      <c r="S1383" s="93">
        <v>37560</v>
      </c>
      <c r="T1383" s="93">
        <v>37560</v>
      </c>
      <c r="U1383" s="95" t="s">
        <v>2447</v>
      </c>
      <c r="V1383" s="95" t="s">
        <v>31</v>
      </c>
    </row>
    <row r="1384" spans="1:22" ht="15.75" x14ac:dyDescent="0.3">
      <c r="A1384" s="95" t="s">
        <v>370</v>
      </c>
      <c r="B1384" s="95" t="s">
        <v>2032</v>
      </c>
      <c r="C1384" s="95" t="s">
        <v>1904</v>
      </c>
      <c r="D1384" s="95" t="s">
        <v>1905</v>
      </c>
      <c r="E1384" s="95" t="s">
        <v>2038</v>
      </c>
      <c r="F1384" s="95" t="s">
        <v>2104</v>
      </c>
      <c r="G1384" s="95" t="s">
        <v>31</v>
      </c>
      <c r="H1384" s="95" t="s">
        <v>2443</v>
      </c>
      <c r="I1384" s="95" t="s">
        <v>2444</v>
      </c>
      <c r="J1384" s="95" t="s">
        <v>1884</v>
      </c>
      <c r="K1384" s="95" t="s">
        <v>1885</v>
      </c>
      <c r="L1384" s="96">
        <v>1709.54</v>
      </c>
      <c r="M1384" s="95" t="s">
        <v>1886</v>
      </c>
      <c r="N1384" s="95" t="s">
        <v>2466</v>
      </c>
      <c r="O1384" s="95" t="s">
        <v>31</v>
      </c>
      <c r="P1384" s="95" t="s">
        <v>2467</v>
      </c>
      <c r="Q1384" s="95" t="s">
        <v>2468</v>
      </c>
      <c r="R1384" s="95" t="s">
        <v>2469</v>
      </c>
      <c r="S1384" s="93">
        <v>37590</v>
      </c>
      <c r="T1384" s="93">
        <v>37590</v>
      </c>
      <c r="U1384" s="95" t="s">
        <v>2447</v>
      </c>
      <c r="V1384" s="95" t="s">
        <v>31</v>
      </c>
    </row>
    <row r="1385" spans="1:22" ht="15.75" x14ac:dyDescent="0.3">
      <c r="A1385" s="95" t="s">
        <v>370</v>
      </c>
      <c r="B1385" s="95" t="s">
        <v>2032</v>
      </c>
      <c r="C1385" s="95" t="s">
        <v>1904</v>
      </c>
      <c r="D1385" s="95" t="s">
        <v>1905</v>
      </c>
      <c r="E1385" s="95" t="s">
        <v>2038</v>
      </c>
      <c r="F1385" s="95" t="s">
        <v>2104</v>
      </c>
      <c r="G1385" s="95" t="s">
        <v>31</v>
      </c>
      <c r="H1385" s="95" t="s">
        <v>2443</v>
      </c>
      <c r="I1385" s="95" t="s">
        <v>2444</v>
      </c>
      <c r="J1385" s="95" t="s">
        <v>1884</v>
      </c>
      <c r="K1385" s="95" t="s">
        <v>1885</v>
      </c>
      <c r="L1385" s="96">
        <v>3253.94</v>
      </c>
      <c r="M1385" s="95" t="s">
        <v>1886</v>
      </c>
      <c r="N1385" s="95" t="s">
        <v>2466</v>
      </c>
      <c r="O1385" s="95" t="s">
        <v>31</v>
      </c>
      <c r="P1385" s="95" t="s">
        <v>2467</v>
      </c>
      <c r="Q1385" s="95" t="s">
        <v>2468</v>
      </c>
      <c r="R1385" s="95" t="s">
        <v>2469</v>
      </c>
      <c r="S1385" s="93">
        <v>37621</v>
      </c>
      <c r="T1385" s="93">
        <v>37621</v>
      </c>
      <c r="U1385" s="95" t="s">
        <v>2447</v>
      </c>
      <c r="V1385" s="95" t="s">
        <v>31</v>
      </c>
    </row>
    <row r="1386" spans="1:22" ht="15.75" x14ac:dyDescent="0.3">
      <c r="A1386" s="95" t="s">
        <v>370</v>
      </c>
      <c r="B1386" s="95" t="s">
        <v>2032</v>
      </c>
      <c r="C1386" s="95" t="s">
        <v>1904</v>
      </c>
      <c r="D1386" s="95" t="s">
        <v>1905</v>
      </c>
      <c r="E1386" s="95" t="s">
        <v>2038</v>
      </c>
      <c r="F1386" s="95" t="s">
        <v>2104</v>
      </c>
      <c r="G1386" s="95" t="s">
        <v>31</v>
      </c>
      <c r="H1386" s="95" t="s">
        <v>2443</v>
      </c>
      <c r="I1386" s="95" t="s">
        <v>2444</v>
      </c>
      <c r="J1386" s="95" t="s">
        <v>1884</v>
      </c>
      <c r="K1386" s="95" t="s">
        <v>1885</v>
      </c>
      <c r="L1386" s="96">
        <v>125.22</v>
      </c>
      <c r="M1386" s="95" t="s">
        <v>1886</v>
      </c>
      <c r="N1386" s="95" t="s">
        <v>2466</v>
      </c>
      <c r="O1386" s="95" t="s">
        <v>31</v>
      </c>
      <c r="P1386" s="95" t="s">
        <v>2467</v>
      </c>
      <c r="Q1386" s="95" t="s">
        <v>2468</v>
      </c>
      <c r="R1386" s="95" t="s">
        <v>2469</v>
      </c>
      <c r="S1386" s="93">
        <v>37652</v>
      </c>
      <c r="T1386" s="93">
        <v>37652</v>
      </c>
      <c r="U1386" s="95" t="s">
        <v>2447</v>
      </c>
      <c r="V1386" s="95" t="s">
        <v>31</v>
      </c>
    </row>
    <row r="1387" spans="1:22" ht="15.75" x14ac:dyDescent="0.3">
      <c r="A1387" s="95" t="s">
        <v>370</v>
      </c>
      <c r="B1387" s="95" t="s">
        <v>2032</v>
      </c>
      <c r="C1387" s="95" t="s">
        <v>1904</v>
      </c>
      <c r="D1387" s="95" t="s">
        <v>1905</v>
      </c>
      <c r="E1387" s="95" t="s">
        <v>2038</v>
      </c>
      <c r="F1387" s="95" t="s">
        <v>2104</v>
      </c>
      <c r="G1387" s="95" t="s">
        <v>31</v>
      </c>
      <c r="H1387" s="95" t="s">
        <v>2443</v>
      </c>
      <c r="I1387" s="95" t="s">
        <v>2444</v>
      </c>
      <c r="J1387" s="95" t="s">
        <v>1884</v>
      </c>
      <c r="K1387" s="95" t="s">
        <v>1885</v>
      </c>
      <c r="L1387" s="96">
        <v>105.3</v>
      </c>
      <c r="M1387" s="95" t="s">
        <v>1886</v>
      </c>
      <c r="N1387" s="95" t="s">
        <v>2466</v>
      </c>
      <c r="O1387" s="95" t="s">
        <v>31</v>
      </c>
      <c r="P1387" s="95" t="s">
        <v>2467</v>
      </c>
      <c r="Q1387" s="95" t="s">
        <v>2468</v>
      </c>
      <c r="R1387" s="95" t="s">
        <v>2469</v>
      </c>
      <c r="S1387" s="93">
        <v>37680</v>
      </c>
      <c r="T1387" s="93">
        <v>37680</v>
      </c>
      <c r="U1387" s="95" t="s">
        <v>2447</v>
      </c>
      <c r="V1387" s="95" t="s">
        <v>31</v>
      </c>
    </row>
    <row r="1388" spans="1:22" ht="15.75" x14ac:dyDescent="0.3">
      <c r="A1388" s="95" t="s">
        <v>370</v>
      </c>
      <c r="B1388" s="95" t="s">
        <v>2032</v>
      </c>
      <c r="C1388" s="95" t="s">
        <v>1904</v>
      </c>
      <c r="D1388" s="95" t="s">
        <v>1905</v>
      </c>
      <c r="E1388" s="95" t="s">
        <v>2038</v>
      </c>
      <c r="F1388" s="95" t="s">
        <v>2104</v>
      </c>
      <c r="G1388" s="95" t="s">
        <v>31</v>
      </c>
      <c r="H1388" s="95" t="s">
        <v>2443</v>
      </c>
      <c r="I1388" s="95" t="s">
        <v>2444</v>
      </c>
      <c r="J1388" s="95" t="s">
        <v>1884</v>
      </c>
      <c r="K1388" s="95" t="s">
        <v>1885</v>
      </c>
      <c r="L1388" s="96">
        <v>19.98</v>
      </c>
      <c r="M1388" s="95" t="s">
        <v>1886</v>
      </c>
      <c r="N1388" s="95" t="s">
        <v>2466</v>
      </c>
      <c r="O1388" s="95" t="s">
        <v>31</v>
      </c>
      <c r="P1388" s="95" t="s">
        <v>2467</v>
      </c>
      <c r="Q1388" s="95" t="s">
        <v>2468</v>
      </c>
      <c r="R1388" s="95" t="s">
        <v>2469</v>
      </c>
      <c r="S1388" s="93">
        <v>37711</v>
      </c>
      <c r="T1388" s="93">
        <v>37711</v>
      </c>
      <c r="U1388" s="95" t="s">
        <v>2447</v>
      </c>
      <c r="V1388" s="95" t="s">
        <v>31</v>
      </c>
    </row>
    <row r="1389" spans="1:22" ht="15.75" x14ac:dyDescent="0.3">
      <c r="A1389" s="95" t="s">
        <v>370</v>
      </c>
      <c r="B1389" s="95" t="s">
        <v>2032</v>
      </c>
      <c r="C1389" s="95" t="s">
        <v>1904</v>
      </c>
      <c r="D1389" s="95" t="s">
        <v>1905</v>
      </c>
      <c r="E1389" s="95" t="s">
        <v>2038</v>
      </c>
      <c r="F1389" s="95" t="s">
        <v>2104</v>
      </c>
      <c r="G1389" s="95" t="s">
        <v>31</v>
      </c>
      <c r="H1389" s="95" t="s">
        <v>2443</v>
      </c>
      <c r="I1389" s="95" t="s">
        <v>2444</v>
      </c>
      <c r="J1389" s="95" t="s">
        <v>1884</v>
      </c>
      <c r="K1389" s="95" t="s">
        <v>1885</v>
      </c>
      <c r="L1389" s="96">
        <v>702.69</v>
      </c>
      <c r="M1389" s="95" t="s">
        <v>1886</v>
      </c>
      <c r="N1389" s="95" t="s">
        <v>2466</v>
      </c>
      <c r="O1389" s="95" t="s">
        <v>31</v>
      </c>
      <c r="P1389" s="95" t="s">
        <v>2467</v>
      </c>
      <c r="Q1389" s="95" t="s">
        <v>2468</v>
      </c>
      <c r="R1389" s="95" t="s">
        <v>2469</v>
      </c>
      <c r="S1389" s="93">
        <v>37741</v>
      </c>
      <c r="T1389" s="93">
        <v>37741</v>
      </c>
      <c r="U1389" s="95" t="s">
        <v>2447</v>
      </c>
      <c r="V1389" s="95" t="s">
        <v>31</v>
      </c>
    </row>
    <row r="1390" spans="1:22" ht="15.75" x14ac:dyDescent="0.3">
      <c r="A1390" s="95" t="s">
        <v>370</v>
      </c>
      <c r="B1390" s="95" t="s">
        <v>2032</v>
      </c>
      <c r="C1390" s="95" t="s">
        <v>1904</v>
      </c>
      <c r="D1390" s="95" t="s">
        <v>1905</v>
      </c>
      <c r="E1390" s="95" t="s">
        <v>2038</v>
      </c>
      <c r="F1390" s="95" t="s">
        <v>2104</v>
      </c>
      <c r="G1390" s="95" t="s">
        <v>31</v>
      </c>
      <c r="H1390" s="95" t="s">
        <v>2443</v>
      </c>
      <c r="I1390" s="95" t="s">
        <v>2444</v>
      </c>
      <c r="J1390" s="95" t="s">
        <v>1884</v>
      </c>
      <c r="K1390" s="95" t="s">
        <v>1885</v>
      </c>
      <c r="L1390" s="96">
        <v>100.57</v>
      </c>
      <c r="M1390" s="95" t="s">
        <v>1886</v>
      </c>
      <c r="N1390" s="95" t="s">
        <v>2466</v>
      </c>
      <c r="O1390" s="95" t="s">
        <v>31</v>
      </c>
      <c r="P1390" s="95" t="s">
        <v>2467</v>
      </c>
      <c r="Q1390" s="95" t="s">
        <v>2468</v>
      </c>
      <c r="R1390" s="95" t="s">
        <v>2469</v>
      </c>
      <c r="S1390" s="93">
        <v>37772</v>
      </c>
      <c r="T1390" s="93">
        <v>37772</v>
      </c>
      <c r="U1390" s="95" t="s">
        <v>2447</v>
      </c>
      <c r="V1390" s="95" t="s">
        <v>31</v>
      </c>
    </row>
    <row r="1391" spans="1:22" ht="15.75" x14ac:dyDescent="0.3">
      <c r="A1391" s="95" t="s">
        <v>370</v>
      </c>
      <c r="B1391" s="95" t="s">
        <v>2032</v>
      </c>
      <c r="C1391" s="95" t="s">
        <v>1904</v>
      </c>
      <c r="D1391" s="95" t="s">
        <v>1905</v>
      </c>
      <c r="E1391" s="95" t="s">
        <v>2038</v>
      </c>
      <c r="F1391" s="95" t="s">
        <v>2104</v>
      </c>
      <c r="G1391" s="95" t="s">
        <v>31</v>
      </c>
      <c r="H1391" s="95" t="s">
        <v>2443</v>
      </c>
      <c r="I1391" s="95" t="s">
        <v>2444</v>
      </c>
      <c r="J1391" s="95" t="s">
        <v>1884</v>
      </c>
      <c r="K1391" s="95" t="s">
        <v>1885</v>
      </c>
      <c r="L1391" s="96">
        <v>1572.62</v>
      </c>
      <c r="M1391" s="95" t="s">
        <v>1886</v>
      </c>
      <c r="N1391" s="95" t="s">
        <v>2466</v>
      </c>
      <c r="O1391" s="95" t="s">
        <v>31</v>
      </c>
      <c r="P1391" s="95" t="s">
        <v>2467</v>
      </c>
      <c r="Q1391" s="95" t="s">
        <v>2468</v>
      </c>
      <c r="R1391" s="95" t="s">
        <v>2469</v>
      </c>
      <c r="S1391" s="93">
        <v>37802</v>
      </c>
      <c r="T1391" s="93">
        <v>37802</v>
      </c>
      <c r="U1391" s="95" t="s">
        <v>2447</v>
      </c>
      <c r="V1391" s="95" t="s">
        <v>31</v>
      </c>
    </row>
    <row r="1392" spans="1:22" ht="15.75" x14ac:dyDescent="0.3">
      <c r="A1392" s="95" t="s">
        <v>370</v>
      </c>
      <c r="B1392" s="95" t="s">
        <v>2032</v>
      </c>
      <c r="C1392" s="95" t="s">
        <v>1904</v>
      </c>
      <c r="D1392" s="95" t="s">
        <v>1905</v>
      </c>
      <c r="E1392" s="95" t="s">
        <v>2038</v>
      </c>
      <c r="F1392" s="95" t="s">
        <v>2104</v>
      </c>
      <c r="G1392" s="95" t="s">
        <v>31</v>
      </c>
      <c r="H1392" s="95" t="s">
        <v>2443</v>
      </c>
      <c r="I1392" s="95" t="s">
        <v>2444</v>
      </c>
      <c r="J1392" s="95" t="s">
        <v>1884</v>
      </c>
      <c r="K1392" s="95" t="s">
        <v>1885</v>
      </c>
      <c r="L1392" s="96">
        <v>25.05</v>
      </c>
      <c r="M1392" s="95" t="s">
        <v>1886</v>
      </c>
      <c r="N1392" s="95" t="s">
        <v>2466</v>
      </c>
      <c r="O1392" s="95" t="s">
        <v>31</v>
      </c>
      <c r="P1392" s="95" t="s">
        <v>2467</v>
      </c>
      <c r="Q1392" s="95" t="s">
        <v>2468</v>
      </c>
      <c r="R1392" s="95" t="s">
        <v>2469</v>
      </c>
      <c r="S1392" s="93">
        <v>37833</v>
      </c>
      <c r="T1392" s="93">
        <v>37833</v>
      </c>
      <c r="U1392" s="95" t="s">
        <v>2447</v>
      </c>
      <c r="V1392" s="95" t="s">
        <v>31</v>
      </c>
    </row>
    <row r="1393" spans="1:22" ht="15.75" x14ac:dyDescent="0.3">
      <c r="A1393" s="95" t="s">
        <v>370</v>
      </c>
      <c r="B1393" s="95" t="s">
        <v>2032</v>
      </c>
      <c r="C1393" s="95" t="s">
        <v>1904</v>
      </c>
      <c r="D1393" s="95" t="s">
        <v>1905</v>
      </c>
      <c r="E1393" s="95" t="s">
        <v>2038</v>
      </c>
      <c r="F1393" s="95" t="s">
        <v>2104</v>
      </c>
      <c r="G1393" s="95" t="s">
        <v>31</v>
      </c>
      <c r="H1393" s="95" t="s">
        <v>2443</v>
      </c>
      <c r="I1393" s="95" t="s">
        <v>2444</v>
      </c>
      <c r="J1393" s="95" t="s">
        <v>1884</v>
      </c>
      <c r="K1393" s="95" t="s">
        <v>1885</v>
      </c>
      <c r="L1393" s="96">
        <v>179.38</v>
      </c>
      <c r="M1393" s="95" t="s">
        <v>1886</v>
      </c>
      <c r="N1393" s="95" t="s">
        <v>2466</v>
      </c>
      <c r="O1393" s="95" t="s">
        <v>31</v>
      </c>
      <c r="P1393" s="95" t="s">
        <v>2467</v>
      </c>
      <c r="Q1393" s="95" t="s">
        <v>2468</v>
      </c>
      <c r="R1393" s="95" t="s">
        <v>2469</v>
      </c>
      <c r="S1393" s="93">
        <v>37864</v>
      </c>
      <c r="T1393" s="93">
        <v>37864</v>
      </c>
      <c r="U1393" s="95" t="s">
        <v>2447</v>
      </c>
      <c r="V1393" s="95" t="s">
        <v>31</v>
      </c>
    </row>
    <row r="1394" spans="1:22" ht="15.75" x14ac:dyDescent="0.3">
      <c r="A1394" s="95" t="s">
        <v>370</v>
      </c>
      <c r="B1394" s="95" t="s">
        <v>2032</v>
      </c>
      <c r="C1394" s="95" t="s">
        <v>1904</v>
      </c>
      <c r="D1394" s="95" t="s">
        <v>1905</v>
      </c>
      <c r="E1394" s="95" t="s">
        <v>2038</v>
      </c>
      <c r="F1394" s="95" t="s">
        <v>2104</v>
      </c>
      <c r="G1394" s="95" t="s">
        <v>31</v>
      </c>
      <c r="H1394" s="95" t="s">
        <v>2443</v>
      </c>
      <c r="I1394" s="95" t="s">
        <v>2444</v>
      </c>
      <c r="J1394" s="95" t="s">
        <v>1884</v>
      </c>
      <c r="K1394" s="95" t="s">
        <v>1885</v>
      </c>
      <c r="L1394" s="96">
        <v>502.52</v>
      </c>
      <c r="M1394" s="95" t="s">
        <v>1886</v>
      </c>
      <c r="N1394" s="95" t="s">
        <v>2466</v>
      </c>
      <c r="O1394" s="95" t="s">
        <v>31</v>
      </c>
      <c r="P1394" s="95" t="s">
        <v>2467</v>
      </c>
      <c r="Q1394" s="95" t="s">
        <v>2468</v>
      </c>
      <c r="R1394" s="95" t="s">
        <v>2469</v>
      </c>
      <c r="S1394" s="93">
        <v>37894</v>
      </c>
      <c r="T1394" s="93">
        <v>37894</v>
      </c>
      <c r="U1394" s="95" t="s">
        <v>2447</v>
      </c>
      <c r="V1394" s="95" t="s">
        <v>31</v>
      </c>
    </row>
    <row r="1395" spans="1:22" ht="15.75" x14ac:dyDescent="0.3">
      <c r="A1395" s="95" t="s">
        <v>370</v>
      </c>
      <c r="B1395" s="95" t="s">
        <v>2032</v>
      </c>
      <c r="C1395" s="95" t="s">
        <v>1904</v>
      </c>
      <c r="D1395" s="95" t="s">
        <v>1905</v>
      </c>
      <c r="E1395" s="95" t="s">
        <v>2038</v>
      </c>
      <c r="F1395" s="95" t="s">
        <v>2104</v>
      </c>
      <c r="G1395" s="95" t="s">
        <v>31</v>
      </c>
      <c r="H1395" s="95" t="s">
        <v>2443</v>
      </c>
      <c r="I1395" s="95" t="s">
        <v>2444</v>
      </c>
      <c r="J1395" s="95" t="s">
        <v>1884</v>
      </c>
      <c r="K1395" s="95" t="s">
        <v>1885</v>
      </c>
      <c r="L1395" s="96">
        <v>512.23</v>
      </c>
      <c r="M1395" s="95" t="s">
        <v>1886</v>
      </c>
      <c r="N1395" s="95" t="s">
        <v>2466</v>
      </c>
      <c r="O1395" s="95" t="s">
        <v>31</v>
      </c>
      <c r="P1395" s="95" t="s">
        <v>2467</v>
      </c>
      <c r="Q1395" s="95" t="s">
        <v>2468</v>
      </c>
      <c r="R1395" s="95" t="s">
        <v>2469</v>
      </c>
      <c r="S1395" s="93">
        <v>37925</v>
      </c>
      <c r="T1395" s="93">
        <v>37925</v>
      </c>
      <c r="U1395" s="95" t="s">
        <v>2447</v>
      </c>
      <c r="V1395" s="95" t="s">
        <v>31</v>
      </c>
    </row>
    <row r="1396" spans="1:22" ht="15.75" x14ac:dyDescent="0.3">
      <c r="A1396" s="95" t="s">
        <v>370</v>
      </c>
      <c r="B1396" s="95" t="s">
        <v>2032</v>
      </c>
      <c r="C1396" s="95" t="s">
        <v>1904</v>
      </c>
      <c r="D1396" s="95" t="s">
        <v>1905</v>
      </c>
      <c r="E1396" s="95" t="s">
        <v>2038</v>
      </c>
      <c r="F1396" s="95" t="s">
        <v>2104</v>
      </c>
      <c r="G1396" s="95" t="s">
        <v>31</v>
      </c>
      <c r="H1396" s="95" t="s">
        <v>2443</v>
      </c>
      <c r="I1396" s="95" t="s">
        <v>2444</v>
      </c>
      <c r="J1396" s="95" t="s">
        <v>1884</v>
      </c>
      <c r="K1396" s="95" t="s">
        <v>1885</v>
      </c>
      <c r="L1396" s="96">
        <v>56.67</v>
      </c>
      <c r="M1396" s="95" t="s">
        <v>1886</v>
      </c>
      <c r="N1396" s="95" t="s">
        <v>2466</v>
      </c>
      <c r="O1396" s="95" t="s">
        <v>31</v>
      </c>
      <c r="P1396" s="95" t="s">
        <v>2467</v>
      </c>
      <c r="Q1396" s="95" t="s">
        <v>2468</v>
      </c>
      <c r="R1396" s="95" t="s">
        <v>2469</v>
      </c>
      <c r="S1396" s="93">
        <v>37955</v>
      </c>
      <c r="T1396" s="93">
        <v>37955</v>
      </c>
      <c r="U1396" s="95" t="s">
        <v>2447</v>
      </c>
      <c r="V1396" s="95" t="s">
        <v>31</v>
      </c>
    </row>
    <row r="1397" spans="1:22" ht="15.75" x14ac:dyDescent="0.3">
      <c r="A1397" s="95" t="s">
        <v>370</v>
      </c>
      <c r="B1397" s="95" t="s">
        <v>2032</v>
      </c>
      <c r="C1397" s="95" t="s">
        <v>1904</v>
      </c>
      <c r="D1397" s="95" t="s">
        <v>1905</v>
      </c>
      <c r="E1397" s="95" t="s">
        <v>2038</v>
      </c>
      <c r="F1397" s="95" t="s">
        <v>2104</v>
      </c>
      <c r="G1397" s="95" t="s">
        <v>31</v>
      </c>
      <c r="H1397" s="95" t="s">
        <v>2443</v>
      </c>
      <c r="I1397" s="95" t="s">
        <v>2444</v>
      </c>
      <c r="J1397" s="95" t="s">
        <v>1884</v>
      </c>
      <c r="K1397" s="95" t="s">
        <v>1885</v>
      </c>
      <c r="L1397" s="96">
        <v>132.84</v>
      </c>
      <c r="M1397" s="95" t="s">
        <v>1886</v>
      </c>
      <c r="N1397" s="95" t="s">
        <v>2466</v>
      </c>
      <c r="O1397" s="95" t="s">
        <v>31</v>
      </c>
      <c r="P1397" s="95" t="s">
        <v>2467</v>
      </c>
      <c r="Q1397" s="95" t="s">
        <v>2468</v>
      </c>
      <c r="R1397" s="95" t="s">
        <v>2469</v>
      </c>
      <c r="S1397" s="93">
        <v>37986</v>
      </c>
      <c r="T1397" s="93">
        <v>37986</v>
      </c>
      <c r="U1397" s="95" t="s">
        <v>2447</v>
      </c>
      <c r="V1397" s="95" t="s">
        <v>31</v>
      </c>
    </row>
    <row r="1398" spans="1:22" ht="15.75" x14ac:dyDescent="0.3">
      <c r="A1398" s="95" t="s">
        <v>370</v>
      </c>
      <c r="B1398" s="95" t="s">
        <v>2032</v>
      </c>
      <c r="C1398" s="95" t="s">
        <v>1904</v>
      </c>
      <c r="D1398" s="95" t="s">
        <v>1905</v>
      </c>
      <c r="E1398" s="95" t="s">
        <v>2038</v>
      </c>
      <c r="F1398" s="95" t="s">
        <v>2104</v>
      </c>
      <c r="G1398" s="95" t="s">
        <v>31</v>
      </c>
      <c r="H1398" s="95" t="s">
        <v>2443</v>
      </c>
      <c r="I1398" s="95" t="s">
        <v>2444</v>
      </c>
      <c r="J1398" s="95" t="s">
        <v>1884</v>
      </c>
      <c r="K1398" s="95" t="s">
        <v>1885</v>
      </c>
      <c r="L1398" s="96">
        <v>24.73</v>
      </c>
      <c r="M1398" s="95" t="s">
        <v>1886</v>
      </c>
      <c r="N1398" s="95" t="s">
        <v>2466</v>
      </c>
      <c r="O1398" s="95" t="s">
        <v>31</v>
      </c>
      <c r="P1398" s="95" t="s">
        <v>2467</v>
      </c>
      <c r="Q1398" s="95" t="s">
        <v>2468</v>
      </c>
      <c r="R1398" s="95" t="s">
        <v>2469</v>
      </c>
      <c r="S1398" s="93">
        <v>38291</v>
      </c>
      <c r="T1398" s="93">
        <v>38291</v>
      </c>
      <c r="U1398" s="95" t="s">
        <v>2447</v>
      </c>
      <c r="V1398" s="95" t="s">
        <v>31</v>
      </c>
    </row>
    <row r="1399" spans="1:22" ht="15.75" x14ac:dyDescent="0.3">
      <c r="A1399" s="95" t="s">
        <v>370</v>
      </c>
      <c r="B1399" s="95" t="s">
        <v>2032</v>
      </c>
      <c r="C1399" s="95" t="s">
        <v>1904</v>
      </c>
      <c r="D1399" s="95" t="s">
        <v>1905</v>
      </c>
      <c r="E1399" s="95" t="s">
        <v>2038</v>
      </c>
      <c r="F1399" s="95" t="s">
        <v>2104</v>
      </c>
      <c r="G1399" s="95" t="s">
        <v>31</v>
      </c>
      <c r="H1399" s="95" t="s">
        <v>2443</v>
      </c>
      <c r="I1399" s="95" t="s">
        <v>2444</v>
      </c>
      <c r="J1399" s="95" t="s">
        <v>1884</v>
      </c>
      <c r="K1399" s="95" t="s">
        <v>1885</v>
      </c>
      <c r="L1399" s="96">
        <v>-1.39</v>
      </c>
      <c r="M1399" s="95" t="s">
        <v>1886</v>
      </c>
      <c r="N1399" s="95" t="s">
        <v>2466</v>
      </c>
      <c r="O1399" s="95" t="s">
        <v>31</v>
      </c>
      <c r="P1399" s="95" t="s">
        <v>2467</v>
      </c>
      <c r="Q1399" s="95" t="s">
        <v>2468</v>
      </c>
      <c r="R1399" s="95" t="s">
        <v>2469</v>
      </c>
      <c r="S1399" s="93">
        <v>38352</v>
      </c>
      <c r="T1399" s="93">
        <v>38352</v>
      </c>
      <c r="U1399" s="95" t="s">
        <v>2447</v>
      </c>
      <c r="V1399" s="95" t="s">
        <v>31</v>
      </c>
    </row>
    <row r="1400" spans="1:22" ht="15.75" x14ac:dyDescent="0.3">
      <c r="A1400" s="95" t="s">
        <v>370</v>
      </c>
      <c r="B1400" s="95" t="s">
        <v>2032</v>
      </c>
      <c r="C1400" s="95" t="s">
        <v>1904</v>
      </c>
      <c r="D1400" s="95" t="s">
        <v>1905</v>
      </c>
      <c r="E1400" s="95" t="s">
        <v>2038</v>
      </c>
      <c r="F1400" s="95" t="s">
        <v>2264</v>
      </c>
      <c r="G1400" s="95" t="s">
        <v>31</v>
      </c>
      <c r="H1400" s="95" t="s">
        <v>2443</v>
      </c>
      <c r="I1400" s="95" t="s">
        <v>2444</v>
      </c>
      <c r="J1400" s="95" t="s">
        <v>1884</v>
      </c>
      <c r="K1400" s="95" t="s">
        <v>1885</v>
      </c>
      <c r="L1400" s="96">
        <v>2357.21</v>
      </c>
      <c r="M1400" s="95" t="s">
        <v>1886</v>
      </c>
      <c r="N1400" s="95" t="s">
        <v>31</v>
      </c>
      <c r="O1400" s="95" t="s">
        <v>31</v>
      </c>
      <c r="P1400" s="95" t="s">
        <v>2470</v>
      </c>
      <c r="Q1400" s="95" t="s">
        <v>31</v>
      </c>
      <c r="R1400" s="95" t="s">
        <v>2471</v>
      </c>
      <c r="S1400" s="93">
        <v>36616</v>
      </c>
      <c r="T1400" s="93">
        <v>36616</v>
      </c>
      <c r="U1400" s="95" t="s">
        <v>2465</v>
      </c>
      <c r="V1400" s="95" t="s">
        <v>31</v>
      </c>
    </row>
    <row r="1401" spans="1:22" ht="15.75" x14ac:dyDescent="0.3">
      <c r="A1401" s="95" t="s">
        <v>370</v>
      </c>
      <c r="B1401" s="95" t="s">
        <v>2032</v>
      </c>
      <c r="C1401" s="95" t="s">
        <v>1904</v>
      </c>
      <c r="D1401" s="95" t="s">
        <v>1905</v>
      </c>
      <c r="E1401" s="95" t="s">
        <v>2038</v>
      </c>
      <c r="F1401" s="95" t="s">
        <v>2264</v>
      </c>
      <c r="G1401" s="95" t="s">
        <v>31</v>
      </c>
      <c r="H1401" s="95" t="s">
        <v>2443</v>
      </c>
      <c r="I1401" s="95" t="s">
        <v>2444</v>
      </c>
      <c r="J1401" s="95" t="s">
        <v>1884</v>
      </c>
      <c r="K1401" s="95" t="s">
        <v>1885</v>
      </c>
      <c r="L1401" s="96">
        <v>9.16</v>
      </c>
      <c r="M1401" s="95" t="s">
        <v>1886</v>
      </c>
      <c r="N1401" s="95" t="s">
        <v>31</v>
      </c>
      <c r="O1401" s="95" t="s">
        <v>31</v>
      </c>
      <c r="P1401" s="95" t="s">
        <v>2470</v>
      </c>
      <c r="Q1401" s="95" t="s">
        <v>31</v>
      </c>
      <c r="R1401" s="95" t="s">
        <v>2471</v>
      </c>
      <c r="S1401" s="93">
        <v>36738</v>
      </c>
      <c r="T1401" s="93">
        <v>36738</v>
      </c>
      <c r="U1401" s="95" t="s">
        <v>2465</v>
      </c>
      <c r="V1401" s="95" t="s">
        <v>31</v>
      </c>
    </row>
    <row r="1402" spans="1:22" ht="15.75" x14ac:dyDescent="0.3">
      <c r="A1402" s="95" t="s">
        <v>370</v>
      </c>
      <c r="B1402" s="95" t="s">
        <v>2032</v>
      </c>
      <c r="C1402" s="95" t="s">
        <v>1904</v>
      </c>
      <c r="D1402" s="95" t="s">
        <v>1905</v>
      </c>
      <c r="E1402" s="95" t="s">
        <v>2038</v>
      </c>
      <c r="F1402" s="95" t="s">
        <v>2264</v>
      </c>
      <c r="G1402" s="95" t="s">
        <v>31</v>
      </c>
      <c r="H1402" s="95" t="s">
        <v>2443</v>
      </c>
      <c r="I1402" s="95" t="s">
        <v>2444</v>
      </c>
      <c r="J1402" s="95" t="s">
        <v>1884</v>
      </c>
      <c r="K1402" s="95" t="s">
        <v>1885</v>
      </c>
      <c r="L1402" s="96">
        <v>860.71</v>
      </c>
      <c r="M1402" s="95" t="s">
        <v>1886</v>
      </c>
      <c r="N1402" s="95" t="s">
        <v>31</v>
      </c>
      <c r="O1402" s="95" t="s">
        <v>31</v>
      </c>
      <c r="P1402" s="95" t="s">
        <v>2472</v>
      </c>
      <c r="Q1402" s="95" t="s">
        <v>31</v>
      </c>
      <c r="R1402" s="95" t="s">
        <v>2473</v>
      </c>
      <c r="S1402" s="93">
        <v>36738</v>
      </c>
      <c r="T1402" s="93">
        <v>36738</v>
      </c>
      <c r="U1402" s="95" t="s">
        <v>2474</v>
      </c>
      <c r="V1402" s="95" t="s">
        <v>31</v>
      </c>
    </row>
    <row r="1403" spans="1:22" ht="15.75" x14ac:dyDescent="0.3">
      <c r="A1403" s="95" t="s">
        <v>370</v>
      </c>
      <c r="B1403" s="95" t="s">
        <v>2032</v>
      </c>
      <c r="C1403" s="95" t="s">
        <v>1904</v>
      </c>
      <c r="D1403" s="95" t="s">
        <v>1905</v>
      </c>
      <c r="E1403" s="95" t="s">
        <v>2038</v>
      </c>
      <c r="F1403" s="95" t="s">
        <v>2264</v>
      </c>
      <c r="G1403" s="95" t="s">
        <v>31</v>
      </c>
      <c r="H1403" s="95" t="s">
        <v>2443</v>
      </c>
      <c r="I1403" s="95" t="s">
        <v>2444</v>
      </c>
      <c r="J1403" s="95" t="s">
        <v>1884</v>
      </c>
      <c r="K1403" s="95" t="s">
        <v>1885</v>
      </c>
      <c r="L1403" s="96">
        <v>-0.06</v>
      </c>
      <c r="M1403" s="95" t="s">
        <v>1886</v>
      </c>
      <c r="N1403" s="95" t="s">
        <v>31</v>
      </c>
      <c r="O1403" s="95" t="s">
        <v>31</v>
      </c>
      <c r="P1403" s="95" t="s">
        <v>2472</v>
      </c>
      <c r="Q1403" s="95" t="s">
        <v>31</v>
      </c>
      <c r="R1403" s="95" t="s">
        <v>2473</v>
      </c>
      <c r="S1403" s="93">
        <v>36830</v>
      </c>
      <c r="T1403" s="93">
        <v>36830</v>
      </c>
      <c r="U1403" s="95" t="s">
        <v>2474</v>
      </c>
      <c r="V1403" s="95" t="s">
        <v>31</v>
      </c>
    </row>
    <row r="1404" spans="1:22" ht="15.75" x14ac:dyDescent="0.3">
      <c r="A1404" s="95" t="s">
        <v>370</v>
      </c>
      <c r="B1404" s="95" t="s">
        <v>2032</v>
      </c>
      <c r="C1404" s="95" t="s">
        <v>1904</v>
      </c>
      <c r="D1404" s="95" t="s">
        <v>1905</v>
      </c>
      <c r="E1404" s="95" t="s">
        <v>2038</v>
      </c>
      <c r="F1404" s="95" t="s">
        <v>2264</v>
      </c>
      <c r="G1404" s="95" t="s">
        <v>31</v>
      </c>
      <c r="H1404" s="95" t="s">
        <v>2443</v>
      </c>
      <c r="I1404" s="95" t="s">
        <v>2444</v>
      </c>
      <c r="J1404" s="95" t="s">
        <v>1884</v>
      </c>
      <c r="K1404" s="95" t="s">
        <v>1885</v>
      </c>
      <c r="L1404" s="96">
        <v>21005.53</v>
      </c>
      <c r="M1404" s="95" t="s">
        <v>1886</v>
      </c>
      <c r="N1404" s="95" t="s">
        <v>31</v>
      </c>
      <c r="O1404" s="95" t="s">
        <v>31</v>
      </c>
      <c r="P1404" s="95" t="s">
        <v>2472</v>
      </c>
      <c r="Q1404" s="95" t="s">
        <v>31</v>
      </c>
      <c r="R1404" s="95" t="s">
        <v>2475</v>
      </c>
      <c r="S1404" s="93">
        <v>37287</v>
      </c>
      <c r="T1404" s="93">
        <v>37287</v>
      </c>
      <c r="U1404" s="95" t="s">
        <v>2456</v>
      </c>
      <c r="V1404" s="95" t="s">
        <v>31</v>
      </c>
    </row>
    <row r="1405" spans="1:22" ht="15.75" x14ac:dyDescent="0.3">
      <c r="A1405" s="95" t="s">
        <v>370</v>
      </c>
      <c r="B1405" s="95" t="s">
        <v>2032</v>
      </c>
      <c r="C1405" s="95" t="s">
        <v>1904</v>
      </c>
      <c r="D1405" s="95" t="s">
        <v>1905</v>
      </c>
      <c r="E1405" s="95" t="s">
        <v>2038</v>
      </c>
      <c r="F1405" s="95" t="s">
        <v>2264</v>
      </c>
      <c r="G1405" s="95" t="s">
        <v>31</v>
      </c>
      <c r="H1405" s="95" t="s">
        <v>2443</v>
      </c>
      <c r="I1405" s="95" t="s">
        <v>2444</v>
      </c>
      <c r="J1405" s="95" t="s">
        <v>1884</v>
      </c>
      <c r="K1405" s="95" t="s">
        <v>1885</v>
      </c>
      <c r="L1405" s="96">
        <v>-410.85</v>
      </c>
      <c r="M1405" s="95" t="s">
        <v>1886</v>
      </c>
      <c r="N1405" s="95" t="s">
        <v>31</v>
      </c>
      <c r="O1405" s="95" t="s">
        <v>31</v>
      </c>
      <c r="P1405" s="95" t="s">
        <v>2472</v>
      </c>
      <c r="Q1405" s="95" t="s">
        <v>31</v>
      </c>
      <c r="R1405" s="95" t="s">
        <v>2475</v>
      </c>
      <c r="S1405" s="93">
        <v>37529</v>
      </c>
      <c r="T1405" s="93">
        <v>37529</v>
      </c>
      <c r="U1405" s="95" t="s">
        <v>2456</v>
      </c>
      <c r="V1405" s="95" t="s">
        <v>31</v>
      </c>
    </row>
    <row r="1406" spans="1:22" ht="15.75" x14ac:dyDescent="0.3">
      <c r="A1406" s="95" t="s">
        <v>370</v>
      </c>
      <c r="B1406" s="95" t="s">
        <v>2032</v>
      </c>
      <c r="C1406" s="95" t="s">
        <v>1904</v>
      </c>
      <c r="D1406" s="95" t="s">
        <v>1905</v>
      </c>
      <c r="E1406" s="95" t="s">
        <v>2038</v>
      </c>
      <c r="F1406" s="95" t="s">
        <v>2264</v>
      </c>
      <c r="G1406" s="95" t="s">
        <v>31</v>
      </c>
      <c r="H1406" s="95" t="s">
        <v>2443</v>
      </c>
      <c r="I1406" s="95" t="s">
        <v>2444</v>
      </c>
      <c r="J1406" s="95" t="s">
        <v>1884</v>
      </c>
      <c r="K1406" s="95" t="s">
        <v>1885</v>
      </c>
      <c r="L1406" s="96">
        <v>0.01</v>
      </c>
      <c r="M1406" s="95" t="s">
        <v>1886</v>
      </c>
      <c r="N1406" s="95" t="s">
        <v>31</v>
      </c>
      <c r="O1406" s="95" t="s">
        <v>31</v>
      </c>
      <c r="P1406" s="95" t="s">
        <v>2472</v>
      </c>
      <c r="Q1406" s="95" t="s">
        <v>31</v>
      </c>
      <c r="R1406" s="95" t="s">
        <v>2475</v>
      </c>
      <c r="S1406" s="93">
        <v>38472</v>
      </c>
      <c r="T1406" s="93">
        <v>38472</v>
      </c>
      <c r="U1406" s="95" t="s">
        <v>2456</v>
      </c>
      <c r="V1406" s="95" t="s">
        <v>31</v>
      </c>
    </row>
    <row r="1407" spans="1:22" ht="15.75" x14ac:dyDescent="0.3">
      <c r="A1407" s="95" t="s">
        <v>370</v>
      </c>
      <c r="B1407" s="95" t="s">
        <v>2032</v>
      </c>
      <c r="C1407" s="95" t="s">
        <v>1904</v>
      </c>
      <c r="D1407" s="95" t="s">
        <v>1905</v>
      </c>
      <c r="E1407" s="95" t="s">
        <v>2038</v>
      </c>
      <c r="F1407" s="95" t="s">
        <v>2264</v>
      </c>
      <c r="G1407" s="95" t="s">
        <v>31</v>
      </c>
      <c r="H1407" s="95" t="s">
        <v>2443</v>
      </c>
      <c r="I1407" s="95" t="s">
        <v>2444</v>
      </c>
      <c r="J1407" s="95" t="s">
        <v>1884</v>
      </c>
      <c r="K1407" s="95" t="s">
        <v>1885</v>
      </c>
      <c r="L1407" s="96">
        <v>13318.15</v>
      </c>
      <c r="M1407" s="95" t="s">
        <v>1886</v>
      </c>
      <c r="N1407" s="95" t="s">
        <v>31</v>
      </c>
      <c r="O1407" s="95" t="s">
        <v>31</v>
      </c>
      <c r="P1407" s="95" t="s">
        <v>2472</v>
      </c>
      <c r="Q1407" s="95" t="s">
        <v>31</v>
      </c>
      <c r="R1407" s="95" t="s">
        <v>2476</v>
      </c>
      <c r="S1407" s="93">
        <v>37560</v>
      </c>
      <c r="T1407" s="93">
        <v>37560</v>
      </c>
      <c r="U1407" s="95" t="s">
        <v>2447</v>
      </c>
      <c r="V1407" s="95" t="s">
        <v>31</v>
      </c>
    </row>
    <row r="1408" spans="1:22" ht="15.75" x14ac:dyDescent="0.3">
      <c r="A1408" s="95" t="s">
        <v>370</v>
      </c>
      <c r="B1408" s="95" t="s">
        <v>2032</v>
      </c>
      <c r="C1408" s="95" t="s">
        <v>1904</v>
      </c>
      <c r="D1408" s="95" t="s">
        <v>1905</v>
      </c>
      <c r="E1408" s="95" t="s">
        <v>2038</v>
      </c>
      <c r="F1408" s="95" t="s">
        <v>2264</v>
      </c>
      <c r="G1408" s="95" t="s">
        <v>31</v>
      </c>
      <c r="H1408" s="95" t="s">
        <v>2443</v>
      </c>
      <c r="I1408" s="95" t="s">
        <v>2444</v>
      </c>
      <c r="J1408" s="95" t="s">
        <v>1884</v>
      </c>
      <c r="K1408" s="95" t="s">
        <v>1885</v>
      </c>
      <c r="L1408" s="96">
        <v>48.38</v>
      </c>
      <c r="M1408" s="95" t="s">
        <v>1886</v>
      </c>
      <c r="N1408" s="95" t="s">
        <v>31</v>
      </c>
      <c r="O1408" s="95" t="s">
        <v>31</v>
      </c>
      <c r="P1408" s="95" t="s">
        <v>2472</v>
      </c>
      <c r="Q1408" s="95" t="s">
        <v>31</v>
      </c>
      <c r="R1408" s="95" t="s">
        <v>2476</v>
      </c>
      <c r="S1408" s="93">
        <v>37590</v>
      </c>
      <c r="T1408" s="93">
        <v>37590</v>
      </c>
      <c r="U1408" s="95" t="s">
        <v>2447</v>
      </c>
      <c r="V1408" s="95" t="s">
        <v>31</v>
      </c>
    </row>
    <row r="1409" spans="1:22" ht="15.75" x14ac:dyDescent="0.3">
      <c r="A1409" s="95" t="s">
        <v>370</v>
      </c>
      <c r="B1409" s="95" t="s">
        <v>2032</v>
      </c>
      <c r="C1409" s="95" t="s">
        <v>1904</v>
      </c>
      <c r="D1409" s="95" t="s">
        <v>1905</v>
      </c>
      <c r="E1409" s="95" t="s">
        <v>2038</v>
      </c>
      <c r="F1409" s="95" t="s">
        <v>2264</v>
      </c>
      <c r="G1409" s="95" t="s">
        <v>31</v>
      </c>
      <c r="H1409" s="95" t="s">
        <v>2443</v>
      </c>
      <c r="I1409" s="95" t="s">
        <v>2444</v>
      </c>
      <c r="J1409" s="95" t="s">
        <v>1884</v>
      </c>
      <c r="K1409" s="95" t="s">
        <v>1885</v>
      </c>
      <c r="L1409" s="96">
        <v>92.09</v>
      </c>
      <c r="M1409" s="95" t="s">
        <v>1886</v>
      </c>
      <c r="N1409" s="95" t="s">
        <v>31</v>
      </c>
      <c r="O1409" s="95" t="s">
        <v>31</v>
      </c>
      <c r="P1409" s="95" t="s">
        <v>2472</v>
      </c>
      <c r="Q1409" s="95" t="s">
        <v>31</v>
      </c>
      <c r="R1409" s="95" t="s">
        <v>2476</v>
      </c>
      <c r="S1409" s="93">
        <v>37621</v>
      </c>
      <c r="T1409" s="93">
        <v>37621</v>
      </c>
      <c r="U1409" s="95" t="s">
        <v>2447</v>
      </c>
      <c r="V1409" s="95" t="s">
        <v>31</v>
      </c>
    </row>
    <row r="1410" spans="1:22" ht="15.75" x14ac:dyDescent="0.3">
      <c r="A1410" s="95" t="s">
        <v>370</v>
      </c>
      <c r="B1410" s="95" t="s">
        <v>2032</v>
      </c>
      <c r="C1410" s="95" t="s">
        <v>1904</v>
      </c>
      <c r="D1410" s="95" t="s">
        <v>1905</v>
      </c>
      <c r="E1410" s="95" t="s">
        <v>2038</v>
      </c>
      <c r="F1410" s="95" t="s">
        <v>2264</v>
      </c>
      <c r="G1410" s="95" t="s">
        <v>31</v>
      </c>
      <c r="H1410" s="95" t="s">
        <v>2443</v>
      </c>
      <c r="I1410" s="95" t="s">
        <v>2444</v>
      </c>
      <c r="J1410" s="95" t="s">
        <v>1884</v>
      </c>
      <c r="K1410" s="95" t="s">
        <v>1885</v>
      </c>
      <c r="L1410" s="96">
        <v>3.54</v>
      </c>
      <c r="M1410" s="95" t="s">
        <v>1886</v>
      </c>
      <c r="N1410" s="95" t="s">
        <v>31</v>
      </c>
      <c r="O1410" s="95" t="s">
        <v>31</v>
      </c>
      <c r="P1410" s="95" t="s">
        <v>2472</v>
      </c>
      <c r="Q1410" s="95" t="s">
        <v>31</v>
      </c>
      <c r="R1410" s="95" t="s">
        <v>2476</v>
      </c>
      <c r="S1410" s="93">
        <v>37652</v>
      </c>
      <c r="T1410" s="93">
        <v>37652</v>
      </c>
      <c r="U1410" s="95" t="s">
        <v>2447</v>
      </c>
      <c r="V1410" s="95" t="s">
        <v>31</v>
      </c>
    </row>
    <row r="1411" spans="1:22" ht="15.75" x14ac:dyDescent="0.3">
      <c r="A1411" s="95" t="s">
        <v>370</v>
      </c>
      <c r="B1411" s="95" t="s">
        <v>2032</v>
      </c>
      <c r="C1411" s="95" t="s">
        <v>1904</v>
      </c>
      <c r="D1411" s="95" t="s">
        <v>1905</v>
      </c>
      <c r="E1411" s="95" t="s">
        <v>2038</v>
      </c>
      <c r="F1411" s="95" t="s">
        <v>2264</v>
      </c>
      <c r="G1411" s="95" t="s">
        <v>31</v>
      </c>
      <c r="H1411" s="95" t="s">
        <v>2443</v>
      </c>
      <c r="I1411" s="95" t="s">
        <v>2444</v>
      </c>
      <c r="J1411" s="95" t="s">
        <v>1884</v>
      </c>
      <c r="K1411" s="95" t="s">
        <v>1885</v>
      </c>
      <c r="L1411" s="96">
        <v>2.98</v>
      </c>
      <c r="M1411" s="95" t="s">
        <v>1886</v>
      </c>
      <c r="N1411" s="95" t="s">
        <v>31</v>
      </c>
      <c r="O1411" s="95" t="s">
        <v>31</v>
      </c>
      <c r="P1411" s="95" t="s">
        <v>2472</v>
      </c>
      <c r="Q1411" s="95" t="s">
        <v>31</v>
      </c>
      <c r="R1411" s="95" t="s">
        <v>2476</v>
      </c>
      <c r="S1411" s="93">
        <v>37680</v>
      </c>
      <c r="T1411" s="93">
        <v>37680</v>
      </c>
      <c r="U1411" s="95" t="s">
        <v>2447</v>
      </c>
      <c r="V1411" s="95" t="s">
        <v>31</v>
      </c>
    </row>
    <row r="1412" spans="1:22" ht="15.75" x14ac:dyDescent="0.3">
      <c r="A1412" s="95" t="s">
        <v>370</v>
      </c>
      <c r="B1412" s="95" t="s">
        <v>2032</v>
      </c>
      <c r="C1412" s="95" t="s">
        <v>1904</v>
      </c>
      <c r="D1412" s="95" t="s">
        <v>1905</v>
      </c>
      <c r="E1412" s="95" t="s">
        <v>2038</v>
      </c>
      <c r="F1412" s="95" t="s">
        <v>2264</v>
      </c>
      <c r="G1412" s="95" t="s">
        <v>31</v>
      </c>
      <c r="H1412" s="95" t="s">
        <v>2443</v>
      </c>
      <c r="I1412" s="95" t="s">
        <v>2444</v>
      </c>
      <c r="J1412" s="95" t="s">
        <v>1884</v>
      </c>
      <c r="K1412" s="95" t="s">
        <v>1885</v>
      </c>
      <c r="L1412" s="96">
        <v>0.56999999999999995</v>
      </c>
      <c r="M1412" s="95" t="s">
        <v>1886</v>
      </c>
      <c r="N1412" s="95" t="s">
        <v>31</v>
      </c>
      <c r="O1412" s="95" t="s">
        <v>31</v>
      </c>
      <c r="P1412" s="95" t="s">
        <v>2472</v>
      </c>
      <c r="Q1412" s="95" t="s">
        <v>31</v>
      </c>
      <c r="R1412" s="95" t="s">
        <v>2476</v>
      </c>
      <c r="S1412" s="93">
        <v>37711</v>
      </c>
      <c r="T1412" s="93">
        <v>37711</v>
      </c>
      <c r="U1412" s="95" t="s">
        <v>2447</v>
      </c>
      <c r="V1412" s="95" t="s">
        <v>31</v>
      </c>
    </row>
    <row r="1413" spans="1:22" ht="15.75" x14ac:dyDescent="0.3">
      <c r="A1413" s="95" t="s">
        <v>370</v>
      </c>
      <c r="B1413" s="95" t="s">
        <v>2032</v>
      </c>
      <c r="C1413" s="95" t="s">
        <v>1904</v>
      </c>
      <c r="D1413" s="95" t="s">
        <v>1905</v>
      </c>
      <c r="E1413" s="95" t="s">
        <v>2038</v>
      </c>
      <c r="F1413" s="95" t="s">
        <v>2264</v>
      </c>
      <c r="G1413" s="95" t="s">
        <v>31</v>
      </c>
      <c r="H1413" s="95" t="s">
        <v>2443</v>
      </c>
      <c r="I1413" s="95" t="s">
        <v>2444</v>
      </c>
      <c r="J1413" s="95" t="s">
        <v>1884</v>
      </c>
      <c r="K1413" s="95" t="s">
        <v>1885</v>
      </c>
      <c r="L1413" s="96">
        <v>19.87</v>
      </c>
      <c r="M1413" s="95" t="s">
        <v>1886</v>
      </c>
      <c r="N1413" s="95" t="s">
        <v>31</v>
      </c>
      <c r="O1413" s="95" t="s">
        <v>31</v>
      </c>
      <c r="P1413" s="95" t="s">
        <v>2472</v>
      </c>
      <c r="Q1413" s="95" t="s">
        <v>31</v>
      </c>
      <c r="R1413" s="95" t="s">
        <v>2476</v>
      </c>
      <c r="S1413" s="93">
        <v>37741</v>
      </c>
      <c r="T1413" s="93">
        <v>37741</v>
      </c>
      <c r="U1413" s="95" t="s">
        <v>2447</v>
      </c>
      <c r="V1413" s="95" t="s">
        <v>31</v>
      </c>
    </row>
    <row r="1414" spans="1:22" ht="15.75" x14ac:dyDescent="0.3">
      <c r="A1414" s="95" t="s">
        <v>370</v>
      </c>
      <c r="B1414" s="95" t="s">
        <v>2032</v>
      </c>
      <c r="C1414" s="95" t="s">
        <v>1904</v>
      </c>
      <c r="D1414" s="95" t="s">
        <v>1905</v>
      </c>
      <c r="E1414" s="95" t="s">
        <v>2038</v>
      </c>
      <c r="F1414" s="95" t="s">
        <v>2264</v>
      </c>
      <c r="G1414" s="95" t="s">
        <v>31</v>
      </c>
      <c r="H1414" s="95" t="s">
        <v>2443</v>
      </c>
      <c r="I1414" s="95" t="s">
        <v>2444</v>
      </c>
      <c r="J1414" s="95" t="s">
        <v>1884</v>
      </c>
      <c r="K1414" s="95" t="s">
        <v>1885</v>
      </c>
      <c r="L1414" s="96">
        <v>2.84</v>
      </c>
      <c r="M1414" s="95" t="s">
        <v>1886</v>
      </c>
      <c r="N1414" s="95" t="s">
        <v>31</v>
      </c>
      <c r="O1414" s="95" t="s">
        <v>31</v>
      </c>
      <c r="P1414" s="95" t="s">
        <v>2472</v>
      </c>
      <c r="Q1414" s="95" t="s">
        <v>31</v>
      </c>
      <c r="R1414" s="95" t="s">
        <v>2476</v>
      </c>
      <c r="S1414" s="93">
        <v>37772</v>
      </c>
      <c r="T1414" s="93">
        <v>37772</v>
      </c>
      <c r="U1414" s="95" t="s">
        <v>2447</v>
      </c>
      <c r="V1414" s="95" t="s">
        <v>31</v>
      </c>
    </row>
    <row r="1415" spans="1:22" ht="15.75" x14ac:dyDescent="0.3">
      <c r="A1415" s="95" t="s">
        <v>370</v>
      </c>
      <c r="B1415" s="95" t="s">
        <v>2032</v>
      </c>
      <c r="C1415" s="95" t="s">
        <v>1904</v>
      </c>
      <c r="D1415" s="95" t="s">
        <v>1905</v>
      </c>
      <c r="E1415" s="95" t="s">
        <v>2038</v>
      </c>
      <c r="F1415" s="95" t="s">
        <v>2264</v>
      </c>
      <c r="G1415" s="95" t="s">
        <v>31</v>
      </c>
      <c r="H1415" s="95" t="s">
        <v>2443</v>
      </c>
      <c r="I1415" s="95" t="s">
        <v>2444</v>
      </c>
      <c r="J1415" s="95" t="s">
        <v>1884</v>
      </c>
      <c r="K1415" s="95" t="s">
        <v>1885</v>
      </c>
      <c r="L1415" s="96">
        <v>44.47</v>
      </c>
      <c r="M1415" s="95" t="s">
        <v>1886</v>
      </c>
      <c r="N1415" s="95" t="s">
        <v>31</v>
      </c>
      <c r="O1415" s="95" t="s">
        <v>31</v>
      </c>
      <c r="P1415" s="95" t="s">
        <v>2472</v>
      </c>
      <c r="Q1415" s="95" t="s">
        <v>31</v>
      </c>
      <c r="R1415" s="95" t="s">
        <v>2476</v>
      </c>
      <c r="S1415" s="93">
        <v>37802</v>
      </c>
      <c r="T1415" s="93">
        <v>37802</v>
      </c>
      <c r="U1415" s="95" t="s">
        <v>2447</v>
      </c>
      <c r="V1415" s="95" t="s">
        <v>31</v>
      </c>
    </row>
    <row r="1416" spans="1:22" ht="15.75" x14ac:dyDescent="0.3">
      <c r="A1416" s="95" t="s">
        <v>370</v>
      </c>
      <c r="B1416" s="95" t="s">
        <v>2032</v>
      </c>
      <c r="C1416" s="95" t="s">
        <v>1904</v>
      </c>
      <c r="D1416" s="95" t="s">
        <v>1905</v>
      </c>
      <c r="E1416" s="95" t="s">
        <v>2038</v>
      </c>
      <c r="F1416" s="95" t="s">
        <v>2264</v>
      </c>
      <c r="G1416" s="95" t="s">
        <v>31</v>
      </c>
      <c r="H1416" s="95" t="s">
        <v>2443</v>
      </c>
      <c r="I1416" s="95" t="s">
        <v>2444</v>
      </c>
      <c r="J1416" s="95" t="s">
        <v>1884</v>
      </c>
      <c r="K1416" s="95" t="s">
        <v>1885</v>
      </c>
      <c r="L1416" s="96">
        <v>0.71</v>
      </c>
      <c r="M1416" s="95" t="s">
        <v>1886</v>
      </c>
      <c r="N1416" s="95" t="s">
        <v>31</v>
      </c>
      <c r="O1416" s="95" t="s">
        <v>31</v>
      </c>
      <c r="P1416" s="95" t="s">
        <v>2472</v>
      </c>
      <c r="Q1416" s="95" t="s">
        <v>31</v>
      </c>
      <c r="R1416" s="95" t="s">
        <v>2476</v>
      </c>
      <c r="S1416" s="93">
        <v>37833</v>
      </c>
      <c r="T1416" s="93">
        <v>37833</v>
      </c>
      <c r="U1416" s="95" t="s">
        <v>2447</v>
      </c>
      <c r="V1416" s="95" t="s">
        <v>31</v>
      </c>
    </row>
    <row r="1417" spans="1:22" ht="15.75" x14ac:dyDescent="0.3">
      <c r="A1417" s="95" t="s">
        <v>370</v>
      </c>
      <c r="B1417" s="95" t="s">
        <v>2032</v>
      </c>
      <c r="C1417" s="95" t="s">
        <v>1904</v>
      </c>
      <c r="D1417" s="95" t="s">
        <v>1905</v>
      </c>
      <c r="E1417" s="95" t="s">
        <v>2038</v>
      </c>
      <c r="F1417" s="95" t="s">
        <v>2264</v>
      </c>
      <c r="G1417" s="95" t="s">
        <v>31</v>
      </c>
      <c r="H1417" s="95" t="s">
        <v>2443</v>
      </c>
      <c r="I1417" s="95" t="s">
        <v>2444</v>
      </c>
      <c r="J1417" s="95" t="s">
        <v>1884</v>
      </c>
      <c r="K1417" s="95" t="s">
        <v>1885</v>
      </c>
      <c r="L1417" s="96">
        <v>5.07</v>
      </c>
      <c r="M1417" s="95" t="s">
        <v>1886</v>
      </c>
      <c r="N1417" s="95" t="s">
        <v>31</v>
      </c>
      <c r="O1417" s="95" t="s">
        <v>31</v>
      </c>
      <c r="P1417" s="95" t="s">
        <v>2472</v>
      </c>
      <c r="Q1417" s="95" t="s">
        <v>31</v>
      </c>
      <c r="R1417" s="95" t="s">
        <v>2476</v>
      </c>
      <c r="S1417" s="93">
        <v>37864</v>
      </c>
      <c r="T1417" s="93">
        <v>37864</v>
      </c>
      <c r="U1417" s="95" t="s">
        <v>2447</v>
      </c>
      <c r="V1417" s="95" t="s">
        <v>31</v>
      </c>
    </row>
    <row r="1418" spans="1:22" ht="15.75" x14ac:dyDescent="0.3">
      <c r="A1418" s="95" t="s">
        <v>370</v>
      </c>
      <c r="B1418" s="95" t="s">
        <v>2032</v>
      </c>
      <c r="C1418" s="95" t="s">
        <v>1904</v>
      </c>
      <c r="D1418" s="95" t="s">
        <v>1905</v>
      </c>
      <c r="E1418" s="95" t="s">
        <v>2038</v>
      </c>
      <c r="F1418" s="95" t="s">
        <v>2264</v>
      </c>
      <c r="G1418" s="95" t="s">
        <v>31</v>
      </c>
      <c r="H1418" s="95" t="s">
        <v>2443</v>
      </c>
      <c r="I1418" s="95" t="s">
        <v>2444</v>
      </c>
      <c r="J1418" s="95" t="s">
        <v>1884</v>
      </c>
      <c r="K1418" s="95" t="s">
        <v>1885</v>
      </c>
      <c r="L1418" s="96">
        <v>14.21</v>
      </c>
      <c r="M1418" s="95" t="s">
        <v>1886</v>
      </c>
      <c r="N1418" s="95" t="s">
        <v>31</v>
      </c>
      <c r="O1418" s="95" t="s">
        <v>31</v>
      </c>
      <c r="P1418" s="95" t="s">
        <v>2472</v>
      </c>
      <c r="Q1418" s="95" t="s">
        <v>31</v>
      </c>
      <c r="R1418" s="95" t="s">
        <v>2476</v>
      </c>
      <c r="S1418" s="93">
        <v>37894</v>
      </c>
      <c r="T1418" s="93">
        <v>37894</v>
      </c>
      <c r="U1418" s="95" t="s">
        <v>2447</v>
      </c>
      <c r="V1418" s="95" t="s">
        <v>31</v>
      </c>
    </row>
    <row r="1419" spans="1:22" ht="15.75" x14ac:dyDescent="0.3">
      <c r="A1419" s="95" t="s">
        <v>370</v>
      </c>
      <c r="B1419" s="95" t="s">
        <v>2032</v>
      </c>
      <c r="C1419" s="95" t="s">
        <v>1904</v>
      </c>
      <c r="D1419" s="95" t="s">
        <v>1905</v>
      </c>
      <c r="E1419" s="95" t="s">
        <v>2038</v>
      </c>
      <c r="F1419" s="95" t="s">
        <v>2264</v>
      </c>
      <c r="G1419" s="95" t="s">
        <v>31</v>
      </c>
      <c r="H1419" s="95" t="s">
        <v>2443</v>
      </c>
      <c r="I1419" s="95" t="s">
        <v>2444</v>
      </c>
      <c r="J1419" s="95" t="s">
        <v>1884</v>
      </c>
      <c r="K1419" s="95" t="s">
        <v>1885</v>
      </c>
      <c r="L1419" s="96">
        <v>14.49</v>
      </c>
      <c r="M1419" s="95" t="s">
        <v>1886</v>
      </c>
      <c r="N1419" s="95" t="s">
        <v>31</v>
      </c>
      <c r="O1419" s="95" t="s">
        <v>31</v>
      </c>
      <c r="P1419" s="95" t="s">
        <v>2472</v>
      </c>
      <c r="Q1419" s="95" t="s">
        <v>31</v>
      </c>
      <c r="R1419" s="95" t="s">
        <v>2476</v>
      </c>
      <c r="S1419" s="93">
        <v>37925</v>
      </c>
      <c r="T1419" s="93">
        <v>37925</v>
      </c>
      <c r="U1419" s="95" t="s">
        <v>2447</v>
      </c>
      <c r="V1419" s="95" t="s">
        <v>31</v>
      </c>
    </row>
    <row r="1420" spans="1:22" ht="15.75" x14ac:dyDescent="0.3">
      <c r="A1420" s="95" t="s">
        <v>370</v>
      </c>
      <c r="B1420" s="95" t="s">
        <v>2032</v>
      </c>
      <c r="C1420" s="95" t="s">
        <v>1904</v>
      </c>
      <c r="D1420" s="95" t="s">
        <v>1905</v>
      </c>
      <c r="E1420" s="95" t="s">
        <v>2038</v>
      </c>
      <c r="F1420" s="95" t="s">
        <v>2264</v>
      </c>
      <c r="G1420" s="95" t="s">
        <v>31</v>
      </c>
      <c r="H1420" s="95" t="s">
        <v>2443</v>
      </c>
      <c r="I1420" s="95" t="s">
        <v>2444</v>
      </c>
      <c r="J1420" s="95" t="s">
        <v>1884</v>
      </c>
      <c r="K1420" s="95" t="s">
        <v>1885</v>
      </c>
      <c r="L1420" s="96">
        <v>1.6</v>
      </c>
      <c r="M1420" s="95" t="s">
        <v>1886</v>
      </c>
      <c r="N1420" s="95" t="s">
        <v>31</v>
      </c>
      <c r="O1420" s="95" t="s">
        <v>31</v>
      </c>
      <c r="P1420" s="95" t="s">
        <v>2472</v>
      </c>
      <c r="Q1420" s="95" t="s">
        <v>31</v>
      </c>
      <c r="R1420" s="95" t="s">
        <v>2476</v>
      </c>
      <c r="S1420" s="93">
        <v>37955</v>
      </c>
      <c r="T1420" s="93">
        <v>37955</v>
      </c>
      <c r="U1420" s="95" t="s">
        <v>2447</v>
      </c>
      <c r="V1420" s="95" t="s">
        <v>31</v>
      </c>
    </row>
    <row r="1421" spans="1:22" ht="15.75" x14ac:dyDescent="0.3">
      <c r="A1421" s="95" t="s">
        <v>370</v>
      </c>
      <c r="B1421" s="95" t="s">
        <v>2032</v>
      </c>
      <c r="C1421" s="95" t="s">
        <v>1904</v>
      </c>
      <c r="D1421" s="95" t="s">
        <v>1905</v>
      </c>
      <c r="E1421" s="95" t="s">
        <v>2038</v>
      </c>
      <c r="F1421" s="95" t="s">
        <v>2264</v>
      </c>
      <c r="G1421" s="95" t="s">
        <v>31</v>
      </c>
      <c r="H1421" s="95" t="s">
        <v>2443</v>
      </c>
      <c r="I1421" s="95" t="s">
        <v>2444</v>
      </c>
      <c r="J1421" s="95" t="s">
        <v>1884</v>
      </c>
      <c r="K1421" s="95" t="s">
        <v>1885</v>
      </c>
      <c r="L1421" s="96">
        <v>3.76</v>
      </c>
      <c r="M1421" s="95" t="s">
        <v>1886</v>
      </c>
      <c r="N1421" s="95" t="s">
        <v>31</v>
      </c>
      <c r="O1421" s="95" t="s">
        <v>31</v>
      </c>
      <c r="P1421" s="95" t="s">
        <v>2472</v>
      </c>
      <c r="Q1421" s="95" t="s">
        <v>31</v>
      </c>
      <c r="R1421" s="95" t="s">
        <v>2476</v>
      </c>
      <c r="S1421" s="93">
        <v>37986</v>
      </c>
      <c r="T1421" s="93">
        <v>37986</v>
      </c>
      <c r="U1421" s="95" t="s">
        <v>2447</v>
      </c>
      <c r="V1421" s="95" t="s">
        <v>31</v>
      </c>
    </row>
    <row r="1422" spans="1:22" ht="15.75" x14ac:dyDescent="0.3">
      <c r="A1422" s="95" t="s">
        <v>370</v>
      </c>
      <c r="B1422" s="95" t="s">
        <v>2032</v>
      </c>
      <c r="C1422" s="95" t="s">
        <v>1904</v>
      </c>
      <c r="D1422" s="95" t="s">
        <v>1905</v>
      </c>
      <c r="E1422" s="95" t="s">
        <v>2038</v>
      </c>
      <c r="F1422" s="95" t="s">
        <v>2264</v>
      </c>
      <c r="G1422" s="95" t="s">
        <v>31</v>
      </c>
      <c r="H1422" s="95" t="s">
        <v>2443</v>
      </c>
      <c r="I1422" s="95" t="s">
        <v>2444</v>
      </c>
      <c r="J1422" s="95" t="s">
        <v>1884</v>
      </c>
      <c r="K1422" s="95" t="s">
        <v>1885</v>
      </c>
      <c r="L1422" s="96">
        <v>0.7</v>
      </c>
      <c r="M1422" s="95" t="s">
        <v>1886</v>
      </c>
      <c r="N1422" s="95" t="s">
        <v>31</v>
      </c>
      <c r="O1422" s="95" t="s">
        <v>31</v>
      </c>
      <c r="P1422" s="95" t="s">
        <v>2472</v>
      </c>
      <c r="Q1422" s="95" t="s">
        <v>31</v>
      </c>
      <c r="R1422" s="95" t="s">
        <v>2476</v>
      </c>
      <c r="S1422" s="93">
        <v>38291</v>
      </c>
      <c r="T1422" s="93">
        <v>38291</v>
      </c>
      <c r="U1422" s="95" t="s">
        <v>2447</v>
      </c>
      <c r="V1422" s="95" t="s">
        <v>31</v>
      </c>
    </row>
    <row r="1423" spans="1:22" ht="15.75" x14ac:dyDescent="0.3">
      <c r="A1423" s="95" t="s">
        <v>370</v>
      </c>
      <c r="B1423" s="95" t="s">
        <v>2032</v>
      </c>
      <c r="C1423" s="95" t="s">
        <v>1904</v>
      </c>
      <c r="D1423" s="95" t="s">
        <v>1905</v>
      </c>
      <c r="E1423" s="95" t="s">
        <v>2038</v>
      </c>
      <c r="F1423" s="95" t="s">
        <v>2264</v>
      </c>
      <c r="G1423" s="95" t="s">
        <v>31</v>
      </c>
      <c r="H1423" s="95" t="s">
        <v>2443</v>
      </c>
      <c r="I1423" s="95" t="s">
        <v>2444</v>
      </c>
      <c r="J1423" s="95" t="s">
        <v>1884</v>
      </c>
      <c r="K1423" s="95" t="s">
        <v>1885</v>
      </c>
      <c r="L1423" s="96">
        <v>-0.04</v>
      </c>
      <c r="M1423" s="95" t="s">
        <v>1886</v>
      </c>
      <c r="N1423" s="95" t="s">
        <v>31</v>
      </c>
      <c r="O1423" s="95" t="s">
        <v>31</v>
      </c>
      <c r="P1423" s="95" t="s">
        <v>2472</v>
      </c>
      <c r="Q1423" s="95" t="s">
        <v>31</v>
      </c>
      <c r="R1423" s="95" t="s">
        <v>2476</v>
      </c>
      <c r="S1423" s="93">
        <v>38352</v>
      </c>
      <c r="T1423" s="93">
        <v>38352</v>
      </c>
      <c r="U1423" s="95" t="s">
        <v>2447</v>
      </c>
      <c r="V1423" s="95" t="s">
        <v>31</v>
      </c>
    </row>
    <row r="1424" spans="1:22" ht="15.75" x14ac:dyDescent="0.3">
      <c r="A1424" s="95" t="s">
        <v>370</v>
      </c>
      <c r="B1424" s="95" t="s">
        <v>2032</v>
      </c>
      <c r="C1424" s="95" t="s">
        <v>1904</v>
      </c>
      <c r="D1424" s="95" t="s">
        <v>1905</v>
      </c>
      <c r="E1424" s="95" t="s">
        <v>2038</v>
      </c>
      <c r="F1424" s="95" t="s">
        <v>2062</v>
      </c>
      <c r="G1424" s="95" t="s">
        <v>31</v>
      </c>
      <c r="H1424" s="95" t="s">
        <v>2443</v>
      </c>
      <c r="I1424" s="95" t="s">
        <v>2444</v>
      </c>
      <c r="J1424" s="95" t="s">
        <v>1884</v>
      </c>
      <c r="K1424" s="95" t="s">
        <v>1885</v>
      </c>
      <c r="L1424" s="96">
        <v>206404.96</v>
      </c>
      <c r="M1424" s="95" t="s">
        <v>1886</v>
      </c>
      <c r="N1424" s="95" t="s">
        <v>31</v>
      </c>
      <c r="O1424" s="95" t="s">
        <v>31</v>
      </c>
      <c r="P1424" s="95" t="s">
        <v>2472</v>
      </c>
      <c r="Q1424" s="95" t="s">
        <v>31</v>
      </c>
      <c r="R1424" s="95" t="s">
        <v>2477</v>
      </c>
      <c r="S1424" s="93">
        <v>36738</v>
      </c>
      <c r="T1424" s="93">
        <v>36738</v>
      </c>
      <c r="U1424" s="95" t="s">
        <v>2478</v>
      </c>
      <c r="V1424" s="95" t="s">
        <v>31</v>
      </c>
    </row>
    <row r="1425" spans="1:22" ht="15.75" x14ac:dyDescent="0.3">
      <c r="A1425" s="95" t="s">
        <v>370</v>
      </c>
      <c r="B1425" s="95" t="s">
        <v>2032</v>
      </c>
      <c r="C1425" s="95" t="s">
        <v>1904</v>
      </c>
      <c r="D1425" s="95" t="s">
        <v>1905</v>
      </c>
      <c r="E1425" s="95" t="s">
        <v>2038</v>
      </c>
      <c r="F1425" s="95" t="s">
        <v>2062</v>
      </c>
      <c r="G1425" s="95" t="s">
        <v>31</v>
      </c>
      <c r="H1425" s="95" t="s">
        <v>2443</v>
      </c>
      <c r="I1425" s="95" t="s">
        <v>2444</v>
      </c>
      <c r="J1425" s="95" t="s">
        <v>1884</v>
      </c>
      <c r="K1425" s="95" t="s">
        <v>1885</v>
      </c>
      <c r="L1425" s="96">
        <v>8927.1200000000008</v>
      </c>
      <c r="M1425" s="95" t="s">
        <v>1886</v>
      </c>
      <c r="N1425" s="95" t="s">
        <v>31</v>
      </c>
      <c r="O1425" s="95" t="s">
        <v>31</v>
      </c>
      <c r="P1425" s="95" t="s">
        <v>2472</v>
      </c>
      <c r="Q1425" s="95" t="s">
        <v>31</v>
      </c>
      <c r="R1425" s="95" t="s">
        <v>2479</v>
      </c>
      <c r="S1425" s="93">
        <v>36738</v>
      </c>
      <c r="T1425" s="93">
        <v>36738</v>
      </c>
      <c r="U1425" s="95" t="s">
        <v>2474</v>
      </c>
      <c r="V1425" s="95" t="s">
        <v>31</v>
      </c>
    </row>
    <row r="1426" spans="1:22" ht="15.75" x14ac:dyDescent="0.3">
      <c r="A1426" s="95" t="s">
        <v>370</v>
      </c>
      <c r="B1426" s="95" t="s">
        <v>2032</v>
      </c>
      <c r="C1426" s="95" t="s">
        <v>1904</v>
      </c>
      <c r="D1426" s="95" t="s">
        <v>1905</v>
      </c>
      <c r="E1426" s="95" t="s">
        <v>2038</v>
      </c>
      <c r="F1426" s="95" t="s">
        <v>2062</v>
      </c>
      <c r="G1426" s="95" t="s">
        <v>31</v>
      </c>
      <c r="H1426" s="95" t="s">
        <v>2443</v>
      </c>
      <c r="I1426" s="95" t="s">
        <v>2444</v>
      </c>
      <c r="J1426" s="95" t="s">
        <v>1884</v>
      </c>
      <c r="K1426" s="95" t="s">
        <v>1885</v>
      </c>
      <c r="L1426" s="96">
        <v>-0.61</v>
      </c>
      <c r="M1426" s="95" t="s">
        <v>1886</v>
      </c>
      <c r="N1426" s="95" t="s">
        <v>31</v>
      </c>
      <c r="O1426" s="95" t="s">
        <v>31</v>
      </c>
      <c r="P1426" s="95" t="s">
        <v>2472</v>
      </c>
      <c r="Q1426" s="95" t="s">
        <v>31</v>
      </c>
      <c r="R1426" s="95" t="s">
        <v>2479</v>
      </c>
      <c r="S1426" s="93">
        <v>36830</v>
      </c>
      <c r="T1426" s="93">
        <v>36830</v>
      </c>
      <c r="U1426" s="95" t="s">
        <v>2474</v>
      </c>
      <c r="V1426" s="95" t="s">
        <v>31</v>
      </c>
    </row>
    <row r="1427" spans="1:22" ht="15.75" x14ac:dyDescent="0.3">
      <c r="A1427" s="95" t="s">
        <v>370</v>
      </c>
      <c r="B1427" s="95" t="s">
        <v>2032</v>
      </c>
      <c r="C1427" s="95" t="s">
        <v>1904</v>
      </c>
      <c r="D1427" s="95" t="s">
        <v>1905</v>
      </c>
      <c r="E1427" s="95" t="s">
        <v>2038</v>
      </c>
      <c r="F1427" s="95" t="s">
        <v>2123</v>
      </c>
      <c r="G1427" s="95" t="s">
        <v>31</v>
      </c>
      <c r="H1427" s="95" t="s">
        <v>2443</v>
      </c>
      <c r="I1427" s="95" t="s">
        <v>2444</v>
      </c>
      <c r="J1427" s="95" t="s">
        <v>1884</v>
      </c>
      <c r="K1427" s="95" t="s">
        <v>1885</v>
      </c>
      <c r="L1427" s="96">
        <v>17930.09</v>
      </c>
      <c r="M1427" s="95" t="s">
        <v>1886</v>
      </c>
      <c r="N1427" s="95" t="s">
        <v>2480</v>
      </c>
      <c r="O1427" s="95" t="s">
        <v>31</v>
      </c>
      <c r="P1427" s="95" t="s">
        <v>2481</v>
      </c>
      <c r="Q1427" s="95" t="s">
        <v>2468</v>
      </c>
      <c r="R1427" s="95" t="s">
        <v>2482</v>
      </c>
      <c r="S1427" s="93">
        <v>37425</v>
      </c>
      <c r="T1427" s="93">
        <v>37425</v>
      </c>
      <c r="U1427" s="95" t="s">
        <v>2483</v>
      </c>
      <c r="V1427" s="95" t="s">
        <v>31</v>
      </c>
    </row>
    <row r="1428" spans="1:22" ht="15.75" x14ac:dyDescent="0.3">
      <c r="A1428" s="95" t="s">
        <v>370</v>
      </c>
      <c r="B1428" s="95" t="s">
        <v>2032</v>
      </c>
      <c r="C1428" s="95" t="s">
        <v>1904</v>
      </c>
      <c r="D1428" s="95" t="s">
        <v>1905</v>
      </c>
      <c r="E1428" s="95" t="s">
        <v>2038</v>
      </c>
      <c r="F1428" s="95" t="s">
        <v>2123</v>
      </c>
      <c r="G1428" s="95" t="s">
        <v>31</v>
      </c>
      <c r="H1428" s="95" t="s">
        <v>2443</v>
      </c>
      <c r="I1428" s="95" t="s">
        <v>2444</v>
      </c>
      <c r="J1428" s="95" t="s">
        <v>1884</v>
      </c>
      <c r="K1428" s="95" t="s">
        <v>1885</v>
      </c>
      <c r="L1428" s="96">
        <v>17930.09</v>
      </c>
      <c r="M1428" s="95" t="s">
        <v>1886</v>
      </c>
      <c r="N1428" s="95" t="s">
        <v>2484</v>
      </c>
      <c r="O1428" s="95" t="s">
        <v>31</v>
      </c>
      <c r="P1428" s="95" t="s">
        <v>2481</v>
      </c>
      <c r="Q1428" s="95" t="s">
        <v>2468</v>
      </c>
      <c r="R1428" s="95" t="s">
        <v>2485</v>
      </c>
      <c r="S1428" s="93">
        <v>37425</v>
      </c>
      <c r="T1428" s="93">
        <v>37425</v>
      </c>
      <c r="U1428" s="95" t="s">
        <v>2483</v>
      </c>
      <c r="V1428" s="95" t="s">
        <v>31</v>
      </c>
    </row>
    <row r="1429" spans="1:22" ht="15.75" x14ac:dyDescent="0.3">
      <c r="A1429" s="95" t="s">
        <v>370</v>
      </c>
      <c r="B1429" s="95" t="s">
        <v>2032</v>
      </c>
      <c r="C1429" s="95" t="s">
        <v>1904</v>
      </c>
      <c r="D1429" s="95" t="s">
        <v>1905</v>
      </c>
      <c r="E1429" s="95" t="s">
        <v>2038</v>
      </c>
      <c r="F1429" s="95" t="s">
        <v>2123</v>
      </c>
      <c r="G1429" s="95" t="s">
        <v>31</v>
      </c>
      <c r="H1429" s="95" t="s">
        <v>2443</v>
      </c>
      <c r="I1429" s="95" t="s">
        <v>2444</v>
      </c>
      <c r="J1429" s="95" t="s">
        <v>1884</v>
      </c>
      <c r="K1429" s="95" t="s">
        <v>1885</v>
      </c>
      <c r="L1429" s="96">
        <v>17930.09</v>
      </c>
      <c r="M1429" s="95" t="s">
        <v>1886</v>
      </c>
      <c r="N1429" s="95" t="s">
        <v>2486</v>
      </c>
      <c r="O1429" s="95" t="s">
        <v>31</v>
      </c>
      <c r="P1429" s="95" t="s">
        <v>2481</v>
      </c>
      <c r="Q1429" s="95" t="s">
        <v>2468</v>
      </c>
      <c r="R1429" s="95" t="s">
        <v>2487</v>
      </c>
      <c r="S1429" s="93">
        <v>37425</v>
      </c>
      <c r="T1429" s="93">
        <v>37425</v>
      </c>
      <c r="U1429" s="95" t="s">
        <v>2483</v>
      </c>
      <c r="V1429" s="95" t="s">
        <v>31</v>
      </c>
    </row>
    <row r="1430" spans="1:22" ht="15.75" x14ac:dyDescent="0.3">
      <c r="A1430" s="95" t="s">
        <v>370</v>
      </c>
      <c r="B1430" s="95" t="s">
        <v>2032</v>
      </c>
      <c r="C1430" s="95" t="s">
        <v>1904</v>
      </c>
      <c r="D1430" s="95" t="s">
        <v>1905</v>
      </c>
      <c r="E1430" s="95" t="s">
        <v>2038</v>
      </c>
      <c r="F1430" s="95" t="s">
        <v>2123</v>
      </c>
      <c r="G1430" s="95" t="s">
        <v>31</v>
      </c>
      <c r="H1430" s="95" t="s">
        <v>2443</v>
      </c>
      <c r="I1430" s="95" t="s">
        <v>2444</v>
      </c>
      <c r="J1430" s="95" t="s">
        <v>1884</v>
      </c>
      <c r="K1430" s="95" t="s">
        <v>1885</v>
      </c>
      <c r="L1430" s="96">
        <v>-0.01</v>
      </c>
      <c r="M1430" s="95" t="s">
        <v>1886</v>
      </c>
      <c r="N1430" s="95" t="s">
        <v>2486</v>
      </c>
      <c r="O1430" s="95" t="s">
        <v>31</v>
      </c>
      <c r="P1430" s="95" t="s">
        <v>2481</v>
      </c>
      <c r="Q1430" s="95" t="s">
        <v>2468</v>
      </c>
      <c r="R1430" s="95" t="s">
        <v>2487</v>
      </c>
      <c r="S1430" s="93">
        <v>38383</v>
      </c>
      <c r="T1430" s="93">
        <v>38383</v>
      </c>
      <c r="U1430" s="95" t="s">
        <v>2483</v>
      </c>
      <c r="V1430" s="95" t="s">
        <v>31</v>
      </c>
    </row>
    <row r="1431" spans="1:22" ht="15.75" x14ac:dyDescent="0.3">
      <c r="A1431" s="95" t="s">
        <v>370</v>
      </c>
      <c r="B1431" s="95" t="s">
        <v>2032</v>
      </c>
      <c r="C1431" s="95" t="s">
        <v>1904</v>
      </c>
      <c r="D1431" s="95" t="s">
        <v>1905</v>
      </c>
      <c r="E1431" s="95" t="s">
        <v>2038</v>
      </c>
      <c r="F1431" s="95" t="s">
        <v>2070</v>
      </c>
      <c r="G1431" s="95" t="s">
        <v>31</v>
      </c>
      <c r="H1431" s="95" t="s">
        <v>2443</v>
      </c>
      <c r="I1431" s="95" t="s">
        <v>2444</v>
      </c>
      <c r="J1431" s="95" t="s">
        <v>1884</v>
      </c>
      <c r="K1431" s="95" t="s">
        <v>1885</v>
      </c>
      <c r="L1431" s="96">
        <v>314116.65999999997</v>
      </c>
      <c r="M1431" s="95" t="s">
        <v>1886</v>
      </c>
      <c r="N1431" s="95" t="s">
        <v>31</v>
      </c>
      <c r="O1431" s="95" t="s">
        <v>31</v>
      </c>
      <c r="P1431" s="95" t="s">
        <v>2481</v>
      </c>
      <c r="Q1431" s="95" t="s">
        <v>31</v>
      </c>
      <c r="R1431" s="95" t="s">
        <v>2488</v>
      </c>
      <c r="S1431" s="93">
        <v>36950</v>
      </c>
      <c r="T1431" s="93">
        <v>36950</v>
      </c>
      <c r="U1431" s="95" t="s">
        <v>2489</v>
      </c>
      <c r="V1431" s="95" t="s">
        <v>31</v>
      </c>
    </row>
    <row r="1432" spans="1:22" ht="15.75" x14ac:dyDescent="0.3">
      <c r="A1432" s="95" t="s">
        <v>370</v>
      </c>
      <c r="B1432" s="95" t="s">
        <v>2032</v>
      </c>
      <c r="C1432" s="95" t="s">
        <v>1904</v>
      </c>
      <c r="D1432" s="95" t="s">
        <v>1905</v>
      </c>
      <c r="E1432" s="95" t="s">
        <v>2038</v>
      </c>
      <c r="F1432" s="95" t="s">
        <v>2070</v>
      </c>
      <c r="G1432" s="95" t="s">
        <v>31</v>
      </c>
      <c r="H1432" s="95" t="s">
        <v>2443</v>
      </c>
      <c r="I1432" s="95" t="s">
        <v>2444</v>
      </c>
      <c r="J1432" s="95" t="s">
        <v>1884</v>
      </c>
      <c r="K1432" s="95" t="s">
        <v>1885</v>
      </c>
      <c r="L1432" s="96">
        <v>317092.92</v>
      </c>
      <c r="M1432" s="95" t="s">
        <v>1886</v>
      </c>
      <c r="N1432" s="95" t="s">
        <v>31</v>
      </c>
      <c r="O1432" s="95" t="s">
        <v>31</v>
      </c>
      <c r="P1432" s="95" t="s">
        <v>2481</v>
      </c>
      <c r="Q1432" s="95" t="s">
        <v>31</v>
      </c>
      <c r="R1432" s="95" t="s">
        <v>2490</v>
      </c>
      <c r="S1432" s="93">
        <v>37042</v>
      </c>
      <c r="T1432" s="93">
        <v>37042</v>
      </c>
      <c r="U1432" s="95" t="s">
        <v>2491</v>
      </c>
      <c r="V1432" s="95" t="s">
        <v>31</v>
      </c>
    </row>
    <row r="1433" spans="1:22" ht="15.75" x14ac:dyDescent="0.3">
      <c r="A1433" s="95" t="s">
        <v>370</v>
      </c>
      <c r="B1433" s="95" t="s">
        <v>2032</v>
      </c>
      <c r="C1433" s="95" t="s">
        <v>1904</v>
      </c>
      <c r="D1433" s="95" t="s">
        <v>1905</v>
      </c>
      <c r="E1433" s="95" t="s">
        <v>2038</v>
      </c>
      <c r="F1433" s="95" t="s">
        <v>2070</v>
      </c>
      <c r="G1433" s="95" t="s">
        <v>31</v>
      </c>
      <c r="H1433" s="95" t="s">
        <v>2443</v>
      </c>
      <c r="I1433" s="95" t="s">
        <v>2444</v>
      </c>
      <c r="J1433" s="95" t="s">
        <v>1884</v>
      </c>
      <c r="K1433" s="95" t="s">
        <v>1885</v>
      </c>
      <c r="L1433" s="96">
        <v>3767.09</v>
      </c>
      <c r="M1433" s="95" t="s">
        <v>1886</v>
      </c>
      <c r="N1433" s="95" t="s">
        <v>31</v>
      </c>
      <c r="O1433" s="95" t="s">
        <v>31</v>
      </c>
      <c r="P1433" s="95" t="s">
        <v>2481</v>
      </c>
      <c r="Q1433" s="95" t="s">
        <v>31</v>
      </c>
      <c r="R1433" s="95" t="s">
        <v>2490</v>
      </c>
      <c r="S1433" s="93">
        <v>37072</v>
      </c>
      <c r="T1433" s="93">
        <v>37072</v>
      </c>
      <c r="U1433" s="95" t="s">
        <v>2491</v>
      </c>
      <c r="V1433" s="95" t="s">
        <v>31</v>
      </c>
    </row>
    <row r="1434" spans="1:22" ht="15.75" x14ac:dyDescent="0.3">
      <c r="A1434" s="95" t="s">
        <v>370</v>
      </c>
      <c r="B1434" s="95" t="s">
        <v>2032</v>
      </c>
      <c r="C1434" s="95" t="s">
        <v>1904</v>
      </c>
      <c r="D1434" s="95" t="s">
        <v>1905</v>
      </c>
      <c r="E1434" s="95" t="s">
        <v>2038</v>
      </c>
      <c r="F1434" s="95" t="s">
        <v>2070</v>
      </c>
      <c r="G1434" s="95" t="s">
        <v>31</v>
      </c>
      <c r="H1434" s="95" t="s">
        <v>2443</v>
      </c>
      <c r="I1434" s="95" t="s">
        <v>2444</v>
      </c>
      <c r="J1434" s="95" t="s">
        <v>1884</v>
      </c>
      <c r="K1434" s="95" t="s">
        <v>1885</v>
      </c>
      <c r="L1434" s="96">
        <v>0.01</v>
      </c>
      <c r="M1434" s="95" t="s">
        <v>1886</v>
      </c>
      <c r="N1434" s="95" t="s">
        <v>31</v>
      </c>
      <c r="O1434" s="95" t="s">
        <v>31</v>
      </c>
      <c r="P1434" s="95" t="s">
        <v>2481</v>
      </c>
      <c r="Q1434" s="95" t="s">
        <v>31</v>
      </c>
      <c r="R1434" s="95" t="s">
        <v>2490</v>
      </c>
      <c r="S1434" s="93">
        <v>37376</v>
      </c>
      <c r="T1434" s="93">
        <v>37376</v>
      </c>
      <c r="U1434" s="95" t="s">
        <v>2491</v>
      </c>
      <c r="V1434" s="95" t="s">
        <v>31</v>
      </c>
    </row>
    <row r="1435" spans="1:22" ht="15.75" x14ac:dyDescent="0.3">
      <c r="A1435" s="95" t="s">
        <v>370</v>
      </c>
      <c r="B1435" s="95" t="s">
        <v>2032</v>
      </c>
      <c r="C1435" s="95" t="s">
        <v>1904</v>
      </c>
      <c r="D1435" s="95" t="s">
        <v>1905</v>
      </c>
      <c r="E1435" s="95" t="s">
        <v>2038</v>
      </c>
      <c r="F1435" s="95" t="s">
        <v>2070</v>
      </c>
      <c r="G1435" s="95" t="s">
        <v>31</v>
      </c>
      <c r="H1435" s="95" t="s">
        <v>2443</v>
      </c>
      <c r="I1435" s="95" t="s">
        <v>2444</v>
      </c>
      <c r="J1435" s="95" t="s">
        <v>1884</v>
      </c>
      <c r="K1435" s="95" t="s">
        <v>1885</v>
      </c>
      <c r="L1435" s="96">
        <v>10053.290000000001</v>
      </c>
      <c r="M1435" s="95" t="s">
        <v>1886</v>
      </c>
      <c r="N1435" s="95" t="s">
        <v>31</v>
      </c>
      <c r="O1435" s="95" t="s">
        <v>31</v>
      </c>
      <c r="P1435" s="95" t="s">
        <v>2481</v>
      </c>
      <c r="Q1435" s="95" t="s">
        <v>2468</v>
      </c>
      <c r="R1435" s="95" t="s">
        <v>2492</v>
      </c>
      <c r="S1435" s="93">
        <v>37407</v>
      </c>
      <c r="T1435" s="93">
        <v>37407</v>
      </c>
      <c r="U1435" s="95" t="s">
        <v>2493</v>
      </c>
      <c r="V1435" s="95" t="s">
        <v>31</v>
      </c>
    </row>
    <row r="1436" spans="1:22" ht="15.75" x14ac:dyDescent="0.3">
      <c r="A1436" s="95" t="s">
        <v>370</v>
      </c>
      <c r="B1436" s="95" t="s">
        <v>2032</v>
      </c>
      <c r="C1436" s="95" t="s">
        <v>1904</v>
      </c>
      <c r="D1436" s="95" t="s">
        <v>1905</v>
      </c>
      <c r="E1436" s="95" t="s">
        <v>2038</v>
      </c>
      <c r="F1436" s="95" t="s">
        <v>2070</v>
      </c>
      <c r="G1436" s="95" t="s">
        <v>31</v>
      </c>
      <c r="H1436" s="95" t="s">
        <v>2443</v>
      </c>
      <c r="I1436" s="95" t="s">
        <v>2444</v>
      </c>
      <c r="J1436" s="95" t="s">
        <v>1884</v>
      </c>
      <c r="K1436" s="95" t="s">
        <v>1885</v>
      </c>
      <c r="L1436" s="96">
        <v>3396.7</v>
      </c>
      <c r="M1436" s="95" t="s">
        <v>1886</v>
      </c>
      <c r="N1436" s="95" t="s">
        <v>31</v>
      </c>
      <c r="O1436" s="95" t="s">
        <v>31</v>
      </c>
      <c r="P1436" s="95" t="s">
        <v>2481</v>
      </c>
      <c r="Q1436" s="95" t="s">
        <v>2468</v>
      </c>
      <c r="R1436" s="95" t="s">
        <v>2492</v>
      </c>
      <c r="S1436" s="93">
        <v>37560</v>
      </c>
      <c r="T1436" s="93">
        <v>37560</v>
      </c>
      <c r="U1436" s="95" t="s">
        <v>2493</v>
      </c>
      <c r="V1436" s="95" t="s">
        <v>31</v>
      </c>
    </row>
    <row r="1437" spans="1:22" ht="15.75" x14ac:dyDescent="0.3">
      <c r="A1437" s="95" t="s">
        <v>370</v>
      </c>
      <c r="B1437" s="95" t="s">
        <v>2032</v>
      </c>
      <c r="C1437" s="95" t="s">
        <v>1904</v>
      </c>
      <c r="D1437" s="95" t="s">
        <v>1905</v>
      </c>
      <c r="E1437" s="95" t="s">
        <v>2038</v>
      </c>
      <c r="F1437" s="95" t="s">
        <v>2070</v>
      </c>
      <c r="G1437" s="95" t="s">
        <v>31</v>
      </c>
      <c r="H1437" s="95" t="s">
        <v>2443</v>
      </c>
      <c r="I1437" s="95" t="s">
        <v>2444</v>
      </c>
      <c r="J1437" s="95" t="s">
        <v>1884</v>
      </c>
      <c r="K1437" s="95" t="s">
        <v>1885</v>
      </c>
      <c r="L1437" s="96">
        <v>4857.1099999999997</v>
      </c>
      <c r="M1437" s="95" t="s">
        <v>1886</v>
      </c>
      <c r="N1437" s="95" t="s">
        <v>31</v>
      </c>
      <c r="O1437" s="95" t="s">
        <v>31</v>
      </c>
      <c r="P1437" s="95" t="s">
        <v>2481</v>
      </c>
      <c r="Q1437" s="95" t="s">
        <v>2468</v>
      </c>
      <c r="R1437" s="95" t="s">
        <v>2492</v>
      </c>
      <c r="S1437" s="93">
        <v>37590</v>
      </c>
      <c r="T1437" s="93">
        <v>37590</v>
      </c>
      <c r="U1437" s="95" t="s">
        <v>2493</v>
      </c>
      <c r="V1437" s="95" t="s">
        <v>31</v>
      </c>
    </row>
    <row r="1438" spans="1:22" ht="15.75" x14ac:dyDescent="0.3">
      <c r="A1438" s="95" t="s">
        <v>370</v>
      </c>
      <c r="B1438" s="95" t="s">
        <v>2032</v>
      </c>
      <c r="C1438" s="95" t="s">
        <v>1904</v>
      </c>
      <c r="D1438" s="95" t="s">
        <v>1905</v>
      </c>
      <c r="E1438" s="95" t="s">
        <v>2038</v>
      </c>
      <c r="F1438" s="95" t="s">
        <v>2070</v>
      </c>
      <c r="G1438" s="95" t="s">
        <v>31</v>
      </c>
      <c r="H1438" s="95" t="s">
        <v>2443</v>
      </c>
      <c r="I1438" s="95" t="s">
        <v>2444</v>
      </c>
      <c r="J1438" s="95" t="s">
        <v>1884</v>
      </c>
      <c r="K1438" s="95" t="s">
        <v>1885</v>
      </c>
      <c r="L1438" s="96">
        <v>1026.44</v>
      </c>
      <c r="M1438" s="95" t="s">
        <v>1886</v>
      </c>
      <c r="N1438" s="95" t="s">
        <v>31</v>
      </c>
      <c r="O1438" s="95" t="s">
        <v>31</v>
      </c>
      <c r="P1438" s="95" t="s">
        <v>2481</v>
      </c>
      <c r="Q1438" s="95" t="s">
        <v>2468</v>
      </c>
      <c r="R1438" s="95" t="s">
        <v>2492</v>
      </c>
      <c r="S1438" s="93">
        <v>37621</v>
      </c>
      <c r="T1438" s="93">
        <v>37621</v>
      </c>
      <c r="U1438" s="95" t="s">
        <v>2493</v>
      </c>
      <c r="V1438" s="95" t="s">
        <v>31</v>
      </c>
    </row>
    <row r="1439" spans="1:22" ht="15.75" x14ac:dyDescent="0.3">
      <c r="A1439" s="95" t="s">
        <v>370</v>
      </c>
      <c r="B1439" s="95" t="s">
        <v>2032</v>
      </c>
      <c r="C1439" s="95" t="s">
        <v>1904</v>
      </c>
      <c r="D1439" s="95" t="s">
        <v>1905</v>
      </c>
      <c r="E1439" s="95" t="s">
        <v>2038</v>
      </c>
      <c r="F1439" s="95" t="s">
        <v>2070</v>
      </c>
      <c r="G1439" s="95" t="s">
        <v>31</v>
      </c>
      <c r="H1439" s="95" t="s">
        <v>2443</v>
      </c>
      <c r="I1439" s="95" t="s">
        <v>2444</v>
      </c>
      <c r="J1439" s="95" t="s">
        <v>1884</v>
      </c>
      <c r="K1439" s="95" t="s">
        <v>1885</v>
      </c>
      <c r="L1439" s="96">
        <v>1519.9</v>
      </c>
      <c r="M1439" s="95" t="s">
        <v>1886</v>
      </c>
      <c r="N1439" s="95" t="s">
        <v>31</v>
      </c>
      <c r="O1439" s="95" t="s">
        <v>31</v>
      </c>
      <c r="P1439" s="95" t="s">
        <v>2481</v>
      </c>
      <c r="Q1439" s="95" t="s">
        <v>2468</v>
      </c>
      <c r="R1439" s="95" t="s">
        <v>2492</v>
      </c>
      <c r="S1439" s="93">
        <v>37652</v>
      </c>
      <c r="T1439" s="93">
        <v>37652</v>
      </c>
      <c r="U1439" s="95" t="s">
        <v>2493</v>
      </c>
      <c r="V1439" s="95" t="s">
        <v>31</v>
      </c>
    </row>
    <row r="1440" spans="1:22" ht="15.75" x14ac:dyDescent="0.3">
      <c r="A1440" s="95" t="s">
        <v>370</v>
      </c>
      <c r="B1440" s="95" t="s">
        <v>2032</v>
      </c>
      <c r="C1440" s="95" t="s">
        <v>1904</v>
      </c>
      <c r="D1440" s="95" t="s">
        <v>1905</v>
      </c>
      <c r="E1440" s="95" t="s">
        <v>2038</v>
      </c>
      <c r="F1440" s="95" t="s">
        <v>2070</v>
      </c>
      <c r="G1440" s="95" t="s">
        <v>31</v>
      </c>
      <c r="H1440" s="95" t="s">
        <v>2443</v>
      </c>
      <c r="I1440" s="95" t="s">
        <v>2444</v>
      </c>
      <c r="J1440" s="95" t="s">
        <v>1884</v>
      </c>
      <c r="K1440" s="95" t="s">
        <v>1885</v>
      </c>
      <c r="L1440" s="96">
        <v>835.18</v>
      </c>
      <c r="M1440" s="95" t="s">
        <v>1886</v>
      </c>
      <c r="N1440" s="95" t="s">
        <v>31</v>
      </c>
      <c r="O1440" s="95" t="s">
        <v>31</v>
      </c>
      <c r="P1440" s="95" t="s">
        <v>2481</v>
      </c>
      <c r="Q1440" s="95" t="s">
        <v>2468</v>
      </c>
      <c r="R1440" s="95" t="s">
        <v>2492</v>
      </c>
      <c r="S1440" s="93">
        <v>37680</v>
      </c>
      <c r="T1440" s="93">
        <v>37680</v>
      </c>
      <c r="U1440" s="95" t="s">
        <v>2493</v>
      </c>
      <c r="V1440" s="95" t="s">
        <v>31</v>
      </c>
    </row>
    <row r="1441" spans="1:22" ht="15.75" x14ac:dyDescent="0.3">
      <c r="A1441" s="95" t="s">
        <v>370</v>
      </c>
      <c r="B1441" s="95" t="s">
        <v>2032</v>
      </c>
      <c r="C1441" s="95" t="s">
        <v>1904</v>
      </c>
      <c r="D1441" s="95" t="s">
        <v>1905</v>
      </c>
      <c r="E1441" s="95" t="s">
        <v>2038</v>
      </c>
      <c r="F1441" s="95" t="s">
        <v>2070</v>
      </c>
      <c r="G1441" s="95" t="s">
        <v>31</v>
      </c>
      <c r="H1441" s="95" t="s">
        <v>2443</v>
      </c>
      <c r="I1441" s="95" t="s">
        <v>2444</v>
      </c>
      <c r="J1441" s="95" t="s">
        <v>1884</v>
      </c>
      <c r="K1441" s="95" t="s">
        <v>1885</v>
      </c>
      <c r="L1441" s="96">
        <v>0.02</v>
      </c>
      <c r="M1441" s="95" t="s">
        <v>1886</v>
      </c>
      <c r="N1441" s="95" t="s">
        <v>31</v>
      </c>
      <c r="O1441" s="95" t="s">
        <v>31</v>
      </c>
      <c r="P1441" s="95" t="s">
        <v>2481</v>
      </c>
      <c r="Q1441" s="95" t="s">
        <v>2468</v>
      </c>
      <c r="R1441" s="95" t="s">
        <v>2492</v>
      </c>
      <c r="S1441" s="93">
        <v>38138</v>
      </c>
      <c r="T1441" s="93">
        <v>38138</v>
      </c>
      <c r="U1441" s="95" t="s">
        <v>2493</v>
      </c>
      <c r="V1441" s="95" t="s">
        <v>31</v>
      </c>
    </row>
    <row r="1442" spans="1:22" ht="15.75" x14ac:dyDescent="0.3">
      <c r="A1442" s="95" t="s">
        <v>370</v>
      </c>
      <c r="B1442" s="95" t="s">
        <v>2032</v>
      </c>
      <c r="C1442" s="95" t="s">
        <v>1904</v>
      </c>
      <c r="D1442" s="95" t="s">
        <v>1905</v>
      </c>
      <c r="E1442" s="95" t="s">
        <v>2038</v>
      </c>
      <c r="F1442" s="95" t="s">
        <v>2070</v>
      </c>
      <c r="G1442" s="95" t="s">
        <v>31</v>
      </c>
      <c r="H1442" s="95" t="s">
        <v>2443</v>
      </c>
      <c r="I1442" s="95" t="s">
        <v>2444</v>
      </c>
      <c r="J1442" s="95" t="s">
        <v>1884</v>
      </c>
      <c r="K1442" s="95" t="s">
        <v>1885</v>
      </c>
      <c r="L1442" s="96">
        <v>3367.45</v>
      </c>
      <c r="M1442" s="95" t="s">
        <v>1886</v>
      </c>
      <c r="N1442" s="95" t="s">
        <v>31</v>
      </c>
      <c r="O1442" s="95" t="s">
        <v>31</v>
      </c>
      <c r="P1442" s="95" t="s">
        <v>2494</v>
      </c>
      <c r="Q1442" s="95" t="s">
        <v>31</v>
      </c>
      <c r="R1442" s="95" t="s">
        <v>2495</v>
      </c>
      <c r="S1442" s="93">
        <v>36616</v>
      </c>
      <c r="T1442" s="93">
        <v>36616</v>
      </c>
      <c r="U1442" s="95" t="s">
        <v>2465</v>
      </c>
      <c r="V1442" s="95" t="s">
        <v>31</v>
      </c>
    </row>
    <row r="1443" spans="1:22" ht="15.75" x14ac:dyDescent="0.3">
      <c r="A1443" s="95" t="s">
        <v>370</v>
      </c>
      <c r="B1443" s="95" t="s">
        <v>2032</v>
      </c>
      <c r="C1443" s="95" t="s">
        <v>1904</v>
      </c>
      <c r="D1443" s="95" t="s">
        <v>1905</v>
      </c>
      <c r="E1443" s="95" t="s">
        <v>2038</v>
      </c>
      <c r="F1443" s="95" t="s">
        <v>2070</v>
      </c>
      <c r="G1443" s="95" t="s">
        <v>31</v>
      </c>
      <c r="H1443" s="95" t="s">
        <v>2443</v>
      </c>
      <c r="I1443" s="95" t="s">
        <v>2444</v>
      </c>
      <c r="J1443" s="95" t="s">
        <v>1884</v>
      </c>
      <c r="K1443" s="95" t="s">
        <v>1885</v>
      </c>
      <c r="L1443" s="96">
        <v>13.09</v>
      </c>
      <c r="M1443" s="95" t="s">
        <v>1886</v>
      </c>
      <c r="N1443" s="95" t="s">
        <v>31</v>
      </c>
      <c r="O1443" s="95" t="s">
        <v>31</v>
      </c>
      <c r="P1443" s="95" t="s">
        <v>2494</v>
      </c>
      <c r="Q1443" s="95" t="s">
        <v>31</v>
      </c>
      <c r="R1443" s="95" t="s">
        <v>2495</v>
      </c>
      <c r="S1443" s="93">
        <v>36738</v>
      </c>
      <c r="T1443" s="93">
        <v>36738</v>
      </c>
      <c r="U1443" s="95" t="s">
        <v>2465</v>
      </c>
      <c r="V1443" s="95" t="s">
        <v>31</v>
      </c>
    </row>
    <row r="1444" spans="1:22" ht="15.75" x14ac:dyDescent="0.3">
      <c r="A1444" s="95" t="s">
        <v>370</v>
      </c>
      <c r="B1444" s="95" t="s">
        <v>2032</v>
      </c>
      <c r="C1444" s="95" t="s">
        <v>1904</v>
      </c>
      <c r="D1444" s="95" t="s">
        <v>1905</v>
      </c>
      <c r="E1444" s="95" t="s">
        <v>2038</v>
      </c>
      <c r="F1444" s="95" t="s">
        <v>2082</v>
      </c>
      <c r="G1444" s="95" t="s">
        <v>31</v>
      </c>
      <c r="H1444" s="95" t="s">
        <v>2443</v>
      </c>
      <c r="I1444" s="95" t="s">
        <v>2444</v>
      </c>
      <c r="J1444" s="95" t="s">
        <v>1884</v>
      </c>
      <c r="K1444" s="95" t="s">
        <v>1885</v>
      </c>
      <c r="L1444" s="96">
        <v>9765.6</v>
      </c>
      <c r="M1444" s="95" t="s">
        <v>1886</v>
      </c>
      <c r="N1444" s="95" t="s">
        <v>31</v>
      </c>
      <c r="O1444" s="95" t="s">
        <v>31</v>
      </c>
      <c r="P1444" s="95" t="s">
        <v>2496</v>
      </c>
      <c r="Q1444" s="95" t="s">
        <v>31</v>
      </c>
      <c r="R1444" s="95" t="s">
        <v>2497</v>
      </c>
      <c r="S1444" s="93">
        <v>36616</v>
      </c>
      <c r="T1444" s="93">
        <v>36616</v>
      </c>
      <c r="U1444" s="95" t="s">
        <v>2465</v>
      </c>
      <c r="V1444" s="95" t="s">
        <v>31</v>
      </c>
    </row>
    <row r="1445" spans="1:22" ht="15.75" x14ac:dyDescent="0.3">
      <c r="A1445" s="95" t="s">
        <v>370</v>
      </c>
      <c r="B1445" s="95" t="s">
        <v>2032</v>
      </c>
      <c r="C1445" s="95" t="s">
        <v>1904</v>
      </c>
      <c r="D1445" s="95" t="s">
        <v>1905</v>
      </c>
      <c r="E1445" s="95" t="s">
        <v>2038</v>
      </c>
      <c r="F1445" s="95" t="s">
        <v>2082</v>
      </c>
      <c r="G1445" s="95" t="s">
        <v>31</v>
      </c>
      <c r="H1445" s="95" t="s">
        <v>2443</v>
      </c>
      <c r="I1445" s="95" t="s">
        <v>2444</v>
      </c>
      <c r="J1445" s="95" t="s">
        <v>1884</v>
      </c>
      <c r="K1445" s="95" t="s">
        <v>1885</v>
      </c>
      <c r="L1445" s="96">
        <v>37.950000000000003</v>
      </c>
      <c r="M1445" s="95" t="s">
        <v>1886</v>
      </c>
      <c r="N1445" s="95" t="s">
        <v>31</v>
      </c>
      <c r="O1445" s="95" t="s">
        <v>31</v>
      </c>
      <c r="P1445" s="95" t="s">
        <v>2496</v>
      </c>
      <c r="Q1445" s="95" t="s">
        <v>31</v>
      </c>
      <c r="R1445" s="95" t="s">
        <v>2497</v>
      </c>
      <c r="S1445" s="93">
        <v>36738</v>
      </c>
      <c r="T1445" s="93">
        <v>36738</v>
      </c>
      <c r="U1445" s="95" t="s">
        <v>2465</v>
      </c>
      <c r="V1445" s="95" t="s">
        <v>31</v>
      </c>
    </row>
    <row r="1446" spans="1:22" ht="15.75" x14ac:dyDescent="0.3">
      <c r="A1446" s="95" t="s">
        <v>370</v>
      </c>
      <c r="B1446" s="95" t="s">
        <v>2032</v>
      </c>
      <c r="C1446" s="95" t="s">
        <v>1904</v>
      </c>
      <c r="D1446" s="95" t="s">
        <v>1905</v>
      </c>
      <c r="E1446" s="95" t="s">
        <v>2038</v>
      </c>
      <c r="F1446" s="95" t="s">
        <v>2082</v>
      </c>
      <c r="G1446" s="95" t="s">
        <v>31</v>
      </c>
      <c r="H1446" s="95" t="s">
        <v>2443</v>
      </c>
      <c r="I1446" s="95" t="s">
        <v>2444</v>
      </c>
      <c r="J1446" s="95" t="s">
        <v>1884</v>
      </c>
      <c r="K1446" s="95" t="s">
        <v>1885</v>
      </c>
      <c r="L1446" s="96">
        <v>55850.29</v>
      </c>
      <c r="M1446" s="95" t="s">
        <v>1886</v>
      </c>
      <c r="N1446" s="95" t="s">
        <v>31</v>
      </c>
      <c r="O1446" s="95" t="s">
        <v>31</v>
      </c>
      <c r="P1446" s="95" t="s">
        <v>2481</v>
      </c>
      <c r="Q1446" s="95" t="s">
        <v>31</v>
      </c>
      <c r="R1446" s="95" t="s">
        <v>2498</v>
      </c>
      <c r="S1446" s="93">
        <v>37560</v>
      </c>
      <c r="T1446" s="93">
        <v>37560</v>
      </c>
      <c r="U1446" s="95" t="s">
        <v>2447</v>
      </c>
      <c r="V1446" s="95" t="s">
        <v>31</v>
      </c>
    </row>
    <row r="1447" spans="1:22" ht="15.75" x14ac:dyDescent="0.3">
      <c r="A1447" s="95" t="s">
        <v>370</v>
      </c>
      <c r="B1447" s="95" t="s">
        <v>2032</v>
      </c>
      <c r="C1447" s="95" t="s">
        <v>1904</v>
      </c>
      <c r="D1447" s="95" t="s">
        <v>1905</v>
      </c>
      <c r="E1447" s="95" t="s">
        <v>2038</v>
      </c>
      <c r="F1447" s="95" t="s">
        <v>2082</v>
      </c>
      <c r="G1447" s="95" t="s">
        <v>31</v>
      </c>
      <c r="H1447" s="95" t="s">
        <v>2443</v>
      </c>
      <c r="I1447" s="95" t="s">
        <v>2444</v>
      </c>
      <c r="J1447" s="95" t="s">
        <v>1884</v>
      </c>
      <c r="K1447" s="95" t="s">
        <v>1885</v>
      </c>
      <c r="L1447" s="96">
        <v>202.89</v>
      </c>
      <c r="M1447" s="95" t="s">
        <v>1886</v>
      </c>
      <c r="N1447" s="95" t="s">
        <v>31</v>
      </c>
      <c r="O1447" s="95" t="s">
        <v>31</v>
      </c>
      <c r="P1447" s="95" t="s">
        <v>2481</v>
      </c>
      <c r="Q1447" s="95" t="s">
        <v>31</v>
      </c>
      <c r="R1447" s="95" t="s">
        <v>2498</v>
      </c>
      <c r="S1447" s="93">
        <v>37590</v>
      </c>
      <c r="T1447" s="93">
        <v>37590</v>
      </c>
      <c r="U1447" s="95" t="s">
        <v>2447</v>
      </c>
      <c r="V1447" s="95" t="s">
        <v>31</v>
      </c>
    </row>
    <row r="1448" spans="1:22" ht="15.75" x14ac:dyDescent="0.3">
      <c r="A1448" s="95" t="s">
        <v>370</v>
      </c>
      <c r="B1448" s="95" t="s">
        <v>2032</v>
      </c>
      <c r="C1448" s="95" t="s">
        <v>1904</v>
      </c>
      <c r="D1448" s="95" t="s">
        <v>1905</v>
      </c>
      <c r="E1448" s="95" t="s">
        <v>2038</v>
      </c>
      <c r="F1448" s="95" t="s">
        <v>2082</v>
      </c>
      <c r="G1448" s="95" t="s">
        <v>31</v>
      </c>
      <c r="H1448" s="95" t="s">
        <v>2443</v>
      </c>
      <c r="I1448" s="95" t="s">
        <v>2444</v>
      </c>
      <c r="J1448" s="95" t="s">
        <v>1884</v>
      </c>
      <c r="K1448" s="95" t="s">
        <v>1885</v>
      </c>
      <c r="L1448" s="96">
        <v>386.17</v>
      </c>
      <c r="M1448" s="95" t="s">
        <v>1886</v>
      </c>
      <c r="N1448" s="95" t="s">
        <v>31</v>
      </c>
      <c r="O1448" s="95" t="s">
        <v>31</v>
      </c>
      <c r="P1448" s="95" t="s">
        <v>2481</v>
      </c>
      <c r="Q1448" s="95" t="s">
        <v>31</v>
      </c>
      <c r="R1448" s="95" t="s">
        <v>2498</v>
      </c>
      <c r="S1448" s="93">
        <v>37621</v>
      </c>
      <c r="T1448" s="93">
        <v>37621</v>
      </c>
      <c r="U1448" s="95" t="s">
        <v>2447</v>
      </c>
      <c r="V1448" s="95" t="s">
        <v>31</v>
      </c>
    </row>
    <row r="1449" spans="1:22" ht="15.75" x14ac:dyDescent="0.3">
      <c r="A1449" s="95" t="s">
        <v>370</v>
      </c>
      <c r="B1449" s="95" t="s">
        <v>2032</v>
      </c>
      <c r="C1449" s="95" t="s">
        <v>1904</v>
      </c>
      <c r="D1449" s="95" t="s">
        <v>1905</v>
      </c>
      <c r="E1449" s="95" t="s">
        <v>2038</v>
      </c>
      <c r="F1449" s="95" t="s">
        <v>2082</v>
      </c>
      <c r="G1449" s="95" t="s">
        <v>31</v>
      </c>
      <c r="H1449" s="95" t="s">
        <v>2443</v>
      </c>
      <c r="I1449" s="95" t="s">
        <v>2444</v>
      </c>
      <c r="J1449" s="95" t="s">
        <v>1884</v>
      </c>
      <c r="K1449" s="95" t="s">
        <v>1885</v>
      </c>
      <c r="L1449" s="96">
        <v>14.86</v>
      </c>
      <c r="M1449" s="95" t="s">
        <v>1886</v>
      </c>
      <c r="N1449" s="95" t="s">
        <v>31</v>
      </c>
      <c r="O1449" s="95" t="s">
        <v>31</v>
      </c>
      <c r="P1449" s="95" t="s">
        <v>2481</v>
      </c>
      <c r="Q1449" s="95" t="s">
        <v>31</v>
      </c>
      <c r="R1449" s="95" t="s">
        <v>2498</v>
      </c>
      <c r="S1449" s="93">
        <v>37652</v>
      </c>
      <c r="T1449" s="93">
        <v>37652</v>
      </c>
      <c r="U1449" s="95" t="s">
        <v>2447</v>
      </c>
      <c r="V1449" s="95" t="s">
        <v>31</v>
      </c>
    </row>
    <row r="1450" spans="1:22" ht="15.75" x14ac:dyDescent="0.3">
      <c r="A1450" s="95" t="s">
        <v>370</v>
      </c>
      <c r="B1450" s="95" t="s">
        <v>2032</v>
      </c>
      <c r="C1450" s="95" t="s">
        <v>1904</v>
      </c>
      <c r="D1450" s="95" t="s">
        <v>1905</v>
      </c>
      <c r="E1450" s="95" t="s">
        <v>2038</v>
      </c>
      <c r="F1450" s="95" t="s">
        <v>2082</v>
      </c>
      <c r="G1450" s="95" t="s">
        <v>31</v>
      </c>
      <c r="H1450" s="95" t="s">
        <v>2443</v>
      </c>
      <c r="I1450" s="95" t="s">
        <v>2444</v>
      </c>
      <c r="J1450" s="95" t="s">
        <v>1884</v>
      </c>
      <c r="K1450" s="95" t="s">
        <v>1885</v>
      </c>
      <c r="L1450" s="96">
        <v>12.5</v>
      </c>
      <c r="M1450" s="95" t="s">
        <v>1886</v>
      </c>
      <c r="N1450" s="95" t="s">
        <v>31</v>
      </c>
      <c r="O1450" s="95" t="s">
        <v>31</v>
      </c>
      <c r="P1450" s="95" t="s">
        <v>2481</v>
      </c>
      <c r="Q1450" s="95" t="s">
        <v>31</v>
      </c>
      <c r="R1450" s="95" t="s">
        <v>2498</v>
      </c>
      <c r="S1450" s="93">
        <v>37680</v>
      </c>
      <c r="T1450" s="93">
        <v>37680</v>
      </c>
      <c r="U1450" s="95" t="s">
        <v>2447</v>
      </c>
      <c r="V1450" s="95" t="s">
        <v>31</v>
      </c>
    </row>
    <row r="1451" spans="1:22" ht="15.75" x14ac:dyDescent="0.3">
      <c r="A1451" s="95" t="s">
        <v>370</v>
      </c>
      <c r="B1451" s="95" t="s">
        <v>2032</v>
      </c>
      <c r="C1451" s="95" t="s">
        <v>1904</v>
      </c>
      <c r="D1451" s="95" t="s">
        <v>1905</v>
      </c>
      <c r="E1451" s="95" t="s">
        <v>2038</v>
      </c>
      <c r="F1451" s="95" t="s">
        <v>2082</v>
      </c>
      <c r="G1451" s="95" t="s">
        <v>31</v>
      </c>
      <c r="H1451" s="95" t="s">
        <v>2443</v>
      </c>
      <c r="I1451" s="95" t="s">
        <v>2444</v>
      </c>
      <c r="J1451" s="95" t="s">
        <v>1884</v>
      </c>
      <c r="K1451" s="95" t="s">
        <v>1885</v>
      </c>
      <c r="L1451" s="96">
        <v>2.37</v>
      </c>
      <c r="M1451" s="95" t="s">
        <v>1886</v>
      </c>
      <c r="N1451" s="95" t="s">
        <v>31</v>
      </c>
      <c r="O1451" s="95" t="s">
        <v>31</v>
      </c>
      <c r="P1451" s="95" t="s">
        <v>2481</v>
      </c>
      <c r="Q1451" s="95" t="s">
        <v>31</v>
      </c>
      <c r="R1451" s="95" t="s">
        <v>2498</v>
      </c>
      <c r="S1451" s="93">
        <v>37711</v>
      </c>
      <c r="T1451" s="93">
        <v>37711</v>
      </c>
      <c r="U1451" s="95" t="s">
        <v>2447</v>
      </c>
      <c r="V1451" s="95" t="s">
        <v>31</v>
      </c>
    </row>
    <row r="1452" spans="1:22" ht="15.75" x14ac:dyDescent="0.3">
      <c r="A1452" s="95" t="s">
        <v>370</v>
      </c>
      <c r="B1452" s="95" t="s">
        <v>2032</v>
      </c>
      <c r="C1452" s="95" t="s">
        <v>1904</v>
      </c>
      <c r="D1452" s="95" t="s">
        <v>1905</v>
      </c>
      <c r="E1452" s="95" t="s">
        <v>2038</v>
      </c>
      <c r="F1452" s="95" t="s">
        <v>2082</v>
      </c>
      <c r="G1452" s="95" t="s">
        <v>31</v>
      </c>
      <c r="H1452" s="95" t="s">
        <v>2443</v>
      </c>
      <c r="I1452" s="95" t="s">
        <v>2444</v>
      </c>
      <c r="J1452" s="95" t="s">
        <v>1884</v>
      </c>
      <c r="K1452" s="95" t="s">
        <v>1885</v>
      </c>
      <c r="L1452" s="96">
        <v>83.39</v>
      </c>
      <c r="M1452" s="95" t="s">
        <v>1886</v>
      </c>
      <c r="N1452" s="95" t="s">
        <v>31</v>
      </c>
      <c r="O1452" s="95" t="s">
        <v>31</v>
      </c>
      <c r="P1452" s="95" t="s">
        <v>2481</v>
      </c>
      <c r="Q1452" s="95" t="s">
        <v>31</v>
      </c>
      <c r="R1452" s="95" t="s">
        <v>2498</v>
      </c>
      <c r="S1452" s="93">
        <v>37741</v>
      </c>
      <c r="T1452" s="93">
        <v>37741</v>
      </c>
      <c r="U1452" s="95" t="s">
        <v>2447</v>
      </c>
      <c r="V1452" s="95" t="s">
        <v>31</v>
      </c>
    </row>
    <row r="1453" spans="1:22" ht="15.75" x14ac:dyDescent="0.3">
      <c r="A1453" s="95" t="s">
        <v>370</v>
      </c>
      <c r="B1453" s="95" t="s">
        <v>2032</v>
      </c>
      <c r="C1453" s="95" t="s">
        <v>1904</v>
      </c>
      <c r="D1453" s="95" t="s">
        <v>1905</v>
      </c>
      <c r="E1453" s="95" t="s">
        <v>2038</v>
      </c>
      <c r="F1453" s="95" t="s">
        <v>2082</v>
      </c>
      <c r="G1453" s="95" t="s">
        <v>31</v>
      </c>
      <c r="H1453" s="95" t="s">
        <v>2443</v>
      </c>
      <c r="I1453" s="95" t="s">
        <v>2444</v>
      </c>
      <c r="J1453" s="95" t="s">
        <v>1884</v>
      </c>
      <c r="K1453" s="95" t="s">
        <v>1885</v>
      </c>
      <c r="L1453" s="96">
        <v>11.94</v>
      </c>
      <c r="M1453" s="95" t="s">
        <v>1886</v>
      </c>
      <c r="N1453" s="95" t="s">
        <v>31</v>
      </c>
      <c r="O1453" s="95" t="s">
        <v>31</v>
      </c>
      <c r="P1453" s="95" t="s">
        <v>2481</v>
      </c>
      <c r="Q1453" s="95" t="s">
        <v>31</v>
      </c>
      <c r="R1453" s="95" t="s">
        <v>2498</v>
      </c>
      <c r="S1453" s="93">
        <v>37772</v>
      </c>
      <c r="T1453" s="93">
        <v>37772</v>
      </c>
      <c r="U1453" s="95" t="s">
        <v>2447</v>
      </c>
      <c r="V1453" s="95" t="s">
        <v>31</v>
      </c>
    </row>
    <row r="1454" spans="1:22" ht="15.75" x14ac:dyDescent="0.3">
      <c r="A1454" s="95" t="s">
        <v>370</v>
      </c>
      <c r="B1454" s="95" t="s">
        <v>2032</v>
      </c>
      <c r="C1454" s="95" t="s">
        <v>1904</v>
      </c>
      <c r="D1454" s="95" t="s">
        <v>1905</v>
      </c>
      <c r="E1454" s="95" t="s">
        <v>2038</v>
      </c>
      <c r="F1454" s="95" t="s">
        <v>2082</v>
      </c>
      <c r="G1454" s="95" t="s">
        <v>31</v>
      </c>
      <c r="H1454" s="95" t="s">
        <v>2443</v>
      </c>
      <c r="I1454" s="95" t="s">
        <v>2444</v>
      </c>
      <c r="J1454" s="95" t="s">
        <v>1884</v>
      </c>
      <c r="K1454" s="95" t="s">
        <v>1885</v>
      </c>
      <c r="L1454" s="96">
        <v>186.64</v>
      </c>
      <c r="M1454" s="95" t="s">
        <v>1886</v>
      </c>
      <c r="N1454" s="95" t="s">
        <v>31</v>
      </c>
      <c r="O1454" s="95" t="s">
        <v>31</v>
      </c>
      <c r="P1454" s="95" t="s">
        <v>2481</v>
      </c>
      <c r="Q1454" s="95" t="s">
        <v>31</v>
      </c>
      <c r="R1454" s="95" t="s">
        <v>2498</v>
      </c>
      <c r="S1454" s="93">
        <v>37802</v>
      </c>
      <c r="T1454" s="93">
        <v>37802</v>
      </c>
      <c r="U1454" s="95" t="s">
        <v>2447</v>
      </c>
      <c r="V1454" s="95" t="s">
        <v>31</v>
      </c>
    </row>
    <row r="1455" spans="1:22" ht="15.75" x14ac:dyDescent="0.3">
      <c r="A1455" s="95" t="s">
        <v>370</v>
      </c>
      <c r="B1455" s="95" t="s">
        <v>2032</v>
      </c>
      <c r="C1455" s="95" t="s">
        <v>1904</v>
      </c>
      <c r="D1455" s="95" t="s">
        <v>1905</v>
      </c>
      <c r="E1455" s="95" t="s">
        <v>2038</v>
      </c>
      <c r="F1455" s="95" t="s">
        <v>2082</v>
      </c>
      <c r="G1455" s="95" t="s">
        <v>31</v>
      </c>
      <c r="H1455" s="95" t="s">
        <v>2443</v>
      </c>
      <c r="I1455" s="95" t="s">
        <v>2444</v>
      </c>
      <c r="J1455" s="95" t="s">
        <v>1884</v>
      </c>
      <c r="K1455" s="95" t="s">
        <v>1885</v>
      </c>
      <c r="L1455" s="96">
        <v>2.97</v>
      </c>
      <c r="M1455" s="95" t="s">
        <v>1886</v>
      </c>
      <c r="N1455" s="95" t="s">
        <v>31</v>
      </c>
      <c r="O1455" s="95" t="s">
        <v>31</v>
      </c>
      <c r="P1455" s="95" t="s">
        <v>2481</v>
      </c>
      <c r="Q1455" s="95" t="s">
        <v>31</v>
      </c>
      <c r="R1455" s="95" t="s">
        <v>2498</v>
      </c>
      <c r="S1455" s="93">
        <v>37833</v>
      </c>
      <c r="T1455" s="93">
        <v>37833</v>
      </c>
      <c r="U1455" s="95" t="s">
        <v>2447</v>
      </c>
      <c r="V1455" s="95" t="s">
        <v>31</v>
      </c>
    </row>
    <row r="1456" spans="1:22" ht="15.75" x14ac:dyDescent="0.3">
      <c r="A1456" s="95" t="s">
        <v>370</v>
      </c>
      <c r="B1456" s="95" t="s">
        <v>2032</v>
      </c>
      <c r="C1456" s="95" t="s">
        <v>1904</v>
      </c>
      <c r="D1456" s="95" t="s">
        <v>1905</v>
      </c>
      <c r="E1456" s="95" t="s">
        <v>2038</v>
      </c>
      <c r="F1456" s="95" t="s">
        <v>2082</v>
      </c>
      <c r="G1456" s="95" t="s">
        <v>31</v>
      </c>
      <c r="H1456" s="95" t="s">
        <v>2443</v>
      </c>
      <c r="I1456" s="95" t="s">
        <v>2444</v>
      </c>
      <c r="J1456" s="95" t="s">
        <v>1884</v>
      </c>
      <c r="K1456" s="95" t="s">
        <v>1885</v>
      </c>
      <c r="L1456" s="96">
        <v>21.29</v>
      </c>
      <c r="M1456" s="95" t="s">
        <v>1886</v>
      </c>
      <c r="N1456" s="95" t="s">
        <v>31</v>
      </c>
      <c r="O1456" s="95" t="s">
        <v>31</v>
      </c>
      <c r="P1456" s="95" t="s">
        <v>2481</v>
      </c>
      <c r="Q1456" s="95" t="s">
        <v>31</v>
      </c>
      <c r="R1456" s="95" t="s">
        <v>2498</v>
      </c>
      <c r="S1456" s="93">
        <v>37864</v>
      </c>
      <c r="T1456" s="93">
        <v>37864</v>
      </c>
      <c r="U1456" s="95" t="s">
        <v>2447</v>
      </c>
      <c r="V1456" s="95" t="s">
        <v>31</v>
      </c>
    </row>
    <row r="1457" spans="1:22" ht="15.75" x14ac:dyDescent="0.3">
      <c r="A1457" s="95" t="s">
        <v>370</v>
      </c>
      <c r="B1457" s="95" t="s">
        <v>2032</v>
      </c>
      <c r="C1457" s="95" t="s">
        <v>1904</v>
      </c>
      <c r="D1457" s="95" t="s">
        <v>1905</v>
      </c>
      <c r="E1457" s="95" t="s">
        <v>2038</v>
      </c>
      <c r="F1457" s="95" t="s">
        <v>2082</v>
      </c>
      <c r="G1457" s="95" t="s">
        <v>31</v>
      </c>
      <c r="H1457" s="95" t="s">
        <v>2443</v>
      </c>
      <c r="I1457" s="95" t="s">
        <v>2444</v>
      </c>
      <c r="J1457" s="95" t="s">
        <v>1884</v>
      </c>
      <c r="K1457" s="95" t="s">
        <v>1885</v>
      </c>
      <c r="L1457" s="96">
        <v>59.64</v>
      </c>
      <c r="M1457" s="95" t="s">
        <v>1886</v>
      </c>
      <c r="N1457" s="95" t="s">
        <v>31</v>
      </c>
      <c r="O1457" s="95" t="s">
        <v>31</v>
      </c>
      <c r="P1457" s="95" t="s">
        <v>2481</v>
      </c>
      <c r="Q1457" s="95" t="s">
        <v>31</v>
      </c>
      <c r="R1457" s="95" t="s">
        <v>2498</v>
      </c>
      <c r="S1457" s="93">
        <v>37894</v>
      </c>
      <c r="T1457" s="93">
        <v>37894</v>
      </c>
      <c r="U1457" s="95" t="s">
        <v>2447</v>
      </c>
      <c r="V1457" s="95" t="s">
        <v>31</v>
      </c>
    </row>
    <row r="1458" spans="1:22" ht="15.75" x14ac:dyDescent="0.3">
      <c r="A1458" s="95" t="s">
        <v>370</v>
      </c>
      <c r="B1458" s="95" t="s">
        <v>2032</v>
      </c>
      <c r="C1458" s="95" t="s">
        <v>1904</v>
      </c>
      <c r="D1458" s="95" t="s">
        <v>1905</v>
      </c>
      <c r="E1458" s="95" t="s">
        <v>2038</v>
      </c>
      <c r="F1458" s="95" t="s">
        <v>2082</v>
      </c>
      <c r="G1458" s="95" t="s">
        <v>31</v>
      </c>
      <c r="H1458" s="95" t="s">
        <v>2443</v>
      </c>
      <c r="I1458" s="95" t="s">
        <v>2444</v>
      </c>
      <c r="J1458" s="95" t="s">
        <v>1884</v>
      </c>
      <c r="K1458" s="95" t="s">
        <v>1885</v>
      </c>
      <c r="L1458" s="96">
        <v>60.79</v>
      </c>
      <c r="M1458" s="95" t="s">
        <v>1886</v>
      </c>
      <c r="N1458" s="95" t="s">
        <v>31</v>
      </c>
      <c r="O1458" s="95" t="s">
        <v>31</v>
      </c>
      <c r="P1458" s="95" t="s">
        <v>2481</v>
      </c>
      <c r="Q1458" s="95" t="s">
        <v>31</v>
      </c>
      <c r="R1458" s="95" t="s">
        <v>2498</v>
      </c>
      <c r="S1458" s="93">
        <v>37925</v>
      </c>
      <c r="T1458" s="93">
        <v>37925</v>
      </c>
      <c r="U1458" s="95" t="s">
        <v>2447</v>
      </c>
      <c r="V1458" s="95" t="s">
        <v>31</v>
      </c>
    </row>
    <row r="1459" spans="1:22" ht="15.75" x14ac:dyDescent="0.3">
      <c r="A1459" s="95" t="s">
        <v>370</v>
      </c>
      <c r="B1459" s="95" t="s">
        <v>2032</v>
      </c>
      <c r="C1459" s="95" t="s">
        <v>1904</v>
      </c>
      <c r="D1459" s="95" t="s">
        <v>1905</v>
      </c>
      <c r="E1459" s="95" t="s">
        <v>2038</v>
      </c>
      <c r="F1459" s="95" t="s">
        <v>2082</v>
      </c>
      <c r="G1459" s="95" t="s">
        <v>31</v>
      </c>
      <c r="H1459" s="95" t="s">
        <v>2443</v>
      </c>
      <c r="I1459" s="95" t="s">
        <v>2444</v>
      </c>
      <c r="J1459" s="95" t="s">
        <v>1884</v>
      </c>
      <c r="K1459" s="95" t="s">
        <v>1885</v>
      </c>
      <c r="L1459" s="96">
        <v>6.72</v>
      </c>
      <c r="M1459" s="95" t="s">
        <v>1886</v>
      </c>
      <c r="N1459" s="95" t="s">
        <v>31</v>
      </c>
      <c r="O1459" s="95" t="s">
        <v>31</v>
      </c>
      <c r="P1459" s="95" t="s">
        <v>2481</v>
      </c>
      <c r="Q1459" s="95" t="s">
        <v>31</v>
      </c>
      <c r="R1459" s="95" t="s">
        <v>2498</v>
      </c>
      <c r="S1459" s="93">
        <v>37955</v>
      </c>
      <c r="T1459" s="93">
        <v>37955</v>
      </c>
      <c r="U1459" s="95" t="s">
        <v>2447</v>
      </c>
      <c r="V1459" s="95" t="s">
        <v>31</v>
      </c>
    </row>
    <row r="1460" spans="1:22" ht="15.75" x14ac:dyDescent="0.3">
      <c r="A1460" s="95" t="s">
        <v>370</v>
      </c>
      <c r="B1460" s="95" t="s">
        <v>2032</v>
      </c>
      <c r="C1460" s="95" t="s">
        <v>1904</v>
      </c>
      <c r="D1460" s="95" t="s">
        <v>1905</v>
      </c>
      <c r="E1460" s="95" t="s">
        <v>2038</v>
      </c>
      <c r="F1460" s="95" t="s">
        <v>2082</v>
      </c>
      <c r="G1460" s="95" t="s">
        <v>31</v>
      </c>
      <c r="H1460" s="95" t="s">
        <v>2443</v>
      </c>
      <c r="I1460" s="95" t="s">
        <v>2444</v>
      </c>
      <c r="J1460" s="95" t="s">
        <v>1884</v>
      </c>
      <c r="K1460" s="95" t="s">
        <v>1885</v>
      </c>
      <c r="L1460" s="96">
        <v>15.77</v>
      </c>
      <c r="M1460" s="95" t="s">
        <v>1886</v>
      </c>
      <c r="N1460" s="95" t="s">
        <v>31</v>
      </c>
      <c r="O1460" s="95" t="s">
        <v>31</v>
      </c>
      <c r="P1460" s="95" t="s">
        <v>2481</v>
      </c>
      <c r="Q1460" s="95" t="s">
        <v>31</v>
      </c>
      <c r="R1460" s="95" t="s">
        <v>2498</v>
      </c>
      <c r="S1460" s="93">
        <v>37986</v>
      </c>
      <c r="T1460" s="93">
        <v>37986</v>
      </c>
      <c r="U1460" s="95" t="s">
        <v>2447</v>
      </c>
      <c r="V1460" s="95" t="s">
        <v>31</v>
      </c>
    </row>
    <row r="1461" spans="1:22" ht="15.75" x14ac:dyDescent="0.3">
      <c r="A1461" s="95" t="s">
        <v>370</v>
      </c>
      <c r="B1461" s="95" t="s">
        <v>2032</v>
      </c>
      <c r="C1461" s="95" t="s">
        <v>1904</v>
      </c>
      <c r="D1461" s="95" t="s">
        <v>1905</v>
      </c>
      <c r="E1461" s="95" t="s">
        <v>2038</v>
      </c>
      <c r="F1461" s="95" t="s">
        <v>2082</v>
      </c>
      <c r="G1461" s="95" t="s">
        <v>31</v>
      </c>
      <c r="H1461" s="95" t="s">
        <v>2443</v>
      </c>
      <c r="I1461" s="95" t="s">
        <v>2444</v>
      </c>
      <c r="J1461" s="95" t="s">
        <v>1884</v>
      </c>
      <c r="K1461" s="95" t="s">
        <v>1885</v>
      </c>
      <c r="L1461" s="96">
        <v>2.93</v>
      </c>
      <c r="M1461" s="95" t="s">
        <v>1886</v>
      </c>
      <c r="N1461" s="95" t="s">
        <v>31</v>
      </c>
      <c r="O1461" s="95" t="s">
        <v>31</v>
      </c>
      <c r="P1461" s="95" t="s">
        <v>2481</v>
      </c>
      <c r="Q1461" s="95" t="s">
        <v>31</v>
      </c>
      <c r="R1461" s="95" t="s">
        <v>2498</v>
      </c>
      <c r="S1461" s="93">
        <v>38291</v>
      </c>
      <c r="T1461" s="93">
        <v>38291</v>
      </c>
      <c r="U1461" s="95" t="s">
        <v>2447</v>
      </c>
      <c r="V1461" s="95" t="s">
        <v>31</v>
      </c>
    </row>
    <row r="1462" spans="1:22" ht="15.75" x14ac:dyDescent="0.3">
      <c r="A1462" s="95" t="s">
        <v>370</v>
      </c>
      <c r="B1462" s="95" t="s">
        <v>2032</v>
      </c>
      <c r="C1462" s="95" t="s">
        <v>1904</v>
      </c>
      <c r="D1462" s="95" t="s">
        <v>1905</v>
      </c>
      <c r="E1462" s="95" t="s">
        <v>2038</v>
      </c>
      <c r="F1462" s="95" t="s">
        <v>2082</v>
      </c>
      <c r="G1462" s="95" t="s">
        <v>31</v>
      </c>
      <c r="H1462" s="95" t="s">
        <v>2443</v>
      </c>
      <c r="I1462" s="95" t="s">
        <v>2444</v>
      </c>
      <c r="J1462" s="95" t="s">
        <v>1884</v>
      </c>
      <c r="K1462" s="95" t="s">
        <v>1885</v>
      </c>
      <c r="L1462" s="96">
        <v>-0.17</v>
      </c>
      <c r="M1462" s="95" t="s">
        <v>1886</v>
      </c>
      <c r="N1462" s="95" t="s">
        <v>31</v>
      </c>
      <c r="O1462" s="95" t="s">
        <v>31</v>
      </c>
      <c r="P1462" s="95" t="s">
        <v>2481</v>
      </c>
      <c r="Q1462" s="95" t="s">
        <v>31</v>
      </c>
      <c r="R1462" s="95" t="s">
        <v>2498</v>
      </c>
      <c r="S1462" s="93">
        <v>38352</v>
      </c>
      <c r="T1462" s="93">
        <v>38352</v>
      </c>
      <c r="U1462" s="95" t="s">
        <v>2447</v>
      </c>
      <c r="V1462" s="95" t="s">
        <v>31</v>
      </c>
    </row>
    <row r="1463" spans="1:22" ht="15.75" x14ac:dyDescent="0.3">
      <c r="A1463" s="95" t="s">
        <v>370</v>
      </c>
      <c r="B1463" s="95" t="s">
        <v>2032</v>
      </c>
      <c r="C1463" s="95" t="s">
        <v>1904</v>
      </c>
      <c r="D1463" s="95" t="s">
        <v>1905</v>
      </c>
      <c r="E1463" s="95" t="s">
        <v>2038</v>
      </c>
      <c r="F1463" s="95" t="s">
        <v>2499</v>
      </c>
      <c r="G1463" s="95" t="s">
        <v>31</v>
      </c>
      <c r="H1463" s="95" t="s">
        <v>2443</v>
      </c>
      <c r="I1463" s="95" t="s">
        <v>2444</v>
      </c>
      <c r="J1463" s="95" t="s">
        <v>1884</v>
      </c>
      <c r="K1463" s="95" t="s">
        <v>1885</v>
      </c>
      <c r="L1463" s="96">
        <v>30459.38</v>
      </c>
      <c r="M1463" s="95" t="s">
        <v>1886</v>
      </c>
      <c r="N1463" s="95" t="s">
        <v>31</v>
      </c>
      <c r="O1463" s="95" t="s">
        <v>31</v>
      </c>
      <c r="P1463" s="95" t="s">
        <v>2500</v>
      </c>
      <c r="Q1463" s="95" t="s">
        <v>31</v>
      </c>
      <c r="R1463" s="95" t="s">
        <v>2501</v>
      </c>
      <c r="S1463" s="93">
        <v>36616</v>
      </c>
      <c r="T1463" s="93">
        <v>36616</v>
      </c>
      <c r="U1463" s="95" t="s">
        <v>2502</v>
      </c>
      <c r="V1463" s="95" t="s">
        <v>31</v>
      </c>
    </row>
    <row r="1464" spans="1:22" ht="15.75" x14ac:dyDescent="0.3">
      <c r="A1464" s="95" t="s">
        <v>370</v>
      </c>
      <c r="B1464" s="95" t="s">
        <v>2032</v>
      </c>
      <c r="C1464" s="95" t="s">
        <v>1904</v>
      </c>
      <c r="D1464" s="95" t="s">
        <v>1905</v>
      </c>
      <c r="E1464" s="95" t="s">
        <v>2038</v>
      </c>
      <c r="F1464" s="95" t="s">
        <v>2499</v>
      </c>
      <c r="G1464" s="95" t="s">
        <v>31</v>
      </c>
      <c r="H1464" s="95" t="s">
        <v>2443</v>
      </c>
      <c r="I1464" s="95" t="s">
        <v>2444</v>
      </c>
      <c r="J1464" s="95" t="s">
        <v>1884</v>
      </c>
      <c r="K1464" s="95" t="s">
        <v>1885</v>
      </c>
      <c r="L1464" s="96">
        <v>576.29999999999995</v>
      </c>
      <c r="M1464" s="95" t="s">
        <v>1886</v>
      </c>
      <c r="N1464" s="95" t="s">
        <v>31</v>
      </c>
      <c r="O1464" s="95" t="s">
        <v>31</v>
      </c>
      <c r="P1464" s="95" t="s">
        <v>2500</v>
      </c>
      <c r="Q1464" s="95" t="s">
        <v>31</v>
      </c>
      <c r="R1464" s="95" t="s">
        <v>2501</v>
      </c>
      <c r="S1464" s="93">
        <v>36738</v>
      </c>
      <c r="T1464" s="93">
        <v>36738</v>
      </c>
      <c r="U1464" s="95" t="s">
        <v>2502</v>
      </c>
      <c r="V1464" s="95" t="s">
        <v>31</v>
      </c>
    </row>
    <row r="1465" spans="1:22" ht="15.75" x14ac:dyDescent="0.3">
      <c r="A1465" s="95" t="s">
        <v>370</v>
      </c>
      <c r="B1465" s="95" t="s">
        <v>2032</v>
      </c>
      <c r="C1465" s="95" t="s">
        <v>1904</v>
      </c>
      <c r="D1465" s="95" t="s">
        <v>1905</v>
      </c>
      <c r="E1465" s="95" t="s">
        <v>2038</v>
      </c>
      <c r="F1465" s="95" t="s">
        <v>2499</v>
      </c>
      <c r="G1465" s="95" t="s">
        <v>31</v>
      </c>
      <c r="H1465" s="95" t="s">
        <v>2443</v>
      </c>
      <c r="I1465" s="95" t="s">
        <v>2444</v>
      </c>
      <c r="J1465" s="95" t="s">
        <v>1884</v>
      </c>
      <c r="K1465" s="95" t="s">
        <v>1885</v>
      </c>
      <c r="L1465" s="96">
        <v>-0.68</v>
      </c>
      <c r="M1465" s="95" t="s">
        <v>1886</v>
      </c>
      <c r="N1465" s="95" t="s">
        <v>31</v>
      </c>
      <c r="O1465" s="95" t="s">
        <v>31</v>
      </c>
      <c r="P1465" s="95" t="s">
        <v>2500</v>
      </c>
      <c r="Q1465" s="95" t="s">
        <v>31</v>
      </c>
      <c r="R1465" s="95" t="s">
        <v>2501</v>
      </c>
      <c r="S1465" s="93">
        <v>36830</v>
      </c>
      <c r="T1465" s="93">
        <v>36830</v>
      </c>
      <c r="U1465" s="95" t="s">
        <v>2502</v>
      </c>
      <c r="V1465" s="95" t="s">
        <v>31</v>
      </c>
    </row>
    <row r="1466" spans="1:22" ht="15.75" x14ac:dyDescent="0.3">
      <c r="A1466" s="95" t="s">
        <v>370</v>
      </c>
      <c r="B1466" s="95" t="s">
        <v>2032</v>
      </c>
      <c r="C1466" s="95" t="s">
        <v>1904</v>
      </c>
      <c r="D1466" s="95" t="s">
        <v>1905</v>
      </c>
      <c r="E1466" s="95" t="s">
        <v>2038</v>
      </c>
      <c r="F1466" s="95" t="s">
        <v>2499</v>
      </c>
      <c r="G1466" s="95" t="s">
        <v>31</v>
      </c>
      <c r="H1466" s="95" t="s">
        <v>2443</v>
      </c>
      <c r="I1466" s="95" t="s">
        <v>2444</v>
      </c>
      <c r="J1466" s="95" t="s">
        <v>1884</v>
      </c>
      <c r="K1466" s="95" t="s">
        <v>1885</v>
      </c>
      <c r="L1466" s="96">
        <v>33.340000000000003</v>
      </c>
      <c r="M1466" s="95" t="s">
        <v>1886</v>
      </c>
      <c r="N1466" s="95" t="s">
        <v>31</v>
      </c>
      <c r="O1466" s="95" t="s">
        <v>31</v>
      </c>
      <c r="P1466" s="95" t="s">
        <v>2500</v>
      </c>
      <c r="Q1466" s="95" t="s">
        <v>31</v>
      </c>
      <c r="R1466" s="95" t="s">
        <v>2501</v>
      </c>
      <c r="S1466" s="93">
        <v>36891</v>
      </c>
      <c r="T1466" s="93">
        <v>36891</v>
      </c>
      <c r="U1466" s="95" t="s">
        <v>2502</v>
      </c>
      <c r="V1466" s="95" t="s">
        <v>31</v>
      </c>
    </row>
    <row r="1467" spans="1:22" ht="15.75" x14ac:dyDescent="0.3">
      <c r="A1467" s="95" t="s">
        <v>370</v>
      </c>
      <c r="B1467" s="95" t="s">
        <v>2032</v>
      </c>
      <c r="C1467" s="95" t="s">
        <v>1904</v>
      </c>
      <c r="D1467" s="95" t="s">
        <v>1905</v>
      </c>
      <c r="E1467" s="95" t="s">
        <v>2038</v>
      </c>
      <c r="F1467" s="95" t="s">
        <v>2499</v>
      </c>
      <c r="G1467" s="95" t="s">
        <v>31</v>
      </c>
      <c r="H1467" s="95" t="s">
        <v>2443</v>
      </c>
      <c r="I1467" s="95" t="s">
        <v>2444</v>
      </c>
      <c r="J1467" s="95" t="s">
        <v>1884</v>
      </c>
      <c r="K1467" s="95" t="s">
        <v>1885</v>
      </c>
      <c r="L1467" s="96">
        <v>702</v>
      </c>
      <c r="M1467" s="95" t="s">
        <v>1886</v>
      </c>
      <c r="N1467" s="95" t="s">
        <v>31</v>
      </c>
      <c r="O1467" s="95" t="s">
        <v>31</v>
      </c>
      <c r="P1467" s="95" t="s">
        <v>2500</v>
      </c>
      <c r="Q1467" s="95" t="s">
        <v>31</v>
      </c>
      <c r="R1467" s="95" t="s">
        <v>2501</v>
      </c>
      <c r="S1467" s="93">
        <v>37072</v>
      </c>
      <c r="T1467" s="93">
        <v>37072</v>
      </c>
      <c r="U1467" s="95" t="s">
        <v>2502</v>
      </c>
      <c r="V1467" s="95" t="s">
        <v>31</v>
      </c>
    </row>
    <row r="1468" spans="1:22" ht="15.75" x14ac:dyDescent="0.3">
      <c r="A1468" s="95" t="s">
        <v>370</v>
      </c>
      <c r="B1468" s="95" t="s">
        <v>2032</v>
      </c>
      <c r="C1468" s="95" t="s">
        <v>1904</v>
      </c>
      <c r="D1468" s="95" t="s">
        <v>1905</v>
      </c>
      <c r="E1468" s="95" t="s">
        <v>2038</v>
      </c>
      <c r="F1468" s="95" t="s">
        <v>2051</v>
      </c>
      <c r="G1468" s="95" t="s">
        <v>31</v>
      </c>
      <c r="H1468" s="95" t="s">
        <v>2443</v>
      </c>
      <c r="I1468" s="95" t="s">
        <v>2444</v>
      </c>
      <c r="J1468" s="95" t="s">
        <v>1884</v>
      </c>
      <c r="K1468" s="95" t="s">
        <v>1885</v>
      </c>
      <c r="L1468" s="96">
        <v>4040.94</v>
      </c>
      <c r="M1468" s="95" t="s">
        <v>1886</v>
      </c>
      <c r="N1468" s="95" t="s">
        <v>31</v>
      </c>
      <c r="O1468" s="95" t="s">
        <v>31</v>
      </c>
      <c r="P1468" s="95" t="s">
        <v>2503</v>
      </c>
      <c r="Q1468" s="95" t="s">
        <v>31</v>
      </c>
      <c r="R1468" s="95" t="s">
        <v>2504</v>
      </c>
      <c r="S1468" s="93">
        <v>36616</v>
      </c>
      <c r="T1468" s="93">
        <v>36616</v>
      </c>
      <c r="U1468" s="95" t="s">
        <v>2465</v>
      </c>
      <c r="V1468" s="95" t="s">
        <v>31</v>
      </c>
    </row>
    <row r="1469" spans="1:22" ht="15.75" x14ac:dyDescent="0.3">
      <c r="A1469" s="95" t="s">
        <v>370</v>
      </c>
      <c r="B1469" s="95" t="s">
        <v>2032</v>
      </c>
      <c r="C1469" s="95" t="s">
        <v>1904</v>
      </c>
      <c r="D1469" s="95" t="s">
        <v>1905</v>
      </c>
      <c r="E1469" s="95" t="s">
        <v>2038</v>
      </c>
      <c r="F1469" s="95" t="s">
        <v>2051</v>
      </c>
      <c r="G1469" s="95" t="s">
        <v>31</v>
      </c>
      <c r="H1469" s="95" t="s">
        <v>2443</v>
      </c>
      <c r="I1469" s="95" t="s">
        <v>2444</v>
      </c>
      <c r="J1469" s="95" t="s">
        <v>1884</v>
      </c>
      <c r="K1469" s="95" t="s">
        <v>1885</v>
      </c>
      <c r="L1469" s="96">
        <v>15.7</v>
      </c>
      <c r="M1469" s="95" t="s">
        <v>1886</v>
      </c>
      <c r="N1469" s="95" t="s">
        <v>31</v>
      </c>
      <c r="O1469" s="95" t="s">
        <v>31</v>
      </c>
      <c r="P1469" s="95" t="s">
        <v>2503</v>
      </c>
      <c r="Q1469" s="95" t="s">
        <v>31</v>
      </c>
      <c r="R1469" s="95" t="s">
        <v>2504</v>
      </c>
      <c r="S1469" s="93">
        <v>36738</v>
      </c>
      <c r="T1469" s="93">
        <v>36738</v>
      </c>
      <c r="U1469" s="95" t="s">
        <v>2465</v>
      </c>
      <c r="V1469" s="95" t="s">
        <v>31</v>
      </c>
    </row>
    <row r="1470" spans="1:22" ht="15.75" x14ac:dyDescent="0.3">
      <c r="A1470" s="95" t="s">
        <v>370</v>
      </c>
      <c r="B1470" s="95" t="s">
        <v>2032</v>
      </c>
      <c r="C1470" s="95" t="s">
        <v>1904</v>
      </c>
      <c r="D1470" s="95" t="s">
        <v>1905</v>
      </c>
      <c r="E1470" s="95" t="s">
        <v>2038</v>
      </c>
      <c r="F1470" s="95" t="s">
        <v>2051</v>
      </c>
      <c r="G1470" s="95" t="s">
        <v>31</v>
      </c>
      <c r="H1470" s="95" t="s">
        <v>2443</v>
      </c>
      <c r="I1470" s="95" t="s">
        <v>2444</v>
      </c>
      <c r="J1470" s="95" t="s">
        <v>1884</v>
      </c>
      <c r="K1470" s="95" t="s">
        <v>1885</v>
      </c>
      <c r="L1470" s="96">
        <v>7294.98</v>
      </c>
      <c r="M1470" s="95" t="s">
        <v>1886</v>
      </c>
      <c r="N1470" s="95" t="s">
        <v>31</v>
      </c>
      <c r="O1470" s="95" t="s">
        <v>31</v>
      </c>
      <c r="P1470" s="95" t="s">
        <v>2505</v>
      </c>
      <c r="Q1470" s="95" t="s">
        <v>31</v>
      </c>
      <c r="R1470" s="95" t="s">
        <v>2506</v>
      </c>
      <c r="S1470" s="93">
        <v>36738</v>
      </c>
      <c r="T1470" s="93">
        <v>36738</v>
      </c>
      <c r="U1470" s="95" t="s">
        <v>2478</v>
      </c>
      <c r="V1470" s="95" t="s">
        <v>31</v>
      </c>
    </row>
    <row r="1471" spans="1:22" ht="15.75" x14ac:dyDescent="0.3">
      <c r="A1471" s="95" t="s">
        <v>370</v>
      </c>
      <c r="B1471" s="95" t="s">
        <v>2032</v>
      </c>
      <c r="C1471" s="95" t="s">
        <v>1904</v>
      </c>
      <c r="D1471" s="95" t="s">
        <v>1905</v>
      </c>
      <c r="E1471" s="95" t="s">
        <v>2038</v>
      </c>
      <c r="F1471" s="95" t="s">
        <v>2051</v>
      </c>
      <c r="G1471" s="95" t="s">
        <v>31</v>
      </c>
      <c r="H1471" s="95" t="s">
        <v>2443</v>
      </c>
      <c r="I1471" s="95" t="s">
        <v>2444</v>
      </c>
      <c r="J1471" s="95" t="s">
        <v>1884</v>
      </c>
      <c r="K1471" s="95" t="s">
        <v>1885</v>
      </c>
      <c r="L1471" s="96">
        <v>1246.93</v>
      </c>
      <c r="M1471" s="95" t="s">
        <v>1886</v>
      </c>
      <c r="N1471" s="95" t="s">
        <v>31</v>
      </c>
      <c r="O1471" s="95" t="s">
        <v>31</v>
      </c>
      <c r="P1471" s="95" t="s">
        <v>2505</v>
      </c>
      <c r="Q1471" s="95" t="s">
        <v>31</v>
      </c>
      <c r="R1471" s="95" t="s">
        <v>2507</v>
      </c>
      <c r="S1471" s="93">
        <v>36738</v>
      </c>
      <c r="T1471" s="93">
        <v>36738</v>
      </c>
      <c r="U1471" s="95" t="s">
        <v>2474</v>
      </c>
      <c r="V1471" s="95" t="s">
        <v>31</v>
      </c>
    </row>
    <row r="1472" spans="1:22" ht="15.75" x14ac:dyDescent="0.3">
      <c r="A1472" s="95" t="s">
        <v>370</v>
      </c>
      <c r="B1472" s="95" t="s">
        <v>2032</v>
      </c>
      <c r="C1472" s="95" t="s">
        <v>1904</v>
      </c>
      <c r="D1472" s="95" t="s">
        <v>1905</v>
      </c>
      <c r="E1472" s="95" t="s">
        <v>2038</v>
      </c>
      <c r="F1472" s="95" t="s">
        <v>2051</v>
      </c>
      <c r="G1472" s="95" t="s">
        <v>31</v>
      </c>
      <c r="H1472" s="95" t="s">
        <v>2443</v>
      </c>
      <c r="I1472" s="95" t="s">
        <v>2444</v>
      </c>
      <c r="J1472" s="95" t="s">
        <v>1884</v>
      </c>
      <c r="K1472" s="95" t="s">
        <v>1885</v>
      </c>
      <c r="L1472" s="96">
        <v>-0.09</v>
      </c>
      <c r="M1472" s="95" t="s">
        <v>1886</v>
      </c>
      <c r="N1472" s="95" t="s">
        <v>31</v>
      </c>
      <c r="O1472" s="95" t="s">
        <v>31</v>
      </c>
      <c r="P1472" s="95" t="s">
        <v>2505</v>
      </c>
      <c r="Q1472" s="95" t="s">
        <v>31</v>
      </c>
      <c r="R1472" s="95" t="s">
        <v>2507</v>
      </c>
      <c r="S1472" s="93">
        <v>36830</v>
      </c>
      <c r="T1472" s="93">
        <v>36830</v>
      </c>
      <c r="U1472" s="95" t="s">
        <v>2474</v>
      </c>
      <c r="V1472" s="95" t="s">
        <v>31</v>
      </c>
    </row>
    <row r="1473" spans="1:22" ht="15.75" x14ac:dyDescent="0.3">
      <c r="A1473" s="95" t="s">
        <v>370</v>
      </c>
      <c r="B1473" s="95" t="s">
        <v>2032</v>
      </c>
      <c r="C1473" s="95" t="s">
        <v>1904</v>
      </c>
      <c r="D1473" s="95" t="s">
        <v>1905</v>
      </c>
      <c r="E1473" s="95" t="s">
        <v>2038</v>
      </c>
      <c r="F1473" s="95" t="s">
        <v>2051</v>
      </c>
      <c r="G1473" s="95" t="s">
        <v>31</v>
      </c>
      <c r="H1473" s="95" t="s">
        <v>2443</v>
      </c>
      <c r="I1473" s="95" t="s">
        <v>2444</v>
      </c>
      <c r="J1473" s="95" t="s">
        <v>1884</v>
      </c>
      <c r="K1473" s="95" t="s">
        <v>1885</v>
      </c>
      <c r="L1473" s="96">
        <v>1464.28</v>
      </c>
      <c r="M1473" s="95" t="s">
        <v>1886</v>
      </c>
      <c r="N1473" s="95" t="s">
        <v>31</v>
      </c>
      <c r="O1473" s="95" t="s">
        <v>31</v>
      </c>
      <c r="P1473" s="95" t="s">
        <v>2505</v>
      </c>
      <c r="Q1473" s="95" t="s">
        <v>31</v>
      </c>
      <c r="R1473" s="95" t="s">
        <v>2508</v>
      </c>
      <c r="S1473" s="93">
        <v>37425</v>
      </c>
      <c r="T1473" s="93">
        <v>37425</v>
      </c>
      <c r="U1473" s="95" t="s">
        <v>2483</v>
      </c>
      <c r="V1473" s="95" t="s">
        <v>31</v>
      </c>
    </row>
    <row r="1474" spans="1:22" ht="15.75" x14ac:dyDescent="0.3">
      <c r="A1474" s="95" t="s">
        <v>370</v>
      </c>
      <c r="B1474" s="95" t="s">
        <v>2032</v>
      </c>
      <c r="C1474" s="95" t="s">
        <v>1904</v>
      </c>
      <c r="D1474" s="95" t="s">
        <v>1905</v>
      </c>
      <c r="E1474" s="95" t="s">
        <v>2038</v>
      </c>
      <c r="F1474" s="95" t="s">
        <v>2051</v>
      </c>
      <c r="G1474" s="95" t="s">
        <v>31</v>
      </c>
      <c r="H1474" s="95" t="s">
        <v>2443</v>
      </c>
      <c r="I1474" s="95" t="s">
        <v>2444</v>
      </c>
      <c r="J1474" s="95" t="s">
        <v>1884</v>
      </c>
      <c r="K1474" s="95" t="s">
        <v>1885</v>
      </c>
      <c r="L1474" s="96">
        <v>0.01</v>
      </c>
      <c r="M1474" s="95" t="s">
        <v>1886</v>
      </c>
      <c r="N1474" s="95" t="s">
        <v>31</v>
      </c>
      <c r="O1474" s="95" t="s">
        <v>31</v>
      </c>
      <c r="P1474" s="95" t="s">
        <v>2505</v>
      </c>
      <c r="Q1474" s="95" t="s">
        <v>31</v>
      </c>
      <c r="R1474" s="95" t="s">
        <v>2508</v>
      </c>
      <c r="S1474" s="93">
        <v>38383</v>
      </c>
      <c r="T1474" s="93">
        <v>38383</v>
      </c>
      <c r="U1474" s="95" t="s">
        <v>2483</v>
      </c>
      <c r="V1474" s="95" t="s">
        <v>31</v>
      </c>
    </row>
    <row r="1475" spans="1:22" ht="15.75" x14ac:dyDescent="0.3">
      <c r="A1475" s="95" t="s">
        <v>370</v>
      </c>
      <c r="B1475" s="95" t="s">
        <v>2032</v>
      </c>
      <c r="C1475" s="95" t="s">
        <v>1904</v>
      </c>
      <c r="D1475" s="95" t="s">
        <v>1905</v>
      </c>
      <c r="E1475" s="95" t="s">
        <v>2038</v>
      </c>
      <c r="F1475" s="95" t="s">
        <v>2110</v>
      </c>
      <c r="G1475" s="95" t="s">
        <v>31</v>
      </c>
      <c r="H1475" s="95" t="s">
        <v>2443</v>
      </c>
      <c r="I1475" s="95" t="s">
        <v>2444</v>
      </c>
      <c r="J1475" s="95" t="s">
        <v>1884</v>
      </c>
      <c r="K1475" s="95" t="s">
        <v>1885</v>
      </c>
      <c r="L1475" s="96">
        <v>4377.68</v>
      </c>
      <c r="M1475" s="95" t="s">
        <v>1886</v>
      </c>
      <c r="N1475" s="95" t="s">
        <v>31</v>
      </c>
      <c r="O1475" s="95" t="s">
        <v>31</v>
      </c>
      <c r="P1475" s="95" t="s">
        <v>2509</v>
      </c>
      <c r="Q1475" s="95" t="s">
        <v>31</v>
      </c>
      <c r="R1475" s="95" t="s">
        <v>2510</v>
      </c>
      <c r="S1475" s="93">
        <v>36616</v>
      </c>
      <c r="T1475" s="93">
        <v>36616</v>
      </c>
      <c r="U1475" s="95" t="s">
        <v>2465</v>
      </c>
      <c r="V1475" s="95" t="s">
        <v>31</v>
      </c>
    </row>
    <row r="1476" spans="1:22" ht="15.75" x14ac:dyDescent="0.3">
      <c r="A1476" s="95" t="s">
        <v>370</v>
      </c>
      <c r="B1476" s="95" t="s">
        <v>2032</v>
      </c>
      <c r="C1476" s="95" t="s">
        <v>1904</v>
      </c>
      <c r="D1476" s="95" t="s">
        <v>1905</v>
      </c>
      <c r="E1476" s="95" t="s">
        <v>2038</v>
      </c>
      <c r="F1476" s="95" t="s">
        <v>2110</v>
      </c>
      <c r="G1476" s="95" t="s">
        <v>31</v>
      </c>
      <c r="H1476" s="95" t="s">
        <v>2443</v>
      </c>
      <c r="I1476" s="95" t="s">
        <v>2444</v>
      </c>
      <c r="J1476" s="95" t="s">
        <v>1884</v>
      </c>
      <c r="K1476" s="95" t="s">
        <v>1885</v>
      </c>
      <c r="L1476" s="96">
        <v>17.010000000000002</v>
      </c>
      <c r="M1476" s="95" t="s">
        <v>1886</v>
      </c>
      <c r="N1476" s="95" t="s">
        <v>31</v>
      </c>
      <c r="O1476" s="95" t="s">
        <v>31</v>
      </c>
      <c r="P1476" s="95" t="s">
        <v>2509</v>
      </c>
      <c r="Q1476" s="95" t="s">
        <v>31</v>
      </c>
      <c r="R1476" s="95" t="s">
        <v>2510</v>
      </c>
      <c r="S1476" s="93">
        <v>36738</v>
      </c>
      <c r="T1476" s="93">
        <v>36738</v>
      </c>
      <c r="U1476" s="95" t="s">
        <v>2465</v>
      </c>
      <c r="V1476" s="95" t="s">
        <v>31</v>
      </c>
    </row>
    <row r="1477" spans="1:22" ht="15.75" x14ac:dyDescent="0.3">
      <c r="A1477" s="95" t="s">
        <v>370</v>
      </c>
      <c r="B1477" s="95" t="s">
        <v>2032</v>
      </c>
      <c r="C1477" s="95" t="s">
        <v>1904</v>
      </c>
      <c r="D1477" s="95" t="s">
        <v>1905</v>
      </c>
      <c r="E1477" s="95" t="s">
        <v>2038</v>
      </c>
      <c r="F1477" s="95" t="s">
        <v>2110</v>
      </c>
      <c r="G1477" s="95" t="s">
        <v>31</v>
      </c>
      <c r="H1477" s="95" t="s">
        <v>2443</v>
      </c>
      <c r="I1477" s="95" t="s">
        <v>2444</v>
      </c>
      <c r="J1477" s="95" t="s">
        <v>1884</v>
      </c>
      <c r="K1477" s="95" t="s">
        <v>1885</v>
      </c>
      <c r="L1477" s="96">
        <v>19246.87</v>
      </c>
      <c r="M1477" s="95" t="s">
        <v>1886</v>
      </c>
      <c r="N1477" s="95" t="s">
        <v>31</v>
      </c>
      <c r="O1477" s="95" t="s">
        <v>31</v>
      </c>
      <c r="P1477" s="95" t="s">
        <v>2505</v>
      </c>
      <c r="Q1477" s="95" t="s">
        <v>31</v>
      </c>
      <c r="R1477" s="95" t="s">
        <v>2511</v>
      </c>
      <c r="S1477" s="93">
        <v>37560</v>
      </c>
      <c r="T1477" s="93">
        <v>37560</v>
      </c>
      <c r="U1477" s="95" t="s">
        <v>2447</v>
      </c>
      <c r="V1477" s="95" t="s">
        <v>31</v>
      </c>
    </row>
    <row r="1478" spans="1:22" ht="15.75" x14ac:dyDescent="0.3">
      <c r="A1478" s="95" t="s">
        <v>370</v>
      </c>
      <c r="B1478" s="95" t="s">
        <v>2032</v>
      </c>
      <c r="C1478" s="95" t="s">
        <v>1904</v>
      </c>
      <c r="D1478" s="95" t="s">
        <v>1905</v>
      </c>
      <c r="E1478" s="95" t="s">
        <v>2038</v>
      </c>
      <c r="F1478" s="95" t="s">
        <v>2110</v>
      </c>
      <c r="G1478" s="95" t="s">
        <v>31</v>
      </c>
      <c r="H1478" s="95" t="s">
        <v>2443</v>
      </c>
      <c r="I1478" s="95" t="s">
        <v>2444</v>
      </c>
      <c r="J1478" s="95" t="s">
        <v>1884</v>
      </c>
      <c r="K1478" s="95" t="s">
        <v>1885</v>
      </c>
      <c r="L1478" s="96">
        <v>69.92</v>
      </c>
      <c r="M1478" s="95" t="s">
        <v>1886</v>
      </c>
      <c r="N1478" s="95" t="s">
        <v>31</v>
      </c>
      <c r="O1478" s="95" t="s">
        <v>31</v>
      </c>
      <c r="P1478" s="95" t="s">
        <v>2505</v>
      </c>
      <c r="Q1478" s="95" t="s">
        <v>31</v>
      </c>
      <c r="R1478" s="95" t="s">
        <v>2511</v>
      </c>
      <c r="S1478" s="93">
        <v>37590</v>
      </c>
      <c r="T1478" s="93">
        <v>37590</v>
      </c>
      <c r="U1478" s="95" t="s">
        <v>2447</v>
      </c>
      <c r="V1478" s="95" t="s">
        <v>31</v>
      </c>
    </row>
    <row r="1479" spans="1:22" ht="15.75" x14ac:dyDescent="0.3">
      <c r="A1479" s="95" t="s">
        <v>370</v>
      </c>
      <c r="B1479" s="95" t="s">
        <v>2032</v>
      </c>
      <c r="C1479" s="95" t="s">
        <v>1904</v>
      </c>
      <c r="D1479" s="95" t="s">
        <v>1905</v>
      </c>
      <c r="E1479" s="95" t="s">
        <v>2038</v>
      </c>
      <c r="F1479" s="95" t="s">
        <v>2110</v>
      </c>
      <c r="G1479" s="95" t="s">
        <v>31</v>
      </c>
      <c r="H1479" s="95" t="s">
        <v>2443</v>
      </c>
      <c r="I1479" s="95" t="s">
        <v>2444</v>
      </c>
      <c r="J1479" s="95" t="s">
        <v>1884</v>
      </c>
      <c r="K1479" s="95" t="s">
        <v>1885</v>
      </c>
      <c r="L1479" s="96">
        <v>133.08000000000001</v>
      </c>
      <c r="M1479" s="95" t="s">
        <v>1886</v>
      </c>
      <c r="N1479" s="95" t="s">
        <v>31</v>
      </c>
      <c r="O1479" s="95" t="s">
        <v>31</v>
      </c>
      <c r="P1479" s="95" t="s">
        <v>2505</v>
      </c>
      <c r="Q1479" s="95" t="s">
        <v>31</v>
      </c>
      <c r="R1479" s="95" t="s">
        <v>2511</v>
      </c>
      <c r="S1479" s="93">
        <v>37621</v>
      </c>
      <c r="T1479" s="93">
        <v>37621</v>
      </c>
      <c r="U1479" s="95" t="s">
        <v>2447</v>
      </c>
      <c r="V1479" s="95" t="s">
        <v>31</v>
      </c>
    </row>
    <row r="1480" spans="1:22" ht="15.75" x14ac:dyDescent="0.3">
      <c r="A1480" s="95" t="s">
        <v>370</v>
      </c>
      <c r="B1480" s="95" t="s">
        <v>2032</v>
      </c>
      <c r="C1480" s="95" t="s">
        <v>1904</v>
      </c>
      <c r="D1480" s="95" t="s">
        <v>1905</v>
      </c>
      <c r="E1480" s="95" t="s">
        <v>2038</v>
      </c>
      <c r="F1480" s="95" t="s">
        <v>2110</v>
      </c>
      <c r="G1480" s="95" t="s">
        <v>31</v>
      </c>
      <c r="H1480" s="95" t="s">
        <v>2443</v>
      </c>
      <c r="I1480" s="95" t="s">
        <v>2444</v>
      </c>
      <c r="J1480" s="95" t="s">
        <v>1884</v>
      </c>
      <c r="K1480" s="95" t="s">
        <v>1885</v>
      </c>
      <c r="L1480" s="96">
        <v>5.12</v>
      </c>
      <c r="M1480" s="95" t="s">
        <v>1886</v>
      </c>
      <c r="N1480" s="95" t="s">
        <v>31</v>
      </c>
      <c r="O1480" s="95" t="s">
        <v>31</v>
      </c>
      <c r="P1480" s="95" t="s">
        <v>2505</v>
      </c>
      <c r="Q1480" s="95" t="s">
        <v>31</v>
      </c>
      <c r="R1480" s="95" t="s">
        <v>2511</v>
      </c>
      <c r="S1480" s="93">
        <v>37652</v>
      </c>
      <c r="T1480" s="93">
        <v>37652</v>
      </c>
      <c r="U1480" s="95" t="s">
        <v>2447</v>
      </c>
      <c r="V1480" s="95" t="s">
        <v>31</v>
      </c>
    </row>
    <row r="1481" spans="1:22" ht="15.75" x14ac:dyDescent="0.3">
      <c r="A1481" s="95" t="s">
        <v>370</v>
      </c>
      <c r="B1481" s="95" t="s">
        <v>2032</v>
      </c>
      <c r="C1481" s="95" t="s">
        <v>1904</v>
      </c>
      <c r="D1481" s="95" t="s">
        <v>1905</v>
      </c>
      <c r="E1481" s="95" t="s">
        <v>2038</v>
      </c>
      <c r="F1481" s="95" t="s">
        <v>2110</v>
      </c>
      <c r="G1481" s="95" t="s">
        <v>31</v>
      </c>
      <c r="H1481" s="95" t="s">
        <v>2443</v>
      </c>
      <c r="I1481" s="95" t="s">
        <v>2444</v>
      </c>
      <c r="J1481" s="95" t="s">
        <v>1884</v>
      </c>
      <c r="K1481" s="95" t="s">
        <v>1885</v>
      </c>
      <c r="L1481" s="96">
        <v>4.3099999999999996</v>
      </c>
      <c r="M1481" s="95" t="s">
        <v>1886</v>
      </c>
      <c r="N1481" s="95" t="s">
        <v>31</v>
      </c>
      <c r="O1481" s="95" t="s">
        <v>31</v>
      </c>
      <c r="P1481" s="95" t="s">
        <v>2505</v>
      </c>
      <c r="Q1481" s="95" t="s">
        <v>31</v>
      </c>
      <c r="R1481" s="95" t="s">
        <v>2511</v>
      </c>
      <c r="S1481" s="93">
        <v>37680</v>
      </c>
      <c r="T1481" s="93">
        <v>37680</v>
      </c>
      <c r="U1481" s="95" t="s">
        <v>2447</v>
      </c>
      <c r="V1481" s="95" t="s">
        <v>31</v>
      </c>
    </row>
    <row r="1482" spans="1:22" ht="15.75" x14ac:dyDescent="0.3">
      <c r="A1482" s="95" t="s">
        <v>370</v>
      </c>
      <c r="B1482" s="95" t="s">
        <v>2032</v>
      </c>
      <c r="C1482" s="95" t="s">
        <v>1904</v>
      </c>
      <c r="D1482" s="95" t="s">
        <v>1905</v>
      </c>
      <c r="E1482" s="95" t="s">
        <v>2038</v>
      </c>
      <c r="F1482" s="95" t="s">
        <v>2110</v>
      </c>
      <c r="G1482" s="95" t="s">
        <v>31</v>
      </c>
      <c r="H1482" s="95" t="s">
        <v>2443</v>
      </c>
      <c r="I1482" s="95" t="s">
        <v>2444</v>
      </c>
      <c r="J1482" s="95" t="s">
        <v>1884</v>
      </c>
      <c r="K1482" s="95" t="s">
        <v>1885</v>
      </c>
      <c r="L1482" s="96">
        <v>0.82</v>
      </c>
      <c r="M1482" s="95" t="s">
        <v>1886</v>
      </c>
      <c r="N1482" s="95" t="s">
        <v>31</v>
      </c>
      <c r="O1482" s="95" t="s">
        <v>31</v>
      </c>
      <c r="P1482" s="95" t="s">
        <v>2505</v>
      </c>
      <c r="Q1482" s="95" t="s">
        <v>31</v>
      </c>
      <c r="R1482" s="95" t="s">
        <v>2511</v>
      </c>
      <c r="S1482" s="93">
        <v>37711</v>
      </c>
      <c r="T1482" s="93">
        <v>37711</v>
      </c>
      <c r="U1482" s="95" t="s">
        <v>2447</v>
      </c>
      <c r="V1482" s="95" t="s">
        <v>31</v>
      </c>
    </row>
    <row r="1483" spans="1:22" ht="15.75" x14ac:dyDescent="0.3">
      <c r="A1483" s="95" t="s">
        <v>370</v>
      </c>
      <c r="B1483" s="95" t="s">
        <v>2032</v>
      </c>
      <c r="C1483" s="95" t="s">
        <v>1904</v>
      </c>
      <c r="D1483" s="95" t="s">
        <v>1905</v>
      </c>
      <c r="E1483" s="95" t="s">
        <v>2038</v>
      </c>
      <c r="F1483" s="95" t="s">
        <v>2110</v>
      </c>
      <c r="G1483" s="95" t="s">
        <v>31</v>
      </c>
      <c r="H1483" s="95" t="s">
        <v>2443</v>
      </c>
      <c r="I1483" s="95" t="s">
        <v>2444</v>
      </c>
      <c r="J1483" s="95" t="s">
        <v>1884</v>
      </c>
      <c r="K1483" s="95" t="s">
        <v>1885</v>
      </c>
      <c r="L1483" s="96">
        <v>28.73</v>
      </c>
      <c r="M1483" s="95" t="s">
        <v>1886</v>
      </c>
      <c r="N1483" s="95" t="s">
        <v>31</v>
      </c>
      <c r="O1483" s="95" t="s">
        <v>31</v>
      </c>
      <c r="P1483" s="95" t="s">
        <v>2505</v>
      </c>
      <c r="Q1483" s="95" t="s">
        <v>31</v>
      </c>
      <c r="R1483" s="95" t="s">
        <v>2511</v>
      </c>
      <c r="S1483" s="93">
        <v>37741</v>
      </c>
      <c r="T1483" s="93">
        <v>37741</v>
      </c>
      <c r="U1483" s="95" t="s">
        <v>2447</v>
      </c>
      <c r="V1483" s="95" t="s">
        <v>31</v>
      </c>
    </row>
    <row r="1484" spans="1:22" ht="15.75" x14ac:dyDescent="0.3">
      <c r="A1484" s="95" t="s">
        <v>370</v>
      </c>
      <c r="B1484" s="95" t="s">
        <v>2032</v>
      </c>
      <c r="C1484" s="95" t="s">
        <v>1904</v>
      </c>
      <c r="D1484" s="95" t="s">
        <v>1905</v>
      </c>
      <c r="E1484" s="95" t="s">
        <v>2038</v>
      </c>
      <c r="F1484" s="95" t="s">
        <v>2110</v>
      </c>
      <c r="G1484" s="95" t="s">
        <v>31</v>
      </c>
      <c r="H1484" s="95" t="s">
        <v>2443</v>
      </c>
      <c r="I1484" s="95" t="s">
        <v>2444</v>
      </c>
      <c r="J1484" s="95" t="s">
        <v>1884</v>
      </c>
      <c r="K1484" s="95" t="s">
        <v>1885</v>
      </c>
      <c r="L1484" s="96">
        <v>4.1100000000000003</v>
      </c>
      <c r="M1484" s="95" t="s">
        <v>1886</v>
      </c>
      <c r="N1484" s="95" t="s">
        <v>31</v>
      </c>
      <c r="O1484" s="95" t="s">
        <v>31</v>
      </c>
      <c r="P1484" s="95" t="s">
        <v>2505</v>
      </c>
      <c r="Q1484" s="95" t="s">
        <v>31</v>
      </c>
      <c r="R1484" s="95" t="s">
        <v>2511</v>
      </c>
      <c r="S1484" s="93">
        <v>37772</v>
      </c>
      <c r="T1484" s="93">
        <v>37772</v>
      </c>
      <c r="U1484" s="95" t="s">
        <v>2447</v>
      </c>
      <c r="V1484" s="95" t="s">
        <v>31</v>
      </c>
    </row>
    <row r="1485" spans="1:22" ht="15.75" x14ac:dyDescent="0.3">
      <c r="A1485" s="95" t="s">
        <v>370</v>
      </c>
      <c r="B1485" s="95" t="s">
        <v>2032</v>
      </c>
      <c r="C1485" s="95" t="s">
        <v>1904</v>
      </c>
      <c r="D1485" s="95" t="s">
        <v>1905</v>
      </c>
      <c r="E1485" s="95" t="s">
        <v>2038</v>
      </c>
      <c r="F1485" s="95" t="s">
        <v>2110</v>
      </c>
      <c r="G1485" s="95" t="s">
        <v>31</v>
      </c>
      <c r="H1485" s="95" t="s">
        <v>2443</v>
      </c>
      <c r="I1485" s="95" t="s">
        <v>2444</v>
      </c>
      <c r="J1485" s="95" t="s">
        <v>1884</v>
      </c>
      <c r="K1485" s="95" t="s">
        <v>1885</v>
      </c>
      <c r="L1485" s="96">
        <v>64.290000000000006</v>
      </c>
      <c r="M1485" s="95" t="s">
        <v>1886</v>
      </c>
      <c r="N1485" s="95" t="s">
        <v>31</v>
      </c>
      <c r="O1485" s="95" t="s">
        <v>31</v>
      </c>
      <c r="P1485" s="95" t="s">
        <v>2505</v>
      </c>
      <c r="Q1485" s="95" t="s">
        <v>31</v>
      </c>
      <c r="R1485" s="95" t="s">
        <v>2511</v>
      </c>
      <c r="S1485" s="93">
        <v>37802</v>
      </c>
      <c r="T1485" s="93">
        <v>37802</v>
      </c>
      <c r="U1485" s="95" t="s">
        <v>2447</v>
      </c>
      <c r="V1485" s="95" t="s">
        <v>31</v>
      </c>
    </row>
    <row r="1486" spans="1:22" ht="15.75" x14ac:dyDescent="0.3">
      <c r="A1486" s="95" t="s">
        <v>370</v>
      </c>
      <c r="B1486" s="95" t="s">
        <v>2032</v>
      </c>
      <c r="C1486" s="95" t="s">
        <v>1904</v>
      </c>
      <c r="D1486" s="95" t="s">
        <v>1905</v>
      </c>
      <c r="E1486" s="95" t="s">
        <v>2038</v>
      </c>
      <c r="F1486" s="95" t="s">
        <v>2110</v>
      </c>
      <c r="G1486" s="95" t="s">
        <v>31</v>
      </c>
      <c r="H1486" s="95" t="s">
        <v>2443</v>
      </c>
      <c r="I1486" s="95" t="s">
        <v>2444</v>
      </c>
      <c r="J1486" s="95" t="s">
        <v>1884</v>
      </c>
      <c r="K1486" s="95" t="s">
        <v>1885</v>
      </c>
      <c r="L1486" s="96">
        <v>1.02</v>
      </c>
      <c r="M1486" s="95" t="s">
        <v>1886</v>
      </c>
      <c r="N1486" s="95" t="s">
        <v>31</v>
      </c>
      <c r="O1486" s="95" t="s">
        <v>31</v>
      </c>
      <c r="P1486" s="95" t="s">
        <v>2505</v>
      </c>
      <c r="Q1486" s="95" t="s">
        <v>31</v>
      </c>
      <c r="R1486" s="95" t="s">
        <v>2511</v>
      </c>
      <c r="S1486" s="93">
        <v>37833</v>
      </c>
      <c r="T1486" s="93">
        <v>37833</v>
      </c>
      <c r="U1486" s="95" t="s">
        <v>2447</v>
      </c>
      <c r="V1486" s="95" t="s">
        <v>31</v>
      </c>
    </row>
    <row r="1487" spans="1:22" ht="15.75" x14ac:dyDescent="0.3">
      <c r="A1487" s="95" t="s">
        <v>370</v>
      </c>
      <c r="B1487" s="95" t="s">
        <v>2032</v>
      </c>
      <c r="C1487" s="95" t="s">
        <v>1904</v>
      </c>
      <c r="D1487" s="95" t="s">
        <v>1905</v>
      </c>
      <c r="E1487" s="95" t="s">
        <v>2038</v>
      </c>
      <c r="F1487" s="95" t="s">
        <v>2110</v>
      </c>
      <c r="G1487" s="95" t="s">
        <v>31</v>
      </c>
      <c r="H1487" s="95" t="s">
        <v>2443</v>
      </c>
      <c r="I1487" s="95" t="s">
        <v>2444</v>
      </c>
      <c r="J1487" s="95" t="s">
        <v>1884</v>
      </c>
      <c r="K1487" s="95" t="s">
        <v>1885</v>
      </c>
      <c r="L1487" s="96">
        <v>7.33</v>
      </c>
      <c r="M1487" s="95" t="s">
        <v>1886</v>
      </c>
      <c r="N1487" s="95" t="s">
        <v>31</v>
      </c>
      <c r="O1487" s="95" t="s">
        <v>31</v>
      </c>
      <c r="P1487" s="95" t="s">
        <v>2505</v>
      </c>
      <c r="Q1487" s="95" t="s">
        <v>31</v>
      </c>
      <c r="R1487" s="95" t="s">
        <v>2511</v>
      </c>
      <c r="S1487" s="93">
        <v>37864</v>
      </c>
      <c r="T1487" s="93">
        <v>37864</v>
      </c>
      <c r="U1487" s="95" t="s">
        <v>2447</v>
      </c>
      <c r="V1487" s="95" t="s">
        <v>31</v>
      </c>
    </row>
    <row r="1488" spans="1:22" ht="15.75" x14ac:dyDescent="0.3">
      <c r="A1488" s="95" t="s">
        <v>370</v>
      </c>
      <c r="B1488" s="95" t="s">
        <v>2032</v>
      </c>
      <c r="C1488" s="95" t="s">
        <v>1904</v>
      </c>
      <c r="D1488" s="95" t="s">
        <v>1905</v>
      </c>
      <c r="E1488" s="95" t="s">
        <v>2038</v>
      </c>
      <c r="F1488" s="95" t="s">
        <v>2110</v>
      </c>
      <c r="G1488" s="95" t="s">
        <v>31</v>
      </c>
      <c r="H1488" s="95" t="s">
        <v>2443</v>
      </c>
      <c r="I1488" s="95" t="s">
        <v>2444</v>
      </c>
      <c r="J1488" s="95" t="s">
        <v>1884</v>
      </c>
      <c r="K1488" s="95" t="s">
        <v>1885</v>
      </c>
      <c r="L1488" s="96">
        <v>20.54</v>
      </c>
      <c r="M1488" s="95" t="s">
        <v>1886</v>
      </c>
      <c r="N1488" s="95" t="s">
        <v>31</v>
      </c>
      <c r="O1488" s="95" t="s">
        <v>31</v>
      </c>
      <c r="P1488" s="95" t="s">
        <v>2505</v>
      </c>
      <c r="Q1488" s="95" t="s">
        <v>31</v>
      </c>
      <c r="R1488" s="95" t="s">
        <v>2511</v>
      </c>
      <c r="S1488" s="93">
        <v>37894</v>
      </c>
      <c r="T1488" s="93">
        <v>37894</v>
      </c>
      <c r="U1488" s="95" t="s">
        <v>2447</v>
      </c>
      <c r="V1488" s="95" t="s">
        <v>31</v>
      </c>
    </row>
    <row r="1489" spans="1:22" ht="15.75" x14ac:dyDescent="0.3">
      <c r="A1489" s="95" t="s">
        <v>370</v>
      </c>
      <c r="B1489" s="95" t="s">
        <v>2032</v>
      </c>
      <c r="C1489" s="95" t="s">
        <v>1904</v>
      </c>
      <c r="D1489" s="95" t="s">
        <v>1905</v>
      </c>
      <c r="E1489" s="95" t="s">
        <v>2038</v>
      </c>
      <c r="F1489" s="95" t="s">
        <v>2110</v>
      </c>
      <c r="G1489" s="95" t="s">
        <v>31</v>
      </c>
      <c r="H1489" s="95" t="s">
        <v>2443</v>
      </c>
      <c r="I1489" s="95" t="s">
        <v>2444</v>
      </c>
      <c r="J1489" s="95" t="s">
        <v>1884</v>
      </c>
      <c r="K1489" s="95" t="s">
        <v>1885</v>
      </c>
      <c r="L1489" s="96">
        <v>20.94</v>
      </c>
      <c r="M1489" s="95" t="s">
        <v>1886</v>
      </c>
      <c r="N1489" s="95" t="s">
        <v>31</v>
      </c>
      <c r="O1489" s="95" t="s">
        <v>31</v>
      </c>
      <c r="P1489" s="95" t="s">
        <v>2505</v>
      </c>
      <c r="Q1489" s="95" t="s">
        <v>31</v>
      </c>
      <c r="R1489" s="95" t="s">
        <v>2511</v>
      </c>
      <c r="S1489" s="93">
        <v>37925</v>
      </c>
      <c r="T1489" s="93">
        <v>37925</v>
      </c>
      <c r="U1489" s="95" t="s">
        <v>2447</v>
      </c>
      <c r="V1489" s="95" t="s">
        <v>31</v>
      </c>
    </row>
    <row r="1490" spans="1:22" ht="15.75" x14ac:dyDescent="0.3">
      <c r="A1490" s="95" t="s">
        <v>370</v>
      </c>
      <c r="B1490" s="95" t="s">
        <v>2032</v>
      </c>
      <c r="C1490" s="95" t="s">
        <v>1904</v>
      </c>
      <c r="D1490" s="95" t="s">
        <v>1905</v>
      </c>
      <c r="E1490" s="95" t="s">
        <v>2038</v>
      </c>
      <c r="F1490" s="95" t="s">
        <v>2110</v>
      </c>
      <c r="G1490" s="95" t="s">
        <v>31</v>
      </c>
      <c r="H1490" s="95" t="s">
        <v>2443</v>
      </c>
      <c r="I1490" s="95" t="s">
        <v>2444</v>
      </c>
      <c r="J1490" s="95" t="s">
        <v>1884</v>
      </c>
      <c r="K1490" s="95" t="s">
        <v>1885</v>
      </c>
      <c r="L1490" s="96">
        <v>2.3199999999999998</v>
      </c>
      <c r="M1490" s="95" t="s">
        <v>1886</v>
      </c>
      <c r="N1490" s="95" t="s">
        <v>31</v>
      </c>
      <c r="O1490" s="95" t="s">
        <v>31</v>
      </c>
      <c r="P1490" s="95" t="s">
        <v>2505</v>
      </c>
      <c r="Q1490" s="95" t="s">
        <v>31</v>
      </c>
      <c r="R1490" s="95" t="s">
        <v>2511</v>
      </c>
      <c r="S1490" s="93">
        <v>37955</v>
      </c>
      <c r="T1490" s="93">
        <v>37955</v>
      </c>
      <c r="U1490" s="95" t="s">
        <v>2447</v>
      </c>
      <c r="V1490" s="95" t="s">
        <v>31</v>
      </c>
    </row>
    <row r="1491" spans="1:22" ht="15.75" x14ac:dyDescent="0.3">
      <c r="A1491" s="95" t="s">
        <v>370</v>
      </c>
      <c r="B1491" s="95" t="s">
        <v>2032</v>
      </c>
      <c r="C1491" s="95" t="s">
        <v>1904</v>
      </c>
      <c r="D1491" s="95" t="s">
        <v>1905</v>
      </c>
      <c r="E1491" s="95" t="s">
        <v>2038</v>
      </c>
      <c r="F1491" s="95" t="s">
        <v>2110</v>
      </c>
      <c r="G1491" s="95" t="s">
        <v>31</v>
      </c>
      <c r="H1491" s="95" t="s">
        <v>2443</v>
      </c>
      <c r="I1491" s="95" t="s">
        <v>2444</v>
      </c>
      <c r="J1491" s="95" t="s">
        <v>1884</v>
      </c>
      <c r="K1491" s="95" t="s">
        <v>1885</v>
      </c>
      <c r="L1491" s="96">
        <v>5.43</v>
      </c>
      <c r="M1491" s="95" t="s">
        <v>1886</v>
      </c>
      <c r="N1491" s="95" t="s">
        <v>31</v>
      </c>
      <c r="O1491" s="95" t="s">
        <v>31</v>
      </c>
      <c r="P1491" s="95" t="s">
        <v>2505</v>
      </c>
      <c r="Q1491" s="95" t="s">
        <v>31</v>
      </c>
      <c r="R1491" s="95" t="s">
        <v>2511</v>
      </c>
      <c r="S1491" s="93">
        <v>37986</v>
      </c>
      <c r="T1491" s="93">
        <v>37986</v>
      </c>
      <c r="U1491" s="95" t="s">
        <v>2447</v>
      </c>
      <c r="V1491" s="95" t="s">
        <v>31</v>
      </c>
    </row>
    <row r="1492" spans="1:22" ht="15.75" x14ac:dyDescent="0.3">
      <c r="A1492" s="95" t="s">
        <v>370</v>
      </c>
      <c r="B1492" s="95" t="s">
        <v>2032</v>
      </c>
      <c r="C1492" s="95" t="s">
        <v>1904</v>
      </c>
      <c r="D1492" s="95" t="s">
        <v>1905</v>
      </c>
      <c r="E1492" s="95" t="s">
        <v>2038</v>
      </c>
      <c r="F1492" s="95" t="s">
        <v>2110</v>
      </c>
      <c r="G1492" s="95" t="s">
        <v>31</v>
      </c>
      <c r="H1492" s="95" t="s">
        <v>2443</v>
      </c>
      <c r="I1492" s="95" t="s">
        <v>2444</v>
      </c>
      <c r="J1492" s="95" t="s">
        <v>1884</v>
      </c>
      <c r="K1492" s="95" t="s">
        <v>1885</v>
      </c>
      <c r="L1492" s="96">
        <v>1.01</v>
      </c>
      <c r="M1492" s="95" t="s">
        <v>1886</v>
      </c>
      <c r="N1492" s="95" t="s">
        <v>31</v>
      </c>
      <c r="O1492" s="95" t="s">
        <v>31</v>
      </c>
      <c r="P1492" s="95" t="s">
        <v>2505</v>
      </c>
      <c r="Q1492" s="95" t="s">
        <v>31</v>
      </c>
      <c r="R1492" s="95" t="s">
        <v>2511</v>
      </c>
      <c r="S1492" s="93">
        <v>38291</v>
      </c>
      <c r="T1492" s="93">
        <v>38291</v>
      </c>
      <c r="U1492" s="95" t="s">
        <v>2447</v>
      </c>
      <c r="V1492" s="95" t="s">
        <v>31</v>
      </c>
    </row>
    <row r="1493" spans="1:22" ht="15.75" x14ac:dyDescent="0.3">
      <c r="A1493" s="95" t="s">
        <v>370</v>
      </c>
      <c r="B1493" s="95" t="s">
        <v>2032</v>
      </c>
      <c r="C1493" s="95" t="s">
        <v>1904</v>
      </c>
      <c r="D1493" s="95" t="s">
        <v>1905</v>
      </c>
      <c r="E1493" s="95" t="s">
        <v>2038</v>
      </c>
      <c r="F1493" s="95" t="s">
        <v>2110</v>
      </c>
      <c r="G1493" s="95" t="s">
        <v>31</v>
      </c>
      <c r="H1493" s="95" t="s">
        <v>2443</v>
      </c>
      <c r="I1493" s="95" t="s">
        <v>2444</v>
      </c>
      <c r="J1493" s="95" t="s">
        <v>1884</v>
      </c>
      <c r="K1493" s="95" t="s">
        <v>1885</v>
      </c>
      <c r="L1493" s="96">
        <v>-0.06</v>
      </c>
      <c r="M1493" s="95" t="s">
        <v>1886</v>
      </c>
      <c r="N1493" s="95" t="s">
        <v>31</v>
      </c>
      <c r="O1493" s="95" t="s">
        <v>31</v>
      </c>
      <c r="P1493" s="95" t="s">
        <v>2505</v>
      </c>
      <c r="Q1493" s="95" t="s">
        <v>31</v>
      </c>
      <c r="R1493" s="95" t="s">
        <v>2511</v>
      </c>
      <c r="S1493" s="93">
        <v>38352</v>
      </c>
      <c r="T1493" s="93">
        <v>38352</v>
      </c>
      <c r="U1493" s="95" t="s">
        <v>2447</v>
      </c>
      <c r="V1493" s="95" t="s">
        <v>31</v>
      </c>
    </row>
    <row r="1494" spans="1:22" ht="15.75" x14ac:dyDescent="0.3">
      <c r="A1494" s="95" t="s">
        <v>370</v>
      </c>
      <c r="B1494" s="95" t="s">
        <v>2032</v>
      </c>
      <c r="C1494" s="95" t="s">
        <v>1904</v>
      </c>
      <c r="D1494" s="95" t="s">
        <v>1905</v>
      </c>
      <c r="E1494" s="95" t="s">
        <v>2038</v>
      </c>
      <c r="F1494" s="95" t="s">
        <v>2402</v>
      </c>
      <c r="G1494" s="95" t="s">
        <v>31</v>
      </c>
      <c r="H1494" s="95" t="s">
        <v>2443</v>
      </c>
      <c r="I1494" s="95" t="s">
        <v>2444</v>
      </c>
      <c r="J1494" s="95" t="s">
        <v>1884</v>
      </c>
      <c r="K1494" s="95" t="s">
        <v>1885</v>
      </c>
      <c r="L1494" s="96">
        <v>18559.48</v>
      </c>
      <c r="M1494" s="95" t="s">
        <v>1886</v>
      </c>
      <c r="N1494" s="95" t="s">
        <v>31</v>
      </c>
      <c r="O1494" s="95" t="s">
        <v>31</v>
      </c>
      <c r="P1494" s="95" t="s">
        <v>2505</v>
      </c>
      <c r="Q1494" s="95" t="s">
        <v>31</v>
      </c>
      <c r="R1494" s="95" t="s">
        <v>2512</v>
      </c>
      <c r="S1494" s="93">
        <v>37560</v>
      </c>
      <c r="T1494" s="93">
        <v>37560</v>
      </c>
      <c r="U1494" s="95" t="s">
        <v>2447</v>
      </c>
      <c r="V1494" s="95" t="s">
        <v>31</v>
      </c>
    </row>
    <row r="1495" spans="1:22" ht="15.75" x14ac:dyDescent="0.3">
      <c r="A1495" s="95" t="s">
        <v>370</v>
      </c>
      <c r="B1495" s="95" t="s">
        <v>2032</v>
      </c>
      <c r="C1495" s="95" t="s">
        <v>1904</v>
      </c>
      <c r="D1495" s="95" t="s">
        <v>1905</v>
      </c>
      <c r="E1495" s="95" t="s">
        <v>2038</v>
      </c>
      <c r="F1495" s="95" t="s">
        <v>2402</v>
      </c>
      <c r="G1495" s="95" t="s">
        <v>31</v>
      </c>
      <c r="H1495" s="95" t="s">
        <v>2443</v>
      </c>
      <c r="I1495" s="95" t="s">
        <v>2444</v>
      </c>
      <c r="J1495" s="95" t="s">
        <v>1884</v>
      </c>
      <c r="K1495" s="95" t="s">
        <v>1885</v>
      </c>
      <c r="L1495" s="96">
        <v>67.42</v>
      </c>
      <c r="M1495" s="95" t="s">
        <v>1886</v>
      </c>
      <c r="N1495" s="95" t="s">
        <v>31</v>
      </c>
      <c r="O1495" s="95" t="s">
        <v>31</v>
      </c>
      <c r="P1495" s="95" t="s">
        <v>2505</v>
      </c>
      <c r="Q1495" s="95" t="s">
        <v>31</v>
      </c>
      <c r="R1495" s="95" t="s">
        <v>2512</v>
      </c>
      <c r="S1495" s="93">
        <v>37590</v>
      </c>
      <c r="T1495" s="93">
        <v>37590</v>
      </c>
      <c r="U1495" s="95" t="s">
        <v>2447</v>
      </c>
      <c r="V1495" s="95" t="s">
        <v>31</v>
      </c>
    </row>
    <row r="1496" spans="1:22" ht="15.75" x14ac:dyDescent="0.3">
      <c r="A1496" s="95" t="s">
        <v>370</v>
      </c>
      <c r="B1496" s="95" t="s">
        <v>2032</v>
      </c>
      <c r="C1496" s="95" t="s">
        <v>1904</v>
      </c>
      <c r="D1496" s="95" t="s">
        <v>1905</v>
      </c>
      <c r="E1496" s="95" t="s">
        <v>2038</v>
      </c>
      <c r="F1496" s="95" t="s">
        <v>2402</v>
      </c>
      <c r="G1496" s="95" t="s">
        <v>31</v>
      </c>
      <c r="H1496" s="95" t="s">
        <v>2443</v>
      </c>
      <c r="I1496" s="95" t="s">
        <v>2444</v>
      </c>
      <c r="J1496" s="95" t="s">
        <v>1884</v>
      </c>
      <c r="K1496" s="95" t="s">
        <v>1885</v>
      </c>
      <c r="L1496" s="96">
        <v>128.33000000000001</v>
      </c>
      <c r="M1496" s="95" t="s">
        <v>1886</v>
      </c>
      <c r="N1496" s="95" t="s">
        <v>31</v>
      </c>
      <c r="O1496" s="95" t="s">
        <v>31</v>
      </c>
      <c r="P1496" s="95" t="s">
        <v>2505</v>
      </c>
      <c r="Q1496" s="95" t="s">
        <v>31</v>
      </c>
      <c r="R1496" s="95" t="s">
        <v>2512</v>
      </c>
      <c r="S1496" s="93">
        <v>37621</v>
      </c>
      <c r="T1496" s="93">
        <v>37621</v>
      </c>
      <c r="U1496" s="95" t="s">
        <v>2447</v>
      </c>
      <c r="V1496" s="95" t="s">
        <v>31</v>
      </c>
    </row>
    <row r="1497" spans="1:22" ht="15.75" x14ac:dyDescent="0.3">
      <c r="A1497" s="95" t="s">
        <v>370</v>
      </c>
      <c r="B1497" s="95" t="s">
        <v>2032</v>
      </c>
      <c r="C1497" s="95" t="s">
        <v>1904</v>
      </c>
      <c r="D1497" s="95" t="s">
        <v>1905</v>
      </c>
      <c r="E1497" s="95" t="s">
        <v>2038</v>
      </c>
      <c r="F1497" s="95" t="s">
        <v>2402</v>
      </c>
      <c r="G1497" s="95" t="s">
        <v>31</v>
      </c>
      <c r="H1497" s="95" t="s">
        <v>2443</v>
      </c>
      <c r="I1497" s="95" t="s">
        <v>2444</v>
      </c>
      <c r="J1497" s="95" t="s">
        <v>1884</v>
      </c>
      <c r="K1497" s="95" t="s">
        <v>1885</v>
      </c>
      <c r="L1497" s="96">
        <v>4.9400000000000004</v>
      </c>
      <c r="M1497" s="95" t="s">
        <v>1886</v>
      </c>
      <c r="N1497" s="95" t="s">
        <v>31</v>
      </c>
      <c r="O1497" s="95" t="s">
        <v>31</v>
      </c>
      <c r="P1497" s="95" t="s">
        <v>2505</v>
      </c>
      <c r="Q1497" s="95" t="s">
        <v>31</v>
      </c>
      <c r="R1497" s="95" t="s">
        <v>2512</v>
      </c>
      <c r="S1497" s="93">
        <v>37652</v>
      </c>
      <c r="T1497" s="93">
        <v>37652</v>
      </c>
      <c r="U1497" s="95" t="s">
        <v>2447</v>
      </c>
      <c r="V1497" s="95" t="s">
        <v>31</v>
      </c>
    </row>
    <row r="1498" spans="1:22" ht="15.75" x14ac:dyDescent="0.3">
      <c r="A1498" s="95" t="s">
        <v>370</v>
      </c>
      <c r="B1498" s="95" t="s">
        <v>2032</v>
      </c>
      <c r="C1498" s="95" t="s">
        <v>1904</v>
      </c>
      <c r="D1498" s="95" t="s">
        <v>1905</v>
      </c>
      <c r="E1498" s="95" t="s">
        <v>2038</v>
      </c>
      <c r="F1498" s="95" t="s">
        <v>2402</v>
      </c>
      <c r="G1498" s="95" t="s">
        <v>31</v>
      </c>
      <c r="H1498" s="95" t="s">
        <v>2443</v>
      </c>
      <c r="I1498" s="95" t="s">
        <v>2444</v>
      </c>
      <c r="J1498" s="95" t="s">
        <v>1884</v>
      </c>
      <c r="K1498" s="95" t="s">
        <v>1885</v>
      </c>
      <c r="L1498" s="96">
        <v>4.1500000000000004</v>
      </c>
      <c r="M1498" s="95" t="s">
        <v>1886</v>
      </c>
      <c r="N1498" s="95" t="s">
        <v>31</v>
      </c>
      <c r="O1498" s="95" t="s">
        <v>31</v>
      </c>
      <c r="P1498" s="95" t="s">
        <v>2505</v>
      </c>
      <c r="Q1498" s="95" t="s">
        <v>31</v>
      </c>
      <c r="R1498" s="95" t="s">
        <v>2512</v>
      </c>
      <c r="S1498" s="93">
        <v>37680</v>
      </c>
      <c r="T1498" s="93">
        <v>37680</v>
      </c>
      <c r="U1498" s="95" t="s">
        <v>2447</v>
      </c>
      <c r="V1498" s="95" t="s">
        <v>31</v>
      </c>
    </row>
    <row r="1499" spans="1:22" ht="15.75" x14ac:dyDescent="0.3">
      <c r="A1499" s="95" t="s">
        <v>370</v>
      </c>
      <c r="B1499" s="95" t="s">
        <v>2032</v>
      </c>
      <c r="C1499" s="95" t="s">
        <v>1904</v>
      </c>
      <c r="D1499" s="95" t="s">
        <v>1905</v>
      </c>
      <c r="E1499" s="95" t="s">
        <v>2038</v>
      </c>
      <c r="F1499" s="95" t="s">
        <v>2402</v>
      </c>
      <c r="G1499" s="95" t="s">
        <v>31</v>
      </c>
      <c r="H1499" s="95" t="s">
        <v>2443</v>
      </c>
      <c r="I1499" s="95" t="s">
        <v>2444</v>
      </c>
      <c r="J1499" s="95" t="s">
        <v>1884</v>
      </c>
      <c r="K1499" s="95" t="s">
        <v>1885</v>
      </c>
      <c r="L1499" s="96">
        <v>0.79</v>
      </c>
      <c r="M1499" s="95" t="s">
        <v>1886</v>
      </c>
      <c r="N1499" s="95" t="s">
        <v>31</v>
      </c>
      <c r="O1499" s="95" t="s">
        <v>31</v>
      </c>
      <c r="P1499" s="95" t="s">
        <v>2505</v>
      </c>
      <c r="Q1499" s="95" t="s">
        <v>31</v>
      </c>
      <c r="R1499" s="95" t="s">
        <v>2512</v>
      </c>
      <c r="S1499" s="93">
        <v>37711</v>
      </c>
      <c r="T1499" s="93">
        <v>37711</v>
      </c>
      <c r="U1499" s="95" t="s">
        <v>2447</v>
      </c>
      <c r="V1499" s="95" t="s">
        <v>31</v>
      </c>
    </row>
    <row r="1500" spans="1:22" ht="15.75" x14ac:dyDescent="0.3">
      <c r="A1500" s="95" t="s">
        <v>370</v>
      </c>
      <c r="B1500" s="95" t="s">
        <v>2032</v>
      </c>
      <c r="C1500" s="95" t="s">
        <v>1904</v>
      </c>
      <c r="D1500" s="95" t="s">
        <v>1905</v>
      </c>
      <c r="E1500" s="95" t="s">
        <v>2038</v>
      </c>
      <c r="F1500" s="95" t="s">
        <v>2402</v>
      </c>
      <c r="G1500" s="95" t="s">
        <v>31</v>
      </c>
      <c r="H1500" s="95" t="s">
        <v>2443</v>
      </c>
      <c r="I1500" s="95" t="s">
        <v>2444</v>
      </c>
      <c r="J1500" s="95" t="s">
        <v>1884</v>
      </c>
      <c r="K1500" s="95" t="s">
        <v>1885</v>
      </c>
      <c r="L1500" s="96">
        <v>27.72</v>
      </c>
      <c r="M1500" s="95" t="s">
        <v>1886</v>
      </c>
      <c r="N1500" s="95" t="s">
        <v>31</v>
      </c>
      <c r="O1500" s="95" t="s">
        <v>31</v>
      </c>
      <c r="P1500" s="95" t="s">
        <v>2505</v>
      </c>
      <c r="Q1500" s="95" t="s">
        <v>31</v>
      </c>
      <c r="R1500" s="95" t="s">
        <v>2512</v>
      </c>
      <c r="S1500" s="93">
        <v>37741</v>
      </c>
      <c r="T1500" s="93">
        <v>37741</v>
      </c>
      <c r="U1500" s="95" t="s">
        <v>2447</v>
      </c>
      <c r="V1500" s="95" t="s">
        <v>31</v>
      </c>
    </row>
    <row r="1501" spans="1:22" ht="15.75" x14ac:dyDescent="0.3">
      <c r="A1501" s="95" t="s">
        <v>370</v>
      </c>
      <c r="B1501" s="95" t="s">
        <v>2032</v>
      </c>
      <c r="C1501" s="95" t="s">
        <v>1904</v>
      </c>
      <c r="D1501" s="95" t="s">
        <v>1905</v>
      </c>
      <c r="E1501" s="95" t="s">
        <v>2038</v>
      </c>
      <c r="F1501" s="95" t="s">
        <v>2402</v>
      </c>
      <c r="G1501" s="95" t="s">
        <v>31</v>
      </c>
      <c r="H1501" s="95" t="s">
        <v>2443</v>
      </c>
      <c r="I1501" s="95" t="s">
        <v>2444</v>
      </c>
      <c r="J1501" s="95" t="s">
        <v>1884</v>
      </c>
      <c r="K1501" s="95" t="s">
        <v>1885</v>
      </c>
      <c r="L1501" s="96">
        <v>3.97</v>
      </c>
      <c r="M1501" s="95" t="s">
        <v>1886</v>
      </c>
      <c r="N1501" s="95" t="s">
        <v>31</v>
      </c>
      <c r="O1501" s="95" t="s">
        <v>31</v>
      </c>
      <c r="P1501" s="95" t="s">
        <v>2505</v>
      </c>
      <c r="Q1501" s="95" t="s">
        <v>31</v>
      </c>
      <c r="R1501" s="95" t="s">
        <v>2512</v>
      </c>
      <c r="S1501" s="93">
        <v>37772</v>
      </c>
      <c r="T1501" s="93">
        <v>37772</v>
      </c>
      <c r="U1501" s="95" t="s">
        <v>2447</v>
      </c>
      <c r="V1501" s="95" t="s">
        <v>31</v>
      </c>
    </row>
    <row r="1502" spans="1:22" ht="15.75" x14ac:dyDescent="0.3">
      <c r="A1502" s="95" t="s">
        <v>370</v>
      </c>
      <c r="B1502" s="95" t="s">
        <v>2032</v>
      </c>
      <c r="C1502" s="95" t="s">
        <v>1904</v>
      </c>
      <c r="D1502" s="95" t="s">
        <v>1905</v>
      </c>
      <c r="E1502" s="95" t="s">
        <v>2038</v>
      </c>
      <c r="F1502" s="95" t="s">
        <v>2402</v>
      </c>
      <c r="G1502" s="95" t="s">
        <v>31</v>
      </c>
      <c r="H1502" s="95" t="s">
        <v>2443</v>
      </c>
      <c r="I1502" s="95" t="s">
        <v>2444</v>
      </c>
      <c r="J1502" s="95" t="s">
        <v>1884</v>
      </c>
      <c r="K1502" s="95" t="s">
        <v>1885</v>
      </c>
      <c r="L1502" s="96">
        <v>62.03</v>
      </c>
      <c r="M1502" s="95" t="s">
        <v>1886</v>
      </c>
      <c r="N1502" s="95" t="s">
        <v>31</v>
      </c>
      <c r="O1502" s="95" t="s">
        <v>31</v>
      </c>
      <c r="P1502" s="95" t="s">
        <v>2505</v>
      </c>
      <c r="Q1502" s="95" t="s">
        <v>31</v>
      </c>
      <c r="R1502" s="95" t="s">
        <v>2512</v>
      </c>
      <c r="S1502" s="93">
        <v>37802</v>
      </c>
      <c r="T1502" s="93">
        <v>37802</v>
      </c>
      <c r="U1502" s="95" t="s">
        <v>2447</v>
      </c>
      <c r="V1502" s="95" t="s">
        <v>31</v>
      </c>
    </row>
    <row r="1503" spans="1:22" ht="15.75" x14ac:dyDescent="0.3">
      <c r="A1503" s="95" t="s">
        <v>370</v>
      </c>
      <c r="B1503" s="95" t="s">
        <v>2032</v>
      </c>
      <c r="C1503" s="95" t="s">
        <v>1904</v>
      </c>
      <c r="D1503" s="95" t="s">
        <v>1905</v>
      </c>
      <c r="E1503" s="95" t="s">
        <v>2038</v>
      </c>
      <c r="F1503" s="95" t="s">
        <v>2402</v>
      </c>
      <c r="G1503" s="95" t="s">
        <v>31</v>
      </c>
      <c r="H1503" s="95" t="s">
        <v>2443</v>
      </c>
      <c r="I1503" s="95" t="s">
        <v>2444</v>
      </c>
      <c r="J1503" s="95" t="s">
        <v>1884</v>
      </c>
      <c r="K1503" s="95" t="s">
        <v>1885</v>
      </c>
      <c r="L1503" s="96">
        <v>0.99</v>
      </c>
      <c r="M1503" s="95" t="s">
        <v>1886</v>
      </c>
      <c r="N1503" s="95" t="s">
        <v>31</v>
      </c>
      <c r="O1503" s="95" t="s">
        <v>31</v>
      </c>
      <c r="P1503" s="95" t="s">
        <v>2505</v>
      </c>
      <c r="Q1503" s="95" t="s">
        <v>31</v>
      </c>
      <c r="R1503" s="95" t="s">
        <v>2512</v>
      </c>
      <c r="S1503" s="93">
        <v>37833</v>
      </c>
      <c r="T1503" s="93">
        <v>37833</v>
      </c>
      <c r="U1503" s="95" t="s">
        <v>2447</v>
      </c>
      <c r="V1503" s="95" t="s">
        <v>31</v>
      </c>
    </row>
    <row r="1504" spans="1:22" ht="15.75" x14ac:dyDescent="0.3">
      <c r="A1504" s="95" t="s">
        <v>370</v>
      </c>
      <c r="B1504" s="95" t="s">
        <v>2032</v>
      </c>
      <c r="C1504" s="95" t="s">
        <v>1904</v>
      </c>
      <c r="D1504" s="95" t="s">
        <v>1905</v>
      </c>
      <c r="E1504" s="95" t="s">
        <v>2038</v>
      </c>
      <c r="F1504" s="95" t="s">
        <v>2402</v>
      </c>
      <c r="G1504" s="95" t="s">
        <v>31</v>
      </c>
      <c r="H1504" s="95" t="s">
        <v>2443</v>
      </c>
      <c r="I1504" s="95" t="s">
        <v>2444</v>
      </c>
      <c r="J1504" s="95" t="s">
        <v>1884</v>
      </c>
      <c r="K1504" s="95" t="s">
        <v>1885</v>
      </c>
      <c r="L1504" s="96">
        <v>7.08</v>
      </c>
      <c r="M1504" s="95" t="s">
        <v>1886</v>
      </c>
      <c r="N1504" s="95" t="s">
        <v>31</v>
      </c>
      <c r="O1504" s="95" t="s">
        <v>31</v>
      </c>
      <c r="P1504" s="95" t="s">
        <v>2505</v>
      </c>
      <c r="Q1504" s="95" t="s">
        <v>31</v>
      </c>
      <c r="R1504" s="95" t="s">
        <v>2512</v>
      </c>
      <c r="S1504" s="93">
        <v>37864</v>
      </c>
      <c r="T1504" s="93">
        <v>37864</v>
      </c>
      <c r="U1504" s="95" t="s">
        <v>2447</v>
      </c>
      <c r="V1504" s="95" t="s">
        <v>31</v>
      </c>
    </row>
    <row r="1505" spans="1:22" ht="15.75" x14ac:dyDescent="0.3">
      <c r="A1505" s="95" t="s">
        <v>370</v>
      </c>
      <c r="B1505" s="95" t="s">
        <v>2032</v>
      </c>
      <c r="C1505" s="95" t="s">
        <v>1904</v>
      </c>
      <c r="D1505" s="95" t="s">
        <v>1905</v>
      </c>
      <c r="E1505" s="95" t="s">
        <v>2038</v>
      </c>
      <c r="F1505" s="95" t="s">
        <v>2402</v>
      </c>
      <c r="G1505" s="95" t="s">
        <v>31</v>
      </c>
      <c r="H1505" s="95" t="s">
        <v>2443</v>
      </c>
      <c r="I1505" s="95" t="s">
        <v>2444</v>
      </c>
      <c r="J1505" s="95" t="s">
        <v>1884</v>
      </c>
      <c r="K1505" s="95" t="s">
        <v>1885</v>
      </c>
      <c r="L1505" s="96">
        <v>19.82</v>
      </c>
      <c r="M1505" s="95" t="s">
        <v>1886</v>
      </c>
      <c r="N1505" s="95" t="s">
        <v>31</v>
      </c>
      <c r="O1505" s="95" t="s">
        <v>31</v>
      </c>
      <c r="P1505" s="95" t="s">
        <v>2505</v>
      </c>
      <c r="Q1505" s="95" t="s">
        <v>31</v>
      </c>
      <c r="R1505" s="95" t="s">
        <v>2512</v>
      </c>
      <c r="S1505" s="93">
        <v>37894</v>
      </c>
      <c r="T1505" s="93">
        <v>37894</v>
      </c>
      <c r="U1505" s="95" t="s">
        <v>2447</v>
      </c>
      <c r="V1505" s="95" t="s">
        <v>31</v>
      </c>
    </row>
    <row r="1506" spans="1:22" ht="15.75" x14ac:dyDescent="0.3">
      <c r="A1506" s="95" t="s">
        <v>370</v>
      </c>
      <c r="B1506" s="95" t="s">
        <v>2032</v>
      </c>
      <c r="C1506" s="95" t="s">
        <v>1904</v>
      </c>
      <c r="D1506" s="95" t="s">
        <v>1905</v>
      </c>
      <c r="E1506" s="95" t="s">
        <v>2038</v>
      </c>
      <c r="F1506" s="95" t="s">
        <v>2402</v>
      </c>
      <c r="G1506" s="95" t="s">
        <v>31</v>
      </c>
      <c r="H1506" s="95" t="s">
        <v>2443</v>
      </c>
      <c r="I1506" s="95" t="s">
        <v>2444</v>
      </c>
      <c r="J1506" s="95" t="s">
        <v>1884</v>
      </c>
      <c r="K1506" s="95" t="s">
        <v>1885</v>
      </c>
      <c r="L1506" s="96">
        <v>20.2</v>
      </c>
      <c r="M1506" s="95" t="s">
        <v>1886</v>
      </c>
      <c r="N1506" s="95" t="s">
        <v>31</v>
      </c>
      <c r="O1506" s="95" t="s">
        <v>31</v>
      </c>
      <c r="P1506" s="95" t="s">
        <v>2505</v>
      </c>
      <c r="Q1506" s="95" t="s">
        <v>31</v>
      </c>
      <c r="R1506" s="95" t="s">
        <v>2512</v>
      </c>
      <c r="S1506" s="93">
        <v>37925</v>
      </c>
      <c r="T1506" s="93">
        <v>37925</v>
      </c>
      <c r="U1506" s="95" t="s">
        <v>2447</v>
      </c>
      <c r="V1506" s="95" t="s">
        <v>31</v>
      </c>
    </row>
    <row r="1507" spans="1:22" ht="15.75" x14ac:dyDescent="0.3">
      <c r="A1507" s="95" t="s">
        <v>370</v>
      </c>
      <c r="B1507" s="95" t="s">
        <v>2032</v>
      </c>
      <c r="C1507" s="95" t="s">
        <v>1904</v>
      </c>
      <c r="D1507" s="95" t="s">
        <v>1905</v>
      </c>
      <c r="E1507" s="95" t="s">
        <v>2038</v>
      </c>
      <c r="F1507" s="95" t="s">
        <v>2402</v>
      </c>
      <c r="G1507" s="95" t="s">
        <v>31</v>
      </c>
      <c r="H1507" s="95" t="s">
        <v>2443</v>
      </c>
      <c r="I1507" s="95" t="s">
        <v>2444</v>
      </c>
      <c r="J1507" s="95" t="s">
        <v>1884</v>
      </c>
      <c r="K1507" s="95" t="s">
        <v>1885</v>
      </c>
      <c r="L1507" s="96">
        <v>2.23</v>
      </c>
      <c r="M1507" s="95" t="s">
        <v>1886</v>
      </c>
      <c r="N1507" s="95" t="s">
        <v>31</v>
      </c>
      <c r="O1507" s="95" t="s">
        <v>31</v>
      </c>
      <c r="P1507" s="95" t="s">
        <v>2505</v>
      </c>
      <c r="Q1507" s="95" t="s">
        <v>31</v>
      </c>
      <c r="R1507" s="95" t="s">
        <v>2512</v>
      </c>
      <c r="S1507" s="93">
        <v>37955</v>
      </c>
      <c r="T1507" s="93">
        <v>37955</v>
      </c>
      <c r="U1507" s="95" t="s">
        <v>2447</v>
      </c>
      <c r="V1507" s="95" t="s">
        <v>31</v>
      </c>
    </row>
    <row r="1508" spans="1:22" ht="15.75" x14ac:dyDescent="0.3">
      <c r="A1508" s="95" t="s">
        <v>370</v>
      </c>
      <c r="B1508" s="95" t="s">
        <v>2032</v>
      </c>
      <c r="C1508" s="95" t="s">
        <v>1904</v>
      </c>
      <c r="D1508" s="95" t="s">
        <v>1905</v>
      </c>
      <c r="E1508" s="95" t="s">
        <v>2038</v>
      </c>
      <c r="F1508" s="95" t="s">
        <v>2402</v>
      </c>
      <c r="G1508" s="95" t="s">
        <v>31</v>
      </c>
      <c r="H1508" s="95" t="s">
        <v>2443</v>
      </c>
      <c r="I1508" s="95" t="s">
        <v>2444</v>
      </c>
      <c r="J1508" s="95" t="s">
        <v>1884</v>
      </c>
      <c r="K1508" s="95" t="s">
        <v>1885</v>
      </c>
      <c r="L1508" s="96">
        <v>5.24</v>
      </c>
      <c r="M1508" s="95" t="s">
        <v>1886</v>
      </c>
      <c r="N1508" s="95" t="s">
        <v>31</v>
      </c>
      <c r="O1508" s="95" t="s">
        <v>31</v>
      </c>
      <c r="P1508" s="95" t="s">
        <v>2505</v>
      </c>
      <c r="Q1508" s="95" t="s">
        <v>31</v>
      </c>
      <c r="R1508" s="95" t="s">
        <v>2512</v>
      </c>
      <c r="S1508" s="93">
        <v>37986</v>
      </c>
      <c r="T1508" s="93">
        <v>37986</v>
      </c>
      <c r="U1508" s="95" t="s">
        <v>2447</v>
      </c>
      <c r="V1508" s="95" t="s">
        <v>31</v>
      </c>
    </row>
    <row r="1509" spans="1:22" ht="15.75" x14ac:dyDescent="0.3">
      <c r="A1509" s="95" t="s">
        <v>370</v>
      </c>
      <c r="B1509" s="95" t="s">
        <v>2032</v>
      </c>
      <c r="C1509" s="95" t="s">
        <v>1904</v>
      </c>
      <c r="D1509" s="95" t="s">
        <v>1905</v>
      </c>
      <c r="E1509" s="95" t="s">
        <v>2038</v>
      </c>
      <c r="F1509" s="95" t="s">
        <v>2402</v>
      </c>
      <c r="G1509" s="95" t="s">
        <v>31</v>
      </c>
      <c r="H1509" s="95" t="s">
        <v>2443</v>
      </c>
      <c r="I1509" s="95" t="s">
        <v>2444</v>
      </c>
      <c r="J1509" s="95" t="s">
        <v>1884</v>
      </c>
      <c r="K1509" s="95" t="s">
        <v>1885</v>
      </c>
      <c r="L1509" s="96">
        <v>0.98</v>
      </c>
      <c r="M1509" s="95" t="s">
        <v>1886</v>
      </c>
      <c r="N1509" s="95" t="s">
        <v>31</v>
      </c>
      <c r="O1509" s="95" t="s">
        <v>31</v>
      </c>
      <c r="P1509" s="95" t="s">
        <v>2505</v>
      </c>
      <c r="Q1509" s="95" t="s">
        <v>31</v>
      </c>
      <c r="R1509" s="95" t="s">
        <v>2512</v>
      </c>
      <c r="S1509" s="93">
        <v>38291</v>
      </c>
      <c r="T1509" s="93">
        <v>38291</v>
      </c>
      <c r="U1509" s="95" t="s">
        <v>2447</v>
      </c>
      <c r="V1509" s="95" t="s">
        <v>31</v>
      </c>
    </row>
    <row r="1510" spans="1:22" ht="15.75" x14ac:dyDescent="0.3">
      <c r="A1510" s="95" t="s">
        <v>370</v>
      </c>
      <c r="B1510" s="95" t="s">
        <v>2032</v>
      </c>
      <c r="C1510" s="95" t="s">
        <v>1904</v>
      </c>
      <c r="D1510" s="95" t="s">
        <v>1905</v>
      </c>
      <c r="E1510" s="95" t="s">
        <v>2038</v>
      </c>
      <c r="F1510" s="95" t="s">
        <v>2402</v>
      </c>
      <c r="G1510" s="95" t="s">
        <v>31</v>
      </c>
      <c r="H1510" s="95" t="s">
        <v>2443</v>
      </c>
      <c r="I1510" s="95" t="s">
        <v>2444</v>
      </c>
      <c r="J1510" s="95" t="s">
        <v>1884</v>
      </c>
      <c r="K1510" s="95" t="s">
        <v>1885</v>
      </c>
      <c r="L1510" s="96">
        <v>-0.06</v>
      </c>
      <c r="M1510" s="95" t="s">
        <v>1886</v>
      </c>
      <c r="N1510" s="95" t="s">
        <v>31</v>
      </c>
      <c r="O1510" s="95" t="s">
        <v>31</v>
      </c>
      <c r="P1510" s="95" t="s">
        <v>2505</v>
      </c>
      <c r="Q1510" s="95" t="s">
        <v>31</v>
      </c>
      <c r="R1510" s="95" t="s">
        <v>2512</v>
      </c>
      <c r="S1510" s="93">
        <v>38352</v>
      </c>
      <c r="T1510" s="93">
        <v>38352</v>
      </c>
      <c r="U1510" s="95" t="s">
        <v>2447</v>
      </c>
      <c r="V1510" s="95" t="s">
        <v>31</v>
      </c>
    </row>
    <row r="1511" spans="1:22" ht="15.75" x14ac:dyDescent="0.3">
      <c r="A1511" s="95" t="s">
        <v>370</v>
      </c>
      <c r="B1511" s="95" t="s">
        <v>2032</v>
      </c>
      <c r="C1511" s="95" t="s">
        <v>1904</v>
      </c>
      <c r="D1511" s="95" t="s">
        <v>1905</v>
      </c>
      <c r="E1511" s="95" t="s">
        <v>2038</v>
      </c>
      <c r="F1511" s="95" t="s">
        <v>2048</v>
      </c>
      <c r="G1511" s="95" t="s">
        <v>31</v>
      </c>
      <c r="H1511" s="95" t="s">
        <v>2443</v>
      </c>
      <c r="I1511" s="95" t="s">
        <v>2444</v>
      </c>
      <c r="J1511" s="95" t="s">
        <v>1884</v>
      </c>
      <c r="K1511" s="95" t="s">
        <v>1885</v>
      </c>
      <c r="L1511" s="96">
        <v>4040.94</v>
      </c>
      <c r="M1511" s="95" t="s">
        <v>1886</v>
      </c>
      <c r="N1511" s="95" t="s">
        <v>31</v>
      </c>
      <c r="O1511" s="95" t="s">
        <v>31</v>
      </c>
      <c r="P1511" s="95" t="s">
        <v>2513</v>
      </c>
      <c r="Q1511" s="95" t="s">
        <v>31</v>
      </c>
      <c r="R1511" s="95" t="s">
        <v>2514</v>
      </c>
      <c r="S1511" s="93">
        <v>36616</v>
      </c>
      <c r="T1511" s="93">
        <v>36616</v>
      </c>
      <c r="U1511" s="95" t="s">
        <v>2465</v>
      </c>
      <c r="V1511" s="95" t="s">
        <v>31</v>
      </c>
    </row>
    <row r="1512" spans="1:22" ht="15.75" x14ac:dyDescent="0.3">
      <c r="A1512" s="95" t="s">
        <v>370</v>
      </c>
      <c r="B1512" s="95" t="s">
        <v>2032</v>
      </c>
      <c r="C1512" s="95" t="s">
        <v>1904</v>
      </c>
      <c r="D1512" s="95" t="s">
        <v>1905</v>
      </c>
      <c r="E1512" s="95" t="s">
        <v>2038</v>
      </c>
      <c r="F1512" s="95" t="s">
        <v>2048</v>
      </c>
      <c r="G1512" s="95" t="s">
        <v>31</v>
      </c>
      <c r="H1512" s="95" t="s">
        <v>2443</v>
      </c>
      <c r="I1512" s="95" t="s">
        <v>2444</v>
      </c>
      <c r="J1512" s="95" t="s">
        <v>1884</v>
      </c>
      <c r="K1512" s="95" t="s">
        <v>1885</v>
      </c>
      <c r="L1512" s="96">
        <v>15.7</v>
      </c>
      <c r="M1512" s="95" t="s">
        <v>1886</v>
      </c>
      <c r="N1512" s="95" t="s">
        <v>31</v>
      </c>
      <c r="O1512" s="95" t="s">
        <v>31</v>
      </c>
      <c r="P1512" s="95" t="s">
        <v>2513</v>
      </c>
      <c r="Q1512" s="95" t="s">
        <v>31</v>
      </c>
      <c r="R1512" s="95" t="s">
        <v>2514</v>
      </c>
      <c r="S1512" s="93">
        <v>36738</v>
      </c>
      <c r="T1512" s="93">
        <v>36738</v>
      </c>
      <c r="U1512" s="95" t="s">
        <v>2465</v>
      </c>
      <c r="V1512" s="95" t="s">
        <v>31</v>
      </c>
    </row>
    <row r="1513" spans="1:22" ht="15.75" x14ac:dyDescent="0.3">
      <c r="A1513" s="95" t="s">
        <v>370</v>
      </c>
      <c r="B1513" s="95" t="s">
        <v>2032</v>
      </c>
      <c r="C1513" s="95" t="s">
        <v>1904</v>
      </c>
      <c r="D1513" s="95" t="s">
        <v>1905</v>
      </c>
      <c r="E1513" s="95" t="s">
        <v>2038</v>
      </c>
      <c r="F1513" s="95" t="s">
        <v>2048</v>
      </c>
      <c r="G1513" s="95" t="s">
        <v>31</v>
      </c>
      <c r="H1513" s="95" t="s">
        <v>2443</v>
      </c>
      <c r="I1513" s="95" t="s">
        <v>2444</v>
      </c>
      <c r="J1513" s="95" t="s">
        <v>1884</v>
      </c>
      <c r="K1513" s="95" t="s">
        <v>1885</v>
      </c>
      <c r="L1513" s="96">
        <v>112302.05</v>
      </c>
      <c r="M1513" s="95" t="s">
        <v>1886</v>
      </c>
      <c r="N1513" s="95" t="s">
        <v>31</v>
      </c>
      <c r="O1513" s="95" t="s">
        <v>31</v>
      </c>
      <c r="P1513" s="95" t="s">
        <v>2515</v>
      </c>
      <c r="Q1513" s="95" t="s">
        <v>31</v>
      </c>
      <c r="R1513" s="95" t="s">
        <v>2516</v>
      </c>
      <c r="S1513" s="93">
        <v>37560</v>
      </c>
      <c r="T1513" s="93">
        <v>37560</v>
      </c>
      <c r="U1513" s="95" t="s">
        <v>2447</v>
      </c>
      <c r="V1513" s="95" t="s">
        <v>31</v>
      </c>
    </row>
    <row r="1514" spans="1:22" ht="15.75" x14ac:dyDescent="0.3">
      <c r="A1514" s="95" t="s">
        <v>370</v>
      </c>
      <c r="B1514" s="95" t="s">
        <v>2032</v>
      </c>
      <c r="C1514" s="95" t="s">
        <v>1904</v>
      </c>
      <c r="D1514" s="95" t="s">
        <v>1905</v>
      </c>
      <c r="E1514" s="95" t="s">
        <v>2038</v>
      </c>
      <c r="F1514" s="95" t="s">
        <v>2048</v>
      </c>
      <c r="G1514" s="95" t="s">
        <v>31</v>
      </c>
      <c r="H1514" s="95" t="s">
        <v>2443</v>
      </c>
      <c r="I1514" s="95" t="s">
        <v>2444</v>
      </c>
      <c r="J1514" s="95" t="s">
        <v>1884</v>
      </c>
      <c r="K1514" s="95" t="s">
        <v>1885</v>
      </c>
      <c r="L1514" s="96">
        <v>407.95</v>
      </c>
      <c r="M1514" s="95" t="s">
        <v>1886</v>
      </c>
      <c r="N1514" s="95" t="s">
        <v>31</v>
      </c>
      <c r="O1514" s="95" t="s">
        <v>31</v>
      </c>
      <c r="P1514" s="95" t="s">
        <v>2515</v>
      </c>
      <c r="Q1514" s="95" t="s">
        <v>31</v>
      </c>
      <c r="R1514" s="95" t="s">
        <v>2516</v>
      </c>
      <c r="S1514" s="93">
        <v>37590</v>
      </c>
      <c r="T1514" s="93">
        <v>37590</v>
      </c>
      <c r="U1514" s="95" t="s">
        <v>2447</v>
      </c>
      <c r="V1514" s="95" t="s">
        <v>31</v>
      </c>
    </row>
    <row r="1515" spans="1:22" ht="15.75" x14ac:dyDescent="0.3">
      <c r="A1515" s="95" t="s">
        <v>370</v>
      </c>
      <c r="B1515" s="95" t="s">
        <v>2032</v>
      </c>
      <c r="C1515" s="95" t="s">
        <v>1904</v>
      </c>
      <c r="D1515" s="95" t="s">
        <v>1905</v>
      </c>
      <c r="E1515" s="95" t="s">
        <v>2038</v>
      </c>
      <c r="F1515" s="95" t="s">
        <v>2048</v>
      </c>
      <c r="G1515" s="95" t="s">
        <v>31</v>
      </c>
      <c r="H1515" s="95" t="s">
        <v>2443</v>
      </c>
      <c r="I1515" s="95" t="s">
        <v>2444</v>
      </c>
      <c r="J1515" s="95" t="s">
        <v>1884</v>
      </c>
      <c r="K1515" s="95" t="s">
        <v>1885</v>
      </c>
      <c r="L1515" s="96">
        <v>776.49</v>
      </c>
      <c r="M1515" s="95" t="s">
        <v>1886</v>
      </c>
      <c r="N1515" s="95" t="s">
        <v>31</v>
      </c>
      <c r="O1515" s="95" t="s">
        <v>31</v>
      </c>
      <c r="P1515" s="95" t="s">
        <v>2515</v>
      </c>
      <c r="Q1515" s="95" t="s">
        <v>31</v>
      </c>
      <c r="R1515" s="95" t="s">
        <v>2516</v>
      </c>
      <c r="S1515" s="93">
        <v>37621</v>
      </c>
      <c r="T1515" s="93">
        <v>37621</v>
      </c>
      <c r="U1515" s="95" t="s">
        <v>2447</v>
      </c>
      <c r="V1515" s="95" t="s">
        <v>31</v>
      </c>
    </row>
    <row r="1516" spans="1:22" ht="15.75" x14ac:dyDescent="0.3">
      <c r="A1516" s="95" t="s">
        <v>370</v>
      </c>
      <c r="B1516" s="95" t="s">
        <v>2032</v>
      </c>
      <c r="C1516" s="95" t="s">
        <v>1904</v>
      </c>
      <c r="D1516" s="95" t="s">
        <v>1905</v>
      </c>
      <c r="E1516" s="95" t="s">
        <v>2038</v>
      </c>
      <c r="F1516" s="95" t="s">
        <v>2048</v>
      </c>
      <c r="G1516" s="95" t="s">
        <v>31</v>
      </c>
      <c r="H1516" s="95" t="s">
        <v>2443</v>
      </c>
      <c r="I1516" s="95" t="s">
        <v>2444</v>
      </c>
      <c r="J1516" s="95" t="s">
        <v>1884</v>
      </c>
      <c r="K1516" s="95" t="s">
        <v>1885</v>
      </c>
      <c r="L1516" s="96">
        <v>29.89</v>
      </c>
      <c r="M1516" s="95" t="s">
        <v>1886</v>
      </c>
      <c r="N1516" s="95" t="s">
        <v>31</v>
      </c>
      <c r="O1516" s="95" t="s">
        <v>31</v>
      </c>
      <c r="P1516" s="95" t="s">
        <v>2515</v>
      </c>
      <c r="Q1516" s="95" t="s">
        <v>31</v>
      </c>
      <c r="R1516" s="95" t="s">
        <v>2516</v>
      </c>
      <c r="S1516" s="93">
        <v>37652</v>
      </c>
      <c r="T1516" s="93">
        <v>37652</v>
      </c>
      <c r="U1516" s="95" t="s">
        <v>2447</v>
      </c>
      <c r="V1516" s="95" t="s">
        <v>31</v>
      </c>
    </row>
    <row r="1517" spans="1:22" ht="15.75" x14ac:dyDescent="0.3">
      <c r="A1517" s="95" t="s">
        <v>370</v>
      </c>
      <c r="B1517" s="95" t="s">
        <v>2032</v>
      </c>
      <c r="C1517" s="95" t="s">
        <v>1904</v>
      </c>
      <c r="D1517" s="95" t="s">
        <v>1905</v>
      </c>
      <c r="E1517" s="95" t="s">
        <v>2038</v>
      </c>
      <c r="F1517" s="95" t="s">
        <v>2048</v>
      </c>
      <c r="G1517" s="95" t="s">
        <v>31</v>
      </c>
      <c r="H1517" s="95" t="s">
        <v>2443</v>
      </c>
      <c r="I1517" s="95" t="s">
        <v>2444</v>
      </c>
      <c r="J1517" s="95" t="s">
        <v>1884</v>
      </c>
      <c r="K1517" s="95" t="s">
        <v>1885</v>
      </c>
      <c r="L1517" s="96">
        <v>25.12</v>
      </c>
      <c r="M1517" s="95" t="s">
        <v>1886</v>
      </c>
      <c r="N1517" s="95" t="s">
        <v>31</v>
      </c>
      <c r="O1517" s="95" t="s">
        <v>31</v>
      </c>
      <c r="P1517" s="95" t="s">
        <v>2515</v>
      </c>
      <c r="Q1517" s="95" t="s">
        <v>31</v>
      </c>
      <c r="R1517" s="95" t="s">
        <v>2516</v>
      </c>
      <c r="S1517" s="93">
        <v>37680</v>
      </c>
      <c r="T1517" s="93">
        <v>37680</v>
      </c>
      <c r="U1517" s="95" t="s">
        <v>2447</v>
      </c>
      <c r="V1517" s="95" t="s">
        <v>31</v>
      </c>
    </row>
    <row r="1518" spans="1:22" ht="15.75" x14ac:dyDescent="0.3">
      <c r="A1518" s="95" t="s">
        <v>370</v>
      </c>
      <c r="B1518" s="95" t="s">
        <v>2032</v>
      </c>
      <c r="C1518" s="95" t="s">
        <v>1904</v>
      </c>
      <c r="D1518" s="95" t="s">
        <v>1905</v>
      </c>
      <c r="E1518" s="95" t="s">
        <v>2038</v>
      </c>
      <c r="F1518" s="95" t="s">
        <v>2048</v>
      </c>
      <c r="G1518" s="95" t="s">
        <v>31</v>
      </c>
      <c r="H1518" s="95" t="s">
        <v>2443</v>
      </c>
      <c r="I1518" s="95" t="s">
        <v>2444</v>
      </c>
      <c r="J1518" s="95" t="s">
        <v>1884</v>
      </c>
      <c r="K1518" s="95" t="s">
        <v>1885</v>
      </c>
      <c r="L1518" s="96">
        <v>4.7699999999999996</v>
      </c>
      <c r="M1518" s="95" t="s">
        <v>1886</v>
      </c>
      <c r="N1518" s="95" t="s">
        <v>31</v>
      </c>
      <c r="O1518" s="95" t="s">
        <v>31</v>
      </c>
      <c r="P1518" s="95" t="s">
        <v>2515</v>
      </c>
      <c r="Q1518" s="95" t="s">
        <v>31</v>
      </c>
      <c r="R1518" s="95" t="s">
        <v>2516</v>
      </c>
      <c r="S1518" s="93">
        <v>37711</v>
      </c>
      <c r="T1518" s="93">
        <v>37711</v>
      </c>
      <c r="U1518" s="95" t="s">
        <v>2447</v>
      </c>
      <c r="V1518" s="95" t="s">
        <v>31</v>
      </c>
    </row>
    <row r="1519" spans="1:22" ht="15.75" x14ac:dyDescent="0.3">
      <c r="A1519" s="95" t="s">
        <v>370</v>
      </c>
      <c r="B1519" s="95" t="s">
        <v>2032</v>
      </c>
      <c r="C1519" s="95" t="s">
        <v>1904</v>
      </c>
      <c r="D1519" s="95" t="s">
        <v>1905</v>
      </c>
      <c r="E1519" s="95" t="s">
        <v>2038</v>
      </c>
      <c r="F1519" s="95" t="s">
        <v>2048</v>
      </c>
      <c r="G1519" s="95" t="s">
        <v>31</v>
      </c>
      <c r="H1519" s="95" t="s">
        <v>2443</v>
      </c>
      <c r="I1519" s="95" t="s">
        <v>2444</v>
      </c>
      <c r="J1519" s="95" t="s">
        <v>1884</v>
      </c>
      <c r="K1519" s="95" t="s">
        <v>1885</v>
      </c>
      <c r="L1519" s="96">
        <v>167.7</v>
      </c>
      <c r="M1519" s="95" t="s">
        <v>1886</v>
      </c>
      <c r="N1519" s="95" t="s">
        <v>31</v>
      </c>
      <c r="O1519" s="95" t="s">
        <v>31</v>
      </c>
      <c r="P1519" s="95" t="s">
        <v>2515</v>
      </c>
      <c r="Q1519" s="95" t="s">
        <v>31</v>
      </c>
      <c r="R1519" s="95" t="s">
        <v>2516</v>
      </c>
      <c r="S1519" s="93">
        <v>37741</v>
      </c>
      <c r="T1519" s="93">
        <v>37741</v>
      </c>
      <c r="U1519" s="95" t="s">
        <v>2447</v>
      </c>
      <c r="V1519" s="95" t="s">
        <v>31</v>
      </c>
    </row>
    <row r="1520" spans="1:22" ht="15.75" x14ac:dyDescent="0.3">
      <c r="A1520" s="95" t="s">
        <v>370</v>
      </c>
      <c r="B1520" s="95" t="s">
        <v>2032</v>
      </c>
      <c r="C1520" s="95" t="s">
        <v>1904</v>
      </c>
      <c r="D1520" s="95" t="s">
        <v>1905</v>
      </c>
      <c r="E1520" s="95" t="s">
        <v>2038</v>
      </c>
      <c r="F1520" s="95" t="s">
        <v>2048</v>
      </c>
      <c r="G1520" s="95" t="s">
        <v>31</v>
      </c>
      <c r="H1520" s="95" t="s">
        <v>2443</v>
      </c>
      <c r="I1520" s="95" t="s">
        <v>2444</v>
      </c>
      <c r="J1520" s="95" t="s">
        <v>1884</v>
      </c>
      <c r="K1520" s="95" t="s">
        <v>1885</v>
      </c>
      <c r="L1520" s="96">
        <v>24</v>
      </c>
      <c r="M1520" s="95" t="s">
        <v>1886</v>
      </c>
      <c r="N1520" s="95" t="s">
        <v>31</v>
      </c>
      <c r="O1520" s="95" t="s">
        <v>31</v>
      </c>
      <c r="P1520" s="95" t="s">
        <v>2515</v>
      </c>
      <c r="Q1520" s="95" t="s">
        <v>31</v>
      </c>
      <c r="R1520" s="95" t="s">
        <v>2516</v>
      </c>
      <c r="S1520" s="93">
        <v>37772</v>
      </c>
      <c r="T1520" s="93">
        <v>37772</v>
      </c>
      <c r="U1520" s="95" t="s">
        <v>2447</v>
      </c>
      <c r="V1520" s="95" t="s">
        <v>31</v>
      </c>
    </row>
    <row r="1521" spans="1:22" ht="15.75" x14ac:dyDescent="0.3">
      <c r="A1521" s="95" t="s">
        <v>370</v>
      </c>
      <c r="B1521" s="95" t="s">
        <v>2032</v>
      </c>
      <c r="C1521" s="95" t="s">
        <v>1904</v>
      </c>
      <c r="D1521" s="95" t="s">
        <v>1905</v>
      </c>
      <c r="E1521" s="95" t="s">
        <v>2038</v>
      </c>
      <c r="F1521" s="95" t="s">
        <v>2048</v>
      </c>
      <c r="G1521" s="95" t="s">
        <v>31</v>
      </c>
      <c r="H1521" s="95" t="s">
        <v>2443</v>
      </c>
      <c r="I1521" s="95" t="s">
        <v>2444</v>
      </c>
      <c r="J1521" s="95" t="s">
        <v>1884</v>
      </c>
      <c r="K1521" s="95" t="s">
        <v>1885</v>
      </c>
      <c r="L1521" s="96">
        <v>375.31</v>
      </c>
      <c r="M1521" s="95" t="s">
        <v>1886</v>
      </c>
      <c r="N1521" s="95" t="s">
        <v>31</v>
      </c>
      <c r="O1521" s="95" t="s">
        <v>31</v>
      </c>
      <c r="P1521" s="95" t="s">
        <v>2515</v>
      </c>
      <c r="Q1521" s="95" t="s">
        <v>31</v>
      </c>
      <c r="R1521" s="95" t="s">
        <v>2516</v>
      </c>
      <c r="S1521" s="93">
        <v>37802</v>
      </c>
      <c r="T1521" s="93">
        <v>37802</v>
      </c>
      <c r="U1521" s="95" t="s">
        <v>2447</v>
      </c>
      <c r="V1521" s="95" t="s">
        <v>31</v>
      </c>
    </row>
    <row r="1522" spans="1:22" ht="15.75" x14ac:dyDescent="0.3">
      <c r="A1522" s="95" t="s">
        <v>370</v>
      </c>
      <c r="B1522" s="95" t="s">
        <v>2032</v>
      </c>
      <c r="C1522" s="95" t="s">
        <v>1904</v>
      </c>
      <c r="D1522" s="95" t="s">
        <v>1905</v>
      </c>
      <c r="E1522" s="95" t="s">
        <v>2038</v>
      </c>
      <c r="F1522" s="95" t="s">
        <v>2048</v>
      </c>
      <c r="G1522" s="95" t="s">
        <v>31</v>
      </c>
      <c r="H1522" s="95" t="s">
        <v>2443</v>
      </c>
      <c r="I1522" s="95" t="s">
        <v>2444</v>
      </c>
      <c r="J1522" s="95" t="s">
        <v>1884</v>
      </c>
      <c r="K1522" s="95" t="s">
        <v>1885</v>
      </c>
      <c r="L1522" s="96">
        <v>5.98</v>
      </c>
      <c r="M1522" s="95" t="s">
        <v>1886</v>
      </c>
      <c r="N1522" s="95" t="s">
        <v>31</v>
      </c>
      <c r="O1522" s="95" t="s">
        <v>31</v>
      </c>
      <c r="P1522" s="95" t="s">
        <v>2515</v>
      </c>
      <c r="Q1522" s="95" t="s">
        <v>31</v>
      </c>
      <c r="R1522" s="95" t="s">
        <v>2516</v>
      </c>
      <c r="S1522" s="93">
        <v>37833</v>
      </c>
      <c r="T1522" s="93">
        <v>37833</v>
      </c>
      <c r="U1522" s="95" t="s">
        <v>2447</v>
      </c>
      <c r="V1522" s="95" t="s">
        <v>31</v>
      </c>
    </row>
    <row r="1523" spans="1:22" ht="15.75" x14ac:dyDescent="0.3">
      <c r="A1523" s="95" t="s">
        <v>370</v>
      </c>
      <c r="B1523" s="95" t="s">
        <v>2032</v>
      </c>
      <c r="C1523" s="95" t="s">
        <v>1904</v>
      </c>
      <c r="D1523" s="95" t="s">
        <v>1905</v>
      </c>
      <c r="E1523" s="95" t="s">
        <v>2038</v>
      </c>
      <c r="F1523" s="95" t="s">
        <v>2048</v>
      </c>
      <c r="G1523" s="95" t="s">
        <v>31</v>
      </c>
      <c r="H1523" s="95" t="s">
        <v>2443</v>
      </c>
      <c r="I1523" s="95" t="s">
        <v>2444</v>
      </c>
      <c r="J1523" s="95" t="s">
        <v>1884</v>
      </c>
      <c r="K1523" s="95" t="s">
        <v>1885</v>
      </c>
      <c r="L1523" s="96">
        <v>42.81</v>
      </c>
      <c r="M1523" s="95" t="s">
        <v>1886</v>
      </c>
      <c r="N1523" s="95" t="s">
        <v>31</v>
      </c>
      <c r="O1523" s="95" t="s">
        <v>31</v>
      </c>
      <c r="P1523" s="95" t="s">
        <v>2515</v>
      </c>
      <c r="Q1523" s="95" t="s">
        <v>31</v>
      </c>
      <c r="R1523" s="95" t="s">
        <v>2516</v>
      </c>
      <c r="S1523" s="93">
        <v>37864</v>
      </c>
      <c r="T1523" s="93">
        <v>37864</v>
      </c>
      <c r="U1523" s="95" t="s">
        <v>2447</v>
      </c>
      <c r="V1523" s="95" t="s">
        <v>31</v>
      </c>
    </row>
    <row r="1524" spans="1:22" ht="15.75" x14ac:dyDescent="0.3">
      <c r="A1524" s="95" t="s">
        <v>370</v>
      </c>
      <c r="B1524" s="95" t="s">
        <v>2032</v>
      </c>
      <c r="C1524" s="95" t="s">
        <v>1904</v>
      </c>
      <c r="D1524" s="95" t="s">
        <v>1905</v>
      </c>
      <c r="E1524" s="95" t="s">
        <v>2038</v>
      </c>
      <c r="F1524" s="95" t="s">
        <v>2048</v>
      </c>
      <c r="G1524" s="95" t="s">
        <v>31</v>
      </c>
      <c r="H1524" s="95" t="s">
        <v>2443</v>
      </c>
      <c r="I1524" s="95" t="s">
        <v>2444</v>
      </c>
      <c r="J1524" s="95" t="s">
        <v>1884</v>
      </c>
      <c r="K1524" s="95" t="s">
        <v>1885</v>
      </c>
      <c r="L1524" s="96">
        <v>119.93</v>
      </c>
      <c r="M1524" s="95" t="s">
        <v>1886</v>
      </c>
      <c r="N1524" s="95" t="s">
        <v>31</v>
      </c>
      <c r="O1524" s="95" t="s">
        <v>31</v>
      </c>
      <c r="P1524" s="95" t="s">
        <v>2515</v>
      </c>
      <c r="Q1524" s="95" t="s">
        <v>31</v>
      </c>
      <c r="R1524" s="95" t="s">
        <v>2516</v>
      </c>
      <c r="S1524" s="93">
        <v>37894</v>
      </c>
      <c r="T1524" s="93">
        <v>37894</v>
      </c>
      <c r="U1524" s="95" t="s">
        <v>2447</v>
      </c>
      <c r="V1524" s="95" t="s">
        <v>31</v>
      </c>
    </row>
    <row r="1525" spans="1:22" ht="15.75" x14ac:dyDescent="0.3">
      <c r="A1525" s="95" t="s">
        <v>370</v>
      </c>
      <c r="B1525" s="95" t="s">
        <v>2032</v>
      </c>
      <c r="C1525" s="95" t="s">
        <v>1904</v>
      </c>
      <c r="D1525" s="95" t="s">
        <v>1905</v>
      </c>
      <c r="E1525" s="95" t="s">
        <v>2038</v>
      </c>
      <c r="F1525" s="95" t="s">
        <v>2048</v>
      </c>
      <c r="G1525" s="95" t="s">
        <v>31</v>
      </c>
      <c r="H1525" s="95" t="s">
        <v>2443</v>
      </c>
      <c r="I1525" s="95" t="s">
        <v>2444</v>
      </c>
      <c r="J1525" s="95" t="s">
        <v>1884</v>
      </c>
      <c r="K1525" s="95" t="s">
        <v>1885</v>
      </c>
      <c r="L1525" s="96">
        <v>122.24</v>
      </c>
      <c r="M1525" s="95" t="s">
        <v>1886</v>
      </c>
      <c r="N1525" s="95" t="s">
        <v>31</v>
      </c>
      <c r="O1525" s="95" t="s">
        <v>31</v>
      </c>
      <c r="P1525" s="95" t="s">
        <v>2515</v>
      </c>
      <c r="Q1525" s="95" t="s">
        <v>31</v>
      </c>
      <c r="R1525" s="95" t="s">
        <v>2516</v>
      </c>
      <c r="S1525" s="93">
        <v>37925</v>
      </c>
      <c r="T1525" s="93">
        <v>37925</v>
      </c>
      <c r="U1525" s="95" t="s">
        <v>2447</v>
      </c>
      <c r="V1525" s="95" t="s">
        <v>31</v>
      </c>
    </row>
    <row r="1526" spans="1:22" ht="15.75" x14ac:dyDescent="0.3">
      <c r="A1526" s="95" t="s">
        <v>370</v>
      </c>
      <c r="B1526" s="95" t="s">
        <v>2032</v>
      </c>
      <c r="C1526" s="95" t="s">
        <v>1904</v>
      </c>
      <c r="D1526" s="95" t="s">
        <v>1905</v>
      </c>
      <c r="E1526" s="95" t="s">
        <v>2038</v>
      </c>
      <c r="F1526" s="95" t="s">
        <v>2048</v>
      </c>
      <c r="G1526" s="95" t="s">
        <v>31</v>
      </c>
      <c r="H1526" s="95" t="s">
        <v>2443</v>
      </c>
      <c r="I1526" s="95" t="s">
        <v>2444</v>
      </c>
      <c r="J1526" s="95" t="s">
        <v>1884</v>
      </c>
      <c r="K1526" s="95" t="s">
        <v>1885</v>
      </c>
      <c r="L1526" s="96">
        <v>13.52</v>
      </c>
      <c r="M1526" s="95" t="s">
        <v>1886</v>
      </c>
      <c r="N1526" s="95" t="s">
        <v>31</v>
      </c>
      <c r="O1526" s="95" t="s">
        <v>31</v>
      </c>
      <c r="P1526" s="95" t="s">
        <v>2515</v>
      </c>
      <c r="Q1526" s="95" t="s">
        <v>31</v>
      </c>
      <c r="R1526" s="95" t="s">
        <v>2516</v>
      </c>
      <c r="S1526" s="93">
        <v>37955</v>
      </c>
      <c r="T1526" s="93">
        <v>37955</v>
      </c>
      <c r="U1526" s="95" t="s">
        <v>2447</v>
      </c>
      <c r="V1526" s="95" t="s">
        <v>31</v>
      </c>
    </row>
    <row r="1527" spans="1:22" ht="15.75" x14ac:dyDescent="0.3">
      <c r="A1527" s="95" t="s">
        <v>370</v>
      </c>
      <c r="B1527" s="95" t="s">
        <v>2032</v>
      </c>
      <c r="C1527" s="95" t="s">
        <v>1904</v>
      </c>
      <c r="D1527" s="95" t="s">
        <v>1905</v>
      </c>
      <c r="E1527" s="95" t="s">
        <v>2038</v>
      </c>
      <c r="F1527" s="95" t="s">
        <v>2048</v>
      </c>
      <c r="G1527" s="95" t="s">
        <v>31</v>
      </c>
      <c r="H1527" s="95" t="s">
        <v>2443</v>
      </c>
      <c r="I1527" s="95" t="s">
        <v>2444</v>
      </c>
      <c r="J1527" s="95" t="s">
        <v>1884</v>
      </c>
      <c r="K1527" s="95" t="s">
        <v>1885</v>
      </c>
      <c r="L1527" s="96">
        <v>31.7</v>
      </c>
      <c r="M1527" s="95" t="s">
        <v>1886</v>
      </c>
      <c r="N1527" s="95" t="s">
        <v>31</v>
      </c>
      <c r="O1527" s="95" t="s">
        <v>31</v>
      </c>
      <c r="P1527" s="95" t="s">
        <v>2515</v>
      </c>
      <c r="Q1527" s="95" t="s">
        <v>31</v>
      </c>
      <c r="R1527" s="95" t="s">
        <v>2516</v>
      </c>
      <c r="S1527" s="93">
        <v>37986</v>
      </c>
      <c r="T1527" s="93">
        <v>37986</v>
      </c>
      <c r="U1527" s="95" t="s">
        <v>2447</v>
      </c>
      <c r="V1527" s="95" t="s">
        <v>31</v>
      </c>
    </row>
    <row r="1528" spans="1:22" ht="15.75" x14ac:dyDescent="0.3">
      <c r="A1528" s="95" t="s">
        <v>370</v>
      </c>
      <c r="B1528" s="95" t="s">
        <v>2032</v>
      </c>
      <c r="C1528" s="95" t="s">
        <v>1904</v>
      </c>
      <c r="D1528" s="95" t="s">
        <v>1905</v>
      </c>
      <c r="E1528" s="95" t="s">
        <v>2038</v>
      </c>
      <c r="F1528" s="95" t="s">
        <v>2048</v>
      </c>
      <c r="G1528" s="95" t="s">
        <v>31</v>
      </c>
      <c r="H1528" s="95" t="s">
        <v>2443</v>
      </c>
      <c r="I1528" s="95" t="s">
        <v>2444</v>
      </c>
      <c r="J1528" s="95" t="s">
        <v>1884</v>
      </c>
      <c r="K1528" s="95" t="s">
        <v>1885</v>
      </c>
      <c r="L1528" s="96">
        <v>5.9</v>
      </c>
      <c r="M1528" s="95" t="s">
        <v>1886</v>
      </c>
      <c r="N1528" s="95" t="s">
        <v>31</v>
      </c>
      <c r="O1528" s="95" t="s">
        <v>31</v>
      </c>
      <c r="P1528" s="95" t="s">
        <v>2515</v>
      </c>
      <c r="Q1528" s="95" t="s">
        <v>31</v>
      </c>
      <c r="R1528" s="95" t="s">
        <v>2516</v>
      </c>
      <c r="S1528" s="93">
        <v>38291</v>
      </c>
      <c r="T1528" s="93">
        <v>38291</v>
      </c>
      <c r="U1528" s="95" t="s">
        <v>2447</v>
      </c>
      <c r="V1528" s="95" t="s">
        <v>31</v>
      </c>
    </row>
    <row r="1529" spans="1:22" ht="15.75" x14ac:dyDescent="0.3">
      <c r="A1529" s="95" t="s">
        <v>370</v>
      </c>
      <c r="B1529" s="95" t="s">
        <v>2032</v>
      </c>
      <c r="C1529" s="95" t="s">
        <v>1904</v>
      </c>
      <c r="D1529" s="95" t="s">
        <v>1905</v>
      </c>
      <c r="E1529" s="95" t="s">
        <v>2038</v>
      </c>
      <c r="F1529" s="95" t="s">
        <v>2048</v>
      </c>
      <c r="G1529" s="95" t="s">
        <v>31</v>
      </c>
      <c r="H1529" s="95" t="s">
        <v>2443</v>
      </c>
      <c r="I1529" s="95" t="s">
        <v>2444</v>
      </c>
      <c r="J1529" s="95" t="s">
        <v>1884</v>
      </c>
      <c r="K1529" s="95" t="s">
        <v>1885</v>
      </c>
      <c r="L1529" s="96">
        <v>-0.34</v>
      </c>
      <c r="M1529" s="95" t="s">
        <v>1886</v>
      </c>
      <c r="N1529" s="95" t="s">
        <v>31</v>
      </c>
      <c r="O1529" s="95" t="s">
        <v>31</v>
      </c>
      <c r="P1529" s="95" t="s">
        <v>2515</v>
      </c>
      <c r="Q1529" s="95" t="s">
        <v>31</v>
      </c>
      <c r="R1529" s="95" t="s">
        <v>2516</v>
      </c>
      <c r="S1529" s="93">
        <v>38352</v>
      </c>
      <c r="T1529" s="93">
        <v>38352</v>
      </c>
      <c r="U1529" s="95" t="s">
        <v>2447</v>
      </c>
      <c r="V1529" s="95" t="s">
        <v>31</v>
      </c>
    </row>
    <row r="1530" spans="1:22" ht="15.75" x14ac:dyDescent="0.3">
      <c r="A1530" s="95" t="s">
        <v>370</v>
      </c>
      <c r="B1530" s="95" t="s">
        <v>2032</v>
      </c>
      <c r="C1530" s="95" t="s">
        <v>1904</v>
      </c>
      <c r="D1530" s="95" t="s">
        <v>1905</v>
      </c>
      <c r="E1530" s="95" t="s">
        <v>2038</v>
      </c>
      <c r="F1530" s="95" t="s">
        <v>2438</v>
      </c>
      <c r="G1530" s="95" t="s">
        <v>31</v>
      </c>
      <c r="H1530" s="95" t="s">
        <v>2443</v>
      </c>
      <c r="I1530" s="95" t="s">
        <v>2444</v>
      </c>
      <c r="J1530" s="95" t="s">
        <v>1884</v>
      </c>
      <c r="K1530" s="95" t="s">
        <v>1885</v>
      </c>
      <c r="L1530" s="96">
        <v>858.23</v>
      </c>
      <c r="M1530" s="95" t="s">
        <v>1886</v>
      </c>
      <c r="N1530" s="95" t="s">
        <v>31</v>
      </c>
      <c r="O1530" s="95" t="s">
        <v>31</v>
      </c>
      <c r="P1530" s="95" t="s">
        <v>2515</v>
      </c>
      <c r="Q1530" s="95" t="s">
        <v>31</v>
      </c>
      <c r="R1530" s="95" t="s">
        <v>2517</v>
      </c>
      <c r="S1530" s="93">
        <v>36738</v>
      </c>
      <c r="T1530" s="93">
        <v>36738</v>
      </c>
      <c r="U1530" s="95" t="s">
        <v>2478</v>
      </c>
      <c r="V1530" s="95" t="s">
        <v>31</v>
      </c>
    </row>
    <row r="1531" spans="1:22" ht="15.75" x14ac:dyDescent="0.3">
      <c r="A1531" s="95" t="s">
        <v>370</v>
      </c>
      <c r="B1531" s="95" t="s">
        <v>2032</v>
      </c>
      <c r="C1531" s="95" t="s">
        <v>1904</v>
      </c>
      <c r="D1531" s="95" t="s">
        <v>1905</v>
      </c>
      <c r="E1531" s="95" t="s">
        <v>2038</v>
      </c>
      <c r="F1531" s="95" t="s">
        <v>2438</v>
      </c>
      <c r="G1531" s="95" t="s">
        <v>31</v>
      </c>
      <c r="H1531" s="95" t="s">
        <v>2443</v>
      </c>
      <c r="I1531" s="95" t="s">
        <v>2444</v>
      </c>
      <c r="J1531" s="95" t="s">
        <v>1884</v>
      </c>
      <c r="K1531" s="95" t="s">
        <v>1885</v>
      </c>
      <c r="L1531" s="96">
        <v>75784.55</v>
      </c>
      <c r="M1531" s="95" t="s">
        <v>1886</v>
      </c>
      <c r="N1531" s="95" t="s">
        <v>31</v>
      </c>
      <c r="O1531" s="95" t="s">
        <v>31</v>
      </c>
      <c r="P1531" s="95" t="s">
        <v>2515</v>
      </c>
      <c r="Q1531" s="95" t="s">
        <v>31</v>
      </c>
      <c r="R1531" s="95" t="s">
        <v>2518</v>
      </c>
      <c r="S1531" s="93">
        <v>37560</v>
      </c>
      <c r="T1531" s="93">
        <v>37560</v>
      </c>
      <c r="U1531" s="95" t="s">
        <v>2447</v>
      </c>
      <c r="V1531" s="95" t="s">
        <v>31</v>
      </c>
    </row>
    <row r="1532" spans="1:22" ht="15.75" x14ac:dyDescent="0.3">
      <c r="A1532" s="95" t="s">
        <v>370</v>
      </c>
      <c r="B1532" s="95" t="s">
        <v>2032</v>
      </c>
      <c r="C1532" s="95" t="s">
        <v>1904</v>
      </c>
      <c r="D1532" s="95" t="s">
        <v>1905</v>
      </c>
      <c r="E1532" s="95" t="s">
        <v>2038</v>
      </c>
      <c r="F1532" s="95" t="s">
        <v>2438</v>
      </c>
      <c r="G1532" s="95" t="s">
        <v>31</v>
      </c>
      <c r="H1532" s="95" t="s">
        <v>2443</v>
      </c>
      <c r="I1532" s="95" t="s">
        <v>2444</v>
      </c>
      <c r="J1532" s="95" t="s">
        <v>1884</v>
      </c>
      <c r="K1532" s="95" t="s">
        <v>1885</v>
      </c>
      <c r="L1532" s="96">
        <v>275.3</v>
      </c>
      <c r="M1532" s="95" t="s">
        <v>1886</v>
      </c>
      <c r="N1532" s="95" t="s">
        <v>31</v>
      </c>
      <c r="O1532" s="95" t="s">
        <v>31</v>
      </c>
      <c r="P1532" s="95" t="s">
        <v>2515</v>
      </c>
      <c r="Q1532" s="95" t="s">
        <v>31</v>
      </c>
      <c r="R1532" s="95" t="s">
        <v>2518</v>
      </c>
      <c r="S1532" s="93">
        <v>37590</v>
      </c>
      <c r="T1532" s="93">
        <v>37590</v>
      </c>
      <c r="U1532" s="95" t="s">
        <v>2447</v>
      </c>
      <c r="V1532" s="95" t="s">
        <v>31</v>
      </c>
    </row>
    <row r="1533" spans="1:22" ht="15.75" x14ac:dyDescent="0.3">
      <c r="A1533" s="95" t="s">
        <v>370</v>
      </c>
      <c r="B1533" s="95" t="s">
        <v>2032</v>
      </c>
      <c r="C1533" s="95" t="s">
        <v>1904</v>
      </c>
      <c r="D1533" s="95" t="s">
        <v>1905</v>
      </c>
      <c r="E1533" s="95" t="s">
        <v>2038</v>
      </c>
      <c r="F1533" s="95" t="s">
        <v>2438</v>
      </c>
      <c r="G1533" s="95" t="s">
        <v>31</v>
      </c>
      <c r="H1533" s="95" t="s">
        <v>2443</v>
      </c>
      <c r="I1533" s="95" t="s">
        <v>2444</v>
      </c>
      <c r="J1533" s="95" t="s">
        <v>1884</v>
      </c>
      <c r="K1533" s="95" t="s">
        <v>1885</v>
      </c>
      <c r="L1533" s="96">
        <v>524</v>
      </c>
      <c r="M1533" s="95" t="s">
        <v>1886</v>
      </c>
      <c r="N1533" s="95" t="s">
        <v>31</v>
      </c>
      <c r="O1533" s="95" t="s">
        <v>31</v>
      </c>
      <c r="P1533" s="95" t="s">
        <v>2515</v>
      </c>
      <c r="Q1533" s="95" t="s">
        <v>31</v>
      </c>
      <c r="R1533" s="95" t="s">
        <v>2518</v>
      </c>
      <c r="S1533" s="93">
        <v>37621</v>
      </c>
      <c r="T1533" s="93">
        <v>37621</v>
      </c>
      <c r="U1533" s="95" t="s">
        <v>2447</v>
      </c>
      <c r="V1533" s="95" t="s">
        <v>31</v>
      </c>
    </row>
    <row r="1534" spans="1:22" ht="15.75" x14ac:dyDescent="0.3">
      <c r="A1534" s="95" t="s">
        <v>370</v>
      </c>
      <c r="B1534" s="95" t="s">
        <v>2032</v>
      </c>
      <c r="C1534" s="95" t="s">
        <v>1904</v>
      </c>
      <c r="D1534" s="95" t="s">
        <v>1905</v>
      </c>
      <c r="E1534" s="95" t="s">
        <v>2038</v>
      </c>
      <c r="F1534" s="95" t="s">
        <v>2438</v>
      </c>
      <c r="G1534" s="95" t="s">
        <v>31</v>
      </c>
      <c r="H1534" s="95" t="s">
        <v>2443</v>
      </c>
      <c r="I1534" s="95" t="s">
        <v>2444</v>
      </c>
      <c r="J1534" s="95" t="s">
        <v>1884</v>
      </c>
      <c r="K1534" s="95" t="s">
        <v>1885</v>
      </c>
      <c r="L1534" s="96">
        <v>20.170000000000002</v>
      </c>
      <c r="M1534" s="95" t="s">
        <v>1886</v>
      </c>
      <c r="N1534" s="95" t="s">
        <v>31</v>
      </c>
      <c r="O1534" s="95" t="s">
        <v>31</v>
      </c>
      <c r="P1534" s="95" t="s">
        <v>2515</v>
      </c>
      <c r="Q1534" s="95" t="s">
        <v>31</v>
      </c>
      <c r="R1534" s="95" t="s">
        <v>2518</v>
      </c>
      <c r="S1534" s="93">
        <v>37652</v>
      </c>
      <c r="T1534" s="93">
        <v>37652</v>
      </c>
      <c r="U1534" s="95" t="s">
        <v>2447</v>
      </c>
      <c r="V1534" s="95" t="s">
        <v>31</v>
      </c>
    </row>
    <row r="1535" spans="1:22" ht="15.75" x14ac:dyDescent="0.3">
      <c r="A1535" s="95" t="s">
        <v>370</v>
      </c>
      <c r="B1535" s="95" t="s">
        <v>2032</v>
      </c>
      <c r="C1535" s="95" t="s">
        <v>1904</v>
      </c>
      <c r="D1535" s="95" t="s">
        <v>1905</v>
      </c>
      <c r="E1535" s="95" t="s">
        <v>2038</v>
      </c>
      <c r="F1535" s="95" t="s">
        <v>2438</v>
      </c>
      <c r="G1535" s="95" t="s">
        <v>31</v>
      </c>
      <c r="H1535" s="95" t="s">
        <v>2443</v>
      </c>
      <c r="I1535" s="95" t="s">
        <v>2444</v>
      </c>
      <c r="J1535" s="95" t="s">
        <v>1884</v>
      </c>
      <c r="K1535" s="95" t="s">
        <v>1885</v>
      </c>
      <c r="L1535" s="96">
        <v>16.96</v>
      </c>
      <c r="M1535" s="95" t="s">
        <v>1886</v>
      </c>
      <c r="N1535" s="95" t="s">
        <v>31</v>
      </c>
      <c r="O1535" s="95" t="s">
        <v>31</v>
      </c>
      <c r="P1535" s="95" t="s">
        <v>2515</v>
      </c>
      <c r="Q1535" s="95" t="s">
        <v>31</v>
      </c>
      <c r="R1535" s="95" t="s">
        <v>2518</v>
      </c>
      <c r="S1535" s="93">
        <v>37680</v>
      </c>
      <c r="T1535" s="93">
        <v>37680</v>
      </c>
      <c r="U1535" s="95" t="s">
        <v>2447</v>
      </c>
      <c r="V1535" s="95" t="s">
        <v>31</v>
      </c>
    </row>
    <row r="1536" spans="1:22" ht="15.75" x14ac:dyDescent="0.3">
      <c r="A1536" s="95" t="s">
        <v>370</v>
      </c>
      <c r="B1536" s="95" t="s">
        <v>2032</v>
      </c>
      <c r="C1536" s="95" t="s">
        <v>1904</v>
      </c>
      <c r="D1536" s="95" t="s">
        <v>1905</v>
      </c>
      <c r="E1536" s="95" t="s">
        <v>2038</v>
      </c>
      <c r="F1536" s="95" t="s">
        <v>2438</v>
      </c>
      <c r="G1536" s="95" t="s">
        <v>31</v>
      </c>
      <c r="H1536" s="95" t="s">
        <v>2443</v>
      </c>
      <c r="I1536" s="95" t="s">
        <v>2444</v>
      </c>
      <c r="J1536" s="95" t="s">
        <v>1884</v>
      </c>
      <c r="K1536" s="95" t="s">
        <v>1885</v>
      </c>
      <c r="L1536" s="96">
        <v>3.22</v>
      </c>
      <c r="M1536" s="95" t="s">
        <v>1886</v>
      </c>
      <c r="N1536" s="95" t="s">
        <v>31</v>
      </c>
      <c r="O1536" s="95" t="s">
        <v>31</v>
      </c>
      <c r="P1536" s="95" t="s">
        <v>2515</v>
      </c>
      <c r="Q1536" s="95" t="s">
        <v>31</v>
      </c>
      <c r="R1536" s="95" t="s">
        <v>2518</v>
      </c>
      <c r="S1536" s="93">
        <v>37711</v>
      </c>
      <c r="T1536" s="93">
        <v>37711</v>
      </c>
      <c r="U1536" s="95" t="s">
        <v>2447</v>
      </c>
      <c r="V1536" s="95" t="s">
        <v>31</v>
      </c>
    </row>
    <row r="1537" spans="1:22" ht="15.75" x14ac:dyDescent="0.3">
      <c r="A1537" s="95" t="s">
        <v>370</v>
      </c>
      <c r="B1537" s="95" t="s">
        <v>2032</v>
      </c>
      <c r="C1537" s="95" t="s">
        <v>1904</v>
      </c>
      <c r="D1537" s="95" t="s">
        <v>1905</v>
      </c>
      <c r="E1537" s="95" t="s">
        <v>2038</v>
      </c>
      <c r="F1537" s="95" t="s">
        <v>2438</v>
      </c>
      <c r="G1537" s="95" t="s">
        <v>31</v>
      </c>
      <c r="H1537" s="95" t="s">
        <v>2443</v>
      </c>
      <c r="I1537" s="95" t="s">
        <v>2444</v>
      </c>
      <c r="J1537" s="95" t="s">
        <v>1884</v>
      </c>
      <c r="K1537" s="95" t="s">
        <v>1885</v>
      </c>
      <c r="L1537" s="96">
        <v>113.17</v>
      </c>
      <c r="M1537" s="95" t="s">
        <v>1886</v>
      </c>
      <c r="N1537" s="95" t="s">
        <v>31</v>
      </c>
      <c r="O1537" s="95" t="s">
        <v>31</v>
      </c>
      <c r="P1537" s="95" t="s">
        <v>2515</v>
      </c>
      <c r="Q1537" s="95" t="s">
        <v>31</v>
      </c>
      <c r="R1537" s="95" t="s">
        <v>2518</v>
      </c>
      <c r="S1537" s="93">
        <v>37741</v>
      </c>
      <c r="T1537" s="93">
        <v>37741</v>
      </c>
      <c r="U1537" s="95" t="s">
        <v>2447</v>
      </c>
      <c r="V1537" s="95" t="s">
        <v>31</v>
      </c>
    </row>
    <row r="1538" spans="1:22" ht="15.75" x14ac:dyDescent="0.3">
      <c r="A1538" s="95" t="s">
        <v>370</v>
      </c>
      <c r="B1538" s="95" t="s">
        <v>2032</v>
      </c>
      <c r="C1538" s="95" t="s">
        <v>1904</v>
      </c>
      <c r="D1538" s="95" t="s">
        <v>1905</v>
      </c>
      <c r="E1538" s="95" t="s">
        <v>2038</v>
      </c>
      <c r="F1538" s="95" t="s">
        <v>2438</v>
      </c>
      <c r="G1538" s="95" t="s">
        <v>31</v>
      </c>
      <c r="H1538" s="95" t="s">
        <v>2443</v>
      </c>
      <c r="I1538" s="95" t="s">
        <v>2444</v>
      </c>
      <c r="J1538" s="95" t="s">
        <v>1884</v>
      </c>
      <c r="K1538" s="95" t="s">
        <v>1885</v>
      </c>
      <c r="L1538" s="96">
        <v>16.2</v>
      </c>
      <c r="M1538" s="95" t="s">
        <v>1886</v>
      </c>
      <c r="N1538" s="95" t="s">
        <v>31</v>
      </c>
      <c r="O1538" s="95" t="s">
        <v>31</v>
      </c>
      <c r="P1538" s="95" t="s">
        <v>2515</v>
      </c>
      <c r="Q1538" s="95" t="s">
        <v>31</v>
      </c>
      <c r="R1538" s="95" t="s">
        <v>2518</v>
      </c>
      <c r="S1538" s="93">
        <v>37772</v>
      </c>
      <c r="T1538" s="93">
        <v>37772</v>
      </c>
      <c r="U1538" s="95" t="s">
        <v>2447</v>
      </c>
      <c r="V1538" s="95" t="s">
        <v>31</v>
      </c>
    </row>
    <row r="1539" spans="1:22" ht="15.75" x14ac:dyDescent="0.3">
      <c r="A1539" s="95" t="s">
        <v>370</v>
      </c>
      <c r="B1539" s="95" t="s">
        <v>2032</v>
      </c>
      <c r="C1539" s="95" t="s">
        <v>1904</v>
      </c>
      <c r="D1539" s="95" t="s">
        <v>1905</v>
      </c>
      <c r="E1539" s="95" t="s">
        <v>2038</v>
      </c>
      <c r="F1539" s="95" t="s">
        <v>2438</v>
      </c>
      <c r="G1539" s="95" t="s">
        <v>31</v>
      </c>
      <c r="H1539" s="95" t="s">
        <v>2443</v>
      </c>
      <c r="I1539" s="95" t="s">
        <v>2444</v>
      </c>
      <c r="J1539" s="95" t="s">
        <v>1884</v>
      </c>
      <c r="K1539" s="95" t="s">
        <v>1885</v>
      </c>
      <c r="L1539" s="96">
        <v>253.27</v>
      </c>
      <c r="M1539" s="95" t="s">
        <v>1886</v>
      </c>
      <c r="N1539" s="95" t="s">
        <v>31</v>
      </c>
      <c r="O1539" s="95" t="s">
        <v>31</v>
      </c>
      <c r="P1539" s="95" t="s">
        <v>2515</v>
      </c>
      <c r="Q1539" s="95" t="s">
        <v>31</v>
      </c>
      <c r="R1539" s="95" t="s">
        <v>2518</v>
      </c>
      <c r="S1539" s="93">
        <v>37802</v>
      </c>
      <c r="T1539" s="93">
        <v>37802</v>
      </c>
      <c r="U1539" s="95" t="s">
        <v>2447</v>
      </c>
      <c r="V1539" s="95" t="s">
        <v>31</v>
      </c>
    </row>
    <row r="1540" spans="1:22" ht="15.75" x14ac:dyDescent="0.3">
      <c r="A1540" s="95" t="s">
        <v>370</v>
      </c>
      <c r="B1540" s="95" t="s">
        <v>2032</v>
      </c>
      <c r="C1540" s="95" t="s">
        <v>1904</v>
      </c>
      <c r="D1540" s="95" t="s">
        <v>1905</v>
      </c>
      <c r="E1540" s="95" t="s">
        <v>2038</v>
      </c>
      <c r="F1540" s="95" t="s">
        <v>2438</v>
      </c>
      <c r="G1540" s="95" t="s">
        <v>31</v>
      </c>
      <c r="H1540" s="95" t="s">
        <v>2443</v>
      </c>
      <c r="I1540" s="95" t="s">
        <v>2444</v>
      </c>
      <c r="J1540" s="95" t="s">
        <v>1884</v>
      </c>
      <c r="K1540" s="95" t="s">
        <v>1885</v>
      </c>
      <c r="L1540" s="96">
        <v>4.03</v>
      </c>
      <c r="M1540" s="95" t="s">
        <v>1886</v>
      </c>
      <c r="N1540" s="95" t="s">
        <v>31</v>
      </c>
      <c r="O1540" s="95" t="s">
        <v>31</v>
      </c>
      <c r="P1540" s="95" t="s">
        <v>2515</v>
      </c>
      <c r="Q1540" s="95" t="s">
        <v>31</v>
      </c>
      <c r="R1540" s="95" t="s">
        <v>2518</v>
      </c>
      <c r="S1540" s="93">
        <v>37833</v>
      </c>
      <c r="T1540" s="93">
        <v>37833</v>
      </c>
      <c r="U1540" s="95" t="s">
        <v>2447</v>
      </c>
      <c r="V1540" s="95" t="s">
        <v>31</v>
      </c>
    </row>
    <row r="1541" spans="1:22" ht="15.75" x14ac:dyDescent="0.3">
      <c r="A1541" s="95" t="s">
        <v>370</v>
      </c>
      <c r="B1541" s="95" t="s">
        <v>2032</v>
      </c>
      <c r="C1541" s="95" t="s">
        <v>1904</v>
      </c>
      <c r="D1541" s="95" t="s">
        <v>1905</v>
      </c>
      <c r="E1541" s="95" t="s">
        <v>2038</v>
      </c>
      <c r="F1541" s="95" t="s">
        <v>2438</v>
      </c>
      <c r="G1541" s="95" t="s">
        <v>31</v>
      </c>
      <c r="H1541" s="95" t="s">
        <v>2443</v>
      </c>
      <c r="I1541" s="95" t="s">
        <v>2444</v>
      </c>
      <c r="J1541" s="95" t="s">
        <v>1884</v>
      </c>
      <c r="K1541" s="95" t="s">
        <v>1885</v>
      </c>
      <c r="L1541" s="96">
        <v>28.89</v>
      </c>
      <c r="M1541" s="95" t="s">
        <v>1886</v>
      </c>
      <c r="N1541" s="95" t="s">
        <v>31</v>
      </c>
      <c r="O1541" s="95" t="s">
        <v>31</v>
      </c>
      <c r="P1541" s="95" t="s">
        <v>2515</v>
      </c>
      <c r="Q1541" s="95" t="s">
        <v>31</v>
      </c>
      <c r="R1541" s="95" t="s">
        <v>2518</v>
      </c>
      <c r="S1541" s="93">
        <v>37864</v>
      </c>
      <c r="T1541" s="93">
        <v>37864</v>
      </c>
      <c r="U1541" s="95" t="s">
        <v>2447</v>
      </c>
      <c r="V1541" s="95" t="s">
        <v>31</v>
      </c>
    </row>
    <row r="1542" spans="1:22" ht="15.75" x14ac:dyDescent="0.3">
      <c r="A1542" s="95" t="s">
        <v>370</v>
      </c>
      <c r="B1542" s="95" t="s">
        <v>2032</v>
      </c>
      <c r="C1542" s="95" t="s">
        <v>1904</v>
      </c>
      <c r="D1542" s="95" t="s">
        <v>1905</v>
      </c>
      <c r="E1542" s="95" t="s">
        <v>2038</v>
      </c>
      <c r="F1542" s="95" t="s">
        <v>2438</v>
      </c>
      <c r="G1542" s="95" t="s">
        <v>31</v>
      </c>
      <c r="H1542" s="95" t="s">
        <v>2443</v>
      </c>
      <c r="I1542" s="95" t="s">
        <v>2444</v>
      </c>
      <c r="J1542" s="95" t="s">
        <v>1884</v>
      </c>
      <c r="K1542" s="95" t="s">
        <v>1885</v>
      </c>
      <c r="L1542" s="96">
        <v>80.930000000000007</v>
      </c>
      <c r="M1542" s="95" t="s">
        <v>1886</v>
      </c>
      <c r="N1542" s="95" t="s">
        <v>31</v>
      </c>
      <c r="O1542" s="95" t="s">
        <v>31</v>
      </c>
      <c r="P1542" s="95" t="s">
        <v>2515</v>
      </c>
      <c r="Q1542" s="95" t="s">
        <v>31</v>
      </c>
      <c r="R1542" s="95" t="s">
        <v>2518</v>
      </c>
      <c r="S1542" s="93">
        <v>37894</v>
      </c>
      <c r="T1542" s="93">
        <v>37894</v>
      </c>
      <c r="U1542" s="95" t="s">
        <v>2447</v>
      </c>
      <c r="V1542" s="95" t="s">
        <v>31</v>
      </c>
    </row>
    <row r="1543" spans="1:22" ht="15.75" x14ac:dyDescent="0.3">
      <c r="A1543" s="95" t="s">
        <v>370</v>
      </c>
      <c r="B1543" s="95" t="s">
        <v>2032</v>
      </c>
      <c r="C1543" s="95" t="s">
        <v>1904</v>
      </c>
      <c r="D1543" s="95" t="s">
        <v>1905</v>
      </c>
      <c r="E1543" s="95" t="s">
        <v>2038</v>
      </c>
      <c r="F1543" s="95" t="s">
        <v>2438</v>
      </c>
      <c r="G1543" s="95" t="s">
        <v>31</v>
      </c>
      <c r="H1543" s="95" t="s">
        <v>2443</v>
      </c>
      <c r="I1543" s="95" t="s">
        <v>2444</v>
      </c>
      <c r="J1543" s="95" t="s">
        <v>1884</v>
      </c>
      <c r="K1543" s="95" t="s">
        <v>1885</v>
      </c>
      <c r="L1543" s="96">
        <v>82.49</v>
      </c>
      <c r="M1543" s="95" t="s">
        <v>1886</v>
      </c>
      <c r="N1543" s="95" t="s">
        <v>31</v>
      </c>
      <c r="O1543" s="95" t="s">
        <v>31</v>
      </c>
      <c r="P1543" s="95" t="s">
        <v>2515</v>
      </c>
      <c r="Q1543" s="95" t="s">
        <v>31</v>
      </c>
      <c r="R1543" s="95" t="s">
        <v>2518</v>
      </c>
      <c r="S1543" s="93">
        <v>37925</v>
      </c>
      <c r="T1543" s="93">
        <v>37925</v>
      </c>
      <c r="U1543" s="95" t="s">
        <v>2447</v>
      </c>
      <c r="V1543" s="95" t="s">
        <v>31</v>
      </c>
    </row>
    <row r="1544" spans="1:22" ht="15.75" x14ac:dyDescent="0.3">
      <c r="A1544" s="95" t="s">
        <v>370</v>
      </c>
      <c r="B1544" s="95" t="s">
        <v>2032</v>
      </c>
      <c r="C1544" s="95" t="s">
        <v>1904</v>
      </c>
      <c r="D1544" s="95" t="s">
        <v>1905</v>
      </c>
      <c r="E1544" s="95" t="s">
        <v>2038</v>
      </c>
      <c r="F1544" s="95" t="s">
        <v>2438</v>
      </c>
      <c r="G1544" s="95" t="s">
        <v>31</v>
      </c>
      <c r="H1544" s="95" t="s">
        <v>2443</v>
      </c>
      <c r="I1544" s="95" t="s">
        <v>2444</v>
      </c>
      <c r="J1544" s="95" t="s">
        <v>1884</v>
      </c>
      <c r="K1544" s="95" t="s">
        <v>1885</v>
      </c>
      <c r="L1544" s="96">
        <v>9.1300000000000008</v>
      </c>
      <c r="M1544" s="95" t="s">
        <v>1886</v>
      </c>
      <c r="N1544" s="95" t="s">
        <v>31</v>
      </c>
      <c r="O1544" s="95" t="s">
        <v>31</v>
      </c>
      <c r="P1544" s="95" t="s">
        <v>2515</v>
      </c>
      <c r="Q1544" s="95" t="s">
        <v>31</v>
      </c>
      <c r="R1544" s="95" t="s">
        <v>2518</v>
      </c>
      <c r="S1544" s="93">
        <v>37955</v>
      </c>
      <c r="T1544" s="93">
        <v>37955</v>
      </c>
      <c r="U1544" s="95" t="s">
        <v>2447</v>
      </c>
      <c r="V1544" s="95" t="s">
        <v>31</v>
      </c>
    </row>
    <row r="1545" spans="1:22" ht="15.75" x14ac:dyDescent="0.3">
      <c r="A1545" s="95" t="s">
        <v>370</v>
      </c>
      <c r="B1545" s="95" t="s">
        <v>2032</v>
      </c>
      <c r="C1545" s="95" t="s">
        <v>1904</v>
      </c>
      <c r="D1545" s="95" t="s">
        <v>1905</v>
      </c>
      <c r="E1545" s="95" t="s">
        <v>2038</v>
      </c>
      <c r="F1545" s="95" t="s">
        <v>2438</v>
      </c>
      <c r="G1545" s="95" t="s">
        <v>31</v>
      </c>
      <c r="H1545" s="95" t="s">
        <v>2443</v>
      </c>
      <c r="I1545" s="95" t="s">
        <v>2444</v>
      </c>
      <c r="J1545" s="95" t="s">
        <v>1884</v>
      </c>
      <c r="K1545" s="95" t="s">
        <v>1885</v>
      </c>
      <c r="L1545" s="96">
        <v>21.39</v>
      </c>
      <c r="M1545" s="95" t="s">
        <v>1886</v>
      </c>
      <c r="N1545" s="95" t="s">
        <v>31</v>
      </c>
      <c r="O1545" s="95" t="s">
        <v>31</v>
      </c>
      <c r="P1545" s="95" t="s">
        <v>2515</v>
      </c>
      <c r="Q1545" s="95" t="s">
        <v>31</v>
      </c>
      <c r="R1545" s="95" t="s">
        <v>2518</v>
      </c>
      <c r="S1545" s="93">
        <v>37986</v>
      </c>
      <c r="T1545" s="93">
        <v>37986</v>
      </c>
      <c r="U1545" s="95" t="s">
        <v>2447</v>
      </c>
      <c r="V1545" s="95" t="s">
        <v>31</v>
      </c>
    </row>
    <row r="1546" spans="1:22" ht="15.75" x14ac:dyDescent="0.3">
      <c r="A1546" s="95" t="s">
        <v>370</v>
      </c>
      <c r="B1546" s="95" t="s">
        <v>2032</v>
      </c>
      <c r="C1546" s="95" t="s">
        <v>1904</v>
      </c>
      <c r="D1546" s="95" t="s">
        <v>1905</v>
      </c>
      <c r="E1546" s="95" t="s">
        <v>2038</v>
      </c>
      <c r="F1546" s="95" t="s">
        <v>2438</v>
      </c>
      <c r="G1546" s="95" t="s">
        <v>31</v>
      </c>
      <c r="H1546" s="95" t="s">
        <v>2443</v>
      </c>
      <c r="I1546" s="95" t="s">
        <v>2444</v>
      </c>
      <c r="J1546" s="95" t="s">
        <v>1884</v>
      </c>
      <c r="K1546" s="95" t="s">
        <v>1885</v>
      </c>
      <c r="L1546" s="96">
        <v>3.98</v>
      </c>
      <c r="M1546" s="95" t="s">
        <v>1886</v>
      </c>
      <c r="N1546" s="95" t="s">
        <v>31</v>
      </c>
      <c r="O1546" s="95" t="s">
        <v>31</v>
      </c>
      <c r="P1546" s="95" t="s">
        <v>2515</v>
      </c>
      <c r="Q1546" s="95" t="s">
        <v>31</v>
      </c>
      <c r="R1546" s="95" t="s">
        <v>2518</v>
      </c>
      <c r="S1546" s="93">
        <v>38291</v>
      </c>
      <c r="T1546" s="93">
        <v>38291</v>
      </c>
      <c r="U1546" s="95" t="s">
        <v>2447</v>
      </c>
      <c r="V1546" s="95" t="s">
        <v>31</v>
      </c>
    </row>
    <row r="1547" spans="1:22" ht="15.75" x14ac:dyDescent="0.3">
      <c r="A1547" s="95" t="s">
        <v>370</v>
      </c>
      <c r="B1547" s="95" t="s">
        <v>2032</v>
      </c>
      <c r="C1547" s="95" t="s">
        <v>1904</v>
      </c>
      <c r="D1547" s="95" t="s">
        <v>1905</v>
      </c>
      <c r="E1547" s="95" t="s">
        <v>2038</v>
      </c>
      <c r="F1547" s="95" t="s">
        <v>2438</v>
      </c>
      <c r="G1547" s="95" t="s">
        <v>31</v>
      </c>
      <c r="H1547" s="95" t="s">
        <v>2443</v>
      </c>
      <c r="I1547" s="95" t="s">
        <v>2444</v>
      </c>
      <c r="J1547" s="95" t="s">
        <v>1884</v>
      </c>
      <c r="K1547" s="95" t="s">
        <v>1885</v>
      </c>
      <c r="L1547" s="96">
        <v>-0.23</v>
      </c>
      <c r="M1547" s="95" t="s">
        <v>1886</v>
      </c>
      <c r="N1547" s="95" t="s">
        <v>31</v>
      </c>
      <c r="O1547" s="95" t="s">
        <v>31</v>
      </c>
      <c r="P1547" s="95" t="s">
        <v>2515</v>
      </c>
      <c r="Q1547" s="95" t="s">
        <v>31</v>
      </c>
      <c r="R1547" s="95" t="s">
        <v>2518</v>
      </c>
      <c r="S1547" s="93">
        <v>38352</v>
      </c>
      <c r="T1547" s="93">
        <v>38352</v>
      </c>
      <c r="U1547" s="95" t="s">
        <v>2447</v>
      </c>
      <c r="V1547" s="95" t="s">
        <v>31</v>
      </c>
    </row>
    <row r="1548" spans="1:22" ht="15.75" x14ac:dyDescent="0.3">
      <c r="A1548" s="95" t="s">
        <v>370</v>
      </c>
      <c r="B1548" s="95" t="s">
        <v>2032</v>
      </c>
      <c r="C1548" s="95" t="s">
        <v>1904</v>
      </c>
      <c r="D1548" s="95" t="s">
        <v>1905</v>
      </c>
      <c r="E1548" s="95" t="s">
        <v>2038</v>
      </c>
      <c r="F1548" s="95" t="s">
        <v>2519</v>
      </c>
      <c r="G1548" s="95" t="s">
        <v>31</v>
      </c>
      <c r="H1548" s="95" t="s">
        <v>2443</v>
      </c>
      <c r="I1548" s="95" t="s">
        <v>2444</v>
      </c>
      <c r="J1548" s="95" t="s">
        <v>1884</v>
      </c>
      <c r="K1548" s="95" t="s">
        <v>1885</v>
      </c>
      <c r="L1548" s="96">
        <v>325134.62</v>
      </c>
      <c r="M1548" s="95" t="s">
        <v>1886</v>
      </c>
      <c r="N1548" s="95" t="s">
        <v>31</v>
      </c>
      <c r="O1548" s="95" t="s">
        <v>31</v>
      </c>
      <c r="P1548" s="95" t="s">
        <v>2520</v>
      </c>
      <c r="Q1548" s="95" t="s">
        <v>31</v>
      </c>
      <c r="R1548" s="95" t="s">
        <v>2521</v>
      </c>
      <c r="S1548" s="93">
        <v>37560</v>
      </c>
      <c r="T1548" s="93">
        <v>37560</v>
      </c>
      <c r="U1548" s="95" t="s">
        <v>2447</v>
      </c>
      <c r="V1548" s="95" t="s">
        <v>31</v>
      </c>
    </row>
    <row r="1549" spans="1:22" ht="15.75" x14ac:dyDescent="0.3">
      <c r="A1549" s="95" t="s">
        <v>370</v>
      </c>
      <c r="B1549" s="95" t="s">
        <v>2032</v>
      </c>
      <c r="C1549" s="95" t="s">
        <v>1904</v>
      </c>
      <c r="D1549" s="95" t="s">
        <v>1905</v>
      </c>
      <c r="E1549" s="95" t="s">
        <v>2038</v>
      </c>
      <c r="F1549" s="95" t="s">
        <v>2519</v>
      </c>
      <c r="G1549" s="95" t="s">
        <v>31</v>
      </c>
      <c r="H1549" s="95" t="s">
        <v>2443</v>
      </c>
      <c r="I1549" s="95" t="s">
        <v>2444</v>
      </c>
      <c r="J1549" s="95" t="s">
        <v>1884</v>
      </c>
      <c r="K1549" s="95" t="s">
        <v>1885</v>
      </c>
      <c r="L1549" s="96">
        <v>1181.1099999999999</v>
      </c>
      <c r="M1549" s="95" t="s">
        <v>1886</v>
      </c>
      <c r="N1549" s="95" t="s">
        <v>31</v>
      </c>
      <c r="O1549" s="95" t="s">
        <v>31</v>
      </c>
      <c r="P1549" s="95" t="s">
        <v>2520</v>
      </c>
      <c r="Q1549" s="95" t="s">
        <v>31</v>
      </c>
      <c r="R1549" s="95" t="s">
        <v>2521</v>
      </c>
      <c r="S1549" s="93">
        <v>37590</v>
      </c>
      <c r="T1549" s="93">
        <v>37590</v>
      </c>
      <c r="U1549" s="95" t="s">
        <v>2447</v>
      </c>
      <c r="V1549" s="95" t="s">
        <v>31</v>
      </c>
    </row>
    <row r="1550" spans="1:22" ht="15.75" x14ac:dyDescent="0.3">
      <c r="A1550" s="95" t="s">
        <v>370</v>
      </c>
      <c r="B1550" s="95" t="s">
        <v>2032</v>
      </c>
      <c r="C1550" s="95" t="s">
        <v>1904</v>
      </c>
      <c r="D1550" s="95" t="s">
        <v>1905</v>
      </c>
      <c r="E1550" s="95" t="s">
        <v>2038</v>
      </c>
      <c r="F1550" s="95" t="s">
        <v>2519</v>
      </c>
      <c r="G1550" s="95" t="s">
        <v>31</v>
      </c>
      <c r="H1550" s="95" t="s">
        <v>2443</v>
      </c>
      <c r="I1550" s="95" t="s">
        <v>2444</v>
      </c>
      <c r="J1550" s="95" t="s">
        <v>1884</v>
      </c>
      <c r="K1550" s="95" t="s">
        <v>1885</v>
      </c>
      <c r="L1550" s="96">
        <v>2248.11</v>
      </c>
      <c r="M1550" s="95" t="s">
        <v>1886</v>
      </c>
      <c r="N1550" s="95" t="s">
        <v>31</v>
      </c>
      <c r="O1550" s="95" t="s">
        <v>31</v>
      </c>
      <c r="P1550" s="95" t="s">
        <v>2520</v>
      </c>
      <c r="Q1550" s="95" t="s">
        <v>31</v>
      </c>
      <c r="R1550" s="95" t="s">
        <v>2521</v>
      </c>
      <c r="S1550" s="93">
        <v>37621</v>
      </c>
      <c r="T1550" s="93">
        <v>37621</v>
      </c>
      <c r="U1550" s="95" t="s">
        <v>2447</v>
      </c>
      <c r="V1550" s="95" t="s">
        <v>31</v>
      </c>
    </row>
    <row r="1551" spans="1:22" ht="15.75" x14ac:dyDescent="0.3">
      <c r="A1551" s="95" t="s">
        <v>370</v>
      </c>
      <c r="B1551" s="95" t="s">
        <v>2032</v>
      </c>
      <c r="C1551" s="95" t="s">
        <v>1904</v>
      </c>
      <c r="D1551" s="95" t="s">
        <v>1905</v>
      </c>
      <c r="E1551" s="95" t="s">
        <v>2038</v>
      </c>
      <c r="F1551" s="95" t="s">
        <v>2519</v>
      </c>
      <c r="G1551" s="95" t="s">
        <v>31</v>
      </c>
      <c r="H1551" s="95" t="s">
        <v>2443</v>
      </c>
      <c r="I1551" s="95" t="s">
        <v>2444</v>
      </c>
      <c r="J1551" s="95" t="s">
        <v>1884</v>
      </c>
      <c r="K1551" s="95" t="s">
        <v>1885</v>
      </c>
      <c r="L1551" s="96">
        <v>86.51</v>
      </c>
      <c r="M1551" s="95" t="s">
        <v>1886</v>
      </c>
      <c r="N1551" s="95" t="s">
        <v>31</v>
      </c>
      <c r="O1551" s="95" t="s">
        <v>31</v>
      </c>
      <c r="P1551" s="95" t="s">
        <v>2520</v>
      </c>
      <c r="Q1551" s="95" t="s">
        <v>31</v>
      </c>
      <c r="R1551" s="95" t="s">
        <v>2521</v>
      </c>
      <c r="S1551" s="93">
        <v>37652</v>
      </c>
      <c r="T1551" s="93">
        <v>37652</v>
      </c>
      <c r="U1551" s="95" t="s">
        <v>2447</v>
      </c>
      <c r="V1551" s="95" t="s">
        <v>31</v>
      </c>
    </row>
    <row r="1552" spans="1:22" ht="15.75" x14ac:dyDescent="0.3">
      <c r="A1552" s="95" t="s">
        <v>370</v>
      </c>
      <c r="B1552" s="95" t="s">
        <v>2032</v>
      </c>
      <c r="C1552" s="95" t="s">
        <v>1904</v>
      </c>
      <c r="D1552" s="95" t="s">
        <v>1905</v>
      </c>
      <c r="E1552" s="95" t="s">
        <v>2038</v>
      </c>
      <c r="F1552" s="95" t="s">
        <v>2519</v>
      </c>
      <c r="G1552" s="95" t="s">
        <v>31</v>
      </c>
      <c r="H1552" s="95" t="s">
        <v>2443</v>
      </c>
      <c r="I1552" s="95" t="s">
        <v>2444</v>
      </c>
      <c r="J1552" s="95" t="s">
        <v>1884</v>
      </c>
      <c r="K1552" s="95" t="s">
        <v>1885</v>
      </c>
      <c r="L1552" s="96">
        <v>72.75</v>
      </c>
      <c r="M1552" s="95" t="s">
        <v>1886</v>
      </c>
      <c r="N1552" s="95" t="s">
        <v>31</v>
      </c>
      <c r="O1552" s="95" t="s">
        <v>31</v>
      </c>
      <c r="P1552" s="95" t="s">
        <v>2520</v>
      </c>
      <c r="Q1552" s="95" t="s">
        <v>31</v>
      </c>
      <c r="R1552" s="95" t="s">
        <v>2521</v>
      </c>
      <c r="S1552" s="93">
        <v>37680</v>
      </c>
      <c r="T1552" s="93">
        <v>37680</v>
      </c>
      <c r="U1552" s="95" t="s">
        <v>2447</v>
      </c>
      <c r="V1552" s="95" t="s">
        <v>31</v>
      </c>
    </row>
    <row r="1553" spans="1:22" ht="15.75" x14ac:dyDescent="0.3">
      <c r="A1553" s="95" t="s">
        <v>370</v>
      </c>
      <c r="B1553" s="95" t="s">
        <v>2032</v>
      </c>
      <c r="C1553" s="95" t="s">
        <v>1904</v>
      </c>
      <c r="D1553" s="95" t="s">
        <v>1905</v>
      </c>
      <c r="E1553" s="95" t="s">
        <v>2038</v>
      </c>
      <c r="F1553" s="95" t="s">
        <v>2519</v>
      </c>
      <c r="G1553" s="95" t="s">
        <v>31</v>
      </c>
      <c r="H1553" s="95" t="s">
        <v>2443</v>
      </c>
      <c r="I1553" s="95" t="s">
        <v>2444</v>
      </c>
      <c r="J1553" s="95" t="s">
        <v>1884</v>
      </c>
      <c r="K1553" s="95" t="s">
        <v>1885</v>
      </c>
      <c r="L1553" s="96">
        <v>13.81</v>
      </c>
      <c r="M1553" s="95" t="s">
        <v>1886</v>
      </c>
      <c r="N1553" s="95" t="s">
        <v>31</v>
      </c>
      <c r="O1553" s="95" t="s">
        <v>31</v>
      </c>
      <c r="P1553" s="95" t="s">
        <v>2520</v>
      </c>
      <c r="Q1553" s="95" t="s">
        <v>31</v>
      </c>
      <c r="R1553" s="95" t="s">
        <v>2521</v>
      </c>
      <c r="S1553" s="93">
        <v>37711</v>
      </c>
      <c r="T1553" s="93">
        <v>37711</v>
      </c>
      <c r="U1553" s="95" t="s">
        <v>2447</v>
      </c>
      <c r="V1553" s="95" t="s">
        <v>31</v>
      </c>
    </row>
    <row r="1554" spans="1:22" ht="15.75" x14ac:dyDescent="0.3">
      <c r="A1554" s="95" t="s">
        <v>370</v>
      </c>
      <c r="B1554" s="95" t="s">
        <v>2032</v>
      </c>
      <c r="C1554" s="95" t="s">
        <v>1904</v>
      </c>
      <c r="D1554" s="95" t="s">
        <v>1905</v>
      </c>
      <c r="E1554" s="95" t="s">
        <v>2038</v>
      </c>
      <c r="F1554" s="95" t="s">
        <v>2519</v>
      </c>
      <c r="G1554" s="95" t="s">
        <v>31</v>
      </c>
      <c r="H1554" s="95" t="s">
        <v>2443</v>
      </c>
      <c r="I1554" s="95" t="s">
        <v>2444</v>
      </c>
      <c r="J1554" s="95" t="s">
        <v>1884</v>
      </c>
      <c r="K1554" s="95" t="s">
        <v>1885</v>
      </c>
      <c r="L1554" s="96">
        <v>485.48</v>
      </c>
      <c r="M1554" s="95" t="s">
        <v>1886</v>
      </c>
      <c r="N1554" s="95" t="s">
        <v>31</v>
      </c>
      <c r="O1554" s="95" t="s">
        <v>31</v>
      </c>
      <c r="P1554" s="95" t="s">
        <v>2520</v>
      </c>
      <c r="Q1554" s="95" t="s">
        <v>31</v>
      </c>
      <c r="R1554" s="95" t="s">
        <v>2521</v>
      </c>
      <c r="S1554" s="93">
        <v>37741</v>
      </c>
      <c r="T1554" s="93">
        <v>37741</v>
      </c>
      <c r="U1554" s="95" t="s">
        <v>2447</v>
      </c>
      <c r="V1554" s="95" t="s">
        <v>31</v>
      </c>
    </row>
    <row r="1555" spans="1:22" ht="15.75" x14ac:dyDescent="0.3">
      <c r="A1555" s="95" t="s">
        <v>370</v>
      </c>
      <c r="B1555" s="95" t="s">
        <v>2032</v>
      </c>
      <c r="C1555" s="95" t="s">
        <v>1904</v>
      </c>
      <c r="D1555" s="95" t="s">
        <v>1905</v>
      </c>
      <c r="E1555" s="95" t="s">
        <v>2038</v>
      </c>
      <c r="F1555" s="95" t="s">
        <v>2519</v>
      </c>
      <c r="G1555" s="95" t="s">
        <v>31</v>
      </c>
      <c r="H1555" s="95" t="s">
        <v>2443</v>
      </c>
      <c r="I1555" s="95" t="s">
        <v>2444</v>
      </c>
      <c r="J1555" s="95" t="s">
        <v>1884</v>
      </c>
      <c r="K1555" s="95" t="s">
        <v>1885</v>
      </c>
      <c r="L1555" s="96">
        <v>69.489999999999995</v>
      </c>
      <c r="M1555" s="95" t="s">
        <v>1886</v>
      </c>
      <c r="N1555" s="95" t="s">
        <v>31</v>
      </c>
      <c r="O1555" s="95" t="s">
        <v>31</v>
      </c>
      <c r="P1555" s="95" t="s">
        <v>2520</v>
      </c>
      <c r="Q1555" s="95" t="s">
        <v>31</v>
      </c>
      <c r="R1555" s="95" t="s">
        <v>2521</v>
      </c>
      <c r="S1555" s="93">
        <v>37772</v>
      </c>
      <c r="T1555" s="93">
        <v>37772</v>
      </c>
      <c r="U1555" s="95" t="s">
        <v>2447</v>
      </c>
      <c r="V1555" s="95" t="s">
        <v>31</v>
      </c>
    </row>
    <row r="1556" spans="1:22" ht="15.75" x14ac:dyDescent="0.3">
      <c r="A1556" s="95" t="s">
        <v>370</v>
      </c>
      <c r="B1556" s="95" t="s">
        <v>2032</v>
      </c>
      <c r="C1556" s="95" t="s">
        <v>1904</v>
      </c>
      <c r="D1556" s="95" t="s">
        <v>1905</v>
      </c>
      <c r="E1556" s="95" t="s">
        <v>2038</v>
      </c>
      <c r="F1556" s="95" t="s">
        <v>2519</v>
      </c>
      <c r="G1556" s="95" t="s">
        <v>31</v>
      </c>
      <c r="H1556" s="95" t="s">
        <v>2443</v>
      </c>
      <c r="I1556" s="95" t="s">
        <v>2444</v>
      </c>
      <c r="J1556" s="95" t="s">
        <v>1884</v>
      </c>
      <c r="K1556" s="95" t="s">
        <v>1885</v>
      </c>
      <c r="L1556" s="96">
        <v>1086.52</v>
      </c>
      <c r="M1556" s="95" t="s">
        <v>1886</v>
      </c>
      <c r="N1556" s="95" t="s">
        <v>31</v>
      </c>
      <c r="O1556" s="95" t="s">
        <v>31</v>
      </c>
      <c r="P1556" s="95" t="s">
        <v>2520</v>
      </c>
      <c r="Q1556" s="95" t="s">
        <v>31</v>
      </c>
      <c r="R1556" s="95" t="s">
        <v>2521</v>
      </c>
      <c r="S1556" s="93">
        <v>37802</v>
      </c>
      <c r="T1556" s="93">
        <v>37802</v>
      </c>
      <c r="U1556" s="95" t="s">
        <v>2447</v>
      </c>
      <c r="V1556" s="95" t="s">
        <v>31</v>
      </c>
    </row>
    <row r="1557" spans="1:22" ht="15.75" x14ac:dyDescent="0.3">
      <c r="A1557" s="95" t="s">
        <v>370</v>
      </c>
      <c r="B1557" s="95" t="s">
        <v>2032</v>
      </c>
      <c r="C1557" s="95" t="s">
        <v>1904</v>
      </c>
      <c r="D1557" s="95" t="s">
        <v>1905</v>
      </c>
      <c r="E1557" s="95" t="s">
        <v>2038</v>
      </c>
      <c r="F1557" s="95" t="s">
        <v>2519</v>
      </c>
      <c r="G1557" s="95" t="s">
        <v>31</v>
      </c>
      <c r="H1557" s="95" t="s">
        <v>2443</v>
      </c>
      <c r="I1557" s="95" t="s">
        <v>2444</v>
      </c>
      <c r="J1557" s="95" t="s">
        <v>1884</v>
      </c>
      <c r="K1557" s="95" t="s">
        <v>1885</v>
      </c>
      <c r="L1557" s="96">
        <v>17.3</v>
      </c>
      <c r="M1557" s="95" t="s">
        <v>1886</v>
      </c>
      <c r="N1557" s="95" t="s">
        <v>31</v>
      </c>
      <c r="O1557" s="95" t="s">
        <v>31</v>
      </c>
      <c r="P1557" s="95" t="s">
        <v>2520</v>
      </c>
      <c r="Q1557" s="95" t="s">
        <v>31</v>
      </c>
      <c r="R1557" s="95" t="s">
        <v>2521</v>
      </c>
      <c r="S1557" s="93">
        <v>37833</v>
      </c>
      <c r="T1557" s="93">
        <v>37833</v>
      </c>
      <c r="U1557" s="95" t="s">
        <v>2447</v>
      </c>
      <c r="V1557" s="95" t="s">
        <v>31</v>
      </c>
    </row>
    <row r="1558" spans="1:22" ht="15.75" x14ac:dyDescent="0.3">
      <c r="A1558" s="95" t="s">
        <v>370</v>
      </c>
      <c r="B1558" s="95" t="s">
        <v>2032</v>
      </c>
      <c r="C1558" s="95" t="s">
        <v>1904</v>
      </c>
      <c r="D1558" s="95" t="s">
        <v>1905</v>
      </c>
      <c r="E1558" s="95" t="s">
        <v>2038</v>
      </c>
      <c r="F1558" s="95" t="s">
        <v>2519</v>
      </c>
      <c r="G1558" s="95" t="s">
        <v>31</v>
      </c>
      <c r="H1558" s="95" t="s">
        <v>2443</v>
      </c>
      <c r="I1558" s="95" t="s">
        <v>2444</v>
      </c>
      <c r="J1558" s="95" t="s">
        <v>1884</v>
      </c>
      <c r="K1558" s="95" t="s">
        <v>1885</v>
      </c>
      <c r="L1558" s="96">
        <v>123.93</v>
      </c>
      <c r="M1558" s="95" t="s">
        <v>1886</v>
      </c>
      <c r="N1558" s="95" t="s">
        <v>31</v>
      </c>
      <c r="O1558" s="95" t="s">
        <v>31</v>
      </c>
      <c r="P1558" s="95" t="s">
        <v>2520</v>
      </c>
      <c r="Q1558" s="95" t="s">
        <v>31</v>
      </c>
      <c r="R1558" s="95" t="s">
        <v>2521</v>
      </c>
      <c r="S1558" s="93">
        <v>37864</v>
      </c>
      <c r="T1558" s="93">
        <v>37864</v>
      </c>
      <c r="U1558" s="95" t="s">
        <v>2447</v>
      </c>
      <c r="V1558" s="95" t="s">
        <v>31</v>
      </c>
    </row>
    <row r="1559" spans="1:22" ht="15.75" x14ac:dyDescent="0.3">
      <c r="A1559" s="95" t="s">
        <v>370</v>
      </c>
      <c r="B1559" s="95" t="s">
        <v>2032</v>
      </c>
      <c r="C1559" s="95" t="s">
        <v>1904</v>
      </c>
      <c r="D1559" s="95" t="s">
        <v>1905</v>
      </c>
      <c r="E1559" s="95" t="s">
        <v>2038</v>
      </c>
      <c r="F1559" s="95" t="s">
        <v>2519</v>
      </c>
      <c r="G1559" s="95" t="s">
        <v>31</v>
      </c>
      <c r="H1559" s="95" t="s">
        <v>2443</v>
      </c>
      <c r="I1559" s="95" t="s">
        <v>2444</v>
      </c>
      <c r="J1559" s="95" t="s">
        <v>1884</v>
      </c>
      <c r="K1559" s="95" t="s">
        <v>1885</v>
      </c>
      <c r="L1559" s="96">
        <v>347.19</v>
      </c>
      <c r="M1559" s="95" t="s">
        <v>1886</v>
      </c>
      <c r="N1559" s="95" t="s">
        <v>31</v>
      </c>
      <c r="O1559" s="95" t="s">
        <v>31</v>
      </c>
      <c r="P1559" s="95" t="s">
        <v>2520</v>
      </c>
      <c r="Q1559" s="95" t="s">
        <v>31</v>
      </c>
      <c r="R1559" s="95" t="s">
        <v>2521</v>
      </c>
      <c r="S1559" s="93">
        <v>37894</v>
      </c>
      <c r="T1559" s="93">
        <v>37894</v>
      </c>
      <c r="U1559" s="95" t="s">
        <v>2447</v>
      </c>
      <c r="V1559" s="95" t="s">
        <v>31</v>
      </c>
    </row>
    <row r="1560" spans="1:22" ht="15.75" x14ac:dyDescent="0.3">
      <c r="A1560" s="95" t="s">
        <v>370</v>
      </c>
      <c r="B1560" s="95" t="s">
        <v>2032</v>
      </c>
      <c r="C1560" s="95" t="s">
        <v>1904</v>
      </c>
      <c r="D1560" s="95" t="s">
        <v>1905</v>
      </c>
      <c r="E1560" s="95" t="s">
        <v>2038</v>
      </c>
      <c r="F1560" s="95" t="s">
        <v>2519</v>
      </c>
      <c r="G1560" s="95" t="s">
        <v>31</v>
      </c>
      <c r="H1560" s="95" t="s">
        <v>2443</v>
      </c>
      <c r="I1560" s="95" t="s">
        <v>2444</v>
      </c>
      <c r="J1560" s="95" t="s">
        <v>1884</v>
      </c>
      <c r="K1560" s="95" t="s">
        <v>1885</v>
      </c>
      <c r="L1560" s="96">
        <v>353.89</v>
      </c>
      <c r="M1560" s="95" t="s">
        <v>1886</v>
      </c>
      <c r="N1560" s="95" t="s">
        <v>31</v>
      </c>
      <c r="O1560" s="95" t="s">
        <v>31</v>
      </c>
      <c r="P1560" s="95" t="s">
        <v>2520</v>
      </c>
      <c r="Q1560" s="95" t="s">
        <v>31</v>
      </c>
      <c r="R1560" s="95" t="s">
        <v>2521</v>
      </c>
      <c r="S1560" s="93">
        <v>37925</v>
      </c>
      <c r="T1560" s="93">
        <v>37925</v>
      </c>
      <c r="U1560" s="95" t="s">
        <v>2447</v>
      </c>
      <c r="V1560" s="95" t="s">
        <v>31</v>
      </c>
    </row>
    <row r="1561" spans="1:22" ht="15.75" x14ac:dyDescent="0.3">
      <c r="A1561" s="95" t="s">
        <v>370</v>
      </c>
      <c r="B1561" s="95" t="s">
        <v>2032</v>
      </c>
      <c r="C1561" s="95" t="s">
        <v>1904</v>
      </c>
      <c r="D1561" s="95" t="s">
        <v>1905</v>
      </c>
      <c r="E1561" s="95" t="s">
        <v>2038</v>
      </c>
      <c r="F1561" s="95" t="s">
        <v>2519</v>
      </c>
      <c r="G1561" s="95" t="s">
        <v>31</v>
      </c>
      <c r="H1561" s="95" t="s">
        <v>2443</v>
      </c>
      <c r="I1561" s="95" t="s">
        <v>2444</v>
      </c>
      <c r="J1561" s="95" t="s">
        <v>1884</v>
      </c>
      <c r="K1561" s="95" t="s">
        <v>1885</v>
      </c>
      <c r="L1561" s="96">
        <v>39.15</v>
      </c>
      <c r="M1561" s="95" t="s">
        <v>1886</v>
      </c>
      <c r="N1561" s="95" t="s">
        <v>31</v>
      </c>
      <c r="O1561" s="95" t="s">
        <v>31</v>
      </c>
      <c r="P1561" s="95" t="s">
        <v>2520</v>
      </c>
      <c r="Q1561" s="95" t="s">
        <v>31</v>
      </c>
      <c r="R1561" s="95" t="s">
        <v>2521</v>
      </c>
      <c r="S1561" s="93">
        <v>37955</v>
      </c>
      <c r="T1561" s="93">
        <v>37955</v>
      </c>
      <c r="U1561" s="95" t="s">
        <v>2447</v>
      </c>
      <c r="V1561" s="95" t="s">
        <v>31</v>
      </c>
    </row>
    <row r="1562" spans="1:22" ht="15.75" x14ac:dyDescent="0.3">
      <c r="A1562" s="95" t="s">
        <v>370</v>
      </c>
      <c r="B1562" s="95" t="s">
        <v>2032</v>
      </c>
      <c r="C1562" s="95" t="s">
        <v>1904</v>
      </c>
      <c r="D1562" s="95" t="s">
        <v>1905</v>
      </c>
      <c r="E1562" s="95" t="s">
        <v>2038</v>
      </c>
      <c r="F1562" s="95" t="s">
        <v>2519</v>
      </c>
      <c r="G1562" s="95" t="s">
        <v>31</v>
      </c>
      <c r="H1562" s="95" t="s">
        <v>2443</v>
      </c>
      <c r="I1562" s="95" t="s">
        <v>2444</v>
      </c>
      <c r="J1562" s="95" t="s">
        <v>1884</v>
      </c>
      <c r="K1562" s="95" t="s">
        <v>1885</v>
      </c>
      <c r="L1562" s="96">
        <v>91.78</v>
      </c>
      <c r="M1562" s="95" t="s">
        <v>1886</v>
      </c>
      <c r="N1562" s="95" t="s">
        <v>31</v>
      </c>
      <c r="O1562" s="95" t="s">
        <v>31</v>
      </c>
      <c r="P1562" s="95" t="s">
        <v>2520</v>
      </c>
      <c r="Q1562" s="95" t="s">
        <v>31</v>
      </c>
      <c r="R1562" s="95" t="s">
        <v>2521</v>
      </c>
      <c r="S1562" s="93">
        <v>37986</v>
      </c>
      <c r="T1562" s="93">
        <v>37986</v>
      </c>
      <c r="U1562" s="95" t="s">
        <v>2447</v>
      </c>
      <c r="V1562" s="95" t="s">
        <v>31</v>
      </c>
    </row>
    <row r="1563" spans="1:22" ht="15.75" x14ac:dyDescent="0.3">
      <c r="A1563" s="95" t="s">
        <v>370</v>
      </c>
      <c r="B1563" s="95" t="s">
        <v>2032</v>
      </c>
      <c r="C1563" s="95" t="s">
        <v>1904</v>
      </c>
      <c r="D1563" s="95" t="s">
        <v>1905</v>
      </c>
      <c r="E1563" s="95" t="s">
        <v>2038</v>
      </c>
      <c r="F1563" s="95" t="s">
        <v>2519</v>
      </c>
      <c r="G1563" s="95" t="s">
        <v>31</v>
      </c>
      <c r="H1563" s="95" t="s">
        <v>2443</v>
      </c>
      <c r="I1563" s="95" t="s">
        <v>2444</v>
      </c>
      <c r="J1563" s="95" t="s">
        <v>1884</v>
      </c>
      <c r="K1563" s="95" t="s">
        <v>1885</v>
      </c>
      <c r="L1563" s="96">
        <v>17.079999999999998</v>
      </c>
      <c r="M1563" s="95" t="s">
        <v>1886</v>
      </c>
      <c r="N1563" s="95" t="s">
        <v>31</v>
      </c>
      <c r="O1563" s="95" t="s">
        <v>31</v>
      </c>
      <c r="P1563" s="95" t="s">
        <v>2520</v>
      </c>
      <c r="Q1563" s="95" t="s">
        <v>31</v>
      </c>
      <c r="R1563" s="95" t="s">
        <v>2521</v>
      </c>
      <c r="S1563" s="93">
        <v>38291</v>
      </c>
      <c r="T1563" s="93">
        <v>38291</v>
      </c>
      <c r="U1563" s="95" t="s">
        <v>2447</v>
      </c>
      <c r="V1563" s="95" t="s">
        <v>31</v>
      </c>
    </row>
    <row r="1564" spans="1:22" ht="15.75" x14ac:dyDescent="0.3">
      <c r="A1564" s="95" t="s">
        <v>370</v>
      </c>
      <c r="B1564" s="95" t="s">
        <v>2032</v>
      </c>
      <c r="C1564" s="95" t="s">
        <v>1904</v>
      </c>
      <c r="D1564" s="95" t="s">
        <v>1905</v>
      </c>
      <c r="E1564" s="95" t="s">
        <v>2038</v>
      </c>
      <c r="F1564" s="95" t="s">
        <v>2519</v>
      </c>
      <c r="G1564" s="95" t="s">
        <v>31</v>
      </c>
      <c r="H1564" s="95" t="s">
        <v>2443</v>
      </c>
      <c r="I1564" s="95" t="s">
        <v>2444</v>
      </c>
      <c r="J1564" s="95" t="s">
        <v>1884</v>
      </c>
      <c r="K1564" s="95" t="s">
        <v>1885</v>
      </c>
      <c r="L1564" s="96">
        <v>-0.97</v>
      </c>
      <c r="M1564" s="95" t="s">
        <v>1886</v>
      </c>
      <c r="N1564" s="95" t="s">
        <v>31</v>
      </c>
      <c r="O1564" s="95" t="s">
        <v>31</v>
      </c>
      <c r="P1564" s="95" t="s">
        <v>2520</v>
      </c>
      <c r="Q1564" s="95" t="s">
        <v>31</v>
      </c>
      <c r="R1564" s="95" t="s">
        <v>2521</v>
      </c>
      <c r="S1564" s="93">
        <v>38352</v>
      </c>
      <c r="T1564" s="93">
        <v>38352</v>
      </c>
      <c r="U1564" s="95" t="s">
        <v>2447</v>
      </c>
      <c r="V1564" s="95" t="s">
        <v>31</v>
      </c>
    </row>
    <row r="1565" spans="1:22" ht="15.75" x14ac:dyDescent="0.3">
      <c r="A1565" s="95" t="s">
        <v>370</v>
      </c>
      <c r="B1565" s="95" t="s">
        <v>2032</v>
      </c>
      <c r="C1565" s="95" t="s">
        <v>1904</v>
      </c>
      <c r="D1565" s="95" t="s">
        <v>1905</v>
      </c>
      <c r="E1565" s="95" t="s">
        <v>2038</v>
      </c>
      <c r="F1565" s="95" t="s">
        <v>2054</v>
      </c>
      <c r="G1565" s="95" t="s">
        <v>31</v>
      </c>
      <c r="H1565" s="95" t="s">
        <v>2443</v>
      </c>
      <c r="I1565" s="95" t="s">
        <v>2444</v>
      </c>
      <c r="J1565" s="95" t="s">
        <v>1884</v>
      </c>
      <c r="K1565" s="95" t="s">
        <v>2021</v>
      </c>
      <c r="L1565" s="96">
        <v>-11778</v>
      </c>
      <c r="M1565" s="95" t="s">
        <v>1886</v>
      </c>
      <c r="N1565" s="95" t="s">
        <v>2463</v>
      </c>
      <c r="O1565" s="95" t="s">
        <v>31</v>
      </c>
      <c r="P1565" s="95" t="s">
        <v>2459</v>
      </c>
      <c r="Q1565" s="95" t="s">
        <v>2460</v>
      </c>
      <c r="R1565" s="95" t="s">
        <v>2464</v>
      </c>
      <c r="S1565" s="93">
        <v>40749</v>
      </c>
      <c r="T1565" s="93">
        <v>36831</v>
      </c>
      <c r="U1565" s="95" t="s">
        <v>2465</v>
      </c>
      <c r="V1565" s="95" t="s">
        <v>31</v>
      </c>
    </row>
    <row r="1566" spans="1:22" ht="15.75" x14ac:dyDescent="0.3">
      <c r="A1566" s="95" t="s">
        <v>370</v>
      </c>
      <c r="B1566" s="95" t="s">
        <v>2032</v>
      </c>
      <c r="C1566" s="95" t="s">
        <v>1904</v>
      </c>
      <c r="D1566" s="95" t="s">
        <v>1905</v>
      </c>
      <c r="E1566" s="95" t="s">
        <v>2522</v>
      </c>
      <c r="F1566" s="95" t="s">
        <v>2523</v>
      </c>
      <c r="G1566" s="95" t="s">
        <v>31</v>
      </c>
      <c r="H1566" s="95" t="s">
        <v>31</v>
      </c>
      <c r="I1566" s="95" t="s">
        <v>31</v>
      </c>
      <c r="J1566" s="95" t="s">
        <v>1851</v>
      </c>
      <c r="K1566" s="95" t="s">
        <v>1885</v>
      </c>
      <c r="L1566" s="96">
        <v>2162</v>
      </c>
      <c r="M1566" s="95" t="s">
        <v>1908</v>
      </c>
      <c r="N1566" s="95" t="s">
        <v>31</v>
      </c>
      <c r="O1566" s="95" t="s">
        <v>31</v>
      </c>
      <c r="P1566" s="95" t="s">
        <v>2524</v>
      </c>
      <c r="Q1566" s="95" t="s">
        <v>2525</v>
      </c>
      <c r="R1566" s="95" t="s">
        <v>2526</v>
      </c>
      <c r="S1566" s="93">
        <v>19814</v>
      </c>
      <c r="T1566" s="93">
        <v>19814</v>
      </c>
      <c r="U1566" s="95" t="s">
        <v>31</v>
      </c>
      <c r="V1566" s="95" t="s">
        <v>2527</v>
      </c>
    </row>
    <row r="1567" spans="1:22" ht="15.75" x14ac:dyDescent="0.3">
      <c r="A1567" s="95" t="s">
        <v>370</v>
      </c>
      <c r="B1567" s="95" t="s">
        <v>2032</v>
      </c>
      <c r="C1567" s="95" t="s">
        <v>1904</v>
      </c>
      <c r="D1567" s="95" t="s">
        <v>1905</v>
      </c>
      <c r="E1567" s="95" t="s">
        <v>2522</v>
      </c>
      <c r="F1567" s="95" t="s">
        <v>2523</v>
      </c>
      <c r="G1567" s="95" t="s">
        <v>31</v>
      </c>
      <c r="H1567" s="95" t="s">
        <v>31</v>
      </c>
      <c r="I1567" s="95" t="s">
        <v>31</v>
      </c>
      <c r="J1567" s="95" t="s">
        <v>1851</v>
      </c>
      <c r="K1567" s="95" t="s">
        <v>1885</v>
      </c>
      <c r="L1567" s="96">
        <v>52486</v>
      </c>
      <c r="M1567" s="95" t="s">
        <v>1908</v>
      </c>
      <c r="N1567" s="95" t="s">
        <v>31</v>
      </c>
      <c r="O1567" s="95" t="s">
        <v>31</v>
      </c>
      <c r="P1567" s="95" t="s">
        <v>2524</v>
      </c>
      <c r="Q1567" s="95" t="s">
        <v>2525</v>
      </c>
      <c r="R1567" s="95" t="s">
        <v>2528</v>
      </c>
      <c r="S1567" s="93">
        <v>19814</v>
      </c>
      <c r="T1567" s="93">
        <v>19814</v>
      </c>
      <c r="U1567" s="95" t="s">
        <v>31</v>
      </c>
      <c r="V1567" s="95" t="s">
        <v>2529</v>
      </c>
    </row>
    <row r="1568" spans="1:22" ht="15.75" x14ac:dyDescent="0.3">
      <c r="A1568" s="95" t="s">
        <v>370</v>
      </c>
      <c r="B1568" s="95" t="s">
        <v>2032</v>
      </c>
      <c r="C1568" s="95" t="s">
        <v>1904</v>
      </c>
      <c r="D1568" s="95" t="s">
        <v>1905</v>
      </c>
      <c r="E1568" s="95" t="s">
        <v>2522</v>
      </c>
      <c r="F1568" s="95" t="s">
        <v>2530</v>
      </c>
      <c r="G1568" s="95" t="s">
        <v>31</v>
      </c>
      <c r="H1568" s="95" t="s">
        <v>31</v>
      </c>
      <c r="I1568" s="95" t="s">
        <v>31</v>
      </c>
      <c r="J1568" s="95" t="s">
        <v>1851</v>
      </c>
      <c r="K1568" s="95" t="s">
        <v>1885</v>
      </c>
      <c r="L1568" s="96">
        <v>3625</v>
      </c>
      <c r="M1568" s="95" t="s">
        <v>1908</v>
      </c>
      <c r="N1568" s="95" t="s">
        <v>31</v>
      </c>
      <c r="O1568" s="95" t="s">
        <v>31</v>
      </c>
      <c r="P1568" s="95" t="s">
        <v>2531</v>
      </c>
      <c r="Q1568" s="95" t="s">
        <v>2532</v>
      </c>
      <c r="R1568" s="95" t="s">
        <v>2533</v>
      </c>
      <c r="S1568" s="93">
        <v>19814</v>
      </c>
      <c r="T1568" s="93">
        <v>19814</v>
      </c>
      <c r="U1568" s="95" t="s">
        <v>31</v>
      </c>
      <c r="V1568" s="95" t="s">
        <v>2527</v>
      </c>
    </row>
    <row r="1569" spans="1:22" ht="15.75" x14ac:dyDescent="0.3">
      <c r="A1569" s="95" t="s">
        <v>370</v>
      </c>
      <c r="B1569" s="95" t="s">
        <v>2032</v>
      </c>
      <c r="C1569" s="95" t="s">
        <v>1904</v>
      </c>
      <c r="D1569" s="95" t="s">
        <v>1905</v>
      </c>
      <c r="E1569" s="95" t="s">
        <v>2033</v>
      </c>
      <c r="F1569" s="95" t="s">
        <v>2442</v>
      </c>
      <c r="G1569" s="95" t="s">
        <v>31</v>
      </c>
      <c r="H1569" s="95" t="s">
        <v>31</v>
      </c>
      <c r="I1569" s="95" t="s">
        <v>31</v>
      </c>
      <c r="J1569" s="95" t="s">
        <v>1851</v>
      </c>
      <c r="K1569" s="95" t="s">
        <v>1885</v>
      </c>
      <c r="L1569" s="96">
        <v>4627</v>
      </c>
      <c r="M1569" s="95" t="s">
        <v>2002</v>
      </c>
      <c r="N1569" s="95" t="s">
        <v>31</v>
      </c>
      <c r="O1569" s="95" t="s">
        <v>2534</v>
      </c>
      <c r="P1569" s="95" t="s">
        <v>2535</v>
      </c>
      <c r="Q1569" s="95" t="s">
        <v>2535</v>
      </c>
      <c r="R1569" s="95" t="s">
        <v>2536</v>
      </c>
      <c r="S1569" s="93">
        <v>19814</v>
      </c>
      <c r="T1569" s="93">
        <v>19814</v>
      </c>
      <c r="U1569" s="95" t="s">
        <v>31</v>
      </c>
      <c r="V1569" s="95" t="s">
        <v>2529</v>
      </c>
    </row>
    <row r="1570" spans="1:22" ht="15.75" x14ac:dyDescent="0.3">
      <c r="A1570" s="95" t="s">
        <v>370</v>
      </c>
      <c r="B1570" s="95" t="s">
        <v>2032</v>
      </c>
      <c r="C1570" s="95" t="s">
        <v>1904</v>
      </c>
      <c r="D1570" s="95" t="s">
        <v>1905</v>
      </c>
      <c r="E1570" s="95" t="s">
        <v>2033</v>
      </c>
      <c r="F1570" s="95" t="s">
        <v>2442</v>
      </c>
      <c r="G1570" s="95" t="s">
        <v>31</v>
      </c>
      <c r="H1570" s="95" t="s">
        <v>31</v>
      </c>
      <c r="I1570" s="95" t="s">
        <v>31</v>
      </c>
      <c r="J1570" s="95" t="s">
        <v>1851</v>
      </c>
      <c r="K1570" s="95" t="s">
        <v>1885</v>
      </c>
      <c r="L1570" s="96">
        <v>12055</v>
      </c>
      <c r="M1570" s="95" t="s">
        <v>2002</v>
      </c>
      <c r="N1570" s="95" t="s">
        <v>2448</v>
      </c>
      <c r="O1570" s="95" t="s">
        <v>2537</v>
      </c>
      <c r="P1570" s="95" t="s">
        <v>2538</v>
      </c>
      <c r="Q1570" s="95" t="s">
        <v>2539</v>
      </c>
      <c r="R1570" s="95" t="s">
        <v>2540</v>
      </c>
      <c r="S1570" s="93">
        <v>19814</v>
      </c>
      <c r="T1570" s="93">
        <v>19814</v>
      </c>
      <c r="U1570" s="95" t="s">
        <v>31</v>
      </c>
      <c r="V1570" s="95" t="s">
        <v>2529</v>
      </c>
    </row>
    <row r="1571" spans="1:22" ht="15.75" x14ac:dyDescent="0.3">
      <c r="A1571" s="95" t="s">
        <v>370</v>
      </c>
      <c r="B1571" s="95" t="s">
        <v>2032</v>
      </c>
      <c r="C1571" s="95" t="s">
        <v>1904</v>
      </c>
      <c r="D1571" s="95" t="s">
        <v>1905</v>
      </c>
      <c r="E1571" s="95" t="s">
        <v>2033</v>
      </c>
      <c r="F1571" s="95" t="s">
        <v>2442</v>
      </c>
      <c r="G1571" s="95" t="s">
        <v>31</v>
      </c>
      <c r="H1571" s="95" t="s">
        <v>31</v>
      </c>
      <c r="I1571" s="95" t="s">
        <v>31</v>
      </c>
      <c r="J1571" s="95" t="s">
        <v>1851</v>
      </c>
      <c r="K1571" s="95" t="s">
        <v>1885</v>
      </c>
      <c r="L1571" s="96">
        <v>958</v>
      </c>
      <c r="M1571" s="95" t="s">
        <v>2002</v>
      </c>
      <c r="N1571" s="95" t="s">
        <v>2448</v>
      </c>
      <c r="O1571" s="95" t="s">
        <v>2537</v>
      </c>
      <c r="P1571" s="95" t="s">
        <v>2538</v>
      </c>
      <c r="Q1571" s="95" t="s">
        <v>2539</v>
      </c>
      <c r="R1571" s="95" t="s">
        <v>2541</v>
      </c>
      <c r="S1571" s="93">
        <v>23832</v>
      </c>
      <c r="T1571" s="93">
        <v>23832</v>
      </c>
      <c r="U1571" s="95" t="s">
        <v>31</v>
      </c>
      <c r="V1571" s="95" t="s">
        <v>2542</v>
      </c>
    </row>
    <row r="1572" spans="1:22" ht="15.75" x14ac:dyDescent="0.3">
      <c r="A1572" s="95" t="s">
        <v>370</v>
      </c>
      <c r="B1572" s="95" t="s">
        <v>2032</v>
      </c>
      <c r="C1572" s="95" t="s">
        <v>1904</v>
      </c>
      <c r="D1572" s="95" t="s">
        <v>1905</v>
      </c>
      <c r="E1572" s="95" t="s">
        <v>2033</v>
      </c>
      <c r="F1572" s="95" t="s">
        <v>2442</v>
      </c>
      <c r="G1572" s="95" t="s">
        <v>31</v>
      </c>
      <c r="H1572" s="95" t="s">
        <v>31</v>
      </c>
      <c r="I1572" s="95" t="s">
        <v>31</v>
      </c>
      <c r="J1572" s="95" t="s">
        <v>1851</v>
      </c>
      <c r="K1572" s="95" t="s">
        <v>1885</v>
      </c>
      <c r="L1572" s="96">
        <v>1178</v>
      </c>
      <c r="M1572" s="95" t="s">
        <v>2002</v>
      </c>
      <c r="N1572" s="95" t="s">
        <v>2448</v>
      </c>
      <c r="O1572" s="95" t="s">
        <v>2537</v>
      </c>
      <c r="P1572" s="95" t="s">
        <v>2543</v>
      </c>
      <c r="Q1572" s="95" t="s">
        <v>2544</v>
      </c>
      <c r="R1572" s="95" t="s">
        <v>2545</v>
      </c>
      <c r="S1572" s="93">
        <v>19814</v>
      </c>
      <c r="T1572" s="93">
        <v>19814</v>
      </c>
      <c r="U1572" s="95" t="s">
        <v>31</v>
      </c>
      <c r="V1572" s="95" t="s">
        <v>2529</v>
      </c>
    </row>
    <row r="1573" spans="1:22" ht="15.75" x14ac:dyDescent="0.3">
      <c r="A1573" s="95" t="s">
        <v>370</v>
      </c>
      <c r="B1573" s="95" t="s">
        <v>2032</v>
      </c>
      <c r="C1573" s="95" t="s">
        <v>1904</v>
      </c>
      <c r="D1573" s="95" t="s">
        <v>1905</v>
      </c>
      <c r="E1573" s="95" t="s">
        <v>2033</v>
      </c>
      <c r="F1573" s="95" t="s">
        <v>2034</v>
      </c>
      <c r="G1573" s="95" t="s">
        <v>31</v>
      </c>
      <c r="H1573" s="95" t="s">
        <v>31</v>
      </c>
      <c r="I1573" s="95" t="s">
        <v>31</v>
      </c>
      <c r="J1573" s="95" t="s">
        <v>1851</v>
      </c>
      <c r="K1573" s="95" t="s">
        <v>1885</v>
      </c>
      <c r="L1573" s="96">
        <v>6606</v>
      </c>
      <c r="M1573" s="95" t="s">
        <v>2002</v>
      </c>
      <c r="N1573" s="95" t="s">
        <v>31</v>
      </c>
      <c r="O1573" s="95" t="s">
        <v>31</v>
      </c>
      <c r="P1573" s="95" t="s">
        <v>2546</v>
      </c>
      <c r="Q1573" s="95" t="s">
        <v>2547</v>
      </c>
      <c r="R1573" s="95" t="s">
        <v>2548</v>
      </c>
      <c r="S1573" s="93">
        <v>19814</v>
      </c>
      <c r="T1573" s="93">
        <v>19814</v>
      </c>
      <c r="U1573" s="95" t="s">
        <v>31</v>
      </c>
      <c r="V1573" s="95" t="s">
        <v>2529</v>
      </c>
    </row>
    <row r="1574" spans="1:22" ht="15.75" x14ac:dyDescent="0.3">
      <c r="A1574" s="95" t="s">
        <v>370</v>
      </c>
      <c r="B1574" s="95" t="s">
        <v>2032</v>
      </c>
      <c r="C1574" s="95" t="s">
        <v>1904</v>
      </c>
      <c r="D1574" s="95" t="s">
        <v>1905</v>
      </c>
      <c r="E1574" s="95" t="s">
        <v>2033</v>
      </c>
      <c r="F1574" s="95" t="s">
        <v>2034</v>
      </c>
      <c r="G1574" s="95" t="s">
        <v>31</v>
      </c>
      <c r="H1574" s="95" t="s">
        <v>31</v>
      </c>
      <c r="I1574" s="95" t="s">
        <v>31</v>
      </c>
      <c r="J1574" s="95" t="s">
        <v>1851</v>
      </c>
      <c r="K1574" s="95" t="s">
        <v>1885</v>
      </c>
      <c r="L1574" s="96">
        <v>1672</v>
      </c>
      <c r="M1574" s="95" t="s">
        <v>2002</v>
      </c>
      <c r="N1574" s="95" t="s">
        <v>31</v>
      </c>
      <c r="O1574" s="95" t="s">
        <v>31</v>
      </c>
      <c r="P1574" s="95" t="s">
        <v>2546</v>
      </c>
      <c r="Q1574" s="95" t="s">
        <v>2547</v>
      </c>
      <c r="R1574" s="95" t="s">
        <v>2549</v>
      </c>
      <c r="S1574" s="93">
        <v>20179</v>
      </c>
      <c r="T1574" s="93">
        <v>20179</v>
      </c>
      <c r="U1574" s="95" t="s">
        <v>31</v>
      </c>
      <c r="V1574" s="95" t="s">
        <v>2550</v>
      </c>
    </row>
    <row r="1575" spans="1:22" ht="15.75" x14ac:dyDescent="0.3">
      <c r="A1575" s="95" t="s">
        <v>370</v>
      </c>
      <c r="B1575" s="95" t="s">
        <v>2032</v>
      </c>
      <c r="C1575" s="95" t="s">
        <v>1904</v>
      </c>
      <c r="D1575" s="95" t="s">
        <v>1905</v>
      </c>
      <c r="E1575" s="95" t="s">
        <v>2033</v>
      </c>
      <c r="F1575" s="95" t="s">
        <v>2034</v>
      </c>
      <c r="G1575" s="95" t="s">
        <v>31</v>
      </c>
      <c r="H1575" s="95" t="s">
        <v>31</v>
      </c>
      <c r="I1575" s="95" t="s">
        <v>31</v>
      </c>
      <c r="J1575" s="95" t="s">
        <v>1851</v>
      </c>
      <c r="K1575" s="95" t="s">
        <v>1885</v>
      </c>
      <c r="L1575" s="96">
        <v>3143</v>
      </c>
      <c r="M1575" s="95" t="s">
        <v>2002</v>
      </c>
      <c r="N1575" s="95" t="s">
        <v>31</v>
      </c>
      <c r="O1575" s="95" t="s">
        <v>31</v>
      </c>
      <c r="P1575" s="95" t="s">
        <v>2546</v>
      </c>
      <c r="Q1575" s="95" t="s">
        <v>2547</v>
      </c>
      <c r="R1575" s="95" t="s">
        <v>2551</v>
      </c>
      <c r="S1575" s="93">
        <v>20545</v>
      </c>
      <c r="T1575" s="93">
        <v>20545</v>
      </c>
      <c r="U1575" s="95" t="s">
        <v>31</v>
      </c>
      <c r="V1575" s="95" t="s">
        <v>2552</v>
      </c>
    </row>
    <row r="1576" spans="1:22" ht="15.75" x14ac:dyDescent="0.3">
      <c r="A1576" s="95" t="s">
        <v>370</v>
      </c>
      <c r="B1576" s="95" t="s">
        <v>2032</v>
      </c>
      <c r="C1576" s="95" t="s">
        <v>1904</v>
      </c>
      <c r="D1576" s="95" t="s">
        <v>1905</v>
      </c>
      <c r="E1576" s="95" t="s">
        <v>2033</v>
      </c>
      <c r="F1576" s="95" t="s">
        <v>2034</v>
      </c>
      <c r="G1576" s="95" t="s">
        <v>31</v>
      </c>
      <c r="H1576" s="95" t="s">
        <v>31</v>
      </c>
      <c r="I1576" s="95" t="s">
        <v>31</v>
      </c>
      <c r="J1576" s="95" t="s">
        <v>1851</v>
      </c>
      <c r="K1576" s="95" t="s">
        <v>1885</v>
      </c>
      <c r="L1576" s="96">
        <v>139</v>
      </c>
      <c r="M1576" s="95" t="s">
        <v>2002</v>
      </c>
      <c r="N1576" s="95" t="s">
        <v>31</v>
      </c>
      <c r="O1576" s="95" t="s">
        <v>31</v>
      </c>
      <c r="P1576" s="95" t="s">
        <v>2546</v>
      </c>
      <c r="Q1576" s="95" t="s">
        <v>2547</v>
      </c>
      <c r="R1576" s="95" t="s">
        <v>2553</v>
      </c>
      <c r="S1576" s="93">
        <v>21275</v>
      </c>
      <c r="T1576" s="93">
        <v>21275</v>
      </c>
      <c r="U1576" s="95" t="s">
        <v>31</v>
      </c>
      <c r="V1576" s="95" t="s">
        <v>2554</v>
      </c>
    </row>
    <row r="1577" spans="1:22" ht="15.75" x14ac:dyDescent="0.3">
      <c r="A1577" s="95" t="s">
        <v>370</v>
      </c>
      <c r="B1577" s="95" t="s">
        <v>2032</v>
      </c>
      <c r="C1577" s="95" t="s">
        <v>1904</v>
      </c>
      <c r="D1577" s="95" t="s">
        <v>1905</v>
      </c>
      <c r="E1577" s="95" t="s">
        <v>2033</v>
      </c>
      <c r="F1577" s="95" t="s">
        <v>2442</v>
      </c>
      <c r="G1577" s="95" t="s">
        <v>31</v>
      </c>
      <c r="H1577" s="95" t="s">
        <v>31</v>
      </c>
      <c r="I1577" s="95" t="s">
        <v>31</v>
      </c>
      <c r="J1577" s="95" t="s">
        <v>1884</v>
      </c>
      <c r="K1577" s="95" t="s">
        <v>1885</v>
      </c>
      <c r="L1577" s="96">
        <v>669136.4</v>
      </c>
      <c r="M1577" s="95" t="s">
        <v>2002</v>
      </c>
      <c r="N1577" s="95" t="s">
        <v>31</v>
      </c>
      <c r="O1577" s="95" t="s">
        <v>31</v>
      </c>
      <c r="P1577" s="95" t="s">
        <v>2445</v>
      </c>
      <c r="Q1577" s="95" t="s">
        <v>31</v>
      </c>
      <c r="R1577" s="95" t="s">
        <v>2555</v>
      </c>
      <c r="S1577" s="93">
        <v>38230</v>
      </c>
      <c r="T1577" s="93">
        <v>38230</v>
      </c>
      <c r="U1577" s="95" t="s">
        <v>2556</v>
      </c>
      <c r="V1577" s="95" t="s">
        <v>31</v>
      </c>
    </row>
    <row r="1578" spans="1:22" ht="15.75" x14ac:dyDescent="0.3">
      <c r="A1578" s="95" t="s">
        <v>370</v>
      </c>
      <c r="B1578" s="95" t="s">
        <v>2032</v>
      </c>
      <c r="C1578" s="95" t="s">
        <v>1904</v>
      </c>
      <c r="D1578" s="95" t="s">
        <v>1905</v>
      </c>
      <c r="E1578" s="95" t="s">
        <v>2033</v>
      </c>
      <c r="F1578" s="95" t="s">
        <v>2442</v>
      </c>
      <c r="G1578" s="95" t="s">
        <v>31</v>
      </c>
      <c r="H1578" s="95" t="s">
        <v>31</v>
      </c>
      <c r="I1578" s="95" t="s">
        <v>31</v>
      </c>
      <c r="J1578" s="95" t="s">
        <v>1884</v>
      </c>
      <c r="K1578" s="95" t="s">
        <v>1885</v>
      </c>
      <c r="L1578" s="96">
        <v>3886.91</v>
      </c>
      <c r="M1578" s="95" t="s">
        <v>2002</v>
      </c>
      <c r="N1578" s="95" t="s">
        <v>31</v>
      </c>
      <c r="O1578" s="95" t="s">
        <v>31</v>
      </c>
      <c r="P1578" s="95" t="s">
        <v>2445</v>
      </c>
      <c r="Q1578" s="95" t="s">
        <v>31</v>
      </c>
      <c r="R1578" s="95" t="s">
        <v>2555</v>
      </c>
      <c r="S1578" s="93">
        <v>38260</v>
      </c>
      <c r="T1578" s="93">
        <v>38260</v>
      </c>
      <c r="U1578" s="95" t="s">
        <v>2556</v>
      </c>
      <c r="V1578" s="95" t="s">
        <v>31</v>
      </c>
    </row>
    <row r="1579" spans="1:22" ht="15.75" x14ac:dyDescent="0.3">
      <c r="A1579" s="95" t="s">
        <v>370</v>
      </c>
      <c r="B1579" s="95" t="s">
        <v>2032</v>
      </c>
      <c r="C1579" s="95" t="s">
        <v>1904</v>
      </c>
      <c r="D1579" s="95" t="s">
        <v>1905</v>
      </c>
      <c r="E1579" s="95" t="s">
        <v>2033</v>
      </c>
      <c r="F1579" s="95" t="s">
        <v>2442</v>
      </c>
      <c r="G1579" s="95" t="s">
        <v>31</v>
      </c>
      <c r="H1579" s="95" t="s">
        <v>31</v>
      </c>
      <c r="I1579" s="95" t="s">
        <v>31</v>
      </c>
      <c r="J1579" s="95" t="s">
        <v>1884</v>
      </c>
      <c r="K1579" s="95" t="s">
        <v>1885</v>
      </c>
      <c r="L1579" s="96">
        <v>21032.09</v>
      </c>
      <c r="M1579" s="95" t="s">
        <v>2002</v>
      </c>
      <c r="N1579" s="95" t="s">
        <v>31</v>
      </c>
      <c r="O1579" s="95" t="s">
        <v>31</v>
      </c>
      <c r="P1579" s="95" t="s">
        <v>2445</v>
      </c>
      <c r="Q1579" s="95" t="s">
        <v>31</v>
      </c>
      <c r="R1579" s="95" t="s">
        <v>2555</v>
      </c>
      <c r="S1579" s="93">
        <v>38291</v>
      </c>
      <c r="T1579" s="93">
        <v>38291</v>
      </c>
      <c r="U1579" s="95" t="s">
        <v>2556</v>
      </c>
      <c r="V1579" s="95" t="s">
        <v>31</v>
      </c>
    </row>
    <row r="1580" spans="1:22" ht="15.75" x14ac:dyDescent="0.3">
      <c r="A1580" s="95" t="s">
        <v>370</v>
      </c>
      <c r="B1580" s="95" t="s">
        <v>2032</v>
      </c>
      <c r="C1580" s="95" t="s">
        <v>1904</v>
      </c>
      <c r="D1580" s="95" t="s">
        <v>1905</v>
      </c>
      <c r="E1580" s="95" t="s">
        <v>2033</v>
      </c>
      <c r="F1580" s="95" t="s">
        <v>2442</v>
      </c>
      <c r="G1580" s="95" t="s">
        <v>31</v>
      </c>
      <c r="H1580" s="95" t="s">
        <v>31</v>
      </c>
      <c r="I1580" s="95" t="s">
        <v>31</v>
      </c>
      <c r="J1580" s="95" t="s">
        <v>1884</v>
      </c>
      <c r="K1580" s="95" t="s">
        <v>1885</v>
      </c>
      <c r="L1580" s="96">
        <v>7222.26</v>
      </c>
      <c r="M1580" s="95" t="s">
        <v>2002</v>
      </c>
      <c r="N1580" s="95" t="s">
        <v>31</v>
      </c>
      <c r="O1580" s="95" t="s">
        <v>31</v>
      </c>
      <c r="P1580" s="95" t="s">
        <v>2445</v>
      </c>
      <c r="Q1580" s="95" t="s">
        <v>31</v>
      </c>
      <c r="R1580" s="95" t="s">
        <v>2555</v>
      </c>
      <c r="S1580" s="93">
        <v>38321</v>
      </c>
      <c r="T1580" s="93">
        <v>38321</v>
      </c>
      <c r="U1580" s="95" t="s">
        <v>2556</v>
      </c>
      <c r="V1580" s="95" t="s">
        <v>31</v>
      </c>
    </row>
    <row r="1581" spans="1:22" ht="15.75" x14ac:dyDescent="0.3">
      <c r="A1581" s="95" t="s">
        <v>370</v>
      </c>
      <c r="B1581" s="95" t="s">
        <v>2032</v>
      </c>
      <c r="C1581" s="95" t="s">
        <v>1904</v>
      </c>
      <c r="D1581" s="95" t="s">
        <v>1905</v>
      </c>
      <c r="E1581" s="95" t="s">
        <v>2033</v>
      </c>
      <c r="F1581" s="95" t="s">
        <v>2442</v>
      </c>
      <c r="G1581" s="95" t="s">
        <v>31</v>
      </c>
      <c r="H1581" s="95" t="s">
        <v>31</v>
      </c>
      <c r="I1581" s="95" t="s">
        <v>31</v>
      </c>
      <c r="J1581" s="95" t="s">
        <v>1884</v>
      </c>
      <c r="K1581" s="95" t="s">
        <v>1885</v>
      </c>
      <c r="L1581" s="96">
        <v>62.29</v>
      </c>
      <c r="M1581" s="95" t="s">
        <v>2002</v>
      </c>
      <c r="N1581" s="95" t="s">
        <v>31</v>
      </c>
      <c r="O1581" s="95" t="s">
        <v>31</v>
      </c>
      <c r="P1581" s="95" t="s">
        <v>2445</v>
      </c>
      <c r="Q1581" s="95" t="s">
        <v>31</v>
      </c>
      <c r="R1581" s="95" t="s">
        <v>2555</v>
      </c>
      <c r="S1581" s="93">
        <v>38352</v>
      </c>
      <c r="T1581" s="93">
        <v>38352</v>
      </c>
      <c r="U1581" s="95" t="s">
        <v>2556</v>
      </c>
      <c r="V1581" s="95" t="s">
        <v>31</v>
      </c>
    </row>
    <row r="1582" spans="1:22" ht="15.75" x14ac:dyDescent="0.3">
      <c r="A1582" s="95" t="s">
        <v>370</v>
      </c>
      <c r="B1582" s="95" t="s">
        <v>2032</v>
      </c>
      <c r="C1582" s="95" t="s">
        <v>1904</v>
      </c>
      <c r="D1582" s="95" t="s">
        <v>1905</v>
      </c>
      <c r="E1582" s="95" t="s">
        <v>2033</v>
      </c>
      <c r="F1582" s="95" t="s">
        <v>2442</v>
      </c>
      <c r="G1582" s="95" t="s">
        <v>31</v>
      </c>
      <c r="H1582" s="95" t="s">
        <v>31</v>
      </c>
      <c r="I1582" s="95" t="s">
        <v>31</v>
      </c>
      <c r="J1582" s="95" t="s">
        <v>1884</v>
      </c>
      <c r="K1582" s="95" t="s">
        <v>1885</v>
      </c>
      <c r="L1582" s="96">
        <v>420</v>
      </c>
      <c r="M1582" s="95" t="s">
        <v>2002</v>
      </c>
      <c r="N1582" s="95" t="s">
        <v>31</v>
      </c>
      <c r="O1582" s="95" t="s">
        <v>31</v>
      </c>
      <c r="P1582" s="95" t="s">
        <v>2445</v>
      </c>
      <c r="Q1582" s="95" t="s">
        <v>31</v>
      </c>
      <c r="R1582" s="95" t="s">
        <v>2555</v>
      </c>
      <c r="S1582" s="93">
        <v>38442</v>
      </c>
      <c r="T1582" s="93">
        <v>38442</v>
      </c>
      <c r="U1582" s="95" t="s">
        <v>2556</v>
      </c>
      <c r="V1582" s="95" t="s">
        <v>31</v>
      </c>
    </row>
    <row r="1583" spans="1:22" ht="15.75" x14ac:dyDescent="0.3">
      <c r="A1583" s="95" t="s">
        <v>370</v>
      </c>
      <c r="B1583" s="95" t="s">
        <v>2032</v>
      </c>
      <c r="C1583" s="95" t="s">
        <v>1904</v>
      </c>
      <c r="D1583" s="95" t="s">
        <v>1905</v>
      </c>
      <c r="E1583" s="95" t="s">
        <v>2033</v>
      </c>
      <c r="F1583" s="95" t="s">
        <v>2442</v>
      </c>
      <c r="G1583" s="95" t="s">
        <v>31</v>
      </c>
      <c r="H1583" s="95" t="s">
        <v>31</v>
      </c>
      <c r="I1583" s="95" t="s">
        <v>31</v>
      </c>
      <c r="J1583" s="95" t="s">
        <v>1884</v>
      </c>
      <c r="K1583" s="95" t="s">
        <v>1885</v>
      </c>
      <c r="L1583" s="96">
        <v>479.77</v>
      </c>
      <c r="M1583" s="95" t="s">
        <v>2002</v>
      </c>
      <c r="N1583" s="95" t="s">
        <v>31</v>
      </c>
      <c r="O1583" s="95" t="s">
        <v>31</v>
      </c>
      <c r="P1583" s="95" t="s">
        <v>2445</v>
      </c>
      <c r="Q1583" s="95" t="s">
        <v>31</v>
      </c>
      <c r="R1583" s="95" t="s">
        <v>2555</v>
      </c>
      <c r="S1583" s="93">
        <v>38533</v>
      </c>
      <c r="T1583" s="93">
        <v>38533</v>
      </c>
      <c r="U1583" s="95" t="s">
        <v>2556</v>
      </c>
      <c r="V1583" s="95" t="s">
        <v>31</v>
      </c>
    </row>
    <row r="1584" spans="1:22" ht="15.75" x14ac:dyDescent="0.3">
      <c r="A1584" s="95" t="s">
        <v>370</v>
      </c>
      <c r="B1584" s="95" t="s">
        <v>2032</v>
      </c>
      <c r="C1584" s="95" t="s">
        <v>1904</v>
      </c>
      <c r="D1584" s="95" t="s">
        <v>1905</v>
      </c>
      <c r="E1584" s="95" t="s">
        <v>2033</v>
      </c>
      <c r="F1584" s="95" t="s">
        <v>2442</v>
      </c>
      <c r="G1584" s="95" t="s">
        <v>31</v>
      </c>
      <c r="H1584" s="95" t="s">
        <v>31</v>
      </c>
      <c r="I1584" s="95" t="s">
        <v>31</v>
      </c>
      <c r="J1584" s="95" t="s">
        <v>1884</v>
      </c>
      <c r="K1584" s="95" t="s">
        <v>1885</v>
      </c>
      <c r="L1584" s="96">
        <v>185.75</v>
      </c>
      <c r="M1584" s="95" t="s">
        <v>2002</v>
      </c>
      <c r="N1584" s="95" t="s">
        <v>31</v>
      </c>
      <c r="O1584" s="95" t="s">
        <v>31</v>
      </c>
      <c r="P1584" s="95" t="s">
        <v>2445</v>
      </c>
      <c r="Q1584" s="95" t="s">
        <v>31</v>
      </c>
      <c r="R1584" s="95" t="s">
        <v>2555</v>
      </c>
      <c r="S1584" s="93">
        <v>38656</v>
      </c>
      <c r="T1584" s="93">
        <v>38533</v>
      </c>
      <c r="U1584" s="95" t="s">
        <v>2556</v>
      </c>
      <c r="V1584" s="95" t="s">
        <v>31</v>
      </c>
    </row>
    <row r="1585" spans="1:22" ht="15.75" x14ac:dyDescent="0.3">
      <c r="A1585" s="95" t="s">
        <v>370</v>
      </c>
      <c r="B1585" s="95" t="s">
        <v>2032</v>
      </c>
      <c r="C1585" s="95" t="s">
        <v>1904</v>
      </c>
      <c r="D1585" s="95" t="s">
        <v>1905</v>
      </c>
      <c r="E1585" s="95" t="s">
        <v>2033</v>
      </c>
      <c r="F1585" s="95" t="s">
        <v>2442</v>
      </c>
      <c r="G1585" s="95" t="s">
        <v>31</v>
      </c>
      <c r="H1585" s="95" t="s">
        <v>31</v>
      </c>
      <c r="I1585" s="95" t="s">
        <v>31</v>
      </c>
      <c r="J1585" s="95" t="s">
        <v>1884</v>
      </c>
      <c r="K1585" s="95" t="s">
        <v>1885</v>
      </c>
      <c r="L1585" s="96">
        <v>4139.0600000000004</v>
      </c>
      <c r="M1585" s="95" t="s">
        <v>2002</v>
      </c>
      <c r="N1585" s="95" t="s">
        <v>2448</v>
      </c>
      <c r="O1585" s="95" t="s">
        <v>31</v>
      </c>
      <c r="P1585" s="95" t="s">
        <v>2445</v>
      </c>
      <c r="Q1585" s="95" t="s">
        <v>2449</v>
      </c>
      <c r="R1585" s="95" t="s">
        <v>2557</v>
      </c>
      <c r="S1585" s="93">
        <v>37680</v>
      </c>
      <c r="T1585" s="93">
        <v>37680</v>
      </c>
      <c r="U1585" s="95" t="s">
        <v>2558</v>
      </c>
      <c r="V1585" s="95" t="s">
        <v>31</v>
      </c>
    </row>
    <row r="1586" spans="1:22" ht="15.75" x14ac:dyDescent="0.3">
      <c r="A1586" s="95" t="s">
        <v>370</v>
      </c>
      <c r="B1586" s="95" t="s">
        <v>2032</v>
      </c>
      <c r="C1586" s="95" t="s">
        <v>1904</v>
      </c>
      <c r="D1586" s="95" t="s">
        <v>1905</v>
      </c>
      <c r="E1586" s="95" t="s">
        <v>2033</v>
      </c>
      <c r="F1586" s="95" t="s">
        <v>2442</v>
      </c>
      <c r="G1586" s="95" t="s">
        <v>31</v>
      </c>
      <c r="H1586" s="95" t="s">
        <v>31</v>
      </c>
      <c r="I1586" s="95" t="s">
        <v>31</v>
      </c>
      <c r="J1586" s="95" t="s">
        <v>1884</v>
      </c>
      <c r="K1586" s="95" t="s">
        <v>1885</v>
      </c>
      <c r="L1586" s="96">
        <v>9425.9500000000007</v>
      </c>
      <c r="M1586" s="95" t="s">
        <v>2002</v>
      </c>
      <c r="N1586" s="95" t="s">
        <v>2448</v>
      </c>
      <c r="O1586" s="95" t="s">
        <v>31</v>
      </c>
      <c r="P1586" s="95" t="s">
        <v>2445</v>
      </c>
      <c r="Q1586" s="95" t="s">
        <v>2449</v>
      </c>
      <c r="R1586" s="95" t="s">
        <v>2559</v>
      </c>
      <c r="S1586" s="93">
        <v>37894</v>
      </c>
      <c r="T1586" s="93">
        <v>37894</v>
      </c>
      <c r="U1586" s="95" t="s">
        <v>2560</v>
      </c>
      <c r="V1586" s="95" t="s">
        <v>31</v>
      </c>
    </row>
    <row r="1587" spans="1:22" ht="15.75" x14ac:dyDescent="0.3">
      <c r="A1587" s="95" t="s">
        <v>370</v>
      </c>
      <c r="B1587" s="95" t="s">
        <v>2032</v>
      </c>
      <c r="C1587" s="95" t="s">
        <v>1904</v>
      </c>
      <c r="D1587" s="95" t="s">
        <v>1905</v>
      </c>
      <c r="E1587" s="95" t="s">
        <v>2033</v>
      </c>
      <c r="F1587" s="95" t="s">
        <v>2442</v>
      </c>
      <c r="G1587" s="95" t="s">
        <v>31</v>
      </c>
      <c r="H1587" s="95" t="s">
        <v>31</v>
      </c>
      <c r="I1587" s="95" t="s">
        <v>31</v>
      </c>
      <c r="J1587" s="95" t="s">
        <v>1884</v>
      </c>
      <c r="K1587" s="95" t="s">
        <v>1885</v>
      </c>
      <c r="L1587" s="96">
        <v>58166</v>
      </c>
      <c r="M1587" s="95" t="s">
        <v>2002</v>
      </c>
      <c r="N1587" s="95" t="s">
        <v>2448</v>
      </c>
      <c r="O1587" s="95" t="s">
        <v>2537</v>
      </c>
      <c r="P1587" s="95" t="s">
        <v>2561</v>
      </c>
      <c r="Q1587" s="95" t="s">
        <v>2562</v>
      </c>
      <c r="R1587" s="95" t="s">
        <v>2563</v>
      </c>
      <c r="S1587" s="93">
        <v>19814</v>
      </c>
      <c r="T1587" s="93">
        <v>19814</v>
      </c>
      <c r="U1587" s="95" t="s">
        <v>31</v>
      </c>
      <c r="V1587" s="95" t="s">
        <v>2529</v>
      </c>
    </row>
    <row r="1588" spans="1:22" ht="15.75" x14ac:dyDescent="0.3">
      <c r="A1588" s="95" t="s">
        <v>370</v>
      </c>
      <c r="B1588" s="95" t="s">
        <v>2032</v>
      </c>
      <c r="C1588" s="95" t="s">
        <v>1904</v>
      </c>
      <c r="D1588" s="95" t="s">
        <v>1905</v>
      </c>
      <c r="E1588" s="95" t="s">
        <v>2033</v>
      </c>
      <c r="F1588" s="95" t="s">
        <v>2442</v>
      </c>
      <c r="G1588" s="95" t="s">
        <v>31</v>
      </c>
      <c r="H1588" s="95" t="s">
        <v>31</v>
      </c>
      <c r="I1588" s="95" t="s">
        <v>31</v>
      </c>
      <c r="J1588" s="95" t="s">
        <v>1884</v>
      </c>
      <c r="K1588" s="95" t="s">
        <v>1885</v>
      </c>
      <c r="L1588" s="96">
        <v>186888</v>
      </c>
      <c r="M1588" s="95" t="s">
        <v>2002</v>
      </c>
      <c r="N1588" s="95" t="s">
        <v>2448</v>
      </c>
      <c r="O1588" s="95" t="s">
        <v>2537</v>
      </c>
      <c r="P1588" s="95" t="s">
        <v>2564</v>
      </c>
      <c r="Q1588" s="95" t="s">
        <v>2564</v>
      </c>
      <c r="R1588" s="95" t="s">
        <v>2565</v>
      </c>
      <c r="S1588" s="93">
        <v>32963</v>
      </c>
      <c r="T1588" s="93">
        <v>32963</v>
      </c>
      <c r="U1588" s="95" t="s">
        <v>31</v>
      </c>
      <c r="V1588" s="95" t="s">
        <v>2566</v>
      </c>
    </row>
    <row r="1589" spans="1:22" ht="15.75" x14ac:dyDescent="0.3">
      <c r="A1589" s="95" t="s">
        <v>370</v>
      </c>
      <c r="B1589" s="95" t="s">
        <v>2032</v>
      </c>
      <c r="C1589" s="95" t="s">
        <v>1904</v>
      </c>
      <c r="D1589" s="95" t="s">
        <v>1905</v>
      </c>
      <c r="E1589" s="95" t="s">
        <v>2033</v>
      </c>
      <c r="F1589" s="95" t="s">
        <v>2442</v>
      </c>
      <c r="G1589" s="95" t="s">
        <v>31</v>
      </c>
      <c r="H1589" s="95" t="s">
        <v>31</v>
      </c>
      <c r="I1589" s="95" t="s">
        <v>31</v>
      </c>
      <c r="J1589" s="95" t="s">
        <v>1884</v>
      </c>
      <c r="K1589" s="95" t="s">
        <v>1885</v>
      </c>
      <c r="L1589" s="96">
        <v>792</v>
      </c>
      <c r="M1589" s="95" t="s">
        <v>2002</v>
      </c>
      <c r="N1589" s="95" t="s">
        <v>2448</v>
      </c>
      <c r="O1589" s="95" t="s">
        <v>2537</v>
      </c>
      <c r="P1589" s="95" t="s">
        <v>2567</v>
      </c>
      <c r="Q1589" s="95" t="s">
        <v>2568</v>
      </c>
      <c r="R1589" s="95" t="s">
        <v>2569</v>
      </c>
      <c r="S1589" s="93">
        <v>20179</v>
      </c>
      <c r="T1589" s="93">
        <v>20179</v>
      </c>
      <c r="U1589" s="95" t="s">
        <v>31</v>
      </c>
      <c r="V1589" s="95" t="s">
        <v>2570</v>
      </c>
    </row>
    <row r="1590" spans="1:22" ht="15.75" x14ac:dyDescent="0.3">
      <c r="A1590" s="95" t="s">
        <v>370</v>
      </c>
      <c r="B1590" s="95" t="s">
        <v>2032</v>
      </c>
      <c r="C1590" s="95" t="s">
        <v>1904</v>
      </c>
      <c r="D1590" s="95" t="s">
        <v>1905</v>
      </c>
      <c r="E1590" s="95" t="s">
        <v>2033</v>
      </c>
      <c r="F1590" s="95" t="s">
        <v>2442</v>
      </c>
      <c r="G1590" s="95" t="s">
        <v>31</v>
      </c>
      <c r="H1590" s="95" t="s">
        <v>31</v>
      </c>
      <c r="I1590" s="95" t="s">
        <v>31</v>
      </c>
      <c r="J1590" s="95" t="s">
        <v>1884</v>
      </c>
      <c r="K1590" s="95" t="s">
        <v>1885</v>
      </c>
      <c r="L1590" s="96">
        <v>1427</v>
      </c>
      <c r="M1590" s="95" t="s">
        <v>2002</v>
      </c>
      <c r="N1590" s="95" t="s">
        <v>2448</v>
      </c>
      <c r="O1590" s="95" t="s">
        <v>2537</v>
      </c>
      <c r="P1590" s="95" t="s">
        <v>2571</v>
      </c>
      <c r="Q1590" s="95" t="s">
        <v>2572</v>
      </c>
      <c r="R1590" s="95" t="s">
        <v>2573</v>
      </c>
      <c r="S1590" s="93">
        <v>19814</v>
      </c>
      <c r="T1590" s="93">
        <v>19814</v>
      </c>
      <c r="U1590" s="95" t="s">
        <v>31</v>
      </c>
      <c r="V1590" s="95" t="s">
        <v>2529</v>
      </c>
    </row>
    <row r="1591" spans="1:22" ht="15.75" x14ac:dyDescent="0.3">
      <c r="A1591" s="95" t="s">
        <v>370</v>
      </c>
      <c r="B1591" s="95" t="s">
        <v>2032</v>
      </c>
      <c r="C1591" s="95" t="s">
        <v>1904</v>
      </c>
      <c r="D1591" s="95" t="s">
        <v>1905</v>
      </c>
      <c r="E1591" s="95" t="s">
        <v>2033</v>
      </c>
      <c r="F1591" s="95" t="s">
        <v>2442</v>
      </c>
      <c r="G1591" s="95" t="s">
        <v>31</v>
      </c>
      <c r="H1591" s="95" t="s">
        <v>31</v>
      </c>
      <c r="I1591" s="95" t="s">
        <v>31</v>
      </c>
      <c r="J1591" s="95" t="s">
        <v>1884</v>
      </c>
      <c r="K1591" s="95" t="s">
        <v>1885</v>
      </c>
      <c r="L1591" s="96">
        <v>400</v>
      </c>
      <c r="M1591" s="95" t="s">
        <v>2002</v>
      </c>
      <c r="N1591" s="95" t="s">
        <v>2448</v>
      </c>
      <c r="O1591" s="95" t="s">
        <v>2537</v>
      </c>
      <c r="P1591" s="95" t="s">
        <v>2574</v>
      </c>
      <c r="Q1591" s="95" t="s">
        <v>2572</v>
      </c>
      <c r="R1591" s="95" t="s">
        <v>2575</v>
      </c>
      <c r="S1591" s="93">
        <v>19814</v>
      </c>
      <c r="T1591" s="93">
        <v>19814</v>
      </c>
      <c r="U1591" s="95" t="s">
        <v>31</v>
      </c>
      <c r="V1591" s="95" t="s">
        <v>2529</v>
      </c>
    </row>
    <row r="1592" spans="1:22" ht="15.75" x14ac:dyDescent="0.3">
      <c r="A1592" s="95" t="s">
        <v>370</v>
      </c>
      <c r="B1592" s="95" t="s">
        <v>2032</v>
      </c>
      <c r="C1592" s="95" t="s">
        <v>1904</v>
      </c>
      <c r="D1592" s="95" t="s">
        <v>1905</v>
      </c>
      <c r="E1592" s="95" t="s">
        <v>2033</v>
      </c>
      <c r="F1592" s="95" t="s">
        <v>2442</v>
      </c>
      <c r="G1592" s="95" t="s">
        <v>31</v>
      </c>
      <c r="H1592" s="95" t="s">
        <v>31</v>
      </c>
      <c r="I1592" s="95" t="s">
        <v>31</v>
      </c>
      <c r="J1592" s="95" t="s">
        <v>1884</v>
      </c>
      <c r="K1592" s="95" t="s">
        <v>1885</v>
      </c>
      <c r="L1592" s="96">
        <v>926</v>
      </c>
      <c r="M1592" s="95" t="s">
        <v>2002</v>
      </c>
      <c r="N1592" s="95" t="s">
        <v>2448</v>
      </c>
      <c r="O1592" s="95" t="s">
        <v>2537</v>
      </c>
      <c r="P1592" s="95" t="s">
        <v>2576</v>
      </c>
      <c r="Q1592" s="95" t="s">
        <v>2577</v>
      </c>
      <c r="R1592" s="95" t="s">
        <v>2578</v>
      </c>
      <c r="S1592" s="93">
        <v>19814</v>
      </c>
      <c r="T1592" s="93">
        <v>19814</v>
      </c>
      <c r="U1592" s="95" t="s">
        <v>31</v>
      </c>
      <c r="V1592" s="95" t="s">
        <v>2529</v>
      </c>
    </row>
    <row r="1593" spans="1:22" ht="15.75" x14ac:dyDescent="0.3">
      <c r="A1593" s="95" t="s">
        <v>370</v>
      </c>
      <c r="B1593" s="95" t="s">
        <v>2032</v>
      </c>
      <c r="C1593" s="95" t="s">
        <v>1904</v>
      </c>
      <c r="D1593" s="95" t="s">
        <v>1905</v>
      </c>
      <c r="E1593" s="95" t="s">
        <v>2033</v>
      </c>
      <c r="F1593" s="95" t="s">
        <v>2442</v>
      </c>
      <c r="G1593" s="95" t="s">
        <v>31</v>
      </c>
      <c r="H1593" s="95" t="s">
        <v>31</v>
      </c>
      <c r="I1593" s="95" t="s">
        <v>31</v>
      </c>
      <c r="J1593" s="95" t="s">
        <v>1884</v>
      </c>
      <c r="K1593" s="95" t="s">
        <v>1885</v>
      </c>
      <c r="L1593" s="96">
        <v>597</v>
      </c>
      <c r="M1593" s="95" t="s">
        <v>2002</v>
      </c>
      <c r="N1593" s="95" t="s">
        <v>2448</v>
      </c>
      <c r="O1593" s="95" t="s">
        <v>2537</v>
      </c>
      <c r="P1593" s="95" t="s">
        <v>2579</v>
      </c>
      <c r="Q1593" s="95" t="s">
        <v>2577</v>
      </c>
      <c r="R1593" s="95" t="s">
        <v>2580</v>
      </c>
      <c r="S1593" s="93">
        <v>19814</v>
      </c>
      <c r="T1593" s="93">
        <v>19814</v>
      </c>
      <c r="U1593" s="95" t="s">
        <v>31</v>
      </c>
      <c r="V1593" s="95" t="s">
        <v>2529</v>
      </c>
    </row>
    <row r="1594" spans="1:22" ht="15.75" x14ac:dyDescent="0.3">
      <c r="A1594" s="95" t="s">
        <v>370</v>
      </c>
      <c r="B1594" s="95" t="s">
        <v>2032</v>
      </c>
      <c r="C1594" s="95" t="s">
        <v>1904</v>
      </c>
      <c r="D1594" s="95" t="s">
        <v>1905</v>
      </c>
      <c r="E1594" s="95" t="s">
        <v>2033</v>
      </c>
      <c r="F1594" s="95" t="s">
        <v>2442</v>
      </c>
      <c r="G1594" s="95" t="s">
        <v>31</v>
      </c>
      <c r="H1594" s="95" t="s">
        <v>31</v>
      </c>
      <c r="I1594" s="95" t="s">
        <v>31</v>
      </c>
      <c r="J1594" s="95" t="s">
        <v>1884</v>
      </c>
      <c r="K1594" s="95" t="s">
        <v>1885</v>
      </c>
      <c r="L1594" s="96">
        <v>113</v>
      </c>
      <c r="M1594" s="95" t="s">
        <v>2002</v>
      </c>
      <c r="N1594" s="95" t="s">
        <v>2448</v>
      </c>
      <c r="O1594" s="95" t="s">
        <v>2537</v>
      </c>
      <c r="P1594" s="95" t="s">
        <v>2581</v>
      </c>
      <c r="Q1594" s="95" t="s">
        <v>2577</v>
      </c>
      <c r="R1594" s="95" t="s">
        <v>2582</v>
      </c>
      <c r="S1594" s="93">
        <v>19814</v>
      </c>
      <c r="T1594" s="93">
        <v>19814</v>
      </c>
      <c r="U1594" s="95" t="s">
        <v>31</v>
      </c>
      <c r="V1594" s="95" t="s">
        <v>2529</v>
      </c>
    </row>
    <row r="1595" spans="1:22" ht="15.75" x14ac:dyDescent="0.3">
      <c r="A1595" s="95" t="s">
        <v>370</v>
      </c>
      <c r="B1595" s="95" t="s">
        <v>2032</v>
      </c>
      <c r="C1595" s="95" t="s">
        <v>1904</v>
      </c>
      <c r="D1595" s="95" t="s">
        <v>1905</v>
      </c>
      <c r="E1595" s="95" t="s">
        <v>2033</v>
      </c>
      <c r="F1595" s="95" t="s">
        <v>2442</v>
      </c>
      <c r="G1595" s="95" t="s">
        <v>31</v>
      </c>
      <c r="H1595" s="95" t="s">
        <v>31</v>
      </c>
      <c r="I1595" s="95" t="s">
        <v>31</v>
      </c>
      <c r="J1595" s="95" t="s">
        <v>1884</v>
      </c>
      <c r="K1595" s="95" t="s">
        <v>1885</v>
      </c>
      <c r="L1595" s="96">
        <v>256</v>
      </c>
      <c r="M1595" s="95" t="s">
        <v>2002</v>
      </c>
      <c r="N1595" s="95" t="s">
        <v>2448</v>
      </c>
      <c r="O1595" s="95" t="s">
        <v>2537</v>
      </c>
      <c r="P1595" s="95" t="s">
        <v>2583</v>
      </c>
      <c r="Q1595" s="95" t="s">
        <v>2577</v>
      </c>
      <c r="R1595" s="95" t="s">
        <v>2584</v>
      </c>
      <c r="S1595" s="93">
        <v>19814</v>
      </c>
      <c r="T1595" s="93">
        <v>19814</v>
      </c>
      <c r="U1595" s="95" t="s">
        <v>31</v>
      </c>
      <c r="V1595" s="95" t="s">
        <v>2529</v>
      </c>
    </row>
    <row r="1596" spans="1:22" ht="15.75" x14ac:dyDescent="0.3">
      <c r="A1596" s="95" t="s">
        <v>370</v>
      </c>
      <c r="B1596" s="95" t="s">
        <v>2032</v>
      </c>
      <c r="C1596" s="95" t="s">
        <v>1904</v>
      </c>
      <c r="D1596" s="95" t="s">
        <v>1905</v>
      </c>
      <c r="E1596" s="95" t="s">
        <v>2033</v>
      </c>
      <c r="F1596" s="95" t="s">
        <v>2442</v>
      </c>
      <c r="G1596" s="95" t="s">
        <v>31</v>
      </c>
      <c r="H1596" s="95" t="s">
        <v>31</v>
      </c>
      <c r="I1596" s="95" t="s">
        <v>31</v>
      </c>
      <c r="J1596" s="95" t="s">
        <v>1884</v>
      </c>
      <c r="K1596" s="95" t="s">
        <v>1885</v>
      </c>
      <c r="L1596" s="96">
        <v>302</v>
      </c>
      <c r="M1596" s="95" t="s">
        <v>2002</v>
      </c>
      <c r="N1596" s="95" t="s">
        <v>2448</v>
      </c>
      <c r="O1596" s="95" t="s">
        <v>2537</v>
      </c>
      <c r="P1596" s="95" t="s">
        <v>2585</v>
      </c>
      <c r="Q1596" s="95" t="s">
        <v>2577</v>
      </c>
      <c r="R1596" s="95" t="s">
        <v>2586</v>
      </c>
      <c r="S1596" s="93">
        <v>19814</v>
      </c>
      <c r="T1596" s="93">
        <v>19814</v>
      </c>
      <c r="U1596" s="95" t="s">
        <v>31</v>
      </c>
      <c r="V1596" s="95" t="s">
        <v>2529</v>
      </c>
    </row>
    <row r="1597" spans="1:22" ht="15.75" x14ac:dyDescent="0.3">
      <c r="A1597" s="95" t="s">
        <v>370</v>
      </c>
      <c r="B1597" s="95" t="s">
        <v>2032</v>
      </c>
      <c r="C1597" s="95" t="s">
        <v>1904</v>
      </c>
      <c r="D1597" s="95" t="s">
        <v>1905</v>
      </c>
      <c r="E1597" s="95" t="s">
        <v>2033</v>
      </c>
      <c r="F1597" s="95" t="s">
        <v>2442</v>
      </c>
      <c r="G1597" s="95" t="s">
        <v>31</v>
      </c>
      <c r="H1597" s="95" t="s">
        <v>31</v>
      </c>
      <c r="I1597" s="95" t="s">
        <v>31</v>
      </c>
      <c r="J1597" s="95" t="s">
        <v>1884</v>
      </c>
      <c r="K1597" s="95" t="s">
        <v>1885</v>
      </c>
      <c r="L1597" s="96">
        <v>121</v>
      </c>
      <c r="M1597" s="95" t="s">
        <v>2002</v>
      </c>
      <c r="N1597" s="95" t="s">
        <v>2448</v>
      </c>
      <c r="O1597" s="95" t="s">
        <v>2537</v>
      </c>
      <c r="P1597" s="95" t="s">
        <v>2587</v>
      </c>
      <c r="Q1597" s="95" t="s">
        <v>2577</v>
      </c>
      <c r="R1597" s="95" t="s">
        <v>2588</v>
      </c>
      <c r="S1597" s="93">
        <v>19814</v>
      </c>
      <c r="T1597" s="93">
        <v>19814</v>
      </c>
      <c r="U1597" s="95" t="s">
        <v>31</v>
      </c>
      <c r="V1597" s="95" t="s">
        <v>2529</v>
      </c>
    </row>
    <row r="1598" spans="1:22" ht="15.75" x14ac:dyDescent="0.3">
      <c r="A1598" s="95" t="s">
        <v>370</v>
      </c>
      <c r="B1598" s="95" t="s">
        <v>2032</v>
      </c>
      <c r="C1598" s="95" t="s">
        <v>1904</v>
      </c>
      <c r="D1598" s="95" t="s">
        <v>1905</v>
      </c>
      <c r="E1598" s="95" t="s">
        <v>2033</v>
      </c>
      <c r="F1598" s="95" t="s">
        <v>2442</v>
      </c>
      <c r="G1598" s="95" t="s">
        <v>31</v>
      </c>
      <c r="H1598" s="95" t="s">
        <v>31</v>
      </c>
      <c r="I1598" s="95" t="s">
        <v>31</v>
      </c>
      <c r="J1598" s="95" t="s">
        <v>1884</v>
      </c>
      <c r="K1598" s="95" t="s">
        <v>1885</v>
      </c>
      <c r="L1598" s="96">
        <v>4985</v>
      </c>
      <c r="M1598" s="95" t="s">
        <v>2002</v>
      </c>
      <c r="N1598" s="95" t="s">
        <v>2448</v>
      </c>
      <c r="O1598" s="95" t="s">
        <v>2537</v>
      </c>
      <c r="P1598" s="95" t="s">
        <v>2589</v>
      </c>
      <c r="Q1598" s="95" t="s">
        <v>2577</v>
      </c>
      <c r="R1598" s="95" t="s">
        <v>2590</v>
      </c>
      <c r="S1598" s="93">
        <v>19814</v>
      </c>
      <c r="T1598" s="93">
        <v>19814</v>
      </c>
      <c r="U1598" s="95" t="s">
        <v>31</v>
      </c>
      <c r="V1598" s="95" t="s">
        <v>2529</v>
      </c>
    </row>
    <row r="1599" spans="1:22" ht="15.75" x14ac:dyDescent="0.3">
      <c r="A1599" s="95" t="s">
        <v>370</v>
      </c>
      <c r="B1599" s="95" t="s">
        <v>2032</v>
      </c>
      <c r="C1599" s="95" t="s">
        <v>1904</v>
      </c>
      <c r="D1599" s="95" t="s">
        <v>1905</v>
      </c>
      <c r="E1599" s="95" t="s">
        <v>2033</v>
      </c>
      <c r="F1599" s="95" t="s">
        <v>2442</v>
      </c>
      <c r="G1599" s="95" t="s">
        <v>31</v>
      </c>
      <c r="H1599" s="95" t="s">
        <v>31</v>
      </c>
      <c r="I1599" s="95" t="s">
        <v>31</v>
      </c>
      <c r="J1599" s="95" t="s">
        <v>1884</v>
      </c>
      <c r="K1599" s="95" t="s">
        <v>1885</v>
      </c>
      <c r="L1599" s="96">
        <v>521</v>
      </c>
      <c r="M1599" s="95" t="s">
        <v>2002</v>
      </c>
      <c r="N1599" s="95" t="s">
        <v>2448</v>
      </c>
      <c r="O1599" s="95" t="s">
        <v>2537</v>
      </c>
      <c r="P1599" s="95" t="s">
        <v>2591</v>
      </c>
      <c r="Q1599" s="95" t="s">
        <v>2577</v>
      </c>
      <c r="R1599" s="95" t="s">
        <v>2592</v>
      </c>
      <c r="S1599" s="93">
        <v>19814</v>
      </c>
      <c r="T1599" s="93">
        <v>19814</v>
      </c>
      <c r="U1599" s="95" t="s">
        <v>31</v>
      </c>
      <c r="V1599" s="95" t="s">
        <v>2529</v>
      </c>
    </row>
    <row r="1600" spans="1:22" ht="15.75" x14ac:dyDescent="0.3">
      <c r="A1600" s="95" t="s">
        <v>370</v>
      </c>
      <c r="B1600" s="95" t="s">
        <v>2032</v>
      </c>
      <c r="C1600" s="95" t="s">
        <v>1904</v>
      </c>
      <c r="D1600" s="95" t="s">
        <v>1905</v>
      </c>
      <c r="E1600" s="95" t="s">
        <v>2033</v>
      </c>
      <c r="F1600" s="95" t="s">
        <v>2442</v>
      </c>
      <c r="G1600" s="95" t="s">
        <v>31</v>
      </c>
      <c r="H1600" s="95" t="s">
        <v>31</v>
      </c>
      <c r="I1600" s="95" t="s">
        <v>31</v>
      </c>
      <c r="J1600" s="95" t="s">
        <v>1884</v>
      </c>
      <c r="K1600" s="95" t="s">
        <v>1885</v>
      </c>
      <c r="L1600" s="96">
        <v>6400</v>
      </c>
      <c r="M1600" s="95" t="s">
        <v>2002</v>
      </c>
      <c r="N1600" s="95" t="s">
        <v>2448</v>
      </c>
      <c r="O1600" s="95" t="s">
        <v>2537</v>
      </c>
      <c r="P1600" s="95" t="s">
        <v>2593</v>
      </c>
      <c r="Q1600" s="95" t="s">
        <v>2594</v>
      </c>
      <c r="R1600" s="95" t="s">
        <v>2595</v>
      </c>
      <c r="S1600" s="93">
        <v>28945</v>
      </c>
      <c r="T1600" s="93">
        <v>28945</v>
      </c>
      <c r="U1600" s="95" t="s">
        <v>31</v>
      </c>
      <c r="V1600" s="95" t="s">
        <v>2596</v>
      </c>
    </row>
    <row r="1601" spans="1:22" ht="15.75" x14ac:dyDescent="0.3">
      <c r="A1601" s="95" t="s">
        <v>370</v>
      </c>
      <c r="B1601" s="95" t="s">
        <v>2032</v>
      </c>
      <c r="C1601" s="95" t="s">
        <v>1904</v>
      </c>
      <c r="D1601" s="95" t="s">
        <v>1905</v>
      </c>
      <c r="E1601" s="95" t="s">
        <v>2033</v>
      </c>
      <c r="F1601" s="95" t="s">
        <v>2442</v>
      </c>
      <c r="G1601" s="95" t="s">
        <v>31</v>
      </c>
      <c r="H1601" s="95" t="s">
        <v>31</v>
      </c>
      <c r="I1601" s="95" t="s">
        <v>31</v>
      </c>
      <c r="J1601" s="95" t="s">
        <v>1884</v>
      </c>
      <c r="K1601" s="95" t="s">
        <v>1885</v>
      </c>
      <c r="L1601" s="96">
        <v>2339</v>
      </c>
      <c r="M1601" s="95" t="s">
        <v>2002</v>
      </c>
      <c r="N1601" s="95" t="s">
        <v>2448</v>
      </c>
      <c r="O1601" s="95" t="s">
        <v>2537</v>
      </c>
      <c r="P1601" s="95" t="s">
        <v>2597</v>
      </c>
      <c r="Q1601" s="95" t="s">
        <v>2598</v>
      </c>
      <c r="R1601" s="95" t="s">
        <v>2599</v>
      </c>
      <c r="S1601" s="93">
        <v>19814</v>
      </c>
      <c r="T1601" s="93">
        <v>19814</v>
      </c>
      <c r="U1601" s="95" t="s">
        <v>31</v>
      </c>
      <c r="V1601" s="95" t="s">
        <v>2529</v>
      </c>
    </row>
    <row r="1602" spans="1:22" ht="15.75" x14ac:dyDescent="0.3">
      <c r="A1602" s="95" t="s">
        <v>370</v>
      </c>
      <c r="B1602" s="95" t="s">
        <v>2032</v>
      </c>
      <c r="C1602" s="95" t="s">
        <v>1904</v>
      </c>
      <c r="D1602" s="95" t="s">
        <v>1905</v>
      </c>
      <c r="E1602" s="95" t="s">
        <v>2033</v>
      </c>
      <c r="F1602" s="95" t="s">
        <v>2442</v>
      </c>
      <c r="G1602" s="95" t="s">
        <v>31</v>
      </c>
      <c r="H1602" s="95" t="s">
        <v>31</v>
      </c>
      <c r="I1602" s="95" t="s">
        <v>31</v>
      </c>
      <c r="J1602" s="95" t="s">
        <v>1884</v>
      </c>
      <c r="K1602" s="95" t="s">
        <v>1885</v>
      </c>
      <c r="L1602" s="96">
        <v>242</v>
      </c>
      <c r="M1602" s="95" t="s">
        <v>2002</v>
      </c>
      <c r="N1602" s="95" t="s">
        <v>2448</v>
      </c>
      <c r="O1602" s="95" t="s">
        <v>2537</v>
      </c>
      <c r="P1602" s="95" t="s">
        <v>2600</v>
      </c>
      <c r="Q1602" s="95" t="s">
        <v>2600</v>
      </c>
      <c r="R1602" s="95" t="s">
        <v>2601</v>
      </c>
      <c r="S1602" s="93">
        <v>19814</v>
      </c>
      <c r="T1602" s="93">
        <v>19814</v>
      </c>
      <c r="U1602" s="95" t="s">
        <v>31</v>
      </c>
      <c r="V1602" s="95" t="s">
        <v>2529</v>
      </c>
    </row>
    <row r="1603" spans="1:22" ht="15.75" x14ac:dyDescent="0.3">
      <c r="A1603" s="95" t="s">
        <v>370</v>
      </c>
      <c r="B1603" s="95" t="s">
        <v>2032</v>
      </c>
      <c r="C1603" s="95" t="s">
        <v>1904</v>
      </c>
      <c r="D1603" s="95" t="s">
        <v>1905</v>
      </c>
      <c r="E1603" s="95" t="s">
        <v>2033</v>
      </c>
      <c r="F1603" s="95" t="s">
        <v>2442</v>
      </c>
      <c r="G1603" s="95" t="s">
        <v>31</v>
      </c>
      <c r="H1603" s="95" t="s">
        <v>31</v>
      </c>
      <c r="I1603" s="95" t="s">
        <v>31</v>
      </c>
      <c r="J1603" s="95" t="s">
        <v>1884</v>
      </c>
      <c r="K1603" s="95" t="s">
        <v>1885</v>
      </c>
      <c r="L1603" s="96">
        <v>833</v>
      </c>
      <c r="M1603" s="95" t="s">
        <v>2002</v>
      </c>
      <c r="N1603" s="95" t="s">
        <v>2448</v>
      </c>
      <c r="O1603" s="95" t="s">
        <v>2537</v>
      </c>
      <c r="P1603" s="95" t="s">
        <v>2602</v>
      </c>
      <c r="Q1603" s="95" t="s">
        <v>2603</v>
      </c>
      <c r="R1603" s="95" t="s">
        <v>2604</v>
      </c>
      <c r="S1603" s="93">
        <v>19814</v>
      </c>
      <c r="T1603" s="93">
        <v>19814</v>
      </c>
      <c r="U1603" s="95" t="s">
        <v>31</v>
      </c>
      <c r="V1603" s="95" t="s">
        <v>2529</v>
      </c>
    </row>
    <row r="1604" spans="1:22" ht="15.75" x14ac:dyDescent="0.3">
      <c r="A1604" s="95" t="s">
        <v>370</v>
      </c>
      <c r="B1604" s="95" t="s">
        <v>2032</v>
      </c>
      <c r="C1604" s="95" t="s">
        <v>1904</v>
      </c>
      <c r="D1604" s="95" t="s">
        <v>1905</v>
      </c>
      <c r="E1604" s="95" t="s">
        <v>2033</v>
      </c>
      <c r="F1604" s="95" t="s">
        <v>2442</v>
      </c>
      <c r="G1604" s="95" t="s">
        <v>31</v>
      </c>
      <c r="H1604" s="95" t="s">
        <v>31</v>
      </c>
      <c r="I1604" s="95" t="s">
        <v>31</v>
      </c>
      <c r="J1604" s="95" t="s">
        <v>1884</v>
      </c>
      <c r="K1604" s="95" t="s">
        <v>1885</v>
      </c>
      <c r="L1604" s="96">
        <v>4768</v>
      </c>
      <c r="M1604" s="95" t="s">
        <v>2002</v>
      </c>
      <c r="N1604" s="95" t="s">
        <v>2448</v>
      </c>
      <c r="O1604" s="95" t="s">
        <v>2537</v>
      </c>
      <c r="P1604" s="95" t="s">
        <v>2605</v>
      </c>
      <c r="Q1604" s="95" t="s">
        <v>2606</v>
      </c>
      <c r="R1604" s="95" t="s">
        <v>2607</v>
      </c>
      <c r="S1604" s="93">
        <v>19814</v>
      </c>
      <c r="T1604" s="93">
        <v>19814</v>
      </c>
      <c r="U1604" s="95" t="s">
        <v>31</v>
      </c>
      <c r="V1604" s="95" t="s">
        <v>2529</v>
      </c>
    </row>
    <row r="1605" spans="1:22" ht="15.75" x14ac:dyDescent="0.3">
      <c r="A1605" s="95" t="s">
        <v>370</v>
      </c>
      <c r="B1605" s="95" t="s">
        <v>2032</v>
      </c>
      <c r="C1605" s="95" t="s">
        <v>1904</v>
      </c>
      <c r="D1605" s="95" t="s">
        <v>1905</v>
      </c>
      <c r="E1605" s="95" t="s">
        <v>2033</v>
      </c>
      <c r="F1605" s="95" t="s">
        <v>2442</v>
      </c>
      <c r="G1605" s="95" t="s">
        <v>31</v>
      </c>
      <c r="H1605" s="95" t="s">
        <v>31</v>
      </c>
      <c r="I1605" s="95" t="s">
        <v>31</v>
      </c>
      <c r="J1605" s="95" t="s">
        <v>1884</v>
      </c>
      <c r="K1605" s="95" t="s">
        <v>1885</v>
      </c>
      <c r="L1605" s="96">
        <v>540</v>
      </c>
      <c r="M1605" s="95" t="s">
        <v>2002</v>
      </c>
      <c r="N1605" s="95" t="s">
        <v>2448</v>
      </c>
      <c r="O1605" s="95" t="s">
        <v>2537</v>
      </c>
      <c r="P1605" s="95" t="s">
        <v>2608</v>
      </c>
      <c r="Q1605" s="95" t="s">
        <v>2609</v>
      </c>
      <c r="R1605" s="95" t="s">
        <v>2610</v>
      </c>
      <c r="S1605" s="93">
        <v>19814</v>
      </c>
      <c r="T1605" s="93">
        <v>19814</v>
      </c>
      <c r="U1605" s="95" t="s">
        <v>31</v>
      </c>
      <c r="V1605" s="95" t="s">
        <v>2529</v>
      </c>
    </row>
    <row r="1606" spans="1:22" ht="15.75" x14ac:dyDescent="0.3">
      <c r="A1606" s="95" t="s">
        <v>370</v>
      </c>
      <c r="B1606" s="95" t="s">
        <v>2032</v>
      </c>
      <c r="C1606" s="95" t="s">
        <v>1904</v>
      </c>
      <c r="D1606" s="95" t="s">
        <v>1905</v>
      </c>
      <c r="E1606" s="95" t="s">
        <v>2033</v>
      </c>
      <c r="F1606" s="95" t="s">
        <v>2442</v>
      </c>
      <c r="G1606" s="95" t="s">
        <v>31</v>
      </c>
      <c r="H1606" s="95" t="s">
        <v>31</v>
      </c>
      <c r="I1606" s="95" t="s">
        <v>31</v>
      </c>
      <c r="J1606" s="95" t="s">
        <v>1884</v>
      </c>
      <c r="K1606" s="95" t="s">
        <v>1885</v>
      </c>
      <c r="L1606" s="96">
        <v>199</v>
      </c>
      <c r="M1606" s="95" t="s">
        <v>2002</v>
      </c>
      <c r="N1606" s="95" t="s">
        <v>2448</v>
      </c>
      <c r="O1606" s="95" t="s">
        <v>2537</v>
      </c>
      <c r="P1606" s="95" t="s">
        <v>2611</v>
      </c>
      <c r="Q1606" s="95" t="s">
        <v>2611</v>
      </c>
      <c r="R1606" s="95" t="s">
        <v>2612</v>
      </c>
      <c r="S1606" s="93">
        <v>19814</v>
      </c>
      <c r="T1606" s="93">
        <v>19814</v>
      </c>
      <c r="U1606" s="95" t="s">
        <v>31</v>
      </c>
      <c r="V1606" s="95" t="s">
        <v>2529</v>
      </c>
    </row>
    <row r="1607" spans="1:22" ht="15.75" x14ac:dyDescent="0.3">
      <c r="A1607" s="95" t="s">
        <v>370</v>
      </c>
      <c r="B1607" s="95" t="s">
        <v>2032</v>
      </c>
      <c r="C1607" s="95" t="s">
        <v>1904</v>
      </c>
      <c r="D1607" s="95" t="s">
        <v>1905</v>
      </c>
      <c r="E1607" s="95" t="s">
        <v>2033</v>
      </c>
      <c r="F1607" s="95" t="s">
        <v>2442</v>
      </c>
      <c r="G1607" s="95" t="s">
        <v>31</v>
      </c>
      <c r="H1607" s="95" t="s">
        <v>31</v>
      </c>
      <c r="I1607" s="95" t="s">
        <v>31</v>
      </c>
      <c r="J1607" s="95" t="s">
        <v>1884</v>
      </c>
      <c r="K1607" s="95" t="s">
        <v>1885</v>
      </c>
      <c r="L1607" s="96">
        <v>4386</v>
      </c>
      <c r="M1607" s="95" t="s">
        <v>2002</v>
      </c>
      <c r="N1607" s="95" t="s">
        <v>2448</v>
      </c>
      <c r="O1607" s="95" t="s">
        <v>2537</v>
      </c>
      <c r="P1607" s="95" t="s">
        <v>2613</v>
      </c>
      <c r="Q1607" s="95" t="s">
        <v>2614</v>
      </c>
      <c r="R1607" s="95" t="s">
        <v>2615</v>
      </c>
      <c r="S1607" s="93">
        <v>19814</v>
      </c>
      <c r="T1607" s="93">
        <v>19814</v>
      </c>
      <c r="U1607" s="95" t="s">
        <v>31</v>
      </c>
      <c r="V1607" s="95" t="s">
        <v>2529</v>
      </c>
    </row>
    <row r="1608" spans="1:22" ht="15.75" x14ac:dyDescent="0.3">
      <c r="A1608" s="95" t="s">
        <v>370</v>
      </c>
      <c r="B1608" s="95" t="s">
        <v>2032</v>
      </c>
      <c r="C1608" s="95" t="s">
        <v>1904</v>
      </c>
      <c r="D1608" s="95" t="s">
        <v>1905</v>
      </c>
      <c r="E1608" s="95" t="s">
        <v>2033</v>
      </c>
      <c r="F1608" s="95" t="s">
        <v>2442</v>
      </c>
      <c r="G1608" s="95" t="s">
        <v>31</v>
      </c>
      <c r="H1608" s="95" t="s">
        <v>31</v>
      </c>
      <c r="I1608" s="95" t="s">
        <v>31</v>
      </c>
      <c r="J1608" s="95" t="s">
        <v>1884</v>
      </c>
      <c r="K1608" s="95" t="s">
        <v>1885</v>
      </c>
      <c r="L1608" s="96">
        <v>3041</v>
      </c>
      <c r="M1608" s="95" t="s">
        <v>2002</v>
      </c>
      <c r="N1608" s="95" t="s">
        <v>2448</v>
      </c>
      <c r="O1608" s="95" t="s">
        <v>2537</v>
      </c>
      <c r="P1608" s="95" t="s">
        <v>2616</v>
      </c>
      <c r="Q1608" s="95" t="s">
        <v>2614</v>
      </c>
      <c r="R1608" s="95" t="s">
        <v>2617</v>
      </c>
      <c r="S1608" s="93">
        <v>19814</v>
      </c>
      <c r="T1608" s="93">
        <v>19814</v>
      </c>
      <c r="U1608" s="95" t="s">
        <v>31</v>
      </c>
      <c r="V1608" s="95" t="s">
        <v>2529</v>
      </c>
    </row>
    <row r="1609" spans="1:22" ht="15.75" x14ac:dyDescent="0.3">
      <c r="A1609" s="95" t="s">
        <v>370</v>
      </c>
      <c r="B1609" s="95" t="s">
        <v>2032</v>
      </c>
      <c r="C1609" s="95" t="s">
        <v>1904</v>
      </c>
      <c r="D1609" s="95" t="s">
        <v>1905</v>
      </c>
      <c r="E1609" s="95" t="s">
        <v>2033</v>
      </c>
      <c r="F1609" s="95" t="s">
        <v>2442</v>
      </c>
      <c r="G1609" s="95" t="s">
        <v>31</v>
      </c>
      <c r="H1609" s="95" t="s">
        <v>31</v>
      </c>
      <c r="I1609" s="95" t="s">
        <v>31</v>
      </c>
      <c r="J1609" s="95" t="s">
        <v>1884</v>
      </c>
      <c r="K1609" s="95" t="s">
        <v>1885</v>
      </c>
      <c r="L1609" s="96">
        <v>659</v>
      </c>
      <c r="M1609" s="95" t="s">
        <v>2002</v>
      </c>
      <c r="N1609" s="95" t="s">
        <v>2448</v>
      </c>
      <c r="O1609" s="95" t="s">
        <v>2537</v>
      </c>
      <c r="P1609" s="95" t="s">
        <v>2618</v>
      </c>
      <c r="Q1609" s="95" t="s">
        <v>2618</v>
      </c>
      <c r="R1609" s="95" t="s">
        <v>2619</v>
      </c>
      <c r="S1609" s="93">
        <v>19814</v>
      </c>
      <c r="T1609" s="93">
        <v>19814</v>
      </c>
      <c r="U1609" s="95" t="s">
        <v>31</v>
      </c>
      <c r="V1609" s="95" t="s">
        <v>2529</v>
      </c>
    </row>
    <row r="1610" spans="1:22" ht="15.75" x14ac:dyDescent="0.3">
      <c r="A1610" s="95" t="s">
        <v>370</v>
      </c>
      <c r="B1610" s="95" t="s">
        <v>2032</v>
      </c>
      <c r="C1610" s="95" t="s">
        <v>1904</v>
      </c>
      <c r="D1610" s="95" t="s">
        <v>1905</v>
      </c>
      <c r="E1610" s="95" t="s">
        <v>2033</v>
      </c>
      <c r="F1610" s="95" t="s">
        <v>2442</v>
      </c>
      <c r="G1610" s="95" t="s">
        <v>31</v>
      </c>
      <c r="H1610" s="95" t="s">
        <v>31</v>
      </c>
      <c r="I1610" s="95" t="s">
        <v>31</v>
      </c>
      <c r="J1610" s="95" t="s">
        <v>1884</v>
      </c>
      <c r="K1610" s="95" t="s">
        <v>1885</v>
      </c>
      <c r="L1610" s="96">
        <v>21512</v>
      </c>
      <c r="M1610" s="95" t="s">
        <v>2002</v>
      </c>
      <c r="N1610" s="95" t="s">
        <v>2448</v>
      </c>
      <c r="O1610" s="95" t="s">
        <v>2537</v>
      </c>
      <c r="P1610" s="95" t="s">
        <v>2620</v>
      </c>
      <c r="Q1610" s="95" t="s">
        <v>2621</v>
      </c>
      <c r="R1610" s="95" t="s">
        <v>2622</v>
      </c>
      <c r="S1610" s="93">
        <v>19814</v>
      </c>
      <c r="T1610" s="93">
        <v>19814</v>
      </c>
      <c r="U1610" s="95" t="s">
        <v>31</v>
      </c>
      <c r="V1610" s="95" t="s">
        <v>2529</v>
      </c>
    </row>
    <row r="1611" spans="1:22" ht="15.75" x14ac:dyDescent="0.3">
      <c r="A1611" s="95" t="s">
        <v>370</v>
      </c>
      <c r="B1611" s="95" t="s">
        <v>2032</v>
      </c>
      <c r="C1611" s="95" t="s">
        <v>1904</v>
      </c>
      <c r="D1611" s="95" t="s">
        <v>1905</v>
      </c>
      <c r="E1611" s="95" t="s">
        <v>2033</v>
      </c>
      <c r="F1611" s="95" t="s">
        <v>2442</v>
      </c>
      <c r="G1611" s="95" t="s">
        <v>31</v>
      </c>
      <c r="H1611" s="95" t="s">
        <v>31</v>
      </c>
      <c r="I1611" s="95" t="s">
        <v>31</v>
      </c>
      <c r="J1611" s="95" t="s">
        <v>1884</v>
      </c>
      <c r="K1611" s="95" t="s">
        <v>1885</v>
      </c>
      <c r="L1611" s="96">
        <v>2460</v>
      </c>
      <c r="M1611" s="95" t="s">
        <v>2002</v>
      </c>
      <c r="N1611" s="95" t="s">
        <v>2448</v>
      </c>
      <c r="O1611" s="95" t="s">
        <v>2537</v>
      </c>
      <c r="P1611" s="95" t="s">
        <v>2623</v>
      </c>
      <c r="Q1611" s="95" t="s">
        <v>2624</v>
      </c>
      <c r="R1611" s="95" t="s">
        <v>2625</v>
      </c>
      <c r="S1611" s="93">
        <v>19814</v>
      </c>
      <c r="T1611" s="93">
        <v>19814</v>
      </c>
      <c r="U1611" s="95" t="s">
        <v>31</v>
      </c>
      <c r="V1611" s="95" t="s">
        <v>2529</v>
      </c>
    </row>
    <row r="1612" spans="1:22" ht="15.75" x14ac:dyDescent="0.3">
      <c r="A1612" s="95" t="s">
        <v>370</v>
      </c>
      <c r="B1612" s="95" t="s">
        <v>2032</v>
      </c>
      <c r="C1612" s="95" t="s">
        <v>1904</v>
      </c>
      <c r="D1612" s="95" t="s">
        <v>1905</v>
      </c>
      <c r="E1612" s="95" t="s">
        <v>2033</v>
      </c>
      <c r="F1612" s="95" t="s">
        <v>2442</v>
      </c>
      <c r="G1612" s="95" t="s">
        <v>31</v>
      </c>
      <c r="H1612" s="95" t="s">
        <v>31</v>
      </c>
      <c r="I1612" s="95" t="s">
        <v>31</v>
      </c>
      <c r="J1612" s="95" t="s">
        <v>1884</v>
      </c>
      <c r="K1612" s="95" t="s">
        <v>1885</v>
      </c>
      <c r="L1612" s="96">
        <v>267</v>
      </c>
      <c r="M1612" s="95" t="s">
        <v>2002</v>
      </c>
      <c r="N1612" s="95" t="s">
        <v>2448</v>
      </c>
      <c r="O1612" s="95" t="s">
        <v>2537</v>
      </c>
      <c r="P1612" s="95" t="s">
        <v>2626</v>
      </c>
      <c r="Q1612" s="95" t="s">
        <v>2626</v>
      </c>
      <c r="R1612" s="95" t="s">
        <v>2627</v>
      </c>
      <c r="S1612" s="93">
        <v>19814</v>
      </c>
      <c r="T1612" s="93">
        <v>19814</v>
      </c>
      <c r="U1612" s="95" t="s">
        <v>31</v>
      </c>
      <c r="V1612" s="95" t="s">
        <v>2529</v>
      </c>
    </row>
    <row r="1613" spans="1:22" ht="15.75" x14ac:dyDescent="0.3">
      <c r="A1613" s="95" t="s">
        <v>370</v>
      </c>
      <c r="B1613" s="95" t="s">
        <v>2032</v>
      </c>
      <c r="C1613" s="95" t="s">
        <v>1904</v>
      </c>
      <c r="D1613" s="95" t="s">
        <v>1905</v>
      </c>
      <c r="E1613" s="95" t="s">
        <v>2033</v>
      </c>
      <c r="F1613" s="95" t="s">
        <v>2442</v>
      </c>
      <c r="G1613" s="95" t="s">
        <v>31</v>
      </c>
      <c r="H1613" s="95" t="s">
        <v>31</v>
      </c>
      <c r="I1613" s="95" t="s">
        <v>31</v>
      </c>
      <c r="J1613" s="95" t="s">
        <v>1884</v>
      </c>
      <c r="K1613" s="95" t="s">
        <v>1885</v>
      </c>
      <c r="L1613" s="96">
        <v>206</v>
      </c>
      <c r="M1613" s="95" t="s">
        <v>2002</v>
      </c>
      <c r="N1613" s="95" t="s">
        <v>2448</v>
      </c>
      <c r="O1613" s="95" t="s">
        <v>2537</v>
      </c>
      <c r="P1613" s="95" t="s">
        <v>2628</v>
      </c>
      <c r="Q1613" s="95" t="s">
        <v>2629</v>
      </c>
      <c r="R1613" s="95" t="s">
        <v>2630</v>
      </c>
      <c r="S1613" s="93">
        <v>19814</v>
      </c>
      <c r="T1613" s="93">
        <v>19814</v>
      </c>
      <c r="U1613" s="95" t="s">
        <v>31</v>
      </c>
      <c r="V1613" s="95" t="s">
        <v>2529</v>
      </c>
    </row>
    <row r="1614" spans="1:22" ht="15.75" x14ac:dyDescent="0.3">
      <c r="A1614" s="95" t="s">
        <v>370</v>
      </c>
      <c r="B1614" s="95" t="s">
        <v>2032</v>
      </c>
      <c r="C1614" s="95" t="s">
        <v>1904</v>
      </c>
      <c r="D1614" s="95" t="s">
        <v>1905</v>
      </c>
      <c r="E1614" s="95" t="s">
        <v>2033</v>
      </c>
      <c r="F1614" s="95" t="s">
        <v>2442</v>
      </c>
      <c r="G1614" s="95" t="s">
        <v>31</v>
      </c>
      <c r="H1614" s="95" t="s">
        <v>31</v>
      </c>
      <c r="I1614" s="95" t="s">
        <v>31</v>
      </c>
      <c r="J1614" s="95" t="s">
        <v>1884</v>
      </c>
      <c r="K1614" s="95" t="s">
        <v>1885</v>
      </c>
      <c r="L1614" s="96">
        <v>18</v>
      </c>
      <c r="M1614" s="95" t="s">
        <v>2002</v>
      </c>
      <c r="N1614" s="95" t="s">
        <v>2448</v>
      </c>
      <c r="O1614" s="95" t="s">
        <v>2537</v>
      </c>
      <c r="P1614" s="95" t="s">
        <v>2631</v>
      </c>
      <c r="Q1614" s="95" t="s">
        <v>2629</v>
      </c>
      <c r="R1614" s="95" t="s">
        <v>2632</v>
      </c>
      <c r="S1614" s="93">
        <v>19814</v>
      </c>
      <c r="T1614" s="93">
        <v>19814</v>
      </c>
      <c r="U1614" s="95" t="s">
        <v>31</v>
      </c>
      <c r="V1614" s="95" t="s">
        <v>2529</v>
      </c>
    </row>
    <row r="1615" spans="1:22" ht="15.75" x14ac:dyDescent="0.3">
      <c r="A1615" s="95" t="s">
        <v>370</v>
      </c>
      <c r="B1615" s="95" t="s">
        <v>2032</v>
      </c>
      <c r="C1615" s="95" t="s">
        <v>1904</v>
      </c>
      <c r="D1615" s="95" t="s">
        <v>1905</v>
      </c>
      <c r="E1615" s="95" t="s">
        <v>2033</v>
      </c>
      <c r="F1615" s="95" t="s">
        <v>2442</v>
      </c>
      <c r="G1615" s="95" t="s">
        <v>31</v>
      </c>
      <c r="H1615" s="95" t="s">
        <v>31</v>
      </c>
      <c r="I1615" s="95" t="s">
        <v>31</v>
      </c>
      <c r="J1615" s="95" t="s">
        <v>1884</v>
      </c>
      <c r="K1615" s="95" t="s">
        <v>1885</v>
      </c>
      <c r="L1615" s="96">
        <v>385</v>
      </c>
      <c r="M1615" s="95" t="s">
        <v>2002</v>
      </c>
      <c r="N1615" s="95" t="s">
        <v>2448</v>
      </c>
      <c r="O1615" s="95" t="s">
        <v>2537</v>
      </c>
      <c r="P1615" s="95" t="s">
        <v>2633</v>
      </c>
      <c r="Q1615" s="95" t="s">
        <v>2629</v>
      </c>
      <c r="R1615" s="95" t="s">
        <v>2634</v>
      </c>
      <c r="S1615" s="93">
        <v>19814</v>
      </c>
      <c r="T1615" s="93">
        <v>19814</v>
      </c>
      <c r="U1615" s="95" t="s">
        <v>31</v>
      </c>
      <c r="V1615" s="95" t="s">
        <v>2529</v>
      </c>
    </row>
    <row r="1616" spans="1:22" ht="15.75" x14ac:dyDescent="0.3">
      <c r="A1616" s="95" t="s">
        <v>370</v>
      </c>
      <c r="B1616" s="95" t="s">
        <v>2032</v>
      </c>
      <c r="C1616" s="95" t="s">
        <v>1904</v>
      </c>
      <c r="D1616" s="95" t="s">
        <v>1905</v>
      </c>
      <c r="E1616" s="95" t="s">
        <v>2033</v>
      </c>
      <c r="F1616" s="95" t="s">
        <v>2442</v>
      </c>
      <c r="G1616" s="95" t="s">
        <v>31</v>
      </c>
      <c r="H1616" s="95" t="s">
        <v>31</v>
      </c>
      <c r="I1616" s="95" t="s">
        <v>31</v>
      </c>
      <c r="J1616" s="95" t="s">
        <v>1884</v>
      </c>
      <c r="K1616" s="95" t="s">
        <v>1885</v>
      </c>
      <c r="L1616" s="96">
        <v>1007</v>
      </c>
      <c r="M1616" s="95" t="s">
        <v>2002</v>
      </c>
      <c r="N1616" s="95" t="s">
        <v>2448</v>
      </c>
      <c r="O1616" s="95" t="s">
        <v>2537</v>
      </c>
      <c r="P1616" s="95" t="s">
        <v>2635</v>
      </c>
      <c r="Q1616" s="95" t="s">
        <v>2629</v>
      </c>
      <c r="R1616" s="95" t="s">
        <v>2636</v>
      </c>
      <c r="S1616" s="93">
        <v>19814</v>
      </c>
      <c r="T1616" s="93">
        <v>19814</v>
      </c>
      <c r="U1616" s="95" t="s">
        <v>31</v>
      </c>
      <c r="V1616" s="95" t="s">
        <v>2529</v>
      </c>
    </row>
    <row r="1617" spans="1:22" ht="15.75" x14ac:dyDescent="0.3">
      <c r="A1617" s="95" t="s">
        <v>370</v>
      </c>
      <c r="B1617" s="95" t="s">
        <v>2032</v>
      </c>
      <c r="C1617" s="95" t="s">
        <v>1904</v>
      </c>
      <c r="D1617" s="95" t="s">
        <v>1905</v>
      </c>
      <c r="E1617" s="95" t="s">
        <v>2033</v>
      </c>
      <c r="F1617" s="95" t="s">
        <v>2442</v>
      </c>
      <c r="G1617" s="95" t="s">
        <v>31</v>
      </c>
      <c r="H1617" s="95" t="s">
        <v>31</v>
      </c>
      <c r="I1617" s="95" t="s">
        <v>31</v>
      </c>
      <c r="J1617" s="95" t="s">
        <v>1884</v>
      </c>
      <c r="K1617" s="95" t="s">
        <v>1885</v>
      </c>
      <c r="L1617" s="96">
        <v>998</v>
      </c>
      <c r="M1617" s="95" t="s">
        <v>2002</v>
      </c>
      <c r="N1617" s="95" t="s">
        <v>2448</v>
      </c>
      <c r="O1617" s="95" t="s">
        <v>2537</v>
      </c>
      <c r="P1617" s="95" t="s">
        <v>2637</v>
      </c>
      <c r="Q1617" s="95" t="s">
        <v>2629</v>
      </c>
      <c r="R1617" s="95" t="s">
        <v>2638</v>
      </c>
      <c r="S1617" s="93">
        <v>19814</v>
      </c>
      <c r="T1617" s="93">
        <v>19814</v>
      </c>
      <c r="U1617" s="95" t="s">
        <v>31</v>
      </c>
      <c r="V1617" s="95" t="s">
        <v>2529</v>
      </c>
    </row>
    <row r="1618" spans="1:22" ht="15.75" x14ac:dyDescent="0.3">
      <c r="A1618" s="95" t="s">
        <v>370</v>
      </c>
      <c r="B1618" s="95" t="s">
        <v>2032</v>
      </c>
      <c r="C1618" s="95" t="s">
        <v>1904</v>
      </c>
      <c r="D1618" s="95" t="s">
        <v>1905</v>
      </c>
      <c r="E1618" s="95" t="s">
        <v>2033</v>
      </c>
      <c r="F1618" s="95" t="s">
        <v>2442</v>
      </c>
      <c r="G1618" s="95" t="s">
        <v>31</v>
      </c>
      <c r="H1618" s="95" t="s">
        <v>31</v>
      </c>
      <c r="I1618" s="95" t="s">
        <v>31</v>
      </c>
      <c r="J1618" s="95" t="s">
        <v>1884</v>
      </c>
      <c r="K1618" s="95" t="s">
        <v>1885</v>
      </c>
      <c r="L1618" s="96">
        <v>1832</v>
      </c>
      <c r="M1618" s="95" t="s">
        <v>2002</v>
      </c>
      <c r="N1618" s="95" t="s">
        <v>2448</v>
      </c>
      <c r="O1618" s="95" t="s">
        <v>2537</v>
      </c>
      <c r="P1618" s="95" t="s">
        <v>2639</v>
      </c>
      <c r="Q1618" s="95" t="s">
        <v>2629</v>
      </c>
      <c r="R1618" s="95" t="s">
        <v>2640</v>
      </c>
      <c r="S1618" s="93">
        <v>19814</v>
      </c>
      <c r="T1618" s="93">
        <v>19814</v>
      </c>
      <c r="U1618" s="95" t="s">
        <v>31</v>
      </c>
      <c r="V1618" s="95" t="s">
        <v>2529</v>
      </c>
    </row>
    <row r="1619" spans="1:22" ht="15.75" x14ac:dyDescent="0.3">
      <c r="A1619" s="95" t="s">
        <v>370</v>
      </c>
      <c r="B1619" s="95" t="s">
        <v>2032</v>
      </c>
      <c r="C1619" s="95" t="s">
        <v>1904</v>
      </c>
      <c r="D1619" s="95" t="s">
        <v>1905</v>
      </c>
      <c r="E1619" s="95" t="s">
        <v>2033</v>
      </c>
      <c r="F1619" s="95" t="s">
        <v>2442</v>
      </c>
      <c r="G1619" s="95" t="s">
        <v>31</v>
      </c>
      <c r="H1619" s="95" t="s">
        <v>31</v>
      </c>
      <c r="I1619" s="95" t="s">
        <v>31</v>
      </c>
      <c r="J1619" s="95" t="s">
        <v>1884</v>
      </c>
      <c r="K1619" s="95" t="s">
        <v>1885</v>
      </c>
      <c r="L1619" s="96">
        <v>112</v>
      </c>
      <c r="M1619" s="95" t="s">
        <v>2002</v>
      </c>
      <c r="N1619" s="95" t="s">
        <v>2448</v>
      </c>
      <c r="O1619" s="95" t="s">
        <v>2537</v>
      </c>
      <c r="P1619" s="95" t="s">
        <v>2641</v>
      </c>
      <c r="Q1619" s="95" t="s">
        <v>2642</v>
      </c>
      <c r="R1619" s="95" t="s">
        <v>2643</v>
      </c>
      <c r="S1619" s="93">
        <v>19814</v>
      </c>
      <c r="T1619" s="93">
        <v>19814</v>
      </c>
      <c r="U1619" s="95" t="s">
        <v>31</v>
      </c>
      <c r="V1619" s="95" t="s">
        <v>2529</v>
      </c>
    </row>
    <row r="1620" spans="1:22" ht="15.75" x14ac:dyDescent="0.3">
      <c r="A1620" s="95" t="s">
        <v>370</v>
      </c>
      <c r="B1620" s="95" t="s">
        <v>2032</v>
      </c>
      <c r="C1620" s="95" t="s">
        <v>1904</v>
      </c>
      <c r="D1620" s="95" t="s">
        <v>1905</v>
      </c>
      <c r="E1620" s="95" t="s">
        <v>2033</v>
      </c>
      <c r="F1620" s="95" t="s">
        <v>2442</v>
      </c>
      <c r="G1620" s="95" t="s">
        <v>31</v>
      </c>
      <c r="H1620" s="95" t="s">
        <v>31</v>
      </c>
      <c r="I1620" s="95" t="s">
        <v>31</v>
      </c>
      <c r="J1620" s="95" t="s">
        <v>1884</v>
      </c>
      <c r="K1620" s="95" t="s">
        <v>1885</v>
      </c>
      <c r="L1620" s="96">
        <v>361</v>
      </c>
      <c r="M1620" s="95" t="s">
        <v>2002</v>
      </c>
      <c r="N1620" s="95" t="s">
        <v>2448</v>
      </c>
      <c r="O1620" s="95" t="s">
        <v>2537</v>
      </c>
      <c r="P1620" s="95" t="s">
        <v>2644</v>
      </c>
      <c r="Q1620" s="95" t="s">
        <v>2644</v>
      </c>
      <c r="R1620" s="95" t="s">
        <v>2645</v>
      </c>
      <c r="S1620" s="93">
        <v>19814</v>
      </c>
      <c r="T1620" s="93">
        <v>19814</v>
      </c>
      <c r="U1620" s="95" t="s">
        <v>31</v>
      </c>
      <c r="V1620" s="95" t="s">
        <v>2529</v>
      </c>
    </row>
    <row r="1621" spans="1:22" ht="15.75" x14ac:dyDescent="0.3">
      <c r="A1621" s="95" t="s">
        <v>370</v>
      </c>
      <c r="B1621" s="95" t="s">
        <v>2032</v>
      </c>
      <c r="C1621" s="95" t="s">
        <v>1904</v>
      </c>
      <c r="D1621" s="95" t="s">
        <v>1905</v>
      </c>
      <c r="E1621" s="95" t="s">
        <v>2033</v>
      </c>
      <c r="F1621" s="95" t="s">
        <v>2442</v>
      </c>
      <c r="G1621" s="95" t="s">
        <v>31</v>
      </c>
      <c r="H1621" s="95" t="s">
        <v>31</v>
      </c>
      <c r="I1621" s="95" t="s">
        <v>31</v>
      </c>
      <c r="J1621" s="95" t="s">
        <v>1884</v>
      </c>
      <c r="K1621" s="95" t="s">
        <v>1885</v>
      </c>
      <c r="L1621" s="96">
        <v>191</v>
      </c>
      <c r="M1621" s="95" t="s">
        <v>2002</v>
      </c>
      <c r="N1621" s="95" t="s">
        <v>2448</v>
      </c>
      <c r="O1621" s="95" t="s">
        <v>2537</v>
      </c>
      <c r="P1621" s="95" t="s">
        <v>2646</v>
      </c>
      <c r="Q1621" s="95" t="s">
        <v>2647</v>
      </c>
      <c r="R1621" s="95" t="s">
        <v>2648</v>
      </c>
      <c r="S1621" s="93">
        <v>19814</v>
      </c>
      <c r="T1621" s="93">
        <v>19814</v>
      </c>
      <c r="U1621" s="95" t="s">
        <v>31</v>
      </c>
      <c r="V1621" s="95" t="s">
        <v>2529</v>
      </c>
    </row>
    <row r="1622" spans="1:22" ht="15.75" x14ac:dyDescent="0.3">
      <c r="A1622" s="95" t="s">
        <v>370</v>
      </c>
      <c r="B1622" s="95" t="s">
        <v>2032</v>
      </c>
      <c r="C1622" s="95" t="s">
        <v>1904</v>
      </c>
      <c r="D1622" s="95" t="s">
        <v>1905</v>
      </c>
      <c r="E1622" s="95" t="s">
        <v>2033</v>
      </c>
      <c r="F1622" s="95" t="s">
        <v>2442</v>
      </c>
      <c r="G1622" s="95" t="s">
        <v>31</v>
      </c>
      <c r="H1622" s="95" t="s">
        <v>31</v>
      </c>
      <c r="I1622" s="95" t="s">
        <v>31</v>
      </c>
      <c r="J1622" s="95" t="s">
        <v>1884</v>
      </c>
      <c r="K1622" s="95" t="s">
        <v>1885</v>
      </c>
      <c r="L1622" s="96">
        <v>996</v>
      </c>
      <c r="M1622" s="95" t="s">
        <v>2002</v>
      </c>
      <c r="N1622" s="95" t="s">
        <v>2448</v>
      </c>
      <c r="O1622" s="95" t="s">
        <v>2537</v>
      </c>
      <c r="P1622" s="95" t="s">
        <v>2649</v>
      </c>
      <c r="Q1622" s="95" t="s">
        <v>2649</v>
      </c>
      <c r="R1622" s="95" t="s">
        <v>2650</v>
      </c>
      <c r="S1622" s="93">
        <v>19814</v>
      </c>
      <c r="T1622" s="93">
        <v>19814</v>
      </c>
      <c r="U1622" s="95" t="s">
        <v>31</v>
      </c>
      <c r="V1622" s="95" t="s">
        <v>2529</v>
      </c>
    </row>
    <row r="1623" spans="1:22" ht="15.75" x14ac:dyDescent="0.3">
      <c r="A1623" s="95" t="s">
        <v>370</v>
      </c>
      <c r="B1623" s="95" t="s">
        <v>2032</v>
      </c>
      <c r="C1623" s="95" t="s">
        <v>1904</v>
      </c>
      <c r="D1623" s="95" t="s">
        <v>1905</v>
      </c>
      <c r="E1623" s="95" t="s">
        <v>2033</v>
      </c>
      <c r="F1623" s="95" t="s">
        <v>2442</v>
      </c>
      <c r="G1623" s="95" t="s">
        <v>31</v>
      </c>
      <c r="H1623" s="95" t="s">
        <v>31</v>
      </c>
      <c r="I1623" s="95" t="s">
        <v>31</v>
      </c>
      <c r="J1623" s="95" t="s">
        <v>1884</v>
      </c>
      <c r="K1623" s="95" t="s">
        <v>1885</v>
      </c>
      <c r="L1623" s="96">
        <v>266</v>
      </c>
      <c r="M1623" s="95" t="s">
        <v>2002</v>
      </c>
      <c r="N1623" s="95" t="s">
        <v>2448</v>
      </c>
      <c r="O1623" s="95" t="s">
        <v>2537</v>
      </c>
      <c r="P1623" s="95" t="s">
        <v>2651</v>
      </c>
      <c r="Q1623" s="95" t="s">
        <v>2651</v>
      </c>
      <c r="R1623" s="95" t="s">
        <v>2652</v>
      </c>
      <c r="S1623" s="93">
        <v>19814</v>
      </c>
      <c r="T1623" s="93">
        <v>19814</v>
      </c>
      <c r="U1623" s="95" t="s">
        <v>31</v>
      </c>
      <c r="V1623" s="95" t="s">
        <v>2529</v>
      </c>
    </row>
    <row r="1624" spans="1:22" ht="15.75" x14ac:dyDescent="0.3">
      <c r="A1624" s="95" t="s">
        <v>370</v>
      </c>
      <c r="B1624" s="95" t="s">
        <v>2032</v>
      </c>
      <c r="C1624" s="95" t="s">
        <v>1904</v>
      </c>
      <c r="D1624" s="95" t="s">
        <v>1905</v>
      </c>
      <c r="E1624" s="95" t="s">
        <v>2033</v>
      </c>
      <c r="F1624" s="95" t="s">
        <v>2442</v>
      </c>
      <c r="G1624" s="95" t="s">
        <v>31</v>
      </c>
      <c r="H1624" s="95" t="s">
        <v>31</v>
      </c>
      <c r="I1624" s="95" t="s">
        <v>31</v>
      </c>
      <c r="J1624" s="95" t="s">
        <v>1884</v>
      </c>
      <c r="K1624" s="95" t="s">
        <v>1885</v>
      </c>
      <c r="L1624" s="96">
        <v>314</v>
      </c>
      <c r="M1624" s="95" t="s">
        <v>2002</v>
      </c>
      <c r="N1624" s="95" t="s">
        <v>2448</v>
      </c>
      <c r="O1624" s="95" t="s">
        <v>2537</v>
      </c>
      <c r="P1624" s="95" t="s">
        <v>2653</v>
      </c>
      <c r="Q1624" s="95" t="s">
        <v>2653</v>
      </c>
      <c r="R1624" s="95" t="s">
        <v>2654</v>
      </c>
      <c r="S1624" s="93">
        <v>19814</v>
      </c>
      <c r="T1624" s="93">
        <v>19814</v>
      </c>
      <c r="U1624" s="95" t="s">
        <v>31</v>
      </c>
      <c r="V1624" s="95" t="s">
        <v>2529</v>
      </c>
    </row>
    <row r="1625" spans="1:22" ht="15.75" x14ac:dyDescent="0.3">
      <c r="A1625" s="95" t="s">
        <v>370</v>
      </c>
      <c r="B1625" s="95" t="s">
        <v>2032</v>
      </c>
      <c r="C1625" s="95" t="s">
        <v>1904</v>
      </c>
      <c r="D1625" s="95" t="s">
        <v>1905</v>
      </c>
      <c r="E1625" s="95" t="s">
        <v>2033</v>
      </c>
      <c r="F1625" s="95" t="s">
        <v>2442</v>
      </c>
      <c r="G1625" s="95" t="s">
        <v>31</v>
      </c>
      <c r="H1625" s="95" t="s">
        <v>31</v>
      </c>
      <c r="I1625" s="95" t="s">
        <v>31</v>
      </c>
      <c r="J1625" s="95" t="s">
        <v>1884</v>
      </c>
      <c r="K1625" s="95" t="s">
        <v>1885</v>
      </c>
      <c r="L1625" s="96">
        <v>119</v>
      </c>
      <c r="M1625" s="95" t="s">
        <v>2002</v>
      </c>
      <c r="N1625" s="95" t="s">
        <v>2448</v>
      </c>
      <c r="O1625" s="95" t="s">
        <v>2537</v>
      </c>
      <c r="P1625" s="95" t="s">
        <v>2655</v>
      </c>
      <c r="Q1625" s="95" t="s">
        <v>2656</v>
      </c>
      <c r="R1625" s="95" t="s">
        <v>2657</v>
      </c>
      <c r="S1625" s="93">
        <v>19814</v>
      </c>
      <c r="T1625" s="93">
        <v>19814</v>
      </c>
      <c r="U1625" s="95" t="s">
        <v>31</v>
      </c>
      <c r="V1625" s="95" t="s">
        <v>2529</v>
      </c>
    </row>
    <row r="1626" spans="1:22" ht="15.75" x14ac:dyDescent="0.3">
      <c r="A1626" s="95" t="s">
        <v>370</v>
      </c>
      <c r="B1626" s="95" t="s">
        <v>2032</v>
      </c>
      <c r="C1626" s="95" t="s">
        <v>1904</v>
      </c>
      <c r="D1626" s="95" t="s">
        <v>1905</v>
      </c>
      <c r="E1626" s="95" t="s">
        <v>2033</v>
      </c>
      <c r="F1626" s="95" t="s">
        <v>2442</v>
      </c>
      <c r="G1626" s="95" t="s">
        <v>31</v>
      </c>
      <c r="H1626" s="95" t="s">
        <v>31</v>
      </c>
      <c r="I1626" s="95" t="s">
        <v>31</v>
      </c>
      <c r="J1626" s="95" t="s">
        <v>1884</v>
      </c>
      <c r="K1626" s="95" t="s">
        <v>1885</v>
      </c>
      <c r="L1626" s="96">
        <v>1060</v>
      </c>
      <c r="M1626" s="95" t="s">
        <v>2002</v>
      </c>
      <c r="N1626" s="95" t="s">
        <v>2448</v>
      </c>
      <c r="O1626" s="95" t="s">
        <v>2537</v>
      </c>
      <c r="P1626" s="95" t="s">
        <v>2658</v>
      </c>
      <c r="Q1626" s="95" t="s">
        <v>2656</v>
      </c>
      <c r="R1626" s="95" t="s">
        <v>2659</v>
      </c>
      <c r="S1626" s="93">
        <v>19814</v>
      </c>
      <c r="T1626" s="93">
        <v>19814</v>
      </c>
      <c r="U1626" s="95" t="s">
        <v>31</v>
      </c>
      <c r="V1626" s="95" t="s">
        <v>2529</v>
      </c>
    </row>
    <row r="1627" spans="1:22" ht="15.75" x14ac:dyDescent="0.3">
      <c r="A1627" s="95" t="s">
        <v>370</v>
      </c>
      <c r="B1627" s="95" t="s">
        <v>2032</v>
      </c>
      <c r="C1627" s="95" t="s">
        <v>1904</v>
      </c>
      <c r="D1627" s="95" t="s">
        <v>1905</v>
      </c>
      <c r="E1627" s="95" t="s">
        <v>2033</v>
      </c>
      <c r="F1627" s="95" t="s">
        <v>2442</v>
      </c>
      <c r="G1627" s="95" t="s">
        <v>31</v>
      </c>
      <c r="H1627" s="95" t="s">
        <v>31</v>
      </c>
      <c r="I1627" s="95" t="s">
        <v>31</v>
      </c>
      <c r="J1627" s="95" t="s">
        <v>1884</v>
      </c>
      <c r="K1627" s="95" t="s">
        <v>1885</v>
      </c>
      <c r="L1627" s="96">
        <v>17</v>
      </c>
      <c r="M1627" s="95" t="s">
        <v>2002</v>
      </c>
      <c r="N1627" s="95" t="s">
        <v>2448</v>
      </c>
      <c r="O1627" s="95" t="s">
        <v>2537</v>
      </c>
      <c r="P1627" s="95" t="s">
        <v>2660</v>
      </c>
      <c r="Q1627" s="95" t="s">
        <v>2656</v>
      </c>
      <c r="R1627" s="95" t="s">
        <v>2661</v>
      </c>
      <c r="S1627" s="93">
        <v>19814</v>
      </c>
      <c r="T1627" s="93">
        <v>19814</v>
      </c>
      <c r="U1627" s="95" t="s">
        <v>31</v>
      </c>
      <c r="V1627" s="95" t="s">
        <v>2529</v>
      </c>
    </row>
    <row r="1628" spans="1:22" ht="15.75" x14ac:dyDescent="0.3">
      <c r="A1628" s="95" t="s">
        <v>370</v>
      </c>
      <c r="B1628" s="95" t="s">
        <v>2032</v>
      </c>
      <c r="C1628" s="95" t="s">
        <v>1904</v>
      </c>
      <c r="D1628" s="95" t="s">
        <v>1905</v>
      </c>
      <c r="E1628" s="95" t="s">
        <v>2033</v>
      </c>
      <c r="F1628" s="95" t="s">
        <v>2442</v>
      </c>
      <c r="G1628" s="95" t="s">
        <v>31</v>
      </c>
      <c r="H1628" s="95" t="s">
        <v>31</v>
      </c>
      <c r="I1628" s="95" t="s">
        <v>31</v>
      </c>
      <c r="J1628" s="95" t="s">
        <v>1884</v>
      </c>
      <c r="K1628" s="95" t="s">
        <v>1885</v>
      </c>
      <c r="L1628" s="96">
        <v>159</v>
      </c>
      <c r="M1628" s="95" t="s">
        <v>2002</v>
      </c>
      <c r="N1628" s="95" t="s">
        <v>2448</v>
      </c>
      <c r="O1628" s="95" t="s">
        <v>2537</v>
      </c>
      <c r="P1628" s="95" t="s">
        <v>2662</v>
      </c>
      <c r="Q1628" s="95" t="s">
        <v>2656</v>
      </c>
      <c r="R1628" s="95" t="s">
        <v>2663</v>
      </c>
      <c r="S1628" s="93">
        <v>19814</v>
      </c>
      <c r="T1628" s="93">
        <v>19814</v>
      </c>
      <c r="U1628" s="95" t="s">
        <v>31</v>
      </c>
      <c r="V1628" s="95" t="s">
        <v>2529</v>
      </c>
    </row>
    <row r="1629" spans="1:22" ht="15.75" x14ac:dyDescent="0.3">
      <c r="A1629" s="95" t="s">
        <v>370</v>
      </c>
      <c r="B1629" s="95" t="s">
        <v>2032</v>
      </c>
      <c r="C1629" s="95" t="s">
        <v>1904</v>
      </c>
      <c r="D1629" s="95" t="s">
        <v>1905</v>
      </c>
      <c r="E1629" s="95" t="s">
        <v>2033</v>
      </c>
      <c r="F1629" s="95" t="s">
        <v>2664</v>
      </c>
      <c r="G1629" s="95" t="s">
        <v>31</v>
      </c>
      <c r="H1629" s="95" t="s">
        <v>31</v>
      </c>
      <c r="I1629" s="95" t="s">
        <v>31</v>
      </c>
      <c r="J1629" s="95" t="s">
        <v>1884</v>
      </c>
      <c r="K1629" s="95" t="s">
        <v>1885</v>
      </c>
      <c r="L1629" s="96">
        <v>16486</v>
      </c>
      <c r="M1629" s="95" t="s">
        <v>2002</v>
      </c>
      <c r="N1629" s="95" t="s">
        <v>2665</v>
      </c>
      <c r="O1629" s="95" t="s">
        <v>2666</v>
      </c>
      <c r="P1629" s="95" t="s">
        <v>2667</v>
      </c>
      <c r="Q1629" s="95" t="s">
        <v>2668</v>
      </c>
      <c r="R1629" s="95" t="s">
        <v>2669</v>
      </c>
      <c r="S1629" s="93">
        <v>20545</v>
      </c>
      <c r="T1629" s="93">
        <v>20545</v>
      </c>
      <c r="U1629" s="95" t="s">
        <v>31</v>
      </c>
      <c r="V1629" s="95" t="s">
        <v>2552</v>
      </c>
    </row>
    <row r="1630" spans="1:22" ht="15.75" x14ac:dyDescent="0.3">
      <c r="A1630" s="95" t="s">
        <v>370</v>
      </c>
      <c r="B1630" s="95" t="s">
        <v>2032</v>
      </c>
      <c r="C1630" s="95" t="s">
        <v>1904</v>
      </c>
      <c r="D1630" s="95" t="s">
        <v>1905</v>
      </c>
      <c r="E1630" s="95" t="s">
        <v>2033</v>
      </c>
      <c r="F1630" s="95" t="s">
        <v>2664</v>
      </c>
      <c r="G1630" s="95" t="s">
        <v>31</v>
      </c>
      <c r="H1630" s="95" t="s">
        <v>31</v>
      </c>
      <c r="I1630" s="95" t="s">
        <v>31</v>
      </c>
      <c r="J1630" s="95" t="s">
        <v>1884</v>
      </c>
      <c r="K1630" s="95" t="s">
        <v>1885</v>
      </c>
      <c r="L1630" s="96">
        <v>19792</v>
      </c>
      <c r="M1630" s="95" t="s">
        <v>2002</v>
      </c>
      <c r="N1630" s="95" t="s">
        <v>2670</v>
      </c>
      <c r="O1630" s="95" t="s">
        <v>2671</v>
      </c>
      <c r="P1630" s="95" t="s">
        <v>2667</v>
      </c>
      <c r="Q1630" s="95" t="s">
        <v>2668</v>
      </c>
      <c r="R1630" s="95" t="s">
        <v>2672</v>
      </c>
      <c r="S1630" s="93">
        <v>20179</v>
      </c>
      <c r="T1630" s="93">
        <v>20179</v>
      </c>
      <c r="U1630" s="95" t="s">
        <v>31</v>
      </c>
      <c r="V1630" s="95" t="s">
        <v>2550</v>
      </c>
    </row>
    <row r="1631" spans="1:22" ht="15.75" x14ac:dyDescent="0.3">
      <c r="A1631" s="95" t="s">
        <v>370</v>
      </c>
      <c r="B1631" s="95" t="s">
        <v>2032</v>
      </c>
      <c r="C1631" s="95" t="s">
        <v>1904</v>
      </c>
      <c r="D1631" s="95" t="s">
        <v>1905</v>
      </c>
      <c r="E1631" s="95" t="s">
        <v>2033</v>
      </c>
      <c r="F1631" s="95" t="s">
        <v>2664</v>
      </c>
      <c r="G1631" s="95" t="s">
        <v>31</v>
      </c>
      <c r="H1631" s="95" t="s">
        <v>31</v>
      </c>
      <c r="I1631" s="95" t="s">
        <v>31</v>
      </c>
      <c r="J1631" s="95" t="s">
        <v>1884</v>
      </c>
      <c r="K1631" s="95" t="s">
        <v>1885</v>
      </c>
      <c r="L1631" s="96">
        <v>6906.05</v>
      </c>
      <c r="M1631" s="95" t="s">
        <v>2002</v>
      </c>
      <c r="N1631" s="95" t="s">
        <v>2673</v>
      </c>
      <c r="O1631" s="95" t="s">
        <v>31</v>
      </c>
      <c r="P1631" s="95" t="s">
        <v>2674</v>
      </c>
      <c r="Q1631" s="95" t="s">
        <v>2675</v>
      </c>
      <c r="R1631" s="95" t="s">
        <v>2676</v>
      </c>
      <c r="S1631" s="93">
        <v>38625</v>
      </c>
      <c r="T1631" s="93">
        <v>38617</v>
      </c>
      <c r="U1631" s="95" t="s">
        <v>2677</v>
      </c>
      <c r="V1631" s="95" t="s">
        <v>31</v>
      </c>
    </row>
    <row r="1632" spans="1:22" ht="15.75" x14ac:dyDescent="0.3">
      <c r="A1632" s="95" t="s">
        <v>370</v>
      </c>
      <c r="B1632" s="95" t="s">
        <v>2032</v>
      </c>
      <c r="C1632" s="95" t="s">
        <v>1904</v>
      </c>
      <c r="D1632" s="95" t="s">
        <v>1905</v>
      </c>
      <c r="E1632" s="95" t="s">
        <v>2033</v>
      </c>
      <c r="F1632" s="95" t="s">
        <v>2664</v>
      </c>
      <c r="G1632" s="95" t="s">
        <v>31</v>
      </c>
      <c r="H1632" s="95" t="s">
        <v>31</v>
      </c>
      <c r="I1632" s="95" t="s">
        <v>31</v>
      </c>
      <c r="J1632" s="95" t="s">
        <v>1884</v>
      </c>
      <c r="K1632" s="95" t="s">
        <v>1885</v>
      </c>
      <c r="L1632" s="96">
        <v>15627</v>
      </c>
      <c r="M1632" s="95" t="s">
        <v>2002</v>
      </c>
      <c r="N1632" s="95" t="s">
        <v>2673</v>
      </c>
      <c r="O1632" s="95" t="s">
        <v>2678</v>
      </c>
      <c r="P1632" s="95" t="s">
        <v>2667</v>
      </c>
      <c r="Q1632" s="95" t="s">
        <v>2668</v>
      </c>
      <c r="R1632" s="95" t="s">
        <v>2679</v>
      </c>
      <c r="S1632" s="93">
        <v>19814</v>
      </c>
      <c r="T1632" s="93">
        <v>19814</v>
      </c>
      <c r="U1632" s="95" t="s">
        <v>31</v>
      </c>
      <c r="V1632" s="95" t="s">
        <v>2529</v>
      </c>
    </row>
    <row r="1633" spans="1:22" ht="15.75" x14ac:dyDescent="0.3">
      <c r="A1633" s="95" t="s">
        <v>370</v>
      </c>
      <c r="B1633" s="95" t="s">
        <v>2032</v>
      </c>
      <c r="C1633" s="95" t="s">
        <v>1904</v>
      </c>
      <c r="D1633" s="95" t="s">
        <v>1905</v>
      </c>
      <c r="E1633" s="95" t="s">
        <v>2033</v>
      </c>
      <c r="F1633" s="95" t="s">
        <v>2664</v>
      </c>
      <c r="G1633" s="95" t="s">
        <v>31</v>
      </c>
      <c r="H1633" s="95" t="s">
        <v>31</v>
      </c>
      <c r="I1633" s="95" t="s">
        <v>31</v>
      </c>
      <c r="J1633" s="95" t="s">
        <v>1884</v>
      </c>
      <c r="K1633" s="95" t="s">
        <v>1885</v>
      </c>
      <c r="L1633" s="96">
        <v>7133</v>
      </c>
      <c r="M1633" s="95" t="s">
        <v>2002</v>
      </c>
      <c r="N1633" s="95" t="s">
        <v>2680</v>
      </c>
      <c r="O1633" s="95" t="s">
        <v>2681</v>
      </c>
      <c r="P1633" s="95" t="s">
        <v>2667</v>
      </c>
      <c r="Q1633" s="95" t="s">
        <v>2668</v>
      </c>
      <c r="R1633" s="95" t="s">
        <v>2682</v>
      </c>
      <c r="S1633" s="93">
        <v>19814</v>
      </c>
      <c r="T1633" s="93">
        <v>19814</v>
      </c>
      <c r="U1633" s="95" t="s">
        <v>31</v>
      </c>
      <c r="V1633" s="95" t="s">
        <v>2529</v>
      </c>
    </row>
    <row r="1634" spans="1:22" ht="15.75" x14ac:dyDescent="0.3">
      <c r="A1634" s="95" t="s">
        <v>370</v>
      </c>
      <c r="B1634" s="95" t="s">
        <v>2032</v>
      </c>
      <c r="C1634" s="95" t="s">
        <v>1904</v>
      </c>
      <c r="D1634" s="95" t="s">
        <v>1905</v>
      </c>
      <c r="E1634" s="95" t="s">
        <v>2033</v>
      </c>
      <c r="F1634" s="95" t="s">
        <v>2454</v>
      </c>
      <c r="G1634" s="95" t="s">
        <v>31</v>
      </c>
      <c r="H1634" s="95" t="s">
        <v>31</v>
      </c>
      <c r="I1634" s="95" t="s">
        <v>31</v>
      </c>
      <c r="J1634" s="95" t="s">
        <v>1884</v>
      </c>
      <c r="K1634" s="95" t="s">
        <v>1885</v>
      </c>
      <c r="L1634" s="96">
        <v>24257</v>
      </c>
      <c r="M1634" s="95" t="s">
        <v>2002</v>
      </c>
      <c r="N1634" s="95" t="s">
        <v>31</v>
      </c>
      <c r="O1634" s="95" t="s">
        <v>31</v>
      </c>
      <c r="P1634" s="95" t="s">
        <v>2683</v>
      </c>
      <c r="Q1634" s="95" t="s">
        <v>2684</v>
      </c>
      <c r="R1634" s="95" t="s">
        <v>2685</v>
      </c>
      <c r="S1634" s="93">
        <v>19814</v>
      </c>
      <c r="T1634" s="93">
        <v>19814</v>
      </c>
      <c r="U1634" s="95" t="s">
        <v>31</v>
      </c>
      <c r="V1634" s="95" t="s">
        <v>2529</v>
      </c>
    </row>
    <row r="1635" spans="1:22" ht="15.75" x14ac:dyDescent="0.3">
      <c r="A1635" s="95" t="s">
        <v>370</v>
      </c>
      <c r="B1635" s="95" t="s">
        <v>2032</v>
      </c>
      <c r="C1635" s="95" t="s">
        <v>1904</v>
      </c>
      <c r="D1635" s="95" t="s">
        <v>1905</v>
      </c>
      <c r="E1635" s="95" t="s">
        <v>2033</v>
      </c>
      <c r="F1635" s="95" t="s">
        <v>2454</v>
      </c>
      <c r="G1635" s="95" t="s">
        <v>31</v>
      </c>
      <c r="H1635" s="95" t="s">
        <v>31</v>
      </c>
      <c r="I1635" s="95" t="s">
        <v>31</v>
      </c>
      <c r="J1635" s="95" t="s">
        <v>1884</v>
      </c>
      <c r="K1635" s="95" t="s">
        <v>1885</v>
      </c>
      <c r="L1635" s="96">
        <v>658</v>
      </c>
      <c r="M1635" s="95" t="s">
        <v>2002</v>
      </c>
      <c r="N1635" s="95" t="s">
        <v>31</v>
      </c>
      <c r="O1635" s="95" t="s">
        <v>31</v>
      </c>
      <c r="P1635" s="95" t="s">
        <v>2683</v>
      </c>
      <c r="Q1635" s="95" t="s">
        <v>2684</v>
      </c>
      <c r="R1635" s="95" t="s">
        <v>2686</v>
      </c>
      <c r="S1635" s="93">
        <v>20179</v>
      </c>
      <c r="T1635" s="93">
        <v>20179</v>
      </c>
      <c r="U1635" s="95" t="s">
        <v>31</v>
      </c>
      <c r="V1635" s="95" t="s">
        <v>2570</v>
      </c>
    </row>
    <row r="1636" spans="1:22" ht="15.75" x14ac:dyDescent="0.3">
      <c r="A1636" s="95" t="s">
        <v>370</v>
      </c>
      <c r="B1636" s="95" t="s">
        <v>2032</v>
      </c>
      <c r="C1636" s="95" t="s">
        <v>1904</v>
      </c>
      <c r="D1636" s="95" t="s">
        <v>1905</v>
      </c>
      <c r="E1636" s="95" t="s">
        <v>2033</v>
      </c>
      <c r="F1636" s="95" t="s">
        <v>2454</v>
      </c>
      <c r="G1636" s="95" t="s">
        <v>31</v>
      </c>
      <c r="H1636" s="95" t="s">
        <v>31</v>
      </c>
      <c r="I1636" s="95" t="s">
        <v>31</v>
      </c>
      <c r="J1636" s="95" t="s">
        <v>1884</v>
      </c>
      <c r="K1636" s="95" t="s">
        <v>1885</v>
      </c>
      <c r="L1636" s="96">
        <v>5755</v>
      </c>
      <c r="M1636" s="95" t="s">
        <v>2002</v>
      </c>
      <c r="N1636" s="95" t="s">
        <v>31</v>
      </c>
      <c r="O1636" s="95" t="s">
        <v>31</v>
      </c>
      <c r="P1636" s="95" t="s">
        <v>2683</v>
      </c>
      <c r="Q1636" s="95" t="s">
        <v>2684</v>
      </c>
      <c r="R1636" s="95" t="s">
        <v>2687</v>
      </c>
      <c r="S1636" s="93">
        <v>20179</v>
      </c>
      <c r="T1636" s="93">
        <v>20179</v>
      </c>
      <c r="U1636" s="95" t="s">
        <v>31</v>
      </c>
      <c r="V1636" s="95" t="s">
        <v>2550</v>
      </c>
    </row>
    <row r="1637" spans="1:22" ht="15.75" x14ac:dyDescent="0.3">
      <c r="A1637" s="95" t="s">
        <v>370</v>
      </c>
      <c r="B1637" s="95" t="s">
        <v>2032</v>
      </c>
      <c r="C1637" s="95" t="s">
        <v>1904</v>
      </c>
      <c r="D1637" s="95" t="s">
        <v>1905</v>
      </c>
      <c r="E1637" s="95" t="s">
        <v>2033</v>
      </c>
      <c r="F1637" s="95" t="s">
        <v>2454</v>
      </c>
      <c r="G1637" s="95" t="s">
        <v>31</v>
      </c>
      <c r="H1637" s="95" t="s">
        <v>31</v>
      </c>
      <c r="I1637" s="95" t="s">
        <v>31</v>
      </c>
      <c r="J1637" s="95" t="s">
        <v>1884</v>
      </c>
      <c r="K1637" s="95" t="s">
        <v>1885</v>
      </c>
      <c r="L1637" s="96">
        <v>12855</v>
      </c>
      <c r="M1637" s="95" t="s">
        <v>2002</v>
      </c>
      <c r="N1637" s="95" t="s">
        <v>31</v>
      </c>
      <c r="O1637" s="95" t="s">
        <v>31</v>
      </c>
      <c r="P1637" s="95" t="s">
        <v>2683</v>
      </c>
      <c r="Q1637" s="95" t="s">
        <v>2684</v>
      </c>
      <c r="R1637" s="95" t="s">
        <v>2688</v>
      </c>
      <c r="S1637" s="93">
        <v>20545</v>
      </c>
      <c r="T1637" s="93">
        <v>20545</v>
      </c>
      <c r="U1637" s="95" t="s">
        <v>31</v>
      </c>
      <c r="V1637" s="95" t="s">
        <v>2552</v>
      </c>
    </row>
    <row r="1638" spans="1:22" ht="15.75" x14ac:dyDescent="0.3">
      <c r="A1638" s="95" t="s">
        <v>370</v>
      </c>
      <c r="B1638" s="95" t="s">
        <v>2032</v>
      </c>
      <c r="C1638" s="95" t="s">
        <v>1904</v>
      </c>
      <c r="D1638" s="95" t="s">
        <v>1905</v>
      </c>
      <c r="E1638" s="95" t="s">
        <v>2033</v>
      </c>
      <c r="F1638" s="95" t="s">
        <v>2454</v>
      </c>
      <c r="G1638" s="95" t="s">
        <v>31</v>
      </c>
      <c r="H1638" s="95" t="s">
        <v>31</v>
      </c>
      <c r="I1638" s="95" t="s">
        <v>31</v>
      </c>
      <c r="J1638" s="95" t="s">
        <v>1884</v>
      </c>
      <c r="K1638" s="95" t="s">
        <v>1885</v>
      </c>
      <c r="L1638" s="96">
        <v>973</v>
      </c>
      <c r="M1638" s="95" t="s">
        <v>2002</v>
      </c>
      <c r="N1638" s="95" t="s">
        <v>31</v>
      </c>
      <c r="O1638" s="95" t="s">
        <v>31</v>
      </c>
      <c r="P1638" s="95" t="s">
        <v>2683</v>
      </c>
      <c r="Q1638" s="95" t="s">
        <v>2684</v>
      </c>
      <c r="R1638" s="95" t="s">
        <v>2689</v>
      </c>
      <c r="S1638" s="93">
        <v>21275</v>
      </c>
      <c r="T1638" s="93">
        <v>21275</v>
      </c>
      <c r="U1638" s="95" t="s">
        <v>31</v>
      </c>
      <c r="V1638" s="95" t="s">
        <v>2690</v>
      </c>
    </row>
    <row r="1639" spans="1:22" ht="15.75" x14ac:dyDescent="0.3">
      <c r="A1639" s="95" t="s">
        <v>370</v>
      </c>
      <c r="B1639" s="95" t="s">
        <v>2032</v>
      </c>
      <c r="C1639" s="95" t="s">
        <v>1904</v>
      </c>
      <c r="D1639" s="95" t="s">
        <v>1905</v>
      </c>
      <c r="E1639" s="95" t="s">
        <v>2033</v>
      </c>
      <c r="F1639" s="95" t="s">
        <v>2454</v>
      </c>
      <c r="G1639" s="95" t="s">
        <v>31</v>
      </c>
      <c r="H1639" s="95" t="s">
        <v>31</v>
      </c>
      <c r="I1639" s="95" t="s">
        <v>31</v>
      </c>
      <c r="J1639" s="95" t="s">
        <v>1884</v>
      </c>
      <c r="K1639" s="95" t="s">
        <v>1885</v>
      </c>
      <c r="L1639" s="96">
        <v>1001</v>
      </c>
      <c r="M1639" s="95" t="s">
        <v>2002</v>
      </c>
      <c r="N1639" s="95" t="s">
        <v>31</v>
      </c>
      <c r="O1639" s="95" t="s">
        <v>31</v>
      </c>
      <c r="P1639" s="95" t="s">
        <v>2683</v>
      </c>
      <c r="Q1639" s="95" t="s">
        <v>2684</v>
      </c>
      <c r="R1639" s="95" t="s">
        <v>2691</v>
      </c>
      <c r="S1639" s="93">
        <v>22371</v>
      </c>
      <c r="T1639" s="93">
        <v>22371</v>
      </c>
      <c r="U1639" s="95" t="s">
        <v>31</v>
      </c>
      <c r="V1639" s="95" t="s">
        <v>2692</v>
      </c>
    </row>
    <row r="1640" spans="1:22" ht="15.75" x14ac:dyDescent="0.3">
      <c r="A1640" s="95" t="s">
        <v>370</v>
      </c>
      <c r="B1640" s="95" t="s">
        <v>2032</v>
      </c>
      <c r="C1640" s="95" t="s">
        <v>1904</v>
      </c>
      <c r="D1640" s="95" t="s">
        <v>1905</v>
      </c>
      <c r="E1640" s="95" t="s">
        <v>2033</v>
      </c>
      <c r="F1640" s="95" t="s">
        <v>2693</v>
      </c>
      <c r="G1640" s="95" t="s">
        <v>31</v>
      </c>
      <c r="H1640" s="95" t="s">
        <v>31</v>
      </c>
      <c r="I1640" s="95" t="s">
        <v>31</v>
      </c>
      <c r="J1640" s="95" t="s">
        <v>1884</v>
      </c>
      <c r="K1640" s="95" t="s">
        <v>1885</v>
      </c>
      <c r="L1640" s="96">
        <v>18029</v>
      </c>
      <c r="M1640" s="95" t="s">
        <v>2002</v>
      </c>
      <c r="N1640" s="95" t="s">
        <v>31</v>
      </c>
      <c r="O1640" s="95" t="s">
        <v>31</v>
      </c>
      <c r="P1640" s="95" t="s">
        <v>2694</v>
      </c>
      <c r="Q1640" s="95" t="s">
        <v>2695</v>
      </c>
      <c r="R1640" s="95" t="s">
        <v>2696</v>
      </c>
      <c r="S1640" s="93">
        <v>20179</v>
      </c>
      <c r="T1640" s="93">
        <v>20179</v>
      </c>
      <c r="U1640" s="95" t="s">
        <v>31</v>
      </c>
      <c r="V1640" s="95" t="s">
        <v>2550</v>
      </c>
    </row>
    <row r="1641" spans="1:22" ht="15.75" x14ac:dyDescent="0.3">
      <c r="A1641" s="95" t="s">
        <v>370</v>
      </c>
      <c r="B1641" s="95" t="s">
        <v>2032</v>
      </c>
      <c r="C1641" s="95" t="s">
        <v>1904</v>
      </c>
      <c r="D1641" s="95" t="s">
        <v>1905</v>
      </c>
      <c r="E1641" s="95" t="s">
        <v>2033</v>
      </c>
      <c r="F1641" s="95" t="s">
        <v>2034</v>
      </c>
      <c r="G1641" s="95" t="s">
        <v>31</v>
      </c>
      <c r="H1641" s="95" t="s">
        <v>31</v>
      </c>
      <c r="I1641" s="95" t="s">
        <v>31</v>
      </c>
      <c r="J1641" s="95" t="s">
        <v>1884</v>
      </c>
      <c r="K1641" s="95" t="s">
        <v>1885</v>
      </c>
      <c r="L1641" s="96">
        <v>26657</v>
      </c>
      <c r="M1641" s="95" t="s">
        <v>2002</v>
      </c>
      <c r="N1641" s="95" t="s">
        <v>31</v>
      </c>
      <c r="O1641" s="95" t="s">
        <v>31</v>
      </c>
      <c r="P1641" s="95" t="s">
        <v>2546</v>
      </c>
      <c r="Q1641" s="95" t="s">
        <v>2547</v>
      </c>
      <c r="R1641" s="95" t="s">
        <v>2697</v>
      </c>
      <c r="S1641" s="93">
        <v>31502</v>
      </c>
      <c r="T1641" s="93">
        <v>31502</v>
      </c>
      <c r="U1641" s="95" t="s">
        <v>31</v>
      </c>
      <c r="V1641" s="95" t="s">
        <v>2698</v>
      </c>
    </row>
    <row r="1642" spans="1:22" ht="15.75" x14ac:dyDescent="0.3">
      <c r="A1642" s="95" t="s">
        <v>370</v>
      </c>
      <c r="B1642" s="95" t="s">
        <v>2032</v>
      </c>
      <c r="C1642" s="95" t="s">
        <v>1904</v>
      </c>
      <c r="D1642" s="95" t="s">
        <v>1905</v>
      </c>
      <c r="E1642" s="95" t="s">
        <v>2033</v>
      </c>
      <c r="F1642" s="95" t="s">
        <v>2058</v>
      </c>
      <c r="G1642" s="95" t="s">
        <v>31</v>
      </c>
      <c r="H1642" s="95" t="s">
        <v>31</v>
      </c>
      <c r="I1642" s="95" t="s">
        <v>31</v>
      </c>
      <c r="J1642" s="95" t="s">
        <v>1884</v>
      </c>
      <c r="K1642" s="95" t="s">
        <v>1885</v>
      </c>
      <c r="L1642" s="96">
        <v>52143</v>
      </c>
      <c r="M1642" s="95" t="s">
        <v>2002</v>
      </c>
      <c r="N1642" s="95" t="s">
        <v>31</v>
      </c>
      <c r="O1642" s="95" t="s">
        <v>31</v>
      </c>
      <c r="P1642" s="95" t="s">
        <v>2699</v>
      </c>
      <c r="Q1642" s="95" t="s">
        <v>2700</v>
      </c>
      <c r="R1642" s="95" t="s">
        <v>2701</v>
      </c>
      <c r="S1642" s="93">
        <v>19814</v>
      </c>
      <c r="T1642" s="93">
        <v>19814</v>
      </c>
      <c r="U1642" s="95" t="s">
        <v>31</v>
      </c>
      <c r="V1642" s="95" t="s">
        <v>2529</v>
      </c>
    </row>
    <row r="1643" spans="1:22" ht="15.75" x14ac:dyDescent="0.3">
      <c r="A1643" s="95" t="s">
        <v>370</v>
      </c>
      <c r="B1643" s="95" t="s">
        <v>2032</v>
      </c>
      <c r="C1643" s="95" t="s">
        <v>1904</v>
      </c>
      <c r="D1643" s="95" t="s">
        <v>1905</v>
      </c>
      <c r="E1643" s="95" t="s">
        <v>2033</v>
      </c>
      <c r="F1643" s="95" t="s">
        <v>2058</v>
      </c>
      <c r="G1643" s="95" t="s">
        <v>31</v>
      </c>
      <c r="H1643" s="95" t="s">
        <v>31</v>
      </c>
      <c r="I1643" s="95" t="s">
        <v>31</v>
      </c>
      <c r="J1643" s="95" t="s">
        <v>1884</v>
      </c>
      <c r="K1643" s="95" t="s">
        <v>1885</v>
      </c>
      <c r="L1643" s="96">
        <v>26102</v>
      </c>
      <c r="M1643" s="95" t="s">
        <v>2002</v>
      </c>
      <c r="N1643" s="95" t="s">
        <v>31</v>
      </c>
      <c r="O1643" s="95" t="s">
        <v>31</v>
      </c>
      <c r="P1643" s="95" t="s">
        <v>2699</v>
      </c>
      <c r="Q1643" s="95" t="s">
        <v>2700</v>
      </c>
      <c r="R1643" s="95" t="s">
        <v>2702</v>
      </c>
      <c r="S1643" s="93">
        <v>20179</v>
      </c>
      <c r="T1643" s="93">
        <v>20179</v>
      </c>
      <c r="U1643" s="95" t="s">
        <v>31</v>
      </c>
      <c r="V1643" s="95" t="s">
        <v>2550</v>
      </c>
    </row>
    <row r="1644" spans="1:22" ht="15.75" x14ac:dyDescent="0.3">
      <c r="A1644" s="95" t="s">
        <v>370</v>
      </c>
      <c r="B1644" s="95" t="s">
        <v>2032</v>
      </c>
      <c r="C1644" s="95" t="s">
        <v>1904</v>
      </c>
      <c r="D1644" s="95" t="s">
        <v>1905</v>
      </c>
      <c r="E1644" s="95" t="s">
        <v>2033</v>
      </c>
      <c r="F1644" s="95" t="s">
        <v>2058</v>
      </c>
      <c r="G1644" s="95" t="s">
        <v>31</v>
      </c>
      <c r="H1644" s="95" t="s">
        <v>31</v>
      </c>
      <c r="I1644" s="95" t="s">
        <v>31</v>
      </c>
      <c r="J1644" s="95" t="s">
        <v>1884</v>
      </c>
      <c r="K1644" s="95" t="s">
        <v>1885</v>
      </c>
      <c r="L1644" s="96">
        <v>16918</v>
      </c>
      <c r="M1644" s="95" t="s">
        <v>2002</v>
      </c>
      <c r="N1644" s="95" t="s">
        <v>31</v>
      </c>
      <c r="O1644" s="95" t="s">
        <v>31</v>
      </c>
      <c r="P1644" s="95" t="s">
        <v>2699</v>
      </c>
      <c r="Q1644" s="95" t="s">
        <v>2700</v>
      </c>
      <c r="R1644" s="95" t="s">
        <v>2703</v>
      </c>
      <c r="S1644" s="93">
        <v>20545</v>
      </c>
      <c r="T1644" s="93">
        <v>20545</v>
      </c>
      <c r="U1644" s="95" t="s">
        <v>31</v>
      </c>
      <c r="V1644" s="95" t="s">
        <v>2552</v>
      </c>
    </row>
    <row r="1645" spans="1:22" ht="15.75" x14ac:dyDescent="0.3">
      <c r="A1645" s="95" t="s">
        <v>370</v>
      </c>
      <c r="B1645" s="95" t="s">
        <v>2032</v>
      </c>
      <c r="C1645" s="95" t="s">
        <v>1904</v>
      </c>
      <c r="D1645" s="95" t="s">
        <v>1905</v>
      </c>
      <c r="E1645" s="95" t="s">
        <v>2033</v>
      </c>
      <c r="F1645" s="95" t="s">
        <v>2058</v>
      </c>
      <c r="G1645" s="95" t="s">
        <v>31</v>
      </c>
      <c r="H1645" s="95" t="s">
        <v>31</v>
      </c>
      <c r="I1645" s="95" t="s">
        <v>31</v>
      </c>
      <c r="J1645" s="95" t="s">
        <v>1884</v>
      </c>
      <c r="K1645" s="95" t="s">
        <v>1885</v>
      </c>
      <c r="L1645" s="96">
        <v>158</v>
      </c>
      <c r="M1645" s="95" t="s">
        <v>2002</v>
      </c>
      <c r="N1645" s="95" t="s">
        <v>31</v>
      </c>
      <c r="O1645" s="95" t="s">
        <v>31</v>
      </c>
      <c r="P1645" s="95" t="s">
        <v>2699</v>
      </c>
      <c r="Q1645" s="95" t="s">
        <v>2700</v>
      </c>
      <c r="R1645" s="95" t="s">
        <v>2704</v>
      </c>
      <c r="S1645" s="93">
        <v>21275</v>
      </c>
      <c r="T1645" s="93">
        <v>21275</v>
      </c>
      <c r="U1645" s="95" t="s">
        <v>31</v>
      </c>
      <c r="V1645" s="95" t="s">
        <v>2554</v>
      </c>
    </row>
    <row r="1646" spans="1:22" ht="15.75" x14ac:dyDescent="0.3">
      <c r="A1646" s="95" t="s">
        <v>370</v>
      </c>
      <c r="B1646" s="95" t="s">
        <v>2032</v>
      </c>
      <c r="C1646" s="95" t="s">
        <v>1904</v>
      </c>
      <c r="D1646" s="95" t="s">
        <v>1905</v>
      </c>
      <c r="E1646" s="95" t="s">
        <v>2033</v>
      </c>
      <c r="F1646" s="95" t="s">
        <v>2058</v>
      </c>
      <c r="G1646" s="95" t="s">
        <v>31</v>
      </c>
      <c r="H1646" s="95" t="s">
        <v>31</v>
      </c>
      <c r="I1646" s="95" t="s">
        <v>31</v>
      </c>
      <c r="J1646" s="95" t="s">
        <v>1884</v>
      </c>
      <c r="K1646" s="95" t="s">
        <v>1885</v>
      </c>
      <c r="L1646" s="96">
        <v>2677</v>
      </c>
      <c r="M1646" s="95" t="s">
        <v>2002</v>
      </c>
      <c r="N1646" s="95" t="s">
        <v>31</v>
      </c>
      <c r="O1646" s="95" t="s">
        <v>31</v>
      </c>
      <c r="P1646" s="95" t="s">
        <v>2699</v>
      </c>
      <c r="Q1646" s="95" t="s">
        <v>2700</v>
      </c>
      <c r="R1646" s="95" t="s">
        <v>2705</v>
      </c>
      <c r="S1646" s="93">
        <v>24197</v>
      </c>
      <c r="T1646" s="93">
        <v>24197</v>
      </c>
      <c r="U1646" s="95" t="s">
        <v>31</v>
      </c>
      <c r="V1646" s="95" t="s">
        <v>2706</v>
      </c>
    </row>
    <row r="1647" spans="1:22" ht="15.75" x14ac:dyDescent="0.3">
      <c r="A1647" s="95" t="s">
        <v>370</v>
      </c>
      <c r="B1647" s="95" t="s">
        <v>2032</v>
      </c>
      <c r="C1647" s="95" t="s">
        <v>1904</v>
      </c>
      <c r="D1647" s="95" t="s">
        <v>1905</v>
      </c>
      <c r="E1647" s="95" t="s">
        <v>2033</v>
      </c>
      <c r="F1647" s="95" t="s">
        <v>2058</v>
      </c>
      <c r="G1647" s="95" t="s">
        <v>31</v>
      </c>
      <c r="H1647" s="95" t="s">
        <v>31</v>
      </c>
      <c r="I1647" s="95" t="s">
        <v>31</v>
      </c>
      <c r="J1647" s="95" t="s">
        <v>1884</v>
      </c>
      <c r="K1647" s="95" t="s">
        <v>1885</v>
      </c>
      <c r="L1647" s="96">
        <v>143136</v>
      </c>
      <c r="M1647" s="95" t="s">
        <v>2002</v>
      </c>
      <c r="N1647" s="95" t="s">
        <v>31</v>
      </c>
      <c r="O1647" s="95" t="s">
        <v>31</v>
      </c>
      <c r="P1647" s="95" t="s">
        <v>2699</v>
      </c>
      <c r="Q1647" s="95" t="s">
        <v>2700</v>
      </c>
      <c r="R1647" s="95" t="s">
        <v>2707</v>
      </c>
      <c r="S1647" s="93">
        <v>28580</v>
      </c>
      <c r="T1647" s="93">
        <v>28580</v>
      </c>
      <c r="U1647" s="95" t="s">
        <v>31</v>
      </c>
      <c r="V1647" s="95" t="s">
        <v>2708</v>
      </c>
    </row>
    <row r="1648" spans="1:22" ht="15.75" x14ac:dyDescent="0.3">
      <c r="A1648" s="95" t="s">
        <v>370</v>
      </c>
      <c r="B1648" s="95" t="s">
        <v>2032</v>
      </c>
      <c r="C1648" s="95" t="s">
        <v>1904</v>
      </c>
      <c r="D1648" s="95" t="s">
        <v>1905</v>
      </c>
      <c r="E1648" s="95" t="s">
        <v>2033</v>
      </c>
      <c r="F1648" s="95" t="s">
        <v>2058</v>
      </c>
      <c r="G1648" s="95" t="s">
        <v>31</v>
      </c>
      <c r="H1648" s="95" t="s">
        <v>31</v>
      </c>
      <c r="I1648" s="95" t="s">
        <v>31</v>
      </c>
      <c r="J1648" s="95" t="s">
        <v>1884</v>
      </c>
      <c r="K1648" s="95" t="s">
        <v>1885</v>
      </c>
      <c r="L1648" s="96">
        <v>35814</v>
      </c>
      <c r="M1648" s="95" t="s">
        <v>2002</v>
      </c>
      <c r="N1648" s="95" t="s">
        <v>31</v>
      </c>
      <c r="O1648" s="95" t="s">
        <v>31</v>
      </c>
      <c r="P1648" s="95" t="s">
        <v>2699</v>
      </c>
      <c r="Q1648" s="95" t="s">
        <v>2700</v>
      </c>
      <c r="R1648" s="95" t="s">
        <v>2709</v>
      </c>
      <c r="S1648" s="93">
        <v>29676</v>
      </c>
      <c r="T1648" s="93">
        <v>29676</v>
      </c>
      <c r="U1648" s="95" t="s">
        <v>31</v>
      </c>
      <c r="V1648" s="95" t="s">
        <v>2710</v>
      </c>
    </row>
    <row r="1649" spans="1:22" ht="15.75" x14ac:dyDescent="0.3">
      <c r="A1649" s="95" t="s">
        <v>370</v>
      </c>
      <c r="B1649" s="95" t="s">
        <v>2032</v>
      </c>
      <c r="C1649" s="95" t="s">
        <v>1904</v>
      </c>
      <c r="D1649" s="95" t="s">
        <v>1905</v>
      </c>
      <c r="E1649" s="95" t="s">
        <v>2033</v>
      </c>
      <c r="F1649" s="95" t="s">
        <v>2058</v>
      </c>
      <c r="G1649" s="95" t="s">
        <v>31</v>
      </c>
      <c r="H1649" s="95" t="s">
        <v>31</v>
      </c>
      <c r="I1649" s="95" t="s">
        <v>31</v>
      </c>
      <c r="J1649" s="95" t="s">
        <v>1884</v>
      </c>
      <c r="K1649" s="95" t="s">
        <v>1885</v>
      </c>
      <c r="L1649" s="96">
        <v>49120</v>
      </c>
      <c r="M1649" s="95" t="s">
        <v>2002</v>
      </c>
      <c r="N1649" s="95" t="s">
        <v>31</v>
      </c>
      <c r="O1649" s="95" t="s">
        <v>31</v>
      </c>
      <c r="P1649" s="95" t="s">
        <v>2699</v>
      </c>
      <c r="Q1649" s="95" t="s">
        <v>2700</v>
      </c>
      <c r="R1649" s="95" t="s">
        <v>2711</v>
      </c>
      <c r="S1649" s="93">
        <v>31502</v>
      </c>
      <c r="T1649" s="93">
        <v>31502</v>
      </c>
      <c r="U1649" s="95" t="s">
        <v>31</v>
      </c>
      <c r="V1649" s="95" t="s">
        <v>2698</v>
      </c>
    </row>
    <row r="1650" spans="1:22" ht="15.75" x14ac:dyDescent="0.3">
      <c r="A1650" s="95" t="s">
        <v>370</v>
      </c>
      <c r="B1650" s="95" t="s">
        <v>2032</v>
      </c>
      <c r="C1650" s="95" t="s">
        <v>1904</v>
      </c>
      <c r="D1650" s="95" t="s">
        <v>1905</v>
      </c>
      <c r="E1650" s="95" t="s">
        <v>2033</v>
      </c>
      <c r="F1650" s="95" t="s">
        <v>2058</v>
      </c>
      <c r="G1650" s="95" t="s">
        <v>31</v>
      </c>
      <c r="H1650" s="95" t="s">
        <v>31</v>
      </c>
      <c r="I1650" s="95" t="s">
        <v>31</v>
      </c>
      <c r="J1650" s="95" t="s">
        <v>1884</v>
      </c>
      <c r="K1650" s="95" t="s">
        <v>1885</v>
      </c>
      <c r="L1650" s="96">
        <v>405</v>
      </c>
      <c r="M1650" s="95" t="s">
        <v>2002</v>
      </c>
      <c r="N1650" s="95" t="s">
        <v>31</v>
      </c>
      <c r="O1650" s="95" t="s">
        <v>31</v>
      </c>
      <c r="P1650" s="95" t="s">
        <v>2699</v>
      </c>
      <c r="Q1650" s="95" t="s">
        <v>2700</v>
      </c>
      <c r="R1650" s="95" t="s">
        <v>2712</v>
      </c>
      <c r="S1650" s="93">
        <v>35520</v>
      </c>
      <c r="T1650" s="93">
        <v>35520</v>
      </c>
      <c r="U1650" s="95" t="s">
        <v>31</v>
      </c>
      <c r="V1650" s="95" t="s">
        <v>2713</v>
      </c>
    </row>
    <row r="1651" spans="1:22" ht="15.75" x14ac:dyDescent="0.3">
      <c r="A1651" s="95" t="s">
        <v>370</v>
      </c>
      <c r="B1651" s="95" t="s">
        <v>2032</v>
      </c>
      <c r="C1651" s="95" t="s">
        <v>1904</v>
      </c>
      <c r="D1651" s="95" t="s">
        <v>1905</v>
      </c>
      <c r="E1651" s="95" t="s">
        <v>2033</v>
      </c>
      <c r="F1651" s="95" t="s">
        <v>2058</v>
      </c>
      <c r="G1651" s="95" t="s">
        <v>31</v>
      </c>
      <c r="H1651" s="95" t="s">
        <v>31</v>
      </c>
      <c r="I1651" s="95" t="s">
        <v>31</v>
      </c>
      <c r="J1651" s="95" t="s">
        <v>1884</v>
      </c>
      <c r="K1651" s="95" t="s">
        <v>1885</v>
      </c>
      <c r="L1651" s="96">
        <v>193106.85</v>
      </c>
      <c r="M1651" s="95" t="s">
        <v>2002</v>
      </c>
      <c r="N1651" s="95" t="s">
        <v>31</v>
      </c>
      <c r="O1651" s="95" t="s">
        <v>31</v>
      </c>
      <c r="P1651" s="95" t="s">
        <v>2059</v>
      </c>
      <c r="Q1651" s="95" t="s">
        <v>31</v>
      </c>
      <c r="R1651" s="95" t="s">
        <v>2714</v>
      </c>
      <c r="S1651" s="93">
        <v>41882</v>
      </c>
      <c r="T1651" s="93">
        <v>41882</v>
      </c>
      <c r="U1651" s="95" t="s">
        <v>2715</v>
      </c>
      <c r="V1651" s="95" t="s">
        <v>31</v>
      </c>
    </row>
    <row r="1652" spans="1:22" ht="15.75" x14ac:dyDescent="0.3">
      <c r="A1652" s="95" t="s">
        <v>370</v>
      </c>
      <c r="B1652" s="95" t="s">
        <v>2032</v>
      </c>
      <c r="C1652" s="95" t="s">
        <v>1904</v>
      </c>
      <c r="D1652" s="95" t="s">
        <v>1905</v>
      </c>
      <c r="E1652" s="95" t="s">
        <v>2033</v>
      </c>
      <c r="F1652" s="95" t="s">
        <v>2058</v>
      </c>
      <c r="G1652" s="95" t="s">
        <v>31</v>
      </c>
      <c r="H1652" s="95" t="s">
        <v>31</v>
      </c>
      <c r="I1652" s="95" t="s">
        <v>31</v>
      </c>
      <c r="J1652" s="95" t="s">
        <v>1884</v>
      </c>
      <c r="K1652" s="95" t="s">
        <v>1885</v>
      </c>
      <c r="L1652" s="96">
        <v>62875.06</v>
      </c>
      <c r="M1652" s="95" t="s">
        <v>2002</v>
      </c>
      <c r="N1652" s="95" t="s">
        <v>2716</v>
      </c>
      <c r="O1652" s="95" t="s">
        <v>31</v>
      </c>
      <c r="P1652" s="95" t="s">
        <v>2059</v>
      </c>
      <c r="Q1652" s="95" t="s">
        <v>31</v>
      </c>
      <c r="R1652" s="95" t="s">
        <v>2717</v>
      </c>
      <c r="S1652" s="93">
        <v>41060</v>
      </c>
      <c r="T1652" s="93">
        <v>41060</v>
      </c>
      <c r="U1652" s="95" t="s">
        <v>2718</v>
      </c>
      <c r="V1652" s="95" t="s">
        <v>31</v>
      </c>
    </row>
    <row r="1653" spans="1:22" ht="15.75" x14ac:dyDescent="0.3">
      <c r="A1653" s="95" t="s">
        <v>370</v>
      </c>
      <c r="B1653" s="95" t="s">
        <v>2032</v>
      </c>
      <c r="C1653" s="95" t="s">
        <v>1904</v>
      </c>
      <c r="D1653" s="95" t="s">
        <v>1905</v>
      </c>
      <c r="E1653" s="95" t="s">
        <v>2033</v>
      </c>
      <c r="F1653" s="95" t="s">
        <v>2058</v>
      </c>
      <c r="G1653" s="95" t="s">
        <v>31</v>
      </c>
      <c r="H1653" s="95" t="s">
        <v>31</v>
      </c>
      <c r="I1653" s="95" t="s">
        <v>31</v>
      </c>
      <c r="J1653" s="95" t="s">
        <v>1884</v>
      </c>
      <c r="K1653" s="95" t="s">
        <v>1885</v>
      </c>
      <c r="L1653" s="96">
        <v>62873.04</v>
      </c>
      <c r="M1653" s="95" t="s">
        <v>2002</v>
      </c>
      <c r="N1653" s="95" t="s">
        <v>2719</v>
      </c>
      <c r="O1653" s="95" t="s">
        <v>31</v>
      </c>
      <c r="P1653" s="95" t="s">
        <v>2059</v>
      </c>
      <c r="Q1653" s="95" t="s">
        <v>31</v>
      </c>
      <c r="R1653" s="95" t="s">
        <v>2720</v>
      </c>
      <c r="S1653" s="93">
        <v>41060</v>
      </c>
      <c r="T1653" s="93">
        <v>41060</v>
      </c>
      <c r="U1653" s="95" t="s">
        <v>2718</v>
      </c>
      <c r="V1653" s="95" t="s">
        <v>31</v>
      </c>
    </row>
    <row r="1654" spans="1:22" ht="15.75" x14ac:dyDescent="0.3">
      <c r="A1654" s="95" t="s">
        <v>370</v>
      </c>
      <c r="B1654" s="95" t="s">
        <v>2032</v>
      </c>
      <c r="C1654" s="95" t="s">
        <v>1904</v>
      </c>
      <c r="D1654" s="95" t="s">
        <v>1905</v>
      </c>
      <c r="E1654" s="95" t="s">
        <v>2033</v>
      </c>
      <c r="F1654" s="95" t="s">
        <v>2058</v>
      </c>
      <c r="G1654" s="95" t="s">
        <v>31</v>
      </c>
      <c r="H1654" s="95" t="s">
        <v>31</v>
      </c>
      <c r="I1654" s="95" t="s">
        <v>31</v>
      </c>
      <c r="J1654" s="95" t="s">
        <v>1884</v>
      </c>
      <c r="K1654" s="95" t="s">
        <v>1885</v>
      </c>
      <c r="L1654" s="96">
        <v>62873.04</v>
      </c>
      <c r="M1654" s="95" t="s">
        <v>2002</v>
      </c>
      <c r="N1654" s="95" t="s">
        <v>2721</v>
      </c>
      <c r="O1654" s="95" t="s">
        <v>31</v>
      </c>
      <c r="P1654" s="95" t="s">
        <v>2059</v>
      </c>
      <c r="Q1654" s="95" t="s">
        <v>31</v>
      </c>
      <c r="R1654" s="95" t="s">
        <v>2722</v>
      </c>
      <c r="S1654" s="93">
        <v>41060</v>
      </c>
      <c r="T1654" s="93">
        <v>41060</v>
      </c>
      <c r="U1654" s="95" t="s">
        <v>2718</v>
      </c>
      <c r="V1654" s="95" t="s">
        <v>31</v>
      </c>
    </row>
    <row r="1655" spans="1:22" ht="15.75" x14ac:dyDescent="0.3">
      <c r="A1655" s="95" t="s">
        <v>370</v>
      </c>
      <c r="B1655" s="95" t="s">
        <v>2032</v>
      </c>
      <c r="C1655" s="95" t="s">
        <v>1904</v>
      </c>
      <c r="D1655" s="95" t="s">
        <v>1905</v>
      </c>
      <c r="E1655" s="95" t="s">
        <v>2033</v>
      </c>
      <c r="F1655" s="95" t="s">
        <v>2723</v>
      </c>
      <c r="G1655" s="95" t="s">
        <v>31</v>
      </c>
      <c r="H1655" s="95" t="s">
        <v>31</v>
      </c>
      <c r="I1655" s="95" t="s">
        <v>31</v>
      </c>
      <c r="J1655" s="95" t="s">
        <v>1884</v>
      </c>
      <c r="K1655" s="95" t="s">
        <v>1885</v>
      </c>
      <c r="L1655" s="96">
        <v>31808</v>
      </c>
      <c r="M1655" s="95" t="s">
        <v>2002</v>
      </c>
      <c r="N1655" s="95" t="s">
        <v>31</v>
      </c>
      <c r="O1655" s="95" t="s">
        <v>31</v>
      </c>
      <c r="P1655" s="95" t="s">
        <v>2724</v>
      </c>
      <c r="Q1655" s="95" t="s">
        <v>2725</v>
      </c>
      <c r="R1655" s="95" t="s">
        <v>2726</v>
      </c>
      <c r="S1655" s="93">
        <v>19814</v>
      </c>
      <c r="T1655" s="93">
        <v>19814</v>
      </c>
      <c r="U1655" s="95" t="s">
        <v>31</v>
      </c>
      <c r="V1655" s="95" t="s">
        <v>2529</v>
      </c>
    </row>
    <row r="1656" spans="1:22" ht="15.75" x14ac:dyDescent="0.3">
      <c r="A1656" s="95" t="s">
        <v>370</v>
      </c>
      <c r="B1656" s="95" t="s">
        <v>2032</v>
      </c>
      <c r="C1656" s="95" t="s">
        <v>1904</v>
      </c>
      <c r="D1656" s="95" t="s">
        <v>1905</v>
      </c>
      <c r="E1656" s="95" t="s">
        <v>2033</v>
      </c>
      <c r="F1656" s="95" t="s">
        <v>2723</v>
      </c>
      <c r="G1656" s="95" t="s">
        <v>31</v>
      </c>
      <c r="H1656" s="95" t="s">
        <v>31</v>
      </c>
      <c r="I1656" s="95" t="s">
        <v>31</v>
      </c>
      <c r="J1656" s="95" t="s">
        <v>1884</v>
      </c>
      <c r="K1656" s="95" t="s">
        <v>1885</v>
      </c>
      <c r="L1656" s="96">
        <v>1044</v>
      </c>
      <c r="M1656" s="95" t="s">
        <v>2002</v>
      </c>
      <c r="N1656" s="95" t="s">
        <v>31</v>
      </c>
      <c r="O1656" s="95" t="s">
        <v>31</v>
      </c>
      <c r="P1656" s="95" t="s">
        <v>2724</v>
      </c>
      <c r="Q1656" s="95" t="s">
        <v>2725</v>
      </c>
      <c r="R1656" s="95" t="s">
        <v>2727</v>
      </c>
      <c r="S1656" s="93">
        <v>20179</v>
      </c>
      <c r="T1656" s="93">
        <v>20179</v>
      </c>
      <c r="U1656" s="95" t="s">
        <v>31</v>
      </c>
      <c r="V1656" s="95" t="s">
        <v>2550</v>
      </c>
    </row>
    <row r="1657" spans="1:22" ht="15.75" x14ac:dyDescent="0.3">
      <c r="A1657" s="95" t="s">
        <v>370</v>
      </c>
      <c r="B1657" s="95" t="s">
        <v>2032</v>
      </c>
      <c r="C1657" s="95" t="s">
        <v>1904</v>
      </c>
      <c r="D1657" s="95" t="s">
        <v>1905</v>
      </c>
      <c r="E1657" s="95" t="s">
        <v>2033</v>
      </c>
      <c r="F1657" s="95" t="s">
        <v>2723</v>
      </c>
      <c r="G1657" s="95" t="s">
        <v>31</v>
      </c>
      <c r="H1657" s="95" t="s">
        <v>31</v>
      </c>
      <c r="I1657" s="95" t="s">
        <v>31</v>
      </c>
      <c r="J1657" s="95" t="s">
        <v>1884</v>
      </c>
      <c r="K1657" s="95" t="s">
        <v>1885</v>
      </c>
      <c r="L1657" s="96">
        <v>7475</v>
      </c>
      <c r="M1657" s="95" t="s">
        <v>2002</v>
      </c>
      <c r="N1657" s="95" t="s">
        <v>31</v>
      </c>
      <c r="O1657" s="95" t="s">
        <v>31</v>
      </c>
      <c r="P1657" s="95" t="s">
        <v>2724</v>
      </c>
      <c r="Q1657" s="95" t="s">
        <v>2725</v>
      </c>
      <c r="R1657" s="95" t="s">
        <v>2728</v>
      </c>
      <c r="S1657" s="93">
        <v>28580</v>
      </c>
      <c r="T1657" s="93">
        <v>28580</v>
      </c>
      <c r="U1657" s="95" t="s">
        <v>31</v>
      </c>
      <c r="V1657" s="95" t="s">
        <v>2708</v>
      </c>
    </row>
    <row r="1658" spans="1:22" ht="15.75" x14ac:dyDescent="0.3">
      <c r="A1658" s="95" t="s">
        <v>370</v>
      </c>
      <c r="B1658" s="95" t="s">
        <v>2032</v>
      </c>
      <c r="C1658" s="95" t="s">
        <v>1904</v>
      </c>
      <c r="D1658" s="95" t="s">
        <v>1905</v>
      </c>
      <c r="E1658" s="95" t="s">
        <v>2033</v>
      </c>
      <c r="F1658" s="95" t="s">
        <v>2723</v>
      </c>
      <c r="G1658" s="95" t="s">
        <v>31</v>
      </c>
      <c r="H1658" s="95" t="s">
        <v>31</v>
      </c>
      <c r="I1658" s="95" t="s">
        <v>31</v>
      </c>
      <c r="J1658" s="95" t="s">
        <v>1884</v>
      </c>
      <c r="K1658" s="95" t="s">
        <v>1885</v>
      </c>
      <c r="L1658" s="96">
        <v>806892.02</v>
      </c>
      <c r="M1658" s="95" t="s">
        <v>2002</v>
      </c>
      <c r="N1658" s="95" t="s">
        <v>31</v>
      </c>
      <c r="O1658" s="95" t="s">
        <v>31</v>
      </c>
      <c r="P1658" s="95" t="s">
        <v>2729</v>
      </c>
      <c r="Q1658" s="95" t="s">
        <v>31</v>
      </c>
      <c r="R1658" s="95" t="s">
        <v>2730</v>
      </c>
      <c r="S1658" s="93">
        <v>40482</v>
      </c>
      <c r="T1658" s="93">
        <v>40482</v>
      </c>
      <c r="U1658" s="95" t="s">
        <v>2731</v>
      </c>
      <c r="V1658" s="95" t="s">
        <v>31</v>
      </c>
    </row>
    <row r="1659" spans="1:22" ht="15.75" x14ac:dyDescent="0.3">
      <c r="A1659" s="95" t="s">
        <v>370</v>
      </c>
      <c r="B1659" s="95" t="s">
        <v>2032</v>
      </c>
      <c r="C1659" s="95" t="s">
        <v>1904</v>
      </c>
      <c r="D1659" s="95" t="s">
        <v>1905</v>
      </c>
      <c r="E1659" s="95" t="s">
        <v>2033</v>
      </c>
      <c r="F1659" s="95" t="s">
        <v>2732</v>
      </c>
      <c r="G1659" s="95" t="s">
        <v>31</v>
      </c>
      <c r="H1659" s="95" t="s">
        <v>31</v>
      </c>
      <c r="I1659" s="95" t="s">
        <v>31</v>
      </c>
      <c r="J1659" s="95" t="s">
        <v>1884</v>
      </c>
      <c r="K1659" s="95" t="s">
        <v>1885</v>
      </c>
      <c r="L1659" s="96">
        <v>404</v>
      </c>
      <c r="M1659" s="95" t="s">
        <v>2002</v>
      </c>
      <c r="N1659" s="95" t="s">
        <v>31</v>
      </c>
      <c r="O1659" s="95" t="s">
        <v>31</v>
      </c>
      <c r="P1659" s="95" t="s">
        <v>2733</v>
      </c>
      <c r="Q1659" s="95" t="s">
        <v>2734</v>
      </c>
      <c r="R1659" s="95" t="s">
        <v>2735</v>
      </c>
      <c r="S1659" s="93">
        <v>19814</v>
      </c>
      <c r="T1659" s="93">
        <v>19814</v>
      </c>
      <c r="U1659" s="95" t="s">
        <v>31</v>
      </c>
      <c r="V1659" s="95" t="s">
        <v>2529</v>
      </c>
    </row>
    <row r="1660" spans="1:22" ht="15.75" x14ac:dyDescent="0.3">
      <c r="A1660" s="95" t="s">
        <v>370</v>
      </c>
      <c r="B1660" s="95" t="s">
        <v>2032</v>
      </c>
      <c r="C1660" s="95" t="s">
        <v>1904</v>
      </c>
      <c r="D1660" s="95" t="s">
        <v>1905</v>
      </c>
      <c r="E1660" s="95" t="s">
        <v>2033</v>
      </c>
      <c r="F1660" s="95" t="s">
        <v>2732</v>
      </c>
      <c r="G1660" s="95" t="s">
        <v>31</v>
      </c>
      <c r="H1660" s="95" t="s">
        <v>31</v>
      </c>
      <c r="I1660" s="95" t="s">
        <v>31</v>
      </c>
      <c r="J1660" s="95" t="s">
        <v>1884</v>
      </c>
      <c r="K1660" s="95" t="s">
        <v>1885</v>
      </c>
      <c r="L1660" s="96">
        <v>442</v>
      </c>
      <c r="M1660" s="95" t="s">
        <v>2002</v>
      </c>
      <c r="N1660" s="95" t="s">
        <v>31</v>
      </c>
      <c r="O1660" s="95" t="s">
        <v>31</v>
      </c>
      <c r="P1660" s="95" t="s">
        <v>2733</v>
      </c>
      <c r="Q1660" s="95" t="s">
        <v>2734</v>
      </c>
      <c r="R1660" s="95" t="s">
        <v>2736</v>
      </c>
      <c r="S1660" s="93">
        <v>22006</v>
      </c>
      <c r="T1660" s="93">
        <v>22006</v>
      </c>
      <c r="U1660" s="95" t="s">
        <v>31</v>
      </c>
      <c r="V1660" s="95" t="s">
        <v>2737</v>
      </c>
    </row>
    <row r="1661" spans="1:22" ht="15.75" x14ac:dyDescent="0.3">
      <c r="A1661" s="95" t="s">
        <v>370</v>
      </c>
      <c r="B1661" s="95" t="s">
        <v>2032</v>
      </c>
      <c r="C1661" s="95" t="s">
        <v>1904</v>
      </c>
      <c r="D1661" s="95" t="s">
        <v>1905</v>
      </c>
      <c r="E1661" s="95" t="s">
        <v>2033</v>
      </c>
      <c r="F1661" s="95" t="s">
        <v>2732</v>
      </c>
      <c r="G1661" s="95" t="s">
        <v>31</v>
      </c>
      <c r="H1661" s="95" t="s">
        <v>31</v>
      </c>
      <c r="I1661" s="95" t="s">
        <v>31</v>
      </c>
      <c r="J1661" s="95" t="s">
        <v>1884</v>
      </c>
      <c r="K1661" s="95" t="s">
        <v>1885</v>
      </c>
      <c r="L1661" s="96">
        <v>461979</v>
      </c>
      <c r="M1661" s="95" t="s">
        <v>2002</v>
      </c>
      <c r="N1661" s="95" t="s">
        <v>31</v>
      </c>
      <c r="O1661" s="95" t="s">
        <v>31</v>
      </c>
      <c r="P1661" s="95" t="s">
        <v>2733</v>
      </c>
      <c r="Q1661" s="95" t="s">
        <v>2734</v>
      </c>
      <c r="R1661" s="95" t="s">
        <v>2738</v>
      </c>
      <c r="S1661" s="93">
        <v>31502</v>
      </c>
      <c r="T1661" s="93">
        <v>31502</v>
      </c>
      <c r="U1661" s="95" t="s">
        <v>31</v>
      </c>
      <c r="V1661" s="95" t="s">
        <v>2698</v>
      </c>
    </row>
    <row r="1662" spans="1:22" ht="15.75" x14ac:dyDescent="0.3">
      <c r="A1662" s="95" t="s">
        <v>370</v>
      </c>
      <c r="B1662" s="95" t="s">
        <v>2032</v>
      </c>
      <c r="C1662" s="95" t="s">
        <v>1904</v>
      </c>
      <c r="D1662" s="95" t="s">
        <v>1905</v>
      </c>
      <c r="E1662" s="95" t="s">
        <v>2033</v>
      </c>
      <c r="F1662" s="95" t="s">
        <v>2732</v>
      </c>
      <c r="G1662" s="95" t="s">
        <v>31</v>
      </c>
      <c r="H1662" s="95" t="s">
        <v>31</v>
      </c>
      <c r="I1662" s="95" t="s">
        <v>31</v>
      </c>
      <c r="J1662" s="95" t="s">
        <v>1884</v>
      </c>
      <c r="K1662" s="95" t="s">
        <v>1885</v>
      </c>
      <c r="L1662" s="96">
        <v>22656</v>
      </c>
      <c r="M1662" s="95" t="s">
        <v>2002</v>
      </c>
      <c r="N1662" s="95" t="s">
        <v>31</v>
      </c>
      <c r="O1662" s="95" t="s">
        <v>31</v>
      </c>
      <c r="P1662" s="95" t="s">
        <v>2733</v>
      </c>
      <c r="Q1662" s="95" t="s">
        <v>2734</v>
      </c>
      <c r="R1662" s="95" t="s">
        <v>2739</v>
      </c>
      <c r="S1662" s="93">
        <v>32963</v>
      </c>
      <c r="T1662" s="93">
        <v>32963</v>
      </c>
      <c r="U1662" s="95" t="s">
        <v>31</v>
      </c>
      <c r="V1662" s="95" t="s">
        <v>2740</v>
      </c>
    </row>
    <row r="1663" spans="1:22" ht="15.75" x14ac:dyDescent="0.3">
      <c r="A1663" s="95" t="s">
        <v>370</v>
      </c>
      <c r="B1663" s="95" t="s">
        <v>2032</v>
      </c>
      <c r="C1663" s="95" t="s">
        <v>1904</v>
      </c>
      <c r="D1663" s="95" t="s">
        <v>1905</v>
      </c>
      <c r="E1663" s="95" t="s">
        <v>2038</v>
      </c>
      <c r="F1663" s="95" t="s">
        <v>2054</v>
      </c>
      <c r="G1663" s="95" t="s">
        <v>31</v>
      </c>
      <c r="H1663" s="95" t="s">
        <v>31</v>
      </c>
      <c r="I1663" s="95" t="s">
        <v>31</v>
      </c>
      <c r="J1663" s="95" t="s">
        <v>1851</v>
      </c>
      <c r="K1663" s="95" t="s">
        <v>1885</v>
      </c>
      <c r="L1663" s="96">
        <v>35664</v>
      </c>
      <c r="M1663" s="95" t="s">
        <v>1886</v>
      </c>
      <c r="N1663" s="95" t="s">
        <v>31</v>
      </c>
      <c r="O1663" s="95" t="s">
        <v>2741</v>
      </c>
      <c r="P1663" s="95" t="s">
        <v>2742</v>
      </c>
      <c r="Q1663" s="95" t="s">
        <v>2743</v>
      </c>
      <c r="R1663" s="95" t="s">
        <v>2744</v>
      </c>
      <c r="S1663" s="93">
        <v>20545</v>
      </c>
      <c r="T1663" s="93">
        <v>20545</v>
      </c>
      <c r="U1663" s="95" t="s">
        <v>31</v>
      </c>
      <c r="V1663" s="95" t="s">
        <v>2552</v>
      </c>
    </row>
    <row r="1664" spans="1:22" ht="15.75" x14ac:dyDescent="0.3">
      <c r="A1664" s="95" t="s">
        <v>370</v>
      </c>
      <c r="B1664" s="95" t="s">
        <v>2032</v>
      </c>
      <c r="C1664" s="95" t="s">
        <v>1904</v>
      </c>
      <c r="D1664" s="95" t="s">
        <v>1905</v>
      </c>
      <c r="E1664" s="95" t="s">
        <v>2038</v>
      </c>
      <c r="F1664" s="95" t="s">
        <v>2054</v>
      </c>
      <c r="G1664" s="95" t="s">
        <v>31</v>
      </c>
      <c r="H1664" s="95" t="s">
        <v>31</v>
      </c>
      <c r="I1664" s="95" t="s">
        <v>31</v>
      </c>
      <c r="J1664" s="95" t="s">
        <v>1851</v>
      </c>
      <c r="K1664" s="95" t="s">
        <v>1885</v>
      </c>
      <c r="L1664" s="96">
        <v>273884</v>
      </c>
      <c r="M1664" s="95" t="s">
        <v>1886</v>
      </c>
      <c r="N1664" s="95" t="s">
        <v>31</v>
      </c>
      <c r="O1664" s="95" t="s">
        <v>2745</v>
      </c>
      <c r="P1664" s="95" t="s">
        <v>2746</v>
      </c>
      <c r="Q1664" s="95" t="s">
        <v>2747</v>
      </c>
      <c r="R1664" s="95" t="s">
        <v>2748</v>
      </c>
      <c r="S1664" s="93">
        <v>28580</v>
      </c>
      <c r="T1664" s="93">
        <v>28580</v>
      </c>
      <c r="U1664" s="95" t="s">
        <v>31</v>
      </c>
      <c r="V1664" s="95" t="s">
        <v>2708</v>
      </c>
    </row>
    <row r="1665" spans="1:22" ht="15.75" x14ac:dyDescent="0.3">
      <c r="A1665" s="95" t="s">
        <v>370</v>
      </c>
      <c r="B1665" s="95" t="s">
        <v>2032</v>
      </c>
      <c r="C1665" s="95" t="s">
        <v>1904</v>
      </c>
      <c r="D1665" s="95" t="s">
        <v>1905</v>
      </c>
      <c r="E1665" s="95" t="s">
        <v>2038</v>
      </c>
      <c r="F1665" s="95" t="s">
        <v>2054</v>
      </c>
      <c r="G1665" s="95" t="s">
        <v>31</v>
      </c>
      <c r="H1665" s="95" t="s">
        <v>31</v>
      </c>
      <c r="I1665" s="95" t="s">
        <v>31</v>
      </c>
      <c r="J1665" s="95" t="s">
        <v>1851</v>
      </c>
      <c r="K1665" s="95" t="s">
        <v>1885</v>
      </c>
      <c r="L1665" s="96">
        <v>35664</v>
      </c>
      <c r="M1665" s="95" t="s">
        <v>1886</v>
      </c>
      <c r="N1665" s="95" t="s">
        <v>2749</v>
      </c>
      <c r="O1665" s="95" t="s">
        <v>2750</v>
      </c>
      <c r="P1665" s="95" t="s">
        <v>2742</v>
      </c>
      <c r="Q1665" s="95" t="s">
        <v>2743</v>
      </c>
      <c r="R1665" s="95" t="s">
        <v>2751</v>
      </c>
      <c r="S1665" s="93">
        <v>20545</v>
      </c>
      <c r="T1665" s="93">
        <v>20545</v>
      </c>
      <c r="U1665" s="95" t="s">
        <v>31</v>
      </c>
      <c r="V1665" s="95" t="s">
        <v>2552</v>
      </c>
    </row>
    <row r="1666" spans="1:22" ht="15.75" x14ac:dyDescent="0.3">
      <c r="A1666" s="95" t="s">
        <v>370</v>
      </c>
      <c r="B1666" s="95" t="s">
        <v>2032</v>
      </c>
      <c r="C1666" s="95" t="s">
        <v>1904</v>
      </c>
      <c r="D1666" s="95" t="s">
        <v>1905</v>
      </c>
      <c r="E1666" s="95" t="s">
        <v>2038</v>
      </c>
      <c r="F1666" s="95" t="s">
        <v>2054</v>
      </c>
      <c r="G1666" s="95" t="s">
        <v>31</v>
      </c>
      <c r="H1666" s="95" t="s">
        <v>31</v>
      </c>
      <c r="I1666" s="95" t="s">
        <v>31</v>
      </c>
      <c r="J1666" s="95" t="s">
        <v>1851</v>
      </c>
      <c r="K1666" s="95" t="s">
        <v>1885</v>
      </c>
      <c r="L1666" s="96">
        <v>312528</v>
      </c>
      <c r="M1666" s="95" t="s">
        <v>1886</v>
      </c>
      <c r="N1666" s="95" t="s">
        <v>2752</v>
      </c>
      <c r="O1666" s="95" t="s">
        <v>2753</v>
      </c>
      <c r="P1666" s="95" t="s">
        <v>2754</v>
      </c>
      <c r="Q1666" s="95" t="s">
        <v>2755</v>
      </c>
      <c r="R1666" s="95" t="s">
        <v>2756</v>
      </c>
      <c r="S1666" s="93">
        <v>32598</v>
      </c>
      <c r="T1666" s="93">
        <v>32598</v>
      </c>
      <c r="U1666" s="95" t="s">
        <v>31</v>
      </c>
      <c r="V1666" s="95" t="s">
        <v>2757</v>
      </c>
    </row>
    <row r="1667" spans="1:22" ht="15.75" x14ac:dyDescent="0.3">
      <c r="A1667" s="95" t="s">
        <v>370</v>
      </c>
      <c r="B1667" s="95" t="s">
        <v>2032</v>
      </c>
      <c r="C1667" s="95" t="s">
        <v>1904</v>
      </c>
      <c r="D1667" s="95" t="s">
        <v>1905</v>
      </c>
      <c r="E1667" s="95" t="s">
        <v>2038</v>
      </c>
      <c r="F1667" s="95" t="s">
        <v>2054</v>
      </c>
      <c r="G1667" s="95" t="s">
        <v>31</v>
      </c>
      <c r="H1667" s="95" t="s">
        <v>31</v>
      </c>
      <c r="I1667" s="95" t="s">
        <v>31</v>
      </c>
      <c r="J1667" s="95" t="s">
        <v>1851</v>
      </c>
      <c r="K1667" s="95" t="s">
        <v>1885</v>
      </c>
      <c r="L1667" s="96">
        <v>312528</v>
      </c>
      <c r="M1667" s="95" t="s">
        <v>1886</v>
      </c>
      <c r="N1667" s="95" t="s">
        <v>2758</v>
      </c>
      <c r="O1667" s="95" t="s">
        <v>2759</v>
      </c>
      <c r="P1667" s="95" t="s">
        <v>2754</v>
      </c>
      <c r="Q1667" s="95" t="s">
        <v>2755</v>
      </c>
      <c r="R1667" s="95" t="s">
        <v>2760</v>
      </c>
      <c r="S1667" s="93">
        <v>32598</v>
      </c>
      <c r="T1667" s="93">
        <v>32598</v>
      </c>
      <c r="U1667" s="95" t="s">
        <v>31</v>
      </c>
      <c r="V1667" s="95" t="s">
        <v>2757</v>
      </c>
    </row>
    <row r="1668" spans="1:22" ht="15.75" x14ac:dyDescent="0.3">
      <c r="A1668" s="95" t="s">
        <v>370</v>
      </c>
      <c r="B1668" s="95" t="s">
        <v>2032</v>
      </c>
      <c r="C1668" s="95" t="s">
        <v>1904</v>
      </c>
      <c r="D1668" s="95" t="s">
        <v>1905</v>
      </c>
      <c r="E1668" s="95" t="s">
        <v>2038</v>
      </c>
      <c r="F1668" s="95" t="s">
        <v>2054</v>
      </c>
      <c r="G1668" s="95" t="s">
        <v>31</v>
      </c>
      <c r="H1668" s="95" t="s">
        <v>31</v>
      </c>
      <c r="I1668" s="95" t="s">
        <v>31</v>
      </c>
      <c r="J1668" s="95" t="s">
        <v>1851</v>
      </c>
      <c r="K1668" s="95" t="s">
        <v>1885</v>
      </c>
      <c r="L1668" s="96">
        <v>341271</v>
      </c>
      <c r="M1668" s="95" t="s">
        <v>1886</v>
      </c>
      <c r="N1668" s="95" t="s">
        <v>2761</v>
      </c>
      <c r="O1668" s="95" t="s">
        <v>2762</v>
      </c>
      <c r="P1668" s="95" t="s">
        <v>2763</v>
      </c>
      <c r="Q1668" s="95" t="s">
        <v>2764</v>
      </c>
      <c r="R1668" s="95" t="s">
        <v>2765</v>
      </c>
      <c r="S1668" s="93">
        <v>33328</v>
      </c>
      <c r="T1668" s="93">
        <v>33328</v>
      </c>
      <c r="U1668" s="95" t="s">
        <v>31</v>
      </c>
      <c r="V1668" s="95" t="s">
        <v>2766</v>
      </c>
    </row>
    <row r="1669" spans="1:22" ht="15.75" x14ac:dyDescent="0.3">
      <c r="A1669" s="95" t="s">
        <v>370</v>
      </c>
      <c r="B1669" s="95" t="s">
        <v>2032</v>
      </c>
      <c r="C1669" s="95" t="s">
        <v>1904</v>
      </c>
      <c r="D1669" s="95" t="s">
        <v>1905</v>
      </c>
      <c r="E1669" s="95" t="s">
        <v>2038</v>
      </c>
      <c r="F1669" s="95" t="s">
        <v>2054</v>
      </c>
      <c r="G1669" s="95" t="s">
        <v>31</v>
      </c>
      <c r="H1669" s="95" t="s">
        <v>31</v>
      </c>
      <c r="I1669" s="95" t="s">
        <v>31</v>
      </c>
      <c r="J1669" s="95" t="s">
        <v>1851</v>
      </c>
      <c r="K1669" s="95" t="s">
        <v>1885</v>
      </c>
      <c r="L1669" s="96">
        <v>341271</v>
      </c>
      <c r="M1669" s="95" t="s">
        <v>1886</v>
      </c>
      <c r="N1669" s="95" t="s">
        <v>2767</v>
      </c>
      <c r="O1669" s="95" t="s">
        <v>2768</v>
      </c>
      <c r="P1669" s="95" t="s">
        <v>2763</v>
      </c>
      <c r="Q1669" s="95" t="s">
        <v>2764</v>
      </c>
      <c r="R1669" s="95" t="s">
        <v>2769</v>
      </c>
      <c r="S1669" s="93">
        <v>33328</v>
      </c>
      <c r="T1669" s="93">
        <v>33328</v>
      </c>
      <c r="U1669" s="95" t="s">
        <v>31</v>
      </c>
      <c r="V1669" s="95" t="s">
        <v>2766</v>
      </c>
    </row>
    <row r="1670" spans="1:22" ht="15.75" x14ac:dyDescent="0.3">
      <c r="A1670" s="95" t="s">
        <v>370</v>
      </c>
      <c r="B1670" s="95" t="s">
        <v>2032</v>
      </c>
      <c r="C1670" s="95" t="s">
        <v>1904</v>
      </c>
      <c r="D1670" s="95" t="s">
        <v>1905</v>
      </c>
      <c r="E1670" s="95" t="s">
        <v>2038</v>
      </c>
      <c r="F1670" s="95" t="s">
        <v>2104</v>
      </c>
      <c r="G1670" s="95" t="s">
        <v>31</v>
      </c>
      <c r="H1670" s="95" t="s">
        <v>31</v>
      </c>
      <c r="I1670" s="95" t="s">
        <v>31</v>
      </c>
      <c r="J1670" s="95" t="s">
        <v>1851</v>
      </c>
      <c r="K1670" s="95" t="s">
        <v>1885</v>
      </c>
      <c r="L1670" s="96">
        <v>2510</v>
      </c>
      <c r="M1670" s="95" t="s">
        <v>1886</v>
      </c>
      <c r="N1670" s="95" t="s">
        <v>31</v>
      </c>
      <c r="O1670" s="95" t="s">
        <v>2770</v>
      </c>
      <c r="P1670" s="95" t="s">
        <v>2771</v>
      </c>
      <c r="Q1670" s="95" t="s">
        <v>2772</v>
      </c>
      <c r="R1670" s="95" t="s">
        <v>2773</v>
      </c>
      <c r="S1670" s="93">
        <v>20179</v>
      </c>
      <c r="T1670" s="93">
        <v>20179</v>
      </c>
      <c r="U1670" s="95" t="s">
        <v>31</v>
      </c>
      <c r="V1670" s="95" t="s">
        <v>2550</v>
      </c>
    </row>
    <row r="1671" spans="1:22" ht="15.75" x14ac:dyDescent="0.3">
      <c r="A1671" s="95" t="s">
        <v>370</v>
      </c>
      <c r="B1671" s="95" t="s">
        <v>2032</v>
      </c>
      <c r="C1671" s="95" t="s">
        <v>1904</v>
      </c>
      <c r="D1671" s="95" t="s">
        <v>1905</v>
      </c>
      <c r="E1671" s="95" t="s">
        <v>2038</v>
      </c>
      <c r="F1671" s="95" t="s">
        <v>2104</v>
      </c>
      <c r="G1671" s="95" t="s">
        <v>31</v>
      </c>
      <c r="H1671" s="95" t="s">
        <v>31</v>
      </c>
      <c r="I1671" s="95" t="s">
        <v>31</v>
      </c>
      <c r="J1671" s="95" t="s">
        <v>1851</v>
      </c>
      <c r="K1671" s="95" t="s">
        <v>1885</v>
      </c>
      <c r="L1671" s="96">
        <v>6040</v>
      </c>
      <c r="M1671" s="95" t="s">
        <v>1886</v>
      </c>
      <c r="N1671" s="95" t="s">
        <v>2774</v>
      </c>
      <c r="O1671" s="95" t="s">
        <v>2775</v>
      </c>
      <c r="P1671" s="95" t="s">
        <v>2776</v>
      </c>
      <c r="Q1671" s="95" t="s">
        <v>2777</v>
      </c>
      <c r="R1671" s="95" t="s">
        <v>2778</v>
      </c>
      <c r="S1671" s="93">
        <v>21275</v>
      </c>
      <c r="T1671" s="93">
        <v>21275</v>
      </c>
      <c r="U1671" s="95" t="s">
        <v>31</v>
      </c>
      <c r="V1671" s="95" t="s">
        <v>2554</v>
      </c>
    </row>
    <row r="1672" spans="1:22" ht="15.75" x14ac:dyDescent="0.3">
      <c r="A1672" s="95" t="s">
        <v>370</v>
      </c>
      <c r="B1672" s="95" t="s">
        <v>2032</v>
      </c>
      <c r="C1672" s="95" t="s">
        <v>1904</v>
      </c>
      <c r="D1672" s="95" t="s">
        <v>1905</v>
      </c>
      <c r="E1672" s="95" t="s">
        <v>2038</v>
      </c>
      <c r="F1672" s="95" t="s">
        <v>2104</v>
      </c>
      <c r="G1672" s="95" t="s">
        <v>31</v>
      </c>
      <c r="H1672" s="95" t="s">
        <v>31</v>
      </c>
      <c r="I1672" s="95" t="s">
        <v>31</v>
      </c>
      <c r="J1672" s="95" t="s">
        <v>1851</v>
      </c>
      <c r="K1672" s="95" t="s">
        <v>1885</v>
      </c>
      <c r="L1672" s="96">
        <v>3246</v>
      </c>
      <c r="M1672" s="95" t="s">
        <v>1886</v>
      </c>
      <c r="N1672" s="95" t="s">
        <v>2779</v>
      </c>
      <c r="O1672" s="95" t="s">
        <v>2780</v>
      </c>
      <c r="P1672" s="95" t="s">
        <v>2771</v>
      </c>
      <c r="Q1672" s="95" t="s">
        <v>2772</v>
      </c>
      <c r="R1672" s="95" t="s">
        <v>2781</v>
      </c>
      <c r="S1672" s="93">
        <v>20179</v>
      </c>
      <c r="T1672" s="93">
        <v>20179</v>
      </c>
      <c r="U1672" s="95" t="s">
        <v>31</v>
      </c>
      <c r="V1672" s="95" t="s">
        <v>2550</v>
      </c>
    </row>
    <row r="1673" spans="1:22" ht="15.75" x14ac:dyDescent="0.3">
      <c r="A1673" s="95" t="s">
        <v>370</v>
      </c>
      <c r="B1673" s="95" t="s">
        <v>2032</v>
      </c>
      <c r="C1673" s="95" t="s">
        <v>1904</v>
      </c>
      <c r="D1673" s="95" t="s">
        <v>1905</v>
      </c>
      <c r="E1673" s="95" t="s">
        <v>2038</v>
      </c>
      <c r="F1673" s="95" t="s">
        <v>2104</v>
      </c>
      <c r="G1673" s="95" t="s">
        <v>31</v>
      </c>
      <c r="H1673" s="95" t="s">
        <v>31</v>
      </c>
      <c r="I1673" s="95" t="s">
        <v>31</v>
      </c>
      <c r="J1673" s="95" t="s">
        <v>1851</v>
      </c>
      <c r="K1673" s="95" t="s">
        <v>1885</v>
      </c>
      <c r="L1673" s="96">
        <v>2510</v>
      </c>
      <c r="M1673" s="95" t="s">
        <v>1886</v>
      </c>
      <c r="N1673" s="95" t="s">
        <v>2782</v>
      </c>
      <c r="O1673" s="95" t="s">
        <v>2783</v>
      </c>
      <c r="P1673" s="95" t="s">
        <v>2771</v>
      </c>
      <c r="Q1673" s="95" t="s">
        <v>2772</v>
      </c>
      <c r="R1673" s="95" t="s">
        <v>2784</v>
      </c>
      <c r="S1673" s="93">
        <v>20179</v>
      </c>
      <c r="T1673" s="93">
        <v>20179</v>
      </c>
      <c r="U1673" s="95" t="s">
        <v>31</v>
      </c>
      <c r="V1673" s="95" t="s">
        <v>2550</v>
      </c>
    </row>
    <row r="1674" spans="1:22" ht="15.75" x14ac:dyDescent="0.3">
      <c r="A1674" s="95" t="s">
        <v>370</v>
      </c>
      <c r="B1674" s="95" t="s">
        <v>2032</v>
      </c>
      <c r="C1674" s="95" t="s">
        <v>1904</v>
      </c>
      <c r="D1674" s="95" t="s">
        <v>1905</v>
      </c>
      <c r="E1674" s="95" t="s">
        <v>2038</v>
      </c>
      <c r="F1674" s="95" t="s">
        <v>2104</v>
      </c>
      <c r="G1674" s="95" t="s">
        <v>31</v>
      </c>
      <c r="H1674" s="95" t="s">
        <v>31</v>
      </c>
      <c r="I1674" s="95" t="s">
        <v>31</v>
      </c>
      <c r="J1674" s="95" t="s">
        <v>1851</v>
      </c>
      <c r="K1674" s="95" t="s">
        <v>1885</v>
      </c>
      <c r="L1674" s="96">
        <v>6282</v>
      </c>
      <c r="M1674" s="95" t="s">
        <v>1886</v>
      </c>
      <c r="N1674" s="95" t="s">
        <v>2785</v>
      </c>
      <c r="O1674" s="95" t="s">
        <v>2786</v>
      </c>
      <c r="P1674" s="95" t="s">
        <v>2776</v>
      </c>
      <c r="Q1674" s="95" t="s">
        <v>2777</v>
      </c>
      <c r="R1674" s="95" t="s">
        <v>2787</v>
      </c>
      <c r="S1674" s="93">
        <v>19814</v>
      </c>
      <c r="T1674" s="93">
        <v>19814</v>
      </c>
      <c r="U1674" s="95" t="s">
        <v>31</v>
      </c>
      <c r="V1674" s="95" t="s">
        <v>2529</v>
      </c>
    </row>
    <row r="1675" spans="1:22" ht="15.75" x14ac:dyDescent="0.3">
      <c r="A1675" s="95" t="s">
        <v>370</v>
      </c>
      <c r="B1675" s="95" t="s">
        <v>2032</v>
      </c>
      <c r="C1675" s="95" t="s">
        <v>1904</v>
      </c>
      <c r="D1675" s="95" t="s">
        <v>1905</v>
      </c>
      <c r="E1675" s="95" t="s">
        <v>2038</v>
      </c>
      <c r="F1675" s="95" t="s">
        <v>2104</v>
      </c>
      <c r="G1675" s="95" t="s">
        <v>31</v>
      </c>
      <c r="H1675" s="95" t="s">
        <v>31</v>
      </c>
      <c r="I1675" s="95" t="s">
        <v>31</v>
      </c>
      <c r="J1675" s="95" t="s">
        <v>1851</v>
      </c>
      <c r="K1675" s="95" t="s">
        <v>1885</v>
      </c>
      <c r="L1675" s="96">
        <v>6282</v>
      </c>
      <c r="M1675" s="95" t="s">
        <v>1886</v>
      </c>
      <c r="N1675" s="95" t="s">
        <v>2788</v>
      </c>
      <c r="O1675" s="95" t="s">
        <v>2789</v>
      </c>
      <c r="P1675" s="95" t="s">
        <v>2776</v>
      </c>
      <c r="Q1675" s="95" t="s">
        <v>2777</v>
      </c>
      <c r="R1675" s="95" t="s">
        <v>2790</v>
      </c>
      <c r="S1675" s="93">
        <v>19814</v>
      </c>
      <c r="T1675" s="93">
        <v>19814</v>
      </c>
      <c r="U1675" s="95" t="s">
        <v>31</v>
      </c>
      <c r="V1675" s="95" t="s">
        <v>2529</v>
      </c>
    </row>
    <row r="1676" spans="1:22" ht="15.75" x14ac:dyDescent="0.3">
      <c r="A1676" s="95" t="s">
        <v>370</v>
      </c>
      <c r="B1676" s="95" t="s">
        <v>2032</v>
      </c>
      <c r="C1676" s="95" t="s">
        <v>1904</v>
      </c>
      <c r="D1676" s="95" t="s">
        <v>1905</v>
      </c>
      <c r="E1676" s="95" t="s">
        <v>2038</v>
      </c>
      <c r="F1676" s="95" t="s">
        <v>2104</v>
      </c>
      <c r="G1676" s="95" t="s">
        <v>31</v>
      </c>
      <c r="H1676" s="95" t="s">
        <v>31</v>
      </c>
      <c r="I1676" s="95" t="s">
        <v>31</v>
      </c>
      <c r="J1676" s="95" t="s">
        <v>1851</v>
      </c>
      <c r="K1676" s="95" t="s">
        <v>1885</v>
      </c>
      <c r="L1676" s="96">
        <v>6282</v>
      </c>
      <c r="M1676" s="95" t="s">
        <v>1886</v>
      </c>
      <c r="N1676" s="95" t="s">
        <v>2791</v>
      </c>
      <c r="O1676" s="95" t="s">
        <v>2792</v>
      </c>
      <c r="P1676" s="95" t="s">
        <v>2776</v>
      </c>
      <c r="Q1676" s="95" t="s">
        <v>2777</v>
      </c>
      <c r="R1676" s="95" t="s">
        <v>2793</v>
      </c>
      <c r="S1676" s="93">
        <v>19814</v>
      </c>
      <c r="T1676" s="93">
        <v>19814</v>
      </c>
      <c r="U1676" s="95" t="s">
        <v>31</v>
      </c>
      <c r="V1676" s="95" t="s">
        <v>2529</v>
      </c>
    </row>
    <row r="1677" spans="1:22" ht="15.75" x14ac:dyDescent="0.3">
      <c r="A1677" s="95" t="s">
        <v>370</v>
      </c>
      <c r="B1677" s="95" t="s">
        <v>2032</v>
      </c>
      <c r="C1677" s="95" t="s">
        <v>1904</v>
      </c>
      <c r="D1677" s="95" t="s">
        <v>1905</v>
      </c>
      <c r="E1677" s="95" t="s">
        <v>2038</v>
      </c>
      <c r="F1677" s="95" t="s">
        <v>2104</v>
      </c>
      <c r="G1677" s="95" t="s">
        <v>31</v>
      </c>
      <c r="H1677" s="95" t="s">
        <v>31</v>
      </c>
      <c r="I1677" s="95" t="s">
        <v>31</v>
      </c>
      <c r="J1677" s="95" t="s">
        <v>1851</v>
      </c>
      <c r="K1677" s="95" t="s">
        <v>1885</v>
      </c>
      <c r="L1677" s="96">
        <v>6282</v>
      </c>
      <c r="M1677" s="95" t="s">
        <v>1886</v>
      </c>
      <c r="N1677" s="95" t="s">
        <v>2794</v>
      </c>
      <c r="O1677" s="95" t="s">
        <v>2795</v>
      </c>
      <c r="P1677" s="95" t="s">
        <v>2776</v>
      </c>
      <c r="Q1677" s="95" t="s">
        <v>2777</v>
      </c>
      <c r="R1677" s="95" t="s">
        <v>2796</v>
      </c>
      <c r="S1677" s="93">
        <v>19814</v>
      </c>
      <c r="T1677" s="93">
        <v>19814</v>
      </c>
      <c r="U1677" s="95" t="s">
        <v>31</v>
      </c>
      <c r="V1677" s="95" t="s">
        <v>2529</v>
      </c>
    </row>
    <row r="1678" spans="1:22" ht="15.75" x14ac:dyDescent="0.3">
      <c r="A1678" s="95" t="s">
        <v>370</v>
      </c>
      <c r="B1678" s="95" t="s">
        <v>2032</v>
      </c>
      <c r="C1678" s="95" t="s">
        <v>1904</v>
      </c>
      <c r="D1678" s="95" t="s">
        <v>1905</v>
      </c>
      <c r="E1678" s="95" t="s">
        <v>2038</v>
      </c>
      <c r="F1678" s="95" t="s">
        <v>2104</v>
      </c>
      <c r="G1678" s="95" t="s">
        <v>31</v>
      </c>
      <c r="H1678" s="95" t="s">
        <v>31</v>
      </c>
      <c r="I1678" s="95" t="s">
        <v>31</v>
      </c>
      <c r="J1678" s="95" t="s">
        <v>1851</v>
      </c>
      <c r="K1678" s="95" t="s">
        <v>1885</v>
      </c>
      <c r="L1678" s="96">
        <v>6282</v>
      </c>
      <c r="M1678" s="95" t="s">
        <v>1886</v>
      </c>
      <c r="N1678" s="95" t="s">
        <v>2797</v>
      </c>
      <c r="O1678" s="95" t="s">
        <v>2798</v>
      </c>
      <c r="P1678" s="95" t="s">
        <v>2776</v>
      </c>
      <c r="Q1678" s="95" t="s">
        <v>2777</v>
      </c>
      <c r="R1678" s="95" t="s">
        <v>2799</v>
      </c>
      <c r="S1678" s="93">
        <v>19814</v>
      </c>
      <c r="T1678" s="93">
        <v>19814</v>
      </c>
      <c r="U1678" s="95" t="s">
        <v>31</v>
      </c>
      <c r="V1678" s="95" t="s">
        <v>2529</v>
      </c>
    </row>
    <row r="1679" spans="1:22" ht="15.75" x14ac:dyDescent="0.3">
      <c r="A1679" s="95" t="s">
        <v>370</v>
      </c>
      <c r="B1679" s="95" t="s">
        <v>2032</v>
      </c>
      <c r="C1679" s="95" t="s">
        <v>1904</v>
      </c>
      <c r="D1679" s="95" t="s">
        <v>1905</v>
      </c>
      <c r="E1679" s="95" t="s">
        <v>2038</v>
      </c>
      <c r="F1679" s="95" t="s">
        <v>2104</v>
      </c>
      <c r="G1679" s="95" t="s">
        <v>31</v>
      </c>
      <c r="H1679" s="95" t="s">
        <v>31</v>
      </c>
      <c r="I1679" s="95" t="s">
        <v>31</v>
      </c>
      <c r="J1679" s="95" t="s">
        <v>1851</v>
      </c>
      <c r="K1679" s="95" t="s">
        <v>1885</v>
      </c>
      <c r="L1679" s="96">
        <v>4043</v>
      </c>
      <c r="M1679" s="95" t="s">
        <v>1886</v>
      </c>
      <c r="N1679" s="95" t="s">
        <v>2800</v>
      </c>
      <c r="O1679" s="95" t="s">
        <v>2801</v>
      </c>
      <c r="P1679" s="95" t="s">
        <v>2771</v>
      </c>
      <c r="Q1679" s="95" t="s">
        <v>2772</v>
      </c>
      <c r="R1679" s="95" t="s">
        <v>2802</v>
      </c>
      <c r="S1679" s="93">
        <v>19814</v>
      </c>
      <c r="T1679" s="93">
        <v>19814</v>
      </c>
      <c r="U1679" s="95" t="s">
        <v>31</v>
      </c>
      <c r="V1679" s="95" t="s">
        <v>2529</v>
      </c>
    </row>
    <row r="1680" spans="1:22" ht="15.75" x14ac:dyDescent="0.3">
      <c r="A1680" s="95" t="s">
        <v>370</v>
      </c>
      <c r="B1680" s="95" t="s">
        <v>2032</v>
      </c>
      <c r="C1680" s="95" t="s">
        <v>1904</v>
      </c>
      <c r="D1680" s="95" t="s">
        <v>1905</v>
      </c>
      <c r="E1680" s="95" t="s">
        <v>2038</v>
      </c>
      <c r="F1680" s="95" t="s">
        <v>2104</v>
      </c>
      <c r="G1680" s="95" t="s">
        <v>31</v>
      </c>
      <c r="H1680" s="95" t="s">
        <v>31</v>
      </c>
      <c r="I1680" s="95" t="s">
        <v>31</v>
      </c>
      <c r="J1680" s="95" t="s">
        <v>1851</v>
      </c>
      <c r="K1680" s="95" t="s">
        <v>1885</v>
      </c>
      <c r="L1680" s="96">
        <v>4043</v>
      </c>
      <c r="M1680" s="95" t="s">
        <v>1886</v>
      </c>
      <c r="N1680" s="95" t="s">
        <v>2803</v>
      </c>
      <c r="O1680" s="95" t="s">
        <v>2804</v>
      </c>
      <c r="P1680" s="95" t="s">
        <v>2771</v>
      </c>
      <c r="Q1680" s="95" t="s">
        <v>2772</v>
      </c>
      <c r="R1680" s="95" t="s">
        <v>2805</v>
      </c>
      <c r="S1680" s="93">
        <v>19814</v>
      </c>
      <c r="T1680" s="93">
        <v>19814</v>
      </c>
      <c r="U1680" s="95" t="s">
        <v>31</v>
      </c>
      <c r="V1680" s="95" t="s">
        <v>2529</v>
      </c>
    </row>
    <row r="1681" spans="1:22" ht="15.75" x14ac:dyDescent="0.3">
      <c r="A1681" s="95" t="s">
        <v>370</v>
      </c>
      <c r="B1681" s="95" t="s">
        <v>2032</v>
      </c>
      <c r="C1681" s="95" t="s">
        <v>1904</v>
      </c>
      <c r="D1681" s="95" t="s">
        <v>1905</v>
      </c>
      <c r="E1681" s="95" t="s">
        <v>2038</v>
      </c>
      <c r="F1681" s="95" t="s">
        <v>2104</v>
      </c>
      <c r="G1681" s="95" t="s">
        <v>31</v>
      </c>
      <c r="H1681" s="95" t="s">
        <v>31</v>
      </c>
      <c r="I1681" s="95" t="s">
        <v>31</v>
      </c>
      <c r="J1681" s="95" t="s">
        <v>1851</v>
      </c>
      <c r="K1681" s="95" t="s">
        <v>1885</v>
      </c>
      <c r="L1681" s="96">
        <v>4043</v>
      </c>
      <c r="M1681" s="95" t="s">
        <v>1886</v>
      </c>
      <c r="N1681" s="95" t="s">
        <v>2806</v>
      </c>
      <c r="O1681" s="95" t="s">
        <v>2807</v>
      </c>
      <c r="P1681" s="95" t="s">
        <v>2771</v>
      </c>
      <c r="Q1681" s="95" t="s">
        <v>2772</v>
      </c>
      <c r="R1681" s="95" t="s">
        <v>2808</v>
      </c>
      <c r="S1681" s="93">
        <v>19814</v>
      </c>
      <c r="T1681" s="93">
        <v>19814</v>
      </c>
      <c r="U1681" s="95" t="s">
        <v>31</v>
      </c>
      <c r="V1681" s="95" t="s">
        <v>2529</v>
      </c>
    </row>
    <row r="1682" spans="1:22" ht="15.75" x14ac:dyDescent="0.3">
      <c r="A1682" s="95" t="s">
        <v>370</v>
      </c>
      <c r="B1682" s="95" t="s">
        <v>2032</v>
      </c>
      <c r="C1682" s="95" t="s">
        <v>1904</v>
      </c>
      <c r="D1682" s="95" t="s">
        <v>1905</v>
      </c>
      <c r="E1682" s="95" t="s">
        <v>2038</v>
      </c>
      <c r="F1682" s="95" t="s">
        <v>2104</v>
      </c>
      <c r="G1682" s="95" t="s">
        <v>31</v>
      </c>
      <c r="H1682" s="95" t="s">
        <v>31</v>
      </c>
      <c r="I1682" s="95" t="s">
        <v>31</v>
      </c>
      <c r="J1682" s="95" t="s">
        <v>1851</v>
      </c>
      <c r="K1682" s="95" t="s">
        <v>1885</v>
      </c>
      <c r="L1682" s="96">
        <v>4043</v>
      </c>
      <c r="M1682" s="95" t="s">
        <v>1886</v>
      </c>
      <c r="N1682" s="95" t="s">
        <v>2809</v>
      </c>
      <c r="O1682" s="95" t="s">
        <v>2810</v>
      </c>
      <c r="P1682" s="95" t="s">
        <v>2771</v>
      </c>
      <c r="Q1682" s="95" t="s">
        <v>2772</v>
      </c>
      <c r="R1682" s="95" t="s">
        <v>2811</v>
      </c>
      <c r="S1682" s="93">
        <v>19814</v>
      </c>
      <c r="T1682" s="93">
        <v>19814</v>
      </c>
      <c r="U1682" s="95" t="s">
        <v>31</v>
      </c>
      <c r="V1682" s="95" t="s">
        <v>2529</v>
      </c>
    </row>
    <row r="1683" spans="1:22" ht="15.75" x14ac:dyDescent="0.3">
      <c r="A1683" s="95" t="s">
        <v>370</v>
      </c>
      <c r="B1683" s="95" t="s">
        <v>2032</v>
      </c>
      <c r="C1683" s="95" t="s">
        <v>1904</v>
      </c>
      <c r="D1683" s="95" t="s">
        <v>1905</v>
      </c>
      <c r="E1683" s="95" t="s">
        <v>2038</v>
      </c>
      <c r="F1683" s="95" t="s">
        <v>2104</v>
      </c>
      <c r="G1683" s="95" t="s">
        <v>31</v>
      </c>
      <c r="H1683" s="95" t="s">
        <v>31</v>
      </c>
      <c r="I1683" s="95" t="s">
        <v>31</v>
      </c>
      <c r="J1683" s="95" t="s">
        <v>1851</v>
      </c>
      <c r="K1683" s="95" t="s">
        <v>1885</v>
      </c>
      <c r="L1683" s="96">
        <v>4043</v>
      </c>
      <c r="M1683" s="95" t="s">
        <v>1886</v>
      </c>
      <c r="N1683" s="95" t="s">
        <v>2812</v>
      </c>
      <c r="O1683" s="95" t="s">
        <v>2813</v>
      </c>
      <c r="P1683" s="95" t="s">
        <v>2771</v>
      </c>
      <c r="Q1683" s="95" t="s">
        <v>2772</v>
      </c>
      <c r="R1683" s="95" t="s">
        <v>2814</v>
      </c>
      <c r="S1683" s="93">
        <v>19814</v>
      </c>
      <c r="T1683" s="93">
        <v>19814</v>
      </c>
      <c r="U1683" s="95" t="s">
        <v>31</v>
      </c>
      <c r="V1683" s="95" t="s">
        <v>2529</v>
      </c>
    </row>
    <row r="1684" spans="1:22" ht="15.75" x14ac:dyDescent="0.3">
      <c r="A1684" s="95" t="s">
        <v>370</v>
      </c>
      <c r="B1684" s="95" t="s">
        <v>2032</v>
      </c>
      <c r="C1684" s="95" t="s">
        <v>1904</v>
      </c>
      <c r="D1684" s="95" t="s">
        <v>1905</v>
      </c>
      <c r="E1684" s="95" t="s">
        <v>2038</v>
      </c>
      <c r="F1684" s="95" t="s">
        <v>2104</v>
      </c>
      <c r="G1684" s="95" t="s">
        <v>31</v>
      </c>
      <c r="H1684" s="95" t="s">
        <v>31</v>
      </c>
      <c r="I1684" s="95" t="s">
        <v>31</v>
      </c>
      <c r="J1684" s="95" t="s">
        <v>1851</v>
      </c>
      <c r="K1684" s="95" t="s">
        <v>1885</v>
      </c>
      <c r="L1684" s="96">
        <v>4043</v>
      </c>
      <c r="M1684" s="95" t="s">
        <v>1886</v>
      </c>
      <c r="N1684" s="95" t="s">
        <v>2815</v>
      </c>
      <c r="O1684" s="95" t="s">
        <v>2816</v>
      </c>
      <c r="P1684" s="95" t="s">
        <v>2771</v>
      </c>
      <c r="Q1684" s="95" t="s">
        <v>2772</v>
      </c>
      <c r="R1684" s="95" t="s">
        <v>2817</v>
      </c>
      <c r="S1684" s="93">
        <v>19814</v>
      </c>
      <c r="T1684" s="93">
        <v>19814</v>
      </c>
      <c r="U1684" s="95" t="s">
        <v>31</v>
      </c>
      <c r="V1684" s="95" t="s">
        <v>2529</v>
      </c>
    </row>
    <row r="1685" spans="1:22" ht="15.75" x14ac:dyDescent="0.3">
      <c r="A1685" s="95" t="s">
        <v>370</v>
      </c>
      <c r="B1685" s="95" t="s">
        <v>2032</v>
      </c>
      <c r="C1685" s="95" t="s">
        <v>1904</v>
      </c>
      <c r="D1685" s="95" t="s">
        <v>1905</v>
      </c>
      <c r="E1685" s="95" t="s">
        <v>2038</v>
      </c>
      <c r="F1685" s="95" t="s">
        <v>2104</v>
      </c>
      <c r="G1685" s="95" t="s">
        <v>31</v>
      </c>
      <c r="H1685" s="95" t="s">
        <v>31</v>
      </c>
      <c r="I1685" s="95" t="s">
        <v>31</v>
      </c>
      <c r="J1685" s="95" t="s">
        <v>1851</v>
      </c>
      <c r="K1685" s="95" t="s">
        <v>1885</v>
      </c>
      <c r="L1685" s="96">
        <v>4043</v>
      </c>
      <c r="M1685" s="95" t="s">
        <v>1886</v>
      </c>
      <c r="N1685" s="95" t="s">
        <v>2818</v>
      </c>
      <c r="O1685" s="95" t="s">
        <v>2819</v>
      </c>
      <c r="P1685" s="95" t="s">
        <v>2771</v>
      </c>
      <c r="Q1685" s="95" t="s">
        <v>2772</v>
      </c>
      <c r="R1685" s="95" t="s">
        <v>2820</v>
      </c>
      <c r="S1685" s="93">
        <v>19814</v>
      </c>
      <c r="T1685" s="93">
        <v>19814</v>
      </c>
      <c r="U1685" s="95" t="s">
        <v>31</v>
      </c>
      <c r="V1685" s="95" t="s">
        <v>2529</v>
      </c>
    </row>
    <row r="1686" spans="1:22" ht="15.75" x14ac:dyDescent="0.3">
      <c r="A1686" s="95" t="s">
        <v>370</v>
      </c>
      <c r="B1686" s="95" t="s">
        <v>2032</v>
      </c>
      <c r="C1686" s="95" t="s">
        <v>1904</v>
      </c>
      <c r="D1686" s="95" t="s">
        <v>1905</v>
      </c>
      <c r="E1686" s="95" t="s">
        <v>2038</v>
      </c>
      <c r="F1686" s="95" t="s">
        <v>2104</v>
      </c>
      <c r="G1686" s="95" t="s">
        <v>31</v>
      </c>
      <c r="H1686" s="95" t="s">
        <v>31</v>
      </c>
      <c r="I1686" s="95" t="s">
        <v>31</v>
      </c>
      <c r="J1686" s="95" t="s">
        <v>1851</v>
      </c>
      <c r="K1686" s="95" t="s">
        <v>1885</v>
      </c>
      <c r="L1686" s="96">
        <v>4043</v>
      </c>
      <c r="M1686" s="95" t="s">
        <v>1886</v>
      </c>
      <c r="N1686" s="95" t="s">
        <v>2821</v>
      </c>
      <c r="O1686" s="95" t="s">
        <v>2822</v>
      </c>
      <c r="P1686" s="95" t="s">
        <v>2771</v>
      </c>
      <c r="Q1686" s="95" t="s">
        <v>2772</v>
      </c>
      <c r="R1686" s="95" t="s">
        <v>2823</v>
      </c>
      <c r="S1686" s="93">
        <v>19814</v>
      </c>
      <c r="T1686" s="93">
        <v>19814</v>
      </c>
      <c r="U1686" s="95" t="s">
        <v>31</v>
      </c>
      <c r="V1686" s="95" t="s">
        <v>2529</v>
      </c>
    </row>
    <row r="1687" spans="1:22" ht="15.75" x14ac:dyDescent="0.3">
      <c r="A1687" s="95" t="s">
        <v>370</v>
      </c>
      <c r="B1687" s="95" t="s">
        <v>2032</v>
      </c>
      <c r="C1687" s="95" t="s">
        <v>1904</v>
      </c>
      <c r="D1687" s="95" t="s">
        <v>1905</v>
      </c>
      <c r="E1687" s="95" t="s">
        <v>2038</v>
      </c>
      <c r="F1687" s="95" t="s">
        <v>2104</v>
      </c>
      <c r="G1687" s="95" t="s">
        <v>31</v>
      </c>
      <c r="H1687" s="95" t="s">
        <v>31</v>
      </c>
      <c r="I1687" s="95" t="s">
        <v>31</v>
      </c>
      <c r="J1687" s="95" t="s">
        <v>1851</v>
      </c>
      <c r="K1687" s="95" t="s">
        <v>1885</v>
      </c>
      <c r="L1687" s="96">
        <v>4043</v>
      </c>
      <c r="M1687" s="95" t="s">
        <v>1886</v>
      </c>
      <c r="N1687" s="95" t="s">
        <v>2824</v>
      </c>
      <c r="O1687" s="95" t="s">
        <v>2825</v>
      </c>
      <c r="P1687" s="95" t="s">
        <v>2771</v>
      </c>
      <c r="Q1687" s="95" t="s">
        <v>2772</v>
      </c>
      <c r="R1687" s="95" t="s">
        <v>2826</v>
      </c>
      <c r="S1687" s="93">
        <v>19814</v>
      </c>
      <c r="T1687" s="93">
        <v>19814</v>
      </c>
      <c r="U1687" s="95" t="s">
        <v>31</v>
      </c>
      <c r="V1687" s="95" t="s">
        <v>2529</v>
      </c>
    </row>
    <row r="1688" spans="1:22" ht="15.75" x14ac:dyDescent="0.3">
      <c r="A1688" s="95" t="s">
        <v>370</v>
      </c>
      <c r="B1688" s="95" t="s">
        <v>2032</v>
      </c>
      <c r="C1688" s="95" t="s">
        <v>1904</v>
      </c>
      <c r="D1688" s="95" t="s">
        <v>1905</v>
      </c>
      <c r="E1688" s="95" t="s">
        <v>2038</v>
      </c>
      <c r="F1688" s="95" t="s">
        <v>2104</v>
      </c>
      <c r="G1688" s="95" t="s">
        <v>31</v>
      </c>
      <c r="H1688" s="95" t="s">
        <v>31</v>
      </c>
      <c r="I1688" s="95" t="s">
        <v>31</v>
      </c>
      <c r="J1688" s="95" t="s">
        <v>1851</v>
      </c>
      <c r="K1688" s="95" t="s">
        <v>1885</v>
      </c>
      <c r="L1688" s="96">
        <v>4043</v>
      </c>
      <c r="M1688" s="95" t="s">
        <v>1886</v>
      </c>
      <c r="N1688" s="95" t="s">
        <v>2827</v>
      </c>
      <c r="O1688" s="95" t="s">
        <v>2828</v>
      </c>
      <c r="P1688" s="95" t="s">
        <v>2771</v>
      </c>
      <c r="Q1688" s="95" t="s">
        <v>2772</v>
      </c>
      <c r="R1688" s="95" t="s">
        <v>2829</v>
      </c>
      <c r="S1688" s="93">
        <v>19814</v>
      </c>
      <c r="T1688" s="93">
        <v>19814</v>
      </c>
      <c r="U1688" s="95" t="s">
        <v>31</v>
      </c>
      <c r="V1688" s="95" t="s">
        <v>2529</v>
      </c>
    </row>
    <row r="1689" spans="1:22" ht="15.75" x14ac:dyDescent="0.3">
      <c r="A1689" s="95" t="s">
        <v>370</v>
      </c>
      <c r="B1689" s="95" t="s">
        <v>2032</v>
      </c>
      <c r="C1689" s="95" t="s">
        <v>1904</v>
      </c>
      <c r="D1689" s="95" t="s">
        <v>1905</v>
      </c>
      <c r="E1689" s="95" t="s">
        <v>2038</v>
      </c>
      <c r="F1689" s="95" t="s">
        <v>2104</v>
      </c>
      <c r="G1689" s="95" t="s">
        <v>31</v>
      </c>
      <c r="H1689" s="95" t="s">
        <v>31</v>
      </c>
      <c r="I1689" s="95" t="s">
        <v>31</v>
      </c>
      <c r="J1689" s="95" t="s">
        <v>1851</v>
      </c>
      <c r="K1689" s="95" t="s">
        <v>1885</v>
      </c>
      <c r="L1689" s="96">
        <v>4886</v>
      </c>
      <c r="M1689" s="95" t="s">
        <v>1886</v>
      </c>
      <c r="N1689" s="95" t="s">
        <v>2830</v>
      </c>
      <c r="O1689" s="95" t="s">
        <v>2831</v>
      </c>
      <c r="P1689" s="95" t="s">
        <v>2832</v>
      </c>
      <c r="Q1689" s="95" t="s">
        <v>2833</v>
      </c>
      <c r="R1689" s="95" t="s">
        <v>2834</v>
      </c>
      <c r="S1689" s="93">
        <v>20545</v>
      </c>
      <c r="T1689" s="93">
        <v>20545</v>
      </c>
      <c r="U1689" s="95" t="s">
        <v>31</v>
      </c>
      <c r="V1689" s="95" t="s">
        <v>2550</v>
      </c>
    </row>
    <row r="1690" spans="1:22" ht="15.75" x14ac:dyDescent="0.3">
      <c r="A1690" s="95" t="s">
        <v>370</v>
      </c>
      <c r="B1690" s="95" t="s">
        <v>2032</v>
      </c>
      <c r="C1690" s="95" t="s">
        <v>1904</v>
      </c>
      <c r="D1690" s="95" t="s">
        <v>1905</v>
      </c>
      <c r="E1690" s="95" t="s">
        <v>2038</v>
      </c>
      <c r="F1690" s="95" t="s">
        <v>2104</v>
      </c>
      <c r="G1690" s="95" t="s">
        <v>31</v>
      </c>
      <c r="H1690" s="95" t="s">
        <v>31</v>
      </c>
      <c r="I1690" s="95" t="s">
        <v>31</v>
      </c>
      <c r="J1690" s="95" t="s">
        <v>1851</v>
      </c>
      <c r="K1690" s="95" t="s">
        <v>1885</v>
      </c>
      <c r="L1690" s="96">
        <v>3040</v>
      </c>
      <c r="M1690" s="95" t="s">
        <v>1886</v>
      </c>
      <c r="N1690" s="95" t="s">
        <v>2835</v>
      </c>
      <c r="O1690" s="95" t="s">
        <v>2836</v>
      </c>
      <c r="P1690" s="95" t="s">
        <v>2837</v>
      </c>
      <c r="Q1690" s="95" t="s">
        <v>2833</v>
      </c>
      <c r="R1690" s="95" t="s">
        <v>2838</v>
      </c>
      <c r="S1690" s="93">
        <v>20545</v>
      </c>
      <c r="T1690" s="93">
        <v>20545</v>
      </c>
      <c r="U1690" s="95" t="s">
        <v>31</v>
      </c>
      <c r="V1690" s="95" t="s">
        <v>2550</v>
      </c>
    </row>
    <row r="1691" spans="1:22" ht="15.75" x14ac:dyDescent="0.3">
      <c r="A1691" s="95" t="s">
        <v>370</v>
      </c>
      <c r="B1691" s="95" t="s">
        <v>2032</v>
      </c>
      <c r="C1691" s="95" t="s">
        <v>1904</v>
      </c>
      <c r="D1691" s="95" t="s">
        <v>1905</v>
      </c>
      <c r="E1691" s="95" t="s">
        <v>2038</v>
      </c>
      <c r="F1691" s="95" t="s">
        <v>2104</v>
      </c>
      <c r="G1691" s="95" t="s">
        <v>31</v>
      </c>
      <c r="H1691" s="95" t="s">
        <v>31</v>
      </c>
      <c r="I1691" s="95" t="s">
        <v>31</v>
      </c>
      <c r="J1691" s="95" t="s">
        <v>1851</v>
      </c>
      <c r="K1691" s="95" t="s">
        <v>1885</v>
      </c>
      <c r="L1691" s="96">
        <v>3040</v>
      </c>
      <c r="M1691" s="95" t="s">
        <v>1886</v>
      </c>
      <c r="N1691" s="95" t="s">
        <v>2839</v>
      </c>
      <c r="O1691" s="95" t="s">
        <v>2840</v>
      </c>
      <c r="P1691" s="95" t="s">
        <v>2837</v>
      </c>
      <c r="Q1691" s="95" t="s">
        <v>2833</v>
      </c>
      <c r="R1691" s="95" t="s">
        <v>2841</v>
      </c>
      <c r="S1691" s="93">
        <v>20545</v>
      </c>
      <c r="T1691" s="93">
        <v>20545</v>
      </c>
      <c r="U1691" s="95" t="s">
        <v>31</v>
      </c>
      <c r="V1691" s="95" t="s">
        <v>2550</v>
      </c>
    </row>
    <row r="1692" spans="1:22" ht="15.75" x14ac:dyDescent="0.3">
      <c r="A1692" s="95" t="s">
        <v>370</v>
      </c>
      <c r="B1692" s="95" t="s">
        <v>2032</v>
      </c>
      <c r="C1692" s="95" t="s">
        <v>1904</v>
      </c>
      <c r="D1692" s="95" t="s">
        <v>1905</v>
      </c>
      <c r="E1692" s="95" t="s">
        <v>2038</v>
      </c>
      <c r="F1692" s="95" t="s">
        <v>2104</v>
      </c>
      <c r="G1692" s="95" t="s">
        <v>31</v>
      </c>
      <c r="H1692" s="95" t="s">
        <v>31</v>
      </c>
      <c r="I1692" s="95" t="s">
        <v>31</v>
      </c>
      <c r="J1692" s="95" t="s">
        <v>1851</v>
      </c>
      <c r="K1692" s="95" t="s">
        <v>1885</v>
      </c>
      <c r="L1692" s="96">
        <v>2757</v>
      </c>
      <c r="M1692" s="95" t="s">
        <v>1886</v>
      </c>
      <c r="N1692" s="95" t="s">
        <v>2842</v>
      </c>
      <c r="O1692" s="95" t="s">
        <v>2843</v>
      </c>
      <c r="P1692" s="95" t="s">
        <v>2771</v>
      </c>
      <c r="Q1692" s="95" t="s">
        <v>2772</v>
      </c>
      <c r="R1692" s="95" t="s">
        <v>2844</v>
      </c>
      <c r="S1692" s="93">
        <v>20545</v>
      </c>
      <c r="T1692" s="93">
        <v>20545</v>
      </c>
      <c r="U1692" s="95" t="s">
        <v>31</v>
      </c>
      <c r="V1692" s="95" t="s">
        <v>2552</v>
      </c>
    </row>
    <row r="1693" spans="1:22" ht="15.75" x14ac:dyDescent="0.3">
      <c r="A1693" s="95" t="s">
        <v>370</v>
      </c>
      <c r="B1693" s="95" t="s">
        <v>2032</v>
      </c>
      <c r="C1693" s="95" t="s">
        <v>1904</v>
      </c>
      <c r="D1693" s="95" t="s">
        <v>1905</v>
      </c>
      <c r="E1693" s="95" t="s">
        <v>2038</v>
      </c>
      <c r="F1693" s="95" t="s">
        <v>2104</v>
      </c>
      <c r="G1693" s="95" t="s">
        <v>31</v>
      </c>
      <c r="H1693" s="95" t="s">
        <v>31</v>
      </c>
      <c r="I1693" s="95" t="s">
        <v>31</v>
      </c>
      <c r="J1693" s="95" t="s">
        <v>1851</v>
      </c>
      <c r="K1693" s="95" t="s">
        <v>1885</v>
      </c>
      <c r="L1693" s="96">
        <v>2805</v>
      </c>
      <c r="M1693" s="95" t="s">
        <v>1886</v>
      </c>
      <c r="N1693" s="95" t="s">
        <v>2845</v>
      </c>
      <c r="O1693" s="95" t="s">
        <v>2846</v>
      </c>
      <c r="P1693" s="95" t="s">
        <v>2771</v>
      </c>
      <c r="Q1693" s="95" t="s">
        <v>2772</v>
      </c>
      <c r="R1693" s="95" t="s">
        <v>2847</v>
      </c>
      <c r="S1693" s="93">
        <v>20179</v>
      </c>
      <c r="T1693" s="93">
        <v>20179</v>
      </c>
      <c r="U1693" s="95" t="s">
        <v>31</v>
      </c>
      <c r="V1693" s="95" t="s">
        <v>2550</v>
      </c>
    </row>
    <row r="1694" spans="1:22" ht="15.75" x14ac:dyDescent="0.3">
      <c r="A1694" s="95" t="s">
        <v>370</v>
      </c>
      <c r="B1694" s="95" t="s">
        <v>2032</v>
      </c>
      <c r="C1694" s="95" t="s">
        <v>1904</v>
      </c>
      <c r="D1694" s="95" t="s">
        <v>1905</v>
      </c>
      <c r="E1694" s="95" t="s">
        <v>2038</v>
      </c>
      <c r="F1694" s="95" t="s">
        <v>2104</v>
      </c>
      <c r="G1694" s="95" t="s">
        <v>31</v>
      </c>
      <c r="H1694" s="95" t="s">
        <v>31</v>
      </c>
      <c r="I1694" s="95" t="s">
        <v>31</v>
      </c>
      <c r="J1694" s="95" t="s">
        <v>1851</v>
      </c>
      <c r="K1694" s="95" t="s">
        <v>1885</v>
      </c>
      <c r="L1694" s="96">
        <v>2805</v>
      </c>
      <c r="M1694" s="95" t="s">
        <v>1886</v>
      </c>
      <c r="N1694" s="95" t="s">
        <v>2848</v>
      </c>
      <c r="O1694" s="95" t="s">
        <v>2849</v>
      </c>
      <c r="P1694" s="95" t="s">
        <v>2771</v>
      </c>
      <c r="Q1694" s="95" t="s">
        <v>2772</v>
      </c>
      <c r="R1694" s="95" t="s">
        <v>2850</v>
      </c>
      <c r="S1694" s="93">
        <v>20179</v>
      </c>
      <c r="T1694" s="93">
        <v>20179</v>
      </c>
      <c r="U1694" s="95" t="s">
        <v>31</v>
      </c>
      <c r="V1694" s="95" t="s">
        <v>2550</v>
      </c>
    </row>
    <row r="1695" spans="1:22" ht="15.75" x14ac:dyDescent="0.3">
      <c r="A1695" s="95" t="s">
        <v>370</v>
      </c>
      <c r="B1695" s="95" t="s">
        <v>2032</v>
      </c>
      <c r="C1695" s="95" t="s">
        <v>1904</v>
      </c>
      <c r="D1695" s="95" t="s">
        <v>1905</v>
      </c>
      <c r="E1695" s="95" t="s">
        <v>2038</v>
      </c>
      <c r="F1695" s="95" t="s">
        <v>2104</v>
      </c>
      <c r="G1695" s="95" t="s">
        <v>31</v>
      </c>
      <c r="H1695" s="95" t="s">
        <v>31</v>
      </c>
      <c r="I1695" s="95" t="s">
        <v>31</v>
      </c>
      <c r="J1695" s="95" t="s">
        <v>1851</v>
      </c>
      <c r="K1695" s="95" t="s">
        <v>1885</v>
      </c>
      <c r="L1695" s="96">
        <v>2805</v>
      </c>
      <c r="M1695" s="95" t="s">
        <v>1886</v>
      </c>
      <c r="N1695" s="95" t="s">
        <v>2851</v>
      </c>
      <c r="O1695" s="95" t="s">
        <v>2852</v>
      </c>
      <c r="P1695" s="95" t="s">
        <v>2771</v>
      </c>
      <c r="Q1695" s="95" t="s">
        <v>2772</v>
      </c>
      <c r="R1695" s="95" t="s">
        <v>2853</v>
      </c>
      <c r="S1695" s="93">
        <v>20179</v>
      </c>
      <c r="T1695" s="93">
        <v>20179</v>
      </c>
      <c r="U1695" s="95" t="s">
        <v>31</v>
      </c>
      <c r="V1695" s="95" t="s">
        <v>2550</v>
      </c>
    </row>
    <row r="1696" spans="1:22" ht="15.75" x14ac:dyDescent="0.3">
      <c r="A1696" s="95" t="s">
        <v>370</v>
      </c>
      <c r="B1696" s="95" t="s">
        <v>2032</v>
      </c>
      <c r="C1696" s="95" t="s">
        <v>1904</v>
      </c>
      <c r="D1696" s="95" t="s">
        <v>1905</v>
      </c>
      <c r="E1696" s="95" t="s">
        <v>2038</v>
      </c>
      <c r="F1696" s="95" t="s">
        <v>2104</v>
      </c>
      <c r="G1696" s="95" t="s">
        <v>31</v>
      </c>
      <c r="H1696" s="95" t="s">
        <v>31</v>
      </c>
      <c r="I1696" s="95" t="s">
        <v>31</v>
      </c>
      <c r="J1696" s="95" t="s">
        <v>1851</v>
      </c>
      <c r="K1696" s="95" t="s">
        <v>1885</v>
      </c>
      <c r="L1696" s="96">
        <v>3239</v>
      </c>
      <c r="M1696" s="95" t="s">
        <v>1886</v>
      </c>
      <c r="N1696" s="95" t="s">
        <v>2854</v>
      </c>
      <c r="O1696" s="95" t="s">
        <v>2855</v>
      </c>
      <c r="P1696" s="95" t="s">
        <v>2771</v>
      </c>
      <c r="Q1696" s="95" t="s">
        <v>2772</v>
      </c>
      <c r="R1696" s="95" t="s">
        <v>2856</v>
      </c>
      <c r="S1696" s="93">
        <v>20545</v>
      </c>
      <c r="T1696" s="93">
        <v>20545</v>
      </c>
      <c r="U1696" s="95" t="s">
        <v>31</v>
      </c>
      <c r="V1696" s="95" t="s">
        <v>2550</v>
      </c>
    </row>
    <row r="1697" spans="1:22" ht="15.75" x14ac:dyDescent="0.3">
      <c r="A1697" s="95" t="s">
        <v>370</v>
      </c>
      <c r="B1697" s="95" t="s">
        <v>2032</v>
      </c>
      <c r="C1697" s="95" t="s">
        <v>1904</v>
      </c>
      <c r="D1697" s="95" t="s">
        <v>1905</v>
      </c>
      <c r="E1697" s="95" t="s">
        <v>2038</v>
      </c>
      <c r="F1697" s="95" t="s">
        <v>2104</v>
      </c>
      <c r="G1697" s="95" t="s">
        <v>31</v>
      </c>
      <c r="H1697" s="95" t="s">
        <v>31</v>
      </c>
      <c r="I1697" s="95" t="s">
        <v>31</v>
      </c>
      <c r="J1697" s="95" t="s">
        <v>1851</v>
      </c>
      <c r="K1697" s="95" t="s">
        <v>1885</v>
      </c>
      <c r="L1697" s="96">
        <v>3457</v>
      </c>
      <c r="M1697" s="95" t="s">
        <v>1886</v>
      </c>
      <c r="N1697" s="95" t="s">
        <v>2857</v>
      </c>
      <c r="O1697" s="95" t="s">
        <v>2858</v>
      </c>
      <c r="P1697" s="95" t="s">
        <v>2776</v>
      </c>
      <c r="Q1697" s="95" t="s">
        <v>2777</v>
      </c>
      <c r="R1697" s="95" t="s">
        <v>2859</v>
      </c>
      <c r="S1697" s="93">
        <v>20179</v>
      </c>
      <c r="T1697" s="93">
        <v>20179</v>
      </c>
      <c r="U1697" s="95" t="s">
        <v>31</v>
      </c>
      <c r="V1697" s="95" t="s">
        <v>2550</v>
      </c>
    </row>
    <row r="1698" spans="1:22" ht="15.75" x14ac:dyDescent="0.3">
      <c r="A1698" s="95" t="s">
        <v>370</v>
      </c>
      <c r="B1698" s="95" t="s">
        <v>2032</v>
      </c>
      <c r="C1698" s="95" t="s">
        <v>1904</v>
      </c>
      <c r="D1698" s="95" t="s">
        <v>1905</v>
      </c>
      <c r="E1698" s="95" t="s">
        <v>2038</v>
      </c>
      <c r="F1698" s="95" t="s">
        <v>2104</v>
      </c>
      <c r="G1698" s="95" t="s">
        <v>31</v>
      </c>
      <c r="H1698" s="95" t="s">
        <v>31</v>
      </c>
      <c r="I1698" s="95" t="s">
        <v>31</v>
      </c>
      <c r="J1698" s="95" t="s">
        <v>1851</v>
      </c>
      <c r="K1698" s="95" t="s">
        <v>1885</v>
      </c>
      <c r="L1698" s="96">
        <v>3434</v>
      </c>
      <c r="M1698" s="95" t="s">
        <v>1886</v>
      </c>
      <c r="N1698" s="95" t="s">
        <v>2860</v>
      </c>
      <c r="O1698" s="95" t="s">
        <v>2861</v>
      </c>
      <c r="P1698" s="95" t="s">
        <v>2862</v>
      </c>
      <c r="Q1698" s="95" t="s">
        <v>2833</v>
      </c>
      <c r="R1698" s="95" t="s">
        <v>2863</v>
      </c>
      <c r="S1698" s="93">
        <v>20545</v>
      </c>
      <c r="T1698" s="93">
        <v>20545</v>
      </c>
      <c r="U1698" s="95" t="s">
        <v>31</v>
      </c>
      <c r="V1698" s="95" t="s">
        <v>2552</v>
      </c>
    </row>
    <row r="1699" spans="1:22" ht="15.75" x14ac:dyDescent="0.3">
      <c r="A1699" s="95" t="s">
        <v>370</v>
      </c>
      <c r="B1699" s="95" t="s">
        <v>2032</v>
      </c>
      <c r="C1699" s="95" t="s">
        <v>1904</v>
      </c>
      <c r="D1699" s="95" t="s">
        <v>1905</v>
      </c>
      <c r="E1699" s="95" t="s">
        <v>2038</v>
      </c>
      <c r="F1699" s="95" t="s">
        <v>2104</v>
      </c>
      <c r="G1699" s="95" t="s">
        <v>31</v>
      </c>
      <c r="H1699" s="95" t="s">
        <v>31</v>
      </c>
      <c r="I1699" s="95" t="s">
        <v>31</v>
      </c>
      <c r="J1699" s="95" t="s">
        <v>1851</v>
      </c>
      <c r="K1699" s="95" t="s">
        <v>1885</v>
      </c>
      <c r="L1699" s="96">
        <v>2510</v>
      </c>
      <c r="M1699" s="95" t="s">
        <v>1886</v>
      </c>
      <c r="N1699" s="95" t="s">
        <v>2864</v>
      </c>
      <c r="O1699" s="95" t="s">
        <v>2865</v>
      </c>
      <c r="P1699" s="95" t="s">
        <v>2771</v>
      </c>
      <c r="Q1699" s="95" t="s">
        <v>2772</v>
      </c>
      <c r="R1699" s="95" t="s">
        <v>2866</v>
      </c>
      <c r="S1699" s="93">
        <v>20179</v>
      </c>
      <c r="T1699" s="93">
        <v>20179</v>
      </c>
      <c r="U1699" s="95" t="s">
        <v>31</v>
      </c>
      <c r="V1699" s="95" t="s">
        <v>2550</v>
      </c>
    </row>
    <row r="1700" spans="1:22" ht="15.75" x14ac:dyDescent="0.3">
      <c r="A1700" s="95" t="s">
        <v>370</v>
      </c>
      <c r="B1700" s="95" t="s">
        <v>2032</v>
      </c>
      <c r="C1700" s="95" t="s">
        <v>1904</v>
      </c>
      <c r="D1700" s="95" t="s">
        <v>1905</v>
      </c>
      <c r="E1700" s="95" t="s">
        <v>2038</v>
      </c>
      <c r="F1700" s="95" t="s">
        <v>2104</v>
      </c>
      <c r="G1700" s="95" t="s">
        <v>31</v>
      </c>
      <c r="H1700" s="95" t="s">
        <v>31</v>
      </c>
      <c r="I1700" s="95" t="s">
        <v>31</v>
      </c>
      <c r="J1700" s="95" t="s">
        <v>1851</v>
      </c>
      <c r="K1700" s="95" t="s">
        <v>1885</v>
      </c>
      <c r="L1700" s="96">
        <v>2457</v>
      </c>
      <c r="M1700" s="95" t="s">
        <v>1886</v>
      </c>
      <c r="N1700" s="95" t="s">
        <v>2867</v>
      </c>
      <c r="O1700" s="95" t="s">
        <v>2868</v>
      </c>
      <c r="P1700" s="95" t="s">
        <v>2869</v>
      </c>
      <c r="Q1700" s="95" t="s">
        <v>2833</v>
      </c>
      <c r="R1700" s="95" t="s">
        <v>2870</v>
      </c>
      <c r="S1700" s="93">
        <v>20545</v>
      </c>
      <c r="T1700" s="93">
        <v>20545</v>
      </c>
      <c r="U1700" s="95" t="s">
        <v>31</v>
      </c>
      <c r="V1700" s="95" t="s">
        <v>2552</v>
      </c>
    </row>
    <row r="1701" spans="1:22" ht="15.75" x14ac:dyDescent="0.3">
      <c r="A1701" s="95" t="s">
        <v>370</v>
      </c>
      <c r="B1701" s="95" t="s">
        <v>2032</v>
      </c>
      <c r="C1701" s="95" t="s">
        <v>1904</v>
      </c>
      <c r="D1701" s="95" t="s">
        <v>1905</v>
      </c>
      <c r="E1701" s="95" t="s">
        <v>2038</v>
      </c>
      <c r="F1701" s="95" t="s">
        <v>2104</v>
      </c>
      <c r="G1701" s="95" t="s">
        <v>31</v>
      </c>
      <c r="H1701" s="95" t="s">
        <v>31</v>
      </c>
      <c r="I1701" s="95" t="s">
        <v>31</v>
      </c>
      <c r="J1701" s="95" t="s">
        <v>1851</v>
      </c>
      <c r="K1701" s="95" t="s">
        <v>1885</v>
      </c>
      <c r="L1701" s="96">
        <v>2457</v>
      </c>
      <c r="M1701" s="95" t="s">
        <v>1886</v>
      </c>
      <c r="N1701" s="95" t="s">
        <v>2871</v>
      </c>
      <c r="O1701" s="95" t="s">
        <v>2872</v>
      </c>
      <c r="P1701" s="95" t="s">
        <v>2869</v>
      </c>
      <c r="Q1701" s="95" t="s">
        <v>2833</v>
      </c>
      <c r="R1701" s="95" t="s">
        <v>2873</v>
      </c>
      <c r="S1701" s="93">
        <v>20545</v>
      </c>
      <c r="T1701" s="93">
        <v>20545</v>
      </c>
      <c r="U1701" s="95" t="s">
        <v>31</v>
      </c>
      <c r="V1701" s="95" t="s">
        <v>2552</v>
      </c>
    </row>
    <row r="1702" spans="1:22" ht="15.75" x14ac:dyDescent="0.3">
      <c r="A1702" s="95" t="s">
        <v>370</v>
      </c>
      <c r="B1702" s="95" t="s">
        <v>2032</v>
      </c>
      <c r="C1702" s="95" t="s">
        <v>1904</v>
      </c>
      <c r="D1702" s="95" t="s">
        <v>1905</v>
      </c>
      <c r="E1702" s="95" t="s">
        <v>2038</v>
      </c>
      <c r="F1702" s="95" t="s">
        <v>2104</v>
      </c>
      <c r="G1702" s="95" t="s">
        <v>31</v>
      </c>
      <c r="H1702" s="95" t="s">
        <v>31</v>
      </c>
      <c r="I1702" s="95" t="s">
        <v>31</v>
      </c>
      <c r="J1702" s="95" t="s">
        <v>1851</v>
      </c>
      <c r="K1702" s="95" t="s">
        <v>1885</v>
      </c>
      <c r="L1702" s="96">
        <v>2805</v>
      </c>
      <c r="M1702" s="95" t="s">
        <v>1886</v>
      </c>
      <c r="N1702" s="95" t="s">
        <v>2874</v>
      </c>
      <c r="O1702" s="95" t="s">
        <v>2874</v>
      </c>
      <c r="P1702" s="95" t="s">
        <v>2771</v>
      </c>
      <c r="Q1702" s="95" t="s">
        <v>2772</v>
      </c>
      <c r="R1702" s="95" t="s">
        <v>2875</v>
      </c>
      <c r="S1702" s="93">
        <v>20179</v>
      </c>
      <c r="T1702" s="93">
        <v>20179</v>
      </c>
      <c r="U1702" s="95" t="s">
        <v>31</v>
      </c>
      <c r="V1702" s="95" t="s">
        <v>2550</v>
      </c>
    </row>
    <row r="1703" spans="1:22" ht="15.75" x14ac:dyDescent="0.3">
      <c r="A1703" s="95" t="s">
        <v>370</v>
      </c>
      <c r="B1703" s="95" t="s">
        <v>2032</v>
      </c>
      <c r="C1703" s="95" t="s">
        <v>1904</v>
      </c>
      <c r="D1703" s="95" t="s">
        <v>1905</v>
      </c>
      <c r="E1703" s="95" t="s">
        <v>2038</v>
      </c>
      <c r="F1703" s="95" t="s">
        <v>2104</v>
      </c>
      <c r="G1703" s="95" t="s">
        <v>31</v>
      </c>
      <c r="H1703" s="95" t="s">
        <v>31</v>
      </c>
      <c r="I1703" s="95" t="s">
        <v>31</v>
      </c>
      <c r="J1703" s="95" t="s">
        <v>1851</v>
      </c>
      <c r="K1703" s="95" t="s">
        <v>1885</v>
      </c>
      <c r="L1703" s="96">
        <v>2805</v>
      </c>
      <c r="M1703" s="95" t="s">
        <v>1886</v>
      </c>
      <c r="N1703" s="95" t="s">
        <v>2876</v>
      </c>
      <c r="O1703" s="95" t="s">
        <v>2876</v>
      </c>
      <c r="P1703" s="95" t="s">
        <v>2771</v>
      </c>
      <c r="Q1703" s="95" t="s">
        <v>2772</v>
      </c>
      <c r="R1703" s="95" t="s">
        <v>2877</v>
      </c>
      <c r="S1703" s="93">
        <v>20179</v>
      </c>
      <c r="T1703" s="93">
        <v>20179</v>
      </c>
      <c r="U1703" s="95" t="s">
        <v>31</v>
      </c>
      <c r="V1703" s="95" t="s">
        <v>2550</v>
      </c>
    </row>
    <row r="1704" spans="1:22" ht="15.75" x14ac:dyDescent="0.3">
      <c r="A1704" s="95" t="s">
        <v>370</v>
      </c>
      <c r="B1704" s="95" t="s">
        <v>2032</v>
      </c>
      <c r="C1704" s="95" t="s">
        <v>1904</v>
      </c>
      <c r="D1704" s="95" t="s">
        <v>1905</v>
      </c>
      <c r="E1704" s="95" t="s">
        <v>2038</v>
      </c>
      <c r="F1704" s="95" t="s">
        <v>2104</v>
      </c>
      <c r="G1704" s="95" t="s">
        <v>31</v>
      </c>
      <c r="H1704" s="95" t="s">
        <v>31</v>
      </c>
      <c r="I1704" s="95" t="s">
        <v>31</v>
      </c>
      <c r="J1704" s="95" t="s">
        <v>1851</v>
      </c>
      <c r="K1704" s="95" t="s">
        <v>1885</v>
      </c>
      <c r="L1704" s="96">
        <v>3239</v>
      </c>
      <c r="M1704" s="95" t="s">
        <v>1886</v>
      </c>
      <c r="N1704" s="95" t="s">
        <v>2878</v>
      </c>
      <c r="O1704" s="95" t="s">
        <v>2878</v>
      </c>
      <c r="P1704" s="95" t="s">
        <v>2771</v>
      </c>
      <c r="Q1704" s="95" t="s">
        <v>2772</v>
      </c>
      <c r="R1704" s="95" t="s">
        <v>2879</v>
      </c>
      <c r="S1704" s="93">
        <v>20545</v>
      </c>
      <c r="T1704" s="93">
        <v>20545</v>
      </c>
      <c r="U1704" s="95" t="s">
        <v>31</v>
      </c>
      <c r="V1704" s="95" t="s">
        <v>2550</v>
      </c>
    </row>
    <row r="1705" spans="1:22" ht="15.75" x14ac:dyDescent="0.3">
      <c r="A1705" s="95" t="s">
        <v>370</v>
      </c>
      <c r="B1705" s="95" t="s">
        <v>2032</v>
      </c>
      <c r="C1705" s="95" t="s">
        <v>1904</v>
      </c>
      <c r="D1705" s="95" t="s">
        <v>1905</v>
      </c>
      <c r="E1705" s="95" t="s">
        <v>2038</v>
      </c>
      <c r="F1705" s="95" t="s">
        <v>2104</v>
      </c>
      <c r="G1705" s="95" t="s">
        <v>31</v>
      </c>
      <c r="H1705" s="95" t="s">
        <v>31</v>
      </c>
      <c r="I1705" s="95" t="s">
        <v>31</v>
      </c>
      <c r="J1705" s="95" t="s">
        <v>1851</v>
      </c>
      <c r="K1705" s="95" t="s">
        <v>1885</v>
      </c>
      <c r="L1705" s="96">
        <v>264</v>
      </c>
      <c r="M1705" s="95" t="s">
        <v>1886</v>
      </c>
      <c r="N1705" s="95" t="s">
        <v>2880</v>
      </c>
      <c r="O1705" s="95" t="s">
        <v>2880</v>
      </c>
      <c r="P1705" s="95" t="s">
        <v>2881</v>
      </c>
      <c r="Q1705" s="95" t="s">
        <v>2882</v>
      </c>
      <c r="R1705" s="95" t="s">
        <v>2883</v>
      </c>
      <c r="S1705" s="93">
        <v>20545</v>
      </c>
      <c r="T1705" s="93">
        <v>20545</v>
      </c>
      <c r="U1705" s="95" t="s">
        <v>31</v>
      </c>
      <c r="V1705" s="95" t="s">
        <v>2552</v>
      </c>
    </row>
    <row r="1706" spans="1:22" ht="15.75" x14ac:dyDescent="0.3">
      <c r="A1706" s="95" t="s">
        <v>370</v>
      </c>
      <c r="B1706" s="95" t="s">
        <v>2032</v>
      </c>
      <c r="C1706" s="95" t="s">
        <v>1904</v>
      </c>
      <c r="D1706" s="95" t="s">
        <v>1905</v>
      </c>
      <c r="E1706" s="95" t="s">
        <v>2038</v>
      </c>
      <c r="F1706" s="95" t="s">
        <v>2104</v>
      </c>
      <c r="G1706" s="95" t="s">
        <v>31</v>
      </c>
      <c r="H1706" s="95" t="s">
        <v>31</v>
      </c>
      <c r="I1706" s="95" t="s">
        <v>31</v>
      </c>
      <c r="J1706" s="95" t="s">
        <v>1851</v>
      </c>
      <c r="K1706" s="95" t="s">
        <v>1885</v>
      </c>
      <c r="L1706" s="96">
        <v>264</v>
      </c>
      <c r="M1706" s="95" t="s">
        <v>1886</v>
      </c>
      <c r="N1706" s="95" t="s">
        <v>2884</v>
      </c>
      <c r="O1706" s="95" t="s">
        <v>2884</v>
      </c>
      <c r="P1706" s="95" t="s">
        <v>2881</v>
      </c>
      <c r="Q1706" s="95" t="s">
        <v>2882</v>
      </c>
      <c r="R1706" s="95" t="s">
        <v>2885</v>
      </c>
      <c r="S1706" s="93">
        <v>20545</v>
      </c>
      <c r="T1706" s="93">
        <v>20545</v>
      </c>
      <c r="U1706" s="95" t="s">
        <v>31</v>
      </c>
      <c r="V1706" s="95" t="s">
        <v>2552</v>
      </c>
    </row>
    <row r="1707" spans="1:22" ht="15.75" x14ac:dyDescent="0.3">
      <c r="A1707" s="95" t="s">
        <v>370</v>
      </c>
      <c r="B1707" s="95" t="s">
        <v>2032</v>
      </c>
      <c r="C1707" s="95" t="s">
        <v>1904</v>
      </c>
      <c r="D1707" s="95" t="s">
        <v>1905</v>
      </c>
      <c r="E1707" s="95" t="s">
        <v>2038</v>
      </c>
      <c r="F1707" s="95" t="s">
        <v>2104</v>
      </c>
      <c r="G1707" s="95" t="s">
        <v>31</v>
      </c>
      <c r="H1707" s="95" t="s">
        <v>31</v>
      </c>
      <c r="I1707" s="95" t="s">
        <v>31</v>
      </c>
      <c r="J1707" s="95" t="s">
        <v>1851</v>
      </c>
      <c r="K1707" s="95" t="s">
        <v>1885</v>
      </c>
      <c r="L1707" s="96">
        <v>264</v>
      </c>
      <c r="M1707" s="95" t="s">
        <v>1886</v>
      </c>
      <c r="N1707" s="95" t="s">
        <v>2886</v>
      </c>
      <c r="O1707" s="95" t="s">
        <v>2886</v>
      </c>
      <c r="P1707" s="95" t="s">
        <v>2881</v>
      </c>
      <c r="Q1707" s="95" t="s">
        <v>2882</v>
      </c>
      <c r="R1707" s="95" t="s">
        <v>2887</v>
      </c>
      <c r="S1707" s="93">
        <v>20545</v>
      </c>
      <c r="T1707" s="93">
        <v>20545</v>
      </c>
      <c r="U1707" s="95" t="s">
        <v>31</v>
      </c>
      <c r="V1707" s="95" t="s">
        <v>2552</v>
      </c>
    </row>
    <row r="1708" spans="1:22" ht="15.75" x14ac:dyDescent="0.3">
      <c r="A1708" s="95" t="s">
        <v>370</v>
      </c>
      <c r="B1708" s="95" t="s">
        <v>2032</v>
      </c>
      <c r="C1708" s="95" t="s">
        <v>1904</v>
      </c>
      <c r="D1708" s="95" t="s">
        <v>1905</v>
      </c>
      <c r="E1708" s="95" t="s">
        <v>2038</v>
      </c>
      <c r="F1708" s="95" t="s">
        <v>2104</v>
      </c>
      <c r="G1708" s="95" t="s">
        <v>31</v>
      </c>
      <c r="H1708" s="95" t="s">
        <v>31</v>
      </c>
      <c r="I1708" s="95" t="s">
        <v>31</v>
      </c>
      <c r="J1708" s="95" t="s">
        <v>1851</v>
      </c>
      <c r="K1708" s="95" t="s">
        <v>1885</v>
      </c>
      <c r="L1708" s="96">
        <v>2771</v>
      </c>
      <c r="M1708" s="95" t="s">
        <v>1886</v>
      </c>
      <c r="N1708" s="95" t="s">
        <v>2888</v>
      </c>
      <c r="O1708" s="95" t="s">
        <v>2888</v>
      </c>
      <c r="P1708" s="95" t="s">
        <v>2837</v>
      </c>
      <c r="Q1708" s="95" t="s">
        <v>2833</v>
      </c>
      <c r="R1708" s="95" t="s">
        <v>2889</v>
      </c>
      <c r="S1708" s="93">
        <v>20545</v>
      </c>
      <c r="T1708" s="93">
        <v>20545</v>
      </c>
      <c r="U1708" s="95" t="s">
        <v>31</v>
      </c>
      <c r="V1708" s="95" t="s">
        <v>2552</v>
      </c>
    </row>
    <row r="1709" spans="1:22" ht="15.75" x14ac:dyDescent="0.3">
      <c r="A1709" s="95" t="s">
        <v>370</v>
      </c>
      <c r="B1709" s="95" t="s">
        <v>2032</v>
      </c>
      <c r="C1709" s="95" t="s">
        <v>1904</v>
      </c>
      <c r="D1709" s="95" t="s">
        <v>1905</v>
      </c>
      <c r="E1709" s="95" t="s">
        <v>2038</v>
      </c>
      <c r="F1709" s="95" t="s">
        <v>2104</v>
      </c>
      <c r="G1709" s="95" t="s">
        <v>31</v>
      </c>
      <c r="H1709" s="95" t="s">
        <v>31</v>
      </c>
      <c r="I1709" s="95" t="s">
        <v>31</v>
      </c>
      <c r="J1709" s="95" t="s">
        <v>1851</v>
      </c>
      <c r="K1709" s="95" t="s">
        <v>1885</v>
      </c>
      <c r="L1709" s="96">
        <v>2771</v>
      </c>
      <c r="M1709" s="95" t="s">
        <v>1886</v>
      </c>
      <c r="N1709" s="95" t="s">
        <v>2890</v>
      </c>
      <c r="O1709" s="95" t="s">
        <v>2890</v>
      </c>
      <c r="P1709" s="95" t="s">
        <v>2837</v>
      </c>
      <c r="Q1709" s="95" t="s">
        <v>2833</v>
      </c>
      <c r="R1709" s="95" t="s">
        <v>2891</v>
      </c>
      <c r="S1709" s="93">
        <v>20545</v>
      </c>
      <c r="T1709" s="93">
        <v>20545</v>
      </c>
      <c r="U1709" s="95" t="s">
        <v>31</v>
      </c>
      <c r="V1709" s="95" t="s">
        <v>2552</v>
      </c>
    </row>
    <row r="1710" spans="1:22" ht="15.75" x14ac:dyDescent="0.3">
      <c r="A1710" s="95" t="s">
        <v>370</v>
      </c>
      <c r="B1710" s="95" t="s">
        <v>2032</v>
      </c>
      <c r="C1710" s="95" t="s">
        <v>1904</v>
      </c>
      <c r="D1710" s="95" t="s">
        <v>1905</v>
      </c>
      <c r="E1710" s="95" t="s">
        <v>2038</v>
      </c>
      <c r="F1710" s="95" t="s">
        <v>2104</v>
      </c>
      <c r="G1710" s="95" t="s">
        <v>31</v>
      </c>
      <c r="H1710" s="95" t="s">
        <v>31</v>
      </c>
      <c r="I1710" s="95" t="s">
        <v>31</v>
      </c>
      <c r="J1710" s="95" t="s">
        <v>1851</v>
      </c>
      <c r="K1710" s="95" t="s">
        <v>1885</v>
      </c>
      <c r="L1710" s="96">
        <v>2510</v>
      </c>
      <c r="M1710" s="95" t="s">
        <v>1886</v>
      </c>
      <c r="N1710" s="95" t="s">
        <v>2892</v>
      </c>
      <c r="O1710" s="95" t="s">
        <v>2892</v>
      </c>
      <c r="P1710" s="95" t="s">
        <v>2771</v>
      </c>
      <c r="Q1710" s="95" t="s">
        <v>2772</v>
      </c>
      <c r="R1710" s="95" t="s">
        <v>2893</v>
      </c>
      <c r="S1710" s="93">
        <v>20179</v>
      </c>
      <c r="T1710" s="93">
        <v>20179</v>
      </c>
      <c r="U1710" s="95" t="s">
        <v>31</v>
      </c>
      <c r="V1710" s="95" t="s">
        <v>2550</v>
      </c>
    </row>
    <row r="1711" spans="1:22" ht="15.75" x14ac:dyDescent="0.3">
      <c r="A1711" s="95" t="s">
        <v>370</v>
      </c>
      <c r="B1711" s="95" t="s">
        <v>2032</v>
      </c>
      <c r="C1711" s="95" t="s">
        <v>1904</v>
      </c>
      <c r="D1711" s="95" t="s">
        <v>1905</v>
      </c>
      <c r="E1711" s="95" t="s">
        <v>2038</v>
      </c>
      <c r="F1711" s="95" t="s">
        <v>2104</v>
      </c>
      <c r="G1711" s="95" t="s">
        <v>31</v>
      </c>
      <c r="H1711" s="95" t="s">
        <v>31</v>
      </c>
      <c r="I1711" s="95" t="s">
        <v>31</v>
      </c>
      <c r="J1711" s="95" t="s">
        <v>1851</v>
      </c>
      <c r="K1711" s="95" t="s">
        <v>1885</v>
      </c>
      <c r="L1711" s="96">
        <v>5334</v>
      </c>
      <c r="M1711" s="95" t="s">
        <v>1886</v>
      </c>
      <c r="N1711" s="95" t="s">
        <v>2894</v>
      </c>
      <c r="O1711" s="95" t="s">
        <v>2894</v>
      </c>
      <c r="P1711" s="95" t="s">
        <v>2837</v>
      </c>
      <c r="Q1711" s="95" t="s">
        <v>2833</v>
      </c>
      <c r="R1711" s="95" t="s">
        <v>2895</v>
      </c>
      <c r="S1711" s="93">
        <v>20545</v>
      </c>
      <c r="T1711" s="93">
        <v>20545</v>
      </c>
      <c r="U1711" s="95" t="s">
        <v>31</v>
      </c>
      <c r="V1711" s="95" t="s">
        <v>2550</v>
      </c>
    </row>
    <row r="1712" spans="1:22" ht="15.75" x14ac:dyDescent="0.3">
      <c r="A1712" s="95" t="s">
        <v>370</v>
      </c>
      <c r="B1712" s="95" t="s">
        <v>2032</v>
      </c>
      <c r="C1712" s="95" t="s">
        <v>1904</v>
      </c>
      <c r="D1712" s="95" t="s">
        <v>1905</v>
      </c>
      <c r="E1712" s="95" t="s">
        <v>2038</v>
      </c>
      <c r="F1712" s="95" t="s">
        <v>2104</v>
      </c>
      <c r="G1712" s="95" t="s">
        <v>31</v>
      </c>
      <c r="H1712" s="95" t="s">
        <v>31</v>
      </c>
      <c r="I1712" s="95" t="s">
        <v>31</v>
      </c>
      <c r="J1712" s="95" t="s">
        <v>1851</v>
      </c>
      <c r="K1712" s="95" t="s">
        <v>1885</v>
      </c>
      <c r="L1712" s="96">
        <v>15024</v>
      </c>
      <c r="M1712" s="95" t="s">
        <v>1886</v>
      </c>
      <c r="N1712" s="95" t="s">
        <v>2896</v>
      </c>
      <c r="O1712" s="95" t="s">
        <v>2896</v>
      </c>
      <c r="P1712" s="95" t="s">
        <v>2897</v>
      </c>
      <c r="Q1712" s="95" t="s">
        <v>2898</v>
      </c>
      <c r="R1712" s="95" t="s">
        <v>2899</v>
      </c>
      <c r="S1712" s="93">
        <v>20545</v>
      </c>
      <c r="T1712" s="93">
        <v>20545</v>
      </c>
      <c r="U1712" s="95" t="s">
        <v>31</v>
      </c>
      <c r="V1712" s="95" t="s">
        <v>2550</v>
      </c>
    </row>
    <row r="1713" spans="1:22" ht="15.75" x14ac:dyDescent="0.3">
      <c r="A1713" s="95" t="s">
        <v>370</v>
      </c>
      <c r="B1713" s="95" t="s">
        <v>2032</v>
      </c>
      <c r="C1713" s="95" t="s">
        <v>1904</v>
      </c>
      <c r="D1713" s="95" t="s">
        <v>1905</v>
      </c>
      <c r="E1713" s="95" t="s">
        <v>2038</v>
      </c>
      <c r="F1713" s="95" t="s">
        <v>2104</v>
      </c>
      <c r="G1713" s="95" t="s">
        <v>31</v>
      </c>
      <c r="H1713" s="95" t="s">
        <v>31</v>
      </c>
      <c r="I1713" s="95" t="s">
        <v>31</v>
      </c>
      <c r="J1713" s="95" t="s">
        <v>1851</v>
      </c>
      <c r="K1713" s="95" t="s">
        <v>1885</v>
      </c>
      <c r="L1713" s="96">
        <v>33991</v>
      </c>
      <c r="M1713" s="95" t="s">
        <v>1886</v>
      </c>
      <c r="N1713" s="95" t="s">
        <v>2900</v>
      </c>
      <c r="O1713" s="95" t="s">
        <v>2900</v>
      </c>
      <c r="P1713" s="95" t="s">
        <v>2901</v>
      </c>
      <c r="Q1713" s="95" t="s">
        <v>2902</v>
      </c>
      <c r="R1713" s="95" t="s">
        <v>2903</v>
      </c>
      <c r="S1713" s="93">
        <v>28580</v>
      </c>
      <c r="T1713" s="93">
        <v>28580</v>
      </c>
      <c r="U1713" s="95" t="s">
        <v>31</v>
      </c>
      <c r="V1713" s="95" t="s">
        <v>2708</v>
      </c>
    </row>
    <row r="1714" spans="1:22" ht="15.75" x14ac:dyDescent="0.3">
      <c r="A1714" s="95" t="s">
        <v>370</v>
      </c>
      <c r="B1714" s="95" t="s">
        <v>2032</v>
      </c>
      <c r="C1714" s="95" t="s">
        <v>1904</v>
      </c>
      <c r="D1714" s="95" t="s">
        <v>1905</v>
      </c>
      <c r="E1714" s="95" t="s">
        <v>2038</v>
      </c>
      <c r="F1714" s="95" t="s">
        <v>2104</v>
      </c>
      <c r="G1714" s="95" t="s">
        <v>31</v>
      </c>
      <c r="H1714" s="95" t="s">
        <v>31</v>
      </c>
      <c r="I1714" s="95" t="s">
        <v>31</v>
      </c>
      <c r="J1714" s="95" t="s">
        <v>1851</v>
      </c>
      <c r="K1714" s="95" t="s">
        <v>1885</v>
      </c>
      <c r="L1714" s="96">
        <v>11746</v>
      </c>
      <c r="M1714" s="95" t="s">
        <v>1886</v>
      </c>
      <c r="N1714" s="95" t="s">
        <v>2904</v>
      </c>
      <c r="O1714" s="95" t="s">
        <v>2904</v>
      </c>
      <c r="P1714" s="95" t="s">
        <v>2905</v>
      </c>
      <c r="Q1714" s="95" t="s">
        <v>2906</v>
      </c>
      <c r="R1714" s="95" t="s">
        <v>2907</v>
      </c>
      <c r="S1714" s="93">
        <v>28580</v>
      </c>
      <c r="T1714" s="93">
        <v>28580</v>
      </c>
      <c r="U1714" s="95" t="s">
        <v>31</v>
      </c>
      <c r="V1714" s="95" t="s">
        <v>2708</v>
      </c>
    </row>
    <row r="1715" spans="1:22" ht="15.75" x14ac:dyDescent="0.3">
      <c r="A1715" s="95" t="s">
        <v>370</v>
      </c>
      <c r="B1715" s="95" t="s">
        <v>2032</v>
      </c>
      <c r="C1715" s="95" t="s">
        <v>1904</v>
      </c>
      <c r="D1715" s="95" t="s">
        <v>1905</v>
      </c>
      <c r="E1715" s="95" t="s">
        <v>2038</v>
      </c>
      <c r="F1715" s="95" t="s">
        <v>2104</v>
      </c>
      <c r="G1715" s="95" t="s">
        <v>31</v>
      </c>
      <c r="H1715" s="95" t="s">
        <v>31</v>
      </c>
      <c r="I1715" s="95" t="s">
        <v>31</v>
      </c>
      <c r="J1715" s="95" t="s">
        <v>1851</v>
      </c>
      <c r="K1715" s="95" t="s">
        <v>1885</v>
      </c>
      <c r="L1715" s="96">
        <v>42446</v>
      </c>
      <c r="M1715" s="95" t="s">
        <v>1886</v>
      </c>
      <c r="N1715" s="95" t="s">
        <v>2908</v>
      </c>
      <c r="O1715" s="95" t="s">
        <v>2908</v>
      </c>
      <c r="P1715" s="95" t="s">
        <v>2909</v>
      </c>
      <c r="Q1715" s="95" t="s">
        <v>2902</v>
      </c>
      <c r="R1715" s="95" t="s">
        <v>2910</v>
      </c>
      <c r="S1715" s="93">
        <v>29676</v>
      </c>
      <c r="T1715" s="93">
        <v>29676</v>
      </c>
      <c r="U1715" s="95" t="s">
        <v>31</v>
      </c>
      <c r="V1715" s="95" t="s">
        <v>2710</v>
      </c>
    </row>
    <row r="1716" spans="1:22" ht="15.75" x14ac:dyDescent="0.3">
      <c r="A1716" s="95" t="s">
        <v>370</v>
      </c>
      <c r="B1716" s="95" t="s">
        <v>2032</v>
      </c>
      <c r="C1716" s="95" t="s">
        <v>1904</v>
      </c>
      <c r="D1716" s="95" t="s">
        <v>1905</v>
      </c>
      <c r="E1716" s="95" t="s">
        <v>2038</v>
      </c>
      <c r="F1716" s="95" t="s">
        <v>2062</v>
      </c>
      <c r="G1716" s="95" t="s">
        <v>31</v>
      </c>
      <c r="H1716" s="95" t="s">
        <v>31</v>
      </c>
      <c r="I1716" s="95" t="s">
        <v>31</v>
      </c>
      <c r="J1716" s="95" t="s">
        <v>1851</v>
      </c>
      <c r="K1716" s="95" t="s">
        <v>1885</v>
      </c>
      <c r="L1716" s="96">
        <v>369</v>
      </c>
      <c r="M1716" s="95" t="s">
        <v>1886</v>
      </c>
      <c r="N1716" s="95" t="s">
        <v>31</v>
      </c>
      <c r="O1716" s="95" t="s">
        <v>31</v>
      </c>
      <c r="P1716" s="95" t="s">
        <v>2911</v>
      </c>
      <c r="Q1716" s="95" t="s">
        <v>2912</v>
      </c>
      <c r="R1716" s="95" t="s">
        <v>2913</v>
      </c>
      <c r="S1716" s="93">
        <v>20545</v>
      </c>
      <c r="T1716" s="93">
        <v>20545</v>
      </c>
      <c r="U1716" s="95" t="s">
        <v>31</v>
      </c>
      <c r="V1716" s="95" t="s">
        <v>2550</v>
      </c>
    </row>
    <row r="1717" spans="1:22" ht="15.75" x14ac:dyDescent="0.3">
      <c r="A1717" s="95" t="s">
        <v>370</v>
      </c>
      <c r="B1717" s="95" t="s">
        <v>2032</v>
      </c>
      <c r="C1717" s="95" t="s">
        <v>1904</v>
      </c>
      <c r="D1717" s="95" t="s">
        <v>1905</v>
      </c>
      <c r="E1717" s="95" t="s">
        <v>2038</v>
      </c>
      <c r="F1717" s="95" t="s">
        <v>2062</v>
      </c>
      <c r="G1717" s="95" t="s">
        <v>31</v>
      </c>
      <c r="H1717" s="95" t="s">
        <v>31</v>
      </c>
      <c r="I1717" s="95" t="s">
        <v>31</v>
      </c>
      <c r="J1717" s="95" t="s">
        <v>1851</v>
      </c>
      <c r="K1717" s="95" t="s">
        <v>1885</v>
      </c>
      <c r="L1717" s="96">
        <v>15173</v>
      </c>
      <c r="M1717" s="95" t="s">
        <v>1886</v>
      </c>
      <c r="N1717" s="95" t="s">
        <v>31</v>
      </c>
      <c r="O1717" s="95" t="s">
        <v>31</v>
      </c>
      <c r="P1717" s="95" t="s">
        <v>2911</v>
      </c>
      <c r="Q1717" s="95" t="s">
        <v>2912</v>
      </c>
      <c r="R1717" s="95" t="s">
        <v>2914</v>
      </c>
      <c r="S1717" s="93">
        <v>21640</v>
      </c>
      <c r="T1717" s="93">
        <v>21640</v>
      </c>
      <c r="U1717" s="95" t="s">
        <v>31</v>
      </c>
      <c r="V1717" s="95" t="s">
        <v>2915</v>
      </c>
    </row>
    <row r="1718" spans="1:22" ht="15.75" x14ac:dyDescent="0.3">
      <c r="A1718" s="95" t="s">
        <v>370</v>
      </c>
      <c r="B1718" s="95" t="s">
        <v>2032</v>
      </c>
      <c r="C1718" s="95" t="s">
        <v>1904</v>
      </c>
      <c r="D1718" s="95" t="s">
        <v>1905</v>
      </c>
      <c r="E1718" s="95" t="s">
        <v>2038</v>
      </c>
      <c r="F1718" s="95" t="s">
        <v>2062</v>
      </c>
      <c r="G1718" s="95" t="s">
        <v>31</v>
      </c>
      <c r="H1718" s="95" t="s">
        <v>31</v>
      </c>
      <c r="I1718" s="95" t="s">
        <v>31</v>
      </c>
      <c r="J1718" s="95" t="s">
        <v>1851</v>
      </c>
      <c r="K1718" s="95" t="s">
        <v>1885</v>
      </c>
      <c r="L1718" s="96">
        <v>11025</v>
      </c>
      <c r="M1718" s="95" t="s">
        <v>1886</v>
      </c>
      <c r="N1718" s="95" t="s">
        <v>31</v>
      </c>
      <c r="O1718" s="95" t="s">
        <v>31</v>
      </c>
      <c r="P1718" s="95" t="s">
        <v>2911</v>
      </c>
      <c r="Q1718" s="95" t="s">
        <v>2912</v>
      </c>
      <c r="R1718" s="95" t="s">
        <v>2916</v>
      </c>
      <c r="S1718" s="93">
        <v>23101</v>
      </c>
      <c r="T1718" s="93">
        <v>23101</v>
      </c>
      <c r="U1718" s="95" t="s">
        <v>31</v>
      </c>
      <c r="V1718" s="95" t="s">
        <v>2917</v>
      </c>
    </row>
    <row r="1719" spans="1:22" ht="15.75" x14ac:dyDescent="0.3">
      <c r="A1719" s="95" t="s">
        <v>370</v>
      </c>
      <c r="B1719" s="95" t="s">
        <v>2032</v>
      </c>
      <c r="C1719" s="95" t="s">
        <v>1904</v>
      </c>
      <c r="D1719" s="95" t="s">
        <v>1905</v>
      </c>
      <c r="E1719" s="95" t="s">
        <v>2038</v>
      </c>
      <c r="F1719" s="95" t="s">
        <v>2123</v>
      </c>
      <c r="G1719" s="95" t="s">
        <v>31</v>
      </c>
      <c r="H1719" s="95" t="s">
        <v>31</v>
      </c>
      <c r="I1719" s="95" t="s">
        <v>31</v>
      </c>
      <c r="J1719" s="95" t="s">
        <v>1851</v>
      </c>
      <c r="K1719" s="95" t="s">
        <v>1885</v>
      </c>
      <c r="L1719" s="96">
        <v>39238</v>
      </c>
      <c r="M1719" s="95" t="s">
        <v>1886</v>
      </c>
      <c r="N1719" s="95" t="s">
        <v>31</v>
      </c>
      <c r="O1719" s="95" t="s">
        <v>2918</v>
      </c>
      <c r="P1719" s="95" t="s">
        <v>2919</v>
      </c>
      <c r="Q1719" s="95" t="s">
        <v>2920</v>
      </c>
      <c r="R1719" s="95" t="s">
        <v>2921</v>
      </c>
      <c r="S1719" s="93">
        <v>28580</v>
      </c>
      <c r="T1719" s="93">
        <v>28580</v>
      </c>
      <c r="U1719" s="95" t="s">
        <v>31</v>
      </c>
      <c r="V1719" s="95" t="s">
        <v>2708</v>
      </c>
    </row>
    <row r="1720" spans="1:22" ht="15.75" x14ac:dyDescent="0.3">
      <c r="A1720" s="95" t="s">
        <v>370</v>
      </c>
      <c r="B1720" s="95" t="s">
        <v>2032</v>
      </c>
      <c r="C1720" s="95" t="s">
        <v>1904</v>
      </c>
      <c r="D1720" s="95" t="s">
        <v>1905</v>
      </c>
      <c r="E1720" s="95" t="s">
        <v>2038</v>
      </c>
      <c r="F1720" s="95" t="s">
        <v>2123</v>
      </c>
      <c r="G1720" s="95" t="s">
        <v>31</v>
      </c>
      <c r="H1720" s="95" t="s">
        <v>31</v>
      </c>
      <c r="I1720" s="95" t="s">
        <v>31</v>
      </c>
      <c r="J1720" s="95" t="s">
        <v>1851</v>
      </c>
      <c r="K1720" s="95" t="s">
        <v>1885</v>
      </c>
      <c r="L1720" s="96">
        <v>39238</v>
      </c>
      <c r="M1720" s="95" t="s">
        <v>1886</v>
      </c>
      <c r="N1720" s="95" t="s">
        <v>31</v>
      </c>
      <c r="O1720" s="95" t="s">
        <v>2922</v>
      </c>
      <c r="P1720" s="95" t="s">
        <v>2919</v>
      </c>
      <c r="Q1720" s="95" t="s">
        <v>2920</v>
      </c>
      <c r="R1720" s="95" t="s">
        <v>2923</v>
      </c>
      <c r="S1720" s="93">
        <v>28580</v>
      </c>
      <c r="T1720" s="93">
        <v>28580</v>
      </c>
      <c r="U1720" s="95" t="s">
        <v>31</v>
      </c>
      <c r="V1720" s="95" t="s">
        <v>2708</v>
      </c>
    </row>
    <row r="1721" spans="1:22" ht="15.75" x14ac:dyDescent="0.3">
      <c r="A1721" s="95" t="s">
        <v>370</v>
      </c>
      <c r="B1721" s="95" t="s">
        <v>2032</v>
      </c>
      <c r="C1721" s="95" t="s">
        <v>1904</v>
      </c>
      <c r="D1721" s="95" t="s">
        <v>1905</v>
      </c>
      <c r="E1721" s="95" t="s">
        <v>2038</v>
      </c>
      <c r="F1721" s="95" t="s">
        <v>2123</v>
      </c>
      <c r="G1721" s="95" t="s">
        <v>31</v>
      </c>
      <c r="H1721" s="95" t="s">
        <v>31</v>
      </c>
      <c r="I1721" s="95" t="s">
        <v>31</v>
      </c>
      <c r="J1721" s="95" t="s">
        <v>1851</v>
      </c>
      <c r="K1721" s="95" t="s">
        <v>1885</v>
      </c>
      <c r="L1721" s="96">
        <v>39238</v>
      </c>
      <c r="M1721" s="95" t="s">
        <v>1886</v>
      </c>
      <c r="N1721" s="95" t="s">
        <v>31</v>
      </c>
      <c r="O1721" s="95" t="s">
        <v>2924</v>
      </c>
      <c r="P1721" s="95" t="s">
        <v>2919</v>
      </c>
      <c r="Q1721" s="95" t="s">
        <v>2920</v>
      </c>
      <c r="R1721" s="95" t="s">
        <v>2925</v>
      </c>
      <c r="S1721" s="93">
        <v>28580</v>
      </c>
      <c r="T1721" s="93">
        <v>28580</v>
      </c>
      <c r="U1721" s="95" t="s">
        <v>31</v>
      </c>
      <c r="V1721" s="95" t="s">
        <v>2708</v>
      </c>
    </row>
    <row r="1722" spans="1:22" ht="15.75" x14ac:dyDescent="0.3">
      <c r="A1722" s="95" t="s">
        <v>370</v>
      </c>
      <c r="B1722" s="95" t="s">
        <v>2032</v>
      </c>
      <c r="C1722" s="95" t="s">
        <v>1904</v>
      </c>
      <c r="D1722" s="95" t="s">
        <v>1905</v>
      </c>
      <c r="E1722" s="95" t="s">
        <v>2038</v>
      </c>
      <c r="F1722" s="95" t="s">
        <v>2123</v>
      </c>
      <c r="G1722" s="95" t="s">
        <v>31</v>
      </c>
      <c r="H1722" s="95" t="s">
        <v>31</v>
      </c>
      <c r="I1722" s="95" t="s">
        <v>31</v>
      </c>
      <c r="J1722" s="95" t="s">
        <v>1851</v>
      </c>
      <c r="K1722" s="95" t="s">
        <v>1885</v>
      </c>
      <c r="L1722" s="96">
        <v>8319</v>
      </c>
      <c r="M1722" s="95" t="s">
        <v>1886</v>
      </c>
      <c r="N1722" s="95" t="s">
        <v>31</v>
      </c>
      <c r="O1722" s="95" t="s">
        <v>2926</v>
      </c>
      <c r="P1722" s="95" t="s">
        <v>2927</v>
      </c>
      <c r="Q1722" s="95" t="s">
        <v>2928</v>
      </c>
      <c r="R1722" s="95" t="s">
        <v>2929</v>
      </c>
      <c r="S1722" s="93">
        <v>28580</v>
      </c>
      <c r="T1722" s="93">
        <v>28580</v>
      </c>
      <c r="U1722" s="95" t="s">
        <v>31</v>
      </c>
      <c r="V1722" s="95" t="s">
        <v>2708</v>
      </c>
    </row>
    <row r="1723" spans="1:22" ht="15.75" x14ac:dyDescent="0.3">
      <c r="A1723" s="95" t="s">
        <v>370</v>
      </c>
      <c r="B1723" s="95" t="s">
        <v>2032</v>
      </c>
      <c r="C1723" s="95" t="s">
        <v>1904</v>
      </c>
      <c r="D1723" s="95" t="s">
        <v>1905</v>
      </c>
      <c r="E1723" s="95" t="s">
        <v>2038</v>
      </c>
      <c r="F1723" s="95" t="s">
        <v>2123</v>
      </c>
      <c r="G1723" s="95" t="s">
        <v>31</v>
      </c>
      <c r="H1723" s="95" t="s">
        <v>31</v>
      </c>
      <c r="I1723" s="95" t="s">
        <v>31</v>
      </c>
      <c r="J1723" s="95" t="s">
        <v>1851</v>
      </c>
      <c r="K1723" s="95" t="s">
        <v>1885</v>
      </c>
      <c r="L1723" s="96">
        <v>9207</v>
      </c>
      <c r="M1723" s="95" t="s">
        <v>1886</v>
      </c>
      <c r="N1723" s="95" t="s">
        <v>31</v>
      </c>
      <c r="O1723" s="95" t="s">
        <v>2930</v>
      </c>
      <c r="P1723" s="95" t="s">
        <v>2931</v>
      </c>
      <c r="Q1723" s="95" t="s">
        <v>2932</v>
      </c>
      <c r="R1723" s="95" t="s">
        <v>2933</v>
      </c>
      <c r="S1723" s="93">
        <v>32598</v>
      </c>
      <c r="T1723" s="93">
        <v>32598</v>
      </c>
      <c r="U1723" s="95" t="s">
        <v>31</v>
      </c>
      <c r="V1723" s="95" t="s">
        <v>2934</v>
      </c>
    </row>
    <row r="1724" spans="1:22" ht="15.75" x14ac:dyDescent="0.3">
      <c r="A1724" s="95" t="s">
        <v>370</v>
      </c>
      <c r="B1724" s="95" t="s">
        <v>2032</v>
      </c>
      <c r="C1724" s="95" t="s">
        <v>1904</v>
      </c>
      <c r="D1724" s="95" t="s">
        <v>1905</v>
      </c>
      <c r="E1724" s="95" t="s">
        <v>2038</v>
      </c>
      <c r="F1724" s="95" t="s">
        <v>2123</v>
      </c>
      <c r="G1724" s="95" t="s">
        <v>31</v>
      </c>
      <c r="H1724" s="95" t="s">
        <v>31</v>
      </c>
      <c r="I1724" s="95" t="s">
        <v>31</v>
      </c>
      <c r="J1724" s="95" t="s">
        <v>1851</v>
      </c>
      <c r="K1724" s="95" t="s">
        <v>1885</v>
      </c>
      <c r="L1724" s="96">
        <v>1313</v>
      </c>
      <c r="M1724" s="95" t="s">
        <v>1886</v>
      </c>
      <c r="N1724" s="95" t="s">
        <v>31</v>
      </c>
      <c r="O1724" s="95" t="s">
        <v>2935</v>
      </c>
      <c r="P1724" s="95" t="s">
        <v>2936</v>
      </c>
      <c r="Q1724" s="95" t="s">
        <v>2937</v>
      </c>
      <c r="R1724" s="95" t="s">
        <v>2938</v>
      </c>
      <c r="S1724" s="93">
        <v>20545</v>
      </c>
      <c r="T1724" s="93">
        <v>20545</v>
      </c>
      <c r="U1724" s="95" t="s">
        <v>31</v>
      </c>
      <c r="V1724" s="95" t="s">
        <v>2552</v>
      </c>
    </row>
    <row r="1725" spans="1:22" ht="15.75" x14ac:dyDescent="0.3">
      <c r="A1725" s="95" t="s">
        <v>370</v>
      </c>
      <c r="B1725" s="95" t="s">
        <v>2032</v>
      </c>
      <c r="C1725" s="95" t="s">
        <v>1904</v>
      </c>
      <c r="D1725" s="95" t="s">
        <v>1905</v>
      </c>
      <c r="E1725" s="95" t="s">
        <v>2038</v>
      </c>
      <c r="F1725" s="95" t="s">
        <v>2123</v>
      </c>
      <c r="G1725" s="95" t="s">
        <v>31</v>
      </c>
      <c r="H1725" s="95" t="s">
        <v>31</v>
      </c>
      <c r="I1725" s="95" t="s">
        <v>31</v>
      </c>
      <c r="J1725" s="95" t="s">
        <v>1851</v>
      </c>
      <c r="K1725" s="95" t="s">
        <v>1885</v>
      </c>
      <c r="L1725" s="96">
        <v>1534</v>
      </c>
      <c r="M1725" s="95" t="s">
        <v>1886</v>
      </c>
      <c r="N1725" s="95" t="s">
        <v>31</v>
      </c>
      <c r="O1725" s="95" t="s">
        <v>2939</v>
      </c>
      <c r="P1725" s="95" t="s">
        <v>2936</v>
      </c>
      <c r="Q1725" s="95" t="s">
        <v>2937</v>
      </c>
      <c r="R1725" s="95" t="s">
        <v>2940</v>
      </c>
      <c r="S1725" s="93">
        <v>22736</v>
      </c>
      <c r="T1725" s="93">
        <v>22736</v>
      </c>
      <c r="U1725" s="95" t="s">
        <v>31</v>
      </c>
      <c r="V1725" s="95" t="s">
        <v>2941</v>
      </c>
    </row>
    <row r="1726" spans="1:22" ht="15.75" x14ac:dyDescent="0.3">
      <c r="A1726" s="95" t="s">
        <v>370</v>
      </c>
      <c r="B1726" s="95" t="s">
        <v>2032</v>
      </c>
      <c r="C1726" s="95" t="s">
        <v>1904</v>
      </c>
      <c r="D1726" s="95" t="s">
        <v>1905</v>
      </c>
      <c r="E1726" s="95" t="s">
        <v>2038</v>
      </c>
      <c r="F1726" s="95" t="s">
        <v>2123</v>
      </c>
      <c r="G1726" s="95" t="s">
        <v>31</v>
      </c>
      <c r="H1726" s="95" t="s">
        <v>31</v>
      </c>
      <c r="I1726" s="95" t="s">
        <v>31</v>
      </c>
      <c r="J1726" s="95" t="s">
        <v>1851</v>
      </c>
      <c r="K1726" s="95" t="s">
        <v>1885</v>
      </c>
      <c r="L1726" s="96">
        <v>1534</v>
      </c>
      <c r="M1726" s="95" t="s">
        <v>1886</v>
      </c>
      <c r="N1726" s="95" t="s">
        <v>31</v>
      </c>
      <c r="O1726" s="95" t="s">
        <v>2942</v>
      </c>
      <c r="P1726" s="95" t="s">
        <v>2936</v>
      </c>
      <c r="Q1726" s="95" t="s">
        <v>2937</v>
      </c>
      <c r="R1726" s="95" t="s">
        <v>2943</v>
      </c>
      <c r="S1726" s="93">
        <v>22736</v>
      </c>
      <c r="T1726" s="93">
        <v>22736</v>
      </c>
      <c r="U1726" s="95" t="s">
        <v>31</v>
      </c>
      <c r="V1726" s="95" t="s">
        <v>2941</v>
      </c>
    </row>
    <row r="1727" spans="1:22" ht="15.75" x14ac:dyDescent="0.3">
      <c r="A1727" s="95" t="s">
        <v>370</v>
      </c>
      <c r="B1727" s="95" t="s">
        <v>2032</v>
      </c>
      <c r="C1727" s="95" t="s">
        <v>1904</v>
      </c>
      <c r="D1727" s="95" t="s">
        <v>1905</v>
      </c>
      <c r="E1727" s="95" t="s">
        <v>2038</v>
      </c>
      <c r="F1727" s="95" t="s">
        <v>2123</v>
      </c>
      <c r="G1727" s="95" t="s">
        <v>31</v>
      </c>
      <c r="H1727" s="95" t="s">
        <v>31</v>
      </c>
      <c r="I1727" s="95" t="s">
        <v>31</v>
      </c>
      <c r="J1727" s="95" t="s">
        <v>1851</v>
      </c>
      <c r="K1727" s="95" t="s">
        <v>1885</v>
      </c>
      <c r="L1727" s="96">
        <v>1426</v>
      </c>
      <c r="M1727" s="95" t="s">
        <v>1886</v>
      </c>
      <c r="N1727" s="95" t="s">
        <v>31</v>
      </c>
      <c r="O1727" s="95" t="s">
        <v>2944</v>
      </c>
      <c r="P1727" s="95" t="s">
        <v>2945</v>
      </c>
      <c r="Q1727" s="95" t="s">
        <v>2937</v>
      </c>
      <c r="R1727" s="95" t="s">
        <v>2946</v>
      </c>
      <c r="S1727" s="93">
        <v>20179</v>
      </c>
      <c r="T1727" s="93">
        <v>20179</v>
      </c>
      <c r="U1727" s="95" t="s">
        <v>31</v>
      </c>
      <c r="V1727" s="95" t="s">
        <v>2550</v>
      </c>
    </row>
    <row r="1728" spans="1:22" ht="15.75" x14ac:dyDescent="0.3">
      <c r="A1728" s="95" t="s">
        <v>370</v>
      </c>
      <c r="B1728" s="95" t="s">
        <v>2032</v>
      </c>
      <c r="C1728" s="95" t="s">
        <v>1904</v>
      </c>
      <c r="D1728" s="95" t="s">
        <v>1905</v>
      </c>
      <c r="E1728" s="95" t="s">
        <v>2038</v>
      </c>
      <c r="F1728" s="95" t="s">
        <v>2123</v>
      </c>
      <c r="G1728" s="95" t="s">
        <v>31</v>
      </c>
      <c r="H1728" s="95" t="s">
        <v>31</v>
      </c>
      <c r="I1728" s="95" t="s">
        <v>31</v>
      </c>
      <c r="J1728" s="95" t="s">
        <v>1851</v>
      </c>
      <c r="K1728" s="95" t="s">
        <v>1885</v>
      </c>
      <c r="L1728" s="96">
        <v>1572</v>
      </c>
      <c r="M1728" s="95" t="s">
        <v>1886</v>
      </c>
      <c r="N1728" s="95" t="s">
        <v>31</v>
      </c>
      <c r="O1728" s="95" t="s">
        <v>2947</v>
      </c>
      <c r="P1728" s="95" t="s">
        <v>2948</v>
      </c>
      <c r="Q1728" s="95" t="s">
        <v>2949</v>
      </c>
      <c r="R1728" s="95" t="s">
        <v>2950</v>
      </c>
      <c r="S1728" s="93">
        <v>27484</v>
      </c>
      <c r="T1728" s="93">
        <v>27484</v>
      </c>
      <c r="U1728" s="95" t="s">
        <v>31</v>
      </c>
      <c r="V1728" s="95" t="s">
        <v>2951</v>
      </c>
    </row>
    <row r="1729" spans="1:22" ht="15.75" x14ac:dyDescent="0.3">
      <c r="A1729" s="95" t="s">
        <v>370</v>
      </c>
      <c r="B1729" s="95" t="s">
        <v>2032</v>
      </c>
      <c r="C1729" s="95" t="s">
        <v>1904</v>
      </c>
      <c r="D1729" s="95" t="s">
        <v>1905</v>
      </c>
      <c r="E1729" s="95" t="s">
        <v>2038</v>
      </c>
      <c r="F1729" s="95" t="s">
        <v>2123</v>
      </c>
      <c r="G1729" s="95" t="s">
        <v>31</v>
      </c>
      <c r="H1729" s="95" t="s">
        <v>31</v>
      </c>
      <c r="I1729" s="95" t="s">
        <v>31</v>
      </c>
      <c r="J1729" s="95" t="s">
        <v>1851</v>
      </c>
      <c r="K1729" s="95" t="s">
        <v>1885</v>
      </c>
      <c r="L1729" s="96">
        <v>1417</v>
      </c>
      <c r="M1729" s="95" t="s">
        <v>1886</v>
      </c>
      <c r="N1729" s="95" t="s">
        <v>31</v>
      </c>
      <c r="O1729" s="95" t="s">
        <v>2952</v>
      </c>
      <c r="P1729" s="95" t="s">
        <v>2945</v>
      </c>
      <c r="Q1729" s="95" t="s">
        <v>2937</v>
      </c>
      <c r="R1729" s="95" t="s">
        <v>2953</v>
      </c>
      <c r="S1729" s="93">
        <v>20179</v>
      </c>
      <c r="T1729" s="93">
        <v>20179</v>
      </c>
      <c r="U1729" s="95" t="s">
        <v>31</v>
      </c>
      <c r="V1729" s="95" t="s">
        <v>2550</v>
      </c>
    </row>
    <row r="1730" spans="1:22" ht="15.75" x14ac:dyDescent="0.3">
      <c r="A1730" s="95" t="s">
        <v>370</v>
      </c>
      <c r="B1730" s="95" t="s">
        <v>2032</v>
      </c>
      <c r="C1730" s="95" t="s">
        <v>1904</v>
      </c>
      <c r="D1730" s="95" t="s">
        <v>1905</v>
      </c>
      <c r="E1730" s="95" t="s">
        <v>2038</v>
      </c>
      <c r="F1730" s="95" t="s">
        <v>2123</v>
      </c>
      <c r="G1730" s="95" t="s">
        <v>31</v>
      </c>
      <c r="H1730" s="95" t="s">
        <v>31</v>
      </c>
      <c r="I1730" s="95" t="s">
        <v>31</v>
      </c>
      <c r="J1730" s="95" t="s">
        <v>1851</v>
      </c>
      <c r="K1730" s="95" t="s">
        <v>1885</v>
      </c>
      <c r="L1730" s="96">
        <v>8319</v>
      </c>
      <c r="M1730" s="95" t="s">
        <v>1886</v>
      </c>
      <c r="N1730" s="95" t="s">
        <v>2954</v>
      </c>
      <c r="O1730" s="95" t="s">
        <v>2955</v>
      </c>
      <c r="P1730" s="95" t="s">
        <v>2927</v>
      </c>
      <c r="Q1730" s="95" t="s">
        <v>2928</v>
      </c>
      <c r="R1730" s="95" t="s">
        <v>2956</v>
      </c>
      <c r="S1730" s="93">
        <v>28580</v>
      </c>
      <c r="T1730" s="93">
        <v>28580</v>
      </c>
      <c r="U1730" s="95" t="s">
        <v>31</v>
      </c>
      <c r="V1730" s="95" t="s">
        <v>2708</v>
      </c>
    </row>
    <row r="1731" spans="1:22" ht="15.75" x14ac:dyDescent="0.3">
      <c r="A1731" s="95" t="s">
        <v>370</v>
      </c>
      <c r="B1731" s="95" t="s">
        <v>2032</v>
      </c>
      <c r="C1731" s="95" t="s">
        <v>1904</v>
      </c>
      <c r="D1731" s="95" t="s">
        <v>1905</v>
      </c>
      <c r="E1731" s="95" t="s">
        <v>2038</v>
      </c>
      <c r="F1731" s="95" t="s">
        <v>2123</v>
      </c>
      <c r="G1731" s="95" t="s">
        <v>31</v>
      </c>
      <c r="H1731" s="95" t="s">
        <v>31</v>
      </c>
      <c r="I1731" s="95" t="s">
        <v>31</v>
      </c>
      <c r="J1731" s="95" t="s">
        <v>1851</v>
      </c>
      <c r="K1731" s="95" t="s">
        <v>1885</v>
      </c>
      <c r="L1731" s="96">
        <v>8046</v>
      </c>
      <c r="M1731" s="95" t="s">
        <v>1886</v>
      </c>
      <c r="N1731" s="95" t="s">
        <v>2957</v>
      </c>
      <c r="O1731" s="95" t="s">
        <v>2958</v>
      </c>
      <c r="P1731" s="95" t="s">
        <v>2927</v>
      </c>
      <c r="Q1731" s="95" t="s">
        <v>2928</v>
      </c>
      <c r="R1731" s="95" t="s">
        <v>2959</v>
      </c>
      <c r="S1731" s="93">
        <v>28580</v>
      </c>
      <c r="T1731" s="93">
        <v>28580</v>
      </c>
      <c r="U1731" s="95" t="s">
        <v>31</v>
      </c>
      <c r="V1731" s="95" t="s">
        <v>2708</v>
      </c>
    </row>
    <row r="1732" spans="1:22" ht="15.75" x14ac:dyDescent="0.3">
      <c r="A1732" s="95" t="s">
        <v>370</v>
      </c>
      <c r="B1732" s="95" t="s">
        <v>2032</v>
      </c>
      <c r="C1732" s="95" t="s">
        <v>1904</v>
      </c>
      <c r="D1732" s="95" t="s">
        <v>1905</v>
      </c>
      <c r="E1732" s="95" t="s">
        <v>2038</v>
      </c>
      <c r="F1732" s="95" t="s">
        <v>2123</v>
      </c>
      <c r="G1732" s="95" t="s">
        <v>31</v>
      </c>
      <c r="H1732" s="95" t="s">
        <v>31</v>
      </c>
      <c r="I1732" s="95" t="s">
        <v>31</v>
      </c>
      <c r="J1732" s="95" t="s">
        <v>1851</v>
      </c>
      <c r="K1732" s="95" t="s">
        <v>1885</v>
      </c>
      <c r="L1732" s="96">
        <v>8319</v>
      </c>
      <c r="M1732" s="95" t="s">
        <v>1886</v>
      </c>
      <c r="N1732" s="95" t="s">
        <v>2960</v>
      </c>
      <c r="O1732" s="95" t="s">
        <v>2961</v>
      </c>
      <c r="P1732" s="95" t="s">
        <v>2927</v>
      </c>
      <c r="Q1732" s="95" t="s">
        <v>2928</v>
      </c>
      <c r="R1732" s="95" t="s">
        <v>2962</v>
      </c>
      <c r="S1732" s="93">
        <v>28580</v>
      </c>
      <c r="T1732" s="93">
        <v>28580</v>
      </c>
      <c r="U1732" s="95" t="s">
        <v>31</v>
      </c>
      <c r="V1732" s="95" t="s">
        <v>2708</v>
      </c>
    </row>
    <row r="1733" spans="1:22" ht="15.75" x14ac:dyDescent="0.3">
      <c r="A1733" s="95" t="s">
        <v>370</v>
      </c>
      <c r="B1733" s="95" t="s">
        <v>2032</v>
      </c>
      <c r="C1733" s="95" t="s">
        <v>1904</v>
      </c>
      <c r="D1733" s="95" t="s">
        <v>1905</v>
      </c>
      <c r="E1733" s="95" t="s">
        <v>2038</v>
      </c>
      <c r="F1733" s="95" t="s">
        <v>2123</v>
      </c>
      <c r="G1733" s="95" t="s">
        <v>31</v>
      </c>
      <c r="H1733" s="95" t="s">
        <v>31</v>
      </c>
      <c r="I1733" s="95" t="s">
        <v>31</v>
      </c>
      <c r="J1733" s="95" t="s">
        <v>1851</v>
      </c>
      <c r="K1733" s="95" t="s">
        <v>1885</v>
      </c>
      <c r="L1733" s="96">
        <v>86597</v>
      </c>
      <c r="M1733" s="95" t="s">
        <v>1886</v>
      </c>
      <c r="N1733" s="95" t="s">
        <v>2963</v>
      </c>
      <c r="O1733" s="95" t="s">
        <v>2963</v>
      </c>
      <c r="P1733" s="95" t="s">
        <v>2964</v>
      </c>
      <c r="Q1733" s="95" t="s">
        <v>2965</v>
      </c>
      <c r="R1733" s="95" t="s">
        <v>2966</v>
      </c>
      <c r="S1733" s="93">
        <v>32963</v>
      </c>
      <c r="T1733" s="93">
        <v>32963</v>
      </c>
      <c r="U1733" s="95" t="s">
        <v>31</v>
      </c>
      <c r="V1733" s="95" t="s">
        <v>2967</v>
      </c>
    </row>
    <row r="1734" spans="1:22" ht="15.75" x14ac:dyDescent="0.3">
      <c r="A1734" s="95" t="s">
        <v>370</v>
      </c>
      <c r="B1734" s="95" t="s">
        <v>2032</v>
      </c>
      <c r="C1734" s="95" t="s">
        <v>1904</v>
      </c>
      <c r="D1734" s="95" t="s">
        <v>1905</v>
      </c>
      <c r="E1734" s="95" t="s">
        <v>2038</v>
      </c>
      <c r="F1734" s="95" t="s">
        <v>2123</v>
      </c>
      <c r="G1734" s="95" t="s">
        <v>31</v>
      </c>
      <c r="H1734" s="95" t="s">
        <v>31</v>
      </c>
      <c r="I1734" s="95" t="s">
        <v>31</v>
      </c>
      <c r="J1734" s="95" t="s">
        <v>1851</v>
      </c>
      <c r="K1734" s="95" t="s">
        <v>1885</v>
      </c>
      <c r="L1734" s="96">
        <v>86597</v>
      </c>
      <c r="M1734" s="95" t="s">
        <v>1886</v>
      </c>
      <c r="N1734" s="95" t="s">
        <v>2968</v>
      </c>
      <c r="O1734" s="95" t="s">
        <v>2968</v>
      </c>
      <c r="P1734" s="95" t="s">
        <v>2964</v>
      </c>
      <c r="Q1734" s="95" t="s">
        <v>2965</v>
      </c>
      <c r="R1734" s="95" t="s">
        <v>2969</v>
      </c>
      <c r="S1734" s="93">
        <v>32963</v>
      </c>
      <c r="T1734" s="93">
        <v>32963</v>
      </c>
      <c r="U1734" s="95" t="s">
        <v>31</v>
      </c>
      <c r="V1734" s="95" t="s">
        <v>2967</v>
      </c>
    </row>
    <row r="1735" spans="1:22" ht="15.75" x14ac:dyDescent="0.3">
      <c r="A1735" s="95" t="s">
        <v>370</v>
      </c>
      <c r="B1735" s="95" t="s">
        <v>2032</v>
      </c>
      <c r="C1735" s="95" t="s">
        <v>1904</v>
      </c>
      <c r="D1735" s="95" t="s">
        <v>1905</v>
      </c>
      <c r="E1735" s="95" t="s">
        <v>2038</v>
      </c>
      <c r="F1735" s="95" t="s">
        <v>2123</v>
      </c>
      <c r="G1735" s="95" t="s">
        <v>31</v>
      </c>
      <c r="H1735" s="95" t="s">
        <v>31</v>
      </c>
      <c r="I1735" s="95" t="s">
        <v>31</v>
      </c>
      <c r="J1735" s="95" t="s">
        <v>1851</v>
      </c>
      <c r="K1735" s="95" t="s">
        <v>1885</v>
      </c>
      <c r="L1735" s="96">
        <v>86597</v>
      </c>
      <c r="M1735" s="95" t="s">
        <v>1886</v>
      </c>
      <c r="N1735" s="95" t="s">
        <v>2970</v>
      </c>
      <c r="O1735" s="95" t="s">
        <v>2970</v>
      </c>
      <c r="P1735" s="95" t="s">
        <v>2964</v>
      </c>
      <c r="Q1735" s="95" t="s">
        <v>2965</v>
      </c>
      <c r="R1735" s="95" t="s">
        <v>2971</v>
      </c>
      <c r="S1735" s="93">
        <v>32963</v>
      </c>
      <c r="T1735" s="93">
        <v>32963</v>
      </c>
      <c r="U1735" s="95" t="s">
        <v>31</v>
      </c>
      <c r="V1735" s="95" t="s">
        <v>2967</v>
      </c>
    </row>
    <row r="1736" spans="1:22" ht="15.75" x14ac:dyDescent="0.3">
      <c r="A1736" s="95" t="s">
        <v>370</v>
      </c>
      <c r="B1736" s="95" t="s">
        <v>2032</v>
      </c>
      <c r="C1736" s="95" t="s">
        <v>1904</v>
      </c>
      <c r="D1736" s="95" t="s">
        <v>1905</v>
      </c>
      <c r="E1736" s="95" t="s">
        <v>2038</v>
      </c>
      <c r="F1736" s="95" t="s">
        <v>2123</v>
      </c>
      <c r="G1736" s="95" t="s">
        <v>31</v>
      </c>
      <c r="H1736" s="95" t="s">
        <v>31</v>
      </c>
      <c r="I1736" s="95" t="s">
        <v>31</v>
      </c>
      <c r="J1736" s="95" t="s">
        <v>1851</v>
      </c>
      <c r="K1736" s="95" t="s">
        <v>1885</v>
      </c>
      <c r="L1736" s="96">
        <v>25480</v>
      </c>
      <c r="M1736" s="95" t="s">
        <v>1886</v>
      </c>
      <c r="N1736" s="95" t="s">
        <v>2972</v>
      </c>
      <c r="O1736" s="95" t="s">
        <v>2972</v>
      </c>
      <c r="P1736" s="95" t="s">
        <v>2973</v>
      </c>
      <c r="Q1736" s="95" t="s">
        <v>2965</v>
      </c>
      <c r="R1736" s="95" t="s">
        <v>2974</v>
      </c>
      <c r="S1736" s="93">
        <v>35155</v>
      </c>
      <c r="T1736" s="93">
        <v>35155</v>
      </c>
      <c r="U1736" s="95" t="s">
        <v>31</v>
      </c>
      <c r="V1736" s="95" t="s">
        <v>2975</v>
      </c>
    </row>
    <row r="1737" spans="1:22" ht="15.75" x14ac:dyDescent="0.3">
      <c r="A1737" s="95" t="s">
        <v>370</v>
      </c>
      <c r="B1737" s="95" t="s">
        <v>2032</v>
      </c>
      <c r="C1737" s="95" t="s">
        <v>1904</v>
      </c>
      <c r="D1737" s="95" t="s">
        <v>1905</v>
      </c>
      <c r="E1737" s="95" t="s">
        <v>2038</v>
      </c>
      <c r="F1737" s="95" t="s">
        <v>2123</v>
      </c>
      <c r="G1737" s="95" t="s">
        <v>31</v>
      </c>
      <c r="H1737" s="95" t="s">
        <v>31</v>
      </c>
      <c r="I1737" s="95" t="s">
        <v>31</v>
      </c>
      <c r="J1737" s="95" t="s">
        <v>1851</v>
      </c>
      <c r="K1737" s="95" t="s">
        <v>1885</v>
      </c>
      <c r="L1737" s="96">
        <v>25480</v>
      </c>
      <c r="M1737" s="95" t="s">
        <v>1886</v>
      </c>
      <c r="N1737" s="95" t="s">
        <v>2976</v>
      </c>
      <c r="O1737" s="95" t="s">
        <v>2976</v>
      </c>
      <c r="P1737" s="95" t="s">
        <v>2973</v>
      </c>
      <c r="Q1737" s="95" t="s">
        <v>2965</v>
      </c>
      <c r="R1737" s="95" t="s">
        <v>2977</v>
      </c>
      <c r="S1737" s="93">
        <v>35155</v>
      </c>
      <c r="T1737" s="93">
        <v>35155</v>
      </c>
      <c r="U1737" s="95" t="s">
        <v>31</v>
      </c>
      <c r="V1737" s="95" t="s">
        <v>2975</v>
      </c>
    </row>
    <row r="1738" spans="1:22" ht="15.75" x14ac:dyDescent="0.3">
      <c r="A1738" s="95" t="s">
        <v>370</v>
      </c>
      <c r="B1738" s="95" t="s">
        <v>2032</v>
      </c>
      <c r="C1738" s="95" t="s">
        <v>1904</v>
      </c>
      <c r="D1738" s="95" t="s">
        <v>1905</v>
      </c>
      <c r="E1738" s="95" t="s">
        <v>2038</v>
      </c>
      <c r="F1738" s="95" t="s">
        <v>2123</v>
      </c>
      <c r="G1738" s="95" t="s">
        <v>31</v>
      </c>
      <c r="H1738" s="95" t="s">
        <v>31</v>
      </c>
      <c r="I1738" s="95" t="s">
        <v>31</v>
      </c>
      <c r="J1738" s="95" t="s">
        <v>1851</v>
      </c>
      <c r="K1738" s="95" t="s">
        <v>1885</v>
      </c>
      <c r="L1738" s="96">
        <v>25480</v>
      </c>
      <c r="M1738" s="95" t="s">
        <v>1886</v>
      </c>
      <c r="N1738" s="95" t="s">
        <v>2978</v>
      </c>
      <c r="O1738" s="95" t="s">
        <v>2978</v>
      </c>
      <c r="P1738" s="95" t="s">
        <v>2973</v>
      </c>
      <c r="Q1738" s="95" t="s">
        <v>2965</v>
      </c>
      <c r="R1738" s="95" t="s">
        <v>2979</v>
      </c>
      <c r="S1738" s="93">
        <v>35155</v>
      </c>
      <c r="T1738" s="93">
        <v>35155</v>
      </c>
      <c r="U1738" s="95" t="s">
        <v>31</v>
      </c>
      <c r="V1738" s="95" t="s">
        <v>2975</v>
      </c>
    </row>
    <row r="1739" spans="1:22" ht="15.75" x14ac:dyDescent="0.3">
      <c r="A1739" s="95" t="s">
        <v>370</v>
      </c>
      <c r="B1739" s="95" t="s">
        <v>2032</v>
      </c>
      <c r="C1739" s="95" t="s">
        <v>1904</v>
      </c>
      <c r="D1739" s="95" t="s">
        <v>1905</v>
      </c>
      <c r="E1739" s="95" t="s">
        <v>2038</v>
      </c>
      <c r="F1739" s="95" t="s">
        <v>2070</v>
      </c>
      <c r="G1739" s="95" t="s">
        <v>31</v>
      </c>
      <c r="H1739" s="95" t="s">
        <v>31</v>
      </c>
      <c r="I1739" s="95" t="s">
        <v>31</v>
      </c>
      <c r="J1739" s="95" t="s">
        <v>1851</v>
      </c>
      <c r="K1739" s="95" t="s">
        <v>1885</v>
      </c>
      <c r="L1739" s="96">
        <v>21132</v>
      </c>
      <c r="M1739" s="95" t="s">
        <v>1886</v>
      </c>
      <c r="N1739" s="95" t="s">
        <v>31</v>
      </c>
      <c r="O1739" s="95" t="s">
        <v>31</v>
      </c>
      <c r="P1739" s="95" t="s">
        <v>2494</v>
      </c>
      <c r="Q1739" s="95" t="s">
        <v>2980</v>
      </c>
      <c r="R1739" s="95" t="s">
        <v>2981</v>
      </c>
      <c r="S1739" s="93">
        <v>20545</v>
      </c>
      <c r="T1739" s="93">
        <v>20545</v>
      </c>
      <c r="U1739" s="95" t="s">
        <v>31</v>
      </c>
      <c r="V1739" s="95" t="s">
        <v>2552</v>
      </c>
    </row>
    <row r="1740" spans="1:22" ht="15.75" x14ac:dyDescent="0.3">
      <c r="A1740" s="95" t="s">
        <v>370</v>
      </c>
      <c r="B1740" s="95" t="s">
        <v>2032</v>
      </c>
      <c r="C1740" s="95" t="s">
        <v>1904</v>
      </c>
      <c r="D1740" s="95" t="s">
        <v>1905</v>
      </c>
      <c r="E1740" s="95" t="s">
        <v>2038</v>
      </c>
      <c r="F1740" s="95" t="s">
        <v>2070</v>
      </c>
      <c r="G1740" s="95" t="s">
        <v>31</v>
      </c>
      <c r="H1740" s="95" t="s">
        <v>31</v>
      </c>
      <c r="I1740" s="95" t="s">
        <v>31</v>
      </c>
      <c r="J1740" s="95" t="s">
        <v>1851</v>
      </c>
      <c r="K1740" s="95" t="s">
        <v>1885</v>
      </c>
      <c r="L1740" s="96">
        <v>10369</v>
      </c>
      <c r="M1740" s="95" t="s">
        <v>1886</v>
      </c>
      <c r="N1740" s="95" t="s">
        <v>31</v>
      </c>
      <c r="O1740" s="95" t="s">
        <v>31</v>
      </c>
      <c r="P1740" s="95" t="s">
        <v>2494</v>
      </c>
      <c r="Q1740" s="95" t="s">
        <v>2980</v>
      </c>
      <c r="R1740" s="95" t="s">
        <v>2982</v>
      </c>
      <c r="S1740" s="93">
        <v>22006</v>
      </c>
      <c r="T1740" s="93">
        <v>22006</v>
      </c>
      <c r="U1740" s="95" t="s">
        <v>31</v>
      </c>
      <c r="V1740" s="95" t="s">
        <v>2983</v>
      </c>
    </row>
    <row r="1741" spans="1:22" ht="15.75" x14ac:dyDescent="0.3">
      <c r="A1741" s="95" t="s">
        <v>370</v>
      </c>
      <c r="B1741" s="95" t="s">
        <v>2032</v>
      </c>
      <c r="C1741" s="95" t="s">
        <v>1904</v>
      </c>
      <c r="D1741" s="95" t="s">
        <v>1905</v>
      </c>
      <c r="E1741" s="95" t="s">
        <v>2038</v>
      </c>
      <c r="F1741" s="95" t="s">
        <v>2070</v>
      </c>
      <c r="G1741" s="95" t="s">
        <v>31</v>
      </c>
      <c r="H1741" s="95" t="s">
        <v>31</v>
      </c>
      <c r="I1741" s="95" t="s">
        <v>31</v>
      </c>
      <c r="J1741" s="95" t="s">
        <v>1851</v>
      </c>
      <c r="K1741" s="95" t="s">
        <v>1885</v>
      </c>
      <c r="L1741" s="96">
        <v>40552</v>
      </c>
      <c r="M1741" s="95" t="s">
        <v>1886</v>
      </c>
      <c r="N1741" s="95" t="s">
        <v>31</v>
      </c>
      <c r="O1741" s="95" t="s">
        <v>31</v>
      </c>
      <c r="P1741" s="95" t="s">
        <v>2494</v>
      </c>
      <c r="Q1741" s="95" t="s">
        <v>2980</v>
      </c>
      <c r="R1741" s="95" t="s">
        <v>2984</v>
      </c>
      <c r="S1741" s="93">
        <v>26389</v>
      </c>
      <c r="T1741" s="93">
        <v>26389</v>
      </c>
      <c r="U1741" s="95" t="s">
        <v>31</v>
      </c>
      <c r="V1741" s="95" t="s">
        <v>2985</v>
      </c>
    </row>
    <row r="1742" spans="1:22" ht="15.75" x14ac:dyDescent="0.3">
      <c r="A1742" s="95" t="s">
        <v>370</v>
      </c>
      <c r="B1742" s="95" t="s">
        <v>2032</v>
      </c>
      <c r="C1742" s="95" t="s">
        <v>1904</v>
      </c>
      <c r="D1742" s="95" t="s">
        <v>1905</v>
      </c>
      <c r="E1742" s="95" t="s">
        <v>2038</v>
      </c>
      <c r="F1742" s="95" t="s">
        <v>2070</v>
      </c>
      <c r="G1742" s="95" t="s">
        <v>31</v>
      </c>
      <c r="H1742" s="95" t="s">
        <v>31</v>
      </c>
      <c r="I1742" s="95" t="s">
        <v>31</v>
      </c>
      <c r="J1742" s="95" t="s">
        <v>1851</v>
      </c>
      <c r="K1742" s="95" t="s">
        <v>1885</v>
      </c>
      <c r="L1742" s="96">
        <v>4328</v>
      </c>
      <c r="M1742" s="95" t="s">
        <v>1886</v>
      </c>
      <c r="N1742" s="95" t="s">
        <v>31</v>
      </c>
      <c r="O1742" s="95" t="s">
        <v>31</v>
      </c>
      <c r="P1742" s="95" t="s">
        <v>2494</v>
      </c>
      <c r="Q1742" s="95" t="s">
        <v>2980</v>
      </c>
      <c r="R1742" s="95" t="s">
        <v>2986</v>
      </c>
      <c r="S1742" s="93">
        <v>26754</v>
      </c>
      <c r="T1742" s="93">
        <v>26754</v>
      </c>
      <c r="U1742" s="95" t="s">
        <v>31</v>
      </c>
      <c r="V1742" s="95" t="s">
        <v>2987</v>
      </c>
    </row>
    <row r="1743" spans="1:22" ht="15.75" x14ac:dyDescent="0.3">
      <c r="A1743" s="95" t="s">
        <v>370</v>
      </c>
      <c r="B1743" s="95" t="s">
        <v>2032</v>
      </c>
      <c r="C1743" s="95" t="s">
        <v>1904</v>
      </c>
      <c r="D1743" s="95" t="s">
        <v>1905</v>
      </c>
      <c r="E1743" s="95" t="s">
        <v>2038</v>
      </c>
      <c r="F1743" s="95" t="s">
        <v>2070</v>
      </c>
      <c r="G1743" s="95" t="s">
        <v>31</v>
      </c>
      <c r="H1743" s="95" t="s">
        <v>31</v>
      </c>
      <c r="I1743" s="95" t="s">
        <v>31</v>
      </c>
      <c r="J1743" s="95" t="s">
        <v>1851</v>
      </c>
      <c r="K1743" s="95" t="s">
        <v>1885</v>
      </c>
      <c r="L1743" s="96">
        <v>10797</v>
      </c>
      <c r="M1743" s="95" t="s">
        <v>1886</v>
      </c>
      <c r="N1743" s="95" t="s">
        <v>31</v>
      </c>
      <c r="O1743" s="95" t="s">
        <v>31</v>
      </c>
      <c r="P1743" s="95" t="s">
        <v>2494</v>
      </c>
      <c r="Q1743" s="95" t="s">
        <v>2980</v>
      </c>
      <c r="R1743" s="95" t="s">
        <v>2988</v>
      </c>
      <c r="S1743" s="93">
        <v>28215</v>
      </c>
      <c r="T1743" s="93">
        <v>28215</v>
      </c>
      <c r="U1743" s="95" t="s">
        <v>31</v>
      </c>
      <c r="V1743" s="95" t="s">
        <v>2989</v>
      </c>
    </row>
    <row r="1744" spans="1:22" ht="15.75" x14ac:dyDescent="0.3">
      <c r="A1744" s="95" t="s">
        <v>370</v>
      </c>
      <c r="B1744" s="95" t="s">
        <v>2032</v>
      </c>
      <c r="C1744" s="95" t="s">
        <v>1904</v>
      </c>
      <c r="D1744" s="95" t="s">
        <v>1905</v>
      </c>
      <c r="E1744" s="95" t="s">
        <v>2038</v>
      </c>
      <c r="F1744" s="95" t="s">
        <v>2070</v>
      </c>
      <c r="G1744" s="95" t="s">
        <v>31</v>
      </c>
      <c r="H1744" s="95" t="s">
        <v>31</v>
      </c>
      <c r="I1744" s="95" t="s">
        <v>31</v>
      </c>
      <c r="J1744" s="95" t="s">
        <v>1851</v>
      </c>
      <c r="K1744" s="95" t="s">
        <v>1885</v>
      </c>
      <c r="L1744" s="96">
        <v>30788</v>
      </c>
      <c r="M1744" s="95" t="s">
        <v>1886</v>
      </c>
      <c r="N1744" s="95" t="s">
        <v>31</v>
      </c>
      <c r="O1744" s="95" t="s">
        <v>31</v>
      </c>
      <c r="P1744" s="95" t="s">
        <v>2494</v>
      </c>
      <c r="Q1744" s="95" t="s">
        <v>2980</v>
      </c>
      <c r="R1744" s="95" t="s">
        <v>2990</v>
      </c>
      <c r="S1744" s="93">
        <v>28215</v>
      </c>
      <c r="T1744" s="93">
        <v>28215</v>
      </c>
      <c r="U1744" s="95" t="s">
        <v>31</v>
      </c>
      <c r="V1744" s="95" t="s">
        <v>2991</v>
      </c>
    </row>
    <row r="1745" spans="1:22" ht="15.75" x14ac:dyDescent="0.3">
      <c r="A1745" s="95" t="s">
        <v>370</v>
      </c>
      <c r="B1745" s="95" t="s">
        <v>2032</v>
      </c>
      <c r="C1745" s="95" t="s">
        <v>1904</v>
      </c>
      <c r="D1745" s="95" t="s">
        <v>1905</v>
      </c>
      <c r="E1745" s="95" t="s">
        <v>2038</v>
      </c>
      <c r="F1745" s="95" t="s">
        <v>2070</v>
      </c>
      <c r="G1745" s="95" t="s">
        <v>31</v>
      </c>
      <c r="H1745" s="95" t="s">
        <v>31</v>
      </c>
      <c r="I1745" s="95" t="s">
        <v>31</v>
      </c>
      <c r="J1745" s="95" t="s">
        <v>1851</v>
      </c>
      <c r="K1745" s="95" t="s">
        <v>1885</v>
      </c>
      <c r="L1745" s="96">
        <v>39526</v>
      </c>
      <c r="M1745" s="95" t="s">
        <v>1886</v>
      </c>
      <c r="N1745" s="95" t="s">
        <v>31</v>
      </c>
      <c r="O1745" s="95" t="s">
        <v>31</v>
      </c>
      <c r="P1745" s="95" t="s">
        <v>2494</v>
      </c>
      <c r="Q1745" s="95" t="s">
        <v>2980</v>
      </c>
      <c r="R1745" s="95" t="s">
        <v>2992</v>
      </c>
      <c r="S1745" s="93">
        <v>28215</v>
      </c>
      <c r="T1745" s="93">
        <v>28215</v>
      </c>
      <c r="U1745" s="95" t="s">
        <v>31</v>
      </c>
      <c r="V1745" s="95" t="s">
        <v>2993</v>
      </c>
    </row>
    <row r="1746" spans="1:22" ht="15.75" x14ac:dyDescent="0.3">
      <c r="A1746" s="95" t="s">
        <v>370</v>
      </c>
      <c r="B1746" s="95" t="s">
        <v>2032</v>
      </c>
      <c r="C1746" s="95" t="s">
        <v>1904</v>
      </c>
      <c r="D1746" s="95" t="s">
        <v>1905</v>
      </c>
      <c r="E1746" s="95" t="s">
        <v>2038</v>
      </c>
      <c r="F1746" s="95" t="s">
        <v>2070</v>
      </c>
      <c r="G1746" s="95" t="s">
        <v>31</v>
      </c>
      <c r="H1746" s="95" t="s">
        <v>31</v>
      </c>
      <c r="I1746" s="95" t="s">
        <v>31</v>
      </c>
      <c r="J1746" s="95" t="s">
        <v>1851</v>
      </c>
      <c r="K1746" s="95" t="s">
        <v>1885</v>
      </c>
      <c r="L1746" s="96">
        <v>103673</v>
      </c>
      <c r="M1746" s="95" t="s">
        <v>1886</v>
      </c>
      <c r="N1746" s="95" t="s">
        <v>31</v>
      </c>
      <c r="O1746" s="95" t="s">
        <v>31</v>
      </c>
      <c r="P1746" s="95" t="s">
        <v>2494</v>
      </c>
      <c r="Q1746" s="95" t="s">
        <v>2980</v>
      </c>
      <c r="R1746" s="95" t="s">
        <v>2994</v>
      </c>
      <c r="S1746" s="93">
        <v>28580</v>
      </c>
      <c r="T1746" s="93">
        <v>28580</v>
      </c>
      <c r="U1746" s="95" t="s">
        <v>31</v>
      </c>
      <c r="V1746" s="95" t="s">
        <v>2708</v>
      </c>
    </row>
    <row r="1747" spans="1:22" ht="15.75" x14ac:dyDescent="0.3">
      <c r="A1747" s="95" t="s">
        <v>370</v>
      </c>
      <c r="B1747" s="95" t="s">
        <v>2032</v>
      </c>
      <c r="C1747" s="95" t="s">
        <v>1904</v>
      </c>
      <c r="D1747" s="95" t="s">
        <v>1905</v>
      </c>
      <c r="E1747" s="95" t="s">
        <v>2038</v>
      </c>
      <c r="F1747" s="95" t="s">
        <v>2070</v>
      </c>
      <c r="G1747" s="95" t="s">
        <v>31</v>
      </c>
      <c r="H1747" s="95" t="s">
        <v>31</v>
      </c>
      <c r="I1747" s="95" t="s">
        <v>31</v>
      </c>
      <c r="J1747" s="95" t="s">
        <v>1851</v>
      </c>
      <c r="K1747" s="95" t="s">
        <v>1885</v>
      </c>
      <c r="L1747" s="96">
        <v>2992</v>
      </c>
      <c r="M1747" s="95" t="s">
        <v>1886</v>
      </c>
      <c r="N1747" s="95" t="s">
        <v>31</v>
      </c>
      <c r="O1747" s="95" t="s">
        <v>31</v>
      </c>
      <c r="P1747" s="95" t="s">
        <v>2494</v>
      </c>
      <c r="Q1747" s="95" t="s">
        <v>2980</v>
      </c>
      <c r="R1747" s="95" t="s">
        <v>2995</v>
      </c>
      <c r="S1747" s="93">
        <v>29676</v>
      </c>
      <c r="T1747" s="93">
        <v>29676</v>
      </c>
      <c r="U1747" s="95" t="s">
        <v>31</v>
      </c>
      <c r="V1747" s="95" t="s">
        <v>2996</v>
      </c>
    </row>
    <row r="1748" spans="1:22" ht="15.75" x14ac:dyDescent="0.3">
      <c r="A1748" s="95" t="s">
        <v>370</v>
      </c>
      <c r="B1748" s="95" t="s">
        <v>2032</v>
      </c>
      <c r="C1748" s="95" t="s">
        <v>1904</v>
      </c>
      <c r="D1748" s="95" t="s">
        <v>1905</v>
      </c>
      <c r="E1748" s="95" t="s">
        <v>2038</v>
      </c>
      <c r="F1748" s="95" t="s">
        <v>2070</v>
      </c>
      <c r="G1748" s="95" t="s">
        <v>31</v>
      </c>
      <c r="H1748" s="95" t="s">
        <v>31</v>
      </c>
      <c r="I1748" s="95" t="s">
        <v>31</v>
      </c>
      <c r="J1748" s="95" t="s">
        <v>1851</v>
      </c>
      <c r="K1748" s="95" t="s">
        <v>1885</v>
      </c>
      <c r="L1748" s="96">
        <v>36130</v>
      </c>
      <c r="M1748" s="95" t="s">
        <v>1886</v>
      </c>
      <c r="N1748" s="95" t="s">
        <v>31</v>
      </c>
      <c r="O1748" s="95" t="s">
        <v>31</v>
      </c>
      <c r="P1748" s="95" t="s">
        <v>2494</v>
      </c>
      <c r="Q1748" s="95" t="s">
        <v>2980</v>
      </c>
      <c r="R1748" s="95" t="s">
        <v>2997</v>
      </c>
      <c r="S1748" s="93">
        <v>29676</v>
      </c>
      <c r="T1748" s="93">
        <v>29676</v>
      </c>
      <c r="U1748" s="95" t="s">
        <v>31</v>
      </c>
      <c r="V1748" s="95" t="s">
        <v>2710</v>
      </c>
    </row>
    <row r="1749" spans="1:22" ht="15.75" x14ac:dyDescent="0.3">
      <c r="A1749" s="95" t="s">
        <v>370</v>
      </c>
      <c r="B1749" s="95" t="s">
        <v>2032</v>
      </c>
      <c r="C1749" s="95" t="s">
        <v>1904</v>
      </c>
      <c r="D1749" s="95" t="s">
        <v>1905</v>
      </c>
      <c r="E1749" s="95" t="s">
        <v>2038</v>
      </c>
      <c r="F1749" s="95" t="s">
        <v>2070</v>
      </c>
      <c r="G1749" s="95" t="s">
        <v>31</v>
      </c>
      <c r="H1749" s="95" t="s">
        <v>31</v>
      </c>
      <c r="I1749" s="95" t="s">
        <v>31</v>
      </c>
      <c r="J1749" s="95" t="s">
        <v>1851</v>
      </c>
      <c r="K1749" s="95" t="s">
        <v>1885</v>
      </c>
      <c r="L1749" s="96">
        <v>11923</v>
      </c>
      <c r="M1749" s="95" t="s">
        <v>1886</v>
      </c>
      <c r="N1749" s="95" t="s">
        <v>31</v>
      </c>
      <c r="O1749" s="95" t="s">
        <v>31</v>
      </c>
      <c r="P1749" s="95" t="s">
        <v>2494</v>
      </c>
      <c r="Q1749" s="95" t="s">
        <v>2980</v>
      </c>
      <c r="R1749" s="95" t="s">
        <v>2998</v>
      </c>
      <c r="S1749" s="93">
        <v>30406</v>
      </c>
      <c r="T1749" s="93">
        <v>30406</v>
      </c>
      <c r="U1749" s="95" t="s">
        <v>31</v>
      </c>
      <c r="V1749" s="95" t="s">
        <v>2999</v>
      </c>
    </row>
    <row r="1750" spans="1:22" ht="15.75" x14ac:dyDescent="0.3">
      <c r="A1750" s="95" t="s">
        <v>370</v>
      </c>
      <c r="B1750" s="95" t="s">
        <v>2032</v>
      </c>
      <c r="C1750" s="95" t="s">
        <v>1904</v>
      </c>
      <c r="D1750" s="95" t="s">
        <v>1905</v>
      </c>
      <c r="E1750" s="95" t="s">
        <v>2038</v>
      </c>
      <c r="F1750" s="95" t="s">
        <v>2070</v>
      </c>
      <c r="G1750" s="95" t="s">
        <v>31</v>
      </c>
      <c r="H1750" s="95" t="s">
        <v>31</v>
      </c>
      <c r="I1750" s="95" t="s">
        <v>31</v>
      </c>
      <c r="J1750" s="95" t="s">
        <v>1851</v>
      </c>
      <c r="K1750" s="95" t="s">
        <v>1885</v>
      </c>
      <c r="L1750" s="96">
        <v>43113</v>
      </c>
      <c r="M1750" s="95" t="s">
        <v>1886</v>
      </c>
      <c r="N1750" s="95" t="s">
        <v>31</v>
      </c>
      <c r="O1750" s="95" t="s">
        <v>31</v>
      </c>
      <c r="P1750" s="95" t="s">
        <v>2494</v>
      </c>
      <c r="Q1750" s="95" t="s">
        <v>2980</v>
      </c>
      <c r="R1750" s="95" t="s">
        <v>3000</v>
      </c>
      <c r="S1750" s="93">
        <v>31137</v>
      </c>
      <c r="T1750" s="93">
        <v>31137</v>
      </c>
      <c r="U1750" s="95" t="s">
        <v>31</v>
      </c>
      <c r="V1750" s="95" t="s">
        <v>3001</v>
      </c>
    </row>
    <row r="1751" spans="1:22" ht="15.75" x14ac:dyDescent="0.3">
      <c r="A1751" s="95" t="s">
        <v>370</v>
      </c>
      <c r="B1751" s="95" t="s">
        <v>2032</v>
      </c>
      <c r="C1751" s="95" t="s">
        <v>1904</v>
      </c>
      <c r="D1751" s="95" t="s">
        <v>1905</v>
      </c>
      <c r="E1751" s="95" t="s">
        <v>2038</v>
      </c>
      <c r="F1751" s="95" t="s">
        <v>2070</v>
      </c>
      <c r="G1751" s="95" t="s">
        <v>31</v>
      </c>
      <c r="H1751" s="95" t="s">
        <v>31</v>
      </c>
      <c r="I1751" s="95" t="s">
        <v>31</v>
      </c>
      <c r="J1751" s="95" t="s">
        <v>1851</v>
      </c>
      <c r="K1751" s="95" t="s">
        <v>1885</v>
      </c>
      <c r="L1751" s="96">
        <v>57280</v>
      </c>
      <c r="M1751" s="95" t="s">
        <v>1886</v>
      </c>
      <c r="N1751" s="95" t="s">
        <v>31</v>
      </c>
      <c r="O1751" s="95" t="s">
        <v>31</v>
      </c>
      <c r="P1751" s="95" t="s">
        <v>2494</v>
      </c>
      <c r="Q1751" s="95" t="s">
        <v>2980</v>
      </c>
      <c r="R1751" s="95" t="s">
        <v>3002</v>
      </c>
      <c r="S1751" s="93">
        <v>31137</v>
      </c>
      <c r="T1751" s="93">
        <v>31137</v>
      </c>
      <c r="U1751" s="95" t="s">
        <v>31</v>
      </c>
      <c r="V1751" s="95" t="s">
        <v>3003</v>
      </c>
    </row>
    <row r="1752" spans="1:22" ht="15.75" x14ac:dyDescent="0.3">
      <c r="A1752" s="95" t="s">
        <v>370</v>
      </c>
      <c r="B1752" s="95" t="s">
        <v>2032</v>
      </c>
      <c r="C1752" s="95" t="s">
        <v>1904</v>
      </c>
      <c r="D1752" s="95" t="s">
        <v>1905</v>
      </c>
      <c r="E1752" s="95" t="s">
        <v>2038</v>
      </c>
      <c r="F1752" s="95" t="s">
        <v>3004</v>
      </c>
      <c r="G1752" s="95" t="s">
        <v>31</v>
      </c>
      <c r="H1752" s="95" t="s">
        <v>31</v>
      </c>
      <c r="I1752" s="95" t="s">
        <v>31</v>
      </c>
      <c r="J1752" s="95" t="s">
        <v>1851</v>
      </c>
      <c r="K1752" s="95" t="s">
        <v>1885</v>
      </c>
      <c r="L1752" s="96">
        <v>220</v>
      </c>
      <c r="M1752" s="95" t="s">
        <v>1886</v>
      </c>
      <c r="N1752" s="95" t="s">
        <v>31</v>
      </c>
      <c r="O1752" s="95" t="s">
        <v>31</v>
      </c>
      <c r="P1752" s="95" t="s">
        <v>3005</v>
      </c>
      <c r="Q1752" s="95" t="s">
        <v>3006</v>
      </c>
      <c r="R1752" s="95" t="s">
        <v>3007</v>
      </c>
      <c r="S1752" s="93">
        <v>19814</v>
      </c>
      <c r="T1752" s="93">
        <v>19814</v>
      </c>
      <c r="U1752" s="95" t="s">
        <v>31</v>
      </c>
      <c r="V1752" s="95" t="s">
        <v>2529</v>
      </c>
    </row>
    <row r="1753" spans="1:22" ht="15.75" x14ac:dyDescent="0.3">
      <c r="A1753" s="95" t="s">
        <v>370</v>
      </c>
      <c r="B1753" s="95" t="s">
        <v>2032</v>
      </c>
      <c r="C1753" s="95" t="s">
        <v>1904</v>
      </c>
      <c r="D1753" s="95" t="s">
        <v>1905</v>
      </c>
      <c r="E1753" s="95" t="s">
        <v>2038</v>
      </c>
      <c r="F1753" s="95" t="s">
        <v>3004</v>
      </c>
      <c r="G1753" s="95" t="s">
        <v>31</v>
      </c>
      <c r="H1753" s="95" t="s">
        <v>31</v>
      </c>
      <c r="I1753" s="95" t="s">
        <v>31</v>
      </c>
      <c r="J1753" s="95" t="s">
        <v>1851</v>
      </c>
      <c r="K1753" s="95" t="s">
        <v>1885</v>
      </c>
      <c r="L1753" s="96">
        <v>220</v>
      </c>
      <c r="M1753" s="95" t="s">
        <v>1886</v>
      </c>
      <c r="N1753" s="95" t="s">
        <v>31</v>
      </c>
      <c r="O1753" s="95" t="s">
        <v>31</v>
      </c>
      <c r="P1753" s="95" t="s">
        <v>3005</v>
      </c>
      <c r="Q1753" s="95" t="s">
        <v>3006</v>
      </c>
      <c r="R1753" s="95" t="s">
        <v>3008</v>
      </c>
      <c r="S1753" s="93">
        <v>19814</v>
      </c>
      <c r="T1753" s="93">
        <v>19814</v>
      </c>
      <c r="U1753" s="95" t="s">
        <v>31</v>
      </c>
      <c r="V1753" s="95" t="s">
        <v>2529</v>
      </c>
    </row>
    <row r="1754" spans="1:22" ht="15.75" x14ac:dyDescent="0.3">
      <c r="A1754" s="95" t="s">
        <v>370</v>
      </c>
      <c r="B1754" s="95" t="s">
        <v>2032</v>
      </c>
      <c r="C1754" s="95" t="s">
        <v>1904</v>
      </c>
      <c r="D1754" s="95" t="s">
        <v>1905</v>
      </c>
      <c r="E1754" s="95" t="s">
        <v>2038</v>
      </c>
      <c r="F1754" s="95" t="s">
        <v>3004</v>
      </c>
      <c r="G1754" s="95" t="s">
        <v>31</v>
      </c>
      <c r="H1754" s="95" t="s">
        <v>31</v>
      </c>
      <c r="I1754" s="95" t="s">
        <v>31</v>
      </c>
      <c r="J1754" s="95" t="s">
        <v>1851</v>
      </c>
      <c r="K1754" s="95" t="s">
        <v>1885</v>
      </c>
      <c r="L1754" s="96">
        <v>294</v>
      </c>
      <c r="M1754" s="95" t="s">
        <v>1886</v>
      </c>
      <c r="N1754" s="95" t="s">
        <v>31</v>
      </c>
      <c r="O1754" s="95" t="s">
        <v>31</v>
      </c>
      <c r="P1754" s="95" t="s">
        <v>3005</v>
      </c>
      <c r="Q1754" s="95" t="s">
        <v>3006</v>
      </c>
      <c r="R1754" s="95" t="s">
        <v>3009</v>
      </c>
      <c r="S1754" s="93">
        <v>19814</v>
      </c>
      <c r="T1754" s="93">
        <v>19814</v>
      </c>
      <c r="U1754" s="95" t="s">
        <v>31</v>
      </c>
      <c r="V1754" s="95" t="s">
        <v>2529</v>
      </c>
    </row>
    <row r="1755" spans="1:22" ht="15.75" x14ac:dyDescent="0.3">
      <c r="A1755" s="95" t="s">
        <v>370</v>
      </c>
      <c r="B1755" s="95" t="s">
        <v>2032</v>
      </c>
      <c r="C1755" s="95" t="s">
        <v>1904</v>
      </c>
      <c r="D1755" s="95" t="s">
        <v>1905</v>
      </c>
      <c r="E1755" s="95" t="s">
        <v>2038</v>
      </c>
      <c r="F1755" s="95" t="s">
        <v>3004</v>
      </c>
      <c r="G1755" s="95" t="s">
        <v>31</v>
      </c>
      <c r="H1755" s="95" t="s">
        <v>31</v>
      </c>
      <c r="I1755" s="95" t="s">
        <v>31</v>
      </c>
      <c r="J1755" s="95" t="s">
        <v>1851</v>
      </c>
      <c r="K1755" s="95" t="s">
        <v>1885</v>
      </c>
      <c r="L1755" s="96">
        <v>294</v>
      </c>
      <c r="M1755" s="95" t="s">
        <v>1886</v>
      </c>
      <c r="N1755" s="95" t="s">
        <v>31</v>
      </c>
      <c r="O1755" s="95" t="s">
        <v>31</v>
      </c>
      <c r="P1755" s="95" t="s">
        <v>3005</v>
      </c>
      <c r="Q1755" s="95" t="s">
        <v>3006</v>
      </c>
      <c r="R1755" s="95" t="s">
        <v>3010</v>
      </c>
      <c r="S1755" s="93">
        <v>19814</v>
      </c>
      <c r="T1755" s="93">
        <v>19814</v>
      </c>
      <c r="U1755" s="95" t="s">
        <v>31</v>
      </c>
      <c r="V1755" s="95" t="s">
        <v>2529</v>
      </c>
    </row>
    <row r="1756" spans="1:22" ht="15.75" x14ac:dyDescent="0.3">
      <c r="A1756" s="95" t="s">
        <v>370</v>
      </c>
      <c r="B1756" s="95" t="s">
        <v>2032</v>
      </c>
      <c r="C1756" s="95" t="s">
        <v>1904</v>
      </c>
      <c r="D1756" s="95" t="s">
        <v>1905</v>
      </c>
      <c r="E1756" s="95" t="s">
        <v>2038</v>
      </c>
      <c r="F1756" s="95" t="s">
        <v>3004</v>
      </c>
      <c r="G1756" s="95" t="s">
        <v>31</v>
      </c>
      <c r="H1756" s="95" t="s">
        <v>31</v>
      </c>
      <c r="I1756" s="95" t="s">
        <v>31</v>
      </c>
      <c r="J1756" s="95" t="s">
        <v>1851</v>
      </c>
      <c r="K1756" s="95" t="s">
        <v>1885</v>
      </c>
      <c r="L1756" s="96">
        <v>1483</v>
      </c>
      <c r="M1756" s="95" t="s">
        <v>1886</v>
      </c>
      <c r="N1756" s="95" t="s">
        <v>31</v>
      </c>
      <c r="O1756" s="95" t="s">
        <v>31</v>
      </c>
      <c r="P1756" s="95" t="s">
        <v>3005</v>
      </c>
      <c r="Q1756" s="95" t="s">
        <v>3006</v>
      </c>
      <c r="R1756" s="95" t="s">
        <v>3011</v>
      </c>
      <c r="S1756" s="93">
        <v>19814</v>
      </c>
      <c r="T1756" s="93">
        <v>19814</v>
      </c>
      <c r="U1756" s="95" t="s">
        <v>31</v>
      </c>
      <c r="V1756" s="95" t="s">
        <v>2529</v>
      </c>
    </row>
    <row r="1757" spans="1:22" ht="15.75" x14ac:dyDescent="0.3">
      <c r="A1757" s="95" t="s">
        <v>370</v>
      </c>
      <c r="B1757" s="95" t="s">
        <v>2032</v>
      </c>
      <c r="C1757" s="95" t="s">
        <v>1904</v>
      </c>
      <c r="D1757" s="95" t="s">
        <v>1905</v>
      </c>
      <c r="E1757" s="95" t="s">
        <v>2038</v>
      </c>
      <c r="F1757" s="95" t="s">
        <v>3004</v>
      </c>
      <c r="G1757" s="95" t="s">
        <v>31</v>
      </c>
      <c r="H1757" s="95" t="s">
        <v>31</v>
      </c>
      <c r="I1757" s="95" t="s">
        <v>31</v>
      </c>
      <c r="J1757" s="95" t="s">
        <v>1851</v>
      </c>
      <c r="K1757" s="95" t="s">
        <v>1885</v>
      </c>
      <c r="L1757" s="96">
        <v>1483</v>
      </c>
      <c r="M1757" s="95" t="s">
        <v>1886</v>
      </c>
      <c r="N1757" s="95" t="s">
        <v>31</v>
      </c>
      <c r="O1757" s="95" t="s">
        <v>31</v>
      </c>
      <c r="P1757" s="95" t="s">
        <v>3005</v>
      </c>
      <c r="Q1757" s="95" t="s">
        <v>3006</v>
      </c>
      <c r="R1757" s="95" t="s">
        <v>3012</v>
      </c>
      <c r="S1757" s="93">
        <v>19814</v>
      </c>
      <c r="T1757" s="93">
        <v>19814</v>
      </c>
      <c r="U1757" s="95" t="s">
        <v>31</v>
      </c>
      <c r="V1757" s="95" t="s">
        <v>2529</v>
      </c>
    </row>
    <row r="1758" spans="1:22" ht="15.75" x14ac:dyDescent="0.3">
      <c r="A1758" s="95" t="s">
        <v>370</v>
      </c>
      <c r="B1758" s="95" t="s">
        <v>2032</v>
      </c>
      <c r="C1758" s="95" t="s">
        <v>1904</v>
      </c>
      <c r="D1758" s="95" t="s">
        <v>1905</v>
      </c>
      <c r="E1758" s="95" t="s">
        <v>2038</v>
      </c>
      <c r="F1758" s="95" t="s">
        <v>3004</v>
      </c>
      <c r="G1758" s="95" t="s">
        <v>31</v>
      </c>
      <c r="H1758" s="95" t="s">
        <v>31</v>
      </c>
      <c r="I1758" s="95" t="s">
        <v>31</v>
      </c>
      <c r="J1758" s="95" t="s">
        <v>1851</v>
      </c>
      <c r="K1758" s="95" t="s">
        <v>1885</v>
      </c>
      <c r="L1758" s="96">
        <v>170</v>
      </c>
      <c r="M1758" s="95" t="s">
        <v>1886</v>
      </c>
      <c r="N1758" s="95" t="s">
        <v>31</v>
      </c>
      <c r="O1758" s="95" t="s">
        <v>31</v>
      </c>
      <c r="P1758" s="95" t="s">
        <v>3005</v>
      </c>
      <c r="Q1758" s="95" t="s">
        <v>3006</v>
      </c>
      <c r="R1758" s="95" t="s">
        <v>3013</v>
      </c>
      <c r="S1758" s="93">
        <v>20545</v>
      </c>
      <c r="T1758" s="93">
        <v>20545</v>
      </c>
      <c r="U1758" s="95" t="s">
        <v>31</v>
      </c>
      <c r="V1758" s="95" t="s">
        <v>2552</v>
      </c>
    </row>
    <row r="1759" spans="1:22" ht="15.75" x14ac:dyDescent="0.3">
      <c r="A1759" s="95" t="s">
        <v>370</v>
      </c>
      <c r="B1759" s="95" t="s">
        <v>2032</v>
      </c>
      <c r="C1759" s="95" t="s">
        <v>1904</v>
      </c>
      <c r="D1759" s="95" t="s">
        <v>1905</v>
      </c>
      <c r="E1759" s="95" t="s">
        <v>2038</v>
      </c>
      <c r="F1759" s="95" t="s">
        <v>3004</v>
      </c>
      <c r="G1759" s="95" t="s">
        <v>31</v>
      </c>
      <c r="H1759" s="95" t="s">
        <v>31</v>
      </c>
      <c r="I1759" s="95" t="s">
        <v>31</v>
      </c>
      <c r="J1759" s="95" t="s">
        <v>1851</v>
      </c>
      <c r="K1759" s="95" t="s">
        <v>1885</v>
      </c>
      <c r="L1759" s="96">
        <v>211</v>
      </c>
      <c r="M1759" s="95" t="s">
        <v>1886</v>
      </c>
      <c r="N1759" s="95" t="s">
        <v>31</v>
      </c>
      <c r="O1759" s="95" t="s">
        <v>31</v>
      </c>
      <c r="P1759" s="95" t="s">
        <v>3005</v>
      </c>
      <c r="Q1759" s="95" t="s">
        <v>3006</v>
      </c>
      <c r="R1759" s="95" t="s">
        <v>3014</v>
      </c>
      <c r="S1759" s="93">
        <v>20545</v>
      </c>
      <c r="T1759" s="93">
        <v>20545</v>
      </c>
      <c r="U1759" s="95" t="s">
        <v>31</v>
      </c>
      <c r="V1759" s="95" t="s">
        <v>2552</v>
      </c>
    </row>
    <row r="1760" spans="1:22" ht="15.75" x14ac:dyDescent="0.3">
      <c r="A1760" s="95" t="s">
        <v>370</v>
      </c>
      <c r="B1760" s="95" t="s">
        <v>2032</v>
      </c>
      <c r="C1760" s="95" t="s">
        <v>1904</v>
      </c>
      <c r="D1760" s="95" t="s">
        <v>1905</v>
      </c>
      <c r="E1760" s="95" t="s">
        <v>2038</v>
      </c>
      <c r="F1760" s="95" t="s">
        <v>3004</v>
      </c>
      <c r="G1760" s="95" t="s">
        <v>31</v>
      </c>
      <c r="H1760" s="95" t="s">
        <v>31</v>
      </c>
      <c r="I1760" s="95" t="s">
        <v>31</v>
      </c>
      <c r="J1760" s="95" t="s">
        <v>1851</v>
      </c>
      <c r="K1760" s="95" t="s">
        <v>1885</v>
      </c>
      <c r="L1760" s="96">
        <v>211</v>
      </c>
      <c r="M1760" s="95" t="s">
        <v>1886</v>
      </c>
      <c r="N1760" s="95" t="s">
        <v>31</v>
      </c>
      <c r="O1760" s="95" t="s">
        <v>31</v>
      </c>
      <c r="P1760" s="95" t="s">
        <v>3005</v>
      </c>
      <c r="Q1760" s="95" t="s">
        <v>3006</v>
      </c>
      <c r="R1760" s="95" t="s">
        <v>3015</v>
      </c>
      <c r="S1760" s="93">
        <v>20545</v>
      </c>
      <c r="T1760" s="93">
        <v>20545</v>
      </c>
      <c r="U1760" s="95" t="s">
        <v>31</v>
      </c>
      <c r="V1760" s="95" t="s">
        <v>2552</v>
      </c>
    </row>
    <row r="1761" spans="1:22" ht="15.75" x14ac:dyDescent="0.3">
      <c r="A1761" s="95" t="s">
        <v>370</v>
      </c>
      <c r="B1761" s="95" t="s">
        <v>2032</v>
      </c>
      <c r="C1761" s="95" t="s">
        <v>1904</v>
      </c>
      <c r="D1761" s="95" t="s">
        <v>1905</v>
      </c>
      <c r="E1761" s="95" t="s">
        <v>2038</v>
      </c>
      <c r="F1761" s="95" t="s">
        <v>3004</v>
      </c>
      <c r="G1761" s="95" t="s">
        <v>31</v>
      </c>
      <c r="H1761" s="95" t="s">
        <v>31</v>
      </c>
      <c r="I1761" s="95" t="s">
        <v>31</v>
      </c>
      <c r="J1761" s="95" t="s">
        <v>1851</v>
      </c>
      <c r="K1761" s="95" t="s">
        <v>1885</v>
      </c>
      <c r="L1761" s="96">
        <v>211</v>
      </c>
      <c r="M1761" s="95" t="s">
        <v>1886</v>
      </c>
      <c r="N1761" s="95" t="s">
        <v>31</v>
      </c>
      <c r="O1761" s="95" t="s">
        <v>31</v>
      </c>
      <c r="P1761" s="95" t="s">
        <v>3005</v>
      </c>
      <c r="Q1761" s="95" t="s">
        <v>3006</v>
      </c>
      <c r="R1761" s="95" t="s">
        <v>3016</v>
      </c>
      <c r="S1761" s="93">
        <v>20545</v>
      </c>
      <c r="T1761" s="93">
        <v>20545</v>
      </c>
      <c r="U1761" s="95" t="s">
        <v>31</v>
      </c>
      <c r="V1761" s="95" t="s">
        <v>2552</v>
      </c>
    </row>
    <row r="1762" spans="1:22" ht="15.75" x14ac:dyDescent="0.3">
      <c r="A1762" s="95" t="s">
        <v>370</v>
      </c>
      <c r="B1762" s="95" t="s">
        <v>2032</v>
      </c>
      <c r="C1762" s="95" t="s">
        <v>1904</v>
      </c>
      <c r="D1762" s="95" t="s">
        <v>1905</v>
      </c>
      <c r="E1762" s="95" t="s">
        <v>2038</v>
      </c>
      <c r="F1762" s="95" t="s">
        <v>3004</v>
      </c>
      <c r="G1762" s="95" t="s">
        <v>31</v>
      </c>
      <c r="H1762" s="95" t="s">
        <v>31</v>
      </c>
      <c r="I1762" s="95" t="s">
        <v>31</v>
      </c>
      <c r="J1762" s="95" t="s">
        <v>1851</v>
      </c>
      <c r="K1762" s="95" t="s">
        <v>1885</v>
      </c>
      <c r="L1762" s="96">
        <v>224</v>
      </c>
      <c r="M1762" s="95" t="s">
        <v>1886</v>
      </c>
      <c r="N1762" s="95" t="s">
        <v>31</v>
      </c>
      <c r="O1762" s="95" t="s">
        <v>31</v>
      </c>
      <c r="P1762" s="95" t="s">
        <v>3005</v>
      </c>
      <c r="Q1762" s="95" t="s">
        <v>3006</v>
      </c>
      <c r="R1762" s="95" t="s">
        <v>3017</v>
      </c>
      <c r="S1762" s="93">
        <v>20545</v>
      </c>
      <c r="T1762" s="93">
        <v>20545</v>
      </c>
      <c r="U1762" s="95" t="s">
        <v>31</v>
      </c>
      <c r="V1762" s="95" t="s">
        <v>2552</v>
      </c>
    </row>
    <row r="1763" spans="1:22" ht="15.75" x14ac:dyDescent="0.3">
      <c r="A1763" s="95" t="s">
        <v>370</v>
      </c>
      <c r="B1763" s="95" t="s">
        <v>2032</v>
      </c>
      <c r="C1763" s="95" t="s">
        <v>1904</v>
      </c>
      <c r="D1763" s="95" t="s">
        <v>1905</v>
      </c>
      <c r="E1763" s="95" t="s">
        <v>2038</v>
      </c>
      <c r="F1763" s="95" t="s">
        <v>2051</v>
      </c>
      <c r="G1763" s="95" t="s">
        <v>31</v>
      </c>
      <c r="H1763" s="95" t="s">
        <v>31</v>
      </c>
      <c r="I1763" s="95" t="s">
        <v>31</v>
      </c>
      <c r="J1763" s="95" t="s">
        <v>1851</v>
      </c>
      <c r="K1763" s="95" t="s">
        <v>1885</v>
      </c>
      <c r="L1763" s="96">
        <v>5747</v>
      </c>
      <c r="M1763" s="95" t="s">
        <v>1886</v>
      </c>
      <c r="N1763" s="95" t="s">
        <v>31</v>
      </c>
      <c r="O1763" s="95" t="s">
        <v>31</v>
      </c>
      <c r="P1763" s="95" t="s">
        <v>2503</v>
      </c>
      <c r="Q1763" s="95" t="s">
        <v>2503</v>
      </c>
      <c r="R1763" s="95" t="s">
        <v>3018</v>
      </c>
      <c r="S1763" s="93">
        <v>19814</v>
      </c>
      <c r="T1763" s="93">
        <v>19814</v>
      </c>
      <c r="U1763" s="95" t="s">
        <v>31</v>
      </c>
      <c r="V1763" s="95" t="s">
        <v>2529</v>
      </c>
    </row>
    <row r="1764" spans="1:22" ht="15.75" x14ac:dyDescent="0.3">
      <c r="A1764" s="95" t="s">
        <v>370</v>
      </c>
      <c r="B1764" s="95" t="s">
        <v>2032</v>
      </c>
      <c r="C1764" s="95" t="s">
        <v>1904</v>
      </c>
      <c r="D1764" s="95" t="s">
        <v>1905</v>
      </c>
      <c r="E1764" s="95" t="s">
        <v>2038</v>
      </c>
      <c r="F1764" s="95" t="s">
        <v>2051</v>
      </c>
      <c r="G1764" s="95" t="s">
        <v>31</v>
      </c>
      <c r="H1764" s="95" t="s">
        <v>31</v>
      </c>
      <c r="I1764" s="95" t="s">
        <v>31</v>
      </c>
      <c r="J1764" s="95" t="s">
        <v>1851</v>
      </c>
      <c r="K1764" s="95" t="s">
        <v>1885</v>
      </c>
      <c r="L1764" s="96">
        <v>20211</v>
      </c>
      <c r="M1764" s="95" t="s">
        <v>1886</v>
      </c>
      <c r="N1764" s="95" t="s">
        <v>31</v>
      </c>
      <c r="O1764" s="95" t="s">
        <v>31</v>
      </c>
      <c r="P1764" s="95" t="s">
        <v>2503</v>
      </c>
      <c r="Q1764" s="95" t="s">
        <v>2503</v>
      </c>
      <c r="R1764" s="95" t="s">
        <v>3019</v>
      </c>
      <c r="S1764" s="93">
        <v>20179</v>
      </c>
      <c r="T1764" s="93">
        <v>20179</v>
      </c>
      <c r="U1764" s="95" t="s">
        <v>31</v>
      </c>
      <c r="V1764" s="95" t="s">
        <v>2550</v>
      </c>
    </row>
    <row r="1765" spans="1:22" ht="15.75" x14ac:dyDescent="0.3">
      <c r="A1765" s="95" t="s">
        <v>370</v>
      </c>
      <c r="B1765" s="95" t="s">
        <v>2032</v>
      </c>
      <c r="C1765" s="95" t="s">
        <v>1904</v>
      </c>
      <c r="D1765" s="95" t="s">
        <v>1905</v>
      </c>
      <c r="E1765" s="95" t="s">
        <v>2038</v>
      </c>
      <c r="F1765" s="95" t="s">
        <v>2051</v>
      </c>
      <c r="G1765" s="95" t="s">
        <v>31</v>
      </c>
      <c r="H1765" s="95" t="s">
        <v>31</v>
      </c>
      <c r="I1765" s="95" t="s">
        <v>31</v>
      </c>
      <c r="J1765" s="95" t="s">
        <v>1851</v>
      </c>
      <c r="K1765" s="95" t="s">
        <v>1885</v>
      </c>
      <c r="L1765" s="96">
        <v>10909</v>
      </c>
      <c r="M1765" s="95" t="s">
        <v>1886</v>
      </c>
      <c r="N1765" s="95" t="s">
        <v>31</v>
      </c>
      <c r="O1765" s="95" t="s">
        <v>31</v>
      </c>
      <c r="P1765" s="95" t="s">
        <v>2503</v>
      </c>
      <c r="Q1765" s="95" t="s">
        <v>2503</v>
      </c>
      <c r="R1765" s="95" t="s">
        <v>3020</v>
      </c>
      <c r="S1765" s="93">
        <v>20545</v>
      </c>
      <c r="T1765" s="93">
        <v>20545</v>
      </c>
      <c r="U1765" s="95" t="s">
        <v>31</v>
      </c>
      <c r="V1765" s="95" t="s">
        <v>2550</v>
      </c>
    </row>
    <row r="1766" spans="1:22" ht="15.75" x14ac:dyDescent="0.3">
      <c r="A1766" s="95" t="s">
        <v>370</v>
      </c>
      <c r="B1766" s="95" t="s">
        <v>2032</v>
      </c>
      <c r="C1766" s="95" t="s">
        <v>1904</v>
      </c>
      <c r="D1766" s="95" t="s">
        <v>1905</v>
      </c>
      <c r="E1766" s="95" t="s">
        <v>2038</v>
      </c>
      <c r="F1766" s="95" t="s">
        <v>2101</v>
      </c>
      <c r="G1766" s="95" t="s">
        <v>31</v>
      </c>
      <c r="H1766" s="95" t="s">
        <v>31</v>
      </c>
      <c r="I1766" s="95" t="s">
        <v>31</v>
      </c>
      <c r="J1766" s="95" t="s">
        <v>1851</v>
      </c>
      <c r="K1766" s="95" t="s">
        <v>1885</v>
      </c>
      <c r="L1766" s="96">
        <v>2160</v>
      </c>
      <c r="M1766" s="95" t="s">
        <v>1886</v>
      </c>
      <c r="N1766" s="95" t="s">
        <v>31</v>
      </c>
      <c r="O1766" s="95" t="s">
        <v>2786</v>
      </c>
      <c r="P1766" s="95" t="s">
        <v>3021</v>
      </c>
      <c r="Q1766" s="95" t="s">
        <v>3022</v>
      </c>
      <c r="R1766" s="95" t="s">
        <v>3023</v>
      </c>
      <c r="S1766" s="93">
        <v>19814</v>
      </c>
      <c r="T1766" s="93">
        <v>19814</v>
      </c>
      <c r="U1766" s="95" t="s">
        <v>31</v>
      </c>
      <c r="V1766" s="95" t="s">
        <v>2529</v>
      </c>
    </row>
    <row r="1767" spans="1:22" ht="15.75" x14ac:dyDescent="0.3">
      <c r="A1767" s="95" t="s">
        <v>370</v>
      </c>
      <c r="B1767" s="95" t="s">
        <v>2032</v>
      </c>
      <c r="C1767" s="95" t="s">
        <v>1904</v>
      </c>
      <c r="D1767" s="95" t="s">
        <v>1905</v>
      </c>
      <c r="E1767" s="95" t="s">
        <v>2038</v>
      </c>
      <c r="F1767" s="95" t="s">
        <v>2101</v>
      </c>
      <c r="G1767" s="95" t="s">
        <v>31</v>
      </c>
      <c r="H1767" s="95" t="s">
        <v>31</v>
      </c>
      <c r="I1767" s="95" t="s">
        <v>31</v>
      </c>
      <c r="J1767" s="95" t="s">
        <v>1851</v>
      </c>
      <c r="K1767" s="95" t="s">
        <v>1885</v>
      </c>
      <c r="L1767" s="96">
        <v>2160</v>
      </c>
      <c r="M1767" s="95" t="s">
        <v>1886</v>
      </c>
      <c r="N1767" s="95" t="s">
        <v>31</v>
      </c>
      <c r="O1767" s="95" t="s">
        <v>2789</v>
      </c>
      <c r="P1767" s="95" t="s">
        <v>3021</v>
      </c>
      <c r="Q1767" s="95" t="s">
        <v>3022</v>
      </c>
      <c r="R1767" s="95" t="s">
        <v>3024</v>
      </c>
      <c r="S1767" s="93">
        <v>19814</v>
      </c>
      <c r="T1767" s="93">
        <v>19814</v>
      </c>
      <c r="U1767" s="95" t="s">
        <v>31</v>
      </c>
      <c r="V1767" s="95" t="s">
        <v>2529</v>
      </c>
    </row>
    <row r="1768" spans="1:22" ht="15.75" x14ac:dyDescent="0.3">
      <c r="A1768" s="95" t="s">
        <v>370</v>
      </c>
      <c r="B1768" s="95" t="s">
        <v>2032</v>
      </c>
      <c r="C1768" s="95" t="s">
        <v>1904</v>
      </c>
      <c r="D1768" s="95" t="s">
        <v>1905</v>
      </c>
      <c r="E1768" s="95" t="s">
        <v>2038</v>
      </c>
      <c r="F1768" s="95" t="s">
        <v>2101</v>
      </c>
      <c r="G1768" s="95" t="s">
        <v>31</v>
      </c>
      <c r="H1768" s="95" t="s">
        <v>31</v>
      </c>
      <c r="I1768" s="95" t="s">
        <v>31</v>
      </c>
      <c r="J1768" s="95" t="s">
        <v>1851</v>
      </c>
      <c r="K1768" s="95" t="s">
        <v>1885</v>
      </c>
      <c r="L1768" s="96">
        <v>2160</v>
      </c>
      <c r="M1768" s="95" t="s">
        <v>1886</v>
      </c>
      <c r="N1768" s="95" t="s">
        <v>31</v>
      </c>
      <c r="O1768" s="95" t="s">
        <v>2792</v>
      </c>
      <c r="P1768" s="95" t="s">
        <v>3021</v>
      </c>
      <c r="Q1768" s="95" t="s">
        <v>3022</v>
      </c>
      <c r="R1768" s="95" t="s">
        <v>3025</v>
      </c>
      <c r="S1768" s="93">
        <v>19814</v>
      </c>
      <c r="T1768" s="93">
        <v>19814</v>
      </c>
      <c r="U1768" s="95" t="s">
        <v>31</v>
      </c>
      <c r="V1768" s="95" t="s">
        <v>2529</v>
      </c>
    </row>
    <row r="1769" spans="1:22" ht="15.75" x14ac:dyDescent="0.3">
      <c r="A1769" s="95" t="s">
        <v>370</v>
      </c>
      <c r="B1769" s="95" t="s">
        <v>2032</v>
      </c>
      <c r="C1769" s="95" t="s">
        <v>1904</v>
      </c>
      <c r="D1769" s="95" t="s">
        <v>1905</v>
      </c>
      <c r="E1769" s="95" t="s">
        <v>2038</v>
      </c>
      <c r="F1769" s="95" t="s">
        <v>2101</v>
      </c>
      <c r="G1769" s="95" t="s">
        <v>31</v>
      </c>
      <c r="H1769" s="95" t="s">
        <v>31</v>
      </c>
      <c r="I1769" s="95" t="s">
        <v>31</v>
      </c>
      <c r="J1769" s="95" t="s">
        <v>1851</v>
      </c>
      <c r="K1769" s="95" t="s">
        <v>1885</v>
      </c>
      <c r="L1769" s="96">
        <v>2160</v>
      </c>
      <c r="M1769" s="95" t="s">
        <v>1886</v>
      </c>
      <c r="N1769" s="95" t="s">
        <v>31</v>
      </c>
      <c r="O1769" s="95" t="s">
        <v>2795</v>
      </c>
      <c r="P1769" s="95" t="s">
        <v>3021</v>
      </c>
      <c r="Q1769" s="95" t="s">
        <v>3022</v>
      </c>
      <c r="R1769" s="95" t="s">
        <v>3026</v>
      </c>
      <c r="S1769" s="93">
        <v>19814</v>
      </c>
      <c r="T1769" s="93">
        <v>19814</v>
      </c>
      <c r="U1769" s="95" t="s">
        <v>31</v>
      </c>
      <c r="V1769" s="95" t="s">
        <v>2529</v>
      </c>
    </row>
    <row r="1770" spans="1:22" ht="15.75" x14ac:dyDescent="0.3">
      <c r="A1770" s="95" t="s">
        <v>370</v>
      </c>
      <c r="B1770" s="95" t="s">
        <v>2032</v>
      </c>
      <c r="C1770" s="95" t="s">
        <v>1904</v>
      </c>
      <c r="D1770" s="95" t="s">
        <v>1905</v>
      </c>
      <c r="E1770" s="95" t="s">
        <v>2038</v>
      </c>
      <c r="F1770" s="95" t="s">
        <v>2101</v>
      </c>
      <c r="G1770" s="95" t="s">
        <v>31</v>
      </c>
      <c r="H1770" s="95" t="s">
        <v>31</v>
      </c>
      <c r="I1770" s="95" t="s">
        <v>31</v>
      </c>
      <c r="J1770" s="95" t="s">
        <v>1851</v>
      </c>
      <c r="K1770" s="95" t="s">
        <v>1885</v>
      </c>
      <c r="L1770" s="96">
        <v>2160</v>
      </c>
      <c r="M1770" s="95" t="s">
        <v>1886</v>
      </c>
      <c r="N1770" s="95" t="s">
        <v>31</v>
      </c>
      <c r="O1770" s="95" t="s">
        <v>2798</v>
      </c>
      <c r="P1770" s="95" t="s">
        <v>3021</v>
      </c>
      <c r="Q1770" s="95" t="s">
        <v>3022</v>
      </c>
      <c r="R1770" s="95" t="s">
        <v>3027</v>
      </c>
      <c r="S1770" s="93">
        <v>19814</v>
      </c>
      <c r="T1770" s="93">
        <v>19814</v>
      </c>
      <c r="U1770" s="95" t="s">
        <v>31</v>
      </c>
      <c r="V1770" s="95" t="s">
        <v>2529</v>
      </c>
    </row>
    <row r="1771" spans="1:22" ht="15.75" x14ac:dyDescent="0.3">
      <c r="A1771" s="95" t="s">
        <v>370</v>
      </c>
      <c r="B1771" s="95" t="s">
        <v>2032</v>
      </c>
      <c r="C1771" s="95" t="s">
        <v>1904</v>
      </c>
      <c r="D1771" s="95" t="s">
        <v>1905</v>
      </c>
      <c r="E1771" s="95" t="s">
        <v>2038</v>
      </c>
      <c r="F1771" s="95" t="s">
        <v>2101</v>
      </c>
      <c r="G1771" s="95" t="s">
        <v>31</v>
      </c>
      <c r="H1771" s="95" t="s">
        <v>31</v>
      </c>
      <c r="I1771" s="95" t="s">
        <v>31</v>
      </c>
      <c r="J1771" s="95" t="s">
        <v>1851</v>
      </c>
      <c r="K1771" s="95" t="s">
        <v>1885</v>
      </c>
      <c r="L1771" s="96">
        <v>2160</v>
      </c>
      <c r="M1771" s="95" t="s">
        <v>1886</v>
      </c>
      <c r="N1771" s="95" t="s">
        <v>31</v>
      </c>
      <c r="O1771" s="95" t="s">
        <v>2801</v>
      </c>
      <c r="P1771" s="95" t="s">
        <v>3021</v>
      </c>
      <c r="Q1771" s="95" t="s">
        <v>3022</v>
      </c>
      <c r="R1771" s="95" t="s">
        <v>3028</v>
      </c>
      <c r="S1771" s="93">
        <v>19814</v>
      </c>
      <c r="T1771" s="93">
        <v>19814</v>
      </c>
      <c r="U1771" s="95" t="s">
        <v>31</v>
      </c>
      <c r="V1771" s="95" t="s">
        <v>2529</v>
      </c>
    </row>
    <row r="1772" spans="1:22" ht="15.75" x14ac:dyDescent="0.3">
      <c r="A1772" s="95" t="s">
        <v>370</v>
      </c>
      <c r="B1772" s="95" t="s">
        <v>2032</v>
      </c>
      <c r="C1772" s="95" t="s">
        <v>1904</v>
      </c>
      <c r="D1772" s="95" t="s">
        <v>1905</v>
      </c>
      <c r="E1772" s="95" t="s">
        <v>2038</v>
      </c>
      <c r="F1772" s="95" t="s">
        <v>2101</v>
      </c>
      <c r="G1772" s="95" t="s">
        <v>31</v>
      </c>
      <c r="H1772" s="95" t="s">
        <v>31</v>
      </c>
      <c r="I1772" s="95" t="s">
        <v>31</v>
      </c>
      <c r="J1772" s="95" t="s">
        <v>1851</v>
      </c>
      <c r="K1772" s="95" t="s">
        <v>1885</v>
      </c>
      <c r="L1772" s="96">
        <v>2160</v>
      </c>
      <c r="M1772" s="95" t="s">
        <v>1886</v>
      </c>
      <c r="N1772" s="95" t="s">
        <v>31</v>
      </c>
      <c r="O1772" s="95" t="s">
        <v>2804</v>
      </c>
      <c r="P1772" s="95" t="s">
        <v>3021</v>
      </c>
      <c r="Q1772" s="95" t="s">
        <v>3022</v>
      </c>
      <c r="R1772" s="95" t="s">
        <v>3029</v>
      </c>
      <c r="S1772" s="93">
        <v>19814</v>
      </c>
      <c r="T1772" s="93">
        <v>19814</v>
      </c>
      <c r="U1772" s="95" t="s">
        <v>31</v>
      </c>
      <c r="V1772" s="95" t="s">
        <v>2529</v>
      </c>
    </row>
    <row r="1773" spans="1:22" ht="15.75" x14ac:dyDescent="0.3">
      <c r="A1773" s="95" t="s">
        <v>370</v>
      </c>
      <c r="B1773" s="95" t="s">
        <v>2032</v>
      </c>
      <c r="C1773" s="95" t="s">
        <v>1904</v>
      </c>
      <c r="D1773" s="95" t="s">
        <v>1905</v>
      </c>
      <c r="E1773" s="95" t="s">
        <v>2038</v>
      </c>
      <c r="F1773" s="95" t="s">
        <v>2101</v>
      </c>
      <c r="G1773" s="95" t="s">
        <v>31</v>
      </c>
      <c r="H1773" s="95" t="s">
        <v>31</v>
      </c>
      <c r="I1773" s="95" t="s">
        <v>31</v>
      </c>
      <c r="J1773" s="95" t="s">
        <v>1851</v>
      </c>
      <c r="K1773" s="95" t="s">
        <v>1885</v>
      </c>
      <c r="L1773" s="96">
        <v>2160</v>
      </c>
      <c r="M1773" s="95" t="s">
        <v>1886</v>
      </c>
      <c r="N1773" s="95" t="s">
        <v>31</v>
      </c>
      <c r="O1773" s="95" t="s">
        <v>2807</v>
      </c>
      <c r="P1773" s="95" t="s">
        <v>3021</v>
      </c>
      <c r="Q1773" s="95" t="s">
        <v>3022</v>
      </c>
      <c r="R1773" s="95" t="s">
        <v>3030</v>
      </c>
      <c r="S1773" s="93">
        <v>19814</v>
      </c>
      <c r="T1773" s="93">
        <v>19814</v>
      </c>
      <c r="U1773" s="95" t="s">
        <v>31</v>
      </c>
      <c r="V1773" s="95" t="s">
        <v>2529</v>
      </c>
    </row>
    <row r="1774" spans="1:22" ht="15.75" x14ac:dyDescent="0.3">
      <c r="A1774" s="95" t="s">
        <v>370</v>
      </c>
      <c r="B1774" s="95" t="s">
        <v>2032</v>
      </c>
      <c r="C1774" s="95" t="s">
        <v>1904</v>
      </c>
      <c r="D1774" s="95" t="s">
        <v>1905</v>
      </c>
      <c r="E1774" s="95" t="s">
        <v>2038</v>
      </c>
      <c r="F1774" s="95" t="s">
        <v>2101</v>
      </c>
      <c r="G1774" s="95" t="s">
        <v>31</v>
      </c>
      <c r="H1774" s="95" t="s">
        <v>31</v>
      </c>
      <c r="I1774" s="95" t="s">
        <v>31</v>
      </c>
      <c r="J1774" s="95" t="s">
        <v>1851</v>
      </c>
      <c r="K1774" s="95" t="s">
        <v>1885</v>
      </c>
      <c r="L1774" s="96">
        <v>2160</v>
      </c>
      <c r="M1774" s="95" t="s">
        <v>1886</v>
      </c>
      <c r="N1774" s="95" t="s">
        <v>31</v>
      </c>
      <c r="O1774" s="95" t="s">
        <v>2810</v>
      </c>
      <c r="P1774" s="95" t="s">
        <v>3021</v>
      </c>
      <c r="Q1774" s="95" t="s">
        <v>3022</v>
      </c>
      <c r="R1774" s="95" t="s">
        <v>3031</v>
      </c>
      <c r="S1774" s="93">
        <v>19814</v>
      </c>
      <c r="T1774" s="93">
        <v>19814</v>
      </c>
      <c r="U1774" s="95" t="s">
        <v>31</v>
      </c>
      <c r="V1774" s="95" t="s">
        <v>2529</v>
      </c>
    </row>
    <row r="1775" spans="1:22" ht="15.75" x14ac:dyDescent="0.3">
      <c r="A1775" s="95" t="s">
        <v>370</v>
      </c>
      <c r="B1775" s="95" t="s">
        <v>2032</v>
      </c>
      <c r="C1775" s="95" t="s">
        <v>1904</v>
      </c>
      <c r="D1775" s="95" t="s">
        <v>1905</v>
      </c>
      <c r="E1775" s="95" t="s">
        <v>2038</v>
      </c>
      <c r="F1775" s="95" t="s">
        <v>2101</v>
      </c>
      <c r="G1775" s="95" t="s">
        <v>31</v>
      </c>
      <c r="H1775" s="95" t="s">
        <v>31</v>
      </c>
      <c r="I1775" s="95" t="s">
        <v>31</v>
      </c>
      <c r="J1775" s="95" t="s">
        <v>1851</v>
      </c>
      <c r="K1775" s="95" t="s">
        <v>1885</v>
      </c>
      <c r="L1775" s="96">
        <v>2160</v>
      </c>
      <c r="M1775" s="95" t="s">
        <v>1886</v>
      </c>
      <c r="N1775" s="95" t="s">
        <v>31</v>
      </c>
      <c r="O1775" s="95" t="s">
        <v>2813</v>
      </c>
      <c r="P1775" s="95" t="s">
        <v>3021</v>
      </c>
      <c r="Q1775" s="95" t="s">
        <v>3022</v>
      </c>
      <c r="R1775" s="95" t="s">
        <v>3032</v>
      </c>
      <c r="S1775" s="93">
        <v>19814</v>
      </c>
      <c r="T1775" s="93">
        <v>19814</v>
      </c>
      <c r="U1775" s="95" t="s">
        <v>31</v>
      </c>
      <c r="V1775" s="95" t="s">
        <v>2529</v>
      </c>
    </row>
    <row r="1776" spans="1:22" ht="15.75" x14ac:dyDescent="0.3">
      <c r="A1776" s="95" t="s">
        <v>370</v>
      </c>
      <c r="B1776" s="95" t="s">
        <v>2032</v>
      </c>
      <c r="C1776" s="95" t="s">
        <v>1904</v>
      </c>
      <c r="D1776" s="95" t="s">
        <v>1905</v>
      </c>
      <c r="E1776" s="95" t="s">
        <v>2038</v>
      </c>
      <c r="F1776" s="95" t="s">
        <v>2101</v>
      </c>
      <c r="G1776" s="95" t="s">
        <v>31</v>
      </c>
      <c r="H1776" s="95" t="s">
        <v>31</v>
      </c>
      <c r="I1776" s="95" t="s">
        <v>31</v>
      </c>
      <c r="J1776" s="95" t="s">
        <v>1851</v>
      </c>
      <c r="K1776" s="95" t="s">
        <v>1885</v>
      </c>
      <c r="L1776" s="96">
        <v>2160</v>
      </c>
      <c r="M1776" s="95" t="s">
        <v>1886</v>
      </c>
      <c r="N1776" s="95" t="s">
        <v>31</v>
      </c>
      <c r="O1776" s="95" t="s">
        <v>2816</v>
      </c>
      <c r="P1776" s="95" t="s">
        <v>3021</v>
      </c>
      <c r="Q1776" s="95" t="s">
        <v>3022</v>
      </c>
      <c r="R1776" s="95" t="s">
        <v>3033</v>
      </c>
      <c r="S1776" s="93">
        <v>19814</v>
      </c>
      <c r="T1776" s="93">
        <v>19814</v>
      </c>
      <c r="U1776" s="95" t="s">
        <v>31</v>
      </c>
      <c r="V1776" s="95" t="s">
        <v>2529</v>
      </c>
    </row>
    <row r="1777" spans="1:22" ht="15.75" x14ac:dyDescent="0.3">
      <c r="A1777" s="95" t="s">
        <v>370</v>
      </c>
      <c r="B1777" s="95" t="s">
        <v>2032</v>
      </c>
      <c r="C1777" s="95" t="s">
        <v>1904</v>
      </c>
      <c r="D1777" s="95" t="s">
        <v>1905</v>
      </c>
      <c r="E1777" s="95" t="s">
        <v>2038</v>
      </c>
      <c r="F1777" s="95" t="s">
        <v>2101</v>
      </c>
      <c r="G1777" s="95" t="s">
        <v>31</v>
      </c>
      <c r="H1777" s="95" t="s">
        <v>31</v>
      </c>
      <c r="I1777" s="95" t="s">
        <v>31</v>
      </c>
      <c r="J1777" s="95" t="s">
        <v>1851</v>
      </c>
      <c r="K1777" s="95" t="s">
        <v>1885</v>
      </c>
      <c r="L1777" s="96">
        <v>2160</v>
      </c>
      <c r="M1777" s="95" t="s">
        <v>1886</v>
      </c>
      <c r="N1777" s="95" t="s">
        <v>31</v>
      </c>
      <c r="O1777" s="95" t="s">
        <v>2819</v>
      </c>
      <c r="P1777" s="95" t="s">
        <v>3021</v>
      </c>
      <c r="Q1777" s="95" t="s">
        <v>3022</v>
      </c>
      <c r="R1777" s="95" t="s">
        <v>3034</v>
      </c>
      <c r="S1777" s="93">
        <v>19814</v>
      </c>
      <c r="T1777" s="93">
        <v>19814</v>
      </c>
      <c r="U1777" s="95" t="s">
        <v>31</v>
      </c>
      <c r="V1777" s="95" t="s">
        <v>2529</v>
      </c>
    </row>
    <row r="1778" spans="1:22" ht="15.75" x14ac:dyDescent="0.3">
      <c r="A1778" s="95" t="s">
        <v>370</v>
      </c>
      <c r="B1778" s="95" t="s">
        <v>2032</v>
      </c>
      <c r="C1778" s="95" t="s">
        <v>1904</v>
      </c>
      <c r="D1778" s="95" t="s">
        <v>1905</v>
      </c>
      <c r="E1778" s="95" t="s">
        <v>2038</v>
      </c>
      <c r="F1778" s="95" t="s">
        <v>2101</v>
      </c>
      <c r="G1778" s="95" t="s">
        <v>31</v>
      </c>
      <c r="H1778" s="95" t="s">
        <v>31</v>
      </c>
      <c r="I1778" s="95" t="s">
        <v>31</v>
      </c>
      <c r="J1778" s="95" t="s">
        <v>1851</v>
      </c>
      <c r="K1778" s="95" t="s">
        <v>1885</v>
      </c>
      <c r="L1778" s="96">
        <v>2160</v>
      </c>
      <c r="M1778" s="95" t="s">
        <v>1886</v>
      </c>
      <c r="N1778" s="95" t="s">
        <v>31</v>
      </c>
      <c r="O1778" s="95" t="s">
        <v>2822</v>
      </c>
      <c r="P1778" s="95" t="s">
        <v>3021</v>
      </c>
      <c r="Q1778" s="95" t="s">
        <v>3022</v>
      </c>
      <c r="R1778" s="95" t="s">
        <v>3035</v>
      </c>
      <c r="S1778" s="93">
        <v>19814</v>
      </c>
      <c r="T1778" s="93">
        <v>19814</v>
      </c>
      <c r="U1778" s="95" t="s">
        <v>31</v>
      </c>
      <c r="V1778" s="95" t="s">
        <v>2529</v>
      </c>
    </row>
    <row r="1779" spans="1:22" ht="15.75" x14ac:dyDescent="0.3">
      <c r="A1779" s="95" t="s">
        <v>370</v>
      </c>
      <c r="B1779" s="95" t="s">
        <v>2032</v>
      </c>
      <c r="C1779" s="95" t="s">
        <v>1904</v>
      </c>
      <c r="D1779" s="95" t="s">
        <v>1905</v>
      </c>
      <c r="E1779" s="95" t="s">
        <v>2038</v>
      </c>
      <c r="F1779" s="95" t="s">
        <v>2101</v>
      </c>
      <c r="G1779" s="95" t="s">
        <v>31</v>
      </c>
      <c r="H1779" s="95" t="s">
        <v>31</v>
      </c>
      <c r="I1779" s="95" t="s">
        <v>31</v>
      </c>
      <c r="J1779" s="95" t="s">
        <v>1851</v>
      </c>
      <c r="K1779" s="95" t="s">
        <v>1885</v>
      </c>
      <c r="L1779" s="96">
        <v>2160</v>
      </c>
      <c r="M1779" s="95" t="s">
        <v>1886</v>
      </c>
      <c r="N1779" s="95" t="s">
        <v>31</v>
      </c>
      <c r="O1779" s="95" t="s">
        <v>2825</v>
      </c>
      <c r="P1779" s="95" t="s">
        <v>3021</v>
      </c>
      <c r="Q1779" s="95" t="s">
        <v>3022</v>
      </c>
      <c r="R1779" s="95" t="s">
        <v>3036</v>
      </c>
      <c r="S1779" s="93">
        <v>19814</v>
      </c>
      <c r="T1779" s="93">
        <v>19814</v>
      </c>
      <c r="U1779" s="95" t="s">
        <v>31</v>
      </c>
      <c r="V1779" s="95" t="s">
        <v>2529</v>
      </c>
    </row>
    <row r="1780" spans="1:22" ht="15.75" x14ac:dyDescent="0.3">
      <c r="A1780" s="95" t="s">
        <v>370</v>
      </c>
      <c r="B1780" s="95" t="s">
        <v>2032</v>
      </c>
      <c r="C1780" s="95" t="s">
        <v>1904</v>
      </c>
      <c r="D1780" s="95" t="s">
        <v>1905</v>
      </c>
      <c r="E1780" s="95" t="s">
        <v>2038</v>
      </c>
      <c r="F1780" s="95" t="s">
        <v>2101</v>
      </c>
      <c r="G1780" s="95" t="s">
        <v>31</v>
      </c>
      <c r="H1780" s="95" t="s">
        <v>31</v>
      </c>
      <c r="I1780" s="95" t="s">
        <v>31</v>
      </c>
      <c r="J1780" s="95" t="s">
        <v>1851</v>
      </c>
      <c r="K1780" s="95" t="s">
        <v>1885</v>
      </c>
      <c r="L1780" s="96">
        <v>2160</v>
      </c>
      <c r="M1780" s="95" t="s">
        <v>1886</v>
      </c>
      <c r="N1780" s="95" t="s">
        <v>31</v>
      </c>
      <c r="O1780" s="95" t="s">
        <v>2828</v>
      </c>
      <c r="P1780" s="95" t="s">
        <v>3021</v>
      </c>
      <c r="Q1780" s="95" t="s">
        <v>3022</v>
      </c>
      <c r="R1780" s="95" t="s">
        <v>3037</v>
      </c>
      <c r="S1780" s="93">
        <v>19814</v>
      </c>
      <c r="T1780" s="93">
        <v>19814</v>
      </c>
      <c r="U1780" s="95" t="s">
        <v>31</v>
      </c>
      <c r="V1780" s="95" t="s">
        <v>2529</v>
      </c>
    </row>
    <row r="1781" spans="1:22" ht="15.75" x14ac:dyDescent="0.3">
      <c r="A1781" s="95" t="s">
        <v>370</v>
      </c>
      <c r="B1781" s="95" t="s">
        <v>2032</v>
      </c>
      <c r="C1781" s="95" t="s">
        <v>1904</v>
      </c>
      <c r="D1781" s="95" t="s">
        <v>1905</v>
      </c>
      <c r="E1781" s="95" t="s">
        <v>2038</v>
      </c>
      <c r="F1781" s="95" t="s">
        <v>2101</v>
      </c>
      <c r="G1781" s="95" t="s">
        <v>31</v>
      </c>
      <c r="H1781" s="95" t="s">
        <v>31</v>
      </c>
      <c r="I1781" s="95" t="s">
        <v>31</v>
      </c>
      <c r="J1781" s="95" t="s">
        <v>1851</v>
      </c>
      <c r="K1781" s="95" t="s">
        <v>1885</v>
      </c>
      <c r="L1781" s="96">
        <v>2036</v>
      </c>
      <c r="M1781" s="95" t="s">
        <v>1886</v>
      </c>
      <c r="N1781" s="95" t="s">
        <v>31</v>
      </c>
      <c r="O1781" s="95" t="s">
        <v>2780</v>
      </c>
      <c r="P1781" s="95" t="s">
        <v>3021</v>
      </c>
      <c r="Q1781" s="95" t="s">
        <v>3022</v>
      </c>
      <c r="R1781" s="95" t="s">
        <v>3038</v>
      </c>
      <c r="S1781" s="93">
        <v>20179</v>
      </c>
      <c r="T1781" s="93">
        <v>20179</v>
      </c>
      <c r="U1781" s="95" t="s">
        <v>31</v>
      </c>
      <c r="V1781" s="95" t="s">
        <v>2550</v>
      </c>
    </row>
    <row r="1782" spans="1:22" ht="15.75" x14ac:dyDescent="0.3">
      <c r="A1782" s="95" t="s">
        <v>370</v>
      </c>
      <c r="B1782" s="95" t="s">
        <v>2032</v>
      </c>
      <c r="C1782" s="95" t="s">
        <v>1904</v>
      </c>
      <c r="D1782" s="95" t="s">
        <v>1905</v>
      </c>
      <c r="E1782" s="95" t="s">
        <v>2038</v>
      </c>
      <c r="F1782" s="95" t="s">
        <v>2101</v>
      </c>
      <c r="G1782" s="95" t="s">
        <v>31</v>
      </c>
      <c r="H1782" s="95" t="s">
        <v>31</v>
      </c>
      <c r="I1782" s="95" t="s">
        <v>31</v>
      </c>
      <c r="J1782" s="95" t="s">
        <v>1851</v>
      </c>
      <c r="K1782" s="95" t="s">
        <v>1885</v>
      </c>
      <c r="L1782" s="96">
        <v>2028</v>
      </c>
      <c r="M1782" s="95" t="s">
        <v>1886</v>
      </c>
      <c r="N1782" s="95" t="s">
        <v>31</v>
      </c>
      <c r="O1782" s="95" t="s">
        <v>2831</v>
      </c>
      <c r="P1782" s="95" t="s">
        <v>3021</v>
      </c>
      <c r="Q1782" s="95" t="s">
        <v>3022</v>
      </c>
      <c r="R1782" s="95" t="s">
        <v>3039</v>
      </c>
      <c r="S1782" s="93">
        <v>20545</v>
      </c>
      <c r="T1782" s="93">
        <v>20545</v>
      </c>
      <c r="U1782" s="95" t="s">
        <v>31</v>
      </c>
      <c r="V1782" s="95" t="s">
        <v>2550</v>
      </c>
    </row>
    <row r="1783" spans="1:22" ht="15.75" x14ac:dyDescent="0.3">
      <c r="A1783" s="95" t="s">
        <v>370</v>
      </c>
      <c r="B1783" s="95" t="s">
        <v>2032</v>
      </c>
      <c r="C1783" s="95" t="s">
        <v>1904</v>
      </c>
      <c r="D1783" s="95" t="s">
        <v>1905</v>
      </c>
      <c r="E1783" s="95" t="s">
        <v>2038</v>
      </c>
      <c r="F1783" s="95" t="s">
        <v>2101</v>
      </c>
      <c r="G1783" s="95" t="s">
        <v>31</v>
      </c>
      <c r="H1783" s="95" t="s">
        <v>31</v>
      </c>
      <c r="I1783" s="95" t="s">
        <v>31</v>
      </c>
      <c r="J1783" s="95" t="s">
        <v>1851</v>
      </c>
      <c r="K1783" s="95" t="s">
        <v>1885</v>
      </c>
      <c r="L1783" s="96">
        <v>2028</v>
      </c>
      <c r="M1783" s="95" t="s">
        <v>1886</v>
      </c>
      <c r="N1783" s="95" t="s">
        <v>31</v>
      </c>
      <c r="O1783" s="95" t="s">
        <v>2836</v>
      </c>
      <c r="P1783" s="95" t="s">
        <v>3021</v>
      </c>
      <c r="Q1783" s="95" t="s">
        <v>3022</v>
      </c>
      <c r="R1783" s="95" t="s">
        <v>3040</v>
      </c>
      <c r="S1783" s="93">
        <v>20545</v>
      </c>
      <c r="T1783" s="93">
        <v>20545</v>
      </c>
      <c r="U1783" s="95" t="s">
        <v>31</v>
      </c>
      <c r="V1783" s="95" t="s">
        <v>2550</v>
      </c>
    </row>
    <row r="1784" spans="1:22" ht="15.75" x14ac:dyDescent="0.3">
      <c r="A1784" s="95" t="s">
        <v>370</v>
      </c>
      <c r="B1784" s="95" t="s">
        <v>2032</v>
      </c>
      <c r="C1784" s="95" t="s">
        <v>1904</v>
      </c>
      <c r="D1784" s="95" t="s">
        <v>1905</v>
      </c>
      <c r="E1784" s="95" t="s">
        <v>2038</v>
      </c>
      <c r="F1784" s="95" t="s">
        <v>2101</v>
      </c>
      <c r="G1784" s="95" t="s">
        <v>31</v>
      </c>
      <c r="H1784" s="95" t="s">
        <v>31</v>
      </c>
      <c r="I1784" s="95" t="s">
        <v>31</v>
      </c>
      <c r="J1784" s="95" t="s">
        <v>1851</v>
      </c>
      <c r="K1784" s="95" t="s">
        <v>1885</v>
      </c>
      <c r="L1784" s="96">
        <v>2028</v>
      </c>
      <c r="M1784" s="95" t="s">
        <v>1886</v>
      </c>
      <c r="N1784" s="95" t="s">
        <v>31</v>
      </c>
      <c r="O1784" s="95" t="s">
        <v>2840</v>
      </c>
      <c r="P1784" s="95" t="s">
        <v>3021</v>
      </c>
      <c r="Q1784" s="95" t="s">
        <v>3022</v>
      </c>
      <c r="R1784" s="95" t="s">
        <v>3041</v>
      </c>
      <c r="S1784" s="93">
        <v>20545</v>
      </c>
      <c r="T1784" s="93">
        <v>20545</v>
      </c>
      <c r="U1784" s="95" t="s">
        <v>31</v>
      </c>
      <c r="V1784" s="95" t="s">
        <v>2550</v>
      </c>
    </row>
    <row r="1785" spans="1:22" ht="15.75" x14ac:dyDescent="0.3">
      <c r="A1785" s="95" t="s">
        <v>370</v>
      </c>
      <c r="B1785" s="95" t="s">
        <v>2032</v>
      </c>
      <c r="C1785" s="95" t="s">
        <v>1904</v>
      </c>
      <c r="D1785" s="95" t="s">
        <v>1905</v>
      </c>
      <c r="E1785" s="95" t="s">
        <v>2038</v>
      </c>
      <c r="F1785" s="95" t="s">
        <v>2101</v>
      </c>
      <c r="G1785" s="95" t="s">
        <v>31</v>
      </c>
      <c r="H1785" s="95" t="s">
        <v>31</v>
      </c>
      <c r="I1785" s="95" t="s">
        <v>31</v>
      </c>
      <c r="J1785" s="95" t="s">
        <v>1851</v>
      </c>
      <c r="K1785" s="95" t="s">
        <v>1885</v>
      </c>
      <c r="L1785" s="96">
        <v>2071</v>
      </c>
      <c r="M1785" s="95" t="s">
        <v>1886</v>
      </c>
      <c r="N1785" s="95" t="s">
        <v>31</v>
      </c>
      <c r="O1785" s="95" t="s">
        <v>2843</v>
      </c>
      <c r="P1785" s="95" t="s">
        <v>3021</v>
      </c>
      <c r="Q1785" s="95" t="s">
        <v>3022</v>
      </c>
      <c r="R1785" s="95" t="s">
        <v>3042</v>
      </c>
      <c r="S1785" s="93">
        <v>20545</v>
      </c>
      <c r="T1785" s="93">
        <v>20545</v>
      </c>
      <c r="U1785" s="95" t="s">
        <v>31</v>
      </c>
      <c r="V1785" s="95" t="s">
        <v>2552</v>
      </c>
    </row>
    <row r="1786" spans="1:22" ht="15.75" x14ac:dyDescent="0.3">
      <c r="A1786" s="95" t="s">
        <v>370</v>
      </c>
      <c r="B1786" s="95" t="s">
        <v>2032</v>
      </c>
      <c r="C1786" s="95" t="s">
        <v>1904</v>
      </c>
      <c r="D1786" s="95" t="s">
        <v>1905</v>
      </c>
      <c r="E1786" s="95" t="s">
        <v>2038</v>
      </c>
      <c r="F1786" s="95" t="s">
        <v>2101</v>
      </c>
      <c r="G1786" s="95" t="s">
        <v>31</v>
      </c>
      <c r="H1786" s="95" t="s">
        <v>31</v>
      </c>
      <c r="I1786" s="95" t="s">
        <v>31</v>
      </c>
      <c r="J1786" s="95" t="s">
        <v>1851</v>
      </c>
      <c r="K1786" s="95" t="s">
        <v>1885</v>
      </c>
      <c r="L1786" s="96">
        <v>2071</v>
      </c>
      <c r="M1786" s="95" t="s">
        <v>1886</v>
      </c>
      <c r="N1786" s="95" t="s">
        <v>31</v>
      </c>
      <c r="O1786" s="95" t="s">
        <v>3043</v>
      </c>
      <c r="P1786" s="95" t="s">
        <v>3021</v>
      </c>
      <c r="Q1786" s="95" t="s">
        <v>3022</v>
      </c>
      <c r="R1786" s="95" t="s">
        <v>3044</v>
      </c>
      <c r="S1786" s="93">
        <v>20545</v>
      </c>
      <c r="T1786" s="93">
        <v>20545</v>
      </c>
      <c r="U1786" s="95" t="s">
        <v>31</v>
      </c>
      <c r="V1786" s="95" t="s">
        <v>2552</v>
      </c>
    </row>
    <row r="1787" spans="1:22" ht="15.75" x14ac:dyDescent="0.3">
      <c r="A1787" s="95" t="s">
        <v>370</v>
      </c>
      <c r="B1787" s="95" t="s">
        <v>2032</v>
      </c>
      <c r="C1787" s="95" t="s">
        <v>1904</v>
      </c>
      <c r="D1787" s="95" t="s">
        <v>1905</v>
      </c>
      <c r="E1787" s="95" t="s">
        <v>2038</v>
      </c>
      <c r="F1787" s="95" t="s">
        <v>2101</v>
      </c>
      <c r="G1787" s="95" t="s">
        <v>31</v>
      </c>
      <c r="H1787" s="95" t="s">
        <v>31</v>
      </c>
      <c r="I1787" s="95" t="s">
        <v>31</v>
      </c>
      <c r="J1787" s="95" t="s">
        <v>1851</v>
      </c>
      <c r="K1787" s="95" t="s">
        <v>1885</v>
      </c>
      <c r="L1787" s="96">
        <v>2036</v>
      </c>
      <c r="M1787" s="95" t="s">
        <v>1886</v>
      </c>
      <c r="N1787" s="95" t="s">
        <v>31</v>
      </c>
      <c r="O1787" s="95" t="s">
        <v>2849</v>
      </c>
      <c r="P1787" s="95" t="s">
        <v>3021</v>
      </c>
      <c r="Q1787" s="95" t="s">
        <v>3022</v>
      </c>
      <c r="R1787" s="95" t="s">
        <v>3045</v>
      </c>
      <c r="S1787" s="93">
        <v>20179</v>
      </c>
      <c r="T1787" s="93">
        <v>20179</v>
      </c>
      <c r="U1787" s="95" t="s">
        <v>31</v>
      </c>
      <c r="V1787" s="95" t="s">
        <v>2550</v>
      </c>
    </row>
    <row r="1788" spans="1:22" ht="15.75" x14ac:dyDescent="0.3">
      <c r="A1788" s="95" t="s">
        <v>370</v>
      </c>
      <c r="B1788" s="95" t="s">
        <v>2032</v>
      </c>
      <c r="C1788" s="95" t="s">
        <v>1904</v>
      </c>
      <c r="D1788" s="95" t="s">
        <v>1905</v>
      </c>
      <c r="E1788" s="95" t="s">
        <v>2038</v>
      </c>
      <c r="F1788" s="95" t="s">
        <v>2101</v>
      </c>
      <c r="G1788" s="95" t="s">
        <v>31</v>
      </c>
      <c r="H1788" s="95" t="s">
        <v>31</v>
      </c>
      <c r="I1788" s="95" t="s">
        <v>31</v>
      </c>
      <c r="J1788" s="95" t="s">
        <v>1851</v>
      </c>
      <c r="K1788" s="95" t="s">
        <v>1885</v>
      </c>
      <c r="L1788" s="96">
        <v>2036</v>
      </c>
      <c r="M1788" s="95" t="s">
        <v>1886</v>
      </c>
      <c r="N1788" s="95" t="s">
        <v>31</v>
      </c>
      <c r="O1788" s="95" t="s">
        <v>2852</v>
      </c>
      <c r="P1788" s="95" t="s">
        <v>3021</v>
      </c>
      <c r="Q1788" s="95" t="s">
        <v>3022</v>
      </c>
      <c r="R1788" s="95" t="s">
        <v>3046</v>
      </c>
      <c r="S1788" s="93">
        <v>20179</v>
      </c>
      <c r="T1788" s="93">
        <v>20179</v>
      </c>
      <c r="U1788" s="95" t="s">
        <v>31</v>
      </c>
      <c r="V1788" s="95" t="s">
        <v>2550</v>
      </c>
    </row>
    <row r="1789" spans="1:22" ht="15.75" x14ac:dyDescent="0.3">
      <c r="A1789" s="95" t="s">
        <v>370</v>
      </c>
      <c r="B1789" s="95" t="s">
        <v>2032</v>
      </c>
      <c r="C1789" s="95" t="s">
        <v>1904</v>
      </c>
      <c r="D1789" s="95" t="s">
        <v>1905</v>
      </c>
      <c r="E1789" s="95" t="s">
        <v>2038</v>
      </c>
      <c r="F1789" s="95" t="s">
        <v>2101</v>
      </c>
      <c r="G1789" s="95" t="s">
        <v>31</v>
      </c>
      <c r="H1789" s="95" t="s">
        <v>31</v>
      </c>
      <c r="I1789" s="95" t="s">
        <v>31</v>
      </c>
      <c r="J1789" s="95" t="s">
        <v>1851</v>
      </c>
      <c r="K1789" s="95" t="s">
        <v>1885</v>
      </c>
      <c r="L1789" s="96">
        <v>2028</v>
      </c>
      <c r="M1789" s="95" t="s">
        <v>1886</v>
      </c>
      <c r="N1789" s="95" t="s">
        <v>31</v>
      </c>
      <c r="O1789" s="95" t="s">
        <v>2855</v>
      </c>
      <c r="P1789" s="95" t="s">
        <v>3021</v>
      </c>
      <c r="Q1789" s="95" t="s">
        <v>3022</v>
      </c>
      <c r="R1789" s="95" t="s">
        <v>3047</v>
      </c>
      <c r="S1789" s="93">
        <v>20545</v>
      </c>
      <c r="T1789" s="93">
        <v>20545</v>
      </c>
      <c r="U1789" s="95" t="s">
        <v>31</v>
      </c>
      <c r="V1789" s="95" t="s">
        <v>2550</v>
      </c>
    </row>
    <row r="1790" spans="1:22" ht="15.75" x14ac:dyDescent="0.3">
      <c r="A1790" s="95" t="s">
        <v>370</v>
      </c>
      <c r="B1790" s="95" t="s">
        <v>2032</v>
      </c>
      <c r="C1790" s="95" t="s">
        <v>1904</v>
      </c>
      <c r="D1790" s="95" t="s">
        <v>1905</v>
      </c>
      <c r="E1790" s="95" t="s">
        <v>2038</v>
      </c>
      <c r="F1790" s="95" t="s">
        <v>2101</v>
      </c>
      <c r="G1790" s="95" t="s">
        <v>31</v>
      </c>
      <c r="H1790" s="95" t="s">
        <v>31</v>
      </c>
      <c r="I1790" s="95" t="s">
        <v>31</v>
      </c>
      <c r="J1790" s="95" t="s">
        <v>1851</v>
      </c>
      <c r="K1790" s="95" t="s">
        <v>1885</v>
      </c>
      <c r="L1790" s="96">
        <v>2036</v>
      </c>
      <c r="M1790" s="95" t="s">
        <v>1886</v>
      </c>
      <c r="N1790" s="95" t="s">
        <v>31</v>
      </c>
      <c r="O1790" s="95" t="s">
        <v>2858</v>
      </c>
      <c r="P1790" s="95" t="s">
        <v>3021</v>
      </c>
      <c r="Q1790" s="95" t="s">
        <v>3022</v>
      </c>
      <c r="R1790" s="95" t="s">
        <v>3048</v>
      </c>
      <c r="S1790" s="93">
        <v>20179</v>
      </c>
      <c r="T1790" s="93">
        <v>20179</v>
      </c>
      <c r="U1790" s="95" t="s">
        <v>31</v>
      </c>
      <c r="V1790" s="95" t="s">
        <v>2550</v>
      </c>
    </row>
    <row r="1791" spans="1:22" ht="15.75" x14ac:dyDescent="0.3">
      <c r="A1791" s="95" t="s">
        <v>370</v>
      </c>
      <c r="B1791" s="95" t="s">
        <v>2032</v>
      </c>
      <c r="C1791" s="95" t="s">
        <v>1904</v>
      </c>
      <c r="D1791" s="95" t="s">
        <v>1905</v>
      </c>
      <c r="E1791" s="95" t="s">
        <v>2038</v>
      </c>
      <c r="F1791" s="95" t="s">
        <v>2101</v>
      </c>
      <c r="G1791" s="95" t="s">
        <v>31</v>
      </c>
      <c r="H1791" s="95" t="s">
        <v>31</v>
      </c>
      <c r="I1791" s="95" t="s">
        <v>31</v>
      </c>
      <c r="J1791" s="95" t="s">
        <v>1851</v>
      </c>
      <c r="K1791" s="95" t="s">
        <v>1885</v>
      </c>
      <c r="L1791" s="96">
        <v>2071</v>
      </c>
      <c r="M1791" s="95" t="s">
        <v>1886</v>
      </c>
      <c r="N1791" s="95" t="s">
        <v>31</v>
      </c>
      <c r="O1791" s="95" t="s">
        <v>2861</v>
      </c>
      <c r="P1791" s="95" t="s">
        <v>3021</v>
      </c>
      <c r="Q1791" s="95" t="s">
        <v>3022</v>
      </c>
      <c r="R1791" s="95" t="s">
        <v>3049</v>
      </c>
      <c r="S1791" s="93">
        <v>20545</v>
      </c>
      <c r="T1791" s="93">
        <v>20545</v>
      </c>
      <c r="U1791" s="95" t="s">
        <v>31</v>
      </c>
      <c r="V1791" s="95" t="s">
        <v>2552</v>
      </c>
    </row>
    <row r="1792" spans="1:22" ht="15.75" x14ac:dyDescent="0.3">
      <c r="A1792" s="95" t="s">
        <v>370</v>
      </c>
      <c r="B1792" s="95" t="s">
        <v>2032</v>
      </c>
      <c r="C1792" s="95" t="s">
        <v>1904</v>
      </c>
      <c r="D1792" s="95" t="s">
        <v>1905</v>
      </c>
      <c r="E1792" s="95" t="s">
        <v>2038</v>
      </c>
      <c r="F1792" s="95" t="s">
        <v>2101</v>
      </c>
      <c r="G1792" s="95" t="s">
        <v>31</v>
      </c>
      <c r="H1792" s="95" t="s">
        <v>31</v>
      </c>
      <c r="I1792" s="95" t="s">
        <v>31</v>
      </c>
      <c r="J1792" s="95" t="s">
        <v>1851</v>
      </c>
      <c r="K1792" s="95" t="s">
        <v>1885</v>
      </c>
      <c r="L1792" s="96">
        <v>2036</v>
      </c>
      <c r="M1792" s="95" t="s">
        <v>1886</v>
      </c>
      <c r="N1792" s="95" t="s">
        <v>31</v>
      </c>
      <c r="O1792" s="95" t="s">
        <v>2770</v>
      </c>
      <c r="P1792" s="95" t="s">
        <v>3021</v>
      </c>
      <c r="Q1792" s="95" t="s">
        <v>3022</v>
      </c>
      <c r="R1792" s="95" t="s">
        <v>3050</v>
      </c>
      <c r="S1792" s="93">
        <v>20179</v>
      </c>
      <c r="T1792" s="93">
        <v>20179</v>
      </c>
      <c r="U1792" s="95" t="s">
        <v>31</v>
      </c>
      <c r="V1792" s="95" t="s">
        <v>2550</v>
      </c>
    </row>
    <row r="1793" spans="1:22" ht="15.75" x14ac:dyDescent="0.3">
      <c r="A1793" s="95" t="s">
        <v>370</v>
      </c>
      <c r="B1793" s="95" t="s">
        <v>2032</v>
      </c>
      <c r="C1793" s="95" t="s">
        <v>1904</v>
      </c>
      <c r="D1793" s="95" t="s">
        <v>1905</v>
      </c>
      <c r="E1793" s="95" t="s">
        <v>2038</v>
      </c>
      <c r="F1793" s="95" t="s">
        <v>2101</v>
      </c>
      <c r="G1793" s="95" t="s">
        <v>31</v>
      </c>
      <c r="H1793" s="95" t="s">
        <v>31</v>
      </c>
      <c r="I1793" s="95" t="s">
        <v>31</v>
      </c>
      <c r="J1793" s="95" t="s">
        <v>1851</v>
      </c>
      <c r="K1793" s="95" t="s">
        <v>1885</v>
      </c>
      <c r="L1793" s="96">
        <v>2036</v>
      </c>
      <c r="M1793" s="95" t="s">
        <v>1886</v>
      </c>
      <c r="N1793" s="95" t="s">
        <v>31</v>
      </c>
      <c r="O1793" s="95" t="s">
        <v>2783</v>
      </c>
      <c r="P1793" s="95" t="s">
        <v>3021</v>
      </c>
      <c r="Q1793" s="95" t="s">
        <v>3022</v>
      </c>
      <c r="R1793" s="95" t="s">
        <v>3051</v>
      </c>
      <c r="S1793" s="93">
        <v>20179</v>
      </c>
      <c r="T1793" s="93">
        <v>20179</v>
      </c>
      <c r="U1793" s="95" t="s">
        <v>31</v>
      </c>
      <c r="V1793" s="95" t="s">
        <v>2550</v>
      </c>
    </row>
    <row r="1794" spans="1:22" ht="15.75" x14ac:dyDescent="0.3">
      <c r="A1794" s="95" t="s">
        <v>370</v>
      </c>
      <c r="B1794" s="95" t="s">
        <v>2032</v>
      </c>
      <c r="C1794" s="95" t="s">
        <v>1904</v>
      </c>
      <c r="D1794" s="95" t="s">
        <v>1905</v>
      </c>
      <c r="E1794" s="95" t="s">
        <v>2038</v>
      </c>
      <c r="F1794" s="95" t="s">
        <v>2101</v>
      </c>
      <c r="G1794" s="95" t="s">
        <v>31</v>
      </c>
      <c r="H1794" s="95" t="s">
        <v>31</v>
      </c>
      <c r="I1794" s="95" t="s">
        <v>31</v>
      </c>
      <c r="J1794" s="95" t="s">
        <v>1851</v>
      </c>
      <c r="K1794" s="95" t="s">
        <v>1885</v>
      </c>
      <c r="L1794" s="96">
        <v>2036</v>
      </c>
      <c r="M1794" s="95" t="s">
        <v>1886</v>
      </c>
      <c r="N1794" s="95" t="s">
        <v>31</v>
      </c>
      <c r="O1794" s="95" t="s">
        <v>2865</v>
      </c>
      <c r="P1794" s="95" t="s">
        <v>3021</v>
      </c>
      <c r="Q1794" s="95" t="s">
        <v>3022</v>
      </c>
      <c r="R1794" s="95" t="s">
        <v>3052</v>
      </c>
      <c r="S1794" s="93">
        <v>20179</v>
      </c>
      <c r="T1794" s="93">
        <v>20179</v>
      </c>
      <c r="U1794" s="95" t="s">
        <v>31</v>
      </c>
      <c r="V1794" s="95" t="s">
        <v>2550</v>
      </c>
    </row>
    <row r="1795" spans="1:22" ht="15.75" x14ac:dyDescent="0.3">
      <c r="A1795" s="95" t="s">
        <v>370</v>
      </c>
      <c r="B1795" s="95" t="s">
        <v>2032</v>
      </c>
      <c r="C1795" s="95" t="s">
        <v>1904</v>
      </c>
      <c r="D1795" s="95" t="s">
        <v>1905</v>
      </c>
      <c r="E1795" s="95" t="s">
        <v>2038</v>
      </c>
      <c r="F1795" s="95" t="s">
        <v>2101</v>
      </c>
      <c r="G1795" s="95" t="s">
        <v>31</v>
      </c>
      <c r="H1795" s="95" t="s">
        <v>31</v>
      </c>
      <c r="I1795" s="95" t="s">
        <v>31</v>
      </c>
      <c r="J1795" s="95" t="s">
        <v>1851</v>
      </c>
      <c r="K1795" s="95" t="s">
        <v>1885</v>
      </c>
      <c r="L1795" s="96">
        <v>2071</v>
      </c>
      <c r="M1795" s="95" t="s">
        <v>1886</v>
      </c>
      <c r="N1795" s="95" t="s">
        <v>31</v>
      </c>
      <c r="O1795" s="95" t="s">
        <v>2868</v>
      </c>
      <c r="P1795" s="95" t="s">
        <v>3021</v>
      </c>
      <c r="Q1795" s="95" t="s">
        <v>3022</v>
      </c>
      <c r="R1795" s="95" t="s">
        <v>3053</v>
      </c>
      <c r="S1795" s="93">
        <v>20545</v>
      </c>
      <c r="T1795" s="93">
        <v>20545</v>
      </c>
      <c r="U1795" s="95" t="s">
        <v>31</v>
      </c>
      <c r="V1795" s="95" t="s">
        <v>2552</v>
      </c>
    </row>
    <row r="1796" spans="1:22" ht="15.75" x14ac:dyDescent="0.3">
      <c r="A1796" s="95" t="s">
        <v>370</v>
      </c>
      <c r="B1796" s="95" t="s">
        <v>2032</v>
      </c>
      <c r="C1796" s="95" t="s">
        <v>1904</v>
      </c>
      <c r="D1796" s="95" t="s">
        <v>1905</v>
      </c>
      <c r="E1796" s="95" t="s">
        <v>2038</v>
      </c>
      <c r="F1796" s="95" t="s">
        <v>2101</v>
      </c>
      <c r="G1796" s="95" t="s">
        <v>31</v>
      </c>
      <c r="H1796" s="95" t="s">
        <v>31</v>
      </c>
      <c r="I1796" s="95" t="s">
        <v>31</v>
      </c>
      <c r="J1796" s="95" t="s">
        <v>1851</v>
      </c>
      <c r="K1796" s="95" t="s">
        <v>1885</v>
      </c>
      <c r="L1796" s="96">
        <v>2071</v>
      </c>
      <c r="M1796" s="95" t="s">
        <v>1886</v>
      </c>
      <c r="N1796" s="95" t="s">
        <v>31</v>
      </c>
      <c r="O1796" s="95" t="s">
        <v>2872</v>
      </c>
      <c r="P1796" s="95" t="s">
        <v>3021</v>
      </c>
      <c r="Q1796" s="95" t="s">
        <v>3022</v>
      </c>
      <c r="R1796" s="95" t="s">
        <v>3054</v>
      </c>
      <c r="S1796" s="93">
        <v>20545</v>
      </c>
      <c r="T1796" s="93">
        <v>20545</v>
      </c>
      <c r="U1796" s="95" t="s">
        <v>31</v>
      </c>
      <c r="V1796" s="95" t="s">
        <v>2552</v>
      </c>
    </row>
    <row r="1797" spans="1:22" ht="15.75" x14ac:dyDescent="0.3">
      <c r="A1797" s="95" t="s">
        <v>370</v>
      </c>
      <c r="B1797" s="95" t="s">
        <v>2032</v>
      </c>
      <c r="C1797" s="95" t="s">
        <v>1904</v>
      </c>
      <c r="D1797" s="95" t="s">
        <v>1905</v>
      </c>
      <c r="E1797" s="95" t="s">
        <v>2038</v>
      </c>
      <c r="F1797" s="95" t="s">
        <v>2101</v>
      </c>
      <c r="G1797" s="95" t="s">
        <v>31</v>
      </c>
      <c r="H1797" s="95" t="s">
        <v>31</v>
      </c>
      <c r="I1797" s="95" t="s">
        <v>31</v>
      </c>
      <c r="J1797" s="95" t="s">
        <v>1851</v>
      </c>
      <c r="K1797" s="95" t="s">
        <v>1885</v>
      </c>
      <c r="L1797" s="96">
        <v>2031</v>
      </c>
      <c r="M1797" s="95" t="s">
        <v>1886</v>
      </c>
      <c r="N1797" s="95" t="s">
        <v>31</v>
      </c>
      <c r="O1797" s="95" t="s">
        <v>2775</v>
      </c>
      <c r="P1797" s="95" t="s">
        <v>3021</v>
      </c>
      <c r="Q1797" s="95" t="s">
        <v>3022</v>
      </c>
      <c r="R1797" s="95" t="s">
        <v>3055</v>
      </c>
      <c r="S1797" s="93">
        <v>21275</v>
      </c>
      <c r="T1797" s="93">
        <v>21275</v>
      </c>
      <c r="U1797" s="95" t="s">
        <v>31</v>
      </c>
      <c r="V1797" s="95" t="s">
        <v>2554</v>
      </c>
    </row>
    <row r="1798" spans="1:22" ht="15.75" x14ac:dyDescent="0.3">
      <c r="A1798" s="95" t="s">
        <v>370</v>
      </c>
      <c r="B1798" s="95" t="s">
        <v>2032</v>
      </c>
      <c r="C1798" s="95" t="s">
        <v>1904</v>
      </c>
      <c r="D1798" s="95" t="s">
        <v>1905</v>
      </c>
      <c r="E1798" s="95" t="s">
        <v>2038</v>
      </c>
      <c r="F1798" s="95" t="s">
        <v>2101</v>
      </c>
      <c r="G1798" s="95" t="s">
        <v>31</v>
      </c>
      <c r="H1798" s="95" t="s">
        <v>31</v>
      </c>
      <c r="I1798" s="95" t="s">
        <v>31</v>
      </c>
      <c r="J1798" s="95" t="s">
        <v>1851</v>
      </c>
      <c r="K1798" s="95" t="s">
        <v>1885</v>
      </c>
      <c r="L1798" s="96">
        <v>2036</v>
      </c>
      <c r="M1798" s="95" t="s">
        <v>1886</v>
      </c>
      <c r="N1798" s="95" t="s">
        <v>2874</v>
      </c>
      <c r="O1798" s="95" t="s">
        <v>2874</v>
      </c>
      <c r="P1798" s="95" t="s">
        <v>3021</v>
      </c>
      <c r="Q1798" s="95" t="s">
        <v>3022</v>
      </c>
      <c r="R1798" s="95" t="s">
        <v>3056</v>
      </c>
      <c r="S1798" s="93">
        <v>20179</v>
      </c>
      <c r="T1798" s="93">
        <v>20179</v>
      </c>
      <c r="U1798" s="95" t="s">
        <v>31</v>
      </c>
      <c r="V1798" s="95" t="s">
        <v>2550</v>
      </c>
    </row>
    <row r="1799" spans="1:22" ht="15.75" x14ac:dyDescent="0.3">
      <c r="A1799" s="95" t="s">
        <v>370</v>
      </c>
      <c r="B1799" s="95" t="s">
        <v>2032</v>
      </c>
      <c r="C1799" s="95" t="s">
        <v>1904</v>
      </c>
      <c r="D1799" s="95" t="s">
        <v>1905</v>
      </c>
      <c r="E1799" s="95" t="s">
        <v>2038</v>
      </c>
      <c r="F1799" s="95" t="s">
        <v>2101</v>
      </c>
      <c r="G1799" s="95" t="s">
        <v>31</v>
      </c>
      <c r="H1799" s="95" t="s">
        <v>31</v>
      </c>
      <c r="I1799" s="95" t="s">
        <v>31</v>
      </c>
      <c r="J1799" s="95" t="s">
        <v>1851</v>
      </c>
      <c r="K1799" s="95" t="s">
        <v>1885</v>
      </c>
      <c r="L1799" s="96">
        <v>2036</v>
      </c>
      <c r="M1799" s="95" t="s">
        <v>1886</v>
      </c>
      <c r="N1799" s="95" t="s">
        <v>2876</v>
      </c>
      <c r="O1799" s="95" t="s">
        <v>2876</v>
      </c>
      <c r="P1799" s="95" t="s">
        <v>3021</v>
      </c>
      <c r="Q1799" s="95" t="s">
        <v>3022</v>
      </c>
      <c r="R1799" s="95" t="s">
        <v>3057</v>
      </c>
      <c r="S1799" s="93">
        <v>20179</v>
      </c>
      <c r="T1799" s="93">
        <v>20179</v>
      </c>
      <c r="U1799" s="95" t="s">
        <v>31</v>
      </c>
      <c r="V1799" s="95" t="s">
        <v>2550</v>
      </c>
    </row>
    <row r="1800" spans="1:22" ht="15.75" x14ac:dyDescent="0.3">
      <c r="A1800" s="95" t="s">
        <v>370</v>
      </c>
      <c r="B1800" s="95" t="s">
        <v>2032</v>
      </c>
      <c r="C1800" s="95" t="s">
        <v>1904</v>
      </c>
      <c r="D1800" s="95" t="s">
        <v>1905</v>
      </c>
      <c r="E1800" s="95" t="s">
        <v>2038</v>
      </c>
      <c r="F1800" s="95" t="s">
        <v>2101</v>
      </c>
      <c r="G1800" s="95" t="s">
        <v>31</v>
      </c>
      <c r="H1800" s="95" t="s">
        <v>31</v>
      </c>
      <c r="I1800" s="95" t="s">
        <v>31</v>
      </c>
      <c r="J1800" s="95" t="s">
        <v>1851</v>
      </c>
      <c r="K1800" s="95" t="s">
        <v>1885</v>
      </c>
      <c r="L1800" s="96">
        <v>2787</v>
      </c>
      <c r="M1800" s="95" t="s">
        <v>1886</v>
      </c>
      <c r="N1800" s="95" t="s">
        <v>2896</v>
      </c>
      <c r="O1800" s="95" t="s">
        <v>2896</v>
      </c>
      <c r="P1800" s="95" t="s">
        <v>3058</v>
      </c>
      <c r="Q1800" s="95" t="s">
        <v>3022</v>
      </c>
      <c r="R1800" s="95" t="s">
        <v>3059</v>
      </c>
      <c r="S1800" s="93">
        <v>20545</v>
      </c>
      <c r="T1800" s="93">
        <v>20545</v>
      </c>
      <c r="U1800" s="95" t="s">
        <v>31</v>
      </c>
      <c r="V1800" s="95" t="s">
        <v>2550</v>
      </c>
    </row>
    <row r="1801" spans="1:22" ht="15.75" x14ac:dyDescent="0.3">
      <c r="A1801" s="95" t="s">
        <v>370</v>
      </c>
      <c r="B1801" s="95" t="s">
        <v>2032</v>
      </c>
      <c r="C1801" s="95" t="s">
        <v>1904</v>
      </c>
      <c r="D1801" s="95" t="s">
        <v>1905</v>
      </c>
      <c r="E1801" s="95" t="s">
        <v>2038</v>
      </c>
      <c r="F1801" s="95" t="s">
        <v>2101</v>
      </c>
      <c r="G1801" s="95" t="s">
        <v>31</v>
      </c>
      <c r="H1801" s="95" t="s">
        <v>31</v>
      </c>
      <c r="I1801" s="95" t="s">
        <v>31</v>
      </c>
      <c r="J1801" s="95" t="s">
        <v>1851</v>
      </c>
      <c r="K1801" s="95" t="s">
        <v>1885</v>
      </c>
      <c r="L1801" s="96">
        <v>3660</v>
      </c>
      <c r="M1801" s="95" t="s">
        <v>1886</v>
      </c>
      <c r="N1801" s="95" t="s">
        <v>2900</v>
      </c>
      <c r="O1801" s="95" t="s">
        <v>2900</v>
      </c>
      <c r="P1801" s="95" t="s">
        <v>3060</v>
      </c>
      <c r="Q1801" s="95" t="s">
        <v>3061</v>
      </c>
      <c r="R1801" s="95" t="s">
        <v>3062</v>
      </c>
      <c r="S1801" s="93">
        <v>28580</v>
      </c>
      <c r="T1801" s="93">
        <v>28580</v>
      </c>
      <c r="U1801" s="95" t="s">
        <v>31</v>
      </c>
      <c r="V1801" s="95" t="s">
        <v>2708</v>
      </c>
    </row>
    <row r="1802" spans="1:22" ht="15.75" x14ac:dyDescent="0.3">
      <c r="A1802" s="95" t="s">
        <v>370</v>
      </c>
      <c r="B1802" s="95" t="s">
        <v>2032</v>
      </c>
      <c r="C1802" s="95" t="s">
        <v>1904</v>
      </c>
      <c r="D1802" s="95" t="s">
        <v>1905</v>
      </c>
      <c r="E1802" s="95" t="s">
        <v>2038</v>
      </c>
      <c r="F1802" s="95" t="s">
        <v>2101</v>
      </c>
      <c r="G1802" s="95" t="s">
        <v>31</v>
      </c>
      <c r="H1802" s="95" t="s">
        <v>31</v>
      </c>
      <c r="I1802" s="95" t="s">
        <v>31</v>
      </c>
      <c r="J1802" s="95" t="s">
        <v>1851</v>
      </c>
      <c r="K1802" s="95" t="s">
        <v>1885</v>
      </c>
      <c r="L1802" s="96">
        <v>4387</v>
      </c>
      <c r="M1802" s="95" t="s">
        <v>1886</v>
      </c>
      <c r="N1802" s="95" t="s">
        <v>2904</v>
      </c>
      <c r="O1802" s="95" t="s">
        <v>2904</v>
      </c>
      <c r="P1802" s="95" t="s">
        <v>3063</v>
      </c>
      <c r="Q1802" s="95" t="s">
        <v>3064</v>
      </c>
      <c r="R1802" s="95" t="s">
        <v>3065</v>
      </c>
      <c r="S1802" s="93">
        <v>28580</v>
      </c>
      <c r="T1802" s="93">
        <v>28580</v>
      </c>
      <c r="U1802" s="95" t="s">
        <v>31</v>
      </c>
      <c r="V1802" s="95" t="s">
        <v>2708</v>
      </c>
    </row>
    <row r="1803" spans="1:22" ht="15.75" x14ac:dyDescent="0.3">
      <c r="A1803" s="95" t="s">
        <v>370</v>
      </c>
      <c r="B1803" s="95" t="s">
        <v>2032</v>
      </c>
      <c r="C1803" s="95" t="s">
        <v>1904</v>
      </c>
      <c r="D1803" s="95" t="s">
        <v>1905</v>
      </c>
      <c r="E1803" s="95" t="s">
        <v>2038</v>
      </c>
      <c r="F1803" s="95" t="s">
        <v>2101</v>
      </c>
      <c r="G1803" s="95" t="s">
        <v>31</v>
      </c>
      <c r="H1803" s="95" t="s">
        <v>31</v>
      </c>
      <c r="I1803" s="95" t="s">
        <v>31</v>
      </c>
      <c r="J1803" s="95" t="s">
        <v>1851</v>
      </c>
      <c r="K1803" s="95" t="s">
        <v>1885</v>
      </c>
      <c r="L1803" s="96">
        <v>4084</v>
      </c>
      <c r="M1803" s="95" t="s">
        <v>1886</v>
      </c>
      <c r="N1803" s="95" t="s">
        <v>2908</v>
      </c>
      <c r="O1803" s="95" t="s">
        <v>2908</v>
      </c>
      <c r="P1803" s="95" t="s">
        <v>3060</v>
      </c>
      <c r="Q1803" s="95" t="s">
        <v>3061</v>
      </c>
      <c r="R1803" s="95" t="s">
        <v>3066</v>
      </c>
      <c r="S1803" s="93">
        <v>29676</v>
      </c>
      <c r="T1803" s="93">
        <v>29676</v>
      </c>
      <c r="U1803" s="95" t="s">
        <v>31</v>
      </c>
      <c r="V1803" s="95" t="s">
        <v>2710</v>
      </c>
    </row>
    <row r="1804" spans="1:22" ht="15.75" x14ac:dyDescent="0.3">
      <c r="A1804" s="95" t="s">
        <v>370</v>
      </c>
      <c r="B1804" s="95" t="s">
        <v>2032</v>
      </c>
      <c r="C1804" s="95" t="s">
        <v>1904</v>
      </c>
      <c r="D1804" s="95" t="s">
        <v>1905</v>
      </c>
      <c r="E1804" s="95" t="s">
        <v>2038</v>
      </c>
      <c r="F1804" s="95" t="s">
        <v>2039</v>
      </c>
      <c r="G1804" s="95" t="s">
        <v>31</v>
      </c>
      <c r="H1804" s="95" t="s">
        <v>31</v>
      </c>
      <c r="I1804" s="95" t="s">
        <v>31</v>
      </c>
      <c r="J1804" s="95" t="s">
        <v>1851</v>
      </c>
      <c r="K1804" s="95" t="s">
        <v>1885</v>
      </c>
      <c r="L1804" s="96">
        <v>1521</v>
      </c>
      <c r="M1804" s="95" t="s">
        <v>1886</v>
      </c>
      <c r="N1804" s="95" t="s">
        <v>31</v>
      </c>
      <c r="O1804" s="95" t="s">
        <v>3067</v>
      </c>
      <c r="P1804" s="95" t="s">
        <v>3068</v>
      </c>
      <c r="Q1804" s="95" t="s">
        <v>2965</v>
      </c>
      <c r="R1804" s="95" t="s">
        <v>3069</v>
      </c>
      <c r="S1804" s="93">
        <v>35155</v>
      </c>
      <c r="T1804" s="93">
        <v>35155</v>
      </c>
      <c r="U1804" s="95" t="s">
        <v>31</v>
      </c>
      <c r="V1804" s="95" t="s">
        <v>3070</v>
      </c>
    </row>
    <row r="1805" spans="1:22" ht="15.75" x14ac:dyDescent="0.3">
      <c r="A1805" s="95" t="s">
        <v>370</v>
      </c>
      <c r="B1805" s="95" t="s">
        <v>2032</v>
      </c>
      <c r="C1805" s="95" t="s">
        <v>1904</v>
      </c>
      <c r="D1805" s="95" t="s">
        <v>1905</v>
      </c>
      <c r="E1805" s="95" t="s">
        <v>2038</v>
      </c>
      <c r="F1805" s="95" t="s">
        <v>2039</v>
      </c>
      <c r="G1805" s="95" t="s">
        <v>31</v>
      </c>
      <c r="H1805" s="95" t="s">
        <v>31</v>
      </c>
      <c r="I1805" s="95" t="s">
        <v>31</v>
      </c>
      <c r="J1805" s="95" t="s">
        <v>1851</v>
      </c>
      <c r="K1805" s="95" t="s">
        <v>1885</v>
      </c>
      <c r="L1805" s="96">
        <v>232338</v>
      </c>
      <c r="M1805" s="95" t="s">
        <v>1886</v>
      </c>
      <c r="N1805" s="95" t="s">
        <v>3071</v>
      </c>
      <c r="O1805" s="95" t="s">
        <v>3071</v>
      </c>
      <c r="P1805" s="95" t="s">
        <v>3072</v>
      </c>
      <c r="Q1805" s="95" t="s">
        <v>3073</v>
      </c>
      <c r="R1805" s="95" t="s">
        <v>3074</v>
      </c>
      <c r="S1805" s="93">
        <v>20545</v>
      </c>
      <c r="T1805" s="93">
        <v>20545</v>
      </c>
      <c r="U1805" s="95" t="s">
        <v>31</v>
      </c>
      <c r="V1805" s="95" t="s">
        <v>2552</v>
      </c>
    </row>
    <row r="1806" spans="1:22" ht="15.75" x14ac:dyDescent="0.3">
      <c r="A1806" s="95" t="s">
        <v>370</v>
      </c>
      <c r="B1806" s="95" t="s">
        <v>2032</v>
      </c>
      <c r="C1806" s="95" t="s">
        <v>1904</v>
      </c>
      <c r="D1806" s="95" t="s">
        <v>1905</v>
      </c>
      <c r="E1806" s="95" t="s">
        <v>2038</v>
      </c>
      <c r="F1806" s="95" t="s">
        <v>2039</v>
      </c>
      <c r="G1806" s="95" t="s">
        <v>31</v>
      </c>
      <c r="H1806" s="95" t="s">
        <v>31</v>
      </c>
      <c r="I1806" s="95" t="s">
        <v>31</v>
      </c>
      <c r="J1806" s="95" t="s">
        <v>1851</v>
      </c>
      <c r="K1806" s="95" t="s">
        <v>1885</v>
      </c>
      <c r="L1806" s="96">
        <v>1547009</v>
      </c>
      <c r="M1806" s="95" t="s">
        <v>1886</v>
      </c>
      <c r="N1806" s="95" t="s">
        <v>3075</v>
      </c>
      <c r="O1806" s="95" t="s">
        <v>3075</v>
      </c>
      <c r="P1806" s="95" t="s">
        <v>3076</v>
      </c>
      <c r="Q1806" s="95" t="s">
        <v>3073</v>
      </c>
      <c r="R1806" s="95" t="s">
        <v>3077</v>
      </c>
      <c r="S1806" s="93">
        <v>28580</v>
      </c>
      <c r="T1806" s="93">
        <v>28580</v>
      </c>
      <c r="U1806" s="95" t="s">
        <v>31</v>
      </c>
      <c r="V1806" s="95" t="s">
        <v>2708</v>
      </c>
    </row>
    <row r="1807" spans="1:22" ht="15.75" x14ac:dyDescent="0.3">
      <c r="A1807" s="95" t="s">
        <v>370</v>
      </c>
      <c r="B1807" s="95" t="s">
        <v>2032</v>
      </c>
      <c r="C1807" s="95" t="s">
        <v>1904</v>
      </c>
      <c r="D1807" s="95" t="s">
        <v>1905</v>
      </c>
      <c r="E1807" s="95" t="s">
        <v>2038</v>
      </c>
      <c r="F1807" s="95" t="s">
        <v>2048</v>
      </c>
      <c r="G1807" s="95" t="s">
        <v>31</v>
      </c>
      <c r="H1807" s="95" t="s">
        <v>31</v>
      </c>
      <c r="I1807" s="95" t="s">
        <v>31</v>
      </c>
      <c r="J1807" s="95" t="s">
        <v>1851</v>
      </c>
      <c r="K1807" s="95" t="s">
        <v>1885</v>
      </c>
      <c r="L1807" s="96">
        <v>35947</v>
      </c>
      <c r="M1807" s="95" t="s">
        <v>1886</v>
      </c>
      <c r="N1807" s="95" t="s">
        <v>31</v>
      </c>
      <c r="O1807" s="95" t="s">
        <v>31</v>
      </c>
      <c r="P1807" s="95" t="s">
        <v>2513</v>
      </c>
      <c r="Q1807" s="95" t="s">
        <v>3078</v>
      </c>
      <c r="R1807" s="95" t="s">
        <v>3079</v>
      </c>
      <c r="S1807" s="93">
        <v>19814</v>
      </c>
      <c r="T1807" s="93">
        <v>19814</v>
      </c>
      <c r="U1807" s="95" t="s">
        <v>31</v>
      </c>
      <c r="V1807" s="95" t="s">
        <v>2529</v>
      </c>
    </row>
    <row r="1808" spans="1:22" ht="15.75" x14ac:dyDescent="0.3">
      <c r="A1808" s="95" t="s">
        <v>370</v>
      </c>
      <c r="B1808" s="95" t="s">
        <v>2032</v>
      </c>
      <c r="C1808" s="95" t="s">
        <v>1904</v>
      </c>
      <c r="D1808" s="95" t="s">
        <v>1905</v>
      </c>
      <c r="E1808" s="95" t="s">
        <v>2038</v>
      </c>
      <c r="F1808" s="95" t="s">
        <v>3080</v>
      </c>
      <c r="G1808" s="95" t="s">
        <v>31</v>
      </c>
      <c r="H1808" s="95" t="s">
        <v>31</v>
      </c>
      <c r="I1808" s="95" t="s">
        <v>31</v>
      </c>
      <c r="J1808" s="95" t="s">
        <v>1851</v>
      </c>
      <c r="K1808" s="95" t="s">
        <v>1885</v>
      </c>
      <c r="L1808" s="96">
        <v>434</v>
      </c>
      <c r="M1808" s="95" t="s">
        <v>1886</v>
      </c>
      <c r="N1808" s="95" t="s">
        <v>31</v>
      </c>
      <c r="O1808" s="95" t="s">
        <v>31</v>
      </c>
      <c r="P1808" s="95" t="s">
        <v>3081</v>
      </c>
      <c r="Q1808" s="95" t="s">
        <v>3082</v>
      </c>
      <c r="R1808" s="95" t="s">
        <v>3083</v>
      </c>
      <c r="S1808" s="93">
        <v>20179</v>
      </c>
      <c r="T1808" s="93">
        <v>20179</v>
      </c>
      <c r="U1808" s="95" t="s">
        <v>31</v>
      </c>
      <c r="V1808" s="95" t="s">
        <v>2570</v>
      </c>
    </row>
    <row r="1809" spans="1:22" ht="15.75" x14ac:dyDescent="0.3">
      <c r="A1809" s="95" t="s">
        <v>370</v>
      </c>
      <c r="B1809" s="95" t="s">
        <v>2032</v>
      </c>
      <c r="C1809" s="95" t="s">
        <v>1904</v>
      </c>
      <c r="D1809" s="95" t="s">
        <v>1905</v>
      </c>
      <c r="E1809" s="95" t="s">
        <v>2038</v>
      </c>
      <c r="F1809" s="95" t="s">
        <v>3080</v>
      </c>
      <c r="G1809" s="95" t="s">
        <v>31</v>
      </c>
      <c r="H1809" s="95" t="s">
        <v>31</v>
      </c>
      <c r="I1809" s="95" t="s">
        <v>31</v>
      </c>
      <c r="J1809" s="95" t="s">
        <v>1851</v>
      </c>
      <c r="K1809" s="95" t="s">
        <v>1885</v>
      </c>
      <c r="L1809" s="96">
        <v>66201</v>
      </c>
      <c r="M1809" s="95" t="s">
        <v>1886</v>
      </c>
      <c r="N1809" s="95" t="s">
        <v>31</v>
      </c>
      <c r="O1809" s="95" t="s">
        <v>31</v>
      </c>
      <c r="P1809" s="95" t="s">
        <v>3081</v>
      </c>
      <c r="Q1809" s="95" t="s">
        <v>3082</v>
      </c>
      <c r="R1809" s="95" t="s">
        <v>3084</v>
      </c>
      <c r="S1809" s="93">
        <v>34789</v>
      </c>
      <c r="T1809" s="93">
        <v>34789</v>
      </c>
      <c r="U1809" s="95" t="s">
        <v>31</v>
      </c>
      <c r="V1809" s="95" t="s">
        <v>3085</v>
      </c>
    </row>
    <row r="1810" spans="1:22" ht="15.75" x14ac:dyDescent="0.3">
      <c r="A1810" s="95" t="s">
        <v>370</v>
      </c>
      <c r="B1810" s="95" t="s">
        <v>2032</v>
      </c>
      <c r="C1810" s="95" t="s">
        <v>1904</v>
      </c>
      <c r="D1810" s="95" t="s">
        <v>1905</v>
      </c>
      <c r="E1810" s="95" t="s">
        <v>2038</v>
      </c>
      <c r="F1810" s="95" t="s">
        <v>2054</v>
      </c>
      <c r="G1810" s="95" t="s">
        <v>31</v>
      </c>
      <c r="H1810" s="95" t="s">
        <v>31</v>
      </c>
      <c r="I1810" s="95" t="s">
        <v>31</v>
      </c>
      <c r="J1810" s="95" t="s">
        <v>1884</v>
      </c>
      <c r="K1810" s="95" t="s">
        <v>1885</v>
      </c>
      <c r="L1810" s="96">
        <v>178554</v>
      </c>
      <c r="M1810" s="95" t="s">
        <v>1886</v>
      </c>
      <c r="N1810" s="95" t="s">
        <v>31</v>
      </c>
      <c r="O1810" s="95" t="s">
        <v>31</v>
      </c>
      <c r="P1810" s="95" t="s">
        <v>2459</v>
      </c>
      <c r="Q1810" s="95" t="s">
        <v>2460</v>
      </c>
      <c r="R1810" s="95" t="s">
        <v>3086</v>
      </c>
      <c r="S1810" s="93">
        <v>35520</v>
      </c>
      <c r="T1810" s="93">
        <v>35520</v>
      </c>
      <c r="U1810" s="95" t="s">
        <v>31</v>
      </c>
      <c r="V1810" s="95" t="s">
        <v>3087</v>
      </c>
    </row>
    <row r="1811" spans="1:22" ht="15.75" x14ac:dyDescent="0.3">
      <c r="A1811" s="95" t="s">
        <v>370</v>
      </c>
      <c r="B1811" s="95" t="s">
        <v>2032</v>
      </c>
      <c r="C1811" s="95" t="s">
        <v>1904</v>
      </c>
      <c r="D1811" s="95" t="s">
        <v>1905</v>
      </c>
      <c r="E1811" s="95" t="s">
        <v>2038</v>
      </c>
      <c r="F1811" s="95" t="s">
        <v>2054</v>
      </c>
      <c r="G1811" s="95" t="s">
        <v>31</v>
      </c>
      <c r="H1811" s="95" t="s">
        <v>31</v>
      </c>
      <c r="I1811" s="95" t="s">
        <v>31</v>
      </c>
      <c r="J1811" s="95" t="s">
        <v>1884</v>
      </c>
      <c r="K1811" s="95" t="s">
        <v>1885</v>
      </c>
      <c r="L1811" s="96">
        <v>286078</v>
      </c>
      <c r="M1811" s="95" t="s">
        <v>1886</v>
      </c>
      <c r="N1811" s="95" t="s">
        <v>31</v>
      </c>
      <c r="O1811" s="95" t="s">
        <v>31</v>
      </c>
      <c r="P1811" s="95" t="s">
        <v>2459</v>
      </c>
      <c r="Q1811" s="95" t="s">
        <v>2460</v>
      </c>
      <c r="R1811" s="95" t="s">
        <v>3088</v>
      </c>
      <c r="S1811" s="93">
        <v>35885</v>
      </c>
      <c r="T1811" s="93">
        <v>35885</v>
      </c>
      <c r="U1811" s="95" t="s">
        <v>31</v>
      </c>
      <c r="V1811" s="95" t="s">
        <v>3089</v>
      </c>
    </row>
    <row r="1812" spans="1:22" ht="15.75" x14ac:dyDescent="0.3">
      <c r="A1812" s="95" t="s">
        <v>370</v>
      </c>
      <c r="B1812" s="95" t="s">
        <v>2032</v>
      </c>
      <c r="C1812" s="95" t="s">
        <v>1904</v>
      </c>
      <c r="D1812" s="95" t="s">
        <v>1905</v>
      </c>
      <c r="E1812" s="95" t="s">
        <v>2038</v>
      </c>
      <c r="F1812" s="95" t="s">
        <v>2054</v>
      </c>
      <c r="G1812" s="95" t="s">
        <v>31</v>
      </c>
      <c r="H1812" s="95" t="s">
        <v>31</v>
      </c>
      <c r="I1812" s="95" t="s">
        <v>31</v>
      </c>
      <c r="J1812" s="95" t="s">
        <v>1884</v>
      </c>
      <c r="K1812" s="95" t="s">
        <v>1885</v>
      </c>
      <c r="L1812" s="96">
        <v>73947</v>
      </c>
      <c r="M1812" s="95" t="s">
        <v>1886</v>
      </c>
      <c r="N1812" s="95" t="s">
        <v>3090</v>
      </c>
      <c r="O1812" s="95" t="s">
        <v>3090</v>
      </c>
      <c r="P1812" s="95" t="s">
        <v>3091</v>
      </c>
      <c r="Q1812" s="95" t="s">
        <v>3092</v>
      </c>
      <c r="R1812" s="95" t="s">
        <v>3093</v>
      </c>
      <c r="S1812" s="93">
        <v>28215</v>
      </c>
      <c r="T1812" s="93">
        <v>28215</v>
      </c>
      <c r="U1812" s="95" t="s">
        <v>31</v>
      </c>
      <c r="V1812" s="95" t="s">
        <v>2993</v>
      </c>
    </row>
    <row r="1813" spans="1:22" ht="15.75" x14ac:dyDescent="0.3">
      <c r="A1813" s="95" t="s">
        <v>370</v>
      </c>
      <c r="B1813" s="95" t="s">
        <v>2032</v>
      </c>
      <c r="C1813" s="95" t="s">
        <v>1904</v>
      </c>
      <c r="D1813" s="95" t="s">
        <v>1905</v>
      </c>
      <c r="E1813" s="95" t="s">
        <v>2038</v>
      </c>
      <c r="F1813" s="95" t="s">
        <v>2054</v>
      </c>
      <c r="G1813" s="95" t="s">
        <v>31</v>
      </c>
      <c r="H1813" s="95" t="s">
        <v>31</v>
      </c>
      <c r="I1813" s="95" t="s">
        <v>31</v>
      </c>
      <c r="J1813" s="95" t="s">
        <v>1884</v>
      </c>
      <c r="K1813" s="95" t="s">
        <v>1885</v>
      </c>
      <c r="L1813" s="96">
        <v>128234</v>
      </c>
      <c r="M1813" s="95" t="s">
        <v>1886</v>
      </c>
      <c r="N1813" s="95" t="s">
        <v>3094</v>
      </c>
      <c r="O1813" s="95" t="s">
        <v>3094</v>
      </c>
      <c r="P1813" s="95" t="s">
        <v>2763</v>
      </c>
      <c r="Q1813" s="95" t="s">
        <v>2764</v>
      </c>
      <c r="R1813" s="95" t="s">
        <v>3095</v>
      </c>
      <c r="S1813" s="93">
        <v>33328</v>
      </c>
      <c r="T1813" s="93">
        <v>33328</v>
      </c>
      <c r="U1813" s="95" t="s">
        <v>31</v>
      </c>
      <c r="V1813" s="95" t="s">
        <v>2766</v>
      </c>
    </row>
    <row r="1814" spans="1:22" ht="15.75" x14ac:dyDescent="0.3">
      <c r="A1814" s="95" t="s">
        <v>370</v>
      </c>
      <c r="B1814" s="95" t="s">
        <v>2032</v>
      </c>
      <c r="C1814" s="95" t="s">
        <v>1904</v>
      </c>
      <c r="D1814" s="95" t="s">
        <v>1905</v>
      </c>
      <c r="E1814" s="95" t="s">
        <v>2038</v>
      </c>
      <c r="F1814" s="95" t="s">
        <v>2054</v>
      </c>
      <c r="G1814" s="95" t="s">
        <v>31</v>
      </c>
      <c r="H1814" s="95" t="s">
        <v>31</v>
      </c>
      <c r="I1814" s="95" t="s">
        <v>31</v>
      </c>
      <c r="J1814" s="95" t="s">
        <v>1884</v>
      </c>
      <c r="K1814" s="95" t="s">
        <v>1885</v>
      </c>
      <c r="L1814" s="96">
        <v>40394</v>
      </c>
      <c r="M1814" s="95" t="s">
        <v>1886</v>
      </c>
      <c r="N1814" s="95" t="s">
        <v>3096</v>
      </c>
      <c r="O1814" s="95" t="s">
        <v>3096</v>
      </c>
      <c r="P1814" s="95" t="s">
        <v>2763</v>
      </c>
      <c r="Q1814" s="95" t="s">
        <v>2764</v>
      </c>
      <c r="R1814" s="95" t="s">
        <v>3097</v>
      </c>
      <c r="S1814" s="93">
        <v>33328</v>
      </c>
      <c r="T1814" s="93">
        <v>33328</v>
      </c>
      <c r="U1814" s="95" t="s">
        <v>31</v>
      </c>
      <c r="V1814" s="95" t="s">
        <v>2766</v>
      </c>
    </row>
    <row r="1815" spans="1:22" ht="15.75" x14ac:dyDescent="0.3">
      <c r="A1815" s="95" t="s">
        <v>370</v>
      </c>
      <c r="B1815" s="95" t="s">
        <v>2032</v>
      </c>
      <c r="C1815" s="95" t="s">
        <v>1904</v>
      </c>
      <c r="D1815" s="95" t="s">
        <v>1905</v>
      </c>
      <c r="E1815" s="95" t="s">
        <v>2038</v>
      </c>
      <c r="F1815" s="95" t="s">
        <v>2054</v>
      </c>
      <c r="G1815" s="95" t="s">
        <v>31</v>
      </c>
      <c r="H1815" s="95" t="s">
        <v>31</v>
      </c>
      <c r="I1815" s="95" t="s">
        <v>31</v>
      </c>
      <c r="J1815" s="95" t="s">
        <v>1884</v>
      </c>
      <c r="K1815" s="95" t="s">
        <v>1885</v>
      </c>
      <c r="L1815" s="96">
        <v>194430</v>
      </c>
      <c r="M1815" s="95" t="s">
        <v>1886</v>
      </c>
      <c r="N1815" s="95" t="s">
        <v>3098</v>
      </c>
      <c r="O1815" s="95" t="s">
        <v>3098</v>
      </c>
      <c r="P1815" s="95" t="s">
        <v>2763</v>
      </c>
      <c r="Q1815" s="95" t="s">
        <v>2764</v>
      </c>
      <c r="R1815" s="95" t="s">
        <v>3099</v>
      </c>
      <c r="S1815" s="93">
        <v>33694</v>
      </c>
      <c r="T1815" s="93">
        <v>33694</v>
      </c>
      <c r="U1815" s="95" t="s">
        <v>31</v>
      </c>
      <c r="V1815" s="95" t="s">
        <v>3100</v>
      </c>
    </row>
    <row r="1816" spans="1:22" ht="15.75" x14ac:dyDescent="0.3">
      <c r="A1816" s="95" t="s">
        <v>370</v>
      </c>
      <c r="B1816" s="95" t="s">
        <v>2032</v>
      </c>
      <c r="C1816" s="95" t="s">
        <v>1904</v>
      </c>
      <c r="D1816" s="95" t="s">
        <v>1905</v>
      </c>
      <c r="E1816" s="95" t="s">
        <v>2038</v>
      </c>
      <c r="F1816" s="95" t="s">
        <v>2054</v>
      </c>
      <c r="G1816" s="95" t="s">
        <v>31</v>
      </c>
      <c r="H1816" s="95" t="s">
        <v>31</v>
      </c>
      <c r="I1816" s="95" t="s">
        <v>31</v>
      </c>
      <c r="J1816" s="95" t="s">
        <v>1884</v>
      </c>
      <c r="K1816" s="95" t="s">
        <v>1885</v>
      </c>
      <c r="L1816" s="96">
        <v>278327</v>
      </c>
      <c r="M1816" s="95" t="s">
        <v>1886</v>
      </c>
      <c r="N1816" s="95" t="s">
        <v>3101</v>
      </c>
      <c r="O1816" s="95" t="s">
        <v>3101</v>
      </c>
      <c r="P1816" s="95" t="s">
        <v>2763</v>
      </c>
      <c r="Q1816" s="95" t="s">
        <v>2764</v>
      </c>
      <c r="R1816" s="95" t="s">
        <v>3102</v>
      </c>
      <c r="S1816" s="93">
        <v>33694</v>
      </c>
      <c r="T1816" s="93">
        <v>33694</v>
      </c>
      <c r="U1816" s="95" t="s">
        <v>31</v>
      </c>
      <c r="V1816" s="95" t="s">
        <v>3100</v>
      </c>
    </row>
    <row r="1817" spans="1:22" ht="15.75" x14ac:dyDescent="0.3">
      <c r="A1817" s="95" t="s">
        <v>370</v>
      </c>
      <c r="B1817" s="95" t="s">
        <v>2032</v>
      </c>
      <c r="C1817" s="95" t="s">
        <v>1904</v>
      </c>
      <c r="D1817" s="95" t="s">
        <v>1905</v>
      </c>
      <c r="E1817" s="95" t="s">
        <v>2038</v>
      </c>
      <c r="F1817" s="95" t="s">
        <v>2054</v>
      </c>
      <c r="G1817" s="95" t="s">
        <v>31</v>
      </c>
      <c r="H1817" s="95" t="s">
        <v>31</v>
      </c>
      <c r="I1817" s="95" t="s">
        <v>31</v>
      </c>
      <c r="J1817" s="95" t="s">
        <v>1884</v>
      </c>
      <c r="K1817" s="95" t="s">
        <v>1885</v>
      </c>
      <c r="L1817" s="96">
        <v>263179</v>
      </c>
      <c r="M1817" s="95" t="s">
        <v>1886</v>
      </c>
      <c r="N1817" s="95" t="s">
        <v>3103</v>
      </c>
      <c r="O1817" s="95" t="s">
        <v>3103</v>
      </c>
      <c r="P1817" s="95" t="s">
        <v>2763</v>
      </c>
      <c r="Q1817" s="95" t="s">
        <v>2764</v>
      </c>
      <c r="R1817" s="95" t="s">
        <v>3104</v>
      </c>
      <c r="S1817" s="93">
        <v>33694</v>
      </c>
      <c r="T1817" s="93">
        <v>33694</v>
      </c>
      <c r="U1817" s="95" t="s">
        <v>31</v>
      </c>
      <c r="V1817" s="95" t="s">
        <v>3100</v>
      </c>
    </row>
    <row r="1818" spans="1:22" ht="15.75" x14ac:dyDescent="0.3">
      <c r="A1818" s="95" t="s">
        <v>370</v>
      </c>
      <c r="B1818" s="95" t="s">
        <v>2032</v>
      </c>
      <c r="C1818" s="95" t="s">
        <v>1904</v>
      </c>
      <c r="D1818" s="95" t="s">
        <v>1905</v>
      </c>
      <c r="E1818" s="95" t="s">
        <v>2038</v>
      </c>
      <c r="F1818" s="95" t="s">
        <v>2054</v>
      </c>
      <c r="G1818" s="95" t="s">
        <v>31</v>
      </c>
      <c r="H1818" s="95" t="s">
        <v>31</v>
      </c>
      <c r="I1818" s="95" t="s">
        <v>31</v>
      </c>
      <c r="J1818" s="95" t="s">
        <v>1884</v>
      </c>
      <c r="K1818" s="95" t="s">
        <v>1885</v>
      </c>
      <c r="L1818" s="96">
        <v>80104</v>
      </c>
      <c r="M1818" s="95" t="s">
        <v>1886</v>
      </c>
      <c r="N1818" s="95" t="s">
        <v>3105</v>
      </c>
      <c r="O1818" s="95" t="s">
        <v>3105</v>
      </c>
      <c r="P1818" s="95" t="s">
        <v>2763</v>
      </c>
      <c r="Q1818" s="95" t="s">
        <v>2764</v>
      </c>
      <c r="R1818" s="95" t="s">
        <v>3106</v>
      </c>
      <c r="S1818" s="93">
        <v>33694</v>
      </c>
      <c r="T1818" s="93">
        <v>33694</v>
      </c>
      <c r="U1818" s="95" t="s">
        <v>31</v>
      </c>
      <c r="V1818" s="95" t="s">
        <v>3100</v>
      </c>
    </row>
    <row r="1819" spans="1:22" ht="15.75" x14ac:dyDescent="0.3">
      <c r="A1819" s="95" t="s">
        <v>370</v>
      </c>
      <c r="B1819" s="95" t="s">
        <v>2032</v>
      </c>
      <c r="C1819" s="95" t="s">
        <v>1904</v>
      </c>
      <c r="D1819" s="95" t="s">
        <v>1905</v>
      </c>
      <c r="E1819" s="95" t="s">
        <v>2038</v>
      </c>
      <c r="F1819" s="95" t="s">
        <v>2054</v>
      </c>
      <c r="G1819" s="95" t="s">
        <v>31</v>
      </c>
      <c r="H1819" s="95" t="s">
        <v>31</v>
      </c>
      <c r="I1819" s="95" t="s">
        <v>31</v>
      </c>
      <c r="J1819" s="95" t="s">
        <v>1884</v>
      </c>
      <c r="K1819" s="95" t="s">
        <v>1885</v>
      </c>
      <c r="L1819" s="96">
        <v>1552406</v>
      </c>
      <c r="M1819" s="95" t="s">
        <v>1886</v>
      </c>
      <c r="N1819" s="95" t="s">
        <v>3107</v>
      </c>
      <c r="O1819" s="95" t="s">
        <v>3107</v>
      </c>
      <c r="P1819" s="95" t="s">
        <v>2763</v>
      </c>
      <c r="Q1819" s="95" t="s">
        <v>2764</v>
      </c>
      <c r="R1819" s="95" t="s">
        <v>3108</v>
      </c>
      <c r="S1819" s="93">
        <v>34789</v>
      </c>
      <c r="T1819" s="93">
        <v>34789</v>
      </c>
      <c r="U1819" s="95" t="s">
        <v>31</v>
      </c>
      <c r="V1819" s="95" t="s">
        <v>3085</v>
      </c>
    </row>
    <row r="1820" spans="1:22" ht="15.75" x14ac:dyDescent="0.3">
      <c r="A1820" s="95" t="s">
        <v>370</v>
      </c>
      <c r="B1820" s="95" t="s">
        <v>2032</v>
      </c>
      <c r="C1820" s="95" t="s">
        <v>1904</v>
      </c>
      <c r="D1820" s="95" t="s">
        <v>1905</v>
      </c>
      <c r="E1820" s="95" t="s">
        <v>2038</v>
      </c>
      <c r="F1820" s="95" t="s">
        <v>2054</v>
      </c>
      <c r="G1820" s="95" t="s">
        <v>31</v>
      </c>
      <c r="H1820" s="95" t="s">
        <v>31</v>
      </c>
      <c r="I1820" s="95" t="s">
        <v>31</v>
      </c>
      <c r="J1820" s="95" t="s">
        <v>1884</v>
      </c>
      <c r="K1820" s="95" t="s">
        <v>1885</v>
      </c>
      <c r="L1820" s="96">
        <v>1552367</v>
      </c>
      <c r="M1820" s="95" t="s">
        <v>1886</v>
      </c>
      <c r="N1820" s="95" t="s">
        <v>3109</v>
      </c>
      <c r="O1820" s="95" t="s">
        <v>3109</v>
      </c>
      <c r="P1820" s="95" t="s">
        <v>2763</v>
      </c>
      <c r="Q1820" s="95" t="s">
        <v>2764</v>
      </c>
      <c r="R1820" s="95" t="s">
        <v>3110</v>
      </c>
      <c r="S1820" s="93">
        <v>34789</v>
      </c>
      <c r="T1820" s="93">
        <v>34789</v>
      </c>
      <c r="U1820" s="95" t="s">
        <v>31</v>
      </c>
      <c r="V1820" s="95" t="s">
        <v>3085</v>
      </c>
    </row>
    <row r="1821" spans="1:22" ht="15.75" x14ac:dyDescent="0.3">
      <c r="A1821" s="95" t="s">
        <v>370</v>
      </c>
      <c r="B1821" s="95" t="s">
        <v>2032</v>
      </c>
      <c r="C1821" s="95" t="s">
        <v>1904</v>
      </c>
      <c r="D1821" s="95" t="s">
        <v>1905</v>
      </c>
      <c r="E1821" s="95" t="s">
        <v>2038</v>
      </c>
      <c r="F1821" s="95" t="s">
        <v>2054</v>
      </c>
      <c r="G1821" s="95" t="s">
        <v>31</v>
      </c>
      <c r="H1821" s="95" t="s">
        <v>31</v>
      </c>
      <c r="I1821" s="95" t="s">
        <v>31</v>
      </c>
      <c r="J1821" s="95" t="s">
        <v>1884</v>
      </c>
      <c r="K1821" s="95" t="s">
        <v>1885</v>
      </c>
      <c r="L1821" s="96">
        <v>271061</v>
      </c>
      <c r="M1821" s="95" t="s">
        <v>1886</v>
      </c>
      <c r="N1821" s="95" t="s">
        <v>3111</v>
      </c>
      <c r="O1821" s="95" t="s">
        <v>3111</v>
      </c>
      <c r="P1821" s="95" t="s">
        <v>2763</v>
      </c>
      <c r="Q1821" s="95" t="s">
        <v>2764</v>
      </c>
      <c r="R1821" s="95" t="s">
        <v>3112</v>
      </c>
      <c r="S1821" s="93">
        <v>35520</v>
      </c>
      <c r="T1821" s="93">
        <v>35520</v>
      </c>
      <c r="U1821" s="95" t="s">
        <v>31</v>
      </c>
      <c r="V1821" s="95" t="s">
        <v>3113</v>
      </c>
    </row>
    <row r="1822" spans="1:22" ht="15.75" x14ac:dyDescent="0.3">
      <c r="A1822" s="95" t="s">
        <v>370</v>
      </c>
      <c r="B1822" s="95" t="s">
        <v>2032</v>
      </c>
      <c r="C1822" s="95" t="s">
        <v>1904</v>
      </c>
      <c r="D1822" s="95" t="s">
        <v>1905</v>
      </c>
      <c r="E1822" s="95" t="s">
        <v>2038</v>
      </c>
      <c r="F1822" s="95" t="s">
        <v>2054</v>
      </c>
      <c r="G1822" s="95" t="s">
        <v>31</v>
      </c>
      <c r="H1822" s="95" t="s">
        <v>31</v>
      </c>
      <c r="I1822" s="95" t="s">
        <v>31</v>
      </c>
      <c r="J1822" s="95" t="s">
        <v>1884</v>
      </c>
      <c r="K1822" s="95" t="s">
        <v>1885</v>
      </c>
      <c r="L1822" s="96">
        <v>271061</v>
      </c>
      <c r="M1822" s="95" t="s">
        <v>1886</v>
      </c>
      <c r="N1822" s="95" t="s">
        <v>3114</v>
      </c>
      <c r="O1822" s="95" t="s">
        <v>3114</v>
      </c>
      <c r="P1822" s="95" t="s">
        <v>2763</v>
      </c>
      <c r="Q1822" s="95" t="s">
        <v>2764</v>
      </c>
      <c r="R1822" s="95" t="s">
        <v>3115</v>
      </c>
      <c r="S1822" s="93">
        <v>35520</v>
      </c>
      <c r="T1822" s="93">
        <v>35520</v>
      </c>
      <c r="U1822" s="95" t="s">
        <v>31</v>
      </c>
      <c r="V1822" s="95" t="s">
        <v>3113</v>
      </c>
    </row>
    <row r="1823" spans="1:22" ht="15.75" x14ac:dyDescent="0.3">
      <c r="A1823" s="95" t="s">
        <v>370</v>
      </c>
      <c r="B1823" s="95" t="s">
        <v>2032</v>
      </c>
      <c r="C1823" s="95" t="s">
        <v>1904</v>
      </c>
      <c r="D1823" s="95" t="s">
        <v>1905</v>
      </c>
      <c r="E1823" s="95" t="s">
        <v>2038</v>
      </c>
      <c r="F1823" s="95" t="s">
        <v>2054</v>
      </c>
      <c r="G1823" s="95" t="s">
        <v>31</v>
      </c>
      <c r="H1823" s="95" t="s">
        <v>31</v>
      </c>
      <c r="I1823" s="95" t="s">
        <v>31</v>
      </c>
      <c r="J1823" s="95" t="s">
        <v>1884</v>
      </c>
      <c r="K1823" s="95" t="s">
        <v>1885</v>
      </c>
      <c r="L1823" s="96">
        <v>271061</v>
      </c>
      <c r="M1823" s="95" t="s">
        <v>1886</v>
      </c>
      <c r="N1823" s="95" t="s">
        <v>3116</v>
      </c>
      <c r="O1823" s="95" t="s">
        <v>3116</v>
      </c>
      <c r="P1823" s="95" t="s">
        <v>2763</v>
      </c>
      <c r="Q1823" s="95" t="s">
        <v>2764</v>
      </c>
      <c r="R1823" s="95" t="s">
        <v>3117</v>
      </c>
      <c r="S1823" s="93">
        <v>35520</v>
      </c>
      <c r="T1823" s="93">
        <v>35520</v>
      </c>
      <c r="U1823" s="95" t="s">
        <v>31</v>
      </c>
      <c r="V1823" s="95" t="s">
        <v>3113</v>
      </c>
    </row>
    <row r="1824" spans="1:22" ht="15.75" x14ac:dyDescent="0.3">
      <c r="A1824" s="95" t="s">
        <v>370</v>
      </c>
      <c r="B1824" s="95" t="s">
        <v>2032</v>
      </c>
      <c r="C1824" s="95" t="s">
        <v>1904</v>
      </c>
      <c r="D1824" s="95" t="s">
        <v>1905</v>
      </c>
      <c r="E1824" s="95" t="s">
        <v>2038</v>
      </c>
      <c r="F1824" s="95" t="s">
        <v>2054</v>
      </c>
      <c r="G1824" s="95" t="s">
        <v>31</v>
      </c>
      <c r="H1824" s="95" t="s">
        <v>31</v>
      </c>
      <c r="I1824" s="95" t="s">
        <v>31</v>
      </c>
      <c r="J1824" s="95" t="s">
        <v>1884</v>
      </c>
      <c r="K1824" s="95" t="s">
        <v>1885</v>
      </c>
      <c r="L1824" s="96">
        <v>271061</v>
      </c>
      <c r="M1824" s="95" t="s">
        <v>1886</v>
      </c>
      <c r="N1824" s="95" t="s">
        <v>3118</v>
      </c>
      <c r="O1824" s="95" t="s">
        <v>3118</v>
      </c>
      <c r="P1824" s="95" t="s">
        <v>2763</v>
      </c>
      <c r="Q1824" s="95" t="s">
        <v>2764</v>
      </c>
      <c r="R1824" s="95" t="s">
        <v>3119</v>
      </c>
      <c r="S1824" s="93">
        <v>35520</v>
      </c>
      <c r="T1824" s="93">
        <v>35520</v>
      </c>
      <c r="U1824" s="95" t="s">
        <v>31</v>
      </c>
      <c r="V1824" s="95" t="s">
        <v>3113</v>
      </c>
    </row>
    <row r="1825" spans="1:22" ht="15.75" x14ac:dyDescent="0.3">
      <c r="A1825" s="95" t="s">
        <v>370</v>
      </c>
      <c r="B1825" s="95" t="s">
        <v>2032</v>
      </c>
      <c r="C1825" s="95" t="s">
        <v>1904</v>
      </c>
      <c r="D1825" s="95" t="s">
        <v>1905</v>
      </c>
      <c r="E1825" s="95" t="s">
        <v>2038</v>
      </c>
      <c r="F1825" s="95" t="s">
        <v>2054</v>
      </c>
      <c r="G1825" s="95" t="s">
        <v>31</v>
      </c>
      <c r="H1825" s="95" t="s">
        <v>31</v>
      </c>
      <c r="I1825" s="95" t="s">
        <v>31</v>
      </c>
      <c r="J1825" s="95" t="s">
        <v>1884</v>
      </c>
      <c r="K1825" s="95" t="s">
        <v>1885</v>
      </c>
      <c r="L1825" s="96">
        <v>271061</v>
      </c>
      <c r="M1825" s="95" t="s">
        <v>1886</v>
      </c>
      <c r="N1825" s="95" t="s">
        <v>3120</v>
      </c>
      <c r="O1825" s="95" t="s">
        <v>3120</v>
      </c>
      <c r="P1825" s="95" t="s">
        <v>2763</v>
      </c>
      <c r="Q1825" s="95" t="s">
        <v>2764</v>
      </c>
      <c r="R1825" s="95" t="s">
        <v>3121</v>
      </c>
      <c r="S1825" s="93">
        <v>35520</v>
      </c>
      <c r="T1825" s="93">
        <v>35520</v>
      </c>
      <c r="U1825" s="95" t="s">
        <v>31</v>
      </c>
      <c r="V1825" s="95" t="s">
        <v>3113</v>
      </c>
    </row>
    <row r="1826" spans="1:22" ht="15.75" x14ac:dyDescent="0.3">
      <c r="A1826" s="95" t="s">
        <v>370</v>
      </c>
      <c r="B1826" s="95" t="s">
        <v>2032</v>
      </c>
      <c r="C1826" s="95" t="s">
        <v>1904</v>
      </c>
      <c r="D1826" s="95" t="s">
        <v>1905</v>
      </c>
      <c r="E1826" s="95" t="s">
        <v>2038</v>
      </c>
      <c r="F1826" s="95" t="s">
        <v>2054</v>
      </c>
      <c r="G1826" s="95" t="s">
        <v>31</v>
      </c>
      <c r="H1826" s="95" t="s">
        <v>31</v>
      </c>
      <c r="I1826" s="95" t="s">
        <v>31</v>
      </c>
      <c r="J1826" s="95" t="s">
        <v>1884</v>
      </c>
      <c r="K1826" s="95" t="s">
        <v>1885</v>
      </c>
      <c r="L1826" s="96">
        <v>271080</v>
      </c>
      <c r="M1826" s="95" t="s">
        <v>1886</v>
      </c>
      <c r="N1826" s="95" t="s">
        <v>3122</v>
      </c>
      <c r="O1826" s="95" t="s">
        <v>3122</v>
      </c>
      <c r="P1826" s="95" t="s">
        <v>2763</v>
      </c>
      <c r="Q1826" s="95" t="s">
        <v>2764</v>
      </c>
      <c r="R1826" s="95" t="s">
        <v>3123</v>
      </c>
      <c r="S1826" s="93">
        <v>35520</v>
      </c>
      <c r="T1826" s="93">
        <v>35520</v>
      </c>
      <c r="U1826" s="95" t="s">
        <v>31</v>
      </c>
      <c r="V1826" s="95" t="s">
        <v>3113</v>
      </c>
    </row>
    <row r="1827" spans="1:22" ht="15.75" x14ac:dyDescent="0.3">
      <c r="A1827" s="95" t="s">
        <v>370</v>
      </c>
      <c r="B1827" s="95" t="s">
        <v>2032</v>
      </c>
      <c r="C1827" s="95" t="s">
        <v>1904</v>
      </c>
      <c r="D1827" s="95" t="s">
        <v>1905</v>
      </c>
      <c r="E1827" s="95" t="s">
        <v>2038</v>
      </c>
      <c r="F1827" s="95" t="s">
        <v>2054</v>
      </c>
      <c r="G1827" s="95" t="s">
        <v>31</v>
      </c>
      <c r="H1827" s="95" t="s">
        <v>31</v>
      </c>
      <c r="I1827" s="95" t="s">
        <v>31</v>
      </c>
      <c r="J1827" s="95" t="s">
        <v>1884</v>
      </c>
      <c r="K1827" s="95" t="s">
        <v>1885</v>
      </c>
      <c r="L1827" s="96">
        <v>100863</v>
      </c>
      <c r="M1827" s="95" t="s">
        <v>1886</v>
      </c>
      <c r="N1827" s="95" t="s">
        <v>3124</v>
      </c>
      <c r="O1827" s="95" t="s">
        <v>3124</v>
      </c>
      <c r="P1827" s="95" t="s">
        <v>2763</v>
      </c>
      <c r="Q1827" s="95" t="s">
        <v>2764</v>
      </c>
      <c r="R1827" s="95" t="s">
        <v>3125</v>
      </c>
      <c r="S1827" s="93">
        <v>35155</v>
      </c>
      <c r="T1827" s="93">
        <v>35155</v>
      </c>
      <c r="U1827" s="95" t="s">
        <v>31</v>
      </c>
      <c r="V1827" s="95" t="s">
        <v>3070</v>
      </c>
    </row>
    <row r="1828" spans="1:22" ht="15.75" x14ac:dyDescent="0.3">
      <c r="A1828" s="95" t="s">
        <v>370</v>
      </c>
      <c r="B1828" s="95" t="s">
        <v>2032</v>
      </c>
      <c r="C1828" s="95" t="s">
        <v>1904</v>
      </c>
      <c r="D1828" s="95" t="s">
        <v>1905</v>
      </c>
      <c r="E1828" s="95" t="s">
        <v>2038</v>
      </c>
      <c r="F1828" s="95" t="s">
        <v>2054</v>
      </c>
      <c r="G1828" s="95" t="s">
        <v>31</v>
      </c>
      <c r="H1828" s="95" t="s">
        <v>31</v>
      </c>
      <c r="I1828" s="95" t="s">
        <v>31</v>
      </c>
      <c r="J1828" s="95" t="s">
        <v>1884</v>
      </c>
      <c r="K1828" s="95" t="s">
        <v>1885</v>
      </c>
      <c r="L1828" s="96">
        <v>88269</v>
      </c>
      <c r="M1828" s="95" t="s">
        <v>1886</v>
      </c>
      <c r="N1828" s="95" t="s">
        <v>3126</v>
      </c>
      <c r="O1828" s="95" t="s">
        <v>3126</v>
      </c>
      <c r="P1828" s="95" t="s">
        <v>2763</v>
      </c>
      <c r="Q1828" s="95" t="s">
        <v>2764</v>
      </c>
      <c r="R1828" s="95" t="s">
        <v>3127</v>
      </c>
      <c r="S1828" s="93">
        <v>35155</v>
      </c>
      <c r="T1828" s="93">
        <v>35155</v>
      </c>
      <c r="U1828" s="95" t="s">
        <v>31</v>
      </c>
      <c r="V1828" s="95" t="s">
        <v>3070</v>
      </c>
    </row>
    <row r="1829" spans="1:22" ht="15.75" x14ac:dyDescent="0.3">
      <c r="A1829" s="95" t="s">
        <v>370</v>
      </c>
      <c r="B1829" s="95" t="s">
        <v>2032</v>
      </c>
      <c r="C1829" s="95" t="s">
        <v>1904</v>
      </c>
      <c r="D1829" s="95" t="s">
        <v>1905</v>
      </c>
      <c r="E1829" s="95" t="s">
        <v>2038</v>
      </c>
      <c r="F1829" s="95" t="s">
        <v>2054</v>
      </c>
      <c r="G1829" s="95" t="s">
        <v>31</v>
      </c>
      <c r="H1829" s="95" t="s">
        <v>31</v>
      </c>
      <c r="I1829" s="95" t="s">
        <v>31</v>
      </c>
      <c r="J1829" s="95" t="s">
        <v>1884</v>
      </c>
      <c r="K1829" s="95" t="s">
        <v>1885</v>
      </c>
      <c r="L1829" s="96">
        <v>547379.31999999995</v>
      </c>
      <c r="M1829" s="95" t="s">
        <v>1886</v>
      </c>
      <c r="N1829" s="95" t="s">
        <v>3128</v>
      </c>
      <c r="O1829" s="95" t="s">
        <v>31</v>
      </c>
      <c r="P1829" s="95" t="s">
        <v>2467</v>
      </c>
      <c r="Q1829" s="95" t="s">
        <v>2468</v>
      </c>
      <c r="R1829" s="95" t="s">
        <v>3129</v>
      </c>
      <c r="S1829" s="93">
        <v>38260</v>
      </c>
      <c r="T1829" s="93">
        <v>38260</v>
      </c>
      <c r="U1829" s="95" t="s">
        <v>3130</v>
      </c>
      <c r="V1829" s="95" t="s">
        <v>31</v>
      </c>
    </row>
    <row r="1830" spans="1:22" ht="15.75" x14ac:dyDescent="0.3">
      <c r="A1830" s="95" t="s">
        <v>370</v>
      </c>
      <c r="B1830" s="95" t="s">
        <v>2032</v>
      </c>
      <c r="C1830" s="95" t="s">
        <v>1904</v>
      </c>
      <c r="D1830" s="95" t="s">
        <v>1905</v>
      </c>
      <c r="E1830" s="95" t="s">
        <v>2038</v>
      </c>
      <c r="F1830" s="95" t="s">
        <v>2054</v>
      </c>
      <c r="G1830" s="95" t="s">
        <v>31</v>
      </c>
      <c r="H1830" s="95" t="s">
        <v>31</v>
      </c>
      <c r="I1830" s="95" t="s">
        <v>31</v>
      </c>
      <c r="J1830" s="95" t="s">
        <v>1884</v>
      </c>
      <c r="K1830" s="95" t="s">
        <v>1885</v>
      </c>
      <c r="L1830" s="96">
        <v>6073.37</v>
      </c>
      <c r="M1830" s="95" t="s">
        <v>1886</v>
      </c>
      <c r="N1830" s="95" t="s">
        <v>3128</v>
      </c>
      <c r="O1830" s="95" t="s">
        <v>31</v>
      </c>
      <c r="P1830" s="95" t="s">
        <v>2467</v>
      </c>
      <c r="Q1830" s="95" t="s">
        <v>2468</v>
      </c>
      <c r="R1830" s="95" t="s">
        <v>3129</v>
      </c>
      <c r="S1830" s="93">
        <v>38291</v>
      </c>
      <c r="T1830" s="93">
        <v>38291</v>
      </c>
      <c r="U1830" s="95" t="s">
        <v>3130</v>
      </c>
      <c r="V1830" s="95" t="s">
        <v>31</v>
      </c>
    </row>
    <row r="1831" spans="1:22" ht="15.75" x14ac:dyDescent="0.3">
      <c r="A1831" s="95" t="s">
        <v>370</v>
      </c>
      <c r="B1831" s="95" t="s">
        <v>2032</v>
      </c>
      <c r="C1831" s="95" t="s">
        <v>1904</v>
      </c>
      <c r="D1831" s="95" t="s">
        <v>1905</v>
      </c>
      <c r="E1831" s="95" t="s">
        <v>2038</v>
      </c>
      <c r="F1831" s="95" t="s">
        <v>2054</v>
      </c>
      <c r="G1831" s="95" t="s">
        <v>31</v>
      </c>
      <c r="H1831" s="95" t="s">
        <v>31</v>
      </c>
      <c r="I1831" s="95" t="s">
        <v>31</v>
      </c>
      <c r="J1831" s="95" t="s">
        <v>1884</v>
      </c>
      <c r="K1831" s="95" t="s">
        <v>1885</v>
      </c>
      <c r="L1831" s="96">
        <v>14.78</v>
      </c>
      <c r="M1831" s="95" t="s">
        <v>1886</v>
      </c>
      <c r="N1831" s="95" t="s">
        <v>3128</v>
      </c>
      <c r="O1831" s="95" t="s">
        <v>31</v>
      </c>
      <c r="P1831" s="95" t="s">
        <v>2467</v>
      </c>
      <c r="Q1831" s="95" t="s">
        <v>2468</v>
      </c>
      <c r="R1831" s="95" t="s">
        <v>3129</v>
      </c>
      <c r="S1831" s="93">
        <v>38321</v>
      </c>
      <c r="T1831" s="93">
        <v>38321</v>
      </c>
      <c r="U1831" s="95" t="s">
        <v>3130</v>
      </c>
      <c r="V1831" s="95" t="s">
        <v>31</v>
      </c>
    </row>
    <row r="1832" spans="1:22" ht="15.75" x14ac:dyDescent="0.3">
      <c r="A1832" s="95" t="s">
        <v>370</v>
      </c>
      <c r="B1832" s="95" t="s">
        <v>2032</v>
      </c>
      <c r="C1832" s="95" t="s">
        <v>1904</v>
      </c>
      <c r="D1832" s="95" t="s">
        <v>1905</v>
      </c>
      <c r="E1832" s="95" t="s">
        <v>2038</v>
      </c>
      <c r="F1832" s="95" t="s">
        <v>2054</v>
      </c>
      <c r="G1832" s="95" t="s">
        <v>31</v>
      </c>
      <c r="H1832" s="95" t="s">
        <v>31</v>
      </c>
      <c r="I1832" s="95" t="s">
        <v>31</v>
      </c>
      <c r="J1832" s="95" t="s">
        <v>1884</v>
      </c>
      <c r="K1832" s="95" t="s">
        <v>1885</v>
      </c>
      <c r="L1832" s="96">
        <v>-34.020000000000003</v>
      </c>
      <c r="M1832" s="95" t="s">
        <v>1886</v>
      </c>
      <c r="N1832" s="95" t="s">
        <v>3128</v>
      </c>
      <c r="O1832" s="95" t="s">
        <v>31</v>
      </c>
      <c r="P1832" s="95" t="s">
        <v>2467</v>
      </c>
      <c r="Q1832" s="95" t="s">
        <v>2468</v>
      </c>
      <c r="R1832" s="95" t="s">
        <v>3129</v>
      </c>
      <c r="S1832" s="93">
        <v>38352</v>
      </c>
      <c r="T1832" s="93">
        <v>38352</v>
      </c>
      <c r="U1832" s="95" t="s">
        <v>3130</v>
      </c>
      <c r="V1832" s="95" t="s">
        <v>31</v>
      </c>
    </row>
    <row r="1833" spans="1:22" ht="15.75" x14ac:dyDescent="0.3">
      <c r="A1833" s="95" t="s">
        <v>370</v>
      </c>
      <c r="B1833" s="95" t="s">
        <v>2032</v>
      </c>
      <c r="C1833" s="95" t="s">
        <v>1904</v>
      </c>
      <c r="D1833" s="95" t="s">
        <v>1905</v>
      </c>
      <c r="E1833" s="95" t="s">
        <v>2038</v>
      </c>
      <c r="F1833" s="95" t="s">
        <v>2054</v>
      </c>
      <c r="G1833" s="95" t="s">
        <v>31</v>
      </c>
      <c r="H1833" s="95" t="s">
        <v>31</v>
      </c>
      <c r="I1833" s="95" t="s">
        <v>31</v>
      </c>
      <c r="J1833" s="95" t="s">
        <v>1884</v>
      </c>
      <c r="K1833" s="95" t="s">
        <v>1885</v>
      </c>
      <c r="L1833" s="96">
        <v>-374.36</v>
      </c>
      <c r="M1833" s="95" t="s">
        <v>1886</v>
      </c>
      <c r="N1833" s="95" t="s">
        <v>3128</v>
      </c>
      <c r="O1833" s="95" t="s">
        <v>31</v>
      </c>
      <c r="P1833" s="95" t="s">
        <v>2467</v>
      </c>
      <c r="Q1833" s="95" t="s">
        <v>2468</v>
      </c>
      <c r="R1833" s="95" t="s">
        <v>3129</v>
      </c>
      <c r="S1833" s="93">
        <v>38442</v>
      </c>
      <c r="T1833" s="93">
        <v>38442</v>
      </c>
      <c r="U1833" s="95" t="s">
        <v>3130</v>
      </c>
      <c r="V1833" s="95" t="s">
        <v>31</v>
      </c>
    </row>
    <row r="1834" spans="1:22" ht="15.75" x14ac:dyDescent="0.3">
      <c r="A1834" s="95" t="s">
        <v>370</v>
      </c>
      <c r="B1834" s="95" t="s">
        <v>2032</v>
      </c>
      <c r="C1834" s="95" t="s">
        <v>1904</v>
      </c>
      <c r="D1834" s="95" t="s">
        <v>1905</v>
      </c>
      <c r="E1834" s="95" t="s">
        <v>2038</v>
      </c>
      <c r="F1834" s="95" t="s">
        <v>2054</v>
      </c>
      <c r="G1834" s="95" t="s">
        <v>31</v>
      </c>
      <c r="H1834" s="95" t="s">
        <v>31</v>
      </c>
      <c r="I1834" s="95" t="s">
        <v>31</v>
      </c>
      <c r="J1834" s="95" t="s">
        <v>1884</v>
      </c>
      <c r="K1834" s="95" t="s">
        <v>1885</v>
      </c>
      <c r="L1834" s="96">
        <v>-8.0109999999999992</v>
      </c>
      <c r="M1834" s="95" t="s">
        <v>1886</v>
      </c>
      <c r="N1834" s="95" t="s">
        <v>3128</v>
      </c>
      <c r="O1834" s="95" t="s">
        <v>31</v>
      </c>
      <c r="P1834" s="95" t="s">
        <v>2467</v>
      </c>
      <c r="Q1834" s="95" t="s">
        <v>2468</v>
      </c>
      <c r="R1834" s="95" t="s">
        <v>3129</v>
      </c>
      <c r="S1834" s="93">
        <v>38533</v>
      </c>
      <c r="T1834" s="93">
        <v>38533</v>
      </c>
      <c r="U1834" s="95" t="s">
        <v>3130</v>
      </c>
      <c r="V1834" s="95" t="s">
        <v>31</v>
      </c>
    </row>
    <row r="1835" spans="1:22" ht="15.75" x14ac:dyDescent="0.3">
      <c r="A1835" s="95" t="s">
        <v>370</v>
      </c>
      <c r="B1835" s="95" t="s">
        <v>2032</v>
      </c>
      <c r="C1835" s="95" t="s">
        <v>1904</v>
      </c>
      <c r="D1835" s="95" t="s">
        <v>1905</v>
      </c>
      <c r="E1835" s="95" t="s">
        <v>2038</v>
      </c>
      <c r="F1835" s="95" t="s">
        <v>2054</v>
      </c>
      <c r="G1835" s="95" t="s">
        <v>31</v>
      </c>
      <c r="H1835" s="95" t="s">
        <v>31</v>
      </c>
      <c r="I1835" s="95" t="s">
        <v>31</v>
      </c>
      <c r="J1835" s="95" t="s">
        <v>1884</v>
      </c>
      <c r="K1835" s="95" t="s">
        <v>1885</v>
      </c>
      <c r="L1835" s="96">
        <v>547379.31999999995</v>
      </c>
      <c r="M1835" s="95" t="s">
        <v>1886</v>
      </c>
      <c r="N1835" s="95" t="s">
        <v>3131</v>
      </c>
      <c r="O1835" s="95" t="s">
        <v>31</v>
      </c>
      <c r="P1835" s="95" t="s">
        <v>2467</v>
      </c>
      <c r="Q1835" s="95" t="s">
        <v>2468</v>
      </c>
      <c r="R1835" s="95" t="s">
        <v>3132</v>
      </c>
      <c r="S1835" s="93">
        <v>38260</v>
      </c>
      <c r="T1835" s="93">
        <v>38260</v>
      </c>
      <c r="U1835" s="95" t="s">
        <v>3130</v>
      </c>
      <c r="V1835" s="95" t="s">
        <v>31</v>
      </c>
    </row>
    <row r="1836" spans="1:22" ht="15.75" x14ac:dyDescent="0.3">
      <c r="A1836" s="95" t="s">
        <v>370</v>
      </c>
      <c r="B1836" s="95" t="s">
        <v>2032</v>
      </c>
      <c r="C1836" s="95" t="s">
        <v>1904</v>
      </c>
      <c r="D1836" s="95" t="s">
        <v>1905</v>
      </c>
      <c r="E1836" s="95" t="s">
        <v>2038</v>
      </c>
      <c r="F1836" s="95" t="s">
        <v>2054</v>
      </c>
      <c r="G1836" s="95" t="s">
        <v>31</v>
      </c>
      <c r="H1836" s="95" t="s">
        <v>31</v>
      </c>
      <c r="I1836" s="95" t="s">
        <v>31</v>
      </c>
      <c r="J1836" s="95" t="s">
        <v>1884</v>
      </c>
      <c r="K1836" s="95" t="s">
        <v>1885</v>
      </c>
      <c r="L1836" s="96">
        <v>6073.37</v>
      </c>
      <c r="M1836" s="95" t="s">
        <v>1886</v>
      </c>
      <c r="N1836" s="95" t="s">
        <v>3131</v>
      </c>
      <c r="O1836" s="95" t="s">
        <v>31</v>
      </c>
      <c r="P1836" s="95" t="s">
        <v>2467</v>
      </c>
      <c r="Q1836" s="95" t="s">
        <v>2468</v>
      </c>
      <c r="R1836" s="95" t="s">
        <v>3132</v>
      </c>
      <c r="S1836" s="93">
        <v>38291</v>
      </c>
      <c r="T1836" s="93">
        <v>38291</v>
      </c>
      <c r="U1836" s="95" t="s">
        <v>3130</v>
      </c>
      <c r="V1836" s="95" t="s">
        <v>31</v>
      </c>
    </row>
    <row r="1837" spans="1:22" ht="15.75" x14ac:dyDescent="0.3">
      <c r="A1837" s="95" t="s">
        <v>370</v>
      </c>
      <c r="B1837" s="95" t="s">
        <v>2032</v>
      </c>
      <c r="C1837" s="95" t="s">
        <v>1904</v>
      </c>
      <c r="D1837" s="95" t="s">
        <v>1905</v>
      </c>
      <c r="E1837" s="95" t="s">
        <v>2038</v>
      </c>
      <c r="F1837" s="95" t="s">
        <v>2054</v>
      </c>
      <c r="G1837" s="95" t="s">
        <v>31</v>
      </c>
      <c r="H1837" s="95" t="s">
        <v>31</v>
      </c>
      <c r="I1837" s="95" t="s">
        <v>31</v>
      </c>
      <c r="J1837" s="95" t="s">
        <v>1884</v>
      </c>
      <c r="K1837" s="95" t="s">
        <v>1885</v>
      </c>
      <c r="L1837" s="96">
        <v>14.78</v>
      </c>
      <c r="M1837" s="95" t="s">
        <v>1886</v>
      </c>
      <c r="N1837" s="95" t="s">
        <v>3131</v>
      </c>
      <c r="O1837" s="95" t="s">
        <v>31</v>
      </c>
      <c r="P1837" s="95" t="s">
        <v>2467</v>
      </c>
      <c r="Q1837" s="95" t="s">
        <v>2468</v>
      </c>
      <c r="R1837" s="95" t="s">
        <v>3132</v>
      </c>
      <c r="S1837" s="93">
        <v>38321</v>
      </c>
      <c r="T1837" s="93">
        <v>38321</v>
      </c>
      <c r="U1837" s="95" t="s">
        <v>3130</v>
      </c>
      <c r="V1837" s="95" t="s">
        <v>31</v>
      </c>
    </row>
    <row r="1838" spans="1:22" ht="15.75" x14ac:dyDescent="0.3">
      <c r="A1838" s="95" t="s">
        <v>370</v>
      </c>
      <c r="B1838" s="95" t="s">
        <v>2032</v>
      </c>
      <c r="C1838" s="95" t="s">
        <v>1904</v>
      </c>
      <c r="D1838" s="95" t="s">
        <v>1905</v>
      </c>
      <c r="E1838" s="95" t="s">
        <v>2038</v>
      </c>
      <c r="F1838" s="95" t="s">
        <v>2054</v>
      </c>
      <c r="G1838" s="95" t="s">
        <v>31</v>
      </c>
      <c r="H1838" s="95" t="s">
        <v>31</v>
      </c>
      <c r="I1838" s="95" t="s">
        <v>31</v>
      </c>
      <c r="J1838" s="95" t="s">
        <v>1884</v>
      </c>
      <c r="K1838" s="95" t="s">
        <v>1885</v>
      </c>
      <c r="L1838" s="96">
        <v>-34.020000000000003</v>
      </c>
      <c r="M1838" s="95" t="s">
        <v>1886</v>
      </c>
      <c r="N1838" s="95" t="s">
        <v>3131</v>
      </c>
      <c r="O1838" s="95" t="s">
        <v>31</v>
      </c>
      <c r="P1838" s="95" t="s">
        <v>2467</v>
      </c>
      <c r="Q1838" s="95" t="s">
        <v>2468</v>
      </c>
      <c r="R1838" s="95" t="s">
        <v>3132</v>
      </c>
      <c r="S1838" s="93">
        <v>38352</v>
      </c>
      <c r="T1838" s="93">
        <v>38352</v>
      </c>
      <c r="U1838" s="95" t="s">
        <v>3130</v>
      </c>
      <c r="V1838" s="95" t="s">
        <v>31</v>
      </c>
    </row>
    <row r="1839" spans="1:22" ht="15.75" x14ac:dyDescent="0.3">
      <c r="A1839" s="95" t="s">
        <v>370</v>
      </c>
      <c r="B1839" s="95" t="s">
        <v>2032</v>
      </c>
      <c r="C1839" s="95" t="s">
        <v>1904</v>
      </c>
      <c r="D1839" s="95" t="s">
        <v>1905</v>
      </c>
      <c r="E1839" s="95" t="s">
        <v>2038</v>
      </c>
      <c r="F1839" s="95" t="s">
        <v>2054</v>
      </c>
      <c r="G1839" s="95" t="s">
        <v>31</v>
      </c>
      <c r="H1839" s="95" t="s">
        <v>31</v>
      </c>
      <c r="I1839" s="95" t="s">
        <v>31</v>
      </c>
      <c r="J1839" s="95" t="s">
        <v>1884</v>
      </c>
      <c r="K1839" s="95" t="s">
        <v>1885</v>
      </c>
      <c r="L1839" s="96">
        <v>-374.36</v>
      </c>
      <c r="M1839" s="95" t="s">
        <v>1886</v>
      </c>
      <c r="N1839" s="95" t="s">
        <v>3131</v>
      </c>
      <c r="O1839" s="95" t="s">
        <v>31</v>
      </c>
      <c r="P1839" s="95" t="s">
        <v>2467</v>
      </c>
      <c r="Q1839" s="95" t="s">
        <v>2468</v>
      </c>
      <c r="R1839" s="95" t="s">
        <v>3132</v>
      </c>
      <c r="S1839" s="93">
        <v>38442</v>
      </c>
      <c r="T1839" s="93">
        <v>38442</v>
      </c>
      <c r="U1839" s="95" t="s">
        <v>3130</v>
      </c>
      <c r="V1839" s="95" t="s">
        <v>31</v>
      </c>
    </row>
    <row r="1840" spans="1:22" ht="15.75" x14ac:dyDescent="0.3">
      <c r="A1840" s="95" t="s">
        <v>370</v>
      </c>
      <c r="B1840" s="95" t="s">
        <v>2032</v>
      </c>
      <c r="C1840" s="95" t="s">
        <v>1904</v>
      </c>
      <c r="D1840" s="95" t="s">
        <v>1905</v>
      </c>
      <c r="E1840" s="95" t="s">
        <v>2038</v>
      </c>
      <c r="F1840" s="95" t="s">
        <v>2054</v>
      </c>
      <c r="G1840" s="95" t="s">
        <v>31</v>
      </c>
      <c r="H1840" s="95" t="s">
        <v>31</v>
      </c>
      <c r="I1840" s="95" t="s">
        <v>31</v>
      </c>
      <c r="J1840" s="95" t="s">
        <v>1884</v>
      </c>
      <c r="K1840" s="95" t="s">
        <v>1885</v>
      </c>
      <c r="L1840" s="96">
        <v>-8.0109999999999992</v>
      </c>
      <c r="M1840" s="95" t="s">
        <v>1886</v>
      </c>
      <c r="N1840" s="95" t="s">
        <v>3131</v>
      </c>
      <c r="O1840" s="95" t="s">
        <v>31</v>
      </c>
      <c r="P1840" s="95" t="s">
        <v>2467</v>
      </c>
      <c r="Q1840" s="95" t="s">
        <v>2468</v>
      </c>
      <c r="R1840" s="95" t="s">
        <v>3132</v>
      </c>
      <c r="S1840" s="93">
        <v>38533</v>
      </c>
      <c r="T1840" s="93">
        <v>38533</v>
      </c>
      <c r="U1840" s="95" t="s">
        <v>3130</v>
      </c>
      <c r="V1840" s="95" t="s">
        <v>31</v>
      </c>
    </row>
    <row r="1841" spans="1:22" ht="15.75" x14ac:dyDescent="0.3">
      <c r="A1841" s="95" t="s">
        <v>370</v>
      </c>
      <c r="B1841" s="95" t="s">
        <v>2032</v>
      </c>
      <c r="C1841" s="95" t="s">
        <v>1904</v>
      </c>
      <c r="D1841" s="95" t="s">
        <v>1905</v>
      </c>
      <c r="E1841" s="95" t="s">
        <v>2038</v>
      </c>
      <c r="F1841" s="95" t="s">
        <v>2054</v>
      </c>
      <c r="G1841" s="95" t="s">
        <v>31</v>
      </c>
      <c r="H1841" s="95" t="s">
        <v>31</v>
      </c>
      <c r="I1841" s="95" t="s">
        <v>31</v>
      </c>
      <c r="J1841" s="95" t="s">
        <v>1884</v>
      </c>
      <c r="K1841" s="95" t="s">
        <v>1885</v>
      </c>
      <c r="L1841" s="96">
        <v>547330.69999999995</v>
      </c>
      <c r="M1841" s="95" t="s">
        <v>1886</v>
      </c>
      <c r="N1841" s="95" t="s">
        <v>3133</v>
      </c>
      <c r="O1841" s="95" t="s">
        <v>31</v>
      </c>
      <c r="P1841" s="95" t="s">
        <v>2467</v>
      </c>
      <c r="Q1841" s="95" t="s">
        <v>2468</v>
      </c>
      <c r="R1841" s="95" t="s">
        <v>3134</v>
      </c>
      <c r="S1841" s="93">
        <v>38260</v>
      </c>
      <c r="T1841" s="93">
        <v>38260</v>
      </c>
      <c r="U1841" s="95" t="s">
        <v>3130</v>
      </c>
      <c r="V1841" s="95" t="s">
        <v>31</v>
      </c>
    </row>
    <row r="1842" spans="1:22" ht="15.75" x14ac:dyDescent="0.3">
      <c r="A1842" s="95" t="s">
        <v>370</v>
      </c>
      <c r="B1842" s="95" t="s">
        <v>2032</v>
      </c>
      <c r="C1842" s="95" t="s">
        <v>1904</v>
      </c>
      <c r="D1842" s="95" t="s">
        <v>1905</v>
      </c>
      <c r="E1842" s="95" t="s">
        <v>2038</v>
      </c>
      <c r="F1842" s="95" t="s">
        <v>2054</v>
      </c>
      <c r="G1842" s="95" t="s">
        <v>31</v>
      </c>
      <c r="H1842" s="95" t="s">
        <v>31</v>
      </c>
      <c r="I1842" s="95" t="s">
        <v>31</v>
      </c>
      <c r="J1842" s="95" t="s">
        <v>1884</v>
      </c>
      <c r="K1842" s="95" t="s">
        <v>1885</v>
      </c>
      <c r="L1842" s="96">
        <v>6072.84</v>
      </c>
      <c r="M1842" s="95" t="s">
        <v>1886</v>
      </c>
      <c r="N1842" s="95" t="s">
        <v>3133</v>
      </c>
      <c r="O1842" s="95" t="s">
        <v>31</v>
      </c>
      <c r="P1842" s="95" t="s">
        <v>2467</v>
      </c>
      <c r="Q1842" s="95" t="s">
        <v>2468</v>
      </c>
      <c r="R1842" s="95" t="s">
        <v>3134</v>
      </c>
      <c r="S1842" s="93">
        <v>38291</v>
      </c>
      <c r="T1842" s="93">
        <v>38291</v>
      </c>
      <c r="U1842" s="95" t="s">
        <v>3130</v>
      </c>
      <c r="V1842" s="95" t="s">
        <v>31</v>
      </c>
    </row>
    <row r="1843" spans="1:22" ht="15.75" x14ac:dyDescent="0.3">
      <c r="A1843" s="95" t="s">
        <v>370</v>
      </c>
      <c r="B1843" s="95" t="s">
        <v>2032</v>
      </c>
      <c r="C1843" s="95" t="s">
        <v>1904</v>
      </c>
      <c r="D1843" s="95" t="s">
        <v>1905</v>
      </c>
      <c r="E1843" s="95" t="s">
        <v>2038</v>
      </c>
      <c r="F1843" s="95" t="s">
        <v>2054</v>
      </c>
      <c r="G1843" s="95" t="s">
        <v>31</v>
      </c>
      <c r="H1843" s="95" t="s">
        <v>31</v>
      </c>
      <c r="I1843" s="95" t="s">
        <v>31</v>
      </c>
      <c r="J1843" s="95" t="s">
        <v>1884</v>
      </c>
      <c r="K1843" s="95" t="s">
        <v>1885</v>
      </c>
      <c r="L1843" s="96">
        <v>14.78</v>
      </c>
      <c r="M1843" s="95" t="s">
        <v>1886</v>
      </c>
      <c r="N1843" s="95" t="s">
        <v>3133</v>
      </c>
      <c r="O1843" s="95" t="s">
        <v>31</v>
      </c>
      <c r="P1843" s="95" t="s">
        <v>2467</v>
      </c>
      <c r="Q1843" s="95" t="s">
        <v>2468</v>
      </c>
      <c r="R1843" s="95" t="s">
        <v>3134</v>
      </c>
      <c r="S1843" s="93">
        <v>38321</v>
      </c>
      <c r="T1843" s="93">
        <v>38321</v>
      </c>
      <c r="U1843" s="95" t="s">
        <v>3130</v>
      </c>
      <c r="V1843" s="95" t="s">
        <v>31</v>
      </c>
    </row>
    <row r="1844" spans="1:22" ht="15.75" x14ac:dyDescent="0.3">
      <c r="A1844" s="95" t="s">
        <v>370</v>
      </c>
      <c r="B1844" s="95" t="s">
        <v>2032</v>
      </c>
      <c r="C1844" s="95" t="s">
        <v>1904</v>
      </c>
      <c r="D1844" s="95" t="s">
        <v>1905</v>
      </c>
      <c r="E1844" s="95" t="s">
        <v>2038</v>
      </c>
      <c r="F1844" s="95" t="s">
        <v>2054</v>
      </c>
      <c r="G1844" s="95" t="s">
        <v>31</v>
      </c>
      <c r="H1844" s="95" t="s">
        <v>31</v>
      </c>
      <c r="I1844" s="95" t="s">
        <v>31</v>
      </c>
      <c r="J1844" s="95" t="s">
        <v>1884</v>
      </c>
      <c r="K1844" s="95" t="s">
        <v>1885</v>
      </c>
      <c r="L1844" s="96">
        <v>-34</v>
      </c>
      <c r="M1844" s="95" t="s">
        <v>1886</v>
      </c>
      <c r="N1844" s="95" t="s">
        <v>3133</v>
      </c>
      <c r="O1844" s="95" t="s">
        <v>31</v>
      </c>
      <c r="P1844" s="95" t="s">
        <v>2467</v>
      </c>
      <c r="Q1844" s="95" t="s">
        <v>2468</v>
      </c>
      <c r="R1844" s="95" t="s">
        <v>3134</v>
      </c>
      <c r="S1844" s="93">
        <v>38352</v>
      </c>
      <c r="T1844" s="93">
        <v>38352</v>
      </c>
      <c r="U1844" s="95" t="s">
        <v>3130</v>
      </c>
      <c r="V1844" s="95" t="s">
        <v>31</v>
      </c>
    </row>
    <row r="1845" spans="1:22" ht="15.75" x14ac:dyDescent="0.3">
      <c r="A1845" s="95" t="s">
        <v>370</v>
      </c>
      <c r="B1845" s="95" t="s">
        <v>2032</v>
      </c>
      <c r="C1845" s="95" t="s">
        <v>1904</v>
      </c>
      <c r="D1845" s="95" t="s">
        <v>1905</v>
      </c>
      <c r="E1845" s="95" t="s">
        <v>2038</v>
      </c>
      <c r="F1845" s="95" t="s">
        <v>2054</v>
      </c>
      <c r="G1845" s="95" t="s">
        <v>31</v>
      </c>
      <c r="H1845" s="95" t="s">
        <v>31</v>
      </c>
      <c r="I1845" s="95" t="s">
        <v>31</v>
      </c>
      <c r="J1845" s="95" t="s">
        <v>1884</v>
      </c>
      <c r="K1845" s="95" t="s">
        <v>1885</v>
      </c>
      <c r="L1845" s="96">
        <v>-374.34</v>
      </c>
      <c r="M1845" s="95" t="s">
        <v>1886</v>
      </c>
      <c r="N1845" s="95" t="s">
        <v>3133</v>
      </c>
      <c r="O1845" s="95" t="s">
        <v>31</v>
      </c>
      <c r="P1845" s="95" t="s">
        <v>2467</v>
      </c>
      <c r="Q1845" s="95" t="s">
        <v>2468</v>
      </c>
      <c r="R1845" s="95" t="s">
        <v>3134</v>
      </c>
      <c r="S1845" s="93">
        <v>38442</v>
      </c>
      <c r="T1845" s="93">
        <v>38442</v>
      </c>
      <c r="U1845" s="95" t="s">
        <v>3130</v>
      </c>
      <c r="V1845" s="95" t="s">
        <v>31</v>
      </c>
    </row>
    <row r="1846" spans="1:22" ht="15.75" x14ac:dyDescent="0.3">
      <c r="A1846" s="95" t="s">
        <v>370</v>
      </c>
      <c r="B1846" s="95" t="s">
        <v>2032</v>
      </c>
      <c r="C1846" s="95" t="s">
        <v>1904</v>
      </c>
      <c r="D1846" s="95" t="s">
        <v>1905</v>
      </c>
      <c r="E1846" s="95" t="s">
        <v>2038</v>
      </c>
      <c r="F1846" s="95" t="s">
        <v>2054</v>
      </c>
      <c r="G1846" s="95" t="s">
        <v>31</v>
      </c>
      <c r="H1846" s="95" t="s">
        <v>31</v>
      </c>
      <c r="I1846" s="95" t="s">
        <v>31</v>
      </c>
      <c r="J1846" s="95" t="s">
        <v>1884</v>
      </c>
      <c r="K1846" s="95" t="s">
        <v>1885</v>
      </c>
      <c r="L1846" s="96">
        <v>-8.0109999999999992</v>
      </c>
      <c r="M1846" s="95" t="s">
        <v>1886</v>
      </c>
      <c r="N1846" s="95" t="s">
        <v>3133</v>
      </c>
      <c r="O1846" s="95" t="s">
        <v>31</v>
      </c>
      <c r="P1846" s="95" t="s">
        <v>2467</v>
      </c>
      <c r="Q1846" s="95" t="s">
        <v>2468</v>
      </c>
      <c r="R1846" s="95" t="s">
        <v>3134</v>
      </c>
      <c r="S1846" s="93">
        <v>38533</v>
      </c>
      <c r="T1846" s="93">
        <v>38533</v>
      </c>
      <c r="U1846" s="95" t="s">
        <v>3130</v>
      </c>
      <c r="V1846" s="95" t="s">
        <v>31</v>
      </c>
    </row>
    <row r="1847" spans="1:22" ht="15.75" x14ac:dyDescent="0.3">
      <c r="A1847" s="95" t="s">
        <v>370</v>
      </c>
      <c r="B1847" s="95" t="s">
        <v>2032</v>
      </c>
      <c r="C1847" s="95" t="s">
        <v>1904</v>
      </c>
      <c r="D1847" s="95" t="s">
        <v>1905</v>
      </c>
      <c r="E1847" s="95" t="s">
        <v>2038</v>
      </c>
      <c r="F1847" s="95" t="s">
        <v>2054</v>
      </c>
      <c r="G1847" s="95" t="s">
        <v>31</v>
      </c>
      <c r="H1847" s="95" t="s">
        <v>31</v>
      </c>
      <c r="I1847" s="95" t="s">
        <v>31</v>
      </c>
      <c r="J1847" s="95" t="s">
        <v>1884</v>
      </c>
      <c r="K1847" s="95" t="s">
        <v>1885</v>
      </c>
      <c r="L1847" s="96">
        <v>442431</v>
      </c>
      <c r="M1847" s="95" t="s">
        <v>1886</v>
      </c>
      <c r="N1847" s="95" t="s">
        <v>3135</v>
      </c>
      <c r="O1847" s="95" t="s">
        <v>31</v>
      </c>
      <c r="P1847" s="95" t="s">
        <v>2056</v>
      </c>
      <c r="Q1847" s="95" t="s">
        <v>2432</v>
      </c>
      <c r="R1847" s="95" t="s">
        <v>3136</v>
      </c>
      <c r="S1847" s="93">
        <v>40749</v>
      </c>
      <c r="T1847" s="93">
        <v>38260</v>
      </c>
      <c r="U1847" s="95" t="s">
        <v>3130</v>
      </c>
      <c r="V1847" s="95" t="s">
        <v>31</v>
      </c>
    </row>
    <row r="1848" spans="1:22" ht="15.75" x14ac:dyDescent="0.3">
      <c r="A1848" s="95" t="s">
        <v>370</v>
      </c>
      <c r="B1848" s="95" t="s">
        <v>2032</v>
      </c>
      <c r="C1848" s="95" t="s">
        <v>1904</v>
      </c>
      <c r="D1848" s="95" t="s">
        <v>1905</v>
      </c>
      <c r="E1848" s="95" t="s">
        <v>2038</v>
      </c>
      <c r="F1848" s="95" t="s">
        <v>2054</v>
      </c>
      <c r="G1848" s="95" t="s">
        <v>31</v>
      </c>
      <c r="H1848" s="95" t="s">
        <v>31</v>
      </c>
      <c r="I1848" s="95" t="s">
        <v>31</v>
      </c>
      <c r="J1848" s="95" t="s">
        <v>1884</v>
      </c>
      <c r="K1848" s="95" t="s">
        <v>1885</v>
      </c>
      <c r="L1848" s="96">
        <v>547379.31999999995</v>
      </c>
      <c r="M1848" s="95" t="s">
        <v>1886</v>
      </c>
      <c r="N1848" s="95" t="s">
        <v>3137</v>
      </c>
      <c r="O1848" s="95" t="s">
        <v>31</v>
      </c>
      <c r="P1848" s="95" t="s">
        <v>2467</v>
      </c>
      <c r="Q1848" s="95" t="s">
        <v>2468</v>
      </c>
      <c r="R1848" s="95" t="s">
        <v>3138</v>
      </c>
      <c r="S1848" s="93">
        <v>38260</v>
      </c>
      <c r="T1848" s="93">
        <v>38260</v>
      </c>
      <c r="U1848" s="95" t="s">
        <v>3130</v>
      </c>
      <c r="V1848" s="95" t="s">
        <v>31</v>
      </c>
    </row>
    <row r="1849" spans="1:22" ht="15.75" x14ac:dyDescent="0.3">
      <c r="A1849" s="95" t="s">
        <v>370</v>
      </c>
      <c r="B1849" s="95" t="s">
        <v>2032</v>
      </c>
      <c r="C1849" s="95" t="s">
        <v>1904</v>
      </c>
      <c r="D1849" s="95" t="s">
        <v>1905</v>
      </c>
      <c r="E1849" s="95" t="s">
        <v>2038</v>
      </c>
      <c r="F1849" s="95" t="s">
        <v>2054</v>
      </c>
      <c r="G1849" s="95" t="s">
        <v>31</v>
      </c>
      <c r="H1849" s="95" t="s">
        <v>31</v>
      </c>
      <c r="I1849" s="95" t="s">
        <v>31</v>
      </c>
      <c r="J1849" s="95" t="s">
        <v>1884</v>
      </c>
      <c r="K1849" s="95" t="s">
        <v>1885</v>
      </c>
      <c r="L1849" s="96">
        <v>6073.37</v>
      </c>
      <c r="M1849" s="95" t="s">
        <v>1886</v>
      </c>
      <c r="N1849" s="95" t="s">
        <v>3137</v>
      </c>
      <c r="O1849" s="95" t="s">
        <v>31</v>
      </c>
      <c r="P1849" s="95" t="s">
        <v>2467</v>
      </c>
      <c r="Q1849" s="95" t="s">
        <v>2468</v>
      </c>
      <c r="R1849" s="95" t="s">
        <v>3138</v>
      </c>
      <c r="S1849" s="93">
        <v>38291</v>
      </c>
      <c r="T1849" s="93">
        <v>38291</v>
      </c>
      <c r="U1849" s="95" t="s">
        <v>3130</v>
      </c>
      <c r="V1849" s="95" t="s">
        <v>31</v>
      </c>
    </row>
    <row r="1850" spans="1:22" ht="15.75" x14ac:dyDescent="0.3">
      <c r="A1850" s="95" t="s">
        <v>370</v>
      </c>
      <c r="B1850" s="95" t="s">
        <v>2032</v>
      </c>
      <c r="C1850" s="95" t="s">
        <v>1904</v>
      </c>
      <c r="D1850" s="95" t="s">
        <v>1905</v>
      </c>
      <c r="E1850" s="95" t="s">
        <v>2038</v>
      </c>
      <c r="F1850" s="95" t="s">
        <v>2054</v>
      </c>
      <c r="G1850" s="95" t="s">
        <v>31</v>
      </c>
      <c r="H1850" s="95" t="s">
        <v>31</v>
      </c>
      <c r="I1850" s="95" t="s">
        <v>31</v>
      </c>
      <c r="J1850" s="95" t="s">
        <v>1884</v>
      </c>
      <c r="K1850" s="95" t="s">
        <v>1885</v>
      </c>
      <c r="L1850" s="96">
        <v>14.78</v>
      </c>
      <c r="M1850" s="95" t="s">
        <v>1886</v>
      </c>
      <c r="N1850" s="95" t="s">
        <v>3137</v>
      </c>
      <c r="O1850" s="95" t="s">
        <v>31</v>
      </c>
      <c r="P1850" s="95" t="s">
        <v>2467</v>
      </c>
      <c r="Q1850" s="95" t="s">
        <v>2468</v>
      </c>
      <c r="R1850" s="95" t="s">
        <v>3138</v>
      </c>
      <c r="S1850" s="93">
        <v>38321</v>
      </c>
      <c r="T1850" s="93">
        <v>38321</v>
      </c>
      <c r="U1850" s="95" t="s">
        <v>3130</v>
      </c>
      <c r="V1850" s="95" t="s">
        <v>31</v>
      </c>
    </row>
    <row r="1851" spans="1:22" ht="15.75" x14ac:dyDescent="0.3">
      <c r="A1851" s="95" t="s">
        <v>370</v>
      </c>
      <c r="B1851" s="95" t="s">
        <v>2032</v>
      </c>
      <c r="C1851" s="95" t="s">
        <v>1904</v>
      </c>
      <c r="D1851" s="95" t="s">
        <v>1905</v>
      </c>
      <c r="E1851" s="95" t="s">
        <v>2038</v>
      </c>
      <c r="F1851" s="95" t="s">
        <v>2054</v>
      </c>
      <c r="G1851" s="95" t="s">
        <v>31</v>
      </c>
      <c r="H1851" s="95" t="s">
        <v>31</v>
      </c>
      <c r="I1851" s="95" t="s">
        <v>31</v>
      </c>
      <c r="J1851" s="95" t="s">
        <v>1884</v>
      </c>
      <c r="K1851" s="95" t="s">
        <v>1885</v>
      </c>
      <c r="L1851" s="96">
        <v>-34.020000000000003</v>
      </c>
      <c r="M1851" s="95" t="s">
        <v>1886</v>
      </c>
      <c r="N1851" s="95" t="s">
        <v>3137</v>
      </c>
      <c r="O1851" s="95" t="s">
        <v>31</v>
      </c>
      <c r="P1851" s="95" t="s">
        <v>2467</v>
      </c>
      <c r="Q1851" s="95" t="s">
        <v>2468</v>
      </c>
      <c r="R1851" s="95" t="s">
        <v>3138</v>
      </c>
      <c r="S1851" s="93">
        <v>38352</v>
      </c>
      <c r="T1851" s="93">
        <v>38352</v>
      </c>
      <c r="U1851" s="95" t="s">
        <v>3130</v>
      </c>
      <c r="V1851" s="95" t="s">
        <v>31</v>
      </c>
    </row>
    <row r="1852" spans="1:22" ht="15.75" x14ac:dyDescent="0.3">
      <c r="A1852" s="95" t="s">
        <v>370</v>
      </c>
      <c r="B1852" s="95" t="s">
        <v>2032</v>
      </c>
      <c r="C1852" s="95" t="s">
        <v>1904</v>
      </c>
      <c r="D1852" s="95" t="s">
        <v>1905</v>
      </c>
      <c r="E1852" s="95" t="s">
        <v>2038</v>
      </c>
      <c r="F1852" s="95" t="s">
        <v>2054</v>
      </c>
      <c r="G1852" s="95" t="s">
        <v>31</v>
      </c>
      <c r="H1852" s="95" t="s">
        <v>31</v>
      </c>
      <c r="I1852" s="95" t="s">
        <v>31</v>
      </c>
      <c r="J1852" s="95" t="s">
        <v>1884</v>
      </c>
      <c r="K1852" s="95" t="s">
        <v>1885</v>
      </c>
      <c r="L1852" s="96">
        <v>-374.36</v>
      </c>
      <c r="M1852" s="95" t="s">
        <v>1886</v>
      </c>
      <c r="N1852" s="95" t="s">
        <v>3137</v>
      </c>
      <c r="O1852" s="95" t="s">
        <v>31</v>
      </c>
      <c r="P1852" s="95" t="s">
        <v>2467</v>
      </c>
      <c r="Q1852" s="95" t="s">
        <v>2468</v>
      </c>
      <c r="R1852" s="95" t="s">
        <v>3138</v>
      </c>
      <c r="S1852" s="93">
        <v>38442</v>
      </c>
      <c r="T1852" s="93">
        <v>38442</v>
      </c>
      <c r="U1852" s="95" t="s">
        <v>3130</v>
      </c>
      <c r="V1852" s="95" t="s">
        <v>31</v>
      </c>
    </row>
    <row r="1853" spans="1:22" ht="15.75" x14ac:dyDescent="0.3">
      <c r="A1853" s="95" t="s">
        <v>370</v>
      </c>
      <c r="B1853" s="95" t="s">
        <v>2032</v>
      </c>
      <c r="C1853" s="95" t="s">
        <v>1904</v>
      </c>
      <c r="D1853" s="95" t="s">
        <v>1905</v>
      </c>
      <c r="E1853" s="95" t="s">
        <v>2038</v>
      </c>
      <c r="F1853" s="95" t="s">
        <v>2054</v>
      </c>
      <c r="G1853" s="95" t="s">
        <v>31</v>
      </c>
      <c r="H1853" s="95" t="s">
        <v>31</v>
      </c>
      <c r="I1853" s="95" t="s">
        <v>31</v>
      </c>
      <c r="J1853" s="95" t="s">
        <v>1884</v>
      </c>
      <c r="K1853" s="95" t="s">
        <v>1885</v>
      </c>
      <c r="L1853" s="96">
        <v>-8.0109999999999992</v>
      </c>
      <c r="M1853" s="95" t="s">
        <v>1886</v>
      </c>
      <c r="N1853" s="95" t="s">
        <v>3137</v>
      </c>
      <c r="O1853" s="95" t="s">
        <v>31</v>
      </c>
      <c r="P1853" s="95" t="s">
        <v>2467</v>
      </c>
      <c r="Q1853" s="95" t="s">
        <v>2468</v>
      </c>
      <c r="R1853" s="95" t="s">
        <v>3138</v>
      </c>
      <c r="S1853" s="93">
        <v>38533</v>
      </c>
      <c r="T1853" s="93">
        <v>38533</v>
      </c>
      <c r="U1853" s="95" t="s">
        <v>3130</v>
      </c>
      <c r="V1853" s="95" t="s">
        <v>31</v>
      </c>
    </row>
    <row r="1854" spans="1:22" ht="15.75" x14ac:dyDescent="0.3">
      <c r="A1854" s="95" t="s">
        <v>370</v>
      </c>
      <c r="B1854" s="95" t="s">
        <v>2032</v>
      </c>
      <c r="C1854" s="95" t="s">
        <v>1904</v>
      </c>
      <c r="D1854" s="95" t="s">
        <v>1905</v>
      </c>
      <c r="E1854" s="95" t="s">
        <v>2038</v>
      </c>
      <c r="F1854" s="95" t="s">
        <v>2054</v>
      </c>
      <c r="G1854" s="95" t="s">
        <v>31</v>
      </c>
      <c r="H1854" s="95" t="s">
        <v>31</v>
      </c>
      <c r="I1854" s="95" t="s">
        <v>31</v>
      </c>
      <c r="J1854" s="95" t="s">
        <v>1884</v>
      </c>
      <c r="K1854" s="95" t="s">
        <v>1885</v>
      </c>
      <c r="L1854" s="96">
        <v>149683.32</v>
      </c>
      <c r="M1854" s="95" t="s">
        <v>1886</v>
      </c>
      <c r="N1854" s="95" t="s">
        <v>3139</v>
      </c>
      <c r="O1854" s="95" t="s">
        <v>31</v>
      </c>
      <c r="P1854" s="95" t="s">
        <v>2467</v>
      </c>
      <c r="Q1854" s="95" t="s">
        <v>2468</v>
      </c>
      <c r="R1854" s="95" t="s">
        <v>3140</v>
      </c>
      <c r="S1854" s="93">
        <v>38260</v>
      </c>
      <c r="T1854" s="93">
        <v>38260</v>
      </c>
      <c r="U1854" s="95" t="s">
        <v>3141</v>
      </c>
      <c r="V1854" s="95" t="s">
        <v>31</v>
      </c>
    </row>
    <row r="1855" spans="1:22" ht="15.75" x14ac:dyDescent="0.3">
      <c r="A1855" s="95" t="s">
        <v>370</v>
      </c>
      <c r="B1855" s="95" t="s">
        <v>2032</v>
      </c>
      <c r="C1855" s="95" t="s">
        <v>1904</v>
      </c>
      <c r="D1855" s="95" t="s">
        <v>1905</v>
      </c>
      <c r="E1855" s="95" t="s">
        <v>2038</v>
      </c>
      <c r="F1855" s="95" t="s">
        <v>2054</v>
      </c>
      <c r="G1855" s="95" t="s">
        <v>31</v>
      </c>
      <c r="H1855" s="95" t="s">
        <v>31</v>
      </c>
      <c r="I1855" s="95" t="s">
        <v>31</v>
      </c>
      <c r="J1855" s="95" t="s">
        <v>1884</v>
      </c>
      <c r="K1855" s="95" t="s">
        <v>1885</v>
      </c>
      <c r="L1855" s="96">
        <v>6222.24</v>
      </c>
      <c r="M1855" s="95" t="s">
        <v>1886</v>
      </c>
      <c r="N1855" s="95" t="s">
        <v>3139</v>
      </c>
      <c r="O1855" s="95" t="s">
        <v>31</v>
      </c>
      <c r="P1855" s="95" t="s">
        <v>2467</v>
      </c>
      <c r="Q1855" s="95" t="s">
        <v>2468</v>
      </c>
      <c r="R1855" s="95" t="s">
        <v>3140</v>
      </c>
      <c r="S1855" s="93">
        <v>38291</v>
      </c>
      <c r="T1855" s="93">
        <v>38291</v>
      </c>
      <c r="U1855" s="95" t="s">
        <v>3141</v>
      </c>
      <c r="V1855" s="95" t="s">
        <v>31</v>
      </c>
    </row>
    <row r="1856" spans="1:22" ht="15.75" x14ac:dyDescent="0.3">
      <c r="A1856" s="95" t="s">
        <v>370</v>
      </c>
      <c r="B1856" s="95" t="s">
        <v>2032</v>
      </c>
      <c r="C1856" s="95" t="s">
        <v>1904</v>
      </c>
      <c r="D1856" s="95" t="s">
        <v>1905</v>
      </c>
      <c r="E1856" s="95" t="s">
        <v>2038</v>
      </c>
      <c r="F1856" s="95" t="s">
        <v>2054</v>
      </c>
      <c r="G1856" s="95" t="s">
        <v>31</v>
      </c>
      <c r="H1856" s="95" t="s">
        <v>31</v>
      </c>
      <c r="I1856" s="95" t="s">
        <v>31</v>
      </c>
      <c r="J1856" s="95" t="s">
        <v>1884</v>
      </c>
      <c r="K1856" s="95" t="s">
        <v>1885</v>
      </c>
      <c r="L1856" s="96">
        <v>14.8</v>
      </c>
      <c r="M1856" s="95" t="s">
        <v>1886</v>
      </c>
      <c r="N1856" s="95" t="s">
        <v>3139</v>
      </c>
      <c r="O1856" s="95" t="s">
        <v>31</v>
      </c>
      <c r="P1856" s="95" t="s">
        <v>2467</v>
      </c>
      <c r="Q1856" s="95" t="s">
        <v>2468</v>
      </c>
      <c r="R1856" s="95" t="s">
        <v>3140</v>
      </c>
      <c r="S1856" s="93">
        <v>38352</v>
      </c>
      <c r="T1856" s="93">
        <v>38352</v>
      </c>
      <c r="U1856" s="95" t="s">
        <v>3141</v>
      </c>
      <c r="V1856" s="95" t="s">
        <v>31</v>
      </c>
    </row>
    <row r="1857" spans="1:22" ht="15.75" x14ac:dyDescent="0.3">
      <c r="A1857" s="95" t="s">
        <v>370</v>
      </c>
      <c r="B1857" s="95" t="s">
        <v>2032</v>
      </c>
      <c r="C1857" s="95" t="s">
        <v>1904</v>
      </c>
      <c r="D1857" s="95" t="s">
        <v>1905</v>
      </c>
      <c r="E1857" s="95" t="s">
        <v>2038</v>
      </c>
      <c r="F1857" s="95" t="s">
        <v>2054</v>
      </c>
      <c r="G1857" s="95" t="s">
        <v>31</v>
      </c>
      <c r="H1857" s="95" t="s">
        <v>31</v>
      </c>
      <c r="I1857" s="95" t="s">
        <v>31</v>
      </c>
      <c r="J1857" s="95" t="s">
        <v>1884</v>
      </c>
      <c r="K1857" s="95" t="s">
        <v>1885</v>
      </c>
      <c r="L1857" s="96">
        <v>367.77100000000002</v>
      </c>
      <c r="M1857" s="95" t="s">
        <v>1886</v>
      </c>
      <c r="N1857" s="95" t="s">
        <v>3139</v>
      </c>
      <c r="O1857" s="95" t="s">
        <v>31</v>
      </c>
      <c r="P1857" s="95" t="s">
        <v>2467</v>
      </c>
      <c r="Q1857" s="95" t="s">
        <v>2468</v>
      </c>
      <c r="R1857" s="95" t="s">
        <v>3140</v>
      </c>
      <c r="S1857" s="93">
        <v>38503</v>
      </c>
      <c r="T1857" s="93">
        <v>38352</v>
      </c>
      <c r="U1857" s="95" t="s">
        <v>3141</v>
      </c>
      <c r="V1857" s="95" t="s">
        <v>31</v>
      </c>
    </row>
    <row r="1858" spans="1:22" ht="15.75" x14ac:dyDescent="0.3">
      <c r="A1858" s="95" t="s">
        <v>370</v>
      </c>
      <c r="B1858" s="95" t="s">
        <v>2032</v>
      </c>
      <c r="C1858" s="95" t="s">
        <v>1904</v>
      </c>
      <c r="D1858" s="95" t="s">
        <v>1905</v>
      </c>
      <c r="E1858" s="95" t="s">
        <v>2038</v>
      </c>
      <c r="F1858" s="95" t="s">
        <v>2054</v>
      </c>
      <c r="G1858" s="95" t="s">
        <v>31</v>
      </c>
      <c r="H1858" s="95" t="s">
        <v>31</v>
      </c>
      <c r="I1858" s="95" t="s">
        <v>31</v>
      </c>
      <c r="J1858" s="95" t="s">
        <v>1884</v>
      </c>
      <c r="K1858" s="95" t="s">
        <v>1885</v>
      </c>
      <c r="L1858" s="96">
        <v>21.847999999999999</v>
      </c>
      <c r="M1858" s="95" t="s">
        <v>1886</v>
      </c>
      <c r="N1858" s="95" t="s">
        <v>3139</v>
      </c>
      <c r="O1858" s="95" t="s">
        <v>31</v>
      </c>
      <c r="P1858" s="95" t="s">
        <v>2467</v>
      </c>
      <c r="Q1858" s="95" t="s">
        <v>2468</v>
      </c>
      <c r="R1858" s="95" t="s">
        <v>3140</v>
      </c>
      <c r="S1858" s="93">
        <v>38533</v>
      </c>
      <c r="T1858" s="93">
        <v>38533</v>
      </c>
      <c r="U1858" s="95" t="s">
        <v>3141</v>
      </c>
      <c r="V1858" s="95" t="s">
        <v>31</v>
      </c>
    </row>
    <row r="1859" spans="1:22" ht="15.75" x14ac:dyDescent="0.3">
      <c r="A1859" s="95" t="s">
        <v>370</v>
      </c>
      <c r="B1859" s="95" t="s">
        <v>2032</v>
      </c>
      <c r="C1859" s="95" t="s">
        <v>1904</v>
      </c>
      <c r="D1859" s="95" t="s">
        <v>1905</v>
      </c>
      <c r="E1859" s="95" t="s">
        <v>2038</v>
      </c>
      <c r="F1859" s="95" t="s">
        <v>2054</v>
      </c>
      <c r="G1859" s="95" t="s">
        <v>31</v>
      </c>
      <c r="H1859" s="95" t="s">
        <v>31</v>
      </c>
      <c r="I1859" s="95" t="s">
        <v>31</v>
      </c>
      <c r="J1859" s="95" t="s">
        <v>1884</v>
      </c>
      <c r="K1859" s="95" t="s">
        <v>1885</v>
      </c>
      <c r="L1859" s="96">
        <v>34.61</v>
      </c>
      <c r="M1859" s="95" t="s">
        <v>1886</v>
      </c>
      <c r="N1859" s="95" t="s">
        <v>3139</v>
      </c>
      <c r="O1859" s="95" t="s">
        <v>31</v>
      </c>
      <c r="P1859" s="95" t="s">
        <v>2467</v>
      </c>
      <c r="Q1859" s="95" t="s">
        <v>2468</v>
      </c>
      <c r="R1859" s="95" t="s">
        <v>3140</v>
      </c>
      <c r="S1859" s="93">
        <v>38656</v>
      </c>
      <c r="T1859" s="93">
        <v>38533</v>
      </c>
      <c r="U1859" s="95" t="s">
        <v>3141</v>
      </c>
      <c r="V1859" s="95" t="s">
        <v>31</v>
      </c>
    </row>
    <row r="1860" spans="1:22" ht="15.75" x14ac:dyDescent="0.3">
      <c r="A1860" s="95" t="s">
        <v>370</v>
      </c>
      <c r="B1860" s="95" t="s">
        <v>2032</v>
      </c>
      <c r="C1860" s="95" t="s">
        <v>1904</v>
      </c>
      <c r="D1860" s="95" t="s">
        <v>1905</v>
      </c>
      <c r="E1860" s="95" t="s">
        <v>2038</v>
      </c>
      <c r="F1860" s="95" t="s">
        <v>2054</v>
      </c>
      <c r="G1860" s="95" t="s">
        <v>31</v>
      </c>
      <c r="H1860" s="95" t="s">
        <v>31</v>
      </c>
      <c r="I1860" s="95" t="s">
        <v>31</v>
      </c>
      <c r="J1860" s="95" t="s">
        <v>1884</v>
      </c>
      <c r="K1860" s="95" t="s">
        <v>1885</v>
      </c>
      <c r="L1860" s="96">
        <v>149683.32</v>
      </c>
      <c r="M1860" s="95" t="s">
        <v>1886</v>
      </c>
      <c r="N1860" s="95" t="s">
        <v>3142</v>
      </c>
      <c r="O1860" s="95" t="s">
        <v>31</v>
      </c>
      <c r="P1860" s="95" t="s">
        <v>2467</v>
      </c>
      <c r="Q1860" s="95" t="s">
        <v>2468</v>
      </c>
      <c r="R1860" s="95" t="s">
        <v>3143</v>
      </c>
      <c r="S1860" s="93">
        <v>38260</v>
      </c>
      <c r="T1860" s="93">
        <v>38260</v>
      </c>
      <c r="U1860" s="95" t="s">
        <v>3141</v>
      </c>
      <c r="V1860" s="95" t="s">
        <v>31</v>
      </c>
    </row>
    <row r="1861" spans="1:22" ht="15.75" x14ac:dyDescent="0.3">
      <c r="A1861" s="95" t="s">
        <v>370</v>
      </c>
      <c r="B1861" s="95" t="s">
        <v>2032</v>
      </c>
      <c r="C1861" s="95" t="s">
        <v>1904</v>
      </c>
      <c r="D1861" s="95" t="s">
        <v>1905</v>
      </c>
      <c r="E1861" s="95" t="s">
        <v>2038</v>
      </c>
      <c r="F1861" s="95" t="s">
        <v>2054</v>
      </c>
      <c r="G1861" s="95" t="s">
        <v>31</v>
      </c>
      <c r="H1861" s="95" t="s">
        <v>31</v>
      </c>
      <c r="I1861" s="95" t="s">
        <v>31</v>
      </c>
      <c r="J1861" s="95" t="s">
        <v>1884</v>
      </c>
      <c r="K1861" s="95" t="s">
        <v>1885</v>
      </c>
      <c r="L1861" s="96">
        <v>6222.24</v>
      </c>
      <c r="M1861" s="95" t="s">
        <v>1886</v>
      </c>
      <c r="N1861" s="95" t="s">
        <v>3142</v>
      </c>
      <c r="O1861" s="95" t="s">
        <v>31</v>
      </c>
      <c r="P1861" s="95" t="s">
        <v>2467</v>
      </c>
      <c r="Q1861" s="95" t="s">
        <v>2468</v>
      </c>
      <c r="R1861" s="95" t="s">
        <v>3143</v>
      </c>
      <c r="S1861" s="93">
        <v>38291</v>
      </c>
      <c r="T1861" s="93">
        <v>38291</v>
      </c>
      <c r="U1861" s="95" t="s">
        <v>3141</v>
      </c>
      <c r="V1861" s="95" t="s">
        <v>31</v>
      </c>
    </row>
    <row r="1862" spans="1:22" ht="15.75" x14ac:dyDescent="0.3">
      <c r="A1862" s="95" t="s">
        <v>370</v>
      </c>
      <c r="B1862" s="95" t="s">
        <v>2032</v>
      </c>
      <c r="C1862" s="95" t="s">
        <v>1904</v>
      </c>
      <c r="D1862" s="95" t="s">
        <v>1905</v>
      </c>
      <c r="E1862" s="95" t="s">
        <v>2038</v>
      </c>
      <c r="F1862" s="95" t="s">
        <v>2054</v>
      </c>
      <c r="G1862" s="95" t="s">
        <v>31</v>
      </c>
      <c r="H1862" s="95" t="s">
        <v>31</v>
      </c>
      <c r="I1862" s="95" t="s">
        <v>31</v>
      </c>
      <c r="J1862" s="95" t="s">
        <v>1884</v>
      </c>
      <c r="K1862" s="95" t="s">
        <v>1885</v>
      </c>
      <c r="L1862" s="96">
        <v>14.8</v>
      </c>
      <c r="M1862" s="95" t="s">
        <v>1886</v>
      </c>
      <c r="N1862" s="95" t="s">
        <v>3142</v>
      </c>
      <c r="O1862" s="95" t="s">
        <v>31</v>
      </c>
      <c r="P1862" s="95" t="s">
        <v>2467</v>
      </c>
      <c r="Q1862" s="95" t="s">
        <v>2468</v>
      </c>
      <c r="R1862" s="95" t="s">
        <v>3143</v>
      </c>
      <c r="S1862" s="93">
        <v>38352</v>
      </c>
      <c r="T1862" s="93">
        <v>38352</v>
      </c>
      <c r="U1862" s="95" t="s">
        <v>3141</v>
      </c>
      <c r="V1862" s="95" t="s">
        <v>31</v>
      </c>
    </row>
    <row r="1863" spans="1:22" ht="15.75" x14ac:dyDescent="0.3">
      <c r="A1863" s="95" t="s">
        <v>370</v>
      </c>
      <c r="B1863" s="95" t="s">
        <v>2032</v>
      </c>
      <c r="C1863" s="95" t="s">
        <v>1904</v>
      </c>
      <c r="D1863" s="95" t="s">
        <v>1905</v>
      </c>
      <c r="E1863" s="95" t="s">
        <v>2038</v>
      </c>
      <c r="F1863" s="95" t="s">
        <v>2054</v>
      </c>
      <c r="G1863" s="95" t="s">
        <v>31</v>
      </c>
      <c r="H1863" s="95" t="s">
        <v>31</v>
      </c>
      <c r="I1863" s="95" t="s">
        <v>31</v>
      </c>
      <c r="J1863" s="95" t="s">
        <v>1884</v>
      </c>
      <c r="K1863" s="95" t="s">
        <v>1885</v>
      </c>
      <c r="L1863" s="96">
        <v>367.74599999999998</v>
      </c>
      <c r="M1863" s="95" t="s">
        <v>1886</v>
      </c>
      <c r="N1863" s="95" t="s">
        <v>3142</v>
      </c>
      <c r="O1863" s="95" t="s">
        <v>31</v>
      </c>
      <c r="P1863" s="95" t="s">
        <v>2467</v>
      </c>
      <c r="Q1863" s="95" t="s">
        <v>2468</v>
      </c>
      <c r="R1863" s="95" t="s">
        <v>3143</v>
      </c>
      <c r="S1863" s="93">
        <v>38503</v>
      </c>
      <c r="T1863" s="93">
        <v>38352</v>
      </c>
      <c r="U1863" s="95" t="s">
        <v>3141</v>
      </c>
      <c r="V1863" s="95" t="s">
        <v>31</v>
      </c>
    </row>
    <row r="1864" spans="1:22" ht="15.75" x14ac:dyDescent="0.3">
      <c r="A1864" s="95" t="s">
        <v>370</v>
      </c>
      <c r="B1864" s="95" t="s">
        <v>2032</v>
      </c>
      <c r="C1864" s="95" t="s">
        <v>1904</v>
      </c>
      <c r="D1864" s="95" t="s">
        <v>1905</v>
      </c>
      <c r="E1864" s="95" t="s">
        <v>2038</v>
      </c>
      <c r="F1864" s="95" t="s">
        <v>2054</v>
      </c>
      <c r="G1864" s="95" t="s">
        <v>31</v>
      </c>
      <c r="H1864" s="95" t="s">
        <v>31</v>
      </c>
      <c r="I1864" s="95" t="s">
        <v>31</v>
      </c>
      <c r="J1864" s="95" t="s">
        <v>1884</v>
      </c>
      <c r="K1864" s="95" t="s">
        <v>1885</v>
      </c>
      <c r="L1864" s="96">
        <v>21.847000000000001</v>
      </c>
      <c r="M1864" s="95" t="s">
        <v>1886</v>
      </c>
      <c r="N1864" s="95" t="s">
        <v>3142</v>
      </c>
      <c r="O1864" s="95" t="s">
        <v>31</v>
      </c>
      <c r="P1864" s="95" t="s">
        <v>2467</v>
      </c>
      <c r="Q1864" s="95" t="s">
        <v>2468</v>
      </c>
      <c r="R1864" s="95" t="s">
        <v>3143</v>
      </c>
      <c r="S1864" s="93">
        <v>38533</v>
      </c>
      <c r="T1864" s="93">
        <v>38533</v>
      </c>
      <c r="U1864" s="95" t="s">
        <v>3141</v>
      </c>
      <c r="V1864" s="95" t="s">
        <v>31</v>
      </c>
    </row>
    <row r="1865" spans="1:22" ht="15.75" x14ac:dyDescent="0.3">
      <c r="A1865" s="95" t="s">
        <v>370</v>
      </c>
      <c r="B1865" s="95" t="s">
        <v>2032</v>
      </c>
      <c r="C1865" s="95" t="s">
        <v>1904</v>
      </c>
      <c r="D1865" s="95" t="s">
        <v>1905</v>
      </c>
      <c r="E1865" s="95" t="s">
        <v>2038</v>
      </c>
      <c r="F1865" s="95" t="s">
        <v>2054</v>
      </c>
      <c r="G1865" s="95" t="s">
        <v>31</v>
      </c>
      <c r="H1865" s="95" t="s">
        <v>31</v>
      </c>
      <c r="I1865" s="95" t="s">
        <v>31</v>
      </c>
      <c r="J1865" s="95" t="s">
        <v>1884</v>
      </c>
      <c r="K1865" s="95" t="s">
        <v>1885</v>
      </c>
      <c r="L1865" s="96">
        <v>34.6</v>
      </c>
      <c r="M1865" s="95" t="s">
        <v>1886</v>
      </c>
      <c r="N1865" s="95" t="s">
        <v>3142</v>
      </c>
      <c r="O1865" s="95" t="s">
        <v>31</v>
      </c>
      <c r="P1865" s="95" t="s">
        <v>2467</v>
      </c>
      <c r="Q1865" s="95" t="s">
        <v>2468</v>
      </c>
      <c r="R1865" s="95" t="s">
        <v>3143</v>
      </c>
      <c r="S1865" s="93">
        <v>38656</v>
      </c>
      <c r="T1865" s="93">
        <v>38533</v>
      </c>
      <c r="U1865" s="95" t="s">
        <v>3141</v>
      </c>
      <c r="V1865" s="95" t="s">
        <v>31</v>
      </c>
    </row>
    <row r="1866" spans="1:22" ht="15.75" x14ac:dyDescent="0.3">
      <c r="A1866" s="95" t="s">
        <v>370</v>
      </c>
      <c r="B1866" s="95" t="s">
        <v>2032</v>
      </c>
      <c r="C1866" s="95" t="s">
        <v>1904</v>
      </c>
      <c r="D1866" s="95" t="s">
        <v>1905</v>
      </c>
      <c r="E1866" s="95" t="s">
        <v>2038</v>
      </c>
      <c r="F1866" s="95" t="s">
        <v>2054</v>
      </c>
      <c r="G1866" s="95" t="s">
        <v>31</v>
      </c>
      <c r="H1866" s="95" t="s">
        <v>31</v>
      </c>
      <c r="I1866" s="95" t="s">
        <v>31</v>
      </c>
      <c r="J1866" s="95" t="s">
        <v>1884</v>
      </c>
      <c r="K1866" s="95" t="s">
        <v>1885</v>
      </c>
      <c r="L1866" s="96">
        <v>856050.36</v>
      </c>
      <c r="M1866" s="95" t="s">
        <v>1886</v>
      </c>
      <c r="N1866" s="95" t="s">
        <v>3144</v>
      </c>
      <c r="O1866" s="95" t="s">
        <v>31</v>
      </c>
      <c r="P1866" s="95" t="s">
        <v>2056</v>
      </c>
      <c r="Q1866" s="95" t="s">
        <v>31</v>
      </c>
      <c r="R1866" s="95" t="s">
        <v>3145</v>
      </c>
      <c r="S1866" s="93">
        <v>41152</v>
      </c>
      <c r="T1866" s="93">
        <v>41152</v>
      </c>
      <c r="U1866" s="95" t="s">
        <v>3146</v>
      </c>
      <c r="V1866" s="95" t="s">
        <v>31</v>
      </c>
    </row>
    <row r="1867" spans="1:22" ht="15.75" x14ac:dyDescent="0.3">
      <c r="A1867" s="95" t="s">
        <v>370</v>
      </c>
      <c r="B1867" s="95" t="s">
        <v>2032</v>
      </c>
      <c r="C1867" s="95" t="s">
        <v>1904</v>
      </c>
      <c r="D1867" s="95" t="s">
        <v>1905</v>
      </c>
      <c r="E1867" s="95" t="s">
        <v>2038</v>
      </c>
      <c r="F1867" s="95" t="s">
        <v>2054</v>
      </c>
      <c r="G1867" s="95" t="s">
        <v>31</v>
      </c>
      <c r="H1867" s="95" t="s">
        <v>31</v>
      </c>
      <c r="I1867" s="95" t="s">
        <v>31</v>
      </c>
      <c r="J1867" s="95" t="s">
        <v>1884</v>
      </c>
      <c r="K1867" s="95" t="s">
        <v>1885</v>
      </c>
      <c r="L1867" s="96">
        <v>0.01</v>
      </c>
      <c r="M1867" s="95" t="s">
        <v>1886</v>
      </c>
      <c r="N1867" s="95" t="s">
        <v>3144</v>
      </c>
      <c r="O1867" s="95" t="s">
        <v>31</v>
      </c>
      <c r="P1867" s="95" t="s">
        <v>2056</v>
      </c>
      <c r="Q1867" s="95" t="s">
        <v>31</v>
      </c>
      <c r="R1867" s="95" t="s">
        <v>3145</v>
      </c>
      <c r="S1867" s="93">
        <v>41182</v>
      </c>
      <c r="T1867" s="93">
        <v>41182</v>
      </c>
      <c r="U1867" s="95" t="s">
        <v>3146</v>
      </c>
      <c r="V1867" s="95" t="s">
        <v>31</v>
      </c>
    </row>
    <row r="1868" spans="1:22" ht="15.75" x14ac:dyDescent="0.3">
      <c r="A1868" s="95" t="s">
        <v>370</v>
      </c>
      <c r="B1868" s="95" t="s">
        <v>2032</v>
      </c>
      <c r="C1868" s="95" t="s">
        <v>1904</v>
      </c>
      <c r="D1868" s="95" t="s">
        <v>1905</v>
      </c>
      <c r="E1868" s="95" t="s">
        <v>2038</v>
      </c>
      <c r="F1868" s="95" t="s">
        <v>2054</v>
      </c>
      <c r="G1868" s="95" t="s">
        <v>31</v>
      </c>
      <c r="H1868" s="95" t="s">
        <v>31</v>
      </c>
      <c r="I1868" s="95" t="s">
        <v>31</v>
      </c>
      <c r="J1868" s="95" t="s">
        <v>1884</v>
      </c>
      <c r="K1868" s="95" t="s">
        <v>1885</v>
      </c>
      <c r="L1868" s="96">
        <v>-1305.1400000000001</v>
      </c>
      <c r="M1868" s="95" t="s">
        <v>1886</v>
      </c>
      <c r="N1868" s="95" t="s">
        <v>3144</v>
      </c>
      <c r="O1868" s="95" t="s">
        <v>31</v>
      </c>
      <c r="P1868" s="95" t="s">
        <v>2056</v>
      </c>
      <c r="Q1868" s="95" t="s">
        <v>31</v>
      </c>
      <c r="R1868" s="95" t="s">
        <v>3145</v>
      </c>
      <c r="S1868" s="93">
        <v>41305</v>
      </c>
      <c r="T1868" s="93">
        <v>41305</v>
      </c>
      <c r="U1868" s="95" t="s">
        <v>3146</v>
      </c>
      <c r="V1868" s="95" t="s">
        <v>31</v>
      </c>
    </row>
    <row r="1869" spans="1:22" ht="15.75" x14ac:dyDescent="0.3">
      <c r="A1869" s="95" t="s">
        <v>370</v>
      </c>
      <c r="B1869" s="95" t="s">
        <v>2032</v>
      </c>
      <c r="C1869" s="95" t="s">
        <v>1904</v>
      </c>
      <c r="D1869" s="95" t="s">
        <v>1905</v>
      </c>
      <c r="E1869" s="95" t="s">
        <v>2038</v>
      </c>
      <c r="F1869" s="95" t="s">
        <v>2054</v>
      </c>
      <c r="G1869" s="95" t="s">
        <v>31</v>
      </c>
      <c r="H1869" s="95" t="s">
        <v>31</v>
      </c>
      <c r="I1869" s="95" t="s">
        <v>31</v>
      </c>
      <c r="J1869" s="95" t="s">
        <v>1884</v>
      </c>
      <c r="K1869" s="95" t="s">
        <v>1885</v>
      </c>
      <c r="L1869" s="96">
        <v>-29.21</v>
      </c>
      <c r="M1869" s="95" t="s">
        <v>1886</v>
      </c>
      <c r="N1869" s="95" t="s">
        <v>3144</v>
      </c>
      <c r="O1869" s="95" t="s">
        <v>31</v>
      </c>
      <c r="P1869" s="95" t="s">
        <v>2056</v>
      </c>
      <c r="Q1869" s="95" t="s">
        <v>31</v>
      </c>
      <c r="R1869" s="95" t="s">
        <v>3145</v>
      </c>
      <c r="S1869" s="93">
        <v>41333</v>
      </c>
      <c r="T1869" s="93">
        <v>41333</v>
      </c>
      <c r="U1869" s="95" t="s">
        <v>3146</v>
      </c>
      <c r="V1869" s="95" t="s">
        <v>31</v>
      </c>
    </row>
    <row r="1870" spans="1:22" ht="15.75" x14ac:dyDescent="0.3">
      <c r="A1870" s="95" t="s">
        <v>370</v>
      </c>
      <c r="B1870" s="95" t="s">
        <v>2032</v>
      </c>
      <c r="C1870" s="95" t="s">
        <v>1904</v>
      </c>
      <c r="D1870" s="95" t="s">
        <v>1905</v>
      </c>
      <c r="E1870" s="95" t="s">
        <v>2038</v>
      </c>
      <c r="F1870" s="95" t="s">
        <v>2054</v>
      </c>
      <c r="G1870" s="95" t="s">
        <v>31</v>
      </c>
      <c r="H1870" s="95" t="s">
        <v>31</v>
      </c>
      <c r="I1870" s="95" t="s">
        <v>31</v>
      </c>
      <c r="J1870" s="95" t="s">
        <v>1884</v>
      </c>
      <c r="K1870" s="95" t="s">
        <v>1885</v>
      </c>
      <c r="L1870" s="96">
        <v>779873.11</v>
      </c>
      <c r="M1870" s="95" t="s">
        <v>1886</v>
      </c>
      <c r="N1870" s="95" t="s">
        <v>3147</v>
      </c>
      <c r="O1870" s="95" t="s">
        <v>31</v>
      </c>
      <c r="P1870" s="95" t="s">
        <v>2056</v>
      </c>
      <c r="Q1870" s="95" t="s">
        <v>31</v>
      </c>
      <c r="R1870" s="95" t="s">
        <v>3148</v>
      </c>
      <c r="S1870" s="93">
        <v>41152</v>
      </c>
      <c r="T1870" s="93">
        <v>41152</v>
      </c>
      <c r="U1870" s="95" t="s">
        <v>3146</v>
      </c>
      <c r="V1870" s="95" t="s">
        <v>31</v>
      </c>
    </row>
    <row r="1871" spans="1:22" ht="15.75" x14ac:dyDescent="0.3">
      <c r="A1871" s="95" t="s">
        <v>370</v>
      </c>
      <c r="B1871" s="95" t="s">
        <v>2032</v>
      </c>
      <c r="C1871" s="95" t="s">
        <v>1904</v>
      </c>
      <c r="D1871" s="95" t="s">
        <v>1905</v>
      </c>
      <c r="E1871" s="95" t="s">
        <v>2038</v>
      </c>
      <c r="F1871" s="95" t="s">
        <v>2054</v>
      </c>
      <c r="G1871" s="95" t="s">
        <v>31</v>
      </c>
      <c r="H1871" s="95" t="s">
        <v>31</v>
      </c>
      <c r="I1871" s="95" t="s">
        <v>31</v>
      </c>
      <c r="J1871" s="95" t="s">
        <v>1884</v>
      </c>
      <c r="K1871" s="95" t="s">
        <v>1885</v>
      </c>
      <c r="L1871" s="96">
        <v>0.01</v>
      </c>
      <c r="M1871" s="95" t="s">
        <v>1886</v>
      </c>
      <c r="N1871" s="95" t="s">
        <v>3147</v>
      </c>
      <c r="O1871" s="95" t="s">
        <v>31</v>
      </c>
      <c r="P1871" s="95" t="s">
        <v>2056</v>
      </c>
      <c r="Q1871" s="95" t="s">
        <v>31</v>
      </c>
      <c r="R1871" s="95" t="s">
        <v>3148</v>
      </c>
      <c r="S1871" s="93">
        <v>41182</v>
      </c>
      <c r="T1871" s="93">
        <v>41182</v>
      </c>
      <c r="U1871" s="95" t="s">
        <v>3146</v>
      </c>
      <c r="V1871" s="95" t="s">
        <v>31</v>
      </c>
    </row>
    <row r="1872" spans="1:22" ht="15.75" x14ac:dyDescent="0.3">
      <c r="A1872" s="95" t="s">
        <v>370</v>
      </c>
      <c r="B1872" s="95" t="s">
        <v>2032</v>
      </c>
      <c r="C1872" s="95" t="s">
        <v>1904</v>
      </c>
      <c r="D1872" s="95" t="s">
        <v>1905</v>
      </c>
      <c r="E1872" s="95" t="s">
        <v>2038</v>
      </c>
      <c r="F1872" s="95" t="s">
        <v>2054</v>
      </c>
      <c r="G1872" s="95" t="s">
        <v>31</v>
      </c>
      <c r="H1872" s="95" t="s">
        <v>31</v>
      </c>
      <c r="I1872" s="95" t="s">
        <v>31</v>
      </c>
      <c r="J1872" s="95" t="s">
        <v>1884</v>
      </c>
      <c r="K1872" s="95" t="s">
        <v>1885</v>
      </c>
      <c r="L1872" s="96">
        <v>-1189.02</v>
      </c>
      <c r="M1872" s="95" t="s">
        <v>1886</v>
      </c>
      <c r="N1872" s="95" t="s">
        <v>3147</v>
      </c>
      <c r="O1872" s="95" t="s">
        <v>31</v>
      </c>
      <c r="P1872" s="95" t="s">
        <v>2056</v>
      </c>
      <c r="Q1872" s="95" t="s">
        <v>31</v>
      </c>
      <c r="R1872" s="95" t="s">
        <v>3148</v>
      </c>
      <c r="S1872" s="93">
        <v>41305</v>
      </c>
      <c r="T1872" s="93">
        <v>41305</v>
      </c>
      <c r="U1872" s="95" t="s">
        <v>3146</v>
      </c>
      <c r="V1872" s="95" t="s">
        <v>31</v>
      </c>
    </row>
    <row r="1873" spans="1:22" ht="15.75" x14ac:dyDescent="0.3">
      <c r="A1873" s="95" t="s">
        <v>370</v>
      </c>
      <c r="B1873" s="95" t="s">
        <v>2032</v>
      </c>
      <c r="C1873" s="95" t="s">
        <v>1904</v>
      </c>
      <c r="D1873" s="95" t="s">
        <v>1905</v>
      </c>
      <c r="E1873" s="95" t="s">
        <v>2038</v>
      </c>
      <c r="F1873" s="95" t="s">
        <v>2054</v>
      </c>
      <c r="G1873" s="95" t="s">
        <v>31</v>
      </c>
      <c r="H1873" s="95" t="s">
        <v>31</v>
      </c>
      <c r="I1873" s="95" t="s">
        <v>31</v>
      </c>
      <c r="J1873" s="95" t="s">
        <v>1884</v>
      </c>
      <c r="K1873" s="95" t="s">
        <v>1885</v>
      </c>
      <c r="L1873" s="96">
        <v>-26.6</v>
      </c>
      <c r="M1873" s="95" t="s">
        <v>1886</v>
      </c>
      <c r="N1873" s="95" t="s">
        <v>3147</v>
      </c>
      <c r="O1873" s="95" t="s">
        <v>31</v>
      </c>
      <c r="P1873" s="95" t="s">
        <v>2056</v>
      </c>
      <c r="Q1873" s="95" t="s">
        <v>31</v>
      </c>
      <c r="R1873" s="95" t="s">
        <v>3148</v>
      </c>
      <c r="S1873" s="93">
        <v>41333</v>
      </c>
      <c r="T1873" s="93">
        <v>41333</v>
      </c>
      <c r="U1873" s="95" t="s">
        <v>3146</v>
      </c>
      <c r="V1873" s="95" t="s">
        <v>31</v>
      </c>
    </row>
    <row r="1874" spans="1:22" ht="15.75" x14ac:dyDescent="0.3">
      <c r="A1874" s="95" t="s">
        <v>370</v>
      </c>
      <c r="B1874" s="95" t="s">
        <v>2032</v>
      </c>
      <c r="C1874" s="95" t="s">
        <v>1904</v>
      </c>
      <c r="D1874" s="95" t="s">
        <v>1905</v>
      </c>
      <c r="E1874" s="95" t="s">
        <v>2038</v>
      </c>
      <c r="F1874" s="95" t="s">
        <v>2054</v>
      </c>
      <c r="G1874" s="95" t="s">
        <v>31</v>
      </c>
      <c r="H1874" s="95" t="s">
        <v>31</v>
      </c>
      <c r="I1874" s="95" t="s">
        <v>31</v>
      </c>
      <c r="J1874" s="95" t="s">
        <v>1884</v>
      </c>
      <c r="K1874" s="95" t="s">
        <v>1885</v>
      </c>
      <c r="L1874" s="96">
        <v>779873.11</v>
      </c>
      <c r="M1874" s="95" t="s">
        <v>1886</v>
      </c>
      <c r="N1874" s="95" t="s">
        <v>3149</v>
      </c>
      <c r="O1874" s="95" t="s">
        <v>31</v>
      </c>
      <c r="P1874" s="95" t="s">
        <v>2056</v>
      </c>
      <c r="Q1874" s="95" t="s">
        <v>31</v>
      </c>
      <c r="R1874" s="95" t="s">
        <v>3150</v>
      </c>
      <c r="S1874" s="93">
        <v>41152</v>
      </c>
      <c r="T1874" s="93">
        <v>41152</v>
      </c>
      <c r="U1874" s="95" t="s">
        <v>3146</v>
      </c>
      <c r="V1874" s="95" t="s">
        <v>31</v>
      </c>
    </row>
    <row r="1875" spans="1:22" ht="15.75" x14ac:dyDescent="0.3">
      <c r="A1875" s="95" t="s">
        <v>370</v>
      </c>
      <c r="B1875" s="95" t="s">
        <v>2032</v>
      </c>
      <c r="C1875" s="95" t="s">
        <v>1904</v>
      </c>
      <c r="D1875" s="95" t="s">
        <v>1905</v>
      </c>
      <c r="E1875" s="95" t="s">
        <v>2038</v>
      </c>
      <c r="F1875" s="95" t="s">
        <v>2054</v>
      </c>
      <c r="G1875" s="95" t="s">
        <v>31</v>
      </c>
      <c r="H1875" s="95" t="s">
        <v>31</v>
      </c>
      <c r="I1875" s="95" t="s">
        <v>31</v>
      </c>
      <c r="J1875" s="95" t="s">
        <v>1884</v>
      </c>
      <c r="K1875" s="95" t="s">
        <v>1885</v>
      </c>
      <c r="L1875" s="96">
        <v>0.01</v>
      </c>
      <c r="M1875" s="95" t="s">
        <v>1886</v>
      </c>
      <c r="N1875" s="95" t="s">
        <v>3149</v>
      </c>
      <c r="O1875" s="95" t="s">
        <v>31</v>
      </c>
      <c r="P1875" s="95" t="s">
        <v>2056</v>
      </c>
      <c r="Q1875" s="95" t="s">
        <v>31</v>
      </c>
      <c r="R1875" s="95" t="s">
        <v>3150</v>
      </c>
      <c r="S1875" s="93">
        <v>41182</v>
      </c>
      <c r="T1875" s="93">
        <v>41182</v>
      </c>
      <c r="U1875" s="95" t="s">
        <v>3146</v>
      </c>
      <c r="V1875" s="95" t="s">
        <v>31</v>
      </c>
    </row>
    <row r="1876" spans="1:22" ht="15.75" x14ac:dyDescent="0.3">
      <c r="A1876" s="95" t="s">
        <v>370</v>
      </c>
      <c r="B1876" s="95" t="s">
        <v>2032</v>
      </c>
      <c r="C1876" s="95" t="s">
        <v>1904</v>
      </c>
      <c r="D1876" s="95" t="s">
        <v>1905</v>
      </c>
      <c r="E1876" s="95" t="s">
        <v>2038</v>
      </c>
      <c r="F1876" s="95" t="s">
        <v>2054</v>
      </c>
      <c r="G1876" s="95" t="s">
        <v>31</v>
      </c>
      <c r="H1876" s="95" t="s">
        <v>31</v>
      </c>
      <c r="I1876" s="95" t="s">
        <v>31</v>
      </c>
      <c r="J1876" s="95" t="s">
        <v>1884</v>
      </c>
      <c r="K1876" s="95" t="s">
        <v>1885</v>
      </c>
      <c r="L1876" s="96">
        <v>-1189.02</v>
      </c>
      <c r="M1876" s="95" t="s">
        <v>1886</v>
      </c>
      <c r="N1876" s="95" t="s">
        <v>3149</v>
      </c>
      <c r="O1876" s="95" t="s">
        <v>31</v>
      </c>
      <c r="P1876" s="95" t="s">
        <v>2056</v>
      </c>
      <c r="Q1876" s="95" t="s">
        <v>31</v>
      </c>
      <c r="R1876" s="95" t="s">
        <v>3150</v>
      </c>
      <c r="S1876" s="93">
        <v>41305</v>
      </c>
      <c r="T1876" s="93">
        <v>41305</v>
      </c>
      <c r="U1876" s="95" t="s">
        <v>3146</v>
      </c>
      <c r="V1876" s="95" t="s">
        <v>31</v>
      </c>
    </row>
    <row r="1877" spans="1:22" ht="15.75" x14ac:dyDescent="0.3">
      <c r="A1877" s="95" t="s">
        <v>370</v>
      </c>
      <c r="B1877" s="95" t="s">
        <v>2032</v>
      </c>
      <c r="C1877" s="95" t="s">
        <v>1904</v>
      </c>
      <c r="D1877" s="95" t="s">
        <v>1905</v>
      </c>
      <c r="E1877" s="95" t="s">
        <v>2038</v>
      </c>
      <c r="F1877" s="95" t="s">
        <v>2054</v>
      </c>
      <c r="G1877" s="95" t="s">
        <v>31</v>
      </c>
      <c r="H1877" s="95" t="s">
        <v>31</v>
      </c>
      <c r="I1877" s="95" t="s">
        <v>31</v>
      </c>
      <c r="J1877" s="95" t="s">
        <v>1884</v>
      </c>
      <c r="K1877" s="95" t="s">
        <v>1885</v>
      </c>
      <c r="L1877" s="96">
        <v>-26.6</v>
      </c>
      <c r="M1877" s="95" t="s">
        <v>1886</v>
      </c>
      <c r="N1877" s="95" t="s">
        <v>3149</v>
      </c>
      <c r="O1877" s="95" t="s">
        <v>31</v>
      </c>
      <c r="P1877" s="95" t="s">
        <v>2056</v>
      </c>
      <c r="Q1877" s="95" t="s">
        <v>31</v>
      </c>
      <c r="R1877" s="95" t="s">
        <v>3150</v>
      </c>
      <c r="S1877" s="93">
        <v>41333</v>
      </c>
      <c r="T1877" s="93">
        <v>41333</v>
      </c>
      <c r="U1877" s="95" t="s">
        <v>3146</v>
      </c>
      <c r="V1877" s="95" t="s">
        <v>31</v>
      </c>
    </row>
    <row r="1878" spans="1:22" ht="15.75" x14ac:dyDescent="0.3">
      <c r="A1878" s="95" t="s">
        <v>370</v>
      </c>
      <c r="B1878" s="95" t="s">
        <v>2032</v>
      </c>
      <c r="C1878" s="95" t="s">
        <v>1904</v>
      </c>
      <c r="D1878" s="95" t="s">
        <v>1905</v>
      </c>
      <c r="E1878" s="95" t="s">
        <v>2038</v>
      </c>
      <c r="F1878" s="95" t="s">
        <v>2054</v>
      </c>
      <c r="G1878" s="95" t="s">
        <v>31</v>
      </c>
      <c r="H1878" s="95" t="s">
        <v>31</v>
      </c>
      <c r="I1878" s="95" t="s">
        <v>31</v>
      </c>
      <c r="J1878" s="95" t="s">
        <v>1884</v>
      </c>
      <c r="K1878" s="95" t="s">
        <v>1885</v>
      </c>
      <c r="L1878" s="96">
        <v>779873.11</v>
      </c>
      <c r="M1878" s="95" t="s">
        <v>1886</v>
      </c>
      <c r="N1878" s="95" t="s">
        <v>3151</v>
      </c>
      <c r="O1878" s="95" t="s">
        <v>31</v>
      </c>
      <c r="P1878" s="95" t="s">
        <v>2056</v>
      </c>
      <c r="Q1878" s="95" t="s">
        <v>31</v>
      </c>
      <c r="R1878" s="95" t="s">
        <v>3152</v>
      </c>
      <c r="S1878" s="93">
        <v>41152</v>
      </c>
      <c r="T1878" s="93">
        <v>41152</v>
      </c>
      <c r="U1878" s="95" t="s">
        <v>3146</v>
      </c>
      <c r="V1878" s="95" t="s">
        <v>31</v>
      </c>
    </row>
    <row r="1879" spans="1:22" ht="15.75" x14ac:dyDescent="0.3">
      <c r="A1879" s="95" t="s">
        <v>370</v>
      </c>
      <c r="B1879" s="95" t="s">
        <v>2032</v>
      </c>
      <c r="C1879" s="95" t="s">
        <v>1904</v>
      </c>
      <c r="D1879" s="95" t="s">
        <v>1905</v>
      </c>
      <c r="E1879" s="95" t="s">
        <v>2038</v>
      </c>
      <c r="F1879" s="95" t="s">
        <v>2054</v>
      </c>
      <c r="G1879" s="95" t="s">
        <v>31</v>
      </c>
      <c r="H1879" s="95" t="s">
        <v>31</v>
      </c>
      <c r="I1879" s="95" t="s">
        <v>31</v>
      </c>
      <c r="J1879" s="95" t="s">
        <v>1884</v>
      </c>
      <c r="K1879" s="95" t="s">
        <v>1885</v>
      </c>
      <c r="L1879" s="96">
        <v>0.01</v>
      </c>
      <c r="M1879" s="95" t="s">
        <v>1886</v>
      </c>
      <c r="N1879" s="95" t="s">
        <v>3151</v>
      </c>
      <c r="O1879" s="95" t="s">
        <v>31</v>
      </c>
      <c r="P1879" s="95" t="s">
        <v>2056</v>
      </c>
      <c r="Q1879" s="95" t="s">
        <v>31</v>
      </c>
      <c r="R1879" s="95" t="s">
        <v>3152</v>
      </c>
      <c r="S1879" s="93">
        <v>41182</v>
      </c>
      <c r="T1879" s="93">
        <v>41182</v>
      </c>
      <c r="U1879" s="95" t="s">
        <v>3146</v>
      </c>
      <c r="V1879" s="95" t="s">
        <v>31</v>
      </c>
    </row>
    <row r="1880" spans="1:22" ht="15.75" x14ac:dyDescent="0.3">
      <c r="A1880" s="95" t="s">
        <v>370</v>
      </c>
      <c r="B1880" s="95" t="s">
        <v>2032</v>
      </c>
      <c r="C1880" s="95" t="s">
        <v>1904</v>
      </c>
      <c r="D1880" s="95" t="s">
        <v>1905</v>
      </c>
      <c r="E1880" s="95" t="s">
        <v>2038</v>
      </c>
      <c r="F1880" s="95" t="s">
        <v>2054</v>
      </c>
      <c r="G1880" s="95" t="s">
        <v>31</v>
      </c>
      <c r="H1880" s="95" t="s">
        <v>31</v>
      </c>
      <c r="I1880" s="95" t="s">
        <v>31</v>
      </c>
      <c r="J1880" s="95" t="s">
        <v>1884</v>
      </c>
      <c r="K1880" s="95" t="s">
        <v>1885</v>
      </c>
      <c r="L1880" s="96">
        <v>-1189.02</v>
      </c>
      <c r="M1880" s="95" t="s">
        <v>1886</v>
      </c>
      <c r="N1880" s="95" t="s">
        <v>3151</v>
      </c>
      <c r="O1880" s="95" t="s">
        <v>31</v>
      </c>
      <c r="P1880" s="95" t="s">
        <v>2056</v>
      </c>
      <c r="Q1880" s="95" t="s">
        <v>31</v>
      </c>
      <c r="R1880" s="95" t="s">
        <v>3152</v>
      </c>
      <c r="S1880" s="93">
        <v>41305</v>
      </c>
      <c r="T1880" s="93">
        <v>41305</v>
      </c>
      <c r="U1880" s="95" t="s">
        <v>3146</v>
      </c>
      <c r="V1880" s="95" t="s">
        <v>31</v>
      </c>
    </row>
    <row r="1881" spans="1:22" ht="15.75" x14ac:dyDescent="0.3">
      <c r="A1881" s="95" t="s">
        <v>370</v>
      </c>
      <c r="B1881" s="95" t="s">
        <v>2032</v>
      </c>
      <c r="C1881" s="95" t="s">
        <v>1904</v>
      </c>
      <c r="D1881" s="95" t="s">
        <v>1905</v>
      </c>
      <c r="E1881" s="95" t="s">
        <v>2038</v>
      </c>
      <c r="F1881" s="95" t="s">
        <v>2054</v>
      </c>
      <c r="G1881" s="95" t="s">
        <v>31</v>
      </c>
      <c r="H1881" s="95" t="s">
        <v>31</v>
      </c>
      <c r="I1881" s="95" t="s">
        <v>31</v>
      </c>
      <c r="J1881" s="95" t="s">
        <v>1884</v>
      </c>
      <c r="K1881" s="95" t="s">
        <v>1885</v>
      </c>
      <c r="L1881" s="96">
        <v>-26.6</v>
      </c>
      <c r="M1881" s="95" t="s">
        <v>1886</v>
      </c>
      <c r="N1881" s="95" t="s">
        <v>3151</v>
      </c>
      <c r="O1881" s="95" t="s">
        <v>31</v>
      </c>
      <c r="P1881" s="95" t="s">
        <v>2056</v>
      </c>
      <c r="Q1881" s="95" t="s">
        <v>31</v>
      </c>
      <c r="R1881" s="95" t="s">
        <v>3152</v>
      </c>
      <c r="S1881" s="93">
        <v>41333</v>
      </c>
      <c r="T1881" s="93">
        <v>41333</v>
      </c>
      <c r="U1881" s="95" t="s">
        <v>3146</v>
      </c>
      <c r="V1881" s="95" t="s">
        <v>31</v>
      </c>
    </row>
    <row r="1882" spans="1:22" ht="15.75" x14ac:dyDescent="0.3">
      <c r="A1882" s="95" t="s">
        <v>370</v>
      </c>
      <c r="B1882" s="95" t="s">
        <v>2032</v>
      </c>
      <c r="C1882" s="95" t="s">
        <v>1904</v>
      </c>
      <c r="D1882" s="95" t="s">
        <v>1905</v>
      </c>
      <c r="E1882" s="95" t="s">
        <v>2038</v>
      </c>
      <c r="F1882" s="95" t="s">
        <v>2104</v>
      </c>
      <c r="G1882" s="95" t="s">
        <v>31</v>
      </c>
      <c r="H1882" s="95" t="s">
        <v>31</v>
      </c>
      <c r="I1882" s="95" t="s">
        <v>31</v>
      </c>
      <c r="J1882" s="95" t="s">
        <v>1884</v>
      </c>
      <c r="K1882" s="95" t="s">
        <v>1885</v>
      </c>
      <c r="L1882" s="96">
        <v>92</v>
      </c>
      <c r="M1882" s="95" t="s">
        <v>1886</v>
      </c>
      <c r="N1882" s="95" t="s">
        <v>3153</v>
      </c>
      <c r="O1882" s="95" t="s">
        <v>3153</v>
      </c>
      <c r="P1882" s="95" t="s">
        <v>2881</v>
      </c>
      <c r="Q1882" s="95" t="s">
        <v>2882</v>
      </c>
      <c r="R1882" s="95" t="s">
        <v>3154</v>
      </c>
      <c r="S1882" s="93">
        <v>20545</v>
      </c>
      <c r="T1882" s="93">
        <v>20545</v>
      </c>
      <c r="U1882" s="95" t="s">
        <v>31</v>
      </c>
      <c r="V1882" s="95" t="s">
        <v>2552</v>
      </c>
    </row>
    <row r="1883" spans="1:22" ht="15.75" x14ac:dyDescent="0.3">
      <c r="A1883" s="95" t="s">
        <v>370</v>
      </c>
      <c r="B1883" s="95" t="s">
        <v>2032</v>
      </c>
      <c r="C1883" s="95" t="s">
        <v>1904</v>
      </c>
      <c r="D1883" s="95" t="s">
        <v>1905</v>
      </c>
      <c r="E1883" s="95" t="s">
        <v>2038</v>
      </c>
      <c r="F1883" s="95" t="s">
        <v>2104</v>
      </c>
      <c r="G1883" s="95" t="s">
        <v>31</v>
      </c>
      <c r="H1883" s="95" t="s">
        <v>31</v>
      </c>
      <c r="I1883" s="95" t="s">
        <v>31</v>
      </c>
      <c r="J1883" s="95" t="s">
        <v>1884</v>
      </c>
      <c r="K1883" s="95" t="s">
        <v>1885</v>
      </c>
      <c r="L1883" s="96">
        <v>92</v>
      </c>
      <c r="M1883" s="95" t="s">
        <v>1886</v>
      </c>
      <c r="N1883" s="95" t="s">
        <v>3155</v>
      </c>
      <c r="O1883" s="95" t="s">
        <v>3155</v>
      </c>
      <c r="P1883" s="95" t="s">
        <v>2881</v>
      </c>
      <c r="Q1883" s="95" t="s">
        <v>2882</v>
      </c>
      <c r="R1883" s="95" t="s">
        <v>3156</v>
      </c>
      <c r="S1883" s="93">
        <v>20545</v>
      </c>
      <c r="T1883" s="93">
        <v>20545</v>
      </c>
      <c r="U1883" s="95" t="s">
        <v>31</v>
      </c>
      <c r="V1883" s="95" t="s">
        <v>2552</v>
      </c>
    </row>
    <row r="1884" spans="1:22" ht="15.75" x14ac:dyDescent="0.3">
      <c r="A1884" s="95" t="s">
        <v>370</v>
      </c>
      <c r="B1884" s="95" t="s">
        <v>2032</v>
      </c>
      <c r="C1884" s="95" t="s">
        <v>1904</v>
      </c>
      <c r="D1884" s="95" t="s">
        <v>1905</v>
      </c>
      <c r="E1884" s="95" t="s">
        <v>2038</v>
      </c>
      <c r="F1884" s="95" t="s">
        <v>2104</v>
      </c>
      <c r="G1884" s="95" t="s">
        <v>31</v>
      </c>
      <c r="H1884" s="95" t="s">
        <v>31</v>
      </c>
      <c r="I1884" s="95" t="s">
        <v>31</v>
      </c>
      <c r="J1884" s="95" t="s">
        <v>1884</v>
      </c>
      <c r="K1884" s="95" t="s">
        <v>1885</v>
      </c>
      <c r="L1884" s="96">
        <v>92</v>
      </c>
      <c r="M1884" s="95" t="s">
        <v>1886</v>
      </c>
      <c r="N1884" s="95" t="s">
        <v>3157</v>
      </c>
      <c r="O1884" s="95" t="s">
        <v>3157</v>
      </c>
      <c r="P1884" s="95" t="s">
        <v>2881</v>
      </c>
      <c r="Q1884" s="95" t="s">
        <v>2882</v>
      </c>
      <c r="R1884" s="95" t="s">
        <v>3158</v>
      </c>
      <c r="S1884" s="93">
        <v>20545</v>
      </c>
      <c r="T1884" s="93">
        <v>20545</v>
      </c>
      <c r="U1884" s="95" t="s">
        <v>31</v>
      </c>
      <c r="V1884" s="95" t="s">
        <v>2552</v>
      </c>
    </row>
    <row r="1885" spans="1:22" ht="15.75" x14ac:dyDescent="0.3">
      <c r="A1885" s="95" t="s">
        <v>370</v>
      </c>
      <c r="B1885" s="95" t="s">
        <v>2032</v>
      </c>
      <c r="C1885" s="95" t="s">
        <v>1904</v>
      </c>
      <c r="D1885" s="95" t="s">
        <v>1905</v>
      </c>
      <c r="E1885" s="95" t="s">
        <v>2038</v>
      </c>
      <c r="F1885" s="95" t="s">
        <v>2104</v>
      </c>
      <c r="G1885" s="95" t="s">
        <v>31</v>
      </c>
      <c r="H1885" s="95" t="s">
        <v>31</v>
      </c>
      <c r="I1885" s="95" t="s">
        <v>31</v>
      </c>
      <c r="J1885" s="95" t="s">
        <v>1884</v>
      </c>
      <c r="K1885" s="95" t="s">
        <v>1885</v>
      </c>
      <c r="L1885" s="96">
        <v>1199</v>
      </c>
      <c r="M1885" s="95" t="s">
        <v>1886</v>
      </c>
      <c r="N1885" s="95" t="s">
        <v>3159</v>
      </c>
      <c r="O1885" s="95" t="s">
        <v>3159</v>
      </c>
      <c r="P1885" s="95" t="s">
        <v>3160</v>
      </c>
      <c r="Q1885" s="95" t="s">
        <v>2772</v>
      </c>
      <c r="R1885" s="95" t="s">
        <v>3161</v>
      </c>
      <c r="S1885" s="93">
        <v>20545</v>
      </c>
      <c r="T1885" s="93">
        <v>20545</v>
      </c>
      <c r="U1885" s="95" t="s">
        <v>31</v>
      </c>
      <c r="V1885" s="95" t="s">
        <v>2552</v>
      </c>
    </row>
    <row r="1886" spans="1:22" ht="15.75" x14ac:dyDescent="0.3">
      <c r="A1886" s="95" t="s">
        <v>370</v>
      </c>
      <c r="B1886" s="95" t="s">
        <v>2032</v>
      </c>
      <c r="C1886" s="95" t="s">
        <v>1904</v>
      </c>
      <c r="D1886" s="95" t="s">
        <v>1905</v>
      </c>
      <c r="E1886" s="95" t="s">
        <v>2038</v>
      </c>
      <c r="F1886" s="95" t="s">
        <v>2104</v>
      </c>
      <c r="G1886" s="95" t="s">
        <v>31</v>
      </c>
      <c r="H1886" s="95" t="s">
        <v>31</v>
      </c>
      <c r="I1886" s="95" t="s">
        <v>31</v>
      </c>
      <c r="J1886" s="95" t="s">
        <v>1884</v>
      </c>
      <c r="K1886" s="95" t="s">
        <v>1885</v>
      </c>
      <c r="L1886" s="96">
        <v>90</v>
      </c>
      <c r="M1886" s="95" t="s">
        <v>1886</v>
      </c>
      <c r="N1886" s="95" t="s">
        <v>3162</v>
      </c>
      <c r="O1886" s="95" t="s">
        <v>3162</v>
      </c>
      <c r="P1886" s="95" t="s">
        <v>3163</v>
      </c>
      <c r="Q1886" s="95" t="s">
        <v>2772</v>
      </c>
      <c r="R1886" s="95" t="s">
        <v>3164</v>
      </c>
      <c r="S1886" s="93">
        <v>20545</v>
      </c>
      <c r="T1886" s="93">
        <v>20545</v>
      </c>
      <c r="U1886" s="95" t="s">
        <v>31</v>
      </c>
      <c r="V1886" s="95" t="s">
        <v>2552</v>
      </c>
    </row>
    <row r="1887" spans="1:22" ht="15.75" x14ac:dyDescent="0.3">
      <c r="A1887" s="95" t="s">
        <v>370</v>
      </c>
      <c r="B1887" s="95" t="s">
        <v>2032</v>
      </c>
      <c r="C1887" s="95" t="s">
        <v>1904</v>
      </c>
      <c r="D1887" s="95" t="s">
        <v>1905</v>
      </c>
      <c r="E1887" s="95" t="s">
        <v>2038</v>
      </c>
      <c r="F1887" s="95" t="s">
        <v>2104</v>
      </c>
      <c r="G1887" s="95" t="s">
        <v>31</v>
      </c>
      <c r="H1887" s="95" t="s">
        <v>31</v>
      </c>
      <c r="I1887" s="95" t="s">
        <v>31</v>
      </c>
      <c r="J1887" s="95" t="s">
        <v>1884</v>
      </c>
      <c r="K1887" s="95" t="s">
        <v>1885</v>
      </c>
      <c r="L1887" s="96">
        <v>90</v>
      </c>
      <c r="M1887" s="95" t="s">
        <v>1886</v>
      </c>
      <c r="N1887" s="95" t="s">
        <v>3165</v>
      </c>
      <c r="O1887" s="95" t="s">
        <v>3165</v>
      </c>
      <c r="P1887" s="95" t="s">
        <v>3163</v>
      </c>
      <c r="Q1887" s="95" t="s">
        <v>2772</v>
      </c>
      <c r="R1887" s="95" t="s">
        <v>3166</v>
      </c>
      <c r="S1887" s="93">
        <v>20545</v>
      </c>
      <c r="T1887" s="93">
        <v>20545</v>
      </c>
      <c r="U1887" s="95" t="s">
        <v>31</v>
      </c>
      <c r="V1887" s="95" t="s">
        <v>2552</v>
      </c>
    </row>
    <row r="1888" spans="1:22" ht="15.75" x14ac:dyDescent="0.3">
      <c r="A1888" s="95" t="s">
        <v>370</v>
      </c>
      <c r="B1888" s="95" t="s">
        <v>2032</v>
      </c>
      <c r="C1888" s="95" t="s">
        <v>1904</v>
      </c>
      <c r="D1888" s="95" t="s">
        <v>1905</v>
      </c>
      <c r="E1888" s="95" t="s">
        <v>2038</v>
      </c>
      <c r="F1888" s="95" t="s">
        <v>2104</v>
      </c>
      <c r="G1888" s="95" t="s">
        <v>31</v>
      </c>
      <c r="H1888" s="95" t="s">
        <v>31</v>
      </c>
      <c r="I1888" s="95" t="s">
        <v>31</v>
      </c>
      <c r="J1888" s="95" t="s">
        <v>1884</v>
      </c>
      <c r="K1888" s="95" t="s">
        <v>1885</v>
      </c>
      <c r="L1888" s="96">
        <v>90</v>
      </c>
      <c r="M1888" s="95" t="s">
        <v>1886</v>
      </c>
      <c r="N1888" s="95" t="s">
        <v>3167</v>
      </c>
      <c r="O1888" s="95" t="s">
        <v>3167</v>
      </c>
      <c r="P1888" s="95" t="s">
        <v>3163</v>
      </c>
      <c r="Q1888" s="95" t="s">
        <v>2772</v>
      </c>
      <c r="R1888" s="95" t="s">
        <v>3168</v>
      </c>
      <c r="S1888" s="93">
        <v>20545</v>
      </c>
      <c r="T1888" s="93">
        <v>20545</v>
      </c>
      <c r="U1888" s="95" t="s">
        <v>31</v>
      </c>
      <c r="V1888" s="95" t="s">
        <v>2552</v>
      </c>
    </row>
    <row r="1889" spans="1:22" ht="15.75" x14ac:dyDescent="0.3">
      <c r="A1889" s="95" t="s">
        <v>370</v>
      </c>
      <c r="B1889" s="95" t="s">
        <v>2032</v>
      </c>
      <c r="C1889" s="95" t="s">
        <v>1904</v>
      </c>
      <c r="D1889" s="95" t="s">
        <v>1905</v>
      </c>
      <c r="E1889" s="95" t="s">
        <v>2038</v>
      </c>
      <c r="F1889" s="95" t="s">
        <v>2104</v>
      </c>
      <c r="G1889" s="95" t="s">
        <v>31</v>
      </c>
      <c r="H1889" s="95" t="s">
        <v>31</v>
      </c>
      <c r="I1889" s="95" t="s">
        <v>31</v>
      </c>
      <c r="J1889" s="95" t="s">
        <v>1884</v>
      </c>
      <c r="K1889" s="95" t="s">
        <v>1885</v>
      </c>
      <c r="L1889" s="96">
        <v>1532</v>
      </c>
      <c r="M1889" s="95" t="s">
        <v>1886</v>
      </c>
      <c r="N1889" s="95" t="s">
        <v>3169</v>
      </c>
      <c r="O1889" s="95" t="s">
        <v>3169</v>
      </c>
      <c r="P1889" s="95" t="s">
        <v>3170</v>
      </c>
      <c r="Q1889" s="95" t="s">
        <v>2772</v>
      </c>
      <c r="R1889" s="95" t="s">
        <v>3171</v>
      </c>
      <c r="S1889" s="93">
        <v>20545</v>
      </c>
      <c r="T1889" s="93">
        <v>20545</v>
      </c>
      <c r="U1889" s="95" t="s">
        <v>31</v>
      </c>
      <c r="V1889" s="95" t="s">
        <v>2552</v>
      </c>
    </row>
    <row r="1890" spans="1:22" ht="15.75" x14ac:dyDescent="0.3">
      <c r="A1890" s="95" t="s">
        <v>370</v>
      </c>
      <c r="B1890" s="95" t="s">
        <v>2032</v>
      </c>
      <c r="C1890" s="95" t="s">
        <v>1904</v>
      </c>
      <c r="D1890" s="95" t="s">
        <v>1905</v>
      </c>
      <c r="E1890" s="95" t="s">
        <v>2038</v>
      </c>
      <c r="F1890" s="95" t="s">
        <v>2104</v>
      </c>
      <c r="G1890" s="95" t="s">
        <v>31</v>
      </c>
      <c r="H1890" s="95" t="s">
        <v>31</v>
      </c>
      <c r="I1890" s="95" t="s">
        <v>31</v>
      </c>
      <c r="J1890" s="95" t="s">
        <v>1884</v>
      </c>
      <c r="K1890" s="95" t="s">
        <v>1885</v>
      </c>
      <c r="L1890" s="96">
        <v>1532</v>
      </c>
      <c r="M1890" s="95" t="s">
        <v>1886</v>
      </c>
      <c r="N1890" s="95" t="s">
        <v>3172</v>
      </c>
      <c r="O1890" s="95" t="s">
        <v>3172</v>
      </c>
      <c r="P1890" s="95" t="s">
        <v>3170</v>
      </c>
      <c r="Q1890" s="95" t="s">
        <v>2772</v>
      </c>
      <c r="R1890" s="95" t="s">
        <v>3173</v>
      </c>
      <c r="S1890" s="93">
        <v>20545</v>
      </c>
      <c r="T1890" s="93">
        <v>20545</v>
      </c>
      <c r="U1890" s="95" t="s">
        <v>31</v>
      </c>
      <c r="V1890" s="95" t="s">
        <v>2552</v>
      </c>
    </row>
    <row r="1891" spans="1:22" ht="15.75" x14ac:dyDescent="0.3">
      <c r="A1891" s="95" t="s">
        <v>370</v>
      </c>
      <c r="B1891" s="95" t="s">
        <v>2032</v>
      </c>
      <c r="C1891" s="95" t="s">
        <v>1904</v>
      </c>
      <c r="D1891" s="95" t="s">
        <v>1905</v>
      </c>
      <c r="E1891" s="95" t="s">
        <v>2038</v>
      </c>
      <c r="F1891" s="95" t="s">
        <v>2104</v>
      </c>
      <c r="G1891" s="95" t="s">
        <v>31</v>
      </c>
      <c r="H1891" s="95" t="s">
        <v>31</v>
      </c>
      <c r="I1891" s="95" t="s">
        <v>31</v>
      </c>
      <c r="J1891" s="95" t="s">
        <v>1884</v>
      </c>
      <c r="K1891" s="95" t="s">
        <v>1885</v>
      </c>
      <c r="L1891" s="96">
        <v>1532</v>
      </c>
      <c r="M1891" s="95" t="s">
        <v>1886</v>
      </c>
      <c r="N1891" s="95" t="s">
        <v>3174</v>
      </c>
      <c r="O1891" s="95" t="s">
        <v>3174</v>
      </c>
      <c r="P1891" s="95" t="s">
        <v>3170</v>
      </c>
      <c r="Q1891" s="95" t="s">
        <v>2772</v>
      </c>
      <c r="R1891" s="95" t="s">
        <v>3175</v>
      </c>
      <c r="S1891" s="93">
        <v>20545</v>
      </c>
      <c r="T1891" s="93">
        <v>20545</v>
      </c>
      <c r="U1891" s="95" t="s">
        <v>31</v>
      </c>
      <c r="V1891" s="95" t="s">
        <v>2552</v>
      </c>
    </row>
    <row r="1892" spans="1:22" ht="15.75" x14ac:dyDescent="0.3">
      <c r="A1892" s="95" t="s">
        <v>370</v>
      </c>
      <c r="B1892" s="95" t="s">
        <v>2032</v>
      </c>
      <c r="C1892" s="95" t="s">
        <v>1904</v>
      </c>
      <c r="D1892" s="95" t="s">
        <v>1905</v>
      </c>
      <c r="E1892" s="95" t="s">
        <v>2038</v>
      </c>
      <c r="F1892" s="95" t="s">
        <v>2104</v>
      </c>
      <c r="G1892" s="95" t="s">
        <v>31</v>
      </c>
      <c r="H1892" s="95" t="s">
        <v>31</v>
      </c>
      <c r="I1892" s="95" t="s">
        <v>31</v>
      </c>
      <c r="J1892" s="95" t="s">
        <v>1884</v>
      </c>
      <c r="K1892" s="95" t="s">
        <v>1885</v>
      </c>
      <c r="L1892" s="96">
        <v>3225</v>
      </c>
      <c r="M1892" s="95" t="s">
        <v>1886</v>
      </c>
      <c r="N1892" s="95" t="s">
        <v>3176</v>
      </c>
      <c r="O1892" s="95" t="s">
        <v>3176</v>
      </c>
      <c r="P1892" s="95" t="s">
        <v>3177</v>
      </c>
      <c r="Q1892" s="95" t="s">
        <v>3178</v>
      </c>
      <c r="R1892" s="95" t="s">
        <v>3179</v>
      </c>
      <c r="S1892" s="93">
        <v>20545</v>
      </c>
      <c r="T1892" s="93">
        <v>20545</v>
      </c>
      <c r="U1892" s="95" t="s">
        <v>31</v>
      </c>
      <c r="V1892" s="95" t="s">
        <v>2552</v>
      </c>
    </row>
    <row r="1893" spans="1:22" ht="15.75" x14ac:dyDescent="0.3">
      <c r="A1893" s="95" t="s">
        <v>370</v>
      </c>
      <c r="B1893" s="95" t="s">
        <v>2032</v>
      </c>
      <c r="C1893" s="95" t="s">
        <v>1904</v>
      </c>
      <c r="D1893" s="95" t="s">
        <v>1905</v>
      </c>
      <c r="E1893" s="95" t="s">
        <v>2038</v>
      </c>
      <c r="F1893" s="95" t="s">
        <v>2104</v>
      </c>
      <c r="G1893" s="95" t="s">
        <v>31</v>
      </c>
      <c r="H1893" s="95" t="s">
        <v>31</v>
      </c>
      <c r="I1893" s="95" t="s">
        <v>31</v>
      </c>
      <c r="J1893" s="95" t="s">
        <v>1884</v>
      </c>
      <c r="K1893" s="95" t="s">
        <v>1885</v>
      </c>
      <c r="L1893" s="96">
        <v>3225</v>
      </c>
      <c r="M1893" s="95" t="s">
        <v>1886</v>
      </c>
      <c r="N1893" s="95" t="s">
        <v>3180</v>
      </c>
      <c r="O1893" s="95" t="s">
        <v>3180</v>
      </c>
      <c r="P1893" s="95" t="s">
        <v>3177</v>
      </c>
      <c r="Q1893" s="95" t="s">
        <v>3178</v>
      </c>
      <c r="R1893" s="95" t="s">
        <v>3181</v>
      </c>
      <c r="S1893" s="93">
        <v>20545</v>
      </c>
      <c r="T1893" s="93">
        <v>20545</v>
      </c>
      <c r="U1893" s="95" t="s">
        <v>31</v>
      </c>
      <c r="V1893" s="95" t="s">
        <v>2552</v>
      </c>
    </row>
    <row r="1894" spans="1:22" ht="15.75" x14ac:dyDescent="0.3">
      <c r="A1894" s="95" t="s">
        <v>370</v>
      </c>
      <c r="B1894" s="95" t="s">
        <v>2032</v>
      </c>
      <c r="C1894" s="95" t="s">
        <v>1904</v>
      </c>
      <c r="D1894" s="95" t="s">
        <v>1905</v>
      </c>
      <c r="E1894" s="95" t="s">
        <v>2038</v>
      </c>
      <c r="F1894" s="95" t="s">
        <v>2104</v>
      </c>
      <c r="G1894" s="95" t="s">
        <v>31</v>
      </c>
      <c r="H1894" s="95" t="s">
        <v>31</v>
      </c>
      <c r="I1894" s="95" t="s">
        <v>31</v>
      </c>
      <c r="J1894" s="95" t="s">
        <v>1884</v>
      </c>
      <c r="K1894" s="95" t="s">
        <v>1885</v>
      </c>
      <c r="L1894" s="96">
        <v>1632</v>
      </c>
      <c r="M1894" s="95" t="s">
        <v>1886</v>
      </c>
      <c r="N1894" s="95" t="s">
        <v>3182</v>
      </c>
      <c r="O1894" s="95" t="s">
        <v>3182</v>
      </c>
      <c r="P1894" s="95" t="s">
        <v>3183</v>
      </c>
      <c r="Q1894" s="95" t="s">
        <v>2772</v>
      </c>
      <c r="R1894" s="95" t="s">
        <v>3184</v>
      </c>
      <c r="S1894" s="93">
        <v>20545</v>
      </c>
      <c r="T1894" s="93">
        <v>20545</v>
      </c>
      <c r="U1894" s="95" t="s">
        <v>31</v>
      </c>
      <c r="V1894" s="95" t="s">
        <v>2552</v>
      </c>
    </row>
    <row r="1895" spans="1:22" ht="15.75" x14ac:dyDescent="0.3">
      <c r="A1895" s="95" t="s">
        <v>370</v>
      </c>
      <c r="B1895" s="95" t="s">
        <v>2032</v>
      </c>
      <c r="C1895" s="95" t="s">
        <v>1904</v>
      </c>
      <c r="D1895" s="95" t="s">
        <v>1905</v>
      </c>
      <c r="E1895" s="95" t="s">
        <v>2038</v>
      </c>
      <c r="F1895" s="95" t="s">
        <v>2104</v>
      </c>
      <c r="G1895" s="95" t="s">
        <v>31</v>
      </c>
      <c r="H1895" s="95" t="s">
        <v>31</v>
      </c>
      <c r="I1895" s="95" t="s">
        <v>31</v>
      </c>
      <c r="J1895" s="95" t="s">
        <v>1884</v>
      </c>
      <c r="K1895" s="95" t="s">
        <v>1885</v>
      </c>
      <c r="L1895" s="96">
        <v>1240</v>
      </c>
      <c r="M1895" s="95" t="s">
        <v>1886</v>
      </c>
      <c r="N1895" s="95" t="s">
        <v>3185</v>
      </c>
      <c r="O1895" s="95" t="s">
        <v>3185</v>
      </c>
      <c r="P1895" s="95" t="s">
        <v>3186</v>
      </c>
      <c r="Q1895" s="95" t="s">
        <v>2772</v>
      </c>
      <c r="R1895" s="95" t="s">
        <v>3187</v>
      </c>
      <c r="S1895" s="93">
        <v>20545</v>
      </c>
      <c r="T1895" s="93">
        <v>20545</v>
      </c>
      <c r="U1895" s="95" t="s">
        <v>31</v>
      </c>
      <c r="V1895" s="95" t="s">
        <v>2552</v>
      </c>
    </row>
    <row r="1896" spans="1:22" ht="15.75" x14ac:dyDescent="0.3">
      <c r="A1896" s="95" t="s">
        <v>370</v>
      </c>
      <c r="B1896" s="95" t="s">
        <v>2032</v>
      </c>
      <c r="C1896" s="95" t="s">
        <v>1904</v>
      </c>
      <c r="D1896" s="95" t="s">
        <v>1905</v>
      </c>
      <c r="E1896" s="95" t="s">
        <v>2038</v>
      </c>
      <c r="F1896" s="95" t="s">
        <v>2104</v>
      </c>
      <c r="G1896" s="95" t="s">
        <v>31</v>
      </c>
      <c r="H1896" s="95" t="s">
        <v>31</v>
      </c>
      <c r="I1896" s="95" t="s">
        <v>31</v>
      </c>
      <c r="J1896" s="95" t="s">
        <v>1884</v>
      </c>
      <c r="K1896" s="95" t="s">
        <v>1885</v>
      </c>
      <c r="L1896" s="96">
        <v>1343</v>
      </c>
      <c r="M1896" s="95" t="s">
        <v>1886</v>
      </c>
      <c r="N1896" s="95" t="s">
        <v>3188</v>
      </c>
      <c r="O1896" s="95" t="s">
        <v>3188</v>
      </c>
      <c r="P1896" s="95" t="s">
        <v>3186</v>
      </c>
      <c r="Q1896" s="95" t="s">
        <v>2772</v>
      </c>
      <c r="R1896" s="95" t="s">
        <v>3189</v>
      </c>
      <c r="S1896" s="93">
        <v>20545</v>
      </c>
      <c r="T1896" s="93">
        <v>20545</v>
      </c>
      <c r="U1896" s="95" t="s">
        <v>31</v>
      </c>
      <c r="V1896" s="95" t="s">
        <v>2552</v>
      </c>
    </row>
    <row r="1897" spans="1:22" ht="15.75" x14ac:dyDescent="0.3">
      <c r="A1897" s="95" t="s">
        <v>370</v>
      </c>
      <c r="B1897" s="95" t="s">
        <v>2032</v>
      </c>
      <c r="C1897" s="95" t="s">
        <v>1904</v>
      </c>
      <c r="D1897" s="95" t="s">
        <v>1905</v>
      </c>
      <c r="E1897" s="95" t="s">
        <v>2038</v>
      </c>
      <c r="F1897" s="95" t="s">
        <v>2104</v>
      </c>
      <c r="G1897" s="95" t="s">
        <v>31</v>
      </c>
      <c r="H1897" s="95" t="s">
        <v>31</v>
      </c>
      <c r="I1897" s="95" t="s">
        <v>31</v>
      </c>
      <c r="J1897" s="95" t="s">
        <v>1884</v>
      </c>
      <c r="K1897" s="95" t="s">
        <v>1885</v>
      </c>
      <c r="L1897" s="96">
        <v>2861</v>
      </c>
      <c r="M1897" s="95" t="s">
        <v>1886</v>
      </c>
      <c r="N1897" s="95" t="s">
        <v>3190</v>
      </c>
      <c r="O1897" s="95" t="s">
        <v>3190</v>
      </c>
      <c r="P1897" s="95" t="s">
        <v>3191</v>
      </c>
      <c r="Q1897" s="95" t="s">
        <v>2772</v>
      </c>
      <c r="R1897" s="95" t="s">
        <v>3192</v>
      </c>
      <c r="S1897" s="93">
        <v>20545</v>
      </c>
      <c r="T1897" s="93">
        <v>20545</v>
      </c>
      <c r="U1897" s="95" t="s">
        <v>31</v>
      </c>
      <c r="V1897" s="95" t="s">
        <v>2552</v>
      </c>
    </row>
    <row r="1898" spans="1:22" ht="15.75" x14ac:dyDescent="0.3">
      <c r="A1898" s="95" t="s">
        <v>370</v>
      </c>
      <c r="B1898" s="95" t="s">
        <v>2032</v>
      </c>
      <c r="C1898" s="95" t="s">
        <v>1904</v>
      </c>
      <c r="D1898" s="95" t="s">
        <v>1905</v>
      </c>
      <c r="E1898" s="95" t="s">
        <v>2038</v>
      </c>
      <c r="F1898" s="95" t="s">
        <v>2104</v>
      </c>
      <c r="G1898" s="95" t="s">
        <v>31</v>
      </c>
      <c r="H1898" s="95" t="s">
        <v>31</v>
      </c>
      <c r="I1898" s="95" t="s">
        <v>31</v>
      </c>
      <c r="J1898" s="95" t="s">
        <v>1884</v>
      </c>
      <c r="K1898" s="95" t="s">
        <v>1885</v>
      </c>
      <c r="L1898" s="96">
        <v>181</v>
      </c>
      <c r="M1898" s="95" t="s">
        <v>1886</v>
      </c>
      <c r="N1898" s="95" t="s">
        <v>3193</v>
      </c>
      <c r="O1898" s="95" t="s">
        <v>3193</v>
      </c>
      <c r="P1898" s="95" t="s">
        <v>3194</v>
      </c>
      <c r="Q1898" s="95" t="s">
        <v>2772</v>
      </c>
      <c r="R1898" s="95" t="s">
        <v>3195</v>
      </c>
      <c r="S1898" s="93">
        <v>19814</v>
      </c>
      <c r="T1898" s="93">
        <v>19814</v>
      </c>
      <c r="U1898" s="95" t="s">
        <v>31</v>
      </c>
      <c r="V1898" s="95" t="s">
        <v>2529</v>
      </c>
    </row>
    <row r="1899" spans="1:22" ht="15.75" x14ac:dyDescent="0.3">
      <c r="A1899" s="95" t="s">
        <v>370</v>
      </c>
      <c r="B1899" s="95" t="s">
        <v>2032</v>
      </c>
      <c r="C1899" s="95" t="s">
        <v>1904</v>
      </c>
      <c r="D1899" s="95" t="s">
        <v>1905</v>
      </c>
      <c r="E1899" s="95" t="s">
        <v>2038</v>
      </c>
      <c r="F1899" s="95" t="s">
        <v>2104</v>
      </c>
      <c r="G1899" s="95" t="s">
        <v>31</v>
      </c>
      <c r="H1899" s="95" t="s">
        <v>31</v>
      </c>
      <c r="I1899" s="95" t="s">
        <v>31</v>
      </c>
      <c r="J1899" s="95" t="s">
        <v>1884</v>
      </c>
      <c r="K1899" s="95" t="s">
        <v>1885</v>
      </c>
      <c r="L1899" s="96">
        <v>181</v>
      </c>
      <c r="M1899" s="95" t="s">
        <v>1886</v>
      </c>
      <c r="N1899" s="95" t="s">
        <v>3196</v>
      </c>
      <c r="O1899" s="95" t="s">
        <v>3196</v>
      </c>
      <c r="P1899" s="95" t="s">
        <v>3194</v>
      </c>
      <c r="Q1899" s="95" t="s">
        <v>2772</v>
      </c>
      <c r="R1899" s="95" t="s">
        <v>3197</v>
      </c>
      <c r="S1899" s="93">
        <v>19814</v>
      </c>
      <c r="T1899" s="93">
        <v>19814</v>
      </c>
      <c r="U1899" s="95" t="s">
        <v>31</v>
      </c>
      <c r="V1899" s="95" t="s">
        <v>2529</v>
      </c>
    </row>
    <row r="1900" spans="1:22" ht="15.75" x14ac:dyDescent="0.3">
      <c r="A1900" s="95" t="s">
        <v>370</v>
      </c>
      <c r="B1900" s="95" t="s">
        <v>2032</v>
      </c>
      <c r="C1900" s="95" t="s">
        <v>1904</v>
      </c>
      <c r="D1900" s="95" t="s">
        <v>1905</v>
      </c>
      <c r="E1900" s="95" t="s">
        <v>2038</v>
      </c>
      <c r="F1900" s="95" t="s">
        <v>2104</v>
      </c>
      <c r="G1900" s="95" t="s">
        <v>31</v>
      </c>
      <c r="H1900" s="95" t="s">
        <v>31</v>
      </c>
      <c r="I1900" s="95" t="s">
        <v>31</v>
      </c>
      <c r="J1900" s="95" t="s">
        <v>1884</v>
      </c>
      <c r="K1900" s="95" t="s">
        <v>1885</v>
      </c>
      <c r="L1900" s="96">
        <v>181</v>
      </c>
      <c r="M1900" s="95" t="s">
        <v>1886</v>
      </c>
      <c r="N1900" s="95" t="s">
        <v>3198</v>
      </c>
      <c r="O1900" s="95" t="s">
        <v>3198</v>
      </c>
      <c r="P1900" s="95" t="s">
        <v>3194</v>
      </c>
      <c r="Q1900" s="95" t="s">
        <v>2772</v>
      </c>
      <c r="R1900" s="95" t="s">
        <v>3199</v>
      </c>
      <c r="S1900" s="93">
        <v>19814</v>
      </c>
      <c r="T1900" s="93">
        <v>19814</v>
      </c>
      <c r="U1900" s="95" t="s">
        <v>31</v>
      </c>
      <c r="V1900" s="95" t="s">
        <v>2529</v>
      </c>
    </row>
    <row r="1901" spans="1:22" ht="15.75" x14ac:dyDescent="0.3">
      <c r="A1901" s="95" t="s">
        <v>370</v>
      </c>
      <c r="B1901" s="95" t="s">
        <v>2032</v>
      </c>
      <c r="C1901" s="95" t="s">
        <v>1904</v>
      </c>
      <c r="D1901" s="95" t="s">
        <v>1905</v>
      </c>
      <c r="E1901" s="95" t="s">
        <v>2038</v>
      </c>
      <c r="F1901" s="95" t="s">
        <v>2104</v>
      </c>
      <c r="G1901" s="95" t="s">
        <v>31</v>
      </c>
      <c r="H1901" s="95" t="s">
        <v>31</v>
      </c>
      <c r="I1901" s="95" t="s">
        <v>31</v>
      </c>
      <c r="J1901" s="95" t="s">
        <v>1884</v>
      </c>
      <c r="K1901" s="95" t="s">
        <v>1885</v>
      </c>
      <c r="L1901" s="96">
        <v>3238</v>
      </c>
      <c r="M1901" s="95" t="s">
        <v>1886</v>
      </c>
      <c r="N1901" s="95" t="s">
        <v>3200</v>
      </c>
      <c r="O1901" s="95" t="s">
        <v>3200</v>
      </c>
      <c r="P1901" s="95" t="s">
        <v>2771</v>
      </c>
      <c r="Q1901" s="95" t="s">
        <v>2772</v>
      </c>
      <c r="R1901" s="95" t="s">
        <v>3201</v>
      </c>
      <c r="S1901" s="93">
        <v>20545</v>
      </c>
      <c r="T1901" s="93">
        <v>20545</v>
      </c>
      <c r="U1901" s="95" t="s">
        <v>31</v>
      </c>
      <c r="V1901" s="95" t="s">
        <v>2552</v>
      </c>
    </row>
    <row r="1902" spans="1:22" ht="15.75" x14ac:dyDescent="0.3">
      <c r="A1902" s="95" t="s">
        <v>370</v>
      </c>
      <c r="B1902" s="95" t="s">
        <v>2032</v>
      </c>
      <c r="C1902" s="95" t="s">
        <v>1904</v>
      </c>
      <c r="D1902" s="95" t="s">
        <v>1905</v>
      </c>
      <c r="E1902" s="95" t="s">
        <v>2038</v>
      </c>
      <c r="F1902" s="95" t="s">
        <v>2104</v>
      </c>
      <c r="G1902" s="95" t="s">
        <v>31</v>
      </c>
      <c r="H1902" s="95" t="s">
        <v>31</v>
      </c>
      <c r="I1902" s="95" t="s">
        <v>31</v>
      </c>
      <c r="J1902" s="95" t="s">
        <v>1884</v>
      </c>
      <c r="K1902" s="95" t="s">
        <v>1885</v>
      </c>
      <c r="L1902" s="96">
        <v>4500</v>
      </c>
      <c r="M1902" s="95" t="s">
        <v>1886</v>
      </c>
      <c r="N1902" s="95" t="s">
        <v>3202</v>
      </c>
      <c r="O1902" s="95" t="s">
        <v>3202</v>
      </c>
      <c r="P1902" s="95" t="s">
        <v>2776</v>
      </c>
      <c r="Q1902" s="95" t="s">
        <v>2777</v>
      </c>
      <c r="R1902" s="95" t="s">
        <v>3203</v>
      </c>
      <c r="S1902" s="93">
        <v>20179</v>
      </c>
      <c r="T1902" s="93">
        <v>20179</v>
      </c>
      <c r="U1902" s="95" t="s">
        <v>31</v>
      </c>
      <c r="V1902" s="95" t="s">
        <v>2550</v>
      </c>
    </row>
    <row r="1903" spans="1:22" ht="15.75" x14ac:dyDescent="0.3">
      <c r="A1903" s="95" t="s">
        <v>370</v>
      </c>
      <c r="B1903" s="95" t="s">
        <v>2032</v>
      </c>
      <c r="C1903" s="95" t="s">
        <v>1904</v>
      </c>
      <c r="D1903" s="95" t="s">
        <v>1905</v>
      </c>
      <c r="E1903" s="95" t="s">
        <v>2038</v>
      </c>
      <c r="F1903" s="95" t="s">
        <v>2104</v>
      </c>
      <c r="G1903" s="95" t="s">
        <v>31</v>
      </c>
      <c r="H1903" s="95" t="s">
        <v>31</v>
      </c>
      <c r="I1903" s="95" t="s">
        <v>31</v>
      </c>
      <c r="J1903" s="95" t="s">
        <v>1884</v>
      </c>
      <c r="K1903" s="95" t="s">
        <v>1885</v>
      </c>
      <c r="L1903" s="96">
        <v>2757</v>
      </c>
      <c r="M1903" s="95" t="s">
        <v>1886</v>
      </c>
      <c r="N1903" s="95" t="s">
        <v>3204</v>
      </c>
      <c r="O1903" s="95" t="s">
        <v>3204</v>
      </c>
      <c r="P1903" s="95" t="s">
        <v>2771</v>
      </c>
      <c r="Q1903" s="95" t="s">
        <v>2772</v>
      </c>
      <c r="R1903" s="95" t="s">
        <v>3205</v>
      </c>
      <c r="S1903" s="93">
        <v>20545</v>
      </c>
      <c r="T1903" s="93">
        <v>20545</v>
      </c>
      <c r="U1903" s="95" t="s">
        <v>31</v>
      </c>
      <c r="V1903" s="95" t="s">
        <v>2552</v>
      </c>
    </row>
    <row r="1904" spans="1:22" ht="15.75" x14ac:dyDescent="0.3">
      <c r="A1904" s="95" t="s">
        <v>370</v>
      </c>
      <c r="B1904" s="95" t="s">
        <v>2032</v>
      </c>
      <c r="C1904" s="95" t="s">
        <v>1904</v>
      </c>
      <c r="D1904" s="95" t="s">
        <v>1905</v>
      </c>
      <c r="E1904" s="95" t="s">
        <v>2038</v>
      </c>
      <c r="F1904" s="95" t="s">
        <v>2104</v>
      </c>
      <c r="G1904" s="95" t="s">
        <v>31</v>
      </c>
      <c r="H1904" s="95" t="s">
        <v>31</v>
      </c>
      <c r="I1904" s="95" t="s">
        <v>31</v>
      </c>
      <c r="J1904" s="95" t="s">
        <v>1884</v>
      </c>
      <c r="K1904" s="95" t="s">
        <v>1885</v>
      </c>
      <c r="L1904" s="96">
        <v>2757</v>
      </c>
      <c r="M1904" s="95" t="s">
        <v>1886</v>
      </c>
      <c r="N1904" s="95" t="s">
        <v>3043</v>
      </c>
      <c r="O1904" s="95" t="s">
        <v>3043</v>
      </c>
      <c r="P1904" s="95" t="s">
        <v>2771</v>
      </c>
      <c r="Q1904" s="95" t="s">
        <v>2772</v>
      </c>
      <c r="R1904" s="95" t="s">
        <v>3206</v>
      </c>
      <c r="S1904" s="93">
        <v>20545</v>
      </c>
      <c r="T1904" s="93">
        <v>20545</v>
      </c>
      <c r="U1904" s="95" t="s">
        <v>31</v>
      </c>
      <c r="V1904" s="95" t="s">
        <v>2552</v>
      </c>
    </row>
    <row r="1905" spans="1:22" ht="15.75" x14ac:dyDescent="0.3">
      <c r="A1905" s="95" t="s">
        <v>370</v>
      </c>
      <c r="B1905" s="95" t="s">
        <v>2032</v>
      </c>
      <c r="C1905" s="95" t="s">
        <v>1904</v>
      </c>
      <c r="D1905" s="95" t="s">
        <v>1905</v>
      </c>
      <c r="E1905" s="95" t="s">
        <v>2038</v>
      </c>
      <c r="F1905" s="95" t="s">
        <v>2104</v>
      </c>
      <c r="G1905" s="95" t="s">
        <v>31</v>
      </c>
      <c r="H1905" s="95" t="s">
        <v>31</v>
      </c>
      <c r="I1905" s="95" t="s">
        <v>31</v>
      </c>
      <c r="J1905" s="95" t="s">
        <v>1884</v>
      </c>
      <c r="K1905" s="95" t="s">
        <v>1885</v>
      </c>
      <c r="L1905" s="96">
        <v>1535</v>
      </c>
      <c r="M1905" s="95" t="s">
        <v>1886</v>
      </c>
      <c r="N1905" s="95" t="s">
        <v>3207</v>
      </c>
      <c r="O1905" s="95" t="s">
        <v>3207</v>
      </c>
      <c r="P1905" s="95" t="s">
        <v>3191</v>
      </c>
      <c r="Q1905" s="95" t="s">
        <v>2772</v>
      </c>
      <c r="R1905" s="95" t="s">
        <v>3208</v>
      </c>
      <c r="S1905" s="93">
        <v>20545</v>
      </c>
      <c r="T1905" s="93">
        <v>20545</v>
      </c>
      <c r="U1905" s="95" t="s">
        <v>31</v>
      </c>
      <c r="V1905" s="95" t="s">
        <v>2552</v>
      </c>
    </row>
    <row r="1906" spans="1:22" ht="15.75" x14ac:dyDescent="0.3">
      <c r="A1906" s="95" t="s">
        <v>370</v>
      </c>
      <c r="B1906" s="95" t="s">
        <v>2032</v>
      </c>
      <c r="C1906" s="95" t="s">
        <v>1904</v>
      </c>
      <c r="D1906" s="95" t="s">
        <v>1905</v>
      </c>
      <c r="E1906" s="95" t="s">
        <v>2038</v>
      </c>
      <c r="F1906" s="95" t="s">
        <v>2104</v>
      </c>
      <c r="G1906" s="95" t="s">
        <v>31</v>
      </c>
      <c r="H1906" s="95" t="s">
        <v>31</v>
      </c>
      <c r="I1906" s="95" t="s">
        <v>31</v>
      </c>
      <c r="J1906" s="95" t="s">
        <v>1884</v>
      </c>
      <c r="K1906" s="95" t="s">
        <v>1885</v>
      </c>
      <c r="L1906" s="96">
        <v>15024</v>
      </c>
      <c r="M1906" s="95" t="s">
        <v>1886</v>
      </c>
      <c r="N1906" s="95" t="s">
        <v>3209</v>
      </c>
      <c r="O1906" s="95" t="s">
        <v>3209</v>
      </c>
      <c r="P1906" s="95" t="s">
        <v>2897</v>
      </c>
      <c r="Q1906" s="95" t="s">
        <v>2898</v>
      </c>
      <c r="R1906" s="95" t="s">
        <v>3210</v>
      </c>
      <c r="S1906" s="93">
        <v>20545</v>
      </c>
      <c r="T1906" s="93">
        <v>20545</v>
      </c>
      <c r="U1906" s="95" t="s">
        <v>31</v>
      </c>
      <c r="V1906" s="95" t="s">
        <v>2550</v>
      </c>
    </row>
    <row r="1907" spans="1:22" ht="15.75" x14ac:dyDescent="0.3">
      <c r="A1907" s="95" t="s">
        <v>370</v>
      </c>
      <c r="B1907" s="95" t="s">
        <v>2032</v>
      </c>
      <c r="C1907" s="95" t="s">
        <v>1904</v>
      </c>
      <c r="D1907" s="95" t="s">
        <v>1905</v>
      </c>
      <c r="E1907" s="95" t="s">
        <v>2038</v>
      </c>
      <c r="F1907" s="95" t="s">
        <v>2104</v>
      </c>
      <c r="G1907" s="95" t="s">
        <v>31</v>
      </c>
      <c r="H1907" s="95" t="s">
        <v>31</v>
      </c>
      <c r="I1907" s="95" t="s">
        <v>31</v>
      </c>
      <c r="J1907" s="95" t="s">
        <v>1884</v>
      </c>
      <c r="K1907" s="95" t="s">
        <v>1885</v>
      </c>
      <c r="L1907" s="96">
        <v>3105</v>
      </c>
      <c r="M1907" s="95" t="s">
        <v>1886</v>
      </c>
      <c r="N1907" s="95" t="s">
        <v>3211</v>
      </c>
      <c r="O1907" s="95" t="s">
        <v>3211</v>
      </c>
      <c r="P1907" s="95" t="s">
        <v>3191</v>
      </c>
      <c r="Q1907" s="95" t="s">
        <v>2772</v>
      </c>
      <c r="R1907" s="95" t="s">
        <v>3212</v>
      </c>
      <c r="S1907" s="93">
        <v>20545</v>
      </c>
      <c r="T1907" s="93">
        <v>20545</v>
      </c>
      <c r="U1907" s="95" t="s">
        <v>31</v>
      </c>
      <c r="V1907" s="95" t="s">
        <v>2552</v>
      </c>
    </row>
    <row r="1908" spans="1:22" ht="15.75" x14ac:dyDescent="0.3">
      <c r="A1908" s="95" t="s">
        <v>370</v>
      </c>
      <c r="B1908" s="95" t="s">
        <v>2032</v>
      </c>
      <c r="C1908" s="95" t="s">
        <v>1904</v>
      </c>
      <c r="D1908" s="95" t="s">
        <v>1905</v>
      </c>
      <c r="E1908" s="95" t="s">
        <v>2038</v>
      </c>
      <c r="F1908" s="95" t="s">
        <v>2104</v>
      </c>
      <c r="G1908" s="95" t="s">
        <v>31</v>
      </c>
      <c r="H1908" s="95" t="s">
        <v>31</v>
      </c>
      <c r="I1908" s="95" t="s">
        <v>31</v>
      </c>
      <c r="J1908" s="95" t="s">
        <v>1884</v>
      </c>
      <c r="K1908" s="95" t="s">
        <v>1885</v>
      </c>
      <c r="L1908" s="96">
        <v>3105</v>
      </c>
      <c r="M1908" s="95" t="s">
        <v>1886</v>
      </c>
      <c r="N1908" s="95" t="s">
        <v>3213</v>
      </c>
      <c r="O1908" s="95" t="s">
        <v>3213</v>
      </c>
      <c r="P1908" s="95" t="s">
        <v>3191</v>
      </c>
      <c r="Q1908" s="95" t="s">
        <v>2772</v>
      </c>
      <c r="R1908" s="95" t="s">
        <v>3214</v>
      </c>
      <c r="S1908" s="93">
        <v>20545</v>
      </c>
      <c r="T1908" s="93">
        <v>20545</v>
      </c>
      <c r="U1908" s="95" t="s">
        <v>31</v>
      </c>
      <c r="V1908" s="95" t="s">
        <v>2552</v>
      </c>
    </row>
    <row r="1909" spans="1:22" ht="15.75" x14ac:dyDescent="0.3">
      <c r="A1909" s="95" t="s">
        <v>370</v>
      </c>
      <c r="B1909" s="95" t="s">
        <v>2032</v>
      </c>
      <c r="C1909" s="95" t="s">
        <v>1904</v>
      </c>
      <c r="D1909" s="95" t="s">
        <v>1905</v>
      </c>
      <c r="E1909" s="95" t="s">
        <v>2038</v>
      </c>
      <c r="F1909" s="95" t="s">
        <v>2104</v>
      </c>
      <c r="G1909" s="95" t="s">
        <v>31</v>
      </c>
      <c r="H1909" s="95" t="s">
        <v>31</v>
      </c>
      <c r="I1909" s="95" t="s">
        <v>31</v>
      </c>
      <c r="J1909" s="95" t="s">
        <v>1884</v>
      </c>
      <c r="K1909" s="95" t="s">
        <v>1885</v>
      </c>
      <c r="L1909" s="96">
        <v>3105</v>
      </c>
      <c r="M1909" s="95" t="s">
        <v>1886</v>
      </c>
      <c r="N1909" s="95" t="s">
        <v>3215</v>
      </c>
      <c r="O1909" s="95" t="s">
        <v>3215</v>
      </c>
      <c r="P1909" s="95" t="s">
        <v>3191</v>
      </c>
      <c r="Q1909" s="95" t="s">
        <v>2772</v>
      </c>
      <c r="R1909" s="95" t="s">
        <v>3216</v>
      </c>
      <c r="S1909" s="93">
        <v>20545</v>
      </c>
      <c r="T1909" s="93">
        <v>20545</v>
      </c>
      <c r="U1909" s="95" t="s">
        <v>31</v>
      </c>
      <c r="V1909" s="95" t="s">
        <v>2552</v>
      </c>
    </row>
    <row r="1910" spans="1:22" ht="15.75" x14ac:dyDescent="0.3">
      <c r="A1910" s="95" t="s">
        <v>370</v>
      </c>
      <c r="B1910" s="95" t="s">
        <v>2032</v>
      </c>
      <c r="C1910" s="95" t="s">
        <v>1904</v>
      </c>
      <c r="D1910" s="95" t="s">
        <v>1905</v>
      </c>
      <c r="E1910" s="95" t="s">
        <v>2038</v>
      </c>
      <c r="F1910" s="95" t="s">
        <v>2104</v>
      </c>
      <c r="G1910" s="95" t="s">
        <v>31</v>
      </c>
      <c r="H1910" s="95" t="s">
        <v>31</v>
      </c>
      <c r="I1910" s="95" t="s">
        <v>31</v>
      </c>
      <c r="J1910" s="95" t="s">
        <v>1884</v>
      </c>
      <c r="K1910" s="95" t="s">
        <v>1885</v>
      </c>
      <c r="L1910" s="96">
        <v>3105</v>
      </c>
      <c r="M1910" s="95" t="s">
        <v>1886</v>
      </c>
      <c r="N1910" s="95" t="s">
        <v>3217</v>
      </c>
      <c r="O1910" s="95" t="s">
        <v>3217</v>
      </c>
      <c r="P1910" s="95" t="s">
        <v>3191</v>
      </c>
      <c r="Q1910" s="95" t="s">
        <v>2772</v>
      </c>
      <c r="R1910" s="95" t="s">
        <v>3218</v>
      </c>
      <c r="S1910" s="93">
        <v>20545</v>
      </c>
      <c r="T1910" s="93">
        <v>20545</v>
      </c>
      <c r="U1910" s="95" t="s">
        <v>31</v>
      </c>
      <c r="V1910" s="95" t="s">
        <v>2552</v>
      </c>
    </row>
    <row r="1911" spans="1:22" ht="15.75" x14ac:dyDescent="0.3">
      <c r="A1911" s="95" t="s">
        <v>370</v>
      </c>
      <c r="B1911" s="95" t="s">
        <v>2032</v>
      </c>
      <c r="C1911" s="95" t="s">
        <v>1904</v>
      </c>
      <c r="D1911" s="95" t="s">
        <v>1905</v>
      </c>
      <c r="E1911" s="95" t="s">
        <v>2038</v>
      </c>
      <c r="F1911" s="95" t="s">
        <v>2104</v>
      </c>
      <c r="G1911" s="95" t="s">
        <v>31</v>
      </c>
      <c r="H1911" s="95" t="s">
        <v>31</v>
      </c>
      <c r="I1911" s="95" t="s">
        <v>31</v>
      </c>
      <c r="J1911" s="95" t="s">
        <v>1884</v>
      </c>
      <c r="K1911" s="95" t="s">
        <v>1885</v>
      </c>
      <c r="L1911" s="96">
        <v>3105</v>
      </c>
      <c r="M1911" s="95" t="s">
        <v>1886</v>
      </c>
      <c r="N1911" s="95" t="s">
        <v>3219</v>
      </c>
      <c r="O1911" s="95" t="s">
        <v>3219</v>
      </c>
      <c r="P1911" s="95" t="s">
        <v>3191</v>
      </c>
      <c r="Q1911" s="95" t="s">
        <v>2772</v>
      </c>
      <c r="R1911" s="95" t="s">
        <v>3220</v>
      </c>
      <c r="S1911" s="93">
        <v>20545</v>
      </c>
      <c r="T1911" s="93">
        <v>20545</v>
      </c>
      <c r="U1911" s="95" t="s">
        <v>31</v>
      </c>
      <c r="V1911" s="95" t="s">
        <v>2552</v>
      </c>
    </row>
    <row r="1912" spans="1:22" ht="15.75" x14ac:dyDescent="0.3">
      <c r="A1912" s="95" t="s">
        <v>370</v>
      </c>
      <c r="B1912" s="95" t="s">
        <v>2032</v>
      </c>
      <c r="C1912" s="95" t="s">
        <v>1904</v>
      </c>
      <c r="D1912" s="95" t="s">
        <v>1905</v>
      </c>
      <c r="E1912" s="95" t="s">
        <v>2038</v>
      </c>
      <c r="F1912" s="95" t="s">
        <v>2104</v>
      </c>
      <c r="G1912" s="95" t="s">
        <v>31</v>
      </c>
      <c r="H1912" s="95" t="s">
        <v>31</v>
      </c>
      <c r="I1912" s="95" t="s">
        <v>31</v>
      </c>
      <c r="J1912" s="95" t="s">
        <v>1884</v>
      </c>
      <c r="K1912" s="95" t="s">
        <v>1885</v>
      </c>
      <c r="L1912" s="96">
        <v>3105</v>
      </c>
      <c r="M1912" s="95" t="s">
        <v>1886</v>
      </c>
      <c r="N1912" s="95" t="s">
        <v>3221</v>
      </c>
      <c r="O1912" s="95" t="s">
        <v>3221</v>
      </c>
      <c r="P1912" s="95" t="s">
        <v>3191</v>
      </c>
      <c r="Q1912" s="95" t="s">
        <v>2772</v>
      </c>
      <c r="R1912" s="95" t="s">
        <v>3222</v>
      </c>
      <c r="S1912" s="93">
        <v>20545</v>
      </c>
      <c r="T1912" s="93">
        <v>20545</v>
      </c>
      <c r="U1912" s="95" t="s">
        <v>31</v>
      </c>
      <c r="V1912" s="95" t="s">
        <v>2552</v>
      </c>
    </row>
    <row r="1913" spans="1:22" ht="15.75" x14ac:dyDescent="0.3">
      <c r="A1913" s="95" t="s">
        <v>370</v>
      </c>
      <c r="B1913" s="95" t="s">
        <v>2032</v>
      </c>
      <c r="C1913" s="95" t="s">
        <v>1904</v>
      </c>
      <c r="D1913" s="95" t="s">
        <v>1905</v>
      </c>
      <c r="E1913" s="95" t="s">
        <v>2038</v>
      </c>
      <c r="F1913" s="95" t="s">
        <v>2104</v>
      </c>
      <c r="G1913" s="95" t="s">
        <v>31</v>
      </c>
      <c r="H1913" s="95" t="s">
        <v>31</v>
      </c>
      <c r="I1913" s="95" t="s">
        <v>31</v>
      </c>
      <c r="J1913" s="95" t="s">
        <v>1884</v>
      </c>
      <c r="K1913" s="95" t="s">
        <v>1885</v>
      </c>
      <c r="L1913" s="96">
        <v>8311</v>
      </c>
      <c r="M1913" s="95" t="s">
        <v>1886</v>
      </c>
      <c r="N1913" s="95" t="s">
        <v>3223</v>
      </c>
      <c r="O1913" s="95" t="s">
        <v>3223</v>
      </c>
      <c r="P1913" s="95" t="s">
        <v>3191</v>
      </c>
      <c r="Q1913" s="95" t="s">
        <v>2772</v>
      </c>
      <c r="R1913" s="95" t="s">
        <v>3224</v>
      </c>
      <c r="S1913" s="93">
        <v>28215</v>
      </c>
      <c r="T1913" s="93">
        <v>28215</v>
      </c>
      <c r="U1913" s="95" t="s">
        <v>31</v>
      </c>
      <c r="V1913" s="95" t="s">
        <v>2993</v>
      </c>
    </row>
    <row r="1914" spans="1:22" ht="15.75" x14ac:dyDescent="0.3">
      <c r="A1914" s="95" t="s">
        <v>370</v>
      </c>
      <c r="B1914" s="95" t="s">
        <v>2032</v>
      </c>
      <c r="C1914" s="95" t="s">
        <v>1904</v>
      </c>
      <c r="D1914" s="95" t="s">
        <v>1905</v>
      </c>
      <c r="E1914" s="95" t="s">
        <v>2038</v>
      </c>
      <c r="F1914" s="95" t="s">
        <v>2104</v>
      </c>
      <c r="G1914" s="95" t="s">
        <v>31</v>
      </c>
      <c r="H1914" s="95" t="s">
        <v>31</v>
      </c>
      <c r="I1914" s="95" t="s">
        <v>31</v>
      </c>
      <c r="J1914" s="95" t="s">
        <v>1884</v>
      </c>
      <c r="K1914" s="95" t="s">
        <v>1885</v>
      </c>
      <c r="L1914" s="96">
        <v>3105</v>
      </c>
      <c r="M1914" s="95" t="s">
        <v>1886</v>
      </c>
      <c r="N1914" s="95" t="s">
        <v>3225</v>
      </c>
      <c r="O1914" s="95" t="s">
        <v>3225</v>
      </c>
      <c r="P1914" s="95" t="s">
        <v>3191</v>
      </c>
      <c r="Q1914" s="95" t="s">
        <v>2772</v>
      </c>
      <c r="R1914" s="95" t="s">
        <v>3226</v>
      </c>
      <c r="S1914" s="93">
        <v>20545</v>
      </c>
      <c r="T1914" s="93">
        <v>20545</v>
      </c>
      <c r="U1914" s="95" t="s">
        <v>31</v>
      </c>
      <c r="V1914" s="95" t="s">
        <v>2552</v>
      </c>
    </row>
    <row r="1915" spans="1:22" ht="15.75" x14ac:dyDescent="0.3">
      <c r="A1915" s="95" t="s">
        <v>370</v>
      </c>
      <c r="B1915" s="95" t="s">
        <v>2032</v>
      </c>
      <c r="C1915" s="95" t="s">
        <v>1904</v>
      </c>
      <c r="D1915" s="95" t="s">
        <v>1905</v>
      </c>
      <c r="E1915" s="95" t="s">
        <v>2038</v>
      </c>
      <c r="F1915" s="95" t="s">
        <v>2104</v>
      </c>
      <c r="G1915" s="95" t="s">
        <v>31</v>
      </c>
      <c r="H1915" s="95" t="s">
        <v>31</v>
      </c>
      <c r="I1915" s="95" t="s">
        <v>31</v>
      </c>
      <c r="J1915" s="95" t="s">
        <v>1884</v>
      </c>
      <c r="K1915" s="95" t="s">
        <v>1885</v>
      </c>
      <c r="L1915" s="96">
        <v>4208</v>
      </c>
      <c r="M1915" s="95" t="s">
        <v>1886</v>
      </c>
      <c r="N1915" s="95" t="s">
        <v>3227</v>
      </c>
      <c r="O1915" s="95" t="s">
        <v>3227</v>
      </c>
      <c r="P1915" s="95" t="s">
        <v>3177</v>
      </c>
      <c r="Q1915" s="95" t="s">
        <v>3178</v>
      </c>
      <c r="R1915" s="95" t="s">
        <v>3228</v>
      </c>
      <c r="S1915" s="93">
        <v>21275</v>
      </c>
      <c r="T1915" s="93">
        <v>21275</v>
      </c>
      <c r="U1915" s="95" t="s">
        <v>31</v>
      </c>
      <c r="V1915" s="95" t="s">
        <v>2554</v>
      </c>
    </row>
    <row r="1916" spans="1:22" ht="15.75" x14ac:dyDescent="0.3">
      <c r="A1916" s="95" t="s">
        <v>370</v>
      </c>
      <c r="B1916" s="95" t="s">
        <v>2032</v>
      </c>
      <c r="C1916" s="95" t="s">
        <v>1904</v>
      </c>
      <c r="D1916" s="95" t="s">
        <v>1905</v>
      </c>
      <c r="E1916" s="95" t="s">
        <v>2038</v>
      </c>
      <c r="F1916" s="95" t="s">
        <v>2104</v>
      </c>
      <c r="G1916" s="95" t="s">
        <v>31</v>
      </c>
      <c r="H1916" s="95" t="s">
        <v>31</v>
      </c>
      <c r="I1916" s="95" t="s">
        <v>31</v>
      </c>
      <c r="J1916" s="95" t="s">
        <v>1884</v>
      </c>
      <c r="K1916" s="95" t="s">
        <v>1885</v>
      </c>
      <c r="L1916" s="96">
        <v>3609</v>
      </c>
      <c r="M1916" s="95" t="s">
        <v>1886</v>
      </c>
      <c r="N1916" s="95" t="s">
        <v>3229</v>
      </c>
      <c r="O1916" s="95" t="s">
        <v>3229</v>
      </c>
      <c r="P1916" s="95" t="s">
        <v>2771</v>
      </c>
      <c r="Q1916" s="95" t="s">
        <v>2772</v>
      </c>
      <c r="R1916" s="95" t="s">
        <v>3230</v>
      </c>
      <c r="S1916" s="93">
        <v>21275</v>
      </c>
      <c r="T1916" s="93">
        <v>21275</v>
      </c>
      <c r="U1916" s="95" t="s">
        <v>31</v>
      </c>
      <c r="V1916" s="95" t="s">
        <v>2554</v>
      </c>
    </row>
    <row r="1917" spans="1:22" ht="15.75" x14ac:dyDescent="0.3">
      <c r="A1917" s="95" t="s">
        <v>370</v>
      </c>
      <c r="B1917" s="95" t="s">
        <v>2032</v>
      </c>
      <c r="C1917" s="95" t="s">
        <v>1904</v>
      </c>
      <c r="D1917" s="95" t="s">
        <v>1905</v>
      </c>
      <c r="E1917" s="95" t="s">
        <v>2038</v>
      </c>
      <c r="F1917" s="95" t="s">
        <v>2104</v>
      </c>
      <c r="G1917" s="95" t="s">
        <v>31</v>
      </c>
      <c r="H1917" s="95" t="s">
        <v>31</v>
      </c>
      <c r="I1917" s="95" t="s">
        <v>31</v>
      </c>
      <c r="J1917" s="95" t="s">
        <v>1884</v>
      </c>
      <c r="K1917" s="95" t="s">
        <v>1885</v>
      </c>
      <c r="L1917" s="96">
        <v>8207</v>
      </c>
      <c r="M1917" s="95" t="s">
        <v>1886</v>
      </c>
      <c r="N1917" s="95" t="s">
        <v>3231</v>
      </c>
      <c r="O1917" s="95" t="s">
        <v>3231</v>
      </c>
      <c r="P1917" s="95" t="s">
        <v>3191</v>
      </c>
      <c r="Q1917" s="95" t="s">
        <v>2772</v>
      </c>
      <c r="R1917" s="95" t="s">
        <v>3232</v>
      </c>
      <c r="S1917" s="93">
        <v>28215</v>
      </c>
      <c r="T1917" s="93">
        <v>28215</v>
      </c>
      <c r="U1917" s="95" t="s">
        <v>31</v>
      </c>
      <c r="V1917" s="95" t="s">
        <v>2993</v>
      </c>
    </row>
    <row r="1918" spans="1:22" ht="15.75" x14ac:dyDescent="0.3">
      <c r="A1918" s="95" t="s">
        <v>370</v>
      </c>
      <c r="B1918" s="95" t="s">
        <v>2032</v>
      </c>
      <c r="C1918" s="95" t="s">
        <v>1904</v>
      </c>
      <c r="D1918" s="95" t="s">
        <v>1905</v>
      </c>
      <c r="E1918" s="95" t="s">
        <v>2038</v>
      </c>
      <c r="F1918" s="95" t="s">
        <v>2104</v>
      </c>
      <c r="G1918" s="95" t="s">
        <v>31</v>
      </c>
      <c r="H1918" s="95" t="s">
        <v>31</v>
      </c>
      <c r="I1918" s="95" t="s">
        <v>31</v>
      </c>
      <c r="J1918" s="95" t="s">
        <v>1884</v>
      </c>
      <c r="K1918" s="95" t="s">
        <v>1885</v>
      </c>
      <c r="L1918" s="96">
        <v>8207</v>
      </c>
      <c r="M1918" s="95" t="s">
        <v>1886</v>
      </c>
      <c r="N1918" s="95" t="s">
        <v>3233</v>
      </c>
      <c r="O1918" s="95" t="s">
        <v>3233</v>
      </c>
      <c r="P1918" s="95" t="s">
        <v>3191</v>
      </c>
      <c r="Q1918" s="95" t="s">
        <v>2772</v>
      </c>
      <c r="R1918" s="95" t="s">
        <v>3234</v>
      </c>
      <c r="S1918" s="93">
        <v>28215</v>
      </c>
      <c r="T1918" s="93">
        <v>28215</v>
      </c>
      <c r="U1918" s="95" t="s">
        <v>31</v>
      </c>
      <c r="V1918" s="95" t="s">
        <v>2993</v>
      </c>
    </row>
    <row r="1919" spans="1:22" ht="15.75" x14ac:dyDescent="0.3">
      <c r="A1919" s="95" t="s">
        <v>370</v>
      </c>
      <c r="B1919" s="95" t="s">
        <v>2032</v>
      </c>
      <c r="C1919" s="95" t="s">
        <v>1904</v>
      </c>
      <c r="D1919" s="95" t="s">
        <v>1905</v>
      </c>
      <c r="E1919" s="95" t="s">
        <v>2038</v>
      </c>
      <c r="F1919" s="95" t="s">
        <v>2104</v>
      </c>
      <c r="G1919" s="95" t="s">
        <v>31</v>
      </c>
      <c r="H1919" s="95" t="s">
        <v>31</v>
      </c>
      <c r="I1919" s="95" t="s">
        <v>31</v>
      </c>
      <c r="J1919" s="95" t="s">
        <v>1884</v>
      </c>
      <c r="K1919" s="95" t="s">
        <v>1885</v>
      </c>
      <c r="L1919" s="96">
        <v>1702</v>
      </c>
      <c r="M1919" s="95" t="s">
        <v>1886</v>
      </c>
      <c r="N1919" s="95" t="s">
        <v>3235</v>
      </c>
      <c r="O1919" s="95" t="s">
        <v>3235</v>
      </c>
      <c r="P1919" s="95" t="s">
        <v>3163</v>
      </c>
      <c r="Q1919" s="95" t="s">
        <v>2772</v>
      </c>
      <c r="R1919" s="95" t="s">
        <v>3236</v>
      </c>
      <c r="S1919" s="93">
        <v>23101</v>
      </c>
      <c r="T1919" s="93">
        <v>23101</v>
      </c>
      <c r="U1919" s="95" t="s">
        <v>31</v>
      </c>
      <c r="V1919" s="95" t="s">
        <v>2917</v>
      </c>
    </row>
    <row r="1920" spans="1:22" ht="15.75" x14ac:dyDescent="0.3">
      <c r="A1920" s="95" t="s">
        <v>370</v>
      </c>
      <c r="B1920" s="95" t="s">
        <v>2032</v>
      </c>
      <c r="C1920" s="95" t="s">
        <v>1904</v>
      </c>
      <c r="D1920" s="95" t="s">
        <v>1905</v>
      </c>
      <c r="E1920" s="95" t="s">
        <v>2038</v>
      </c>
      <c r="F1920" s="95" t="s">
        <v>2104</v>
      </c>
      <c r="G1920" s="95" t="s">
        <v>31</v>
      </c>
      <c r="H1920" s="95" t="s">
        <v>31</v>
      </c>
      <c r="I1920" s="95" t="s">
        <v>31</v>
      </c>
      <c r="J1920" s="95" t="s">
        <v>1884</v>
      </c>
      <c r="K1920" s="95" t="s">
        <v>1885</v>
      </c>
      <c r="L1920" s="96">
        <v>10870</v>
      </c>
      <c r="M1920" s="95" t="s">
        <v>1886</v>
      </c>
      <c r="N1920" s="95" t="s">
        <v>3237</v>
      </c>
      <c r="O1920" s="95" t="s">
        <v>3237</v>
      </c>
      <c r="P1920" s="95" t="s">
        <v>2905</v>
      </c>
      <c r="Q1920" s="95" t="s">
        <v>2906</v>
      </c>
      <c r="R1920" s="95" t="s">
        <v>3238</v>
      </c>
      <c r="S1920" s="93">
        <v>28580</v>
      </c>
      <c r="T1920" s="93">
        <v>28580</v>
      </c>
      <c r="U1920" s="95" t="s">
        <v>31</v>
      </c>
      <c r="V1920" s="95" t="s">
        <v>2708</v>
      </c>
    </row>
    <row r="1921" spans="1:22" ht="15.75" x14ac:dyDescent="0.3">
      <c r="A1921" s="95" t="s">
        <v>370</v>
      </c>
      <c r="B1921" s="95" t="s">
        <v>2032</v>
      </c>
      <c r="C1921" s="95" t="s">
        <v>1904</v>
      </c>
      <c r="D1921" s="95" t="s">
        <v>1905</v>
      </c>
      <c r="E1921" s="95" t="s">
        <v>2038</v>
      </c>
      <c r="F1921" s="95" t="s">
        <v>2104</v>
      </c>
      <c r="G1921" s="95" t="s">
        <v>31</v>
      </c>
      <c r="H1921" s="95" t="s">
        <v>31</v>
      </c>
      <c r="I1921" s="95" t="s">
        <v>31</v>
      </c>
      <c r="J1921" s="95" t="s">
        <v>1884</v>
      </c>
      <c r="K1921" s="95" t="s">
        <v>1885</v>
      </c>
      <c r="L1921" s="96">
        <v>10870</v>
      </c>
      <c r="M1921" s="95" t="s">
        <v>1886</v>
      </c>
      <c r="N1921" s="95" t="s">
        <v>3239</v>
      </c>
      <c r="O1921" s="95" t="s">
        <v>3239</v>
      </c>
      <c r="P1921" s="95" t="s">
        <v>2905</v>
      </c>
      <c r="Q1921" s="95" t="s">
        <v>2906</v>
      </c>
      <c r="R1921" s="95" t="s">
        <v>3240</v>
      </c>
      <c r="S1921" s="93">
        <v>28580</v>
      </c>
      <c r="T1921" s="93">
        <v>28580</v>
      </c>
      <c r="U1921" s="95" t="s">
        <v>31</v>
      </c>
      <c r="V1921" s="95" t="s">
        <v>2708</v>
      </c>
    </row>
    <row r="1922" spans="1:22" ht="15.75" x14ac:dyDescent="0.3">
      <c r="A1922" s="95" t="s">
        <v>370</v>
      </c>
      <c r="B1922" s="95" t="s">
        <v>2032</v>
      </c>
      <c r="C1922" s="95" t="s">
        <v>1904</v>
      </c>
      <c r="D1922" s="95" t="s">
        <v>1905</v>
      </c>
      <c r="E1922" s="95" t="s">
        <v>2038</v>
      </c>
      <c r="F1922" s="95" t="s">
        <v>2104</v>
      </c>
      <c r="G1922" s="95" t="s">
        <v>31</v>
      </c>
      <c r="H1922" s="95" t="s">
        <v>31</v>
      </c>
      <c r="I1922" s="95" t="s">
        <v>31</v>
      </c>
      <c r="J1922" s="95" t="s">
        <v>1884</v>
      </c>
      <c r="K1922" s="95" t="s">
        <v>1885</v>
      </c>
      <c r="L1922" s="96">
        <v>10870</v>
      </c>
      <c r="M1922" s="95" t="s">
        <v>1886</v>
      </c>
      <c r="N1922" s="95" t="s">
        <v>3241</v>
      </c>
      <c r="O1922" s="95" t="s">
        <v>3241</v>
      </c>
      <c r="P1922" s="95" t="s">
        <v>2905</v>
      </c>
      <c r="Q1922" s="95" t="s">
        <v>2906</v>
      </c>
      <c r="R1922" s="95" t="s">
        <v>3242</v>
      </c>
      <c r="S1922" s="93">
        <v>28580</v>
      </c>
      <c r="T1922" s="93">
        <v>28580</v>
      </c>
      <c r="U1922" s="95" t="s">
        <v>31</v>
      </c>
      <c r="V1922" s="95" t="s">
        <v>2708</v>
      </c>
    </row>
    <row r="1923" spans="1:22" ht="15.75" x14ac:dyDescent="0.3">
      <c r="A1923" s="95" t="s">
        <v>370</v>
      </c>
      <c r="B1923" s="95" t="s">
        <v>2032</v>
      </c>
      <c r="C1923" s="95" t="s">
        <v>1904</v>
      </c>
      <c r="D1923" s="95" t="s">
        <v>1905</v>
      </c>
      <c r="E1923" s="95" t="s">
        <v>2038</v>
      </c>
      <c r="F1923" s="95" t="s">
        <v>2104</v>
      </c>
      <c r="G1923" s="95" t="s">
        <v>31</v>
      </c>
      <c r="H1923" s="95" t="s">
        <v>31</v>
      </c>
      <c r="I1923" s="95" t="s">
        <v>31</v>
      </c>
      <c r="J1923" s="95" t="s">
        <v>1884</v>
      </c>
      <c r="K1923" s="95" t="s">
        <v>1885</v>
      </c>
      <c r="L1923" s="96">
        <v>33991</v>
      </c>
      <c r="M1923" s="95" t="s">
        <v>1886</v>
      </c>
      <c r="N1923" s="95" t="s">
        <v>3243</v>
      </c>
      <c r="O1923" s="95" t="s">
        <v>3243</v>
      </c>
      <c r="P1923" s="95" t="s">
        <v>2901</v>
      </c>
      <c r="Q1923" s="95" t="s">
        <v>2902</v>
      </c>
      <c r="R1923" s="95" t="s">
        <v>3244</v>
      </c>
      <c r="S1923" s="93">
        <v>28580</v>
      </c>
      <c r="T1923" s="93">
        <v>28580</v>
      </c>
      <c r="U1923" s="95" t="s">
        <v>31</v>
      </c>
      <c r="V1923" s="95" t="s">
        <v>2708</v>
      </c>
    </row>
    <row r="1924" spans="1:22" ht="15.75" x14ac:dyDescent="0.3">
      <c r="A1924" s="95" t="s">
        <v>370</v>
      </c>
      <c r="B1924" s="95" t="s">
        <v>2032</v>
      </c>
      <c r="C1924" s="95" t="s">
        <v>1904</v>
      </c>
      <c r="D1924" s="95" t="s">
        <v>1905</v>
      </c>
      <c r="E1924" s="95" t="s">
        <v>2038</v>
      </c>
      <c r="F1924" s="95" t="s">
        <v>2104</v>
      </c>
      <c r="G1924" s="95" t="s">
        <v>31</v>
      </c>
      <c r="H1924" s="95" t="s">
        <v>31</v>
      </c>
      <c r="I1924" s="95" t="s">
        <v>31</v>
      </c>
      <c r="J1924" s="95" t="s">
        <v>1884</v>
      </c>
      <c r="K1924" s="95" t="s">
        <v>1885</v>
      </c>
      <c r="L1924" s="96">
        <v>33991</v>
      </c>
      <c r="M1924" s="95" t="s">
        <v>1886</v>
      </c>
      <c r="N1924" s="95" t="s">
        <v>3245</v>
      </c>
      <c r="O1924" s="95" t="s">
        <v>3245</v>
      </c>
      <c r="P1924" s="95" t="s">
        <v>2901</v>
      </c>
      <c r="Q1924" s="95" t="s">
        <v>2902</v>
      </c>
      <c r="R1924" s="95" t="s">
        <v>3246</v>
      </c>
      <c r="S1924" s="93">
        <v>28580</v>
      </c>
      <c r="T1924" s="93">
        <v>28580</v>
      </c>
      <c r="U1924" s="95" t="s">
        <v>31</v>
      </c>
      <c r="V1924" s="95" t="s">
        <v>2708</v>
      </c>
    </row>
    <row r="1925" spans="1:22" ht="15.75" x14ac:dyDescent="0.3">
      <c r="A1925" s="95" t="s">
        <v>370</v>
      </c>
      <c r="B1925" s="95" t="s">
        <v>2032</v>
      </c>
      <c r="C1925" s="95" t="s">
        <v>1904</v>
      </c>
      <c r="D1925" s="95" t="s">
        <v>1905</v>
      </c>
      <c r="E1925" s="95" t="s">
        <v>2038</v>
      </c>
      <c r="F1925" s="95" t="s">
        <v>2104</v>
      </c>
      <c r="G1925" s="95" t="s">
        <v>31</v>
      </c>
      <c r="H1925" s="95" t="s">
        <v>31</v>
      </c>
      <c r="I1925" s="95" t="s">
        <v>31</v>
      </c>
      <c r="J1925" s="95" t="s">
        <v>1884</v>
      </c>
      <c r="K1925" s="95" t="s">
        <v>1885</v>
      </c>
      <c r="L1925" s="96">
        <v>11746</v>
      </c>
      <c r="M1925" s="95" t="s">
        <v>1886</v>
      </c>
      <c r="N1925" s="95" t="s">
        <v>3247</v>
      </c>
      <c r="O1925" s="95" t="s">
        <v>3247</v>
      </c>
      <c r="P1925" s="95" t="s">
        <v>2905</v>
      </c>
      <c r="Q1925" s="95" t="s">
        <v>2906</v>
      </c>
      <c r="R1925" s="95" t="s">
        <v>3248</v>
      </c>
      <c r="S1925" s="93">
        <v>28580</v>
      </c>
      <c r="T1925" s="93">
        <v>28580</v>
      </c>
      <c r="U1925" s="95" t="s">
        <v>31</v>
      </c>
      <c r="V1925" s="95" t="s">
        <v>2708</v>
      </c>
    </row>
    <row r="1926" spans="1:22" ht="15.75" x14ac:dyDescent="0.3">
      <c r="A1926" s="95" t="s">
        <v>370</v>
      </c>
      <c r="B1926" s="95" t="s">
        <v>2032</v>
      </c>
      <c r="C1926" s="95" t="s">
        <v>1904</v>
      </c>
      <c r="D1926" s="95" t="s">
        <v>1905</v>
      </c>
      <c r="E1926" s="95" t="s">
        <v>2038</v>
      </c>
      <c r="F1926" s="95" t="s">
        <v>2104</v>
      </c>
      <c r="G1926" s="95" t="s">
        <v>31</v>
      </c>
      <c r="H1926" s="95" t="s">
        <v>31</v>
      </c>
      <c r="I1926" s="95" t="s">
        <v>31</v>
      </c>
      <c r="J1926" s="95" t="s">
        <v>1884</v>
      </c>
      <c r="K1926" s="95" t="s">
        <v>1885</v>
      </c>
      <c r="L1926" s="96">
        <v>11746</v>
      </c>
      <c r="M1926" s="95" t="s">
        <v>1886</v>
      </c>
      <c r="N1926" s="95" t="s">
        <v>3249</v>
      </c>
      <c r="O1926" s="95" t="s">
        <v>3249</v>
      </c>
      <c r="P1926" s="95" t="s">
        <v>2905</v>
      </c>
      <c r="Q1926" s="95" t="s">
        <v>2906</v>
      </c>
      <c r="R1926" s="95" t="s">
        <v>3250</v>
      </c>
      <c r="S1926" s="93">
        <v>28580</v>
      </c>
      <c r="T1926" s="93">
        <v>28580</v>
      </c>
      <c r="U1926" s="95" t="s">
        <v>31</v>
      </c>
      <c r="V1926" s="95" t="s">
        <v>2708</v>
      </c>
    </row>
    <row r="1927" spans="1:22" ht="15.75" x14ac:dyDescent="0.3">
      <c r="A1927" s="95" t="s">
        <v>370</v>
      </c>
      <c r="B1927" s="95" t="s">
        <v>2032</v>
      </c>
      <c r="C1927" s="95" t="s">
        <v>1904</v>
      </c>
      <c r="D1927" s="95" t="s">
        <v>1905</v>
      </c>
      <c r="E1927" s="95" t="s">
        <v>2038</v>
      </c>
      <c r="F1927" s="95" t="s">
        <v>2104</v>
      </c>
      <c r="G1927" s="95" t="s">
        <v>31</v>
      </c>
      <c r="H1927" s="95" t="s">
        <v>31</v>
      </c>
      <c r="I1927" s="95" t="s">
        <v>31</v>
      </c>
      <c r="J1927" s="95" t="s">
        <v>1884</v>
      </c>
      <c r="K1927" s="95" t="s">
        <v>1885</v>
      </c>
      <c r="L1927" s="96">
        <v>42361</v>
      </c>
      <c r="M1927" s="95" t="s">
        <v>1886</v>
      </c>
      <c r="N1927" s="95" t="s">
        <v>3251</v>
      </c>
      <c r="O1927" s="95" t="s">
        <v>3251</v>
      </c>
      <c r="P1927" s="95" t="s">
        <v>2909</v>
      </c>
      <c r="Q1927" s="95" t="s">
        <v>2902</v>
      </c>
      <c r="R1927" s="95" t="s">
        <v>3252</v>
      </c>
      <c r="S1927" s="93">
        <v>29311</v>
      </c>
      <c r="T1927" s="93">
        <v>29311</v>
      </c>
      <c r="U1927" s="95" t="s">
        <v>31</v>
      </c>
      <c r="V1927" s="95" t="s">
        <v>3253</v>
      </c>
    </row>
    <row r="1928" spans="1:22" ht="15.75" x14ac:dyDescent="0.3">
      <c r="A1928" s="95" t="s">
        <v>370</v>
      </c>
      <c r="B1928" s="95" t="s">
        <v>2032</v>
      </c>
      <c r="C1928" s="95" t="s">
        <v>1904</v>
      </c>
      <c r="D1928" s="95" t="s">
        <v>1905</v>
      </c>
      <c r="E1928" s="95" t="s">
        <v>2038</v>
      </c>
      <c r="F1928" s="95" t="s">
        <v>2104</v>
      </c>
      <c r="G1928" s="95" t="s">
        <v>31</v>
      </c>
      <c r="H1928" s="95" t="s">
        <v>31</v>
      </c>
      <c r="I1928" s="95" t="s">
        <v>31</v>
      </c>
      <c r="J1928" s="95" t="s">
        <v>1884</v>
      </c>
      <c r="K1928" s="95" t="s">
        <v>1885</v>
      </c>
      <c r="L1928" s="96">
        <v>3030</v>
      </c>
      <c r="M1928" s="95" t="s">
        <v>1886</v>
      </c>
      <c r="N1928" s="95" t="s">
        <v>3251</v>
      </c>
      <c r="O1928" s="95" t="s">
        <v>3251</v>
      </c>
      <c r="P1928" s="95" t="s">
        <v>3254</v>
      </c>
      <c r="Q1928" s="95" t="s">
        <v>3255</v>
      </c>
      <c r="R1928" s="95" t="s">
        <v>3256</v>
      </c>
      <c r="S1928" s="93">
        <v>29311</v>
      </c>
      <c r="T1928" s="93">
        <v>29311</v>
      </c>
      <c r="U1928" s="95" t="s">
        <v>31</v>
      </c>
      <c r="V1928" s="95" t="s">
        <v>3253</v>
      </c>
    </row>
    <row r="1929" spans="1:22" ht="15.75" x14ac:dyDescent="0.3">
      <c r="A1929" s="95" t="s">
        <v>370</v>
      </c>
      <c r="B1929" s="95" t="s">
        <v>2032</v>
      </c>
      <c r="C1929" s="95" t="s">
        <v>1904</v>
      </c>
      <c r="D1929" s="95" t="s">
        <v>1905</v>
      </c>
      <c r="E1929" s="95" t="s">
        <v>2038</v>
      </c>
      <c r="F1929" s="95" t="s">
        <v>2104</v>
      </c>
      <c r="G1929" s="95" t="s">
        <v>31</v>
      </c>
      <c r="H1929" s="95" t="s">
        <v>31</v>
      </c>
      <c r="I1929" s="95" t="s">
        <v>31</v>
      </c>
      <c r="J1929" s="95" t="s">
        <v>1884</v>
      </c>
      <c r="K1929" s="95" t="s">
        <v>1885</v>
      </c>
      <c r="L1929" s="96">
        <v>51589</v>
      </c>
      <c r="M1929" s="95" t="s">
        <v>1886</v>
      </c>
      <c r="N1929" s="95" t="s">
        <v>3257</v>
      </c>
      <c r="O1929" s="95" t="s">
        <v>3257</v>
      </c>
      <c r="P1929" s="95" t="s">
        <v>2909</v>
      </c>
      <c r="Q1929" s="95" t="s">
        <v>2902</v>
      </c>
      <c r="R1929" s="95" t="s">
        <v>3258</v>
      </c>
      <c r="S1929" s="93">
        <v>29676</v>
      </c>
      <c r="T1929" s="93">
        <v>29676</v>
      </c>
      <c r="U1929" s="95" t="s">
        <v>31</v>
      </c>
      <c r="V1929" s="95" t="s">
        <v>2710</v>
      </c>
    </row>
    <row r="1930" spans="1:22" ht="15.75" x14ac:dyDescent="0.3">
      <c r="A1930" s="95" t="s">
        <v>370</v>
      </c>
      <c r="B1930" s="95" t="s">
        <v>2032</v>
      </c>
      <c r="C1930" s="95" t="s">
        <v>1904</v>
      </c>
      <c r="D1930" s="95" t="s">
        <v>1905</v>
      </c>
      <c r="E1930" s="95" t="s">
        <v>2038</v>
      </c>
      <c r="F1930" s="95" t="s">
        <v>2104</v>
      </c>
      <c r="G1930" s="95" t="s">
        <v>31</v>
      </c>
      <c r="H1930" s="95" t="s">
        <v>31</v>
      </c>
      <c r="I1930" s="95" t="s">
        <v>31</v>
      </c>
      <c r="J1930" s="95" t="s">
        <v>1884</v>
      </c>
      <c r="K1930" s="95" t="s">
        <v>1885</v>
      </c>
      <c r="L1930" s="96">
        <v>55890</v>
      </c>
      <c r="M1930" s="95" t="s">
        <v>1886</v>
      </c>
      <c r="N1930" s="95" t="s">
        <v>3259</v>
      </c>
      <c r="O1930" s="95" t="s">
        <v>3259</v>
      </c>
      <c r="P1930" s="95" t="s">
        <v>2909</v>
      </c>
      <c r="Q1930" s="95" t="s">
        <v>2902</v>
      </c>
      <c r="R1930" s="95" t="s">
        <v>3260</v>
      </c>
      <c r="S1930" s="93">
        <v>29676</v>
      </c>
      <c r="T1930" s="93">
        <v>29676</v>
      </c>
      <c r="U1930" s="95" t="s">
        <v>31</v>
      </c>
      <c r="V1930" s="95" t="s">
        <v>2710</v>
      </c>
    </row>
    <row r="1931" spans="1:22" ht="15.75" x14ac:dyDescent="0.3">
      <c r="A1931" s="95" t="s">
        <v>370</v>
      </c>
      <c r="B1931" s="95" t="s">
        <v>2032</v>
      </c>
      <c r="C1931" s="95" t="s">
        <v>1904</v>
      </c>
      <c r="D1931" s="95" t="s">
        <v>1905</v>
      </c>
      <c r="E1931" s="95" t="s">
        <v>2038</v>
      </c>
      <c r="F1931" s="95" t="s">
        <v>2104</v>
      </c>
      <c r="G1931" s="95" t="s">
        <v>31</v>
      </c>
      <c r="H1931" s="95" t="s">
        <v>31</v>
      </c>
      <c r="I1931" s="95" t="s">
        <v>31</v>
      </c>
      <c r="J1931" s="95" t="s">
        <v>1884</v>
      </c>
      <c r="K1931" s="95" t="s">
        <v>1885</v>
      </c>
      <c r="L1931" s="96">
        <v>20102</v>
      </c>
      <c r="M1931" s="95" t="s">
        <v>1886</v>
      </c>
      <c r="N1931" s="95" t="s">
        <v>3261</v>
      </c>
      <c r="O1931" s="95" t="s">
        <v>3261</v>
      </c>
      <c r="P1931" s="95" t="s">
        <v>3262</v>
      </c>
      <c r="Q1931" s="95" t="s">
        <v>3263</v>
      </c>
      <c r="R1931" s="95" t="s">
        <v>3264</v>
      </c>
      <c r="S1931" s="93">
        <v>33328</v>
      </c>
      <c r="T1931" s="93">
        <v>33328</v>
      </c>
      <c r="U1931" s="95" t="s">
        <v>31</v>
      </c>
      <c r="V1931" s="95" t="s">
        <v>2766</v>
      </c>
    </row>
    <row r="1932" spans="1:22" ht="15.75" x14ac:dyDescent="0.3">
      <c r="A1932" s="95" t="s">
        <v>370</v>
      </c>
      <c r="B1932" s="95" t="s">
        <v>2032</v>
      </c>
      <c r="C1932" s="95" t="s">
        <v>1904</v>
      </c>
      <c r="D1932" s="95" t="s">
        <v>1905</v>
      </c>
      <c r="E1932" s="95" t="s">
        <v>2038</v>
      </c>
      <c r="F1932" s="95" t="s">
        <v>2104</v>
      </c>
      <c r="G1932" s="95" t="s">
        <v>31</v>
      </c>
      <c r="H1932" s="95" t="s">
        <v>31</v>
      </c>
      <c r="I1932" s="95" t="s">
        <v>31</v>
      </c>
      <c r="J1932" s="95" t="s">
        <v>1884</v>
      </c>
      <c r="K1932" s="95" t="s">
        <v>1885</v>
      </c>
      <c r="L1932" s="96">
        <v>20103</v>
      </c>
      <c r="M1932" s="95" t="s">
        <v>1886</v>
      </c>
      <c r="N1932" s="95" t="s">
        <v>3265</v>
      </c>
      <c r="O1932" s="95" t="s">
        <v>3265</v>
      </c>
      <c r="P1932" s="95" t="s">
        <v>3262</v>
      </c>
      <c r="Q1932" s="95" t="s">
        <v>3263</v>
      </c>
      <c r="R1932" s="95" t="s">
        <v>3266</v>
      </c>
      <c r="S1932" s="93">
        <v>33328</v>
      </c>
      <c r="T1932" s="93">
        <v>33328</v>
      </c>
      <c r="U1932" s="95" t="s">
        <v>31</v>
      </c>
      <c r="V1932" s="95" t="s">
        <v>2766</v>
      </c>
    </row>
    <row r="1933" spans="1:22" ht="15.75" x14ac:dyDescent="0.3">
      <c r="A1933" s="95" t="s">
        <v>370</v>
      </c>
      <c r="B1933" s="95" t="s">
        <v>2032</v>
      </c>
      <c r="C1933" s="95" t="s">
        <v>1904</v>
      </c>
      <c r="D1933" s="95" t="s">
        <v>1905</v>
      </c>
      <c r="E1933" s="95" t="s">
        <v>2038</v>
      </c>
      <c r="F1933" s="95" t="s">
        <v>2104</v>
      </c>
      <c r="G1933" s="95" t="s">
        <v>31</v>
      </c>
      <c r="H1933" s="95" t="s">
        <v>31</v>
      </c>
      <c r="I1933" s="95" t="s">
        <v>31</v>
      </c>
      <c r="J1933" s="95" t="s">
        <v>1884</v>
      </c>
      <c r="K1933" s="95" t="s">
        <v>1885</v>
      </c>
      <c r="L1933" s="96">
        <v>61653.72</v>
      </c>
      <c r="M1933" s="95" t="s">
        <v>1886</v>
      </c>
      <c r="N1933" s="95" t="s">
        <v>3267</v>
      </c>
      <c r="O1933" s="95" t="s">
        <v>31</v>
      </c>
      <c r="P1933" s="95" t="s">
        <v>2106</v>
      </c>
      <c r="Q1933" s="95" t="s">
        <v>31</v>
      </c>
      <c r="R1933" s="95" t="s">
        <v>3268</v>
      </c>
      <c r="S1933" s="93">
        <v>40724</v>
      </c>
      <c r="T1933" s="93">
        <v>40724</v>
      </c>
      <c r="U1933" s="95" t="s">
        <v>3269</v>
      </c>
      <c r="V1933" s="95" t="s">
        <v>31</v>
      </c>
    </row>
    <row r="1934" spans="1:22" ht="15.75" x14ac:dyDescent="0.3">
      <c r="A1934" s="95" t="s">
        <v>370</v>
      </c>
      <c r="B1934" s="95" t="s">
        <v>2032</v>
      </c>
      <c r="C1934" s="95" t="s">
        <v>1904</v>
      </c>
      <c r="D1934" s="95" t="s">
        <v>1905</v>
      </c>
      <c r="E1934" s="95" t="s">
        <v>2038</v>
      </c>
      <c r="F1934" s="95" t="s">
        <v>2104</v>
      </c>
      <c r="G1934" s="95" t="s">
        <v>31</v>
      </c>
      <c r="H1934" s="95" t="s">
        <v>31</v>
      </c>
      <c r="I1934" s="95" t="s">
        <v>31</v>
      </c>
      <c r="J1934" s="95" t="s">
        <v>1884</v>
      </c>
      <c r="K1934" s="95" t="s">
        <v>1885</v>
      </c>
      <c r="L1934" s="96">
        <v>288.18</v>
      </c>
      <c r="M1934" s="95" t="s">
        <v>1886</v>
      </c>
      <c r="N1934" s="95" t="s">
        <v>3270</v>
      </c>
      <c r="O1934" s="95" t="s">
        <v>31</v>
      </c>
      <c r="P1934" s="95" t="s">
        <v>2106</v>
      </c>
      <c r="Q1934" s="95" t="s">
        <v>31</v>
      </c>
      <c r="R1934" s="95" t="s">
        <v>3271</v>
      </c>
      <c r="S1934" s="93">
        <v>42460</v>
      </c>
      <c r="T1934" s="93">
        <v>42460</v>
      </c>
      <c r="U1934" s="95" t="s">
        <v>3272</v>
      </c>
      <c r="V1934" s="95" t="s">
        <v>31</v>
      </c>
    </row>
    <row r="1935" spans="1:22" ht="15.75" x14ac:dyDescent="0.3">
      <c r="A1935" s="95" t="s">
        <v>370</v>
      </c>
      <c r="B1935" s="95" t="s">
        <v>2032</v>
      </c>
      <c r="C1935" s="95" t="s">
        <v>1904</v>
      </c>
      <c r="D1935" s="95" t="s">
        <v>1905</v>
      </c>
      <c r="E1935" s="95" t="s">
        <v>2038</v>
      </c>
      <c r="F1935" s="95" t="s">
        <v>2104</v>
      </c>
      <c r="G1935" s="95" t="s">
        <v>31</v>
      </c>
      <c r="H1935" s="95" t="s">
        <v>31</v>
      </c>
      <c r="I1935" s="95" t="s">
        <v>31</v>
      </c>
      <c r="J1935" s="95" t="s">
        <v>1884</v>
      </c>
      <c r="K1935" s="95" t="s">
        <v>1885</v>
      </c>
      <c r="L1935" s="96">
        <v>288.5</v>
      </c>
      <c r="M1935" s="95" t="s">
        <v>1886</v>
      </c>
      <c r="N1935" s="95" t="s">
        <v>3273</v>
      </c>
      <c r="O1935" s="95" t="s">
        <v>31</v>
      </c>
      <c r="P1935" s="95" t="s">
        <v>2106</v>
      </c>
      <c r="Q1935" s="95" t="s">
        <v>31</v>
      </c>
      <c r="R1935" s="95" t="s">
        <v>3274</v>
      </c>
      <c r="S1935" s="93">
        <v>42460</v>
      </c>
      <c r="T1935" s="93">
        <v>42460</v>
      </c>
      <c r="U1935" s="95" t="s">
        <v>3272</v>
      </c>
      <c r="V1935" s="95" t="s">
        <v>31</v>
      </c>
    </row>
    <row r="1936" spans="1:22" ht="15.75" x14ac:dyDescent="0.3">
      <c r="A1936" s="95" t="s">
        <v>370</v>
      </c>
      <c r="B1936" s="95" t="s">
        <v>2032</v>
      </c>
      <c r="C1936" s="95" t="s">
        <v>1904</v>
      </c>
      <c r="D1936" s="95" t="s">
        <v>1905</v>
      </c>
      <c r="E1936" s="95" t="s">
        <v>2038</v>
      </c>
      <c r="F1936" s="95" t="s">
        <v>2104</v>
      </c>
      <c r="G1936" s="95" t="s">
        <v>31</v>
      </c>
      <c r="H1936" s="95" t="s">
        <v>31</v>
      </c>
      <c r="I1936" s="95" t="s">
        <v>31</v>
      </c>
      <c r="J1936" s="95" t="s">
        <v>1884</v>
      </c>
      <c r="K1936" s="95" t="s">
        <v>1885</v>
      </c>
      <c r="L1936" s="96">
        <v>288.5</v>
      </c>
      <c r="M1936" s="95" t="s">
        <v>1886</v>
      </c>
      <c r="N1936" s="95" t="s">
        <v>3275</v>
      </c>
      <c r="O1936" s="95" t="s">
        <v>31</v>
      </c>
      <c r="P1936" s="95" t="s">
        <v>2106</v>
      </c>
      <c r="Q1936" s="95" t="s">
        <v>31</v>
      </c>
      <c r="R1936" s="95" t="s">
        <v>3276</v>
      </c>
      <c r="S1936" s="93">
        <v>42460</v>
      </c>
      <c r="T1936" s="93">
        <v>42460</v>
      </c>
      <c r="U1936" s="95" t="s">
        <v>3272</v>
      </c>
      <c r="V1936" s="95" t="s">
        <v>31</v>
      </c>
    </row>
    <row r="1937" spans="1:22" ht="15.75" x14ac:dyDescent="0.3">
      <c r="A1937" s="95" t="s">
        <v>370</v>
      </c>
      <c r="B1937" s="95" t="s">
        <v>2032</v>
      </c>
      <c r="C1937" s="95" t="s">
        <v>1904</v>
      </c>
      <c r="D1937" s="95" t="s">
        <v>1905</v>
      </c>
      <c r="E1937" s="95" t="s">
        <v>2038</v>
      </c>
      <c r="F1937" s="95" t="s">
        <v>2104</v>
      </c>
      <c r="G1937" s="95" t="s">
        <v>31</v>
      </c>
      <c r="H1937" s="95" t="s">
        <v>31</v>
      </c>
      <c r="I1937" s="95" t="s">
        <v>31</v>
      </c>
      <c r="J1937" s="95" t="s">
        <v>1884</v>
      </c>
      <c r="K1937" s="95" t="s">
        <v>1885</v>
      </c>
      <c r="L1937" s="96">
        <v>153867</v>
      </c>
      <c r="M1937" s="95" t="s">
        <v>1886</v>
      </c>
      <c r="N1937" s="95" t="s">
        <v>3277</v>
      </c>
      <c r="O1937" s="95" t="s">
        <v>3277</v>
      </c>
      <c r="P1937" s="95" t="s">
        <v>3278</v>
      </c>
      <c r="Q1937" s="95" t="s">
        <v>3263</v>
      </c>
      <c r="R1937" s="95" t="s">
        <v>3279</v>
      </c>
      <c r="S1937" s="93">
        <v>34789</v>
      </c>
      <c r="T1937" s="93">
        <v>34789</v>
      </c>
      <c r="U1937" s="95" t="s">
        <v>31</v>
      </c>
      <c r="V1937" s="95" t="s">
        <v>3085</v>
      </c>
    </row>
    <row r="1938" spans="1:22" ht="15.75" x14ac:dyDescent="0.3">
      <c r="A1938" s="95" t="s">
        <v>370</v>
      </c>
      <c r="B1938" s="95" t="s">
        <v>2032</v>
      </c>
      <c r="C1938" s="95" t="s">
        <v>1904</v>
      </c>
      <c r="D1938" s="95" t="s">
        <v>1905</v>
      </c>
      <c r="E1938" s="95" t="s">
        <v>2038</v>
      </c>
      <c r="F1938" s="95" t="s">
        <v>2104</v>
      </c>
      <c r="G1938" s="95" t="s">
        <v>31</v>
      </c>
      <c r="H1938" s="95" t="s">
        <v>31</v>
      </c>
      <c r="I1938" s="95" t="s">
        <v>31</v>
      </c>
      <c r="J1938" s="95" t="s">
        <v>1884</v>
      </c>
      <c r="K1938" s="95" t="s">
        <v>1885</v>
      </c>
      <c r="L1938" s="96">
        <v>153867</v>
      </c>
      <c r="M1938" s="95" t="s">
        <v>1886</v>
      </c>
      <c r="N1938" s="95" t="s">
        <v>3280</v>
      </c>
      <c r="O1938" s="95" t="s">
        <v>3280</v>
      </c>
      <c r="P1938" s="95" t="s">
        <v>3278</v>
      </c>
      <c r="Q1938" s="95" t="s">
        <v>3263</v>
      </c>
      <c r="R1938" s="95" t="s">
        <v>3281</v>
      </c>
      <c r="S1938" s="93">
        <v>34789</v>
      </c>
      <c r="T1938" s="93">
        <v>34789</v>
      </c>
      <c r="U1938" s="95" t="s">
        <v>31</v>
      </c>
      <c r="V1938" s="95" t="s">
        <v>3085</v>
      </c>
    </row>
    <row r="1939" spans="1:22" ht="15.75" x14ac:dyDescent="0.3">
      <c r="A1939" s="95" t="s">
        <v>370</v>
      </c>
      <c r="B1939" s="95" t="s">
        <v>2032</v>
      </c>
      <c r="C1939" s="95" t="s">
        <v>1904</v>
      </c>
      <c r="D1939" s="95" t="s">
        <v>1905</v>
      </c>
      <c r="E1939" s="95" t="s">
        <v>2038</v>
      </c>
      <c r="F1939" s="95" t="s">
        <v>2104</v>
      </c>
      <c r="G1939" s="95" t="s">
        <v>31</v>
      </c>
      <c r="H1939" s="95" t="s">
        <v>31</v>
      </c>
      <c r="I1939" s="95" t="s">
        <v>31</v>
      </c>
      <c r="J1939" s="95" t="s">
        <v>1884</v>
      </c>
      <c r="K1939" s="95" t="s">
        <v>1885</v>
      </c>
      <c r="L1939" s="96">
        <v>36806.67</v>
      </c>
      <c r="M1939" s="95" t="s">
        <v>1886</v>
      </c>
      <c r="N1939" s="95" t="s">
        <v>3282</v>
      </c>
      <c r="O1939" s="95" t="s">
        <v>31</v>
      </c>
      <c r="P1939" s="95" t="s">
        <v>2467</v>
      </c>
      <c r="Q1939" s="95" t="s">
        <v>2468</v>
      </c>
      <c r="R1939" s="95" t="s">
        <v>3283</v>
      </c>
      <c r="S1939" s="93">
        <v>38260</v>
      </c>
      <c r="T1939" s="93">
        <v>38260</v>
      </c>
      <c r="U1939" s="95" t="s">
        <v>3141</v>
      </c>
      <c r="V1939" s="95" t="s">
        <v>31</v>
      </c>
    </row>
    <row r="1940" spans="1:22" ht="15.75" x14ac:dyDescent="0.3">
      <c r="A1940" s="95" t="s">
        <v>370</v>
      </c>
      <c r="B1940" s="95" t="s">
        <v>2032</v>
      </c>
      <c r="C1940" s="95" t="s">
        <v>1904</v>
      </c>
      <c r="D1940" s="95" t="s">
        <v>1905</v>
      </c>
      <c r="E1940" s="95" t="s">
        <v>2038</v>
      </c>
      <c r="F1940" s="95" t="s">
        <v>2104</v>
      </c>
      <c r="G1940" s="95" t="s">
        <v>31</v>
      </c>
      <c r="H1940" s="95" t="s">
        <v>31</v>
      </c>
      <c r="I1940" s="95" t="s">
        <v>31</v>
      </c>
      <c r="J1940" s="95" t="s">
        <v>1884</v>
      </c>
      <c r="K1940" s="95" t="s">
        <v>1885</v>
      </c>
      <c r="L1940" s="96">
        <v>1530.03</v>
      </c>
      <c r="M1940" s="95" t="s">
        <v>1886</v>
      </c>
      <c r="N1940" s="95" t="s">
        <v>3282</v>
      </c>
      <c r="O1940" s="95" t="s">
        <v>31</v>
      </c>
      <c r="P1940" s="95" t="s">
        <v>2467</v>
      </c>
      <c r="Q1940" s="95" t="s">
        <v>2468</v>
      </c>
      <c r="R1940" s="95" t="s">
        <v>3283</v>
      </c>
      <c r="S1940" s="93">
        <v>38291</v>
      </c>
      <c r="T1940" s="93">
        <v>38291</v>
      </c>
      <c r="U1940" s="95" t="s">
        <v>3141</v>
      </c>
      <c r="V1940" s="95" t="s">
        <v>31</v>
      </c>
    </row>
    <row r="1941" spans="1:22" ht="15.75" x14ac:dyDescent="0.3">
      <c r="A1941" s="95" t="s">
        <v>370</v>
      </c>
      <c r="B1941" s="95" t="s">
        <v>2032</v>
      </c>
      <c r="C1941" s="95" t="s">
        <v>1904</v>
      </c>
      <c r="D1941" s="95" t="s">
        <v>1905</v>
      </c>
      <c r="E1941" s="95" t="s">
        <v>2038</v>
      </c>
      <c r="F1941" s="95" t="s">
        <v>2104</v>
      </c>
      <c r="G1941" s="95" t="s">
        <v>31</v>
      </c>
      <c r="H1941" s="95" t="s">
        <v>31</v>
      </c>
      <c r="I1941" s="95" t="s">
        <v>31</v>
      </c>
      <c r="J1941" s="95" t="s">
        <v>1884</v>
      </c>
      <c r="K1941" s="95" t="s">
        <v>1885</v>
      </c>
      <c r="L1941" s="96">
        <v>3.64</v>
      </c>
      <c r="M1941" s="95" t="s">
        <v>1886</v>
      </c>
      <c r="N1941" s="95" t="s">
        <v>3282</v>
      </c>
      <c r="O1941" s="95" t="s">
        <v>31</v>
      </c>
      <c r="P1941" s="95" t="s">
        <v>2467</v>
      </c>
      <c r="Q1941" s="95" t="s">
        <v>2468</v>
      </c>
      <c r="R1941" s="95" t="s">
        <v>3283</v>
      </c>
      <c r="S1941" s="93">
        <v>38352</v>
      </c>
      <c r="T1941" s="93">
        <v>38352</v>
      </c>
      <c r="U1941" s="95" t="s">
        <v>3141</v>
      </c>
      <c r="V1941" s="95" t="s">
        <v>31</v>
      </c>
    </row>
    <row r="1942" spans="1:22" ht="15.75" x14ac:dyDescent="0.3">
      <c r="A1942" s="95" t="s">
        <v>370</v>
      </c>
      <c r="B1942" s="95" t="s">
        <v>2032</v>
      </c>
      <c r="C1942" s="95" t="s">
        <v>1904</v>
      </c>
      <c r="D1942" s="95" t="s">
        <v>1905</v>
      </c>
      <c r="E1942" s="95" t="s">
        <v>2038</v>
      </c>
      <c r="F1942" s="95" t="s">
        <v>2104</v>
      </c>
      <c r="G1942" s="95" t="s">
        <v>31</v>
      </c>
      <c r="H1942" s="95" t="s">
        <v>31</v>
      </c>
      <c r="I1942" s="95" t="s">
        <v>31</v>
      </c>
      <c r="J1942" s="95" t="s">
        <v>1884</v>
      </c>
      <c r="K1942" s="95" t="s">
        <v>1885</v>
      </c>
      <c r="L1942" s="96">
        <v>90.427000000000007</v>
      </c>
      <c r="M1942" s="95" t="s">
        <v>1886</v>
      </c>
      <c r="N1942" s="95" t="s">
        <v>3282</v>
      </c>
      <c r="O1942" s="95" t="s">
        <v>31</v>
      </c>
      <c r="P1942" s="95" t="s">
        <v>2467</v>
      </c>
      <c r="Q1942" s="95" t="s">
        <v>2468</v>
      </c>
      <c r="R1942" s="95" t="s">
        <v>3283</v>
      </c>
      <c r="S1942" s="93">
        <v>38503</v>
      </c>
      <c r="T1942" s="93">
        <v>38352</v>
      </c>
      <c r="U1942" s="95" t="s">
        <v>3141</v>
      </c>
      <c r="V1942" s="95" t="s">
        <v>31</v>
      </c>
    </row>
    <row r="1943" spans="1:22" ht="15.75" x14ac:dyDescent="0.3">
      <c r="A1943" s="95" t="s">
        <v>370</v>
      </c>
      <c r="B1943" s="95" t="s">
        <v>2032</v>
      </c>
      <c r="C1943" s="95" t="s">
        <v>1904</v>
      </c>
      <c r="D1943" s="95" t="s">
        <v>1905</v>
      </c>
      <c r="E1943" s="95" t="s">
        <v>2038</v>
      </c>
      <c r="F1943" s="95" t="s">
        <v>2104</v>
      </c>
      <c r="G1943" s="95" t="s">
        <v>31</v>
      </c>
      <c r="H1943" s="95" t="s">
        <v>31</v>
      </c>
      <c r="I1943" s="95" t="s">
        <v>31</v>
      </c>
      <c r="J1943" s="95" t="s">
        <v>1884</v>
      </c>
      <c r="K1943" s="95" t="s">
        <v>1885</v>
      </c>
      <c r="L1943" s="96">
        <v>5.3710000000000004</v>
      </c>
      <c r="M1943" s="95" t="s">
        <v>1886</v>
      </c>
      <c r="N1943" s="95" t="s">
        <v>3282</v>
      </c>
      <c r="O1943" s="95" t="s">
        <v>31</v>
      </c>
      <c r="P1943" s="95" t="s">
        <v>2467</v>
      </c>
      <c r="Q1943" s="95" t="s">
        <v>2468</v>
      </c>
      <c r="R1943" s="95" t="s">
        <v>3283</v>
      </c>
      <c r="S1943" s="93">
        <v>38533</v>
      </c>
      <c r="T1943" s="93">
        <v>38533</v>
      </c>
      <c r="U1943" s="95" t="s">
        <v>3141</v>
      </c>
      <c r="V1943" s="95" t="s">
        <v>31</v>
      </c>
    </row>
    <row r="1944" spans="1:22" ht="15.75" x14ac:dyDescent="0.3">
      <c r="A1944" s="95" t="s">
        <v>370</v>
      </c>
      <c r="B1944" s="95" t="s">
        <v>2032</v>
      </c>
      <c r="C1944" s="95" t="s">
        <v>1904</v>
      </c>
      <c r="D1944" s="95" t="s">
        <v>1905</v>
      </c>
      <c r="E1944" s="95" t="s">
        <v>2038</v>
      </c>
      <c r="F1944" s="95" t="s">
        <v>2104</v>
      </c>
      <c r="G1944" s="95" t="s">
        <v>31</v>
      </c>
      <c r="H1944" s="95" t="s">
        <v>31</v>
      </c>
      <c r="I1944" s="95" t="s">
        <v>31</v>
      </c>
      <c r="J1944" s="95" t="s">
        <v>1884</v>
      </c>
      <c r="K1944" s="95" t="s">
        <v>1885</v>
      </c>
      <c r="L1944" s="96">
        <v>8.51</v>
      </c>
      <c r="M1944" s="95" t="s">
        <v>1886</v>
      </c>
      <c r="N1944" s="95" t="s">
        <v>3282</v>
      </c>
      <c r="O1944" s="95" t="s">
        <v>31</v>
      </c>
      <c r="P1944" s="95" t="s">
        <v>2467</v>
      </c>
      <c r="Q1944" s="95" t="s">
        <v>2468</v>
      </c>
      <c r="R1944" s="95" t="s">
        <v>3283</v>
      </c>
      <c r="S1944" s="93">
        <v>38656</v>
      </c>
      <c r="T1944" s="93">
        <v>38533</v>
      </c>
      <c r="U1944" s="95" t="s">
        <v>3141</v>
      </c>
      <c r="V1944" s="95" t="s">
        <v>31</v>
      </c>
    </row>
    <row r="1945" spans="1:22" ht="15.75" x14ac:dyDescent="0.3">
      <c r="A1945" s="95" t="s">
        <v>370</v>
      </c>
      <c r="B1945" s="95" t="s">
        <v>2032</v>
      </c>
      <c r="C1945" s="95" t="s">
        <v>1904</v>
      </c>
      <c r="D1945" s="95" t="s">
        <v>1905</v>
      </c>
      <c r="E1945" s="95" t="s">
        <v>2038</v>
      </c>
      <c r="F1945" s="95" t="s">
        <v>2104</v>
      </c>
      <c r="G1945" s="95" t="s">
        <v>31</v>
      </c>
      <c r="H1945" s="95" t="s">
        <v>31</v>
      </c>
      <c r="I1945" s="95" t="s">
        <v>31</v>
      </c>
      <c r="J1945" s="95" t="s">
        <v>1884</v>
      </c>
      <c r="K1945" s="95" t="s">
        <v>1885</v>
      </c>
      <c r="L1945" s="96">
        <v>36806.67</v>
      </c>
      <c r="M1945" s="95" t="s">
        <v>1886</v>
      </c>
      <c r="N1945" s="95" t="s">
        <v>3284</v>
      </c>
      <c r="O1945" s="95" t="s">
        <v>31</v>
      </c>
      <c r="P1945" s="95" t="s">
        <v>2467</v>
      </c>
      <c r="Q1945" s="95" t="s">
        <v>2468</v>
      </c>
      <c r="R1945" s="95" t="s">
        <v>3285</v>
      </c>
      <c r="S1945" s="93">
        <v>38260</v>
      </c>
      <c r="T1945" s="93">
        <v>38260</v>
      </c>
      <c r="U1945" s="95" t="s">
        <v>3141</v>
      </c>
      <c r="V1945" s="95" t="s">
        <v>31</v>
      </c>
    </row>
    <row r="1946" spans="1:22" ht="15.75" x14ac:dyDescent="0.3">
      <c r="A1946" s="95" t="s">
        <v>370</v>
      </c>
      <c r="B1946" s="95" t="s">
        <v>2032</v>
      </c>
      <c r="C1946" s="95" t="s">
        <v>1904</v>
      </c>
      <c r="D1946" s="95" t="s">
        <v>1905</v>
      </c>
      <c r="E1946" s="95" t="s">
        <v>2038</v>
      </c>
      <c r="F1946" s="95" t="s">
        <v>2104</v>
      </c>
      <c r="G1946" s="95" t="s">
        <v>31</v>
      </c>
      <c r="H1946" s="95" t="s">
        <v>31</v>
      </c>
      <c r="I1946" s="95" t="s">
        <v>31</v>
      </c>
      <c r="J1946" s="95" t="s">
        <v>1884</v>
      </c>
      <c r="K1946" s="95" t="s">
        <v>1885</v>
      </c>
      <c r="L1946" s="96">
        <v>1530.03</v>
      </c>
      <c r="M1946" s="95" t="s">
        <v>1886</v>
      </c>
      <c r="N1946" s="95" t="s">
        <v>3284</v>
      </c>
      <c r="O1946" s="95" t="s">
        <v>31</v>
      </c>
      <c r="P1946" s="95" t="s">
        <v>2467</v>
      </c>
      <c r="Q1946" s="95" t="s">
        <v>2468</v>
      </c>
      <c r="R1946" s="95" t="s">
        <v>3285</v>
      </c>
      <c r="S1946" s="93">
        <v>38291</v>
      </c>
      <c r="T1946" s="93">
        <v>38291</v>
      </c>
      <c r="U1946" s="95" t="s">
        <v>3141</v>
      </c>
      <c r="V1946" s="95" t="s">
        <v>31</v>
      </c>
    </row>
    <row r="1947" spans="1:22" ht="15.75" x14ac:dyDescent="0.3">
      <c r="A1947" s="95" t="s">
        <v>370</v>
      </c>
      <c r="B1947" s="95" t="s">
        <v>2032</v>
      </c>
      <c r="C1947" s="95" t="s">
        <v>1904</v>
      </c>
      <c r="D1947" s="95" t="s">
        <v>1905</v>
      </c>
      <c r="E1947" s="95" t="s">
        <v>2038</v>
      </c>
      <c r="F1947" s="95" t="s">
        <v>2104</v>
      </c>
      <c r="G1947" s="95" t="s">
        <v>31</v>
      </c>
      <c r="H1947" s="95" t="s">
        <v>31</v>
      </c>
      <c r="I1947" s="95" t="s">
        <v>31</v>
      </c>
      <c r="J1947" s="95" t="s">
        <v>1884</v>
      </c>
      <c r="K1947" s="95" t="s">
        <v>1885</v>
      </c>
      <c r="L1947" s="96">
        <v>3.64</v>
      </c>
      <c r="M1947" s="95" t="s">
        <v>1886</v>
      </c>
      <c r="N1947" s="95" t="s">
        <v>3284</v>
      </c>
      <c r="O1947" s="95" t="s">
        <v>31</v>
      </c>
      <c r="P1947" s="95" t="s">
        <v>2467</v>
      </c>
      <c r="Q1947" s="95" t="s">
        <v>2468</v>
      </c>
      <c r="R1947" s="95" t="s">
        <v>3285</v>
      </c>
      <c r="S1947" s="93">
        <v>38352</v>
      </c>
      <c r="T1947" s="93">
        <v>38352</v>
      </c>
      <c r="U1947" s="95" t="s">
        <v>3141</v>
      </c>
      <c r="V1947" s="95" t="s">
        <v>31</v>
      </c>
    </row>
    <row r="1948" spans="1:22" ht="15.75" x14ac:dyDescent="0.3">
      <c r="A1948" s="95" t="s">
        <v>370</v>
      </c>
      <c r="B1948" s="95" t="s">
        <v>2032</v>
      </c>
      <c r="C1948" s="95" t="s">
        <v>1904</v>
      </c>
      <c r="D1948" s="95" t="s">
        <v>1905</v>
      </c>
      <c r="E1948" s="95" t="s">
        <v>2038</v>
      </c>
      <c r="F1948" s="95" t="s">
        <v>2104</v>
      </c>
      <c r="G1948" s="95" t="s">
        <v>31</v>
      </c>
      <c r="H1948" s="95" t="s">
        <v>31</v>
      </c>
      <c r="I1948" s="95" t="s">
        <v>31</v>
      </c>
      <c r="J1948" s="95" t="s">
        <v>1884</v>
      </c>
      <c r="K1948" s="95" t="s">
        <v>1885</v>
      </c>
      <c r="L1948" s="96">
        <v>90.427000000000007</v>
      </c>
      <c r="M1948" s="95" t="s">
        <v>1886</v>
      </c>
      <c r="N1948" s="95" t="s">
        <v>3284</v>
      </c>
      <c r="O1948" s="95" t="s">
        <v>31</v>
      </c>
      <c r="P1948" s="95" t="s">
        <v>2467</v>
      </c>
      <c r="Q1948" s="95" t="s">
        <v>2468</v>
      </c>
      <c r="R1948" s="95" t="s">
        <v>3285</v>
      </c>
      <c r="S1948" s="93">
        <v>38503</v>
      </c>
      <c r="T1948" s="93">
        <v>38352</v>
      </c>
      <c r="U1948" s="95" t="s">
        <v>3141</v>
      </c>
      <c r="V1948" s="95" t="s">
        <v>31</v>
      </c>
    </row>
    <row r="1949" spans="1:22" ht="15.75" x14ac:dyDescent="0.3">
      <c r="A1949" s="95" t="s">
        <v>370</v>
      </c>
      <c r="B1949" s="95" t="s">
        <v>2032</v>
      </c>
      <c r="C1949" s="95" t="s">
        <v>1904</v>
      </c>
      <c r="D1949" s="95" t="s">
        <v>1905</v>
      </c>
      <c r="E1949" s="95" t="s">
        <v>2038</v>
      </c>
      <c r="F1949" s="95" t="s">
        <v>2104</v>
      </c>
      <c r="G1949" s="95" t="s">
        <v>31</v>
      </c>
      <c r="H1949" s="95" t="s">
        <v>31</v>
      </c>
      <c r="I1949" s="95" t="s">
        <v>31</v>
      </c>
      <c r="J1949" s="95" t="s">
        <v>1884</v>
      </c>
      <c r="K1949" s="95" t="s">
        <v>1885</v>
      </c>
      <c r="L1949" s="96">
        <v>5.3710000000000004</v>
      </c>
      <c r="M1949" s="95" t="s">
        <v>1886</v>
      </c>
      <c r="N1949" s="95" t="s">
        <v>3284</v>
      </c>
      <c r="O1949" s="95" t="s">
        <v>31</v>
      </c>
      <c r="P1949" s="95" t="s">
        <v>2467</v>
      </c>
      <c r="Q1949" s="95" t="s">
        <v>2468</v>
      </c>
      <c r="R1949" s="95" t="s">
        <v>3285</v>
      </c>
      <c r="S1949" s="93">
        <v>38533</v>
      </c>
      <c r="T1949" s="93">
        <v>38533</v>
      </c>
      <c r="U1949" s="95" t="s">
        <v>3141</v>
      </c>
      <c r="V1949" s="95" t="s">
        <v>31</v>
      </c>
    </row>
    <row r="1950" spans="1:22" ht="15.75" x14ac:dyDescent="0.3">
      <c r="A1950" s="95" t="s">
        <v>370</v>
      </c>
      <c r="B1950" s="95" t="s">
        <v>2032</v>
      </c>
      <c r="C1950" s="95" t="s">
        <v>1904</v>
      </c>
      <c r="D1950" s="95" t="s">
        <v>1905</v>
      </c>
      <c r="E1950" s="95" t="s">
        <v>2038</v>
      </c>
      <c r="F1950" s="95" t="s">
        <v>2104</v>
      </c>
      <c r="G1950" s="95" t="s">
        <v>31</v>
      </c>
      <c r="H1950" s="95" t="s">
        <v>31</v>
      </c>
      <c r="I1950" s="95" t="s">
        <v>31</v>
      </c>
      <c r="J1950" s="95" t="s">
        <v>1884</v>
      </c>
      <c r="K1950" s="95" t="s">
        <v>1885</v>
      </c>
      <c r="L1950" s="96">
        <v>8.51</v>
      </c>
      <c r="M1950" s="95" t="s">
        <v>1886</v>
      </c>
      <c r="N1950" s="95" t="s">
        <v>3284</v>
      </c>
      <c r="O1950" s="95" t="s">
        <v>31</v>
      </c>
      <c r="P1950" s="95" t="s">
        <v>2467</v>
      </c>
      <c r="Q1950" s="95" t="s">
        <v>2468</v>
      </c>
      <c r="R1950" s="95" t="s">
        <v>3285</v>
      </c>
      <c r="S1950" s="93">
        <v>38656</v>
      </c>
      <c r="T1950" s="93">
        <v>38533</v>
      </c>
      <c r="U1950" s="95" t="s">
        <v>3141</v>
      </c>
      <c r="V1950" s="95" t="s">
        <v>31</v>
      </c>
    </row>
    <row r="1951" spans="1:22" ht="15.75" x14ac:dyDescent="0.3">
      <c r="A1951" s="95" t="s">
        <v>370</v>
      </c>
      <c r="B1951" s="95" t="s">
        <v>2032</v>
      </c>
      <c r="C1951" s="95" t="s">
        <v>1904</v>
      </c>
      <c r="D1951" s="95" t="s">
        <v>1905</v>
      </c>
      <c r="E1951" s="95" t="s">
        <v>2038</v>
      </c>
      <c r="F1951" s="95" t="s">
        <v>2104</v>
      </c>
      <c r="G1951" s="95" t="s">
        <v>31</v>
      </c>
      <c r="H1951" s="95" t="s">
        <v>31</v>
      </c>
      <c r="I1951" s="95" t="s">
        <v>31</v>
      </c>
      <c r="J1951" s="95" t="s">
        <v>1884</v>
      </c>
      <c r="K1951" s="95" t="s">
        <v>1885</v>
      </c>
      <c r="L1951" s="96">
        <v>36806.67</v>
      </c>
      <c r="M1951" s="95" t="s">
        <v>1886</v>
      </c>
      <c r="N1951" s="95" t="s">
        <v>3286</v>
      </c>
      <c r="O1951" s="95" t="s">
        <v>31</v>
      </c>
      <c r="P1951" s="95" t="s">
        <v>2467</v>
      </c>
      <c r="Q1951" s="95" t="s">
        <v>2468</v>
      </c>
      <c r="R1951" s="95" t="s">
        <v>3287</v>
      </c>
      <c r="S1951" s="93">
        <v>38260</v>
      </c>
      <c r="T1951" s="93">
        <v>38260</v>
      </c>
      <c r="U1951" s="95" t="s">
        <v>3141</v>
      </c>
      <c r="V1951" s="95" t="s">
        <v>31</v>
      </c>
    </row>
    <row r="1952" spans="1:22" ht="15.75" x14ac:dyDescent="0.3">
      <c r="A1952" s="95" t="s">
        <v>370</v>
      </c>
      <c r="B1952" s="95" t="s">
        <v>2032</v>
      </c>
      <c r="C1952" s="95" t="s">
        <v>1904</v>
      </c>
      <c r="D1952" s="95" t="s">
        <v>1905</v>
      </c>
      <c r="E1952" s="95" t="s">
        <v>2038</v>
      </c>
      <c r="F1952" s="95" t="s">
        <v>2104</v>
      </c>
      <c r="G1952" s="95" t="s">
        <v>31</v>
      </c>
      <c r="H1952" s="95" t="s">
        <v>31</v>
      </c>
      <c r="I1952" s="95" t="s">
        <v>31</v>
      </c>
      <c r="J1952" s="95" t="s">
        <v>1884</v>
      </c>
      <c r="K1952" s="95" t="s">
        <v>1885</v>
      </c>
      <c r="L1952" s="96">
        <v>1530.03</v>
      </c>
      <c r="M1952" s="95" t="s">
        <v>1886</v>
      </c>
      <c r="N1952" s="95" t="s">
        <v>3286</v>
      </c>
      <c r="O1952" s="95" t="s">
        <v>31</v>
      </c>
      <c r="P1952" s="95" t="s">
        <v>2467</v>
      </c>
      <c r="Q1952" s="95" t="s">
        <v>2468</v>
      </c>
      <c r="R1952" s="95" t="s">
        <v>3287</v>
      </c>
      <c r="S1952" s="93">
        <v>38291</v>
      </c>
      <c r="T1952" s="93">
        <v>38291</v>
      </c>
      <c r="U1952" s="95" t="s">
        <v>3141</v>
      </c>
      <c r="V1952" s="95" t="s">
        <v>31</v>
      </c>
    </row>
    <row r="1953" spans="1:22" ht="15.75" x14ac:dyDescent="0.3">
      <c r="A1953" s="95" t="s">
        <v>370</v>
      </c>
      <c r="B1953" s="95" t="s">
        <v>2032</v>
      </c>
      <c r="C1953" s="95" t="s">
        <v>1904</v>
      </c>
      <c r="D1953" s="95" t="s">
        <v>1905</v>
      </c>
      <c r="E1953" s="95" t="s">
        <v>2038</v>
      </c>
      <c r="F1953" s="95" t="s">
        <v>2104</v>
      </c>
      <c r="G1953" s="95" t="s">
        <v>31</v>
      </c>
      <c r="H1953" s="95" t="s">
        <v>31</v>
      </c>
      <c r="I1953" s="95" t="s">
        <v>31</v>
      </c>
      <c r="J1953" s="95" t="s">
        <v>1884</v>
      </c>
      <c r="K1953" s="95" t="s">
        <v>1885</v>
      </c>
      <c r="L1953" s="96">
        <v>3.64</v>
      </c>
      <c r="M1953" s="95" t="s">
        <v>1886</v>
      </c>
      <c r="N1953" s="95" t="s">
        <v>3286</v>
      </c>
      <c r="O1953" s="95" t="s">
        <v>31</v>
      </c>
      <c r="P1953" s="95" t="s">
        <v>2467</v>
      </c>
      <c r="Q1953" s="95" t="s">
        <v>2468</v>
      </c>
      <c r="R1953" s="95" t="s">
        <v>3287</v>
      </c>
      <c r="S1953" s="93">
        <v>38352</v>
      </c>
      <c r="T1953" s="93">
        <v>38352</v>
      </c>
      <c r="U1953" s="95" t="s">
        <v>3141</v>
      </c>
      <c r="V1953" s="95" t="s">
        <v>31</v>
      </c>
    </row>
    <row r="1954" spans="1:22" ht="15.75" x14ac:dyDescent="0.3">
      <c r="A1954" s="95" t="s">
        <v>370</v>
      </c>
      <c r="B1954" s="95" t="s">
        <v>2032</v>
      </c>
      <c r="C1954" s="95" t="s">
        <v>1904</v>
      </c>
      <c r="D1954" s="95" t="s">
        <v>1905</v>
      </c>
      <c r="E1954" s="95" t="s">
        <v>2038</v>
      </c>
      <c r="F1954" s="95" t="s">
        <v>2104</v>
      </c>
      <c r="G1954" s="95" t="s">
        <v>31</v>
      </c>
      <c r="H1954" s="95" t="s">
        <v>31</v>
      </c>
      <c r="I1954" s="95" t="s">
        <v>31</v>
      </c>
      <c r="J1954" s="95" t="s">
        <v>1884</v>
      </c>
      <c r="K1954" s="95" t="s">
        <v>1885</v>
      </c>
      <c r="L1954" s="96">
        <v>90.427000000000007</v>
      </c>
      <c r="M1954" s="95" t="s">
        <v>1886</v>
      </c>
      <c r="N1954" s="95" t="s">
        <v>3286</v>
      </c>
      <c r="O1954" s="95" t="s">
        <v>31</v>
      </c>
      <c r="P1954" s="95" t="s">
        <v>2467</v>
      </c>
      <c r="Q1954" s="95" t="s">
        <v>2468</v>
      </c>
      <c r="R1954" s="95" t="s">
        <v>3287</v>
      </c>
      <c r="S1954" s="93">
        <v>38503</v>
      </c>
      <c r="T1954" s="93">
        <v>38352</v>
      </c>
      <c r="U1954" s="95" t="s">
        <v>3141</v>
      </c>
      <c r="V1954" s="95" t="s">
        <v>31</v>
      </c>
    </row>
    <row r="1955" spans="1:22" ht="15.75" x14ac:dyDescent="0.3">
      <c r="A1955" s="95" t="s">
        <v>370</v>
      </c>
      <c r="B1955" s="95" t="s">
        <v>2032</v>
      </c>
      <c r="C1955" s="95" t="s">
        <v>1904</v>
      </c>
      <c r="D1955" s="95" t="s">
        <v>1905</v>
      </c>
      <c r="E1955" s="95" t="s">
        <v>2038</v>
      </c>
      <c r="F1955" s="95" t="s">
        <v>2104</v>
      </c>
      <c r="G1955" s="95" t="s">
        <v>31</v>
      </c>
      <c r="H1955" s="95" t="s">
        <v>31</v>
      </c>
      <c r="I1955" s="95" t="s">
        <v>31</v>
      </c>
      <c r="J1955" s="95" t="s">
        <v>1884</v>
      </c>
      <c r="K1955" s="95" t="s">
        <v>1885</v>
      </c>
      <c r="L1955" s="96">
        <v>5.3710000000000004</v>
      </c>
      <c r="M1955" s="95" t="s">
        <v>1886</v>
      </c>
      <c r="N1955" s="95" t="s">
        <v>3286</v>
      </c>
      <c r="O1955" s="95" t="s">
        <v>31</v>
      </c>
      <c r="P1955" s="95" t="s">
        <v>2467</v>
      </c>
      <c r="Q1955" s="95" t="s">
        <v>2468</v>
      </c>
      <c r="R1955" s="95" t="s">
        <v>3287</v>
      </c>
      <c r="S1955" s="93">
        <v>38533</v>
      </c>
      <c r="T1955" s="93">
        <v>38533</v>
      </c>
      <c r="U1955" s="95" t="s">
        <v>3141</v>
      </c>
      <c r="V1955" s="95" t="s">
        <v>31</v>
      </c>
    </row>
    <row r="1956" spans="1:22" ht="15.75" x14ac:dyDescent="0.3">
      <c r="A1956" s="95" t="s">
        <v>370</v>
      </c>
      <c r="B1956" s="95" t="s">
        <v>2032</v>
      </c>
      <c r="C1956" s="95" t="s">
        <v>1904</v>
      </c>
      <c r="D1956" s="95" t="s">
        <v>1905</v>
      </c>
      <c r="E1956" s="95" t="s">
        <v>2038</v>
      </c>
      <c r="F1956" s="95" t="s">
        <v>2104</v>
      </c>
      <c r="G1956" s="95" t="s">
        <v>31</v>
      </c>
      <c r="H1956" s="95" t="s">
        <v>31</v>
      </c>
      <c r="I1956" s="95" t="s">
        <v>31</v>
      </c>
      <c r="J1956" s="95" t="s">
        <v>1884</v>
      </c>
      <c r="K1956" s="95" t="s">
        <v>1885</v>
      </c>
      <c r="L1956" s="96">
        <v>8.51</v>
      </c>
      <c r="M1956" s="95" t="s">
        <v>1886</v>
      </c>
      <c r="N1956" s="95" t="s">
        <v>3286</v>
      </c>
      <c r="O1956" s="95" t="s">
        <v>31</v>
      </c>
      <c r="P1956" s="95" t="s">
        <v>2467</v>
      </c>
      <c r="Q1956" s="95" t="s">
        <v>2468</v>
      </c>
      <c r="R1956" s="95" t="s">
        <v>3287</v>
      </c>
      <c r="S1956" s="93">
        <v>38656</v>
      </c>
      <c r="T1956" s="93">
        <v>38533</v>
      </c>
      <c r="U1956" s="95" t="s">
        <v>3141</v>
      </c>
      <c r="V1956" s="95" t="s">
        <v>31</v>
      </c>
    </row>
    <row r="1957" spans="1:22" ht="15.75" x14ac:dyDescent="0.3">
      <c r="A1957" s="95" t="s">
        <v>370</v>
      </c>
      <c r="B1957" s="95" t="s">
        <v>2032</v>
      </c>
      <c r="C1957" s="95" t="s">
        <v>1904</v>
      </c>
      <c r="D1957" s="95" t="s">
        <v>1905</v>
      </c>
      <c r="E1957" s="95" t="s">
        <v>2038</v>
      </c>
      <c r="F1957" s="95" t="s">
        <v>2104</v>
      </c>
      <c r="G1957" s="95" t="s">
        <v>31</v>
      </c>
      <c r="H1957" s="95" t="s">
        <v>31</v>
      </c>
      <c r="I1957" s="95" t="s">
        <v>31</v>
      </c>
      <c r="J1957" s="95" t="s">
        <v>1884</v>
      </c>
      <c r="K1957" s="95" t="s">
        <v>1885</v>
      </c>
      <c r="L1957" s="96">
        <v>36806.67</v>
      </c>
      <c r="M1957" s="95" t="s">
        <v>1886</v>
      </c>
      <c r="N1957" s="95" t="s">
        <v>3288</v>
      </c>
      <c r="O1957" s="95" t="s">
        <v>31</v>
      </c>
      <c r="P1957" s="95" t="s">
        <v>2467</v>
      </c>
      <c r="Q1957" s="95" t="s">
        <v>2468</v>
      </c>
      <c r="R1957" s="95" t="s">
        <v>3289</v>
      </c>
      <c r="S1957" s="93">
        <v>38260</v>
      </c>
      <c r="T1957" s="93">
        <v>38260</v>
      </c>
      <c r="U1957" s="95" t="s">
        <v>3141</v>
      </c>
      <c r="V1957" s="95" t="s">
        <v>31</v>
      </c>
    </row>
    <row r="1958" spans="1:22" ht="15.75" x14ac:dyDescent="0.3">
      <c r="A1958" s="95" t="s">
        <v>370</v>
      </c>
      <c r="B1958" s="95" t="s">
        <v>2032</v>
      </c>
      <c r="C1958" s="95" t="s">
        <v>1904</v>
      </c>
      <c r="D1958" s="95" t="s">
        <v>1905</v>
      </c>
      <c r="E1958" s="95" t="s">
        <v>2038</v>
      </c>
      <c r="F1958" s="95" t="s">
        <v>2104</v>
      </c>
      <c r="G1958" s="95" t="s">
        <v>31</v>
      </c>
      <c r="H1958" s="95" t="s">
        <v>31</v>
      </c>
      <c r="I1958" s="95" t="s">
        <v>31</v>
      </c>
      <c r="J1958" s="95" t="s">
        <v>1884</v>
      </c>
      <c r="K1958" s="95" t="s">
        <v>1885</v>
      </c>
      <c r="L1958" s="96">
        <v>1530.03</v>
      </c>
      <c r="M1958" s="95" t="s">
        <v>1886</v>
      </c>
      <c r="N1958" s="95" t="s">
        <v>3288</v>
      </c>
      <c r="O1958" s="95" t="s">
        <v>31</v>
      </c>
      <c r="P1958" s="95" t="s">
        <v>2467</v>
      </c>
      <c r="Q1958" s="95" t="s">
        <v>2468</v>
      </c>
      <c r="R1958" s="95" t="s">
        <v>3289</v>
      </c>
      <c r="S1958" s="93">
        <v>38291</v>
      </c>
      <c r="T1958" s="93">
        <v>38291</v>
      </c>
      <c r="U1958" s="95" t="s">
        <v>3141</v>
      </c>
      <c r="V1958" s="95" t="s">
        <v>31</v>
      </c>
    </row>
    <row r="1959" spans="1:22" ht="15.75" x14ac:dyDescent="0.3">
      <c r="A1959" s="95" t="s">
        <v>370</v>
      </c>
      <c r="B1959" s="95" t="s">
        <v>2032</v>
      </c>
      <c r="C1959" s="95" t="s">
        <v>1904</v>
      </c>
      <c r="D1959" s="95" t="s">
        <v>1905</v>
      </c>
      <c r="E1959" s="95" t="s">
        <v>2038</v>
      </c>
      <c r="F1959" s="95" t="s">
        <v>2104</v>
      </c>
      <c r="G1959" s="95" t="s">
        <v>31</v>
      </c>
      <c r="H1959" s="95" t="s">
        <v>31</v>
      </c>
      <c r="I1959" s="95" t="s">
        <v>31</v>
      </c>
      <c r="J1959" s="95" t="s">
        <v>1884</v>
      </c>
      <c r="K1959" s="95" t="s">
        <v>1885</v>
      </c>
      <c r="L1959" s="96">
        <v>3.64</v>
      </c>
      <c r="M1959" s="95" t="s">
        <v>1886</v>
      </c>
      <c r="N1959" s="95" t="s">
        <v>3288</v>
      </c>
      <c r="O1959" s="95" t="s">
        <v>31</v>
      </c>
      <c r="P1959" s="95" t="s">
        <v>2467</v>
      </c>
      <c r="Q1959" s="95" t="s">
        <v>2468</v>
      </c>
      <c r="R1959" s="95" t="s">
        <v>3289</v>
      </c>
      <c r="S1959" s="93">
        <v>38352</v>
      </c>
      <c r="T1959" s="93">
        <v>38352</v>
      </c>
      <c r="U1959" s="95" t="s">
        <v>3141</v>
      </c>
      <c r="V1959" s="95" t="s">
        <v>31</v>
      </c>
    </row>
    <row r="1960" spans="1:22" ht="15.75" x14ac:dyDescent="0.3">
      <c r="A1960" s="95" t="s">
        <v>370</v>
      </c>
      <c r="B1960" s="95" t="s">
        <v>2032</v>
      </c>
      <c r="C1960" s="95" t="s">
        <v>1904</v>
      </c>
      <c r="D1960" s="95" t="s">
        <v>1905</v>
      </c>
      <c r="E1960" s="95" t="s">
        <v>2038</v>
      </c>
      <c r="F1960" s="95" t="s">
        <v>2104</v>
      </c>
      <c r="G1960" s="95" t="s">
        <v>31</v>
      </c>
      <c r="H1960" s="95" t="s">
        <v>31</v>
      </c>
      <c r="I1960" s="95" t="s">
        <v>31</v>
      </c>
      <c r="J1960" s="95" t="s">
        <v>1884</v>
      </c>
      <c r="K1960" s="95" t="s">
        <v>1885</v>
      </c>
      <c r="L1960" s="96">
        <v>90.427000000000007</v>
      </c>
      <c r="M1960" s="95" t="s">
        <v>1886</v>
      </c>
      <c r="N1960" s="95" t="s">
        <v>3288</v>
      </c>
      <c r="O1960" s="95" t="s">
        <v>31</v>
      </c>
      <c r="P1960" s="95" t="s">
        <v>2467</v>
      </c>
      <c r="Q1960" s="95" t="s">
        <v>2468</v>
      </c>
      <c r="R1960" s="95" t="s">
        <v>3289</v>
      </c>
      <c r="S1960" s="93">
        <v>38503</v>
      </c>
      <c r="T1960" s="93">
        <v>38352</v>
      </c>
      <c r="U1960" s="95" t="s">
        <v>3141</v>
      </c>
      <c r="V1960" s="95" t="s">
        <v>31</v>
      </c>
    </row>
    <row r="1961" spans="1:22" ht="15.75" x14ac:dyDescent="0.3">
      <c r="A1961" s="95" t="s">
        <v>370</v>
      </c>
      <c r="B1961" s="95" t="s">
        <v>2032</v>
      </c>
      <c r="C1961" s="95" t="s">
        <v>1904</v>
      </c>
      <c r="D1961" s="95" t="s">
        <v>1905</v>
      </c>
      <c r="E1961" s="95" t="s">
        <v>2038</v>
      </c>
      <c r="F1961" s="95" t="s">
        <v>2104</v>
      </c>
      <c r="G1961" s="95" t="s">
        <v>31</v>
      </c>
      <c r="H1961" s="95" t="s">
        <v>31</v>
      </c>
      <c r="I1961" s="95" t="s">
        <v>31</v>
      </c>
      <c r="J1961" s="95" t="s">
        <v>1884</v>
      </c>
      <c r="K1961" s="95" t="s">
        <v>1885</v>
      </c>
      <c r="L1961" s="96">
        <v>5.3710000000000004</v>
      </c>
      <c r="M1961" s="95" t="s">
        <v>1886</v>
      </c>
      <c r="N1961" s="95" t="s">
        <v>3288</v>
      </c>
      <c r="O1961" s="95" t="s">
        <v>31</v>
      </c>
      <c r="P1961" s="95" t="s">
        <v>2467</v>
      </c>
      <c r="Q1961" s="95" t="s">
        <v>2468</v>
      </c>
      <c r="R1961" s="95" t="s">
        <v>3289</v>
      </c>
      <c r="S1961" s="93">
        <v>38533</v>
      </c>
      <c r="T1961" s="93">
        <v>38533</v>
      </c>
      <c r="U1961" s="95" t="s">
        <v>3141</v>
      </c>
      <c r="V1961" s="95" t="s">
        <v>31</v>
      </c>
    </row>
    <row r="1962" spans="1:22" ht="15.75" x14ac:dyDescent="0.3">
      <c r="A1962" s="95" t="s">
        <v>370</v>
      </c>
      <c r="B1962" s="95" t="s">
        <v>2032</v>
      </c>
      <c r="C1962" s="95" t="s">
        <v>1904</v>
      </c>
      <c r="D1962" s="95" t="s">
        <v>1905</v>
      </c>
      <c r="E1962" s="95" t="s">
        <v>2038</v>
      </c>
      <c r="F1962" s="95" t="s">
        <v>2104</v>
      </c>
      <c r="G1962" s="95" t="s">
        <v>31</v>
      </c>
      <c r="H1962" s="95" t="s">
        <v>31</v>
      </c>
      <c r="I1962" s="95" t="s">
        <v>31</v>
      </c>
      <c r="J1962" s="95" t="s">
        <v>1884</v>
      </c>
      <c r="K1962" s="95" t="s">
        <v>1885</v>
      </c>
      <c r="L1962" s="96">
        <v>8.51</v>
      </c>
      <c r="M1962" s="95" t="s">
        <v>1886</v>
      </c>
      <c r="N1962" s="95" t="s">
        <v>3288</v>
      </c>
      <c r="O1962" s="95" t="s">
        <v>31</v>
      </c>
      <c r="P1962" s="95" t="s">
        <v>2467</v>
      </c>
      <c r="Q1962" s="95" t="s">
        <v>2468</v>
      </c>
      <c r="R1962" s="95" t="s">
        <v>3289</v>
      </c>
      <c r="S1962" s="93">
        <v>38656</v>
      </c>
      <c r="T1962" s="93">
        <v>38533</v>
      </c>
      <c r="U1962" s="95" t="s">
        <v>3141</v>
      </c>
      <c r="V1962" s="95" t="s">
        <v>31</v>
      </c>
    </row>
    <row r="1963" spans="1:22" ht="15.75" x14ac:dyDescent="0.3">
      <c r="A1963" s="95" t="s">
        <v>370</v>
      </c>
      <c r="B1963" s="95" t="s">
        <v>2032</v>
      </c>
      <c r="C1963" s="95" t="s">
        <v>1904</v>
      </c>
      <c r="D1963" s="95" t="s">
        <v>1905</v>
      </c>
      <c r="E1963" s="95" t="s">
        <v>2038</v>
      </c>
      <c r="F1963" s="95" t="s">
        <v>2104</v>
      </c>
      <c r="G1963" s="95" t="s">
        <v>31</v>
      </c>
      <c r="H1963" s="95" t="s">
        <v>31</v>
      </c>
      <c r="I1963" s="95" t="s">
        <v>31</v>
      </c>
      <c r="J1963" s="95" t="s">
        <v>1884</v>
      </c>
      <c r="K1963" s="95" t="s">
        <v>1885</v>
      </c>
      <c r="L1963" s="96">
        <v>36806.67</v>
      </c>
      <c r="M1963" s="95" t="s">
        <v>1886</v>
      </c>
      <c r="N1963" s="95" t="s">
        <v>3290</v>
      </c>
      <c r="O1963" s="95" t="s">
        <v>31</v>
      </c>
      <c r="P1963" s="95" t="s">
        <v>2467</v>
      </c>
      <c r="Q1963" s="95" t="s">
        <v>2468</v>
      </c>
      <c r="R1963" s="95" t="s">
        <v>3291</v>
      </c>
      <c r="S1963" s="93">
        <v>38260</v>
      </c>
      <c r="T1963" s="93">
        <v>38260</v>
      </c>
      <c r="U1963" s="95" t="s">
        <v>3141</v>
      </c>
      <c r="V1963" s="95" t="s">
        <v>31</v>
      </c>
    </row>
    <row r="1964" spans="1:22" ht="15.75" x14ac:dyDescent="0.3">
      <c r="A1964" s="95" t="s">
        <v>370</v>
      </c>
      <c r="B1964" s="95" t="s">
        <v>2032</v>
      </c>
      <c r="C1964" s="95" t="s">
        <v>1904</v>
      </c>
      <c r="D1964" s="95" t="s">
        <v>1905</v>
      </c>
      <c r="E1964" s="95" t="s">
        <v>2038</v>
      </c>
      <c r="F1964" s="95" t="s">
        <v>2104</v>
      </c>
      <c r="G1964" s="95" t="s">
        <v>31</v>
      </c>
      <c r="H1964" s="95" t="s">
        <v>31</v>
      </c>
      <c r="I1964" s="95" t="s">
        <v>31</v>
      </c>
      <c r="J1964" s="95" t="s">
        <v>1884</v>
      </c>
      <c r="K1964" s="95" t="s">
        <v>1885</v>
      </c>
      <c r="L1964" s="96">
        <v>1530.03</v>
      </c>
      <c r="M1964" s="95" t="s">
        <v>1886</v>
      </c>
      <c r="N1964" s="95" t="s">
        <v>3290</v>
      </c>
      <c r="O1964" s="95" t="s">
        <v>31</v>
      </c>
      <c r="P1964" s="95" t="s">
        <v>2467</v>
      </c>
      <c r="Q1964" s="95" t="s">
        <v>2468</v>
      </c>
      <c r="R1964" s="95" t="s">
        <v>3291</v>
      </c>
      <c r="S1964" s="93">
        <v>38291</v>
      </c>
      <c r="T1964" s="93">
        <v>38291</v>
      </c>
      <c r="U1964" s="95" t="s">
        <v>3141</v>
      </c>
      <c r="V1964" s="95" t="s">
        <v>31</v>
      </c>
    </row>
    <row r="1965" spans="1:22" ht="15.75" x14ac:dyDescent="0.3">
      <c r="A1965" s="95" t="s">
        <v>370</v>
      </c>
      <c r="B1965" s="95" t="s">
        <v>2032</v>
      </c>
      <c r="C1965" s="95" t="s">
        <v>1904</v>
      </c>
      <c r="D1965" s="95" t="s">
        <v>1905</v>
      </c>
      <c r="E1965" s="95" t="s">
        <v>2038</v>
      </c>
      <c r="F1965" s="95" t="s">
        <v>2104</v>
      </c>
      <c r="G1965" s="95" t="s">
        <v>31</v>
      </c>
      <c r="H1965" s="95" t="s">
        <v>31</v>
      </c>
      <c r="I1965" s="95" t="s">
        <v>31</v>
      </c>
      <c r="J1965" s="95" t="s">
        <v>1884</v>
      </c>
      <c r="K1965" s="95" t="s">
        <v>1885</v>
      </c>
      <c r="L1965" s="96">
        <v>3.64</v>
      </c>
      <c r="M1965" s="95" t="s">
        <v>1886</v>
      </c>
      <c r="N1965" s="95" t="s">
        <v>3290</v>
      </c>
      <c r="O1965" s="95" t="s">
        <v>31</v>
      </c>
      <c r="P1965" s="95" t="s">
        <v>2467</v>
      </c>
      <c r="Q1965" s="95" t="s">
        <v>2468</v>
      </c>
      <c r="R1965" s="95" t="s">
        <v>3291</v>
      </c>
      <c r="S1965" s="93">
        <v>38352</v>
      </c>
      <c r="T1965" s="93">
        <v>38352</v>
      </c>
      <c r="U1965" s="95" t="s">
        <v>3141</v>
      </c>
      <c r="V1965" s="95" t="s">
        <v>31</v>
      </c>
    </row>
    <row r="1966" spans="1:22" ht="15.75" x14ac:dyDescent="0.3">
      <c r="A1966" s="95" t="s">
        <v>370</v>
      </c>
      <c r="B1966" s="95" t="s">
        <v>2032</v>
      </c>
      <c r="C1966" s="95" t="s">
        <v>1904</v>
      </c>
      <c r="D1966" s="95" t="s">
        <v>1905</v>
      </c>
      <c r="E1966" s="95" t="s">
        <v>2038</v>
      </c>
      <c r="F1966" s="95" t="s">
        <v>2104</v>
      </c>
      <c r="G1966" s="95" t="s">
        <v>31</v>
      </c>
      <c r="H1966" s="95" t="s">
        <v>31</v>
      </c>
      <c r="I1966" s="95" t="s">
        <v>31</v>
      </c>
      <c r="J1966" s="95" t="s">
        <v>1884</v>
      </c>
      <c r="K1966" s="95" t="s">
        <v>1885</v>
      </c>
      <c r="L1966" s="96">
        <v>90.427000000000007</v>
      </c>
      <c r="M1966" s="95" t="s">
        <v>1886</v>
      </c>
      <c r="N1966" s="95" t="s">
        <v>3290</v>
      </c>
      <c r="O1966" s="95" t="s">
        <v>31</v>
      </c>
      <c r="P1966" s="95" t="s">
        <v>2467</v>
      </c>
      <c r="Q1966" s="95" t="s">
        <v>2468</v>
      </c>
      <c r="R1966" s="95" t="s">
        <v>3291</v>
      </c>
      <c r="S1966" s="93">
        <v>38503</v>
      </c>
      <c r="T1966" s="93">
        <v>38352</v>
      </c>
      <c r="U1966" s="95" t="s">
        <v>3141</v>
      </c>
      <c r="V1966" s="95" t="s">
        <v>31</v>
      </c>
    </row>
    <row r="1967" spans="1:22" ht="15.75" x14ac:dyDescent="0.3">
      <c r="A1967" s="95" t="s">
        <v>370</v>
      </c>
      <c r="B1967" s="95" t="s">
        <v>2032</v>
      </c>
      <c r="C1967" s="95" t="s">
        <v>1904</v>
      </c>
      <c r="D1967" s="95" t="s">
        <v>1905</v>
      </c>
      <c r="E1967" s="95" t="s">
        <v>2038</v>
      </c>
      <c r="F1967" s="95" t="s">
        <v>2104</v>
      </c>
      <c r="G1967" s="95" t="s">
        <v>31</v>
      </c>
      <c r="H1967" s="95" t="s">
        <v>31</v>
      </c>
      <c r="I1967" s="95" t="s">
        <v>31</v>
      </c>
      <c r="J1967" s="95" t="s">
        <v>1884</v>
      </c>
      <c r="K1967" s="95" t="s">
        <v>1885</v>
      </c>
      <c r="L1967" s="96">
        <v>5.3710000000000004</v>
      </c>
      <c r="M1967" s="95" t="s">
        <v>1886</v>
      </c>
      <c r="N1967" s="95" t="s">
        <v>3290</v>
      </c>
      <c r="O1967" s="95" t="s">
        <v>31</v>
      </c>
      <c r="P1967" s="95" t="s">
        <v>2467</v>
      </c>
      <c r="Q1967" s="95" t="s">
        <v>2468</v>
      </c>
      <c r="R1967" s="95" t="s">
        <v>3291</v>
      </c>
      <c r="S1967" s="93">
        <v>38533</v>
      </c>
      <c r="T1967" s="93">
        <v>38533</v>
      </c>
      <c r="U1967" s="95" t="s">
        <v>3141</v>
      </c>
      <c r="V1967" s="95" t="s">
        <v>31</v>
      </c>
    </row>
    <row r="1968" spans="1:22" ht="15.75" x14ac:dyDescent="0.3">
      <c r="A1968" s="95" t="s">
        <v>370</v>
      </c>
      <c r="B1968" s="95" t="s">
        <v>2032</v>
      </c>
      <c r="C1968" s="95" t="s">
        <v>1904</v>
      </c>
      <c r="D1968" s="95" t="s">
        <v>1905</v>
      </c>
      <c r="E1968" s="95" t="s">
        <v>2038</v>
      </c>
      <c r="F1968" s="95" t="s">
        <v>2104</v>
      </c>
      <c r="G1968" s="95" t="s">
        <v>31</v>
      </c>
      <c r="H1968" s="95" t="s">
        <v>31</v>
      </c>
      <c r="I1968" s="95" t="s">
        <v>31</v>
      </c>
      <c r="J1968" s="95" t="s">
        <v>1884</v>
      </c>
      <c r="K1968" s="95" t="s">
        <v>1885</v>
      </c>
      <c r="L1968" s="96">
        <v>8.51</v>
      </c>
      <c r="M1968" s="95" t="s">
        <v>1886</v>
      </c>
      <c r="N1968" s="95" t="s">
        <v>3290</v>
      </c>
      <c r="O1968" s="95" t="s">
        <v>31</v>
      </c>
      <c r="P1968" s="95" t="s">
        <v>2467</v>
      </c>
      <c r="Q1968" s="95" t="s">
        <v>2468</v>
      </c>
      <c r="R1968" s="95" t="s">
        <v>3291</v>
      </c>
      <c r="S1968" s="93">
        <v>38656</v>
      </c>
      <c r="T1968" s="93">
        <v>38533</v>
      </c>
      <c r="U1968" s="95" t="s">
        <v>3141</v>
      </c>
      <c r="V1968" s="95" t="s">
        <v>31</v>
      </c>
    </row>
    <row r="1969" spans="1:22" ht="15.75" x14ac:dyDescent="0.3">
      <c r="A1969" s="95" t="s">
        <v>370</v>
      </c>
      <c r="B1969" s="95" t="s">
        <v>2032</v>
      </c>
      <c r="C1969" s="95" t="s">
        <v>1904</v>
      </c>
      <c r="D1969" s="95" t="s">
        <v>1905</v>
      </c>
      <c r="E1969" s="95" t="s">
        <v>2038</v>
      </c>
      <c r="F1969" s="95" t="s">
        <v>2104</v>
      </c>
      <c r="G1969" s="95" t="s">
        <v>31</v>
      </c>
      <c r="H1969" s="95" t="s">
        <v>31</v>
      </c>
      <c r="I1969" s="95" t="s">
        <v>31</v>
      </c>
      <c r="J1969" s="95" t="s">
        <v>1884</v>
      </c>
      <c r="K1969" s="95" t="s">
        <v>1885</v>
      </c>
      <c r="L1969" s="96">
        <v>36806.67</v>
      </c>
      <c r="M1969" s="95" t="s">
        <v>1886</v>
      </c>
      <c r="N1969" s="95" t="s">
        <v>3292</v>
      </c>
      <c r="O1969" s="95" t="s">
        <v>31</v>
      </c>
      <c r="P1969" s="95" t="s">
        <v>2467</v>
      </c>
      <c r="Q1969" s="95" t="s">
        <v>2468</v>
      </c>
      <c r="R1969" s="95" t="s">
        <v>3293</v>
      </c>
      <c r="S1969" s="93">
        <v>38260</v>
      </c>
      <c r="T1969" s="93">
        <v>38260</v>
      </c>
      <c r="U1969" s="95" t="s">
        <v>3141</v>
      </c>
      <c r="V1969" s="95" t="s">
        <v>31</v>
      </c>
    </row>
    <row r="1970" spans="1:22" ht="15.75" x14ac:dyDescent="0.3">
      <c r="A1970" s="95" t="s">
        <v>370</v>
      </c>
      <c r="B1970" s="95" t="s">
        <v>2032</v>
      </c>
      <c r="C1970" s="95" t="s">
        <v>1904</v>
      </c>
      <c r="D1970" s="95" t="s">
        <v>1905</v>
      </c>
      <c r="E1970" s="95" t="s">
        <v>2038</v>
      </c>
      <c r="F1970" s="95" t="s">
        <v>2104</v>
      </c>
      <c r="G1970" s="95" t="s">
        <v>31</v>
      </c>
      <c r="H1970" s="95" t="s">
        <v>31</v>
      </c>
      <c r="I1970" s="95" t="s">
        <v>31</v>
      </c>
      <c r="J1970" s="95" t="s">
        <v>1884</v>
      </c>
      <c r="K1970" s="95" t="s">
        <v>1885</v>
      </c>
      <c r="L1970" s="96">
        <v>1530.03</v>
      </c>
      <c r="M1970" s="95" t="s">
        <v>1886</v>
      </c>
      <c r="N1970" s="95" t="s">
        <v>3292</v>
      </c>
      <c r="O1970" s="95" t="s">
        <v>31</v>
      </c>
      <c r="P1970" s="95" t="s">
        <v>2467</v>
      </c>
      <c r="Q1970" s="95" t="s">
        <v>2468</v>
      </c>
      <c r="R1970" s="95" t="s">
        <v>3293</v>
      </c>
      <c r="S1970" s="93">
        <v>38291</v>
      </c>
      <c r="T1970" s="93">
        <v>38291</v>
      </c>
      <c r="U1970" s="95" t="s">
        <v>3141</v>
      </c>
      <c r="V1970" s="95" t="s">
        <v>31</v>
      </c>
    </row>
    <row r="1971" spans="1:22" ht="15.75" x14ac:dyDescent="0.3">
      <c r="A1971" s="95" t="s">
        <v>370</v>
      </c>
      <c r="B1971" s="95" t="s">
        <v>2032</v>
      </c>
      <c r="C1971" s="95" t="s">
        <v>1904</v>
      </c>
      <c r="D1971" s="95" t="s">
        <v>1905</v>
      </c>
      <c r="E1971" s="95" t="s">
        <v>2038</v>
      </c>
      <c r="F1971" s="95" t="s">
        <v>2104</v>
      </c>
      <c r="G1971" s="95" t="s">
        <v>31</v>
      </c>
      <c r="H1971" s="95" t="s">
        <v>31</v>
      </c>
      <c r="I1971" s="95" t="s">
        <v>31</v>
      </c>
      <c r="J1971" s="95" t="s">
        <v>1884</v>
      </c>
      <c r="K1971" s="95" t="s">
        <v>1885</v>
      </c>
      <c r="L1971" s="96">
        <v>3.64</v>
      </c>
      <c r="M1971" s="95" t="s">
        <v>1886</v>
      </c>
      <c r="N1971" s="95" t="s">
        <v>3292</v>
      </c>
      <c r="O1971" s="95" t="s">
        <v>31</v>
      </c>
      <c r="P1971" s="95" t="s">
        <v>2467</v>
      </c>
      <c r="Q1971" s="95" t="s">
        <v>2468</v>
      </c>
      <c r="R1971" s="95" t="s">
        <v>3293</v>
      </c>
      <c r="S1971" s="93">
        <v>38352</v>
      </c>
      <c r="T1971" s="93">
        <v>38352</v>
      </c>
      <c r="U1971" s="95" t="s">
        <v>3141</v>
      </c>
      <c r="V1971" s="95" t="s">
        <v>31</v>
      </c>
    </row>
    <row r="1972" spans="1:22" ht="15.75" x14ac:dyDescent="0.3">
      <c r="A1972" s="95" t="s">
        <v>370</v>
      </c>
      <c r="B1972" s="95" t="s">
        <v>2032</v>
      </c>
      <c r="C1972" s="95" t="s">
        <v>1904</v>
      </c>
      <c r="D1972" s="95" t="s">
        <v>1905</v>
      </c>
      <c r="E1972" s="95" t="s">
        <v>2038</v>
      </c>
      <c r="F1972" s="95" t="s">
        <v>2104</v>
      </c>
      <c r="G1972" s="95" t="s">
        <v>31</v>
      </c>
      <c r="H1972" s="95" t="s">
        <v>31</v>
      </c>
      <c r="I1972" s="95" t="s">
        <v>31</v>
      </c>
      <c r="J1972" s="95" t="s">
        <v>1884</v>
      </c>
      <c r="K1972" s="95" t="s">
        <v>1885</v>
      </c>
      <c r="L1972" s="96">
        <v>90.427000000000007</v>
      </c>
      <c r="M1972" s="95" t="s">
        <v>1886</v>
      </c>
      <c r="N1972" s="95" t="s">
        <v>3292</v>
      </c>
      <c r="O1972" s="95" t="s">
        <v>31</v>
      </c>
      <c r="P1972" s="95" t="s">
        <v>2467</v>
      </c>
      <c r="Q1972" s="95" t="s">
        <v>2468</v>
      </c>
      <c r="R1972" s="95" t="s">
        <v>3293</v>
      </c>
      <c r="S1972" s="93">
        <v>38503</v>
      </c>
      <c r="T1972" s="93">
        <v>38352</v>
      </c>
      <c r="U1972" s="95" t="s">
        <v>3141</v>
      </c>
      <c r="V1972" s="95" t="s">
        <v>31</v>
      </c>
    </row>
    <row r="1973" spans="1:22" ht="15.75" x14ac:dyDescent="0.3">
      <c r="A1973" s="95" t="s">
        <v>370</v>
      </c>
      <c r="B1973" s="95" t="s">
        <v>2032</v>
      </c>
      <c r="C1973" s="95" t="s">
        <v>1904</v>
      </c>
      <c r="D1973" s="95" t="s">
        <v>1905</v>
      </c>
      <c r="E1973" s="95" t="s">
        <v>2038</v>
      </c>
      <c r="F1973" s="95" t="s">
        <v>2104</v>
      </c>
      <c r="G1973" s="95" t="s">
        <v>31</v>
      </c>
      <c r="H1973" s="95" t="s">
        <v>31</v>
      </c>
      <c r="I1973" s="95" t="s">
        <v>31</v>
      </c>
      <c r="J1973" s="95" t="s">
        <v>1884</v>
      </c>
      <c r="K1973" s="95" t="s">
        <v>1885</v>
      </c>
      <c r="L1973" s="96">
        <v>5.3710000000000004</v>
      </c>
      <c r="M1973" s="95" t="s">
        <v>1886</v>
      </c>
      <c r="N1973" s="95" t="s">
        <v>3292</v>
      </c>
      <c r="O1973" s="95" t="s">
        <v>31</v>
      </c>
      <c r="P1973" s="95" t="s">
        <v>2467</v>
      </c>
      <c r="Q1973" s="95" t="s">
        <v>2468</v>
      </c>
      <c r="R1973" s="95" t="s">
        <v>3293</v>
      </c>
      <c r="S1973" s="93">
        <v>38533</v>
      </c>
      <c r="T1973" s="93">
        <v>38533</v>
      </c>
      <c r="U1973" s="95" t="s">
        <v>3141</v>
      </c>
      <c r="V1973" s="95" t="s">
        <v>31</v>
      </c>
    </row>
    <row r="1974" spans="1:22" ht="15.75" x14ac:dyDescent="0.3">
      <c r="A1974" s="95" t="s">
        <v>370</v>
      </c>
      <c r="B1974" s="95" t="s">
        <v>2032</v>
      </c>
      <c r="C1974" s="95" t="s">
        <v>1904</v>
      </c>
      <c r="D1974" s="95" t="s">
        <v>1905</v>
      </c>
      <c r="E1974" s="95" t="s">
        <v>2038</v>
      </c>
      <c r="F1974" s="95" t="s">
        <v>2104</v>
      </c>
      <c r="G1974" s="95" t="s">
        <v>31</v>
      </c>
      <c r="H1974" s="95" t="s">
        <v>31</v>
      </c>
      <c r="I1974" s="95" t="s">
        <v>31</v>
      </c>
      <c r="J1974" s="95" t="s">
        <v>1884</v>
      </c>
      <c r="K1974" s="95" t="s">
        <v>1885</v>
      </c>
      <c r="L1974" s="96">
        <v>8.51</v>
      </c>
      <c r="M1974" s="95" t="s">
        <v>1886</v>
      </c>
      <c r="N1974" s="95" t="s">
        <v>3292</v>
      </c>
      <c r="O1974" s="95" t="s">
        <v>31</v>
      </c>
      <c r="P1974" s="95" t="s">
        <v>2467</v>
      </c>
      <c r="Q1974" s="95" t="s">
        <v>2468</v>
      </c>
      <c r="R1974" s="95" t="s">
        <v>3293</v>
      </c>
      <c r="S1974" s="93">
        <v>38656</v>
      </c>
      <c r="T1974" s="93">
        <v>38533</v>
      </c>
      <c r="U1974" s="95" t="s">
        <v>3141</v>
      </c>
      <c r="V1974" s="95" t="s">
        <v>31</v>
      </c>
    </row>
    <row r="1975" spans="1:22" ht="15.75" x14ac:dyDescent="0.3">
      <c r="A1975" s="95" t="s">
        <v>370</v>
      </c>
      <c r="B1975" s="95" t="s">
        <v>2032</v>
      </c>
      <c r="C1975" s="95" t="s">
        <v>1904</v>
      </c>
      <c r="D1975" s="95" t="s">
        <v>1905</v>
      </c>
      <c r="E1975" s="95" t="s">
        <v>2038</v>
      </c>
      <c r="F1975" s="95" t="s">
        <v>2104</v>
      </c>
      <c r="G1975" s="95" t="s">
        <v>31</v>
      </c>
      <c r="H1975" s="95" t="s">
        <v>31</v>
      </c>
      <c r="I1975" s="95" t="s">
        <v>31</v>
      </c>
      <c r="J1975" s="95" t="s">
        <v>1884</v>
      </c>
      <c r="K1975" s="95" t="s">
        <v>1885</v>
      </c>
      <c r="L1975" s="96">
        <v>36806.67</v>
      </c>
      <c r="M1975" s="95" t="s">
        <v>1886</v>
      </c>
      <c r="N1975" s="95" t="s">
        <v>3294</v>
      </c>
      <c r="O1975" s="95" t="s">
        <v>31</v>
      </c>
      <c r="P1975" s="95" t="s">
        <v>2467</v>
      </c>
      <c r="Q1975" s="95" t="s">
        <v>2468</v>
      </c>
      <c r="R1975" s="95" t="s">
        <v>3295</v>
      </c>
      <c r="S1975" s="93">
        <v>38260</v>
      </c>
      <c r="T1975" s="93">
        <v>38260</v>
      </c>
      <c r="U1975" s="95" t="s">
        <v>3141</v>
      </c>
      <c r="V1975" s="95" t="s">
        <v>31</v>
      </c>
    </row>
    <row r="1976" spans="1:22" ht="15.75" x14ac:dyDescent="0.3">
      <c r="A1976" s="95" t="s">
        <v>370</v>
      </c>
      <c r="B1976" s="95" t="s">
        <v>2032</v>
      </c>
      <c r="C1976" s="95" t="s">
        <v>1904</v>
      </c>
      <c r="D1976" s="95" t="s">
        <v>1905</v>
      </c>
      <c r="E1976" s="95" t="s">
        <v>2038</v>
      </c>
      <c r="F1976" s="95" t="s">
        <v>2104</v>
      </c>
      <c r="G1976" s="95" t="s">
        <v>31</v>
      </c>
      <c r="H1976" s="95" t="s">
        <v>31</v>
      </c>
      <c r="I1976" s="95" t="s">
        <v>31</v>
      </c>
      <c r="J1976" s="95" t="s">
        <v>1884</v>
      </c>
      <c r="K1976" s="95" t="s">
        <v>1885</v>
      </c>
      <c r="L1976" s="96">
        <v>1530.03</v>
      </c>
      <c r="M1976" s="95" t="s">
        <v>1886</v>
      </c>
      <c r="N1976" s="95" t="s">
        <v>3294</v>
      </c>
      <c r="O1976" s="95" t="s">
        <v>31</v>
      </c>
      <c r="P1976" s="95" t="s">
        <v>2467</v>
      </c>
      <c r="Q1976" s="95" t="s">
        <v>2468</v>
      </c>
      <c r="R1976" s="95" t="s">
        <v>3295</v>
      </c>
      <c r="S1976" s="93">
        <v>38291</v>
      </c>
      <c r="T1976" s="93">
        <v>38291</v>
      </c>
      <c r="U1976" s="95" t="s">
        <v>3141</v>
      </c>
      <c r="V1976" s="95" t="s">
        <v>31</v>
      </c>
    </row>
    <row r="1977" spans="1:22" ht="15.75" x14ac:dyDescent="0.3">
      <c r="A1977" s="95" t="s">
        <v>370</v>
      </c>
      <c r="B1977" s="95" t="s">
        <v>2032</v>
      </c>
      <c r="C1977" s="95" t="s">
        <v>1904</v>
      </c>
      <c r="D1977" s="95" t="s">
        <v>1905</v>
      </c>
      <c r="E1977" s="95" t="s">
        <v>2038</v>
      </c>
      <c r="F1977" s="95" t="s">
        <v>2104</v>
      </c>
      <c r="G1977" s="95" t="s">
        <v>31</v>
      </c>
      <c r="H1977" s="95" t="s">
        <v>31</v>
      </c>
      <c r="I1977" s="95" t="s">
        <v>31</v>
      </c>
      <c r="J1977" s="95" t="s">
        <v>1884</v>
      </c>
      <c r="K1977" s="95" t="s">
        <v>1885</v>
      </c>
      <c r="L1977" s="96">
        <v>3.64</v>
      </c>
      <c r="M1977" s="95" t="s">
        <v>1886</v>
      </c>
      <c r="N1977" s="95" t="s">
        <v>3294</v>
      </c>
      <c r="O1977" s="95" t="s">
        <v>31</v>
      </c>
      <c r="P1977" s="95" t="s">
        <v>2467</v>
      </c>
      <c r="Q1977" s="95" t="s">
        <v>2468</v>
      </c>
      <c r="R1977" s="95" t="s">
        <v>3295</v>
      </c>
      <c r="S1977" s="93">
        <v>38352</v>
      </c>
      <c r="T1977" s="93">
        <v>38352</v>
      </c>
      <c r="U1977" s="95" t="s">
        <v>3141</v>
      </c>
      <c r="V1977" s="95" t="s">
        <v>31</v>
      </c>
    </row>
    <row r="1978" spans="1:22" ht="15.75" x14ac:dyDescent="0.3">
      <c r="A1978" s="95" t="s">
        <v>370</v>
      </c>
      <c r="B1978" s="95" t="s">
        <v>2032</v>
      </c>
      <c r="C1978" s="95" t="s">
        <v>1904</v>
      </c>
      <c r="D1978" s="95" t="s">
        <v>1905</v>
      </c>
      <c r="E1978" s="95" t="s">
        <v>2038</v>
      </c>
      <c r="F1978" s="95" t="s">
        <v>2104</v>
      </c>
      <c r="G1978" s="95" t="s">
        <v>31</v>
      </c>
      <c r="H1978" s="95" t="s">
        <v>31</v>
      </c>
      <c r="I1978" s="95" t="s">
        <v>31</v>
      </c>
      <c r="J1978" s="95" t="s">
        <v>1884</v>
      </c>
      <c r="K1978" s="95" t="s">
        <v>1885</v>
      </c>
      <c r="L1978" s="96">
        <v>90.427000000000007</v>
      </c>
      <c r="M1978" s="95" t="s">
        <v>1886</v>
      </c>
      <c r="N1978" s="95" t="s">
        <v>3294</v>
      </c>
      <c r="O1978" s="95" t="s">
        <v>31</v>
      </c>
      <c r="P1978" s="95" t="s">
        <v>2467</v>
      </c>
      <c r="Q1978" s="95" t="s">
        <v>2468</v>
      </c>
      <c r="R1978" s="95" t="s">
        <v>3295</v>
      </c>
      <c r="S1978" s="93">
        <v>38503</v>
      </c>
      <c r="T1978" s="93">
        <v>38352</v>
      </c>
      <c r="U1978" s="95" t="s">
        <v>3141</v>
      </c>
      <c r="V1978" s="95" t="s">
        <v>31</v>
      </c>
    </row>
    <row r="1979" spans="1:22" ht="15.75" x14ac:dyDescent="0.3">
      <c r="A1979" s="95" t="s">
        <v>370</v>
      </c>
      <c r="B1979" s="95" t="s">
        <v>2032</v>
      </c>
      <c r="C1979" s="95" t="s">
        <v>1904</v>
      </c>
      <c r="D1979" s="95" t="s">
        <v>1905</v>
      </c>
      <c r="E1979" s="95" t="s">
        <v>2038</v>
      </c>
      <c r="F1979" s="95" t="s">
        <v>2104</v>
      </c>
      <c r="G1979" s="95" t="s">
        <v>31</v>
      </c>
      <c r="H1979" s="95" t="s">
        <v>31</v>
      </c>
      <c r="I1979" s="95" t="s">
        <v>31</v>
      </c>
      <c r="J1979" s="95" t="s">
        <v>1884</v>
      </c>
      <c r="K1979" s="95" t="s">
        <v>1885</v>
      </c>
      <c r="L1979" s="96">
        <v>5.3710000000000004</v>
      </c>
      <c r="M1979" s="95" t="s">
        <v>1886</v>
      </c>
      <c r="N1979" s="95" t="s">
        <v>3294</v>
      </c>
      <c r="O1979" s="95" t="s">
        <v>31</v>
      </c>
      <c r="P1979" s="95" t="s">
        <v>2467</v>
      </c>
      <c r="Q1979" s="95" t="s">
        <v>2468</v>
      </c>
      <c r="R1979" s="95" t="s">
        <v>3295</v>
      </c>
      <c r="S1979" s="93">
        <v>38533</v>
      </c>
      <c r="T1979" s="93">
        <v>38533</v>
      </c>
      <c r="U1979" s="95" t="s">
        <v>3141</v>
      </c>
      <c r="V1979" s="95" t="s">
        <v>31</v>
      </c>
    </row>
    <row r="1980" spans="1:22" ht="15.75" x14ac:dyDescent="0.3">
      <c r="A1980" s="95" t="s">
        <v>370</v>
      </c>
      <c r="B1980" s="95" t="s">
        <v>2032</v>
      </c>
      <c r="C1980" s="95" t="s">
        <v>1904</v>
      </c>
      <c r="D1980" s="95" t="s">
        <v>1905</v>
      </c>
      <c r="E1980" s="95" t="s">
        <v>2038</v>
      </c>
      <c r="F1980" s="95" t="s">
        <v>2104</v>
      </c>
      <c r="G1980" s="95" t="s">
        <v>31</v>
      </c>
      <c r="H1980" s="95" t="s">
        <v>31</v>
      </c>
      <c r="I1980" s="95" t="s">
        <v>31</v>
      </c>
      <c r="J1980" s="95" t="s">
        <v>1884</v>
      </c>
      <c r="K1980" s="95" t="s">
        <v>1885</v>
      </c>
      <c r="L1980" s="96">
        <v>8.51</v>
      </c>
      <c r="M1980" s="95" t="s">
        <v>1886</v>
      </c>
      <c r="N1980" s="95" t="s">
        <v>3294</v>
      </c>
      <c r="O1980" s="95" t="s">
        <v>31</v>
      </c>
      <c r="P1980" s="95" t="s">
        <v>2467</v>
      </c>
      <c r="Q1980" s="95" t="s">
        <v>2468</v>
      </c>
      <c r="R1980" s="95" t="s">
        <v>3295</v>
      </c>
      <c r="S1980" s="93">
        <v>38656</v>
      </c>
      <c r="T1980" s="93">
        <v>38533</v>
      </c>
      <c r="U1980" s="95" t="s">
        <v>3141</v>
      </c>
      <c r="V1980" s="95" t="s">
        <v>31</v>
      </c>
    </row>
    <row r="1981" spans="1:22" ht="15.75" x14ac:dyDescent="0.3">
      <c r="A1981" s="95" t="s">
        <v>370</v>
      </c>
      <c r="B1981" s="95" t="s">
        <v>2032</v>
      </c>
      <c r="C1981" s="95" t="s">
        <v>1904</v>
      </c>
      <c r="D1981" s="95" t="s">
        <v>1905</v>
      </c>
      <c r="E1981" s="95" t="s">
        <v>2038</v>
      </c>
      <c r="F1981" s="95" t="s">
        <v>2104</v>
      </c>
      <c r="G1981" s="95" t="s">
        <v>31</v>
      </c>
      <c r="H1981" s="95" t="s">
        <v>31</v>
      </c>
      <c r="I1981" s="95" t="s">
        <v>31</v>
      </c>
      <c r="J1981" s="95" t="s">
        <v>1884</v>
      </c>
      <c r="K1981" s="95" t="s">
        <v>1885</v>
      </c>
      <c r="L1981" s="96">
        <v>36806.67</v>
      </c>
      <c r="M1981" s="95" t="s">
        <v>1886</v>
      </c>
      <c r="N1981" s="95" t="s">
        <v>3296</v>
      </c>
      <c r="O1981" s="95" t="s">
        <v>31</v>
      </c>
      <c r="P1981" s="95" t="s">
        <v>2467</v>
      </c>
      <c r="Q1981" s="95" t="s">
        <v>2468</v>
      </c>
      <c r="R1981" s="95" t="s">
        <v>3297</v>
      </c>
      <c r="S1981" s="93">
        <v>38260</v>
      </c>
      <c r="T1981" s="93">
        <v>38260</v>
      </c>
      <c r="U1981" s="95" t="s">
        <v>3141</v>
      </c>
      <c r="V1981" s="95" t="s">
        <v>31</v>
      </c>
    </row>
    <row r="1982" spans="1:22" ht="15.75" x14ac:dyDescent="0.3">
      <c r="A1982" s="95" t="s">
        <v>370</v>
      </c>
      <c r="B1982" s="95" t="s">
        <v>2032</v>
      </c>
      <c r="C1982" s="95" t="s">
        <v>1904</v>
      </c>
      <c r="D1982" s="95" t="s">
        <v>1905</v>
      </c>
      <c r="E1982" s="95" t="s">
        <v>2038</v>
      </c>
      <c r="F1982" s="95" t="s">
        <v>2104</v>
      </c>
      <c r="G1982" s="95" t="s">
        <v>31</v>
      </c>
      <c r="H1982" s="95" t="s">
        <v>31</v>
      </c>
      <c r="I1982" s="95" t="s">
        <v>31</v>
      </c>
      <c r="J1982" s="95" t="s">
        <v>1884</v>
      </c>
      <c r="K1982" s="95" t="s">
        <v>1885</v>
      </c>
      <c r="L1982" s="96">
        <v>1530.03</v>
      </c>
      <c r="M1982" s="95" t="s">
        <v>1886</v>
      </c>
      <c r="N1982" s="95" t="s">
        <v>3296</v>
      </c>
      <c r="O1982" s="95" t="s">
        <v>31</v>
      </c>
      <c r="P1982" s="95" t="s">
        <v>2467</v>
      </c>
      <c r="Q1982" s="95" t="s">
        <v>2468</v>
      </c>
      <c r="R1982" s="95" t="s">
        <v>3297</v>
      </c>
      <c r="S1982" s="93">
        <v>38291</v>
      </c>
      <c r="T1982" s="93">
        <v>38291</v>
      </c>
      <c r="U1982" s="95" t="s">
        <v>3141</v>
      </c>
      <c r="V1982" s="95" t="s">
        <v>31</v>
      </c>
    </row>
    <row r="1983" spans="1:22" ht="15.75" x14ac:dyDescent="0.3">
      <c r="A1983" s="95" t="s">
        <v>370</v>
      </c>
      <c r="B1983" s="95" t="s">
        <v>2032</v>
      </c>
      <c r="C1983" s="95" t="s">
        <v>1904</v>
      </c>
      <c r="D1983" s="95" t="s">
        <v>1905</v>
      </c>
      <c r="E1983" s="95" t="s">
        <v>2038</v>
      </c>
      <c r="F1983" s="95" t="s">
        <v>2104</v>
      </c>
      <c r="G1983" s="95" t="s">
        <v>31</v>
      </c>
      <c r="H1983" s="95" t="s">
        <v>31</v>
      </c>
      <c r="I1983" s="95" t="s">
        <v>31</v>
      </c>
      <c r="J1983" s="95" t="s">
        <v>1884</v>
      </c>
      <c r="K1983" s="95" t="s">
        <v>1885</v>
      </c>
      <c r="L1983" s="96">
        <v>3.64</v>
      </c>
      <c r="M1983" s="95" t="s">
        <v>1886</v>
      </c>
      <c r="N1983" s="95" t="s">
        <v>3296</v>
      </c>
      <c r="O1983" s="95" t="s">
        <v>31</v>
      </c>
      <c r="P1983" s="95" t="s">
        <v>2467</v>
      </c>
      <c r="Q1983" s="95" t="s">
        <v>2468</v>
      </c>
      <c r="R1983" s="95" t="s">
        <v>3297</v>
      </c>
      <c r="S1983" s="93">
        <v>38352</v>
      </c>
      <c r="T1983" s="93">
        <v>38352</v>
      </c>
      <c r="U1983" s="95" t="s">
        <v>3141</v>
      </c>
      <c r="V1983" s="95" t="s">
        <v>31</v>
      </c>
    </row>
    <row r="1984" spans="1:22" ht="15.75" x14ac:dyDescent="0.3">
      <c r="A1984" s="95" t="s">
        <v>370</v>
      </c>
      <c r="B1984" s="95" t="s">
        <v>2032</v>
      </c>
      <c r="C1984" s="95" t="s">
        <v>1904</v>
      </c>
      <c r="D1984" s="95" t="s">
        <v>1905</v>
      </c>
      <c r="E1984" s="95" t="s">
        <v>2038</v>
      </c>
      <c r="F1984" s="95" t="s">
        <v>2104</v>
      </c>
      <c r="G1984" s="95" t="s">
        <v>31</v>
      </c>
      <c r="H1984" s="95" t="s">
        <v>31</v>
      </c>
      <c r="I1984" s="95" t="s">
        <v>31</v>
      </c>
      <c r="J1984" s="95" t="s">
        <v>1884</v>
      </c>
      <c r="K1984" s="95" t="s">
        <v>1885</v>
      </c>
      <c r="L1984" s="96">
        <v>90.427000000000007</v>
      </c>
      <c r="M1984" s="95" t="s">
        <v>1886</v>
      </c>
      <c r="N1984" s="95" t="s">
        <v>3296</v>
      </c>
      <c r="O1984" s="95" t="s">
        <v>31</v>
      </c>
      <c r="P1984" s="95" t="s">
        <v>2467</v>
      </c>
      <c r="Q1984" s="95" t="s">
        <v>2468</v>
      </c>
      <c r="R1984" s="95" t="s">
        <v>3297</v>
      </c>
      <c r="S1984" s="93">
        <v>38503</v>
      </c>
      <c r="T1984" s="93">
        <v>38352</v>
      </c>
      <c r="U1984" s="95" t="s">
        <v>3141</v>
      </c>
      <c r="V1984" s="95" t="s">
        <v>31</v>
      </c>
    </row>
    <row r="1985" spans="1:22" ht="15.75" x14ac:dyDescent="0.3">
      <c r="A1985" s="95" t="s">
        <v>370</v>
      </c>
      <c r="B1985" s="95" t="s">
        <v>2032</v>
      </c>
      <c r="C1985" s="95" t="s">
        <v>1904</v>
      </c>
      <c r="D1985" s="95" t="s">
        <v>1905</v>
      </c>
      <c r="E1985" s="95" t="s">
        <v>2038</v>
      </c>
      <c r="F1985" s="95" t="s">
        <v>2104</v>
      </c>
      <c r="G1985" s="95" t="s">
        <v>31</v>
      </c>
      <c r="H1985" s="95" t="s">
        <v>31</v>
      </c>
      <c r="I1985" s="95" t="s">
        <v>31</v>
      </c>
      <c r="J1985" s="95" t="s">
        <v>1884</v>
      </c>
      <c r="K1985" s="95" t="s">
        <v>1885</v>
      </c>
      <c r="L1985" s="96">
        <v>5.3710000000000004</v>
      </c>
      <c r="M1985" s="95" t="s">
        <v>1886</v>
      </c>
      <c r="N1985" s="95" t="s">
        <v>3296</v>
      </c>
      <c r="O1985" s="95" t="s">
        <v>31</v>
      </c>
      <c r="P1985" s="95" t="s">
        <v>2467</v>
      </c>
      <c r="Q1985" s="95" t="s">
        <v>2468</v>
      </c>
      <c r="R1985" s="95" t="s">
        <v>3297</v>
      </c>
      <c r="S1985" s="93">
        <v>38533</v>
      </c>
      <c r="T1985" s="93">
        <v>38533</v>
      </c>
      <c r="U1985" s="95" t="s">
        <v>3141</v>
      </c>
      <c r="V1985" s="95" t="s">
        <v>31</v>
      </c>
    </row>
    <row r="1986" spans="1:22" ht="15.75" x14ac:dyDescent="0.3">
      <c r="A1986" s="95" t="s">
        <v>370</v>
      </c>
      <c r="B1986" s="95" t="s">
        <v>2032</v>
      </c>
      <c r="C1986" s="95" t="s">
        <v>1904</v>
      </c>
      <c r="D1986" s="95" t="s">
        <v>1905</v>
      </c>
      <c r="E1986" s="95" t="s">
        <v>2038</v>
      </c>
      <c r="F1986" s="95" t="s">
        <v>2104</v>
      </c>
      <c r="G1986" s="95" t="s">
        <v>31</v>
      </c>
      <c r="H1986" s="95" t="s">
        <v>31</v>
      </c>
      <c r="I1986" s="95" t="s">
        <v>31</v>
      </c>
      <c r="J1986" s="95" t="s">
        <v>1884</v>
      </c>
      <c r="K1986" s="95" t="s">
        <v>1885</v>
      </c>
      <c r="L1986" s="96">
        <v>8.51</v>
      </c>
      <c r="M1986" s="95" t="s">
        <v>1886</v>
      </c>
      <c r="N1986" s="95" t="s">
        <v>3296</v>
      </c>
      <c r="O1986" s="95" t="s">
        <v>31</v>
      </c>
      <c r="P1986" s="95" t="s">
        <v>2467</v>
      </c>
      <c r="Q1986" s="95" t="s">
        <v>2468</v>
      </c>
      <c r="R1986" s="95" t="s">
        <v>3297</v>
      </c>
      <c r="S1986" s="93">
        <v>38656</v>
      </c>
      <c r="T1986" s="93">
        <v>38533</v>
      </c>
      <c r="U1986" s="95" t="s">
        <v>3141</v>
      </c>
      <c r="V1986" s="95" t="s">
        <v>31</v>
      </c>
    </row>
    <row r="1987" spans="1:22" ht="15.75" x14ac:dyDescent="0.3">
      <c r="A1987" s="95" t="s">
        <v>370</v>
      </c>
      <c r="B1987" s="95" t="s">
        <v>2032</v>
      </c>
      <c r="C1987" s="95" t="s">
        <v>1904</v>
      </c>
      <c r="D1987" s="95" t="s">
        <v>1905</v>
      </c>
      <c r="E1987" s="95" t="s">
        <v>2038</v>
      </c>
      <c r="F1987" s="95" t="s">
        <v>2104</v>
      </c>
      <c r="G1987" s="95" t="s">
        <v>31</v>
      </c>
      <c r="H1987" s="95" t="s">
        <v>31</v>
      </c>
      <c r="I1987" s="95" t="s">
        <v>31</v>
      </c>
      <c r="J1987" s="95" t="s">
        <v>1884</v>
      </c>
      <c r="K1987" s="95" t="s">
        <v>1885</v>
      </c>
      <c r="L1987" s="96">
        <v>36806.67</v>
      </c>
      <c r="M1987" s="95" t="s">
        <v>1886</v>
      </c>
      <c r="N1987" s="95" t="s">
        <v>3298</v>
      </c>
      <c r="O1987" s="95" t="s">
        <v>31</v>
      </c>
      <c r="P1987" s="95" t="s">
        <v>2467</v>
      </c>
      <c r="Q1987" s="95" t="s">
        <v>2468</v>
      </c>
      <c r="R1987" s="95" t="s">
        <v>3299</v>
      </c>
      <c r="S1987" s="93">
        <v>38260</v>
      </c>
      <c r="T1987" s="93">
        <v>38260</v>
      </c>
      <c r="U1987" s="95" t="s">
        <v>3141</v>
      </c>
      <c r="V1987" s="95" t="s">
        <v>31</v>
      </c>
    </row>
    <row r="1988" spans="1:22" ht="15.75" x14ac:dyDescent="0.3">
      <c r="A1988" s="95" t="s">
        <v>370</v>
      </c>
      <c r="B1988" s="95" t="s">
        <v>2032</v>
      </c>
      <c r="C1988" s="95" t="s">
        <v>1904</v>
      </c>
      <c r="D1988" s="95" t="s">
        <v>1905</v>
      </c>
      <c r="E1988" s="95" t="s">
        <v>2038</v>
      </c>
      <c r="F1988" s="95" t="s">
        <v>2104</v>
      </c>
      <c r="G1988" s="95" t="s">
        <v>31</v>
      </c>
      <c r="H1988" s="95" t="s">
        <v>31</v>
      </c>
      <c r="I1988" s="95" t="s">
        <v>31</v>
      </c>
      <c r="J1988" s="95" t="s">
        <v>1884</v>
      </c>
      <c r="K1988" s="95" t="s">
        <v>1885</v>
      </c>
      <c r="L1988" s="96">
        <v>1530.03</v>
      </c>
      <c r="M1988" s="95" t="s">
        <v>1886</v>
      </c>
      <c r="N1988" s="95" t="s">
        <v>3298</v>
      </c>
      <c r="O1988" s="95" t="s">
        <v>31</v>
      </c>
      <c r="P1988" s="95" t="s">
        <v>2467</v>
      </c>
      <c r="Q1988" s="95" t="s">
        <v>2468</v>
      </c>
      <c r="R1988" s="95" t="s">
        <v>3299</v>
      </c>
      <c r="S1988" s="93">
        <v>38291</v>
      </c>
      <c r="T1988" s="93">
        <v>38291</v>
      </c>
      <c r="U1988" s="95" t="s">
        <v>3141</v>
      </c>
      <c r="V1988" s="95" t="s">
        <v>31</v>
      </c>
    </row>
    <row r="1989" spans="1:22" ht="15.75" x14ac:dyDescent="0.3">
      <c r="A1989" s="95" t="s">
        <v>370</v>
      </c>
      <c r="B1989" s="95" t="s">
        <v>2032</v>
      </c>
      <c r="C1989" s="95" t="s">
        <v>1904</v>
      </c>
      <c r="D1989" s="95" t="s">
        <v>1905</v>
      </c>
      <c r="E1989" s="95" t="s">
        <v>2038</v>
      </c>
      <c r="F1989" s="95" t="s">
        <v>2104</v>
      </c>
      <c r="G1989" s="95" t="s">
        <v>31</v>
      </c>
      <c r="H1989" s="95" t="s">
        <v>31</v>
      </c>
      <c r="I1989" s="95" t="s">
        <v>31</v>
      </c>
      <c r="J1989" s="95" t="s">
        <v>1884</v>
      </c>
      <c r="K1989" s="95" t="s">
        <v>1885</v>
      </c>
      <c r="L1989" s="96">
        <v>3.64</v>
      </c>
      <c r="M1989" s="95" t="s">
        <v>1886</v>
      </c>
      <c r="N1989" s="95" t="s">
        <v>3298</v>
      </c>
      <c r="O1989" s="95" t="s">
        <v>31</v>
      </c>
      <c r="P1989" s="95" t="s">
        <v>2467</v>
      </c>
      <c r="Q1989" s="95" t="s">
        <v>2468</v>
      </c>
      <c r="R1989" s="95" t="s">
        <v>3299</v>
      </c>
      <c r="S1989" s="93">
        <v>38352</v>
      </c>
      <c r="T1989" s="93">
        <v>38352</v>
      </c>
      <c r="U1989" s="95" t="s">
        <v>3141</v>
      </c>
      <c r="V1989" s="95" t="s">
        <v>31</v>
      </c>
    </row>
    <row r="1990" spans="1:22" ht="15.75" x14ac:dyDescent="0.3">
      <c r="A1990" s="95" t="s">
        <v>370</v>
      </c>
      <c r="B1990" s="95" t="s">
        <v>2032</v>
      </c>
      <c r="C1990" s="95" t="s">
        <v>1904</v>
      </c>
      <c r="D1990" s="95" t="s">
        <v>1905</v>
      </c>
      <c r="E1990" s="95" t="s">
        <v>2038</v>
      </c>
      <c r="F1990" s="95" t="s">
        <v>2104</v>
      </c>
      <c r="G1990" s="95" t="s">
        <v>31</v>
      </c>
      <c r="H1990" s="95" t="s">
        <v>31</v>
      </c>
      <c r="I1990" s="95" t="s">
        <v>31</v>
      </c>
      <c r="J1990" s="95" t="s">
        <v>1884</v>
      </c>
      <c r="K1990" s="95" t="s">
        <v>1885</v>
      </c>
      <c r="L1990" s="96">
        <v>90.427000000000007</v>
      </c>
      <c r="M1990" s="95" t="s">
        <v>1886</v>
      </c>
      <c r="N1990" s="95" t="s">
        <v>3298</v>
      </c>
      <c r="O1990" s="95" t="s">
        <v>31</v>
      </c>
      <c r="P1990" s="95" t="s">
        <v>2467</v>
      </c>
      <c r="Q1990" s="95" t="s">
        <v>2468</v>
      </c>
      <c r="R1990" s="95" t="s">
        <v>3299</v>
      </c>
      <c r="S1990" s="93">
        <v>38503</v>
      </c>
      <c r="T1990" s="93">
        <v>38352</v>
      </c>
      <c r="U1990" s="95" t="s">
        <v>3141</v>
      </c>
      <c r="V1990" s="95" t="s">
        <v>31</v>
      </c>
    </row>
    <row r="1991" spans="1:22" ht="15.75" x14ac:dyDescent="0.3">
      <c r="A1991" s="95" t="s">
        <v>370</v>
      </c>
      <c r="B1991" s="95" t="s">
        <v>2032</v>
      </c>
      <c r="C1991" s="95" t="s">
        <v>1904</v>
      </c>
      <c r="D1991" s="95" t="s">
        <v>1905</v>
      </c>
      <c r="E1991" s="95" t="s">
        <v>2038</v>
      </c>
      <c r="F1991" s="95" t="s">
        <v>2104</v>
      </c>
      <c r="G1991" s="95" t="s">
        <v>31</v>
      </c>
      <c r="H1991" s="95" t="s">
        <v>31</v>
      </c>
      <c r="I1991" s="95" t="s">
        <v>31</v>
      </c>
      <c r="J1991" s="95" t="s">
        <v>1884</v>
      </c>
      <c r="K1991" s="95" t="s">
        <v>1885</v>
      </c>
      <c r="L1991" s="96">
        <v>5.3710000000000004</v>
      </c>
      <c r="M1991" s="95" t="s">
        <v>1886</v>
      </c>
      <c r="N1991" s="95" t="s">
        <v>3298</v>
      </c>
      <c r="O1991" s="95" t="s">
        <v>31</v>
      </c>
      <c r="P1991" s="95" t="s">
        <v>2467</v>
      </c>
      <c r="Q1991" s="95" t="s">
        <v>2468</v>
      </c>
      <c r="R1991" s="95" t="s">
        <v>3299</v>
      </c>
      <c r="S1991" s="93">
        <v>38533</v>
      </c>
      <c r="T1991" s="93">
        <v>38533</v>
      </c>
      <c r="U1991" s="95" t="s">
        <v>3141</v>
      </c>
      <c r="V1991" s="95" t="s">
        <v>31</v>
      </c>
    </row>
    <row r="1992" spans="1:22" ht="15.75" x14ac:dyDescent="0.3">
      <c r="A1992" s="95" t="s">
        <v>370</v>
      </c>
      <c r="B1992" s="95" t="s">
        <v>2032</v>
      </c>
      <c r="C1992" s="95" t="s">
        <v>1904</v>
      </c>
      <c r="D1992" s="95" t="s">
        <v>1905</v>
      </c>
      <c r="E1992" s="95" t="s">
        <v>2038</v>
      </c>
      <c r="F1992" s="95" t="s">
        <v>2104</v>
      </c>
      <c r="G1992" s="95" t="s">
        <v>31</v>
      </c>
      <c r="H1992" s="95" t="s">
        <v>31</v>
      </c>
      <c r="I1992" s="95" t="s">
        <v>31</v>
      </c>
      <c r="J1992" s="95" t="s">
        <v>1884</v>
      </c>
      <c r="K1992" s="95" t="s">
        <v>1885</v>
      </c>
      <c r="L1992" s="96">
        <v>8.51</v>
      </c>
      <c r="M1992" s="95" t="s">
        <v>1886</v>
      </c>
      <c r="N1992" s="95" t="s">
        <v>3298</v>
      </c>
      <c r="O1992" s="95" t="s">
        <v>31</v>
      </c>
      <c r="P1992" s="95" t="s">
        <v>2467</v>
      </c>
      <c r="Q1992" s="95" t="s">
        <v>2468</v>
      </c>
      <c r="R1992" s="95" t="s">
        <v>3299</v>
      </c>
      <c r="S1992" s="93">
        <v>38656</v>
      </c>
      <c r="T1992" s="93">
        <v>38533</v>
      </c>
      <c r="U1992" s="95" t="s">
        <v>3141</v>
      </c>
      <c r="V1992" s="95" t="s">
        <v>31</v>
      </c>
    </row>
    <row r="1993" spans="1:22" ht="15.75" x14ac:dyDescent="0.3">
      <c r="A1993" s="95" t="s">
        <v>370</v>
      </c>
      <c r="B1993" s="95" t="s">
        <v>2032</v>
      </c>
      <c r="C1993" s="95" t="s">
        <v>1904</v>
      </c>
      <c r="D1993" s="95" t="s">
        <v>1905</v>
      </c>
      <c r="E1993" s="95" t="s">
        <v>2038</v>
      </c>
      <c r="F1993" s="95" t="s">
        <v>2104</v>
      </c>
      <c r="G1993" s="95" t="s">
        <v>31</v>
      </c>
      <c r="H1993" s="95" t="s">
        <v>31</v>
      </c>
      <c r="I1993" s="95" t="s">
        <v>31</v>
      </c>
      <c r="J1993" s="95" t="s">
        <v>1884</v>
      </c>
      <c r="K1993" s="95" t="s">
        <v>1885</v>
      </c>
      <c r="L1993" s="96">
        <v>44691.49</v>
      </c>
      <c r="M1993" s="95" t="s">
        <v>1886</v>
      </c>
      <c r="N1993" s="95" t="s">
        <v>3300</v>
      </c>
      <c r="O1993" s="95" t="s">
        <v>31</v>
      </c>
      <c r="P1993" s="95" t="s">
        <v>2467</v>
      </c>
      <c r="Q1993" s="95" t="s">
        <v>2468</v>
      </c>
      <c r="R1993" s="95" t="s">
        <v>3301</v>
      </c>
      <c r="S1993" s="93">
        <v>38260</v>
      </c>
      <c r="T1993" s="93">
        <v>38260</v>
      </c>
      <c r="U1993" s="95" t="s">
        <v>3141</v>
      </c>
      <c r="V1993" s="95" t="s">
        <v>31</v>
      </c>
    </row>
    <row r="1994" spans="1:22" ht="15.75" x14ac:dyDescent="0.3">
      <c r="A1994" s="95" t="s">
        <v>370</v>
      </c>
      <c r="B1994" s="95" t="s">
        <v>2032</v>
      </c>
      <c r="C1994" s="95" t="s">
        <v>1904</v>
      </c>
      <c r="D1994" s="95" t="s">
        <v>1905</v>
      </c>
      <c r="E1994" s="95" t="s">
        <v>2038</v>
      </c>
      <c r="F1994" s="95" t="s">
        <v>2104</v>
      </c>
      <c r="G1994" s="95" t="s">
        <v>31</v>
      </c>
      <c r="H1994" s="95" t="s">
        <v>31</v>
      </c>
      <c r="I1994" s="95" t="s">
        <v>31</v>
      </c>
      <c r="J1994" s="95" t="s">
        <v>1884</v>
      </c>
      <c r="K1994" s="95" t="s">
        <v>1885</v>
      </c>
      <c r="L1994" s="96">
        <v>1857.8</v>
      </c>
      <c r="M1994" s="95" t="s">
        <v>1886</v>
      </c>
      <c r="N1994" s="95" t="s">
        <v>3300</v>
      </c>
      <c r="O1994" s="95" t="s">
        <v>31</v>
      </c>
      <c r="P1994" s="95" t="s">
        <v>2467</v>
      </c>
      <c r="Q1994" s="95" t="s">
        <v>2468</v>
      </c>
      <c r="R1994" s="95" t="s">
        <v>3301</v>
      </c>
      <c r="S1994" s="93">
        <v>38291</v>
      </c>
      <c r="T1994" s="93">
        <v>38291</v>
      </c>
      <c r="U1994" s="95" t="s">
        <v>3141</v>
      </c>
      <c r="V1994" s="95" t="s">
        <v>31</v>
      </c>
    </row>
    <row r="1995" spans="1:22" ht="15.75" x14ac:dyDescent="0.3">
      <c r="A1995" s="95" t="s">
        <v>370</v>
      </c>
      <c r="B1995" s="95" t="s">
        <v>2032</v>
      </c>
      <c r="C1995" s="95" t="s">
        <v>1904</v>
      </c>
      <c r="D1995" s="95" t="s">
        <v>1905</v>
      </c>
      <c r="E1995" s="95" t="s">
        <v>2038</v>
      </c>
      <c r="F1995" s="95" t="s">
        <v>2104</v>
      </c>
      <c r="G1995" s="95" t="s">
        <v>31</v>
      </c>
      <c r="H1995" s="95" t="s">
        <v>31</v>
      </c>
      <c r="I1995" s="95" t="s">
        <v>31</v>
      </c>
      <c r="J1995" s="95" t="s">
        <v>1884</v>
      </c>
      <c r="K1995" s="95" t="s">
        <v>1885</v>
      </c>
      <c r="L1995" s="96">
        <v>4.42</v>
      </c>
      <c r="M1995" s="95" t="s">
        <v>1886</v>
      </c>
      <c r="N1995" s="95" t="s">
        <v>3300</v>
      </c>
      <c r="O1995" s="95" t="s">
        <v>31</v>
      </c>
      <c r="P1995" s="95" t="s">
        <v>2467</v>
      </c>
      <c r="Q1995" s="95" t="s">
        <v>2468</v>
      </c>
      <c r="R1995" s="95" t="s">
        <v>3301</v>
      </c>
      <c r="S1995" s="93">
        <v>38352</v>
      </c>
      <c r="T1995" s="93">
        <v>38352</v>
      </c>
      <c r="U1995" s="95" t="s">
        <v>3141</v>
      </c>
      <c r="V1995" s="95" t="s">
        <v>31</v>
      </c>
    </row>
    <row r="1996" spans="1:22" ht="15.75" x14ac:dyDescent="0.3">
      <c r="A1996" s="95" t="s">
        <v>370</v>
      </c>
      <c r="B1996" s="95" t="s">
        <v>2032</v>
      </c>
      <c r="C1996" s="95" t="s">
        <v>1904</v>
      </c>
      <c r="D1996" s="95" t="s">
        <v>1905</v>
      </c>
      <c r="E1996" s="95" t="s">
        <v>2038</v>
      </c>
      <c r="F1996" s="95" t="s">
        <v>2104</v>
      </c>
      <c r="G1996" s="95" t="s">
        <v>31</v>
      </c>
      <c r="H1996" s="95" t="s">
        <v>31</v>
      </c>
      <c r="I1996" s="95" t="s">
        <v>31</v>
      </c>
      <c r="J1996" s="95" t="s">
        <v>1884</v>
      </c>
      <c r="K1996" s="95" t="s">
        <v>1885</v>
      </c>
      <c r="L1996" s="96">
        <v>109.8</v>
      </c>
      <c r="M1996" s="95" t="s">
        <v>1886</v>
      </c>
      <c r="N1996" s="95" t="s">
        <v>3300</v>
      </c>
      <c r="O1996" s="95" t="s">
        <v>31</v>
      </c>
      <c r="P1996" s="95" t="s">
        <v>2467</v>
      </c>
      <c r="Q1996" s="95" t="s">
        <v>2468</v>
      </c>
      <c r="R1996" s="95" t="s">
        <v>3301</v>
      </c>
      <c r="S1996" s="93">
        <v>38503</v>
      </c>
      <c r="T1996" s="93">
        <v>38352</v>
      </c>
      <c r="U1996" s="95" t="s">
        <v>3141</v>
      </c>
      <c r="V1996" s="95" t="s">
        <v>31</v>
      </c>
    </row>
    <row r="1997" spans="1:22" ht="15.75" x14ac:dyDescent="0.3">
      <c r="A1997" s="95" t="s">
        <v>370</v>
      </c>
      <c r="B1997" s="95" t="s">
        <v>2032</v>
      </c>
      <c r="C1997" s="95" t="s">
        <v>1904</v>
      </c>
      <c r="D1997" s="95" t="s">
        <v>1905</v>
      </c>
      <c r="E1997" s="95" t="s">
        <v>2038</v>
      </c>
      <c r="F1997" s="95" t="s">
        <v>2104</v>
      </c>
      <c r="G1997" s="95" t="s">
        <v>31</v>
      </c>
      <c r="H1997" s="95" t="s">
        <v>31</v>
      </c>
      <c r="I1997" s="95" t="s">
        <v>31</v>
      </c>
      <c r="J1997" s="95" t="s">
        <v>1884</v>
      </c>
      <c r="K1997" s="95" t="s">
        <v>1885</v>
      </c>
      <c r="L1997" s="96">
        <v>6.5229999999999997</v>
      </c>
      <c r="M1997" s="95" t="s">
        <v>1886</v>
      </c>
      <c r="N1997" s="95" t="s">
        <v>3300</v>
      </c>
      <c r="O1997" s="95" t="s">
        <v>31</v>
      </c>
      <c r="P1997" s="95" t="s">
        <v>2467</v>
      </c>
      <c r="Q1997" s="95" t="s">
        <v>2468</v>
      </c>
      <c r="R1997" s="95" t="s">
        <v>3301</v>
      </c>
      <c r="S1997" s="93">
        <v>38533</v>
      </c>
      <c r="T1997" s="93">
        <v>38533</v>
      </c>
      <c r="U1997" s="95" t="s">
        <v>3141</v>
      </c>
      <c r="V1997" s="95" t="s">
        <v>31</v>
      </c>
    </row>
    <row r="1998" spans="1:22" ht="15.75" x14ac:dyDescent="0.3">
      <c r="A1998" s="95" t="s">
        <v>370</v>
      </c>
      <c r="B1998" s="95" t="s">
        <v>2032</v>
      </c>
      <c r="C1998" s="95" t="s">
        <v>1904</v>
      </c>
      <c r="D1998" s="95" t="s">
        <v>1905</v>
      </c>
      <c r="E1998" s="95" t="s">
        <v>2038</v>
      </c>
      <c r="F1998" s="95" t="s">
        <v>2104</v>
      </c>
      <c r="G1998" s="95" t="s">
        <v>31</v>
      </c>
      <c r="H1998" s="95" t="s">
        <v>31</v>
      </c>
      <c r="I1998" s="95" t="s">
        <v>31</v>
      </c>
      <c r="J1998" s="95" t="s">
        <v>1884</v>
      </c>
      <c r="K1998" s="95" t="s">
        <v>1885</v>
      </c>
      <c r="L1998" s="96">
        <v>10.33</v>
      </c>
      <c r="M1998" s="95" t="s">
        <v>1886</v>
      </c>
      <c r="N1998" s="95" t="s">
        <v>3300</v>
      </c>
      <c r="O1998" s="95" t="s">
        <v>31</v>
      </c>
      <c r="P1998" s="95" t="s">
        <v>2467</v>
      </c>
      <c r="Q1998" s="95" t="s">
        <v>2468</v>
      </c>
      <c r="R1998" s="95" t="s">
        <v>3301</v>
      </c>
      <c r="S1998" s="93">
        <v>38656</v>
      </c>
      <c r="T1998" s="93">
        <v>38533</v>
      </c>
      <c r="U1998" s="95" t="s">
        <v>3141</v>
      </c>
      <c r="V1998" s="95" t="s">
        <v>31</v>
      </c>
    </row>
    <row r="1999" spans="1:22" ht="15.75" x14ac:dyDescent="0.3">
      <c r="A1999" s="95" t="s">
        <v>370</v>
      </c>
      <c r="B1999" s="95" t="s">
        <v>2032</v>
      </c>
      <c r="C1999" s="95" t="s">
        <v>1904</v>
      </c>
      <c r="D1999" s="95" t="s">
        <v>1905</v>
      </c>
      <c r="E1999" s="95" t="s">
        <v>2038</v>
      </c>
      <c r="F1999" s="95" t="s">
        <v>2104</v>
      </c>
      <c r="G1999" s="95" t="s">
        <v>31</v>
      </c>
      <c r="H1999" s="95" t="s">
        <v>31</v>
      </c>
      <c r="I1999" s="95" t="s">
        <v>31</v>
      </c>
      <c r="J1999" s="95" t="s">
        <v>1884</v>
      </c>
      <c r="K1999" s="95" t="s">
        <v>1885</v>
      </c>
      <c r="L1999" s="96">
        <v>44691.49</v>
      </c>
      <c r="M1999" s="95" t="s">
        <v>1886</v>
      </c>
      <c r="N1999" s="95" t="s">
        <v>3302</v>
      </c>
      <c r="O1999" s="95" t="s">
        <v>31</v>
      </c>
      <c r="P1999" s="95" t="s">
        <v>2467</v>
      </c>
      <c r="Q1999" s="95" t="s">
        <v>2468</v>
      </c>
      <c r="R1999" s="95" t="s">
        <v>3303</v>
      </c>
      <c r="S1999" s="93">
        <v>38260</v>
      </c>
      <c r="T1999" s="93">
        <v>38260</v>
      </c>
      <c r="U1999" s="95" t="s">
        <v>3141</v>
      </c>
      <c r="V1999" s="95" t="s">
        <v>31</v>
      </c>
    </row>
    <row r="2000" spans="1:22" ht="15.75" x14ac:dyDescent="0.3">
      <c r="A2000" s="95" t="s">
        <v>370</v>
      </c>
      <c r="B2000" s="95" t="s">
        <v>2032</v>
      </c>
      <c r="C2000" s="95" t="s">
        <v>1904</v>
      </c>
      <c r="D2000" s="95" t="s">
        <v>1905</v>
      </c>
      <c r="E2000" s="95" t="s">
        <v>2038</v>
      </c>
      <c r="F2000" s="95" t="s">
        <v>2104</v>
      </c>
      <c r="G2000" s="95" t="s">
        <v>31</v>
      </c>
      <c r="H2000" s="95" t="s">
        <v>31</v>
      </c>
      <c r="I2000" s="95" t="s">
        <v>31</v>
      </c>
      <c r="J2000" s="95" t="s">
        <v>1884</v>
      </c>
      <c r="K2000" s="95" t="s">
        <v>1885</v>
      </c>
      <c r="L2000" s="96">
        <v>1857.8</v>
      </c>
      <c r="M2000" s="95" t="s">
        <v>1886</v>
      </c>
      <c r="N2000" s="95" t="s">
        <v>3302</v>
      </c>
      <c r="O2000" s="95" t="s">
        <v>31</v>
      </c>
      <c r="P2000" s="95" t="s">
        <v>2467</v>
      </c>
      <c r="Q2000" s="95" t="s">
        <v>2468</v>
      </c>
      <c r="R2000" s="95" t="s">
        <v>3303</v>
      </c>
      <c r="S2000" s="93">
        <v>38291</v>
      </c>
      <c r="T2000" s="93">
        <v>38291</v>
      </c>
      <c r="U2000" s="95" t="s">
        <v>3141</v>
      </c>
      <c r="V2000" s="95" t="s">
        <v>31</v>
      </c>
    </row>
    <row r="2001" spans="1:22" ht="15.75" x14ac:dyDescent="0.3">
      <c r="A2001" s="95" t="s">
        <v>370</v>
      </c>
      <c r="B2001" s="95" t="s">
        <v>2032</v>
      </c>
      <c r="C2001" s="95" t="s">
        <v>1904</v>
      </c>
      <c r="D2001" s="95" t="s">
        <v>1905</v>
      </c>
      <c r="E2001" s="95" t="s">
        <v>2038</v>
      </c>
      <c r="F2001" s="95" t="s">
        <v>2104</v>
      </c>
      <c r="G2001" s="95" t="s">
        <v>31</v>
      </c>
      <c r="H2001" s="95" t="s">
        <v>31</v>
      </c>
      <c r="I2001" s="95" t="s">
        <v>31</v>
      </c>
      <c r="J2001" s="95" t="s">
        <v>1884</v>
      </c>
      <c r="K2001" s="95" t="s">
        <v>1885</v>
      </c>
      <c r="L2001" s="96">
        <v>4.42</v>
      </c>
      <c r="M2001" s="95" t="s">
        <v>1886</v>
      </c>
      <c r="N2001" s="95" t="s">
        <v>3302</v>
      </c>
      <c r="O2001" s="95" t="s">
        <v>31</v>
      </c>
      <c r="P2001" s="95" t="s">
        <v>2467</v>
      </c>
      <c r="Q2001" s="95" t="s">
        <v>2468</v>
      </c>
      <c r="R2001" s="95" t="s">
        <v>3303</v>
      </c>
      <c r="S2001" s="93">
        <v>38352</v>
      </c>
      <c r="T2001" s="93">
        <v>38352</v>
      </c>
      <c r="U2001" s="95" t="s">
        <v>3141</v>
      </c>
      <c r="V2001" s="95" t="s">
        <v>31</v>
      </c>
    </row>
    <row r="2002" spans="1:22" ht="15.75" x14ac:dyDescent="0.3">
      <c r="A2002" s="95" t="s">
        <v>370</v>
      </c>
      <c r="B2002" s="95" t="s">
        <v>2032</v>
      </c>
      <c r="C2002" s="95" t="s">
        <v>1904</v>
      </c>
      <c r="D2002" s="95" t="s">
        <v>1905</v>
      </c>
      <c r="E2002" s="95" t="s">
        <v>2038</v>
      </c>
      <c r="F2002" s="95" t="s">
        <v>2104</v>
      </c>
      <c r="G2002" s="95" t="s">
        <v>31</v>
      </c>
      <c r="H2002" s="95" t="s">
        <v>31</v>
      </c>
      <c r="I2002" s="95" t="s">
        <v>31</v>
      </c>
      <c r="J2002" s="95" t="s">
        <v>1884</v>
      </c>
      <c r="K2002" s="95" t="s">
        <v>1885</v>
      </c>
      <c r="L2002" s="96">
        <v>109.8</v>
      </c>
      <c r="M2002" s="95" t="s">
        <v>1886</v>
      </c>
      <c r="N2002" s="95" t="s">
        <v>3302</v>
      </c>
      <c r="O2002" s="95" t="s">
        <v>31</v>
      </c>
      <c r="P2002" s="95" t="s">
        <v>2467</v>
      </c>
      <c r="Q2002" s="95" t="s">
        <v>2468</v>
      </c>
      <c r="R2002" s="95" t="s">
        <v>3303</v>
      </c>
      <c r="S2002" s="93">
        <v>38503</v>
      </c>
      <c r="T2002" s="93">
        <v>38352</v>
      </c>
      <c r="U2002" s="95" t="s">
        <v>3141</v>
      </c>
      <c r="V2002" s="95" t="s">
        <v>31</v>
      </c>
    </row>
    <row r="2003" spans="1:22" ht="15.75" x14ac:dyDescent="0.3">
      <c r="A2003" s="95" t="s">
        <v>370</v>
      </c>
      <c r="B2003" s="95" t="s">
        <v>2032</v>
      </c>
      <c r="C2003" s="95" t="s">
        <v>1904</v>
      </c>
      <c r="D2003" s="95" t="s">
        <v>1905</v>
      </c>
      <c r="E2003" s="95" t="s">
        <v>2038</v>
      </c>
      <c r="F2003" s="95" t="s">
        <v>2104</v>
      </c>
      <c r="G2003" s="95" t="s">
        <v>31</v>
      </c>
      <c r="H2003" s="95" t="s">
        <v>31</v>
      </c>
      <c r="I2003" s="95" t="s">
        <v>31</v>
      </c>
      <c r="J2003" s="95" t="s">
        <v>1884</v>
      </c>
      <c r="K2003" s="95" t="s">
        <v>1885</v>
      </c>
      <c r="L2003" s="96">
        <v>6.5229999999999997</v>
      </c>
      <c r="M2003" s="95" t="s">
        <v>1886</v>
      </c>
      <c r="N2003" s="95" t="s">
        <v>3302</v>
      </c>
      <c r="O2003" s="95" t="s">
        <v>31</v>
      </c>
      <c r="P2003" s="95" t="s">
        <v>2467</v>
      </c>
      <c r="Q2003" s="95" t="s">
        <v>2468</v>
      </c>
      <c r="R2003" s="95" t="s">
        <v>3303</v>
      </c>
      <c r="S2003" s="93">
        <v>38533</v>
      </c>
      <c r="T2003" s="93">
        <v>38533</v>
      </c>
      <c r="U2003" s="95" t="s">
        <v>3141</v>
      </c>
      <c r="V2003" s="95" t="s">
        <v>31</v>
      </c>
    </row>
    <row r="2004" spans="1:22" ht="15.75" x14ac:dyDescent="0.3">
      <c r="A2004" s="95" t="s">
        <v>370</v>
      </c>
      <c r="B2004" s="95" t="s">
        <v>2032</v>
      </c>
      <c r="C2004" s="95" t="s">
        <v>1904</v>
      </c>
      <c r="D2004" s="95" t="s">
        <v>1905</v>
      </c>
      <c r="E2004" s="95" t="s">
        <v>2038</v>
      </c>
      <c r="F2004" s="95" t="s">
        <v>2104</v>
      </c>
      <c r="G2004" s="95" t="s">
        <v>31</v>
      </c>
      <c r="H2004" s="95" t="s">
        <v>31</v>
      </c>
      <c r="I2004" s="95" t="s">
        <v>31</v>
      </c>
      <c r="J2004" s="95" t="s">
        <v>1884</v>
      </c>
      <c r="K2004" s="95" t="s">
        <v>1885</v>
      </c>
      <c r="L2004" s="96">
        <v>10.33</v>
      </c>
      <c r="M2004" s="95" t="s">
        <v>1886</v>
      </c>
      <c r="N2004" s="95" t="s">
        <v>3302</v>
      </c>
      <c r="O2004" s="95" t="s">
        <v>31</v>
      </c>
      <c r="P2004" s="95" t="s">
        <v>2467</v>
      </c>
      <c r="Q2004" s="95" t="s">
        <v>2468</v>
      </c>
      <c r="R2004" s="95" t="s">
        <v>3303</v>
      </c>
      <c r="S2004" s="93">
        <v>38656</v>
      </c>
      <c r="T2004" s="93">
        <v>38533</v>
      </c>
      <c r="U2004" s="95" t="s">
        <v>3141</v>
      </c>
      <c r="V2004" s="95" t="s">
        <v>31</v>
      </c>
    </row>
    <row r="2005" spans="1:22" ht="15.75" x14ac:dyDescent="0.3">
      <c r="A2005" s="95" t="s">
        <v>370</v>
      </c>
      <c r="B2005" s="95" t="s">
        <v>2032</v>
      </c>
      <c r="C2005" s="95" t="s">
        <v>1904</v>
      </c>
      <c r="D2005" s="95" t="s">
        <v>1905</v>
      </c>
      <c r="E2005" s="95" t="s">
        <v>2038</v>
      </c>
      <c r="F2005" s="95" t="s">
        <v>2104</v>
      </c>
      <c r="G2005" s="95" t="s">
        <v>31</v>
      </c>
      <c r="H2005" s="95" t="s">
        <v>31</v>
      </c>
      <c r="I2005" s="95" t="s">
        <v>31</v>
      </c>
      <c r="J2005" s="95" t="s">
        <v>1884</v>
      </c>
      <c r="K2005" s="95" t="s">
        <v>1885</v>
      </c>
      <c r="L2005" s="96">
        <v>44691.55</v>
      </c>
      <c r="M2005" s="95" t="s">
        <v>1886</v>
      </c>
      <c r="N2005" s="95" t="s">
        <v>3304</v>
      </c>
      <c r="O2005" s="95" t="s">
        <v>31</v>
      </c>
      <c r="P2005" s="95" t="s">
        <v>2467</v>
      </c>
      <c r="Q2005" s="95" t="s">
        <v>2468</v>
      </c>
      <c r="R2005" s="95" t="s">
        <v>3305</v>
      </c>
      <c r="S2005" s="93">
        <v>38260</v>
      </c>
      <c r="T2005" s="93">
        <v>38260</v>
      </c>
      <c r="U2005" s="95" t="s">
        <v>3141</v>
      </c>
      <c r="V2005" s="95" t="s">
        <v>31</v>
      </c>
    </row>
    <row r="2006" spans="1:22" ht="15.75" x14ac:dyDescent="0.3">
      <c r="A2006" s="95" t="s">
        <v>370</v>
      </c>
      <c r="B2006" s="95" t="s">
        <v>2032</v>
      </c>
      <c r="C2006" s="95" t="s">
        <v>1904</v>
      </c>
      <c r="D2006" s="95" t="s">
        <v>1905</v>
      </c>
      <c r="E2006" s="95" t="s">
        <v>2038</v>
      </c>
      <c r="F2006" s="95" t="s">
        <v>2104</v>
      </c>
      <c r="G2006" s="95" t="s">
        <v>31</v>
      </c>
      <c r="H2006" s="95" t="s">
        <v>31</v>
      </c>
      <c r="I2006" s="95" t="s">
        <v>31</v>
      </c>
      <c r="J2006" s="95" t="s">
        <v>1884</v>
      </c>
      <c r="K2006" s="95" t="s">
        <v>1885</v>
      </c>
      <c r="L2006" s="96">
        <v>1857.8</v>
      </c>
      <c r="M2006" s="95" t="s">
        <v>1886</v>
      </c>
      <c r="N2006" s="95" t="s">
        <v>3304</v>
      </c>
      <c r="O2006" s="95" t="s">
        <v>31</v>
      </c>
      <c r="P2006" s="95" t="s">
        <v>2467</v>
      </c>
      <c r="Q2006" s="95" t="s">
        <v>2468</v>
      </c>
      <c r="R2006" s="95" t="s">
        <v>3305</v>
      </c>
      <c r="S2006" s="93">
        <v>38291</v>
      </c>
      <c r="T2006" s="93">
        <v>38291</v>
      </c>
      <c r="U2006" s="95" t="s">
        <v>3141</v>
      </c>
      <c r="V2006" s="95" t="s">
        <v>31</v>
      </c>
    </row>
    <row r="2007" spans="1:22" ht="15.75" x14ac:dyDescent="0.3">
      <c r="A2007" s="95" t="s">
        <v>370</v>
      </c>
      <c r="B2007" s="95" t="s">
        <v>2032</v>
      </c>
      <c r="C2007" s="95" t="s">
        <v>1904</v>
      </c>
      <c r="D2007" s="95" t="s">
        <v>1905</v>
      </c>
      <c r="E2007" s="95" t="s">
        <v>2038</v>
      </c>
      <c r="F2007" s="95" t="s">
        <v>2104</v>
      </c>
      <c r="G2007" s="95" t="s">
        <v>31</v>
      </c>
      <c r="H2007" s="95" t="s">
        <v>31</v>
      </c>
      <c r="I2007" s="95" t="s">
        <v>31</v>
      </c>
      <c r="J2007" s="95" t="s">
        <v>1884</v>
      </c>
      <c r="K2007" s="95" t="s">
        <v>1885</v>
      </c>
      <c r="L2007" s="96">
        <v>4.41</v>
      </c>
      <c r="M2007" s="95" t="s">
        <v>1886</v>
      </c>
      <c r="N2007" s="95" t="s">
        <v>3304</v>
      </c>
      <c r="O2007" s="95" t="s">
        <v>31</v>
      </c>
      <c r="P2007" s="95" t="s">
        <v>2467</v>
      </c>
      <c r="Q2007" s="95" t="s">
        <v>2468</v>
      </c>
      <c r="R2007" s="95" t="s">
        <v>3305</v>
      </c>
      <c r="S2007" s="93">
        <v>38352</v>
      </c>
      <c r="T2007" s="93">
        <v>38352</v>
      </c>
      <c r="U2007" s="95" t="s">
        <v>3141</v>
      </c>
      <c r="V2007" s="95" t="s">
        <v>31</v>
      </c>
    </row>
    <row r="2008" spans="1:22" ht="15.75" x14ac:dyDescent="0.3">
      <c r="A2008" s="95" t="s">
        <v>370</v>
      </c>
      <c r="B2008" s="95" t="s">
        <v>2032</v>
      </c>
      <c r="C2008" s="95" t="s">
        <v>1904</v>
      </c>
      <c r="D2008" s="95" t="s">
        <v>1905</v>
      </c>
      <c r="E2008" s="95" t="s">
        <v>2038</v>
      </c>
      <c r="F2008" s="95" t="s">
        <v>2104</v>
      </c>
      <c r="G2008" s="95" t="s">
        <v>31</v>
      </c>
      <c r="H2008" s="95" t="s">
        <v>31</v>
      </c>
      <c r="I2008" s="95" t="s">
        <v>31</v>
      </c>
      <c r="J2008" s="95" t="s">
        <v>1884</v>
      </c>
      <c r="K2008" s="95" t="s">
        <v>1885</v>
      </c>
      <c r="L2008" s="96">
        <v>109.8</v>
      </c>
      <c r="M2008" s="95" t="s">
        <v>1886</v>
      </c>
      <c r="N2008" s="95" t="s">
        <v>3304</v>
      </c>
      <c r="O2008" s="95" t="s">
        <v>31</v>
      </c>
      <c r="P2008" s="95" t="s">
        <v>2467</v>
      </c>
      <c r="Q2008" s="95" t="s">
        <v>2468</v>
      </c>
      <c r="R2008" s="95" t="s">
        <v>3305</v>
      </c>
      <c r="S2008" s="93">
        <v>38503</v>
      </c>
      <c r="T2008" s="93">
        <v>38352</v>
      </c>
      <c r="U2008" s="95" t="s">
        <v>3141</v>
      </c>
      <c r="V2008" s="95" t="s">
        <v>31</v>
      </c>
    </row>
    <row r="2009" spans="1:22" ht="15.75" x14ac:dyDescent="0.3">
      <c r="A2009" s="95" t="s">
        <v>370</v>
      </c>
      <c r="B2009" s="95" t="s">
        <v>2032</v>
      </c>
      <c r="C2009" s="95" t="s">
        <v>1904</v>
      </c>
      <c r="D2009" s="95" t="s">
        <v>1905</v>
      </c>
      <c r="E2009" s="95" t="s">
        <v>2038</v>
      </c>
      <c r="F2009" s="95" t="s">
        <v>2104</v>
      </c>
      <c r="G2009" s="95" t="s">
        <v>31</v>
      </c>
      <c r="H2009" s="95" t="s">
        <v>31</v>
      </c>
      <c r="I2009" s="95" t="s">
        <v>31</v>
      </c>
      <c r="J2009" s="95" t="s">
        <v>1884</v>
      </c>
      <c r="K2009" s="95" t="s">
        <v>1885</v>
      </c>
      <c r="L2009" s="96">
        <v>6.5229999999999997</v>
      </c>
      <c r="M2009" s="95" t="s">
        <v>1886</v>
      </c>
      <c r="N2009" s="95" t="s">
        <v>3304</v>
      </c>
      <c r="O2009" s="95" t="s">
        <v>31</v>
      </c>
      <c r="P2009" s="95" t="s">
        <v>2467</v>
      </c>
      <c r="Q2009" s="95" t="s">
        <v>2468</v>
      </c>
      <c r="R2009" s="95" t="s">
        <v>3305</v>
      </c>
      <c r="S2009" s="93">
        <v>38533</v>
      </c>
      <c r="T2009" s="93">
        <v>38533</v>
      </c>
      <c r="U2009" s="95" t="s">
        <v>3141</v>
      </c>
      <c r="V2009" s="95" t="s">
        <v>31</v>
      </c>
    </row>
    <row r="2010" spans="1:22" ht="15.75" x14ac:dyDescent="0.3">
      <c r="A2010" s="95" t="s">
        <v>370</v>
      </c>
      <c r="B2010" s="95" t="s">
        <v>2032</v>
      </c>
      <c r="C2010" s="95" t="s">
        <v>1904</v>
      </c>
      <c r="D2010" s="95" t="s">
        <v>1905</v>
      </c>
      <c r="E2010" s="95" t="s">
        <v>2038</v>
      </c>
      <c r="F2010" s="95" t="s">
        <v>2104</v>
      </c>
      <c r="G2010" s="95" t="s">
        <v>31</v>
      </c>
      <c r="H2010" s="95" t="s">
        <v>31</v>
      </c>
      <c r="I2010" s="95" t="s">
        <v>31</v>
      </c>
      <c r="J2010" s="95" t="s">
        <v>1884</v>
      </c>
      <c r="K2010" s="95" t="s">
        <v>1885</v>
      </c>
      <c r="L2010" s="96">
        <v>10.33</v>
      </c>
      <c r="M2010" s="95" t="s">
        <v>1886</v>
      </c>
      <c r="N2010" s="95" t="s">
        <v>3304</v>
      </c>
      <c r="O2010" s="95" t="s">
        <v>31</v>
      </c>
      <c r="P2010" s="95" t="s">
        <v>2467</v>
      </c>
      <c r="Q2010" s="95" t="s">
        <v>2468</v>
      </c>
      <c r="R2010" s="95" t="s">
        <v>3305</v>
      </c>
      <c r="S2010" s="93">
        <v>38656</v>
      </c>
      <c r="T2010" s="93">
        <v>38533</v>
      </c>
      <c r="U2010" s="95" t="s">
        <v>3141</v>
      </c>
      <c r="V2010" s="95" t="s">
        <v>31</v>
      </c>
    </row>
    <row r="2011" spans="1:22" ht="15.75" x14ac:dyDescent="0.3">
      <c r="A2011" s="95" t="s">
        <v>370</v>
      </c>
      <c r="B2011" s="95" t="s">
        <v>2032</v>
      </c>
      <c r="C2011" s="95" t="s">
        <v>1904</v>
      </c>
      <c r="D2011" s="95" t="s">
        <v>1905</v>
      </c>
      <c r="E2011" s="95" t="s">
        <v>2038</v>
      </c>
      <c r="F2011" s="95" t="s">
        <v>2104</v>
      </c>
      <c r="G2011" s="95" t="s">
        <v>31</v>
      </c>
      <c r="H2011" s="95" t="s">
        <v>31</v>
      </c>
      <c r="I2011" s="95" t="s">
        <v>31</v>
      </c>
      <c r="J2011" s="95" t="s">
        <v>1884</v>
      </c>
      <c r="K2011" s="95" t="s">
        <v>1885</v>
      </c>
      <c r="L2011" s="96">
        <v>38708.28</v>
      </c>
      <c r="M2011" s="95" t="s">
        <v>1886</v>
      </c>
      <c r="N2011" s="95" t="s">
        <v>3306</v>
      </c>
      <c r="O2011" s="95" t="s">
        <v>31</v>
      </c>
      <c r="P2011" s="95" t="s">
        <v>2106</v>
      </c>
      <c r="Q2011" s="95" t="s">
        <v>2432</v>
      </c>
      <c r="R2011" s="95" t="s">
        <v>3307</v>
      </c>
      <c r="S2011" s="93">
        <v>39051</v>
      </c>
      <c r="T2011" s="93">
        <v>39051</v>
      </c>
      <c r="U2011" s="95" t="s">
        <v>3308</v>
      </c>
      <c r="V2011" s="95" t="s">
        <v>31</v>
      </c>
    </row>
    <row r="2012" spans="1:22" ht="15.75" x14ac:dyDescent="0.3">
      <c r="A2012" s="95" t="s">
        <v>370</v>
      </c>
      <c r="B2012" s="95" t="s">
        <v>2032</v>
      </c>
      <c r="C2012" s="95" t="s">
        <v>1904</v>
      </c>
      <c r="D2012" s="95" t="s">
        <v>1905</v>
      </c>
      <c r="E2012" s="95" t="s">
        <v>2038</v>
      </c>
      <c r="F2012" s="95" t="s">
        <v>2104</v>
      </c>
      <c r="G2012" s="95" t="s">
        <v>31</v>
      </c>
      <c r="H2012" s="95" t="s">
        <v>31</v>
      </c>
      <c r="I2012" s="95" t="s">
        <v>31</v>
      </c>
      <c r="J2012" s="95" t="s">
        <v>1884</v>
      </c>
      <c r="K2012" s="95" t="s">
        <v>1885</v>
      </c>
      <c r="L2012" s="96">
        <v>0.67</v>
      </c>
      <c r="M2012" s="95" t="s">
        <v>1886</v>
      </c>
      <c r="N2012" s="95" t="s">
        <v>3306</v>
      </c>
      <c r="O2012" s="95" t="s">
        <v>31</v>
      </c>
      <c r="P2012" s="95" t="s">
        <v>2106</v>
      </c>
      <c r="Q2012" s="95" t="s">
        <v>2432</v>
      </c>
      <c r="R2012" s="95" t="s">
        <v>3307</v>
      </c>
      <c r="S2012" s="93">
        <v>39082</v>
      </c>
      <c r="T2012" s="93">
        <v>39082</v>
      </c>
      <c r="U2012" s="95" t="s">
        <v>3308</v>
      </c>
      <c r="V2012" s="95" t="s">
        <v>31</v>
      </c>
    </row>
    <row r="2013" spans="1:22" ht="15.75" x14ac:dyDescent="0.3">
      <c r="A2013" s="95" t="s">
        <v>370</v>
      </c>
      <c r="B2013" s="95" t="s">
        <v>2032</v>
      </c>
      <c r="C2013" s="95" t="s">
        <v>1904</v>
      </c>
      <c r="D2013" s="95" t="s">
        <v>1905</v>
      </c>
      <c r="E2013" s="95" t="s">
        <v>2038</v>
      </c>
      <c r="F2013" s="95" t="s">
        <v>2104</v>
      </c>
      <c r="G2013" s="95" t="s">
        <v>31</v>
      </c>
      <c r="H2013" s="95" t="s">
        <v>31</v>
      </c>
      <c r="I2013" s="95" t="s">
        <v>31</v>
      </c>
      <c r="J2013" s="95" t="s">
        <v>1884</v>
      </c>
      <c r="K2013" s="95" t="s">
        <v>1885</v>
      </c>
      <c r="L2013" s="96">
        <v>38708.28</v>
      </c>
      <c r="M2013" s="95" t="s">
        <v>1886</v>
      </c>
      <c r="N2013" s="95" t="s">
        <v>3309</v>
      </c>
      <c r="O2013" s="95" t="s">
        <v>31</v>
      </c>
      <c r="P2013" s="95" t="s">
        <v>2106</v>
      </c>
      <c r="Q2013" s="95" t="s">
        <v>2432</v>
      </c>
      <c r="R2013" s="95" t="s">
        <v>3310</v>
      </c>
      <c r="S2013" s="93">
        <v>39051</v>
      </c>
      <c r="T2013" s="93">
        <v>39051</v>
      </c>
      <c r="U2013" s="95" t="s">
        <v>3308</v>
      </c>
      <c r="V2013" s="95" t="s">
        <v>31</v>
      </c>
    </row>
    <row r="2014" spans="1:22" ht="15.75" x14ac:dyDescent="0.3">
      <c r="A2014" s="95" t="s">
        <v>370</v>
      </c>
      <c r="B2014" s="95" t="s">
        <v>2032</v>
      </c>
      <c r="C2014" s="95" t="s">
        <v>1904</v>
      </c>
      <c r="D2014" s="95" t="s">
        <v>1905</v>
      </c>
      <c r="E2014" s="95" t="s">
        <v>2038</v>
      </c>
      <c r="F2014" s="95" t="s">
        <v>2104</v>
      </c>
      <c r="G2014" s="95" t="s">
        <v>31</v>
      </c>
      <c r="H2014" s="95" t="s">
        <v>31</v>
      </c>
      <c r="I2014" s="95" t="s">
        <v>31</v>
      </c>
      <c r="J2014" s="95" t="s">
        <v>1884</v>
      </c>
      <c r="K2014" s="95" t="s">
        <v>1885</v>
      </c>
      <c r="L2014" s="96">
        <v>0.67</v>
      </c>
      <c r="M2014" s="95" t="s">
        <v>1886</v>
      </c>
      <c r="N2014" s="95" t="s">
        <v>3309</v>
      </c>
      <c r="O2014" s="95" t="s">
        <v>31</v>
      </c>
      <c r="P2014" s="95" t="s">
        <v>2106</v>
      </c>
      <c r="Q2014" s="95" t="s">
        <v>2432</v>
      </c>
      <c r="R2014" s="95" t="s">
        <v>3310</v>
      </c>
      <c r="S2014" s="93">
        <v>39082</v>
      </c>
      <c r="T2014" s="93">
        <v>39082</v>
      </c>
      <c r="U2014" s="95" t="s">
        <v>3308</v>
      </c>
      <c r="V2014" s="95" t="s">
        <v>31</v>
      </c>
    </row>
    <row r="2015" spans="1:22" ht="15.75" x14ac:dyDescent="0.3">
      <c r="A2015" s="95" t="s">
        <v>370</v>
      </c>
      <c r="B2015" s="95" t="s">
        <v>2032</v>
      </c>
      <c r="C2015" s="95" t="s">
        <v>1904</v>
      </c>
      <c r="D2015" s="95" t="s">
        <v>1905</v>
      </c>
      <c r="E2015" s="95" t="s">
        <v>2038</v>
      </c>
      <c r="F2015" s="95" t="s">
        <v>2104</v>
      </c>
      <c r="G2015" s="95" t="s">
        <v>31</v>
      </c>
      <c r="H2015" s="95" t="s">
        <v>31</v>
      </c>
      <c r="I2015" s="95" t="s">
        <v>31</v>
      </c>
      <c r="J2015" s="95" t="s">
        <v>1884</v>
      </c>
      <c r="K2015" s="95" t="s">
        <v>1885</v>
      </c>
      <c r="L2015" s="96">
        <v>38708.28</v>
      </c>
      <c r="M2015" s="95" t="s">
        <v>1886</v>
      </c>
      <c r="N2015" s="95" t="s">
        <v>3311</v>
      </c>
      <c r="O2015" s="95" t="s">
        <v>31</v>
      </c>
      <c r="P2015" s="95" t="s">
        <v>2106</v>
      </c>
      <c r="Q2015" s="95" t="s">
        <v>2432</v>
      </c>
      <c r="R2015" s="95" t="s">
        <v>3312</v>
      </c>
      <c r="S2015" s="93">
        <v>39051</v>
      </c>
      <c r="T2015" s="93">
        <v>39051</v>
      </c>
      <c r="U2015" s="95" t="s">
        <v>3308</v>
      </c>
      <c r="V2015" s="95" t="s">
        <v>31</v>
      </c>
    </row>
    <row r="2016" spans="1:22" ht="15.75" x14ac:dyDescent="0.3">
      <c r="A2016" s="95" t="s">
        <v>370</v>
      </c>
      <c r="B2016" s="95" t="s">
        <v>2032</v>
      </c>
      <c r="C2016" s="95" t="s">
        <v>1904</v>
      </c>
      <c r="D2016" s="95" t="s">
        <v>1905</v>
      </c>
      <c r="E2016" s="95" t="s">
        <v>2038</v>
      </c>
      <c r="F2016" s="95" t="s">
        <v>2104</v>
      </c>
      <c r="G2016" s="95" t="s">
        <v>31</v>
      </c>
      <c r="H2016" s="95" t="s">
        <v>31</v>
      </c>
      <c r="I2016" s="95" t="s">
        <v>31</v>
      </c>
      <c r="J2016" s="95" t="s">
        <v>1884</v>
      </c>
      <c r="K2016" s="95" t="s">
        <v>1885</v>
      </c>
      <c r="L2016" s="96">
        <v>0.67</v>
      </c>
      <c r="M2016" s="95" t="s">
        <v>1886</v>
      </c>
      <c r="N2016" s="95" t="s">
        <v>3311</v>
      </c>
      <c r="O2016" s="95" t="s">
        <v>31</v>
      </c>
      <c r="P2016" s="95" t="s">
        <v>2106</v>
      </c>
      <c r="Q2016" s="95" t="s">
        <v>2432</v>
      </c>
      <c r="R2016" s="95" t="s">
        <v>3312</v>
      </c>
      <c r="S2016" s="93">
        <v>39082</v>
      </c>
      <c r="T2016" s="93">
        <v>39082</v>
      </c>
      <c r="U2016" s="95" t="s">
        <v>3308</v>
      </c>
      <c r="V2016" s="95" t="s">
        <v>31</v>
      </c>
    </row>
    <row r="2017" spans="1:22" ht="15.75" x14ac:dyDescent="0.3">
      <c r="A2017" s="95" t="s">
        <v>370</v>
      </c>
      <c r="B2017" s="95" t="s">
        <v>2032</v>
      </c>
      <c r="C2017" s="95" t="s">
        <v>1904</v>
      </c>
      <c r="D2017" s="95" t="s">
        <v>1905</v>
      </c>
      <c r="E2017" s="95" t="s">
        <v>2038</v>
      </c>
      <c r="F2017" s="95" t="s">
        <v>2104</v>
      </c>
      <c r="G2017" s="95" t="s">
        <v>31</v>
      </c>
      <c r="H2017" s="95" t="s">
        <v>31</v>
      </c>
      <c r="I2017" s="95" t="s">
        <v>31</v>
      </c>
      <c r="J2017" s="95" t="s">
        <v>1884</v>
      </c>
      <c r="K2017" s="95" t="s">
        <v>1885</v>
      </c>
      <c r="L2017" s="96">
        <v>38708.28</v>
      </c>
      <c r="M2017" s="95" t="s">
        <v>1886</v>
      </c>
      <c r="N2017" s="95" t="s">
        <v>3313</v>
      </c>
      <c r="O2017" s="95" t="s">
        <v>31</v>
      </c>
      <c r="P2017" s="95" t="s">
        <v>2106</v>
      </c>
      <c r="Q2017" s="95" t="s">
        <v>2432</v>
      </c>
      <c r="R2017" s="95" t="s">
        <v>3314</v>
      </c>
      <c r="S2017" s="93">
        <v>39051</v>
      </c>
      <c r="T2017" s="93">
        <v>39051</v>
      </c>
      <c r="U2017" s="95" t="s">
        <v>3308</v>
      </c>
      <c r="V2017" s="95" t="s">
        <v>31</v>
      </c>
    </row>
    <row r="2018" spans="1:22" ht="15.75" x14ac:dyDescent="0.3">
      <c r="A2018" s="95" t="s">
        <v>370</v>
      </c>
      <c r="B2018" s="95" t="s">
        <v>2032</v>
      </c>
      <c r="C2018" s="95" t="s">
        <v>1904</v>
      </c>
      <c r="D2018" s="95" t="s">
        <v>1905</v>
      </c>
      <c r="E2018" s="95" t="s">
        <v>2038</v>
      </c>
      <c r="F2018" s="95" t="s">
        <v>2104</v>
      </c>
      <c r="G2018" s="95" t="s">
        <v>31</v>
      </c>
      <c r="H2018" s="95" t="s">
        <v>31</v>
      </c>
      <c r="I2018" s="95" t="s">
        <v>31</v>
      </c>
      <c r="J2018" s="95" t="s">
        <v>1884</v>
      </c>
      <c r="K2018" s="95" t="s">
        <v>1885</v>
      </c>
      <c r="L2018" s="96">
        <v>0.67</v>
      </c>
      <c r="M2018" s="95" t="s">
        <v>1886</v>
      </c>
      <c r="N2018" s="95" t="s">
        <v>3313</v>
      </c>
      <c r="O2018" s="95" t="s">
        <v>31</v>
      </c>
      <c r="P2018" s="95" t="s">
        <v>2106</v>
      </c>
      <c r="Q2018" s="95" t="s">
        <v>2432</v>
      </c>
      <c r="R2018" s="95" t="s">
        <v>3314</v>
      </c>
      <c r="S2018" s="93">
        <v>39082</v>
      </c>
      <c r="T2018" s="93">
        <v>39082</v>
      </c>
      <c r="U2018" s="95" t="s">
        <v>3308</v>
      </c>
      <c r="V2018" s="95" t="s">
        <v>31</v>
      </c>
    </row>
    <row r="2019" spans="1:22" ht="15.75" x14ac:dyDescent="0.3">
      <c r="A2019" s="95" t="s">
        <v>370</v>
      </c>
      <c r="B2019" s="95" t="s">
        <v>2032</v>
      </c>
      <c r="C2019" s="95" t="s">
        <v>1904</v>
      </c>
      <c r="D2019" s="95" t="s">
        <v>1905</v>
      </c>
      <c r="E2019" s="95" t="s">
        <v>2038</v>
      </c>
      <c r="F2019" s="95" t="s">
        <v>2104</v>
      </c>
      <c r="G2019" s="95" t="s">
        <v>31</v>
      </c>
      <c r="H2019" s="95" t="s">
        <v>31</v>
      </c>
      <c r="I2019" s="95" t="s">
        <v>31</v>
      </c>
      <c r="J2019" s="95" t="s">
        <v>1884</v>
      </c>
      <c r="K2019" s="95" t="s">
        <v>1885</v>
      </c>
      <c r="L2019" s="96">
        <v>38708.28</v>
      </c>
      <c r="M2019" s="95" t="s">
        <v>1886</v>
      </c>
      <c r="N2019" s="95" t="s">
        <v>3315</v>
      </c>
      <c r="O2019" s="95" t="s">
        <v>31</v>
      </c>
      <c r="P2019" s="95" t="s">
        <v>2106</v>
      </c>
      <c r="Q2019" s="95" t="s">
        <v>2432</v>
      </c>
      <c r="R2019" s="95" t="s">
        <v>3316</v>
      </c>
      <c r="S2019" s="93">
        <v>39051</v>
      </c>
      <c r="T2019" s="93">
        <v>39051</v>
      </c>
      <c r="U2019" s="95" t="s">
        <v>3308</v>
      </c>
      <c r="V2019" s="95" t="s">
        <v>31</v>
      </c>
    </row>
    <row r="2020" spans="1:22" ht="15.75" x14ac:dyDescent="0.3">
      <c r="A2020" s="95" t="s">
        <v>370</v>
      </c>
      <c r="B2020" s="95" t="s">
        <v>2032</v>
      </c>
      <c r="C2020" s="95" t="s">
        <v>1904</v>
      </c>
      <c r="D2020" s="95" t="s">
        <v>1905</v>
      </c>
      <c r="E2020" s="95" t="s">
        <v>2038</v>
      </c>
      <c r="F2020" s="95" t="s">
        <v>2104</v>
      </c>
      <c r="G2020" s="95" t="s">
        <v>31</v>
      </c>
      <c r="H2020" s="95" t="s">
        <v>31</v>
      </c>
      <c r="I2020" s="95" t="s">
        <v>31</v>
      </c>
      <c r="J2020" s="95" t="s">
        <v>1884</v>
      </c>
      <c r="K2020" s="95" t="s">
        <v>1885</v>
      </c>
      <c r="L2020" s="96">
        <v>0.67</v>
      </c>
      <c r="M2020" s="95" t="s">
        <v>1886</v>
      </c>
      <c r="N2020" s="95" t="s">
        <v>3315</v>
      </c>
      <c r="O2020" s="95" t="s">
        <v>31</v>
      </c>
      <c r="P2020" s="95" t="s">
        <v>2106</v>
      </c>
      <c r="Q2020" s="95" t="s">
        <v>2432</v>
      </c>
      <c r="R2020" s="95" t="s">
        <v>3316</v>
      </c>
      <c r="S2020" s="93">
        <v>39082</v>
      </c>
      <c r="T2020" s="93">
        <v>39082</v>
      </c>
      <c r="U2020" s="95" t="s">
        <v>3308</v>
      </c>
      <c r="V2020" s="95" t="s">
        <v>31</v>
      </c>
    </row>
    <row r="2021" spans="1:22" ht="15.75" x14ac:dyDescent="0.3">
      <c r="A2021" s="95" t="s">
        <v>370</v>
      </c>
      <c r="B2021" s="95" t="s">
        <v>2032</v>
      </c>
      <c r="C2021" s="95" t="s">
        <v>1904</v>
      </c>
      <c r="D2021" s="95" t="s">
        <v>1905</v>
      </c>
      <c r="E2021" s="95" t="s">
        <v>2038</v>
      </c>
      <c r="F2021" s="95" t="s">
        <v>2104</v>
      </c>
      <c r="G2021" s="95" t="s">
        <v>31</v>
      </c>
      <c r="H2021" s="95" t="s">
        <v>31</v>
      </c>
      <c r="I2021" s="95" t="s">
        <v>31</v>
      </c>
      <c r="J2021" s="95" t="s">
        <v>1884</v>
      </c>
      <c r="K2021" s="95" t="s">
        <v>1885</v>
      </c>
      <c r="L2021" s="96">
        <v>38708.28</v>
      </c>
      <c r="M2021" s="95" t="s">
        <v>1886</v>
      </c>
      <c r="N2021" s="95" t="s">
        <v>3317</v>
      </c>
      <c r="O2021" s="95" t="s">
        <v>31</v>
      </c>
      <c r="P2021" s="95" t="s">
        <v>2106</v>
      </c>
      <c r="Q2021" s="95" t="s">
        <v>2432</v>
      </c>
      <c r="R2021" s="95" t="s">
        <v>3318</v>
      </c>
      <c r="S2021" s="93">
        <v>39051</v>
      </c>
      <c r="T2021" s="93">
        <v>39051</v>
      </c>
      <c r="U2021" s="95" t="s">
        <v>3308</v>
      </c>
      <c r="V2021" s="95" t="s">
        <v>31</v>
      </c>
    </row>
    <row r="2022" spans="1:22" ht="15.75" x14ac:dyDescent="0.3">
      <c r="A2022" s="95" t="s">
        <v>370</v>
      </c>
      <c r="B2022" s="95" t="s">
        <v>2032</v>
      </c>
      <c r="C2022" s="95" t="s">
        <v>1904</v>
      </c>
      <c r="D2022" s="95" t="s">
        <v>1905</v>
      </c>
      <c r="E2022" s="95" t="s">
        <v>2038</v>
      </c>
      <c r="F2022" s="95" t="s">
        <v>2104</v>
      </c>
      <c r="G2022" s="95" t="s">
        <v>31</v>
      </c>
      <c r="H2022" s="95" t="s">
        <v>31</v>
      </c>
      <c r="I2022" s="95" t="s">
        <v>31</v>
      </c>
      <c r="J2022" s="95" t="s">
        <v>1884</v>
      </c>
      <c r="K2022" s="95" t="s">
        <v>1885</v>
      </c>
      <c r="L2022" s="96">
        <v>0.67</v>
      </c>
      <c r="M2022" s="95" t="s">
        <v>1886</v>
      </c>
      <c r="N2022" s="95" t="s">
        <v>3317</v>
      </c>
      <c r="O2022" s="95" t="s">
        <v>31</v>
      </c>
      <c r="P2022" s="95" t="s">
        <v>2106</v>
      </c>
      <c r="Q2022" s="95" t="s">
        <v>2432</v>
      </c>
      <c r="R2022" s="95" t="s">
        <v>3318</v>
      </c>
      <c r="S2022" s="93">
        <v>39082</v>
      </c>
      <c r="T2022" s="93">
        <v>39082</v>
      </c>
      <c r="U2022" s="95" t="s">
        <v>3308</v>
      </c>
      <c r="V2022" s="95" t="s">
        <v>31</v>
      </c>
    </row>
    <row r="2023" spans="1:22" ht="15.75" x14ac:dyDescent="0.3">
      <c r="A2023" s="95" t="s">
        <v>370</v>
      </c>
      <c r="B2023" s="95" t="s">
        <v>2032</v>
      </c>
      <c r="C2023" s="95" t="s">
        <v>1904</v>
      </c>
      <c r="D2023" s="95" t="s">
        <v>1905</v>
      </c>
      <c r="E2023" s="95" t="s">
        <v>2038</v>
      </c>
      <c r="F2023" s="95" t="s">
        <v>2104</v>
      </c>
      <c r="G2023" s="95" t="s">
        <v>31</v>
      </c>
      <c r="H2023" s="95" t="s">
        <v>31</v>
      </c>
      <c r="I2023" s="95" t="s">
        <v>31</v>
      </c>
      <c r="J2023" s="95" t="s">
        <v>1884</v>
      </c>
      <c r="K2023" s="95" t="s">
        <v>1885</v>
      </c>
      <c r="L2023" s="96">
        <v>38708.28</v>
      </c>
      <c r="M2023" s="95" t="s">
        <v>1886</v>
      </c>
      <c r="N2023" s="95" t="s">
        <v>3319</v>
      </c>
      <c r="O2023" s="95" t="s">
        <v>31</v>
      </c>
      <c r="P2023" s="95" t="s">
        <v>2106</v>
      </c>
      <c r="Q2023" s="95" t="s">
        <v>2432</v>
      </c>
      <c r="R2023" s="95" t="s">
        <v>3320</v>
      </c>
      <c r="S2023" s="93">
        <v>39051</v>
      </c>
      <c r="T2023" s="93">
        <v>39051</v>
      </c>
      <c r="U2023" s="95" t="s">
        <v>3308</v>
      </c>
      <c r="V2023" s="95" t="s">
        <v>31</v>
      </c>
    </row>
    <row r="2024" spans="1:22" ht="15.75" x14ac:dyDescent="0.3">
      <c r="A2024" s="95" t="s">
        <v>370</v>
      </c>
      <c r="B2024" s="95" t="s">
        <v>2032</v>
      </c>
      <c r="C2024" s="95" t="s">
        <v>1904</v>
      </c>
      <c r="D2024" s="95" t="s">
        <v>1905</v>
      </c>
      <c r="E2024" s="95" t="s">
        <v>2038</v>
      </c>
      <c r="F2024" s="95" t="s">
        <v>2104</v>
      </c>
      <c r="G2024" s="95" t="s">
        <v>31</v>
      </c>
      <c r="H2024" s="95" t="s">
        <v>31</v>
      </c>
      <c r="I2024" s="95" t="s">
        <v>31</v>
      </c>
      <c r="J2024" s="95" t="s">
        <v>1884</v>
      </c>
      <c r="K2024" s="95" t="s">
        <v>1885</v>
      </c>
      <c r="L2024" s="96">
        <v>0.67</v>
      </c>
      <c r="M2024" s="95" t="s">
        <v>1886</v>
      </c>
      <c r="N2024" s="95" t="s">
        <v>3319</v>
      </c>
      <c r="O2024" s="95" t="s">
        <v>31</v>
      </c>
      <c r="P2024" s="95" t="s">
        <v>2106</v>
      </c>
      <c r="Q2024" s="95" t="s">
        <v>2432</v>
      </c>
      <c r="R2024" s="95" t="s">
        <v>3320</v>
      </c>
      <c r="S2024" s="93">
        <v>39082</v>
      </c>
      <c r="T2024" s="93">
        <v>39082</v>
      </c>
      <c r="U2024" s="95" t="s">
        <v>3308</v>
      </c>
      <c r="V2024" s="95" t="s">
        <v>31</v>
      </c>
    </row>
    <row r="2025" spans="1:22" ht="15.75" x14ac:dyDescent="0.3">
      <c r="A2025" s="95" t="s">
        <v>370</v>
      </c>
      <c r="B2025" s="95" t="s">
        <v>2032</v>
      </c>
      <c r="C2025" s="95" t="s">
        <v>1904</v>
      </c>
      <c r="D2025" s="95" t="s">
        <v>1905</v>
      </c>
      <c r="E2025" s="95" t="s">
        <v>2038</v>
      </c>
      <c r="F2025" s="95" t="s">
        <v>2104</v>
      </c>
      <c r="G2025" s="95" t="s">
        <v>31</v>
      </c>
      <c r="H2025" s="95" t="s">
        <v>31</v>
      </c>
      <c r="I2025" s="95" t="s">
        <v>31</v>
      </c>
      <c r="J2025" s="95" t="s">
        <v>1884</v>
      </c>
      <c r="K2025" s="95" t="s">
        <v>1885</v>
      </c>
      <c r="L2025" s="96">
        <v>38708.28</v>
      </c>
      <c r="M2025" s="95" t="s">
        <v>1886</v>
      </c>
      <c r="N2025" s="95" t="s">
        <v>3321</v>
      </c>
      <c r="O2025" s="95" t="s">
        <v>31</v>
      </c>
      <c r="P2025" s="95" t="s">
        <v>2106</v>
      </c>
      <c r="Q2025" s="95" t="s">
        <v>2432</v>
      </c>
      <c r="R2025" s="95" t="s">
        <v>3322</v>
      </c>
      <c r="S2025" s="93">
        <v>39051</v>
      </c>
      <c r="T2025" s="93">
        <v>39051</v>
      </c>
      <c r="U2025" s="95" t="s">
        <v>3308</v>
      </c>
      <c r="V2025" s="95" t="s">
        <v>31</v>
      </c>
    </row>
    <row r="2026" spans="1:22" ht="15.75" x14ac:dyDescent="0.3">
      <c r="A2026" s="95" t="s">
        <v>370</v>
      </c>
      <c r="B2026" s="95" t="s">
        <v>2032</v>
      </c>
      <c r="C2026" s="95" t="s">
        <v>1904</v>
      </c>
      <c r="D2026" s="95" t="s">
        <v>1905</v>
      </c>
      <c r="E2026" s="95" t="s">
        <v>2038</v>
      </c>
      <c r="F2026" s="95" t="s">
        <v>2104</v>
      </c>
      <c r="G2026" s="95" t="s">
        <v>31</v>
      </c>
      <c r="H2026" s="95" t="s">
        <v>31</v>
      </c>
      <c r="I2026" s="95" t="s">
        <v>31</v>
      </c>
      <c r="J2026" s="95" t="s">
        <v>1884</v>
      </c>
      <c r="K2026" s="95" t="s">
        <v>1885</v>
      </c>
      <c r="L2026" s="96">
        <v>0.67</v>
      </c>
      <c r="M2026" s="95" t="s">
        <v>1886</v>
      </c>
      <c r="N2026" s="95" t="s">
        <v>3321</v>
      </c>
      <c r="O2026" s="95" t="s">
        <v>31</v>
      </c>
      <c r="P2026" s="95" t="s">
        <v>2106</v>
      </c>
      <c r="Q2026" s="95" t="s">
        <v>2432</v>
      </c>
      <c r="R2026" s="95" t="s">
        <v>3322</v>
      </c>
      <c r="S2026" s="93">
        <v>39082</v>
      </c>
      <c r="T2026" s="93">
        <v>39082</v>
      </c>
      <c r="U2026" s="95" t="s">
        <v>3308</v>
      </c>
      <c r="V2026" s="95" t="s">
        <v>31</v>
      </c>
    </row>
    <row r="2027" spans="1:22" ht="15.75" x14ac:dyDescent="0.3">
      <c r="A2027" s="95" t="s">
        <v>370</v>
      </c>
      <c r="B2027" s="95" t="s">
        <v>2032</v>
      </c>
      <c r="C2027" s="95" t="s">
        <v>1904</v>
      </c>
      <c r="D2027" s="95" t="s">
        <v>1905</v>
      </c>
      <c r="E2027" s="95" t="s">
        <v>2038</v>
      </c>
      <c r="F2027" s="95" t="s">
        <v>2104</v>
      </c>
      <c r="G2027" s="95" t="s">
        <v>31</v>
      </c>
      <c r="H2027" s="95" t="s">
        <v>31</v>
      </c>
      <c r="I2027" s="95" t="s">
        <v>31</v>
      </c>
      <c r="J2027" s="95" t="s">
        <v>1884</v>
      </c>
      <c r="K2027" s="95" t="s">
        <v>1885</v>
      </c>
      <c r="L2027" s="96">
        <v>38708.28</v>
      </c>
      <c r="M2027" s="95" t="s">
        <v>1886</v>
      </c>
      <c r="N2027" s="95" t="s">
        <v>3323</v>
      </c>
      <c r="O2027" s="95" t="s">
        <v>31</v>
      </c>
      <c r="P2027" s="95" t="s">
        <v>2106</v>
      </c>
      <c r="Q2027" s="95" t="s">
        <v>2432</v>
      </c>
      <c r="R2027" s="95" t="s">
        <v>3324</v>
      </c>
      <c r="S2027" s="93">
        <v>39051</v>
      </c>
      <c r="T2027" s="93">
        <v>39051</v>
      </c>
      <c r="U2027" s="95" t="s">
        <v>3308</v>
      </c>
      <c r="V2027" s="95" t="s">
        <v>31</v>
      </c>
    </row>
    <row r="2028" spans="1:22" ht="15.75" x14ac:dyDescent="0.3">
      <c r="A2028" s="95" t="s">
        <v>370</v>
      </c>
      <c r="B2028" s="95" t="s">
        <v>2032</v>
      </c>
      <c r="C2028" s="95" t="s">
        <v>1904</v>
      </c>
      <c r="D2028" s="95" t="s">
        <v>1905</v>
      </c>
      <c r="E2028" s="95" t="s">
        <v>2038</v>
      </c>
      <c r="F2028" s="95" t="s">
        <v>2104</v>
      </c>
      <c r="G2028" s="95" t="s">
        <v>31</v>
      </c>
      <c r="H2028" s="95" t="s">
        <v>31</v>
      </c>
      <c r="I2028" s="95" t="s">
        <v>31</v>
      </c>
      <c r="J2028" s="95" t="s">
        <v>1884</v>
      </c>
      <c r="K2028" s="95" t="s">
        <v>1885</v>
      </c>
      <c r="L2028" s="96">
        <v>0.67</v>
      </c>
      <c r="M2028" s="95" t="s">
        <v>1886</v>
      </c>
      <c r="N2028" s="95" t="s">
        <v>3323</v>
      </c>
      <c r="O2028" s="95" t="s">
        <v>31</v>
      </c>
      <c r="P2028" s="95" t="s">
        <v>2106</v>
      </c>
      <c r="Q2028" s="95" t="s">
        <v>2432</v>
      </c>
      <c r="R2028" s="95" t="s">
        <v>3324</v>
      </c>
      <c r="S2028" s="93">
        <v>39082</v>
      </c>
      <c r="T2028" s="93">
        <v>39082</v>
      </c>
      <c r="U2028" s="95" t="s">
        <v>3308</v>
      </c>
      <c r="V2028" s="95" t="s">
        <v>31</v>
      </c>
    </row>
    <row r="2029" spans="1:22" ht="15.75" x14ac:dyDescent="0.3">
      <c r="A2029" s="95" t="s">
        <v>370</v>
      </c>
      <c r="B2029" s="95" t="s">
        <v>2032</v>
      </c>
      <c r="C2029" s="95" t="s">
        <v>1904</v>
      </c>
      <c r="D2029" s="95" t="s">
        <v>1905</v>
      </c>
      <c r="E2029" s="95" t="s">
        <v>2038</v>
      </c>
      <c r="F2029" s="95" t="s">
        <v>2104</v>
      </c>
      <c r="G2029" s="95" t="s">
        <v>31</v>
      </c>
      <c r="H2029" s="95" t="s">
        <v>31</v>
      </c>
      <c r="I2029" s="95" t="s">
        <v>31</v>
      </c>
      <c r="J2029" s="95" t="s">
        <v>1884</v>
      </c>
      <c r="K2029" s="95" t="s">
        <v>1885</v>
      </c>
      <c r="L2029" s="96">
        <v>38708.28</v>
      </c>
      <c r="M2029" s="95" t="s">
        <v>1886</v>
      </c>
      <c r="N2029" s="95" t="s">
        <v>3325</v>
      </c>
      <c r="O2029" s="95" t="s">
        <v>31</v>
      </c>
      <c r="P2029" s="95" t="s">
        <v>2106</v>
      </c>
      <c r="Q2029" s="95" t="s">
        <v>2432</v>
      </c>
      <c r="R2029" s="95" t="s">
        <v>3326</v>
      </c>
      <c r="S2029" s="93">
        <v>39051</v>
      </c>
      <c r="T2029" s="93">
        <v>39051</v>
      </c>
      <c r="U2029" s="95" t="s">
        <v>3308</v>
      </c>
      <c r="V2029" s="95" t="s">
        <v>31</v>
      </c>
    </row>
    <row r="2030" spans="1:22" ht="15.75" x14ac:dyDescent="0.3">
      <c r="A2030" s="95" t="s">
        <v>370</v>
      </c>
      <c r="B2030" s="95" t="s">
        <v>2032</v>
      </c>
      <c r="C2030" s="95" t="s">
        <v>1904</v>
      </c>
      <c r="D2030" s="95" t="s">
        <v>1905</v>
      </c>
      <c r="E2030" s="95" t="s">
        <v>2038</v>
      </c>
      <c r="F2030" s="95" t="s">
        <v>2104</v>
      </c>
      <c r="G2030" s="95" t="s">
        <v>31</v>
      </c>
      <c r="H2030" s="95" t="s">
        <v>31</v>
      </c>
      <c r="I2030" s="95" t="s">
        <v>31</v>
      </c>
      <c r="J2030" s="95" t="s">
        <v>1884</v>
      </c>
      <c r="K2030" s="95" t="s">
        <v>1885</v>
      </c>
      <c r="L2030" s="96">
        <v>0.67</v>
      </c>
      <c r="M2030" s="95" t="s">
        <v>1886</v>
      </c>
      <c r="N2030" s="95" t="s">
        <v>3325</v>
      </c>
      <c r="O2030" s="95" t="s">
        <v>31</v>
      </c>
      <c r="P2030" s="95" t="s">
        <v>2106</v>
      </c>
      <c r="Q2030" s="95" t="s">
        <v>2432</v>
      </c>
      <c r="R2030" s="95" t="s">
        <v>3326</v>
      </c>
      <c r="S2030" s="93">
        <v>39082</v>
      </c>
      <c r="T2030" s="93">
        <v>39082</v>
      </c>
      <c r="U2030" s="95" t="s">
        <v>3308</v>
      </c>
      <c r="V2030" s="95" t="s">
        <v>31</v>
      </c>
    </row>
    <row r="2031" spans="1:22" ht="15.75" x14ac:dyDescent="0.3">
      <c r="A2031" s="95" t="s">
        <v>370</v>
      </c>
      <c r="B2031" s="95" t="s">
        <v>2032</v>
      </c>
      <c r="C2031" s="95" t="s">
        <v>1904</v>
      </c>
      <c r="D2031" s="95" t="s">
        <v>1905</v>
      </c>
      <c r="E2031" s="95" t="s">
        <v>2038</v>
      </c>
      <c r="F2031" s="95" t="s">
        <v>2104</v>
      </c>
      <c r="G2031" s="95" t="s">
        <v>31</v>
      </c>
      <c r="H2031" s="95" t="s">
        <v>31</v>
      </c>
      <c r="I2031" s="95" t="s">
        <v>31</v>
      </c>
      <c r="J2031" s="95" t="s">
        <v>1884</v>
      </c>
      <c r="K2031" s="95" t="s">
        <v>1885</v>
      </c>
      <c r="L2031" s="96">
        <v>38708.28</v>
      </c>
      <c r="M2031" s="95" t="s">
        <v>1886</v>
      </c>
      <c r="N2031" s="95" t="s">
        <v>3327</v>
      </c>
      <c r="O2031" s="95" t="s">
        <v>31</v>
      </c>
      <c r="P2031" s="95" t="s">
        <v>2106</v>
      </c>
      <c r="Q2031" s="95" t="s">
        <v>2432</v>
      </c>
      <c r="R2031" s="95" t="s">
        <v>3328</v>
      </c>
      <c r="S2031" s="93">
        <v>39051</v>
      </c>
      <c r="T2031" s="93">
        <v>39051</v>
      </c>
      <c r="U2031" s="95" t="s">
        <v>3308</v>
      </c>
      <c r="V2031" s="95" t="s">
        <v>31</v>
      </c>
    </row>
    <row r="2032" spans="1:22" ht="15.75" x14ac:dyDescent="0.3">
      <c r="A2032" s="95" t="s">
        <v>370</v>
      </c>
      <c r="B2032" s="95" t="s">
        <v>2032</v>
      </c>
      <c r="C2032" s="95" t="s">
        <v>1904</v>
      </c>
      <c r="D2032" s="95" t="s">
        <v>1905</v>
      </c>
      <c r="E2032" s="95" t="s">
        <v>2038</v>
      </c>
      <c r="F2032" s="95" t="s">
        <v>2104</v>
      </c>
      <c r="G2032" s="95" t="s">
        <v>31</v>
      </c>
      <c r="H2032" s="95" t="s">
        <v>31</v>
      </c>
      <c r="I2032" s="95" t="s">
        <v>31</v>
      </c>
      <c r="J2032" s="95" t="s">
        <v>1884</v>
      </c>
      <c r="K2032" s="95" t="s">
        <v>1885</v>
      </c>
      <c r="L2032" s="96">
        <v>0.67</v>
      </c>
      <c r="M2032" s="95" t="s">
        <v>1886</v>
      </c>
      <c r="N2032" s="95" t="s">
        <v>3327</v>
      </c>
      <c r="O2032" s="95" t="s">
        <v>31</v>
      </c>
      <c r="P2032" s="95" t="s">
        <v>2106</v>
      </c>
      <c r="Q2032" s="95" t="s">
        <v>2432</v>
      </c>
      <c r="R2032" s="95" t="s">
        <v>3328</v>
      </c>
      <c r="S2032" s="93">
        <v>39082</v>
      </c>
      <c r="T2032" s="93">
        <v>39082</v>
      </c>
      <c r="U2032" s="95" t="s">
        <v>3308</v>
      </c>
      <c r="V2032" s="95" t="s">
        <v>31</v>
      </c>
    </row>
    <row r="2033" spans="1:22" ht="15.75" x14ac:dyDescent="0.3">
      <c r="A2033" s="95" t="s">
        <v>370</v>
      </c>
      <c r="B2033" s="95" t="s">
        <v>2032</v>
      </c>
      <c r="C2033" s="95" t="s">
        <v>1904</v>
      </c>
      <c r="D2033" s="95" t="s">
        <v>1905</v>
      </c>
      <c r="E2033" s="95" t="s">
        <v>2038</v>
      </c>
      <c r="F2033" s="95" t="s">
        <v>2104</v>
      </c>
      <c r="G2033" s="95" t="s">
        <v>31</v>
      </c>
      <c r="H2033" s="95" t="s">
        <v>31</v>
      </c>
      <c r="I2033" s="95" t="s">
        <v>31</v>
      </c>
      <c r="J2033" s="95" t="s">
        <v>1884</v>
      </c>
      <c r="K2033" s="95" t="s">
        <v>1885</v>
      </c>
      <c r="L2033" s="96">
        <v>38708.28</v>
      </c>
      <c r="M2033" s="95" t="s">
        <v>1886</v>
      </c>
      <c r="N2033" s="95" t="s">
        <v>3329</v>
      </c>
      <c r="O2033" s="95" t="s">
        <v>31</v>
      </c>
      <c r="P2033" s="95" t="s">
        <v>2106</v>
      </c>
      <c r="Q2033" s="95" t="s">
        <v>2432</v>
      </c>
      <c r="R2033" s="95" t="s">
        <v>3330</v>
      </c>
      <c r="S2033" s="93">
        <v>39051</v>
      </c>
      <c r="T2033" s="93">
        <v>39051</v>
      </c>
      <c r="U2033" s="95" t="s">
        <v>3308</v>
      </c>
      <c r="V2033" s="95" t="s">
        <v>31</v>
      </c>
    </row>
    <row r="2034" spans="1:22" ht="15.75" x14ac:dyDescent="0.3">
      <c r="A2034" s="95" t="s">
        <v>370</v>
      </c>
      <c r="B2034" s="95" t="s">
        <v>2032</v>
      </c>
      <c r="C2034" s="95" t="s">
        <v>1904</v>
      </c>
      <c r="D2034" s="95" t="s">
        <v>1905</v>
      </c>
      <c r="E2034" s="95" t="s">
        <v>2038</v>
      </c>
      <c r="F2034" s="95" t="s">
        <v>2104</v>
      </c>
      <c r="G2034" s="95" t="s">
        <v>31</v>
      </c>
      <c r="H2034" s="95" t="s">
        <v>31</v>
      </c>
      <c r="I2034" s="95" t="s">
        <v>31</v>
      </c>
      <c r="J2034" s="95" t="s">
        <v>1884</v>
      </c>
      <c r="K2034" s="95" t="s">
        <v>1885</v>
      </c>
      <c r="L2034" s="96">
        <v>0.67</v>
      </c>
      <c r="M2034" s="95" t="s">
        <v>1886</v>
      </c>
      <c r="N2034" s="95" t="s">
        <v>3329</v>
      </c>
      <c r="O2034" s="95" t="s">
        <v>31</v>
      </c>
      <c r="P2034" s="95" t="s">
        <v>2106</v>
      </c>
      <c r="Q2034" s="95" t="s">
        <v>2432</v>
      </c>
      <c r="R2034" s="95" t="s">
        <v>3330</v>
      </c>
      <c r="S2034" s="93">
        <v>39082</v>
      </c>
      <c r="T2034" s="93">
        <v>39082</v>
      </c>
      <c r="U2034" s="95" t="s">
        <v>3308</v>
      </c>
      <c r="V2034" s="95" t="s">
        <v>31</v>
      </c>
    </row>
    <row r="2035" spans="1:22" ht="15.75" x14ac:dyDescent="0.3">
      <c r="A2035" s="95" t="s">
        <v>370</v>
      </c>
      <c r="B2035" s="95" t="s">
        <v>2032</v>
      </c>
      <c r="C2035" s="95" t="s">
        <v>1904</v>
      </c>
      <c r="D2035" s="95" t="s">
        <v>1905</v>
      </c>
      <c r="E2035" s="95" t="s">
        <v>2038</v>
      </c>
      <c r="F2035" s="95" t="s">
        <v>2104</v>
      </c>
      <c r="G2035" s="95" t="s">
        <v>31</v>
      </c>
      <c r="H2035" s="95" t="s">
        <v>31</v>
      </c>
      <c r="I2035" s="95" t="s">
        <v>31</v>
      </c>
      <c r="J2035" s="95" t="s">
        <v>1884</v>
      </c>
      <c r="K2035" s="95" t="s">
        <v>1885</v>
      </c>
      <c r="L2035" s="96">
        <v>38708.28</v>
      </c>
      <c r="M2035" s="95" t="s">
        <v>1886</v>
      </c>
      <c r="N2035" s="95" t="s">
        <v>3331</v>
      </c>
      <c r="O2035" s="95" t="s">
        <v>31</v>
      </c>
      <c r="P2035" s="95" t="s">
        <v>2106</v>
      </c>
      <c r="Q2035" s="95" t="s">
        <v>2432</v>
      </c>
      <c r="R2035" s="95" t="s">
        <v>3332</v>
      </c>
      <c r="S2035" s="93">
        <v>39051</v>
      </c>
      <c r="T2035" s="93">
        <v>39051</v>
      </c>
      <c r="U2035" s="95" t="s">
        <v>3308</v>
      </c>
      <c r="V2035" s="95" t="s">
        <v>31</v>
      </c>
    </row>
    <row r="2036" spans="1:22" ht="15.75" x14ac:dyDescent="0.3">
      <c r="A2036" s="95" t="s">
        <v>370</v>
      </c>
      <c r="B2036" s="95" t="s">
        <v>2032</v>
      </c>
      <c r="C2036" s="95" t="s">
        <v>1904</v>
      </c>
      <c r="D2036" s="95" t="s">
        <v>1905</v>
      </c>
      <c r="E2036" s="95" t="s">
        <v>2038</v>
      </c>
      <c r="F2036" s="95" t="s">
        <v>2104</v>
      </c>
      <c r="G2036" s="95" t="s">
        <v>31</v>
      </c>
      <c r="H2036" s="95" t="s">
        <v>31</v>
      </c>
      <c r="I2036" s="95" t="s">
        <v>31</v>
      </c>
      <c r="J2036" s="95" t="s">
        <v>1884</v>
      </c>
      <c r="K2036" s="95" t="s">
        <v>1885</v>
      </c>
      <c r="L2036" s="96">
        <v>0.67</v>
      </c>
      <c r="M2036" s="95" t="s">
        <v>1886</v>
      </c>
      <c r="N2036" s="95" t="s">
        <v>3331</v>
      </c>
      <c r="O2036" s="95" t="s">
        <v>31</v>
      </c>
      <c r="P2036" s="95" t="s">
        <v>2106</v>
      </c>
      <c r="Q2036" s="95" t="s">
        <v>2432</v>
      </c>
      <c r="R2036" s="95" t="s">
        <v>3332</v>
      </c>
      <c r="S2036" s="93">
        <v>39082</v>
      </c>
      <c r="T2036" s="93">
        <v>39082</v>
      </c>
      <c r="U2036" s="95" t="s">
        <v>3308</v>
      </c>
      <c r="V2036" s="95" t="s">
        <v>31</v>
      </c>
    </row>
    <row r="2037" spans="1:22" ht="15.75" x14ac:dyDescent="0.3">
      <c r="A2037" s="95" t="s">
        <v>370</v>
      </c>
      <c r="B2037" s="95" t="s">
        <v>2032</v>
      </c>
      <c r="C2037" s="95" t="s">
        <v>1904</v>
      </c>
      <c r="D2037" s="95" t="s">
        <v>1905</v>
      </c>
      <c r="E2037" s="95" t="s">
        <v>2038</v>
      </c>
      <c r="F2037" s="95" t="s">
        <v>2104</v>
      </c>
      <c r="G2037" s="95" t="s">
        <v>31</v>
      </c>
      <c r="H2037" s="95" t="s">
        <v>31</v>
      </c>
      <c r="I2037" s="95" t="s">
        <v>31</v>
      </c>
      <c r="J2037" s="95" t="s">
        <v>1884</v>
      </c>
      <c r="K2037" s="95" t="s">
        <v>1885</v>
      </c>
      <c r="L2037" s="96">
        <v>38708.28</v>
      </c>
      <c r="M2037" s="95" t="s">
        <v>1886</v>
      </c>
      <c r="N2037" s="95" t="s">
        <v>3333</v>
      </c>
      <c r="O2037" s="95" t="s">
        <v>31</v>
      </c>
      <c r="P2037" s="95" t="s">
        <v>2106</v>
      </c>
      <c r="Q2037" s="95" t="s">
        <v>2432</v>
      </c>
      <c r="R2037" s="95" t="s">
        <v>3334</v>
      </c>
      <c r="S2037" s="93">
        <v>39051</v>
      </c>
      <c r="T2037" s="93">
        <v>39051</v>
      </c>
      <c r="U2037" s="95" t="s">
        <v>3308</v>
      </c>
      <c r="V2037" s="95" t="s">
        <v>31</v>
      </c>
    </row>
    <row r="2038" spans="1:22" ht="15.75" x14ac:dyDescent="0.3">
      <c r="A2038" s="95" t="s">
        <v>370</v>
      </c>
      <c r="B2038" s="95" t="s">
        <v>2032</v>
      </c>
      <c r="C2038" s="95" t="s">
        <v>1904</v>
      </c>
      <c r="D2038" s="95" t="s">
        <v>1905</v>
      </c>
      <c r="E2038" s="95" t="s">
        <v>2038</v>
      </c>
      <c r="F2038" s="95" t="s">
        <v>2104</v>
      </c>
      <c r="G2038" s="95" t="s">
        <v>31</v>
      </c>
      <c r="H2038" s="95" t="s">
        <v>31</v>
      </c>
      <c r="I2038" s="95" t="s">
        <v>31</v>
      </c>
      <c r="J2038" s="95" t="s">
        <v>1884</v>
      </c>
      <c r="K2038" s="95" t="s">
        <v>1885</v>
      </c>
      <c r="L2038" s="96">
        <v>0.67</v>
      </c>
      <c r="M2038" s="95" t="s">
        <v>1886</v>
      </c>
      <c r="N2038" s="95" t="s">
        <v>3333</v>
      </c>
      <c r="O2038" s="95" t="s">
        <v>31</v>
      </c>
      <c r="P2038" s="95" t="s">
        <v>2106</v>
      </c>
      <c r="Q2038" s="95" t="s">
        <v>2432</v>
      </c>
      <c r="R2038" s="95" t="s">
        <v>3334</v>
      </c>
      <c r="S2038" s="93">
        <v>39082</v>
      </c>
      <c r="T2038" s="93">
        <v>39082</v>
      </c>
      <c r="U2038" s="95" t="s">
        <v>3308</v>
      </c>
      <c r="V2038" s="95" t="s">
        <v>31</v>
      </c>
    </row>
    <row r="2039" spans="1:22" ht="15.75" x14ac:dyDescent="0.3">
      <c r="A2039" s="95" t="s">
        <v>370</v>
      </c>
      <c r="B2039" s="95" t="s">
        <v>2032</v>
      </c>
      <c r="C2039" s="95" t="s">
        <v>1904</v>
      </c>
      <c r="D2039" s="95" t="s">
        <v>1905</v>
      </c>
      <c r="E2039" s="95" t="s">
        <v>2038</v>
      </c>
      <c r="F2039" s="95" t="s">
        <v>2104</v>
      </c>
      <c r="G2039" s="95" t="s">
        <v>31</v>
      </c>
      <c r="H2039" s="95" t="s">
        <v>31</v>
      </c>
      <c r="I2039" s="95" t="s">
        <v>31</v>
      </c>
      <c r="J2039" s="95" t="s">
        <v>1884</v>
      </c>
      <c r="K2039" s="95" t="s">
        <v>1885</v>
      </c>
      <c r="L2039" s="96">
        <v>44876.959999999999</v>
      </c>
      <c r="M2039" s="95" t="s">
        <v>1886</v>
      </c>
      <c r="N2039" s="95" t="s">
        <v>3335</v>
      </c>
      <c r="O2039" s="95" t="s">
        <v>31</v>
      </c>
      <c r="P2039" s="95" t="s">
        <v>2106</v>
      </c>
      <c r="Q2039" s="95" t="s">
        <v>2432</v>
      </c>
      <c r="R2039" s="95" t="s">
        <v>3336</v>
      </c>
      <c r="S2039" s="93">
        <v>39051</v>
      </c>
      <c r="T2039" s="93">
        <v>39051</v>
      </c>
      <c r="U2039" s="95" t="s">
        <v>3308</v>
      </c>
      <c r="V2039" s="95" t="s">
        <v>31</v>
      </c>
    </row>
    <row r="2040" spans="1:22" ht="15.75" x14ac:dyDescent="0.3">
      <c r="A2040" s="95" t="s">
        <v>370</v>
      </c>
      <c r="B2040" s="95" t="s">
        <v>2032</v>
      </c>
      <c r="C2040" s="95" t="s">
        <v>1904</v>
      </c>
      <c r="D2040" s="95" t="s">
        <v>1905</v>
      </c>
      <c r="E2040" s="95" t="s">
        <v>2038</v>
      </c>
      <c r="F2040" s="95" t="s">
        <v>2104</v>
      </c>
      <c r="G2040" s="95" t="s">
        <v>31</v>
      </c>
      <c r="H2040" s="95" t="s">
        <v>31</v>
      </c>
      <c r="I2040" s="95" t="s">
        <v>31</v>
      </c>
      <c r="J2040" s="95" t="s">
        <v>1884</v>
      </c>
      <c r="K2040" s="95" t="s">
        <v>1885</v>
      </c>
      <c r="L2040" s="96">
        <v>0.7</v>
      </c>
      <c r="M2040" s="95" t="s">
        <v>1886</v>
      </c>
      <c r="N2040" s="95" t="s">
        <v>3335</v>
      </c>
      <c r="O2040" s="95" t="s">
        <v>31</v>
      </c>
      <c r="P2040" s="95" t="s">
        <v>2106</v>
      </c>
      <c r="Q2040" s="95" t="s">
        <v>2432</v>
      </c>
      <c r="R2040" s="95" t="s">
        <v>3336</v>
      </c>
      <c r="S2040" s="93">
        <v>39082</v>
      </c>
      <c r="T2040" s="93">
        <v>39082</v>
      </c>
      <c r="U2040" s="95" t="s">
        <v>3308</v>
      </c>
      <c r="V2040" s="95" t="s">
        <v>31</v>
      </c>
    </row>
    <row r="2041" spans="1:22" ht="15.75" x14ac:dyDescent="0.3">
      <c r="A2041" s="95" t="s">
        <v>370</v>
      </c>
      <c r="B2041" s="95" t="s">
        <v>2032</v>
      </c>
      <c r="C2041" s="95" t="s">
        <v>1904</v>
      </c>
      <c r="D2041" s="95" t="s">
        <v>1905</v>
      </c>
      <c r="E2041" s="95" t="s">
        <v>2038</v>
      </c>
      <c r="F2041" s="95" t="s">
        <v>2104</v>
      </c>
      <c r="G2041" s="95" t="s">
        <v>31</v>
      </c>
      <c r="H2041" s="95" t="s">
        <v>31</v>
      </c>
      <c r="I2041" s="95" t="s">
        <v>31</v>
      </c>
      <c r="J2041" s="95" t="s">
        <v>1884</v>
      </c>
      <c r="K2041" s="95" t="s">
        <v>1885</v>
      </c>
      <c r="L2041" s="96">
        <v>44876.959999999999</v>
      </c>
      <c r="M2041" s="95" t="s">
        <v>1886</v>
      </c>
      <c r="N2041" s="95" t="s">
        <v>3337</v>
      </c>
      <c r="O2041" s="95" t="s">
        <v>31</v>
      </c>
      <c r="P2041" s="95" t="s">
        <v>2106</v>
      </c>
      <c r="Q2041" s="95" t="s">
        <v>2432</v>
      </c>
      <c r="R2041" s="95" t="s">
        <v>3338</v>
      </c>
      <c r="S2041" s="93">
        <v>39051</v>
      </c>
      <c r="T2041" s="93">
        <v>39051</v>
      </c>
      <c r="U2041" s="95" t="s">
        <v>3308</v>
      </c>
      <c r="V2041" s="95" t="s">
        <v>31</v>
      </c>
    </row>
    <row r="2042" spans="1:22" ht="15.75" x14ac:dyDescent="0.3">
      <c r="A2042" s="95" t="s">
        <v>370</v>
      </c>
      <c r="B2042" s="95" t="s">
        <v>2032</v>
      </c>
      <c r="C2042" s="95" t="s">
        <v>1904</v>
      </c>
      <c r="D2042" s="95" t="s">
        <v>1905</v>
      </c>
      <c r="E2042" s="95" t="s">
        <v>2038</v>
      </c>
      <c r="F2042" s="95" t="s">
        <v>2104</v>
      </c>
      <c r="G2042" s="95" t="s">
        <v>31</v>
      </c>
      <c r="H2042" s="95" t="s">
        <v>31</v>
      </c>
      <c r="I2042" s="95" t="s">
        <v>31</v>
      </c>
      <c r="J2042" s="95" t="s">
        <v>1884</v>
      </c>
      <c r="K2042" s="95" t="s">
        <v>1885</v>
      </c>
      <c r="L2042" s="96">
        <v>0.7</v>
      </c>
      <c r="M2042" s="95" t="s">
        <v>1886</v>
      </c>
      <c r="N2042" s="95" t="s">
        <v>3337</v>
      </c>
      <c r="O2042" s="95" t="s">
        <v>31</v>
      </c>
      <c r="P2042" s="95" t="s">
        <v>2106</v>
      </c>
      <c r="Q2042" s="95" t="s">
        <v>2432</v>
      </c>
      <c r="R2042" s="95" t="s">
        <v>3338</v>
      </c>
      <c r="S2042" s="93">
        <v>39082</v>
      </c>
      <c r="T2042" s="93">
        <v>39082</v>
      </c>
      <c r="U2042" s="95" t="s">
        <v>3308</v>
      </c>
      <c r="V2042" s="95" t="s">
        <v>31</v>
      </c>
    </row>
    <row r="2043" spans="1:22" ht="15.75" x14ac:dyDescent="0.3">
      <c r="A2043" s="95" t="s">
        <v>370</v>
      </c>
      <c r="B2043" s="95" t="s">
        <v>2032</v>
      </c>
      <c r="C2043" s="95" t="s">
        <v>1904</v>
      </c>
      <c r="D2043" s="95" t="s">
        <v>1905</v>
      </c>
      <c r="E2043" s="95" t="s">
        <v>2038</v>
      </c>
      <c r="F2043" s="95" t="s">
        <v>2104</v>
      </c>
      <c r="G2043" s="95" t="s">
        <v>31</v>
      </c>
      <c r="H2043" s="95" t="s">
        <v>31</v>
      </c>
      <c r="I2043" s="95" t="s">
        <v>31</v>
      </c>
      <c r="J2043" s="95" t="s">
        <v>1884</v>
      </c>
      <c r="K2043" s="95" t="s">
        <v>1885</v>
      </c>
      <c r="L2043" s="96">
        <v>44876.959999999999</v>
      </c>
      <c r="M2043" s="95" t="s">
        <v>1886</v>
      </c>
      <c r="N2043" s="95" t="s">
        <v>3339</v>
      </c>
      <c r="O2043" s="95" t="s">
        <v>31</v>
      </c>
      <c r="P2043" s="95" t="s">
        <v>2106</v>
      </c>
      <c r="Q2043" s="95" t="s">
        <v>2432</v>
      </c>
      <c r="R2043" s="95" t="s">
        <v>3340</v>
      </c>
      <c r="S2043" s="93">
        <v>39051</v>
      </c>
      <c r="T2043" s="93">
        <v>39051</v>
      </c>
      <c r="U2043" s="95" t="s">
        <v>3308</v>
      </c>
      <c r="V2043" s="95" t="s">
        <v>31</v>
      </c>
    </row>
    <row r="2044" spans="1:22" ht="15.75" x14ac:dyDescent="0.3">
      <c r="A2044" s="95" t="s">
        <v>370</v>
      </c>
      <c r="B2044" s="95" t="s">
        <v>2032</v>
      </c>
      <c r="C2044" s="95" t="s">
        <v>1904</v>
      </c>
      <c r="D2044" s="95" t="s">
        <v>1905</v>
      </c>
      <c r="E2044" s="95" t="s">
        <v>2038</v>
      </c>
      <c r="F2044" s="95" t="s">
        <v>2104</v>
      </c>
      <c r="G2044" s="95" t="s">
        <v>31</v>
      </c>
      <c r="H2044" s="95" t="s">
        <v>31</v>
      </c>
      <c r="I2044" s="95" t="s">
        <v>31</v>
      </c>
      <c r="J2044" s="95" t="s">
        <v>1884</v>
      </c>
      <c r="K2044" s="95" t="s">
        <v>1885</v>
      </c>
      <c r="L2044" s="96">
        <v>0.7</v>
      </c>
      <c r="M2044" s="95" t="s">
        <v>1886</v>
      </c>
      <c r="N2044" s="95" t="s">
        <v>3339</v>
      </c>
      <c r="O2044" s="95" t="s">
        <v>31</v>
      </c>
      <c r="P2044" s="95" t="s">
        <v>2106</v>
      </c>
      <c r="Q2044" s="95" t="s">
        <v>2432</v>
      </c>
      <c r="R2044" s="95" t="s">
        <v>3340</v>
      </c>
      <c r="S2044" s="93">
        <v>39082</v>
      </c>
      <c r="T2044" s="93">
        <v>39082</v>
      </c>
      <c r="U2044" s="95" t="s">
        <v>3308</v>
      </c>
      <c r="V2044" s="95" t="s">
        <v>31</v>
      </c>
    </row>
    <row r="2045" spans="1:22" ht="15.75" x14ac:dyDescent="0.3">
      <c r="A2045" s="95" t="s">
        <v>370</v>
      </c>
      <c r="B2045" s="95" t="s">
        <v>2032</v>
      </c>
      <c r="C2045" s="95" t="s">
        <v>1904</v>
      </c>
      <c r="D2045" s="95" t="s">
        <v>1905</v>
      </c>
      <c r="E2045" s="95" t="s">
        <v>2038</v>
      </c>
      <c r="F2045" s="95" t="s">
        <v>2104</v>
      </c>
      <c r="G2045" s="95" t="s">
        <v>31</v>
      </c>
      <c r="H2045" s="95" t="s">
        <v>31</v>
      </c>
      <c r="I2045" s="95" t="s">
        <v>31</v>
      </c>
      <c r="J2045" s="95" t="s">
        <v>1884</v>
      </c>
      <c r="K2045" s="95" t="s">
        <v>1885</v>
      </c>
      <c r="L2045" s="96">
        <v>44876.959999999999</v>
      </c>
      <c r="M2045" s="95" t="s">
        <v>1886</v>
      </c>
      <c r="N2045" s="95" t="s">
        <v>3341</v>
      </c>
      <c r="O2045" s="95" t="s">
        <v>31</v>
      </c>
      <c r="P2045" s="95" t="s">
        <v>2106</v>
      </c>
      <c r="Q2045" s="95" t="s">
        <v>2432</v>
      </c>
      <c r="R2045" s="95" t="s">
        <v>3342</v>
      </c>
      <c r="S2045" s="93">
        <v>39051</v>
      </c>
      <c r="T2045" s="93">
        <v>39051</v>
      </c>
      <c r="U2045" s="95" t="s">
        <v>3308</v>
      </c>
      <c r="V2045" s="95" t="s">
        <v>31</v>
      </c>
    </row>
    <row r="2046" spans="1:22" ht="15.75" x14ac:dyDescent="0.3">
      <c r="A2046" s="95" t="s">
        <v>370</v>
      </c>
      <c r="B2046" s="95" t="s">
        <v>2032</v>
      </c>
      <c r="C2046" s="95" t="s">
        <v>1904</v>
      </c>
      <c r="D2046" s="95" t="s">
        <v>1905</v>
      </c>
      <c r="E2046" s="95" t="s">
        <v>2038</v>
      </c>
      <c r="F2046" s="95" t="s">
        <v>2104</v>
      </c>
      <c r="G2046" s="95" t="s">
        <v>31</v>
      </c>
      <c r="H2046" s="95" t="s">
        <v>31</v>
      </c>
      <c r="I2046" s="95" t="s">
        <v>31</v>
      </c>
      <c r="J2046" s="95" t="s">
        <v>1884</v>
      </c>
      <c r="K2046" s="95" t="s">
        <v>1885</v>
      </c>
      <c r="L2046" s="96">
        <v>0.7</v>
      </c>
      <c r="M2046" s="95" t="s">
        <v>1886</v>
      </c>
      <c r="N2046" s="95" t="s">
        <v>3341</v>
      </c>
      <c r="O2046" s="95" t="s">
        <v>31</v>
      </c>
      <c r="P2046" s="95" t="s">
        <v>2106</v>
      </c>
      <c r="Q2046" s="95" t="s">
        <v>2432</v>
      </c>
      <c r="R2046" s="95" t="s">
        <v>3342</v>
      </c>
      <c r="S2046" s="93">
        <v>39082</v>
      </c>
      <c r="T2046" s="93">
        <v>39082</v>
      </c>
      <c r="U2046" s="95" t="s">
        <v>3308</v>
      </c>
      <c r="V2046" s="95" t="s">
        <v>31</v>
      </c>
    </row>
    <row r="2047" spans="1:22" ht="15.75" x14ac:dyDescent="0.3">
      <c r="A2047" s="95" t="s">
        <v>370</v>
      </c>
      <c r="B2047" s="95" t="s">
        <v>2032</v>
      </c>
      <c r="C2047" s="95" t="s">
        <v>1904</v>
      </c>
      <c r="D2047" s="95" t="s">
        <v>1905</v>
      </c>
      <c r="E2047" s="95" t="s">
        <v>2038</v>
      </c>
      <c r="F2047" s="95" t="s">
        <v>2104</v>
      </c>
      <c r="G2047" s="95" t="s">
        <v>31</v>
      </c>
      <c r="H2047" s="95" t="s">
        <v>31</v>
      </c>
      <c r="I2047" s="95" t="s">
        <v>31</v>
      </c>
      <c r="J2047" s="95" t="s">
        <v>1884</v>
      </c>
      <c r="K2047" s="95" t="s">
        <v>1885</v>
      </c>
      <c r="L2047" s="96">
        <v>44876.959999999999</v>
      </c>
      <c r="M2047" s="95" t="s">
        <v>1886</v>
      </c>
      <c r="N2047" s="95" t="s">
        <v>3343</v>
      </c>
      <c r="O2047" s="95" t="s">
        <v>31</v>
      </c>
      <c r="P2047" s="95" t="s">
        <v>2106</v>
      </c>
      <c r="Q2047" s="95" t="s">
        <v>2432</v>
      </c>
      <c r="R2047" s="95" t="s">
        <v>3344</v>
      </c>
      <c r="S2047" s="93">
        <v>39051</v>
      </c>
      <c r="T2047" s="93">
        <v>39051</v>
      </c>
      <c r="U2047" s="95" t="s">
        <v>3308</v>
      </c>
      <c r="V2047" s="95" t="s">
        <v>31</v>
      </c>
    </row>
    <row r="2048" spans="1:22" ht="15.75" x14ac:dyDescent="0.3">
      <c r="A2048" s="95" t="s">
        <v>370</v>
      </c>
      <c r="B2048" s="95" t="s">
        <v>2032</v>
      </c>
      <c r="C2048" s="95" t="s">
        <v>1904</v>
      </c>
      <c r="D2048" s="95" t="s">
        <v>1905</v>
      </c>
      <c r="E2048" s="95" t="s">
        <v>2038</v>
      </c>
      <c r="F2048" s="95" t="s">
        <v>2104</v>
      </c>
      <c r="G2048" s="95" t="s">
        <v>31</v>
      </c>
      <c r="H2048" s="95" t="s">
        <v>31</v>
      </c>
      <c r="I2048" s="95" t="s">
        <v>31</v>
      </c>
      <c r="J2048" s="95" t="s">
        <v>1884</v>
      </c>
      <c r="K2048" s="95" t="s">
        <v>1885</v>
      </c>
      <c r="L2048" s="96">
        <v>0.7</v>
      </c>
      <c r="M2048" s="95" t="s">
        <v>1886</v>
      </c>
      <c r="N2048" s="95" t="s">
        <v>3343</v>
      </c>
      <c r="O2048" s="95" t="s">
        <v>31</v>
      </c>
      <c r="P2048" s="95" t="s">
        <v>2106</v>
      </c>
      <c r="Q2048" s="95" t="s">
        <v>2432</v>
      </c>
      <c r="R2048" s="95" t="s">
        <v>3344</v>
      </c>
      <c r="S2048" s="93">
        <v>39082</v>
      </c>
      <c r="T2048" s="93">
        <v>39082</v>
      </c>
      <c r="U2048" s="95" t="s">
        <v>3308</v>
      </c>
      <c r="V2048" s="95" t="s">
        <v>31</v>
      </c>
    </row>
    <row r="2049" spans="1:22" ht="15.75" x14ac:dyDescent="0.3">
      <c r="A2049" s="95" t="s">
        <v>370</v>
      </c>
      <c r="B2049" s="95" t="s">
        <v>2032</v>
      </c>
      <c r="C2049" s="95" t="s">
        <v>1904</v>
      </c>
      <c r="D2049" s="95" t="s">
        <v>1905</v>
      </c>
      <c r="E2049" s="95" t="s">
        <v>2038</v>
      </c>
      <c r="F2049" s="95" t="s">
        <v>2104</v>
      </c>
      <c r="G2049" s="95" t="s">
        <v>31</v>
      </c>
      <c r="H2049" s="95" t="s">
        <v>31</v>
      </c>
      <c r="I2049" s="95" t="s">
        <v>31</v>
      </c>
      <c r="J2049" s="95" t="s">
        <v>1884</v>
      </c>
      <c r="K2049" s="95" t="s">
        <v>1885</v>
      </c>
      <c r="L2049" s="96">
        <v>44876.959999999999</v>
      </c>
      <c r="M2049" s="95" t="s">
        <v>1886</v>
      </c>
      <c r="N2049" s="95" t="s">
        <v>3345</v>
      </c>
      <c r="O2049" s="95" t="s">
        <v>31</v>
      </c>
      <c r="P2049" s="95" t="s">
        <v>2106</v>
      </c>
      <c r="Q2049" s="95" t="s">
        <v>2432</v>
      </c>
      <c r="R2049" s="95" t="s">
        <v>3346</v>
      </c>
      <c r="S2049" s="93">
        <v>39051</v>
      </c>
      <c r="T2049" s="93">
        <v>39051</v>
      </c>
      <c r="U2049" s="95" t="s">
        <v>3308</v>
      </c>
      <c r="V2049" s="95" t="s">
        <v>31</v>
      </c>
    </row>
    <row r="2050" spans="1:22" ht="15.75" x14ac:dyDescent="0.3">
      <c r="A2050" s="95" t="s">
        <v>370</v>
      </c>
      <c r="B2050" s="95" t="s">
        <v>2032</v>
      </c>
      <c r="C2050" s="95" t="s">
        <v>1904</v>
      </c>
      <c r="D2050" s="95" t="s">
        <v>1905</v>
      </c>
      <c r="E2050" s="95" t="s">
        <v>2038</v>
      </c>
      <c r="F2050" s="95" t="s">
        <v>2104</v>
      </c>
      <c r="G2050" s="95" t="s">
        <v>31</v>
      </c>
      <c r="H2050" s="95" t="s">
        <v>31</v>
      </c>
      <c r="I2050" s="95" t="s">
        <v>31</v>
      </c>
      <c r="J2050" s="95" t="s">
        <v>1884</v>
      </c>
      <c r="K2050" s="95" t="s">
        <v>1885</v>
      </c>
      <c r="L2050" s="96">
        <v>0.7</v>
      </c>
      <c r="M2050" s="95" t="s">
        <v>1886</v>
      </c>
      <c r="N2050" s="95" t="s">
        <v>3345</v>
      </c>
      <c r="O2050" s="95" t="s">
        <v>31</v>
      </c>
      <c r="P2050" s="95" t="s">
        <v>2106</v>
      </c>
      <c r="Q2050" s="95" t="s">
        <v>2432</v>
      </c>
      <c r="R2050" s="95" t="s">
        <v>3346</v>
      </c>
      <c r="S2050" s="93">
        <v>39082</v>
      </c>
      <c r="T2050" s="93">
        <v>39082</v>
      </c>
      <c r="U2050" s="95" t="s">
        <v>3308</v>
      </c>
      <c r="V2050" s="95" t="s">
        <v>31</v>
      </c>
    </row>
    <row r="2051" spans="1:22" ht="15.75" x14ac:dyDescent="0.3">
      <c r="A2051" s="95" t="s">
        <v>370</v>
      </c>
      <c r="B2051" s="95" t="s">
        <v>2032</v>
      </c>
      <c r="C2051" s="95" t="s">
        <v>1904</v>
      </c>
      <c r="D2051" s="95" t="s">
        <v>1905</v>
      </c>
      <c r="E2051" s="95" t="s">
        <v>2038</v>
      </c>
      <c r="F2051" s="95" t="s">
        <v>2104</v>
      </c>
      <c r="G2051" s="95" t="s">
        <v>31</v>
      </c>
      <c r="H2051" s="95" t="s">
        <v>31</v>
      </c>
      <c r="I2051" s="95" t="s">
        <v>31</v>
      </c>
      <c r="J2051" s="95" t="s">
        <v>1884</v>
      </c>
      <c r="K2051" s="95" t="s">
        <v>1885</v>
      </c>
      <c r="L2051" s="96">
        <v>44876.959999999999</v>
      </c>
      <c r="M2051" s="95" t="s">
        <v>1886</v>
      </c>
      <c r="N2051" s="95" t="s">
        <v>3347</v>
      </c>
      <c r="O2051" s="95" t="s">
        <v>31</v>
      </c>
      <c r="P2051" s="95" t="s">
        <v>2106</v>
      </c>
      <c r="Q2051" s="95" t="s">
        <v>2432</v>
      </c>
      <c r="R2051" s="95" t="s">
        <v>3348</v>
      </c>
      <c r="S2051" s="93">
        <v>39051</v>
      </c>
      <c r="T2051" s="93">
        <v>39051</v>
      </c>
      <c r="U2051" s="95" t="s">
        <v>3308</v>
      </c>
      <c r="V2051" s="95" t="s">
        <v>31</v>
      </c>
    </row>
    <row r="2052" spans="1:22" ht="15.75" x14ac:dyDescent="0.3">
      <c r="A2052" s="95" t="s">
        <v>370</v>
      </c>
      <c r="B2052" s="95" t="s">
        <v>2032</v>
      </c>
      <c r="C2052" s="95" t="s">
        <v>1904</v>
      </c>
      <c r="D2052" s="95" t="s">
        <v>1905</v>
      </c>
      <c r="E2052" s="95" t="s">
        <v>2038</v>
      </c>
      <c r="F2052" s="95" t="s">
        <v>2104</v>
      </c>
      <c r="G2052" s="95" t="s">
        <v>31</v>
      </c>
      <c r="H2052" s="95" t="s">
        <v>31</v>
      </c>
      <c r="I2052" s="95" t="s">
        <v>31</v>
      </c>
      <c r="J2052" s="95" t="s">
        <v>1884</v>
      </c>
      <c r="K2052" s="95" t="s">
        <v>1885</v>
      </c>
      <c r="L2052" s="96">
        <v>0.7</v>
      </c>
      <c r="M2052" s="95" t="s">
        <v>1886</v>
      </c>
      <c r="N2052" s="95" t="s">
        <v>3347</v>
      </c>
      <c r="O2052" s="95" t="s">
        <v>31</v>
      </c>
      <c r="P2052" s="95" t="s">
        <v>2106</v>
      </c>
      <c r="Q2052" s="95" t="s">
        <v>2432</v>
      </c>
      <c r="R2052" s="95" t="s">
        <v>3348</v>
      </c>
      <c r="S2052" s="93">
        <v>39082</v>
      </c>
      <c r="T2052" s="93">
        <v>39082</v>
      </c>
      <c r="U2052" s="95" t="s">
        <v>3308</v>
      </c>
      <c r="V2052" s="95" t="s">
        <v>31</v>
      </c>
    </row>
    <row r="2053" spans="1:22" ht="15.75" x14ac:dyDescent="0.3">
      <c r="A2053" s="95" t="s">
        <v>370</v>
      </c>
      <c r="B2053" s="95" t="s">
        <v>2032</v>
      </c>
      <c r="C2053" s="95" t="s">
        <v>1904</v>
      </c>
      <c r="D2053" s="95" t="s">
        <v>1905</v>
      </c>
      <c r="E2053" s="95" t="s">
        <v>2038</v>
      </c>
      <c r="F2053" s="95" t="s">
        <v>2104</v>
      </c>
      <c r="G2053" s="95" t="s">
        <v>31</v>
      </c>
      <c r="H2053" s="95" t="s">
        <v>31</v>
      </c>
      <c r="I2053" s="95" t="s">
        <v>31</v>
      </c>
      <c r="J2053" s="95" t="s">
        <v>1884</v>
      </c>
      <c r="K2053" s="95" t="s">
        <v>1885</v>
      </c>
      <c r="L2053" s="96">
        <v>68975.37</v>
      </c>
      <c r="M2053" s="95" t="s">
        <v>1886</v>
      </c>
      <c r="N2053" s="95" t="s">
        <v>3349</v>
      </c>
      <c r="O2053" s="95" t="s">
        <v>31</v>
      </c>
      <c r="P2053" s="95" t="s">
        <v>2106</v>
      </c>
      <c r="Q2053" s="95" t="s">
        <v>2432</v>
      </c>
      <c r="R2053" s="95" t="s">
        <v>3350</v>
      </c>
      <c r="S2053" s="93">
        <v>40329</v>
      </c>
      <c r="T2053" s="93">
        <v>40329</v>
      </c>
      <c r="U2053" s="95" t="s">
        <v>3351</v>
      </c>
      <c r="V2053" s="95" t="s">
        <v>31</v>
      </c>
    </row>
    <row r="2054" spans="1:22" ht="15.75" x14ac:dyDescent="0.3">
      <c r="A2054" s="95" t="s">
        <v>370</v>
      </c>
      <c r="B2054" s="95" t="s">
        <v>2032</v>
      </c>
      <c r="C2054" s="95" t="s">
        <v>1904</v>
      </c>
      <c r="D2054" s="95" t="s">
        <v>1905</v>
      </c>
      <c r="E2054" s="95" t="s">
        <v>2038</v>
      </c>
      <c r="F2054" s="95" t="s">
        <v>2104</v>
      </c>
      <c r="G2054" s="95" t="s">
        <v>31</v>
      </c>
      <c r="H2054" s="95" t="s">
        <v>31</v>
      </c>
      <c r="I2054" s="95" t="s">
        <v>31</v>
      </c>
      <c r="J2054" s="95" t="s">
        <v>1884</v>
      </c>
      <c r="K2054" s="95" t="s">
        <v>1885</v>
      </c>
      <c r="L2054" s="96">
        <v>217.64</v>
      </c>
      <c r="M2054" s="95" t="s">
        <v>1886</v>
      </c>
      <c r="N2054" s="95" t="s">
        <v>3349</v>
      </c>
      <c r="O2054" s="95" t="s">
        <v>31</v>
      </c>
      <c r="P2054" s="95" t="s">
        <v>2106</v>
      </c>
      <c r="Q2054" s="95" t="s">
        <v>2432</v>
      </c>
      <c r="R2054" s="95" t="s">
        <v>3350</v>
      </c>
      <c r="S2054" s="93">
        <v>40359</v>
      </c>
      <c r="T2054" s="93">
        <v>40359</v>
      </c>
      <c r="U2054" s="95" t="s">
        <v>3351</v>
      </c>
      <c r="V2054" s="95" t="s">
        <v>31</v>
      </c>
    </row>
    <row r="2055" spans="1:22" ht="15.75" x14ac:dyDescent="0.3">
      <c r="A2055" s="95" t="s">
        <v>370</v>
      </c>
      <c r="B2055" s="95" t="s">
        <v>2032</v>
      </c>
      <c r="C2055" s="95" t="s">
        <v>1904</v>
      </c>
      <c r="D2055" s="95" t="s">
        <v>1905</v>
      </c>
      <c r="E2055" s="95" t="s">
        <v>2038</v>
      </c>
      <c r="F2055" s="95" t="s">
        <v>2104</v>
      </c>
      <c r="G2055" s="95" t="s">
        <v>31</v>
      </c>
      <c r="H2055" s="95" t="s">
        <v>31</v>
      </c>
      <c r="I2055" s="95" t="s">
        <v>31</v>
      </c>
      <c r="J2055" s="95" t="s">
        <v>1884</v>
      </c>
      <c r="K2055" s="95" t="s">
        <v>1885</v>
      </c>
      <c r="L2055" s="96">
        <v>-888.95</v>
      </c>
      <c r="M2055" s="95" t="s">
        <v>1886</v>
      </c>
      <c r="N2055" s="95" t="s">
        <v>3349</v>
      </c>
      <c r="O2055" s="95" t="s">
        <v>31</v>
      </c>
      <c r="P2055" s="95" t="s">
        <v>2106</v>
      </c>
      <c r="Q2055" s="95" t="s">
        <v>2432</v>
      </c>
      <c r="R2055" s="95" t="s">
        <v>3350</v>
      </c>
      <c r="S2055" s="93">
        <v>40574</v>
      </c>
      <c r="T2055" s="93">
        <v>40574</v>
      </c>
      <c r="U2055" s="95" t="s">
        <v>3351</v>
      </c>
      <c r="V2055" s="95" t="s">
        <v>31</v>
      </c>
    </row>
    <row r="2056" spans="1:22" ht="15.75" x14ac:dyDescent="0.3">
      <c r="A2056" s="95" t="s">
        <v>370</v>
      </c>
      <c r="B2056" s="95" t="s">
        <v>2032</v>
      </c>
      <c r="C2056" s="95" t="s">
        <v>1904</v>
      </c>
      <c r="D2056" s="95" t="s">
        <v>1905</v>
      </c>
      <c r="E2056" s="95" t="s">
        <v>2038</v>
      </c>
      <c r="F2056" s="95" t="s">
        <v>2104</v>
      </c>
      <c r="G2056" s="95" t="s">
        <v>31</v>
      </c>
      <c r="H2056" s="95" t="s">
        <v>31</v>
      </c>
      <c r="I2056" s="95" t="s">
        <v>31</v>
      </c>
      <c r="J2056" s="95" t="s">
        <v>1884</v>
      </c>
      <c r="K2056" s="95" t="s">
        <v>1885</v>
      </c>
      <c r="L2056" s="96">
        <v>68975.37</v>
      </c>
      <c r="M2056" s="95" t="s">
        <v>1886</v>
      </c>
      <c r="N2056" s="95" t="s">
        <v>3352</v>
      </c>
      <c r="O2056" s="95" t="s">
        <v>31</v>
      </c>
      <c r="P2056" s="95" t="s">
        <v>2106</v>
      </c>
      <c r="Q2056" s="95" t="s">
        <v>2432</v>
      </c>
      <c r="R2056" s="95" t="s">
        <v>3353</v>
      </c>
      <c r="S2056" s="93">
        <v>40329</v>
      </c>
      <c r="T2056" s="93">
        <v>40329</v>
      </c>
      <c r="U2056" s="95" t="s">
        <v>3351</v>
      </c>
      <c r="V2056" s="95" t="s">
        <v>31</v>
      </c>
    </row>
    <row r="2057" spans="1:22" ht="15.75" x14ac:dyDescent="0.3">
      <c r="A2057" s="95" t="s">
        <v>370</v>
      </c>
      <c r="B2057" s="95" t="s">
        <v>2032</v>
      </c>
      <c r="C2057" s="95" t="s">
        <v>1904</v>
      </c>
      <c r="D2057" s="95" t="s">
        <v>1905</v>
      </c>
      <c r="E2057" s="95" t="s">
        <v>2038</v>
      </c>
      <c r="F2057" s="95" t="s">
        <v>2104</v>
      </c>
      <c r="G2057" s="95" t="s">
        <v>31</v>
      </c>
      <c r="H2057" s="95" t="s">
        <v>31</v>
      </c>
      <c r="I2057" s="95" t="s">
        <v>31</v>
      </c>
      <c r="J2057" s="95" t="s">
        <v>1884</v>
      </c>
      <c r="K2057" s="95" t="s">
        <v>1885</v>
      </c>
      <c r="L2057" s="96">
        <v>217.66</v>
      </c>
      <c r="M2057" s="95" t="s">
        <v>1886</v>
      </c>
      <c r="N2057" s="95" t="s">
        <v>3352</v>
      </c>
      <c r="O2057" s="95" t="s">
        <v>31</v>
      </c>
      <c r="P2057" s="95" t="s">
        <v>2106</v>
      </c>
      <c r="Q2057" s="95" t="s">
        <v>2432</v>
      </c>
      <c r="R2057" s="95" t="s">
        <v>3353</v>
      </c>
      <c r="S2057" s="93">
        <v>40359</v>
      </c>
      <c r="T2057" s="93">
        <v>40359</v>
      </c>
      <c r="U2057" s="95" t="s">
        <v>3351</v>
      </c>
      <c r="V2057" s="95" t="s">
        <v>31</v>
      </c>
    </row>
    <row r="2058" spans="1:22" ht="15.75" x14ac:dyDescent="0.3">
      <c r="A2058" s="95" t="s">
        <v>370</v>
      </c>
      <c r="B2058" s="95" t="s">
        <v>2032</v>
      </c>
      <c r="C2058" s="95" t="s">
        <v>1904</v>
      </c>
      <c r="D2058" s="95" t="s">
        <v>1905</v>
      </c>
      <c r="E2058" s="95" t="s">
        <v>2038</v>
      </c>
      <c r="F2058" s="95" t="s">
        <v>2104</v>
      </c>
      <c r="G2058" s="95" t="s">
        <v>31</v>
      </c>
      <c r="H2058" s="95" t="s">
        <v>31</v>
      </c>
      <c r="I2058" s="95" t="s">
        <v>31</v>
      </c>
      <c r="J2058" s="95" t="s">
        <v>1884</v>
      </c>
      <c r="K2058" s="95" t="s">
        <v>1885</v>
      </c>
      <c r="L2058" s="96">
        <v>-888.96</v>
      </c>
      <c r="M2058" s="95" t="s">
        <v>1886</v>
      </c>
      <c r="N2058" s="95" t="s">
        <v>3352</v>
      </c>
      <c r="O2058" s="95" t="s">
        <v>31</v>
      </c>
      <c r="P2058" s="95" t="s">
        <v>2106</v>
      </c>
      <c r="Q2058" s="95" t="s">
        <v>2432</v>
      </c>
      <c r="R2058" s="95" t="s">
        <v>3353</v>
      </c>
      <c r="S2058" s="93">
        <v>40574</v>
      </c>
      <c r="T2058" s="93">
        <v>40574</v>
      </c>
      <c r="U2058" s="95" t="s">
        <v>3351</v>
      </c>
      <c r="V2058" s="95" t="s">
        <v>31</v>
      </c>
    </row>
    <row r="2059" spans="1:22" ht="15.75" x14ac:dyDescent="0.3">
      <c r="A2059" s="95" t="s">
        <v>370</v>
      </c>
      <c r="B2059" s="95" t="s">
        <v>2032</v>
      </c>
      <c r="C2059" s="95" t="s">
        <v>1904</v>
      </c>
      <c r="D2059" s="95" t="s">
        <v>1905</v>
      </c>
      <c r="E2059" s="95" t="s">
        <v>2038</v>
      </c>
      <c r="F2059" s="95" t="s">
        <v>2104</v>
      </c>
      <c r="G2059" s="95" t="s">
        <v>31</v>
      </c>
      <c r="H2059" s="95" t="s">
        <v>31</v>
      </c>
      <c r="I2059" s="95" t="s">
        <v>31</v>
      </c>
      <c r="J2059" s="95" t="s">
        <v>1884</v>
      </c>
      <c r="K2059" s="95" t="s">
        <v>1885</v>
      </c>
      <c r="L2059" s="96">
        <v>41695.24</v>
      </c>
      <c r="M2059" s="95" t="s">
        <v>1886</v>
      </c>
      <c r="N2059" s="95" t="s">
        <v>3354</v>
      </c>
      <c r="O2059" s="95" t="s">
        <v>31</v>
      </c>
      <c r="P2059" s="95" t="s">
        <v>2106</v>
      </c>
      <c r="Q2059" s="95" t="s">
        <v>31</v>
      </c>
      <c r="R2059" s="95" t="s">
        <v>3355</v>
      </c>
      <c r="S2059" s="93">
        <v>40482</v>
      </c>
      <c r="T2059" s="93">
        <v>40482</v>
      </c>
      <c r="U2059" s="95" t="s">
        <v>3356</v>
      </c>
      <c r="V2059" s="95" t="s">
        <v>31</v>
      </c>
    </row>
    <row r="2060" spans="1:22" ht="15.75" x14ac:dyDescent="0.3">
      <c r="A2060" s="95" t="s">
        <v>370</v>
      </c>
      <c r="B2060" s="95" t="s">
        <v>2032</v>
      </c>
      <c r="C2060" s="95" t="s">
        <v>1904</v>
      </c>
      <c r="D2060" s="95" t="s">
        <v>1905</v>
      </c>
      <c r="E2060" s="95" t="s">
        <v>2038</v>
      </c>
      <c r="F2060" s="95" t="s">
        <v>2104</v>
      </c>
      <c r="G2060" s="95" t="s">
        <v>31</v>
      </c>
      <c r="H2060" s="95" t="s">
        <v>31</v>
      </c>
      <c r="I2060" s="95" t="s">
        <v>31</v>
      </c>
      <c r="J2060" s="95" t="s">
        <v>1884</v>
      </c>
      <c r="K2060" s="95" t="s">
        <v>1885</v>
      </c>
      <c r="L2060" s="96">
        <v>41696.54</v>
      </c>
      <c r="M2060" s="95" t="s">
        <v>1886</v>
      </c>
      <c r="N2060" s="95" t="s">
        <v>3357</v>
      </c>
      <c r="O2060" s="95" t="s">
        <v>31</v>
      </c>
      <c r="P2060" s="95" t="s">
        <v>2106</v>
      </c>
      <c r="Q2060" s="95" t="s">
        <v>31</v>
      </c>
      <c r="R2060" s="95" t="s">
        <v>3358</v>
      </c>
      <c r="S2060" s="93">
        <v>40482</v>
      </c>
      <c r="T2060" s="93">
        <v>40482</v>
      </c>
      <c r="U2060" s="95" t="s">
        <v>3356</v>
      </c>
      <c r="V2060" s="95" t="s">
        <v>31</v>
      </c>
    </row>
    <row r="2061" spans="1:22" ht="15.75" x14ac:dyDescent="0.3">
      <c r="A2061" s="95" t="s">
        <v>370</v>
      </c>
      <c r="B2061" s="95" t="s">
        <v>2032</v>
      </c>
      <c r="C2061" s="95" t="s">
        <v>1904</v>
      </c>
      <c r="D2061" s="95" t="s">
        <v>1905</v>
      </c>
      <c r="E2061" s="95" t="s">
        <v>2038</v>
      </c>
      <c r="F2061" s="95" t="s">
        <v>2104</v>
      </c>
      <c r="G2061" s="95" t="s">
        <v>31</v>
      </c>
      <c r="H2061" s="95" t="s">
        <v>31</v>
      </c>
      <c r="I2061" s="95" t="s">
        <v>31</v>
      </c>
      <c r="J2061" s="95" t="s">
        <v>1884</v>
      </c>
      <c r="K2061" s="95" t="s">
        <v>1885</v>
      </c>
      <c r="L2061" s="96">
        <v>41696.54</v>
      </c>
      <c r="M2061" s="95" t="s">
        <v>1886</v>
      </c>
      <c r="N2061" s="95" t="s">
        <v>3359</v>
      </c>
      <c r="O2061" s="95" t="s">
        <v>31</v>
      </c>
      <c r="P2061" s="95" t="s">
        <v>2106</v>
      </c>
      <c r="Q2061" s="95" t="s">
        <v>31</v>
      </c>
      <c r="R2061" s="95" t="s">
        <v>3360</v>
      </c>
      <c r="S2061" s="93">
        <v>40482</v>
      </c>
      <c r="T2061" s="93">
        <v>40482</v>
      </c>
      <c r="U2061" s="95" t="s">
        <v>3356</v>
      </c>
      <c r="V2061" s="95" t="s">
        <v>31</v>
      </c>
    </row>
    <row r="2062" spans="1:22" ht="15.75" x14ac:dyDescent="0.3">
      <c r="A2062" s="95" t="s">
        <v>370</v>
      </c>
      <c r="B2062" s="95" t="s">
        <v>2032</v>
      </c>
      <c r="C2062" s="95" t="s">
        <v>1904</v>
      </c>
      <c r="D2062" s="95" t="s">
        <v>1905</v>
      </c>
      <c r="E2062" s="95" t="s">
        <v>2038</v>
      </c>
      <c r="F2062" s="95" t="s">
        <v>2104</v>
      </c>
      <c r="G2062" s="95" t="s">
        <v>31</v>
      </c>
      <c r="H2062" s="95" t="s">
        <v>31</v>
      </c>
      <c r="I2062" s="95" t="s">
        <v>31</v>
      </c>
      <c r="J2062" s="95" t="s">
        <v>1884</v>
      </c>
      <c r="K2062" s="95" t="s">
        <v>1885</v>
      </c>
      <c r="L2062" s="96">
        <v>41696.54</v>
      </c>
      <c r="M2062" s="95" t="s">
        <v>1886</v>
      </c>
      <c r="N2062" s="95" t="s">
        <v>3361</v>
      </c>
      <c r="O2062" s="95" t="s">
        <v>31</v>
      </c>
      <c r="P2062" s="95" t="s">
        <v>2106</v>
      </c>
      <c r="Q2062" s="95" t="s">
        <v>31</v>
      </c>
      <c r="R2062" s="95" t="s">
        <v>3362</v>
      </c>
      <c r="S2062" s="93">
        <v>40482</v>
      </c>
      <c r="T2062" s="93">
        <v>40482</v>
      </c>
      <c r="U2062" s="95" t="s">
        <v>3356</v>
      </c>
      <c r="V2062" s="95" t="s">
        <v>31</v>
      </c>
    </row>
    <row r="2063" spans="1:22" ht="15.75" x14ac:dyDescent="0.3">
      <c r="A2063" s="95" t="s">
        <v>370</v>
      </c>
      <c r="B2063" s="95" t="s">
        <v>2032</v>
      </c>
      <c r="C2063" s="95" t="s">
        <v>1904</v>
      </c>
      <c r="D2063" s="95" t="s">
        <v>1905</v>
      </c>
      <c r="E2063" s="95" t="s">
        <v>2038</v>
      </c>
      <c r="F2063" s="95" t="s">
        <v>2104</v>
      </c>
      <c r="G2063" s="95" t="s">
        <v>31</v>
      </c>
      <c r="H2063" s="95" t="s">
        <v>31</v>
      </c>
      <c r="I2063" s="95" t="s">
        <v>31</v>
      </c>
      <c r="J2063" s="95" t="s">
        <v>1884</v>
      </c>
      <c r="K2063" s="95" t="s">
        <v>1885</v>
      </c>
      <c r="L2063" s="96">
        <v>41696.54</v>
      </c>
      <c r="M2063" s="95" t="s">
        <v>1886</v>
      </c>
      <c r="N2063" s="95" t="s">
        <v>3363</v>
      </c>
      <c r="O2063" s="95" t="s">
        <v>31</v>
      </c>
      <c r="P2063" s="95" t="s">
        <v>2106</v>
      </c>
      <c r="Q2063" s="95" t="s">
        <v>31</v>
      </c>
      <c r="R2063" s="95" t="s">
        <v>3364</v>
      </c>
      <c r="S2063" s="93">
        <v>40482</v>
      </c>
      <c r="T2063" s="93">
        <v>40482</v>
      </c>
      <c r="U2063" s="95" t="s">
        <v>3356</v>
      </c>
      <c r="V2063" s="95" t="s">
        <v>31</v>
      </c>
    </row>
    <row r="2064" spans="1:22" ht="15.75" x14ac:dyDescent="0.3">
      <c r="A2064" s="95" t="s">
        <v>370</v>
      </c>
      <c r="B2064" s="95" t="s">
        <v>2032</v>
      </c>
      <c r="C2064" s="95" t="s">
        <v>1904</v>
      </c>
      <c r="D2064" s="95" t="s">
        <v>1905</v>
      </c>
      <c r="E2064" s="95" t="s">
        <v>2038</v>
      </c>
      <c r="F2064" s="95" t="s">
        <v>2104</v>
      </c>
      <c r="G2064" s="95" t="s">
        <v>31</v>
      </c>
      <c r="H2064" s="95" t="s">
        <v>31</v>
      </c>
      <c r="I2064" s="95" t="s">
        <v>31</v>
      </c>
      <c r="J2064" s="95" t="s">
        <v>1884</v>
      </c>
      <c r="K2064" s="95" t="s">
        <v>1885</v>
      </c>
      <c r="L2064" s="96">
        <v>135709.1</v>
      </c>
      <c r="M2064" s="95" t="s">
        <v>1886</v>
      </c>
      <c r="N2064" s="95" t="s">
        <v>3365</v>
      </c>
      <c r="O2064" s="95" t="s">
        <v>31</v>
      </c>
      <c r="P2064" s="95" t="s">
        <v>2106</v>
      </c>
      <c r="Q2064" s="95" t="s">
        <v>31</v>
      </c>
      <c r="R2064" s="95" t="s">
        <v>3366</v>
      </c>
      <c r="S2064" s="93">
        <v>41152</v>
      </c>
      <c r="T2064" s="93">
        <v>41152</v>
      </c>
      <c r="U2064" s="95" t="s">
        <v>3146</v>
      </c>
      <c r="V2064" s="95" t="s">
        <v>31</v>
      </c>
    </row>
    <row r="2065" spans="1:22" ht="15.75" x14ac:dyDescent="0.3">
      <c r="A2065" s="95" t="s">
        <v>370</v>
      </c>
      <c r="B2065" s="95" t="s">
        <v>2032</v>
      </c>
      <c r="C2065" s="95" t="s">
        <v>1904</v>
      </c>
      <c r="D2065" s="95" t="s">
        <v>1905</v>
      </c>
      <c r="E2065" s="95" t="s">
        <v>2038</v>
      </c>
      <c r="F2065" s="95" t="s">
        <v>2104</v>
      </c>
      <c r="G2065" s="95" t="s">
        <v>31</v>
      </c>
      <c r="H2065" s="95" t="s">
        <v>31</v>
      </c>
      <c r="I2065" s="95" t="s">
        <v>31</v>
      </c>
      <c r="J2065" s="95" t="s">
        <v>1884</v>
      </c>
      <c r="K2065" s="95" t="s">
        <v>1885</v>
      </c>
      <c r="L2065" s="96">
        <v>-206.92</v>
      </c>
      <c r="M2065" s="95" t="s">
        <v>1886</v>
      </c>
      <c r="N2065" s="95" t="s">
        <v>3365</v>
      </c>
      <c r="O2065" s="95" t="s">
        <v>31</v>
      </c>
      <c r="P2065" s="95" t="s">
        <v>2106</v>
      </c>
      <c r="Q2065" s="95" t="s">
        <v>31</v>
      </c>
      <c r="R2065" s="95" t="s">
        <v>3366</v>
      </c>
      <c r="S2065" s="93">
        <v>41305</v>
      </c>
      <c r="T2065" s="93">
        <v>41305</v>
      </c>
      <c r="U2065" s="95" t="s">
        <v>3146</v>
      </c>
      <c r="V2065" s="95" t="s">
        <v>31</v>
      </c>
    </row>
    <row r="2066" spans="1:22" ht="15.75" x14ac:dyDescent="0.3">
      <c r="A2066" s="95" t="s">
        <v>370</v>
      </c>
      <c r="B2066" s="95" t="s">
        <v>2032</v>
      </c>
      <c r="C2066" s="95" t="s">
        <v>1904</v>
      </c>
      <c r="D2066" s="95" t="s">
        <v>1905</v>
      </c>
      <c r="E2066" s="95" t="s">
        <v>2038</v>
      </c>
      <c r="F2066" s="95" t="s">
        <v>2104</v>
      </c>
      <c r="G2066" s="95" t="s">
        <v>31</v>
      </c>
      <c r="H2066" s="95" t="s">
        <v>31</v>
      </c>
      <c r="I2066" s="95" t="s">
        <v>31</v>
      </c>
      <c r="J2066" s="95" t="s">
        <v>1884</v>
      </c>
      <c r="K2066" s="95" t="s">
        <v>1885</v>
      </c>
      <c r="L2066" s="96">
        <v>-4.6399999999999997</v>
      </c>
      <c r="M2066" s="95" t="s">
        <v>1886</v>
      </c>
      <c r="N2066" s="95" t="s">
        <v>3365</v>
      </c>
      <c r="O2066" s="95" t="s">
        <v>31</v>
      </c>
      <c r="P2066" s="95" t="s">
        <v>2106</v>
      </c>
      <c r="Q2066" s="95" t="s">
        <v>31</v>
      </c>
      <c r="R2066" s="95" t="s">
        <v>3366</v>
      </c>
      <c r="S2066" s="93">
        <v>41333</v>
      </c>
      <c r="T2066" s="93">
        <v>41333</v>
      </c>
      <c r="U2066" s="95" t="s">
        <v>3146</v>
      </c>
      <c r="V2066" s="95" t="s">
        <v>31</v>
      </c>
    </row>
    <row r="2067" spans="1:22" ht="15.75" x14ac:dyDescent="0.3">
      <c r="A2067" s="95" t="s">
        <v>370</v>
      </c>
      <c r="B2067" s="95" t="s">
        <v>2032</v>
      </c>
      <c r="C2067" s="95" t="s">
        <v>1904</v>
      </c>
      <c r="D2067" s="95" t="s">
        <v>1905</v>
      </c>
      <c r="E2067" s="95" t="s">
        <v>2038</v>
      </c>
      <c r="F2067" s="95" t="s">
        <v>2104</v>
      </c>
      <c r="G2067" s="95" t="s">
        <v>31</v>
      </c>
      <c r="H2067" s="95" t="s">
        <v>31</v>
      </c>
      <c r="I2067" s="95" t="s">
        <v>31</v>
      </c>
      <c r="J2067" s="95" t="s">
        <v>1884</v>
      </c>
      <c r="K2067" s="95" t="s">
        <v>1885</v>
      </c>
      <c r="L2067" s="96">
        <v>104252.14</v>
      </c>
      <c r="M2067" s="95" t="s">
        <v>1886</v>
      </c>
      <c r="N2067" s="95" t="s">
        <v>3367</v>
      </c>
      <c r="O2067" s="95" t="s">
        <v>31</v>
      </c>
      <c r="P2067" s="95" t="s">
        <v>2106</v>
      </c>
      <c r="Q2067" s="95" t="s">
        <v>31</v>
      </c>
      <c r="R2067" s="95" t="s">
        <v>3368</v>
      </c>
      <c r="S2067" s="93">
        <v>41152</v>
      </c>
      <c r="T2067" s="93">
        <v>41152</v>
      </c>
      <c r="U2067" s="95" t="s">
        <v>3146</v>
      </c>
      <c r="V2067" s="95" t="s">
        <v>31</v>
      </c>
    </row>
    <row r="2068" spans="1:22" ht="15.75" x14ac:dyDescent="0.3">
      <c r="A2068" s="95" t="s">
        <v>370</v>
      </c>
      <c r="B2068" s="95" t="s">
        <v>2032</v>
      </c>
      <c r="C2068" s="95" t="s">
        <v>1904</v>
      </c>
      <c r="D2068" s="95" t="s">
        <v>1905</v>
      </c>
      <c r="E2068" s="95" t="s">
        <v>2038</v>
      </c>
      <c r="F2068" s="95" t="s">
        <v>2104</v>
      </c>
      <c r="G2068" s="95" t="s">
        <v>31</v>
      </c>
      <c r="H2068" s="95" t="s">
        <v>31</v>
      </c>
      <c r="I2068" s="95" t="s">
        <v>31</v>
      </c>
      <c r="J2068" s="95" t="s">
        <v>1884</v>
      </c>
      <c r="K2068" s="95" t="s">
        <v>1885</v>
      </c>
      <c r="L2068" s="96">
        <v>-158.94</v>
      </c>
      <c r="M2068" s="95" t="s">
        <v>1886</v>
      </c>
      <c r="N2068" s="95" t="s">
        <v>3367</v>
      </c>
      <c r="O2068" s="95" t="s">
        <v>31</v>
      </c>
      <c r="P2068" s="95" t="s">
        <v>2106</v>
      </c>
      <c r="Q2068" s="95" t="s">
        <v>31</v>
      </c>
      <c r="R2068" s="95" t="s">
        <v>3368</v>
      </c>
      <c r="S2068" s="93">
        <v>41305</v>
      </c>
      <c r="T2068" s="93">
        <v>41305</v>
      </c>
      <c r="U2068" s="95" t="s">
        <v>3146</v>
      </c>
      <c r="V2068" s="95" t="s">
        <v>31</v>
      </c>
    </row>
    <row r="2069" spans="1:22" ht="15.75" x14ac:dyDescent="0.3">
      <c r="A2069" s="95" t="s">
        <v>370</v>
      </c>
      <c r="B2069" s="95" t="s">
        <v>2032</v>
      </c>
      <c r="C2069" s="95" t="s">
        <v>1904</v>
      </c>
      <c r="D2069" s="95" t="s">
        <v>1905</v>
      </c>
      <c r="E2069" s="95" t="s">
        <v>2038</v>
      </c>
      <c r="F2069" s="95" t="s">
        <v>2104</v>
      </c>
      <c r="G2069" s="95" t="s">
        <v>31</v>
      </c>
      <c r="H2069" s="95" t="s">
        <v>31</v>
      </c>
      <c r="I2069" s="95" t="s">
        <v>31</v>
      </c>
      <c r="J2069" s="95" t="s">
        <v>1884</v>
      </c>
      <c r="K2069" s="95" t="s">
        <v>1885</v>
      </c>
      <c r="L2069" s="96">
        <v>-3.55</v>
      </c>
      <c r="M2069" s="95" t="s">
        <v>1886</v>
      </c>
      <c r="N2069" s="95" t="s">
        <v>3367</v>
      </c>
      <c r="O2069" s="95" t="s">
        <v>31</v>
      </c>
      <c r="P2069" s="95" t="s">
        <v>2106</v>
      </c>
      <c r="Q2069" s="95" t="s">
        <v>31</v>
      </c>
      <c r="R2069" s="95" t="s">
        <v>3368</v>
      </c>
      <c r="S2069" s="93">
        <v>41333</v>
      </c>
      <c r="T2069" s="93">
        <v>41333</v>
      </c>
      <c r="U2069" s="95" t="s">
        <v>3146</v>
      </c>
      <c r="V2069" s="95" t="s">
        <v>31</v>
      </c>
    </row>
    <row r="2070" spans="1:22" ht="15.75" x14ac:dyDescent="0.3">
      <c r="A2070" s="95" t="s">
        <v>370</v>
      </c>
      <c r="B2070" s="95" t="s">
        <v>2032</v>
      </c>
      <c r="C2070" s="95" t="s">
        <v>1904</v>
      </c>
      <c r="D2070" s="95" t="s">
        <v>1905</v>
      </c>
      <c r="E2070" s="95" t="s">
        <v>2038</v>
      </c>
      <c r="F2070" s="95" t="s">
        <v>2104</v>
      </c>
      <c r="G2070" s="95" t="s">
        <v>31</v>
      </c>
      <c r="H2070" s="95" t="s">
        <v>31</v>
      </c>
      <c r="I2070" s="95" t="s">
        <v>31</v>
      </c>
      <c r="J2070" s="95" t="s">
        <v>1884</v>
      </c>
      <c r="K2070" s="95" t="s">
        <v>1885</v>
      </c>
      <c r="L2070" s="96">
        <v>104252.14</v>
      </c>
      <c r="M2070" s="95" t="s">
        <v>1886</v>
      </c>
      <c r="N2070" s="95" t="s">
        <v>3369</v>
      </c>
      <c r="O2070" s="95" t="s">
        <v>31</v>
      </c>
      <c r="P2070" s="95" t="s">
        <v>2106</v>
      </c>
      <c r="Q2070" s="95" t="s">
        <v>31</v>
      </c>
      <c r="R2070" s="95" t="s">
        <v>3370</v>
      </c>
      <c r="S2070" s="93">
        <v>41152</v>
      </c>
      <c r="T2070" s="93">
        <v>41152</v>
      </c>
      <c r="U2070" s="95" t="s">
        <v>3146</v>
      </c>
      <c r="V2070" s="95" t="s">
        <v>31</v>
      </c>
    </row>
    <row r="2071" spans="1:22" ht="15.75" x14ac:dyDescent="0.3">
      <c r="A2071" s="95" t="s">
        <v>370</v>
      </c>
      <c r="B2071" s="95" t="s">
        <v>2032</v>
      </c>
      <c r="C2071" s="95" t="s">
        <v>1904</v>
      </c>
      <c r="D2071" s="95" t="s">
        <v>1905</v>
      </c>
      <c r="E2071" s="95" t="s">
        <v>2038</v>
      </c>
      <c r="F2071" s="95" t="s">
        <v>2104</v>
      </c>
      <c r="G2071" s="95" t="s">
        <v>31</v>
      </c>
      <c r="H2071" s="95" t="s">
        <v>31</v>
      </c>
      <c r="I2071" s="95" t="s">
        <v>31</v>
      </c>
      <c r="J2071" s="95" t="s">
        <v>1884</v>
      </c>
      <c r="K2071" s="95" t="s">
        <v>1885</v>
      </c>
      <c r="L2071" s="96">
        <v>-158.94</v>
      </c>
      <c r="M2071" s="95" t="s">
        <v>1886</v>
      </c>
      <c r="N2071" s="95" t="s">
        <v>3369</v>
      </c>
      <c r="O2071" s="95" t="s">
        <v>31</v>
      </c>
      <c r="P2071" s="95" t="s">
        <v>2106</v>
      </c>
      <c r="Q2071" s="95" t="s">
        <v>31</v>
      </c>
      <c r="R2071" s="95" t="s">
        <v>3370</v>
      </c>
      <c r="S2071" s="93">
        <v>41305</v>
      </c>
      <c r="T2071" s="93">
        <v>41305</v>
      </c>
      <c r="U2071" s="95" t="s">
        <v>3146</v>
      </c>
      <c r="V2071" s="95" t="s">
        <v>31</v>
      </c>
    </row>
    <row r="2072" spans="1:22" ht="15.75" x14ac:dyDescent="0.3">
      <c r="A2072" s="95" t="s">
        <v>370</v>
      </c>
      <c r="B2072" s="95" t="s">
        <v>2032</v>
      </c>
      <c r="C2072" s="95" t="s">
        <v>1904</v>
      </c>
      <c r="D2072" s="95" t="s">
        <v>1905</v>
      </c>
      <c r="E2072" s="95" t="s">
        <v>2038</v>
      </c>
      <c r="F2072" s="95" t="s">
        <v>2104</v>
      </c>
      <c r="G2072" s="95" t="s">
        <v>31</v>
      </c>
      <c r="H2072" s="95" t="s">
        <v>31</v>
      </c>
      <c r="I2072" s="95" t="s">
        <v>31</v>
      </c>
      <c r="J2072" s="95" t="s">
        <v>1884</v>
      </c>
      <c r="K2072" s="95" t="s">
        <v>1885</v>
      </c>
      <c r="L2072" s="96">
        <v>-3.55</v>
      </c>
      <c r="M2072" s="95" t="s">
        <v>1886</v>
      </c>
      <c r="N2072" s="95" t="s">
        <v>3369</v>
      </c>
      <c r="O2072" s="95" t="s">
        <v>31</v>
      </c>
      <c r="P2072" s="95" t="s">
        <v>2106</v>
      </c>
      <c r="Q2072" s="95" t="s">
        <v>31</v>
      </c>
      <c r="R2072" s="95" t="s">
        <v>3370</v>
      </c>
      <c r="S2072" s="93">
        <v>41333</v>
      </c>
      <c r="T2072" s="93">
        <v>41333</v>
      </c>
      <c r="U2072" s="95" t="s">
        <v>3146</v>
      </c>
      <c r="V2072" s="95" t="s">
        <v>31</v>
      </c>
    </row>
    <row r="2073" spans="1:22" ht="15.75" x14ac:dyDescent="0.3">
      <c r="A2073" s="95" t="s">
        <v>370</v>
      </c>
      <c r="B2073" s="95" t="s">
        <v>2032</v>
      </c>
      <c r="C2073" s="95" t="s">
        <v>1904</v>
      </c>
      <c r="D2073" s="95" t="s">
        <v>1905</v>
      </c>
      <c r="E2073" s="95" t="s">
        <v>2038</v>
      </c>
      <c r="F2073" s="95" t="s">
        <v>2104</v>
      </c>
      <c r="G2073" s="95" t="s">
        <v>31</v>
      </c>
      <c r="H2073" s="95" t="s">
        <v>31</v>
      </c>
      <c r="I2073" s="95" t="s">
        <v>31</v>
      </c>
      <c r="J2073" s="95" t="s">
        <v>1884</v>
      </c>
      <c r="K2073" s="95" t="s">
        <v>1885</v>
      </c>
      <c r="L2073" s="96">
        <v>104252.14</v>
      </c>
      <c r="M2073" s="95" t="s">
        <v>1886</v>
      </c>
      <c r="N2073" s="95" t="s">
        <v>3371</v>
      </c>
      <c r="O2073" s="95" t="s">
        <v>31</v>
      </c>
      <c r="P2073" s="95" t="s">
        <v>2106</v>
      </c>
      <c r="Q2073" s="95" t="s">
        <v>31</v>
      </c>
      <c r="R2073" s="95" t="s">
        <v>3372</v>
      </c>
      <c r="S2073" s="93">
        <v>41152</v>
      </c>
      <c r="T2073" s="93">
        <v>41152</v>
      </c>
      <c r="U2073" s="95" t="s">
        <v>3146</v>
      </c>
      <c r="V2073" s="95" t="s">
        <v>31</v>
      </c>
    </row>
    <row r="2074" spans="1:22" ht="15.75" x14ac:dyDescent="0.3">
      <c r="A2074" s="95" t="s">
        <v>370</v>
      </c>
      <c r="B2074" s="95" t="s">
        <v>2032</v>
      </c>
      <c r="C2074" s="95" t="s">
        <v>1904</v>
      </c>
      <c r="D2074" s="95" t="s">
        <v>1905</v>
      </c>
      <c r="E2074" s="95" t="s">
        <v>2038</v>
      </c>
      <c r="F2074" s="95" t="s">
        <v>2104</v>
      </c>
      <c r="G2074" s="95" t="s">
        <v>31</v>
      </c>
      <c r="H2074" s="95" t="s">
        <v>31</v>
      </c>
      <c r="I2074" s="95" t="s">
        <v>31</v>
      </c>
      <c r="J2074" s="95" t="s">
        <v>1884</v>
      </c>
      <c r="K2074" s="95" t="s">
        <v>1885</v>
      </c>
      <c r="L2074" s="96">
        <v>-158.94</v>
      </c>
      <c r="M2074" s="95" t="s">
        <v>1886</v>
      </c>
      <c r="N2074" s="95" t="s">
        <v>3371</v>
      </c>
      <c r="O2074" s="95" t="s">
        <v>31</v>
      </c>
      <c r="P2074" s="95" t="s">
        <v>2106</v>
      </c>
      <c r="Q2074" s="95" t="s">
        <v>31</v>
      </c>
      <c r="R2074" s="95" t="s">
        <v>3372</v>
      </c>
      <c r="S2074" s="93">
        <v>41305</v>
      </c>
      <c r="T2074" s="93">
        <v>41305</v>
      </c>
      <c r="U2074" s="95" t="s">
        <v>3146</v>
      </c>
      <c r="V2074" s="95" t="s">
        <v>31</v>
      </c>
    </row>
    <row r="2075" spans="1:22" ht="15.75" x14ac:dyDescent="0.3">
      <c r="A2075" s="95" t="s">
        <v>370</v>
      </c>
      <c r="B2075" s="95" t="s">
        <v>2032</v>
      </c>
      <c r="C2075" s="95" t="s">
        <v>1904</v>
      </c>
      <c r="D2075" s="95" t="s">
        <v>1905</v>
      </c>
      <c r="E2075" s="95" t="s">
        <v>2038</v>
      </c>
      <c r="F2075" s="95" t="s">
        <v>2104</v>
      </c>
      <c r="G2075" s="95" t="s">
        <v>31</v>
      </c>
      <c r="H2075" s="95" t="s">
        <v>31</v>
      </c>
      <c r="I2075" s="95" t="s">
        <v>31</v>
      </c>
      <c r="J2075" s="95" t="s">
        <v>1884</v>
      </c>
      <c r="K2075" s="95" t="s">
        <v>1885</v>
      </c>
      <c r="L2075" s="96">
        <v>-3.55</v>
      </c>
      <c r="M2075" s="95" t="s">
        <v>1886</v>
      </c>
      <c r="N2075" s="95" t="s">
        <v>3371</v>
      </c>
      <c r="O2075" s="95" t="s">
        <v>31</v>
      </c>
      <c r="P2075" s="95" t="s">
        <v>2106</v>
      </c>
      <c r="Q2075" s="95" t="s">
        <v>31</v>
      </c>
      <c r="R2075" s="95" t="s">
        <v>3372</v>
      </c>
      <c r="S2075" s="93">
        <v>41333</v>
      </c>
      <c r="T2075" s="93">
        <v>41333</v>
      </c>
      <c r="U2075" s="95" t="s">
        <v>3146</v>
      </c>
      <c r="V2075" s="95" t="s">
        <v>31</v>
      </c>
    </row>
    <row r="2076" spans="1:22" ht="15.75" x14ac:dyDescent="0.3">
      <c r="A2076" s="95" t="s">
        <v>370</v>
      </c>
      <c r="B2076" s="95" t="s">
        <v>2032</v>
      </c>
      <c r="C2076" s="95" t="s">
        <v>1904</v>
      </c>
      <c r="D2076" s="95" t="s">
        <v>1905</v>
      </c>
      <c r="E2076" s="95" t="s">
        <v>2038</v>
      </c>
      <c r="F2076" s="95" t="s">
        <v>2104</v>
      </c>
      <c r="G2076" s="95" t="s">
        <v>31</v>
      </c>
      <c r="H2076" s="95" t="s">
        <v>31</v>
      </c>
      <c r="I2076" s="95" t="s">
        <v>31</v>
      </c>
      <c r="J2076" s="95" t="s">
        <v>1884</v>
      </c>
      <c r="K2076" s="95" t="s">
        <v>1885</v>
      </c>
      <c r="L2076" s="96">
        <v>104252.14</v>
      </c>
      <c r="M2076" s="95" t="s">
        <v>1886</v>
      </c>
      <c r="N2076" s="95" t="s">
        <v>3373</v>
      </c>
      <c r="O2076" s="95" t="s">
        <v>31</v>
      </c>
      <c r="P2076" s="95" t="s">
        <v>2106</v>
      </c>
      <c r="Q2076" s="95" t="s">
        <v>31</v>
      </c>
      <c r="R2076" s="95" t="s">
        <v>3374</v>
      </c>
      <c r="S2076" s="93">
        <v>41152</v>
      </c>
      <c r="T2076" s="93">
        <v>41152</v>
      </c>
      <c r="U2076" s="95" t="s">
        <v>3146</v>
      </c>
      <c r="V2076" s="95" t="s">
        <v>31</v>
      </c>
    </row>
    <row r="2077" spans="1:22" ht="15.75" x14ac:dyDescent="0.3">
      <c r="A2077" s="95" t="s">
        <v>370</v>
      </c>
      <c r="B2077" s="95" t="s">
        <v>2032</v>
      </c>
      <c r="C2077" s="95" t="s">
        <v>1904</v>
      </c>
      <c r="D2077" s="95" t="s">
        <v>1905</v>
      </c>
      <c r="E2077" s="95" t="s">
        <v>2038</v>
      </c>
      <c r="F2077" s="95" t="s">
        <v>2104</v>
      </c>
      <c r="G2077" s="95" t="s">
        <v>31</v>
      </c>
      <c r="H2077" s="95" t="s">
        <v>31</v>
      </c>
      <c r="I2077" s="95" t="s">
        <v>31</v>
      </c>
      <c r="J2077" s="95" t="s">
        <v>1884</v>
      </c>
      <c r="K2077" s="95" t="s">
        <v>1885</v>
      </c>
      <c r="L2077" s="96">
        <v>-158.94</v>
      </c>
      <c r="M2077" s="95" t="s">
        <v>1886</v>
      </c>
      <c r="N2077" s="95" t="s">
        <v>3373</v>
      </c>
      <c r="O2077" s="95" t="s">
        <v>31</v>
      </c>
      <c r="P2077" s="95" t="s">
        <v>2106</v>
      </c>
      <c r="Q2077" s="95" t="s">
        <v>31</v>
      </c>
      <c r="R2077" s="95" t="s">
        <v>3374</v>
      </c>
      <c r="S2077" s="93">
        <v>41305</v>
      </c>
      <c r="T2077" s="93">
        <v>41305</v>
      </c>
      <c r="U2077" s="95" t="s">
        <v>3146</v>
      </c>
      <c r="V2077" s="95" t="s">
        <v>31</v>
      </c>
    </row>
    <row r="2078" spans="1:22" ht="15.75" x14ac:dyDescent="0.3">
      <c r="A2078" s="95" t="s">
        <v>370</v>
      </c>
      <c r="B2078" s="95" t="s">
        <v>2032</v>
      </c>
      <c r="C2078" s="95" t="s">
        <v>1904</v>
      </c>
      <c r="D2078" s="95" t="s">
        <v>1905</v>
      </c>
      <c r="E2078" s="95" t="s">
        <v>2038</v>
      </c>
      <c r="F2078" s="95" t="s">
        <v>2104</v>
      </c>
      <c r="G2078" s="95" t="s">
        <v>31</v>
      </c>
      <c r="H2078" s="95" t="s">
        <v>31</v>
      </c>
      <c r="I2078" s="95" t="s">
        <v>31</v>
      </c>
      <c r="J2078" s="95" t="s">
        <v>1884</v>
      </c>
      <c r="K2078" s="95" t="s">
        <v>1885</v>
      </c>
      <c r="L2078" s="96">
        <v>-3.55</v>
      </c>
      <c r="M2078" s="95" t="s">
        <v>1886</v>
      </c>
      <c r="N2078" s="95" t="s">
        <v>3373</v>
      </c>
      <c r="O2078" s="95" t="s">
        <v>31</v>
      </c>
      <c r="P2078" s="95" t="s">
        <v>2106</v>
      </c>
      <c r="Q2078" s="95" t="s">
        <v>31</v>
      </c>
      <c r="R2078" s="95" t="s">
        <v>3374</v>
      </c>
      <c r="S2078" s="93">
        <v>41333</v>
      </c>
      <c r="T2078" s="93">
        <v>41333</v>
      </c>
      <c r="U2078" s="95" t="s">
        <v>3146</v>
      </c>
      <c r="V2078" s="95" t="s">
        <v>31</v>
      </c>
    </row>
    <row r="2079" spans="1:22" ht="15.75" x14ac:dyDescent="0.3">
      <c r="A2079" s="95" t="s">
        <v>370</v>
      </c>
      <c r="B2079" s="95" t="s">
        <v>2032</v>
      </c>
      <c r="C2079" s="95" t="s">
        <v>1904</v>
      </c>
      <c r="D2079" s="95" t="s">
        <v>1905</v>
      </c>
      <c r="E2079" s="95" t="s">
        <v>2038</v>
      </c>
      <c r="F2079" s="95" t="s">
        <v>2104</v>
      </c>
      <c r="G2079" s="95" t="s">
        <v>31</v>
      </c>
      <c r="H2079" s="95" t="s">
        <v>31</v>
      </c>
      <c r="I2079" s="95" t="s">
        <v>31</v>
      </c>
      <c r="J2079" s="95" t="s">
        <v>1884</v>
      </c>
      <c r="K2079" s="95" t="s">
        <v>1885</v>
      </c>
      <c r="L2079" s="96">
        <v>104252.14</v>
      </c>
      <c r="M2079" s="95" t="s">
        <v>1886</v>
      </c>
      <c r="N2079" s="95" t="s">
        <v>3375</v>
      </c>
      <c r="O2079" s="95" t="s">
        <v>31</v>
      </c>
      <c r="P2079" s="95" t="s">
        <v>2106</v>
      </c>
      <c r="Q2079" s="95" t="s">
        <v>31</v>
      </c>
      <c r="R2079" s="95" t="s">
        <v>3376</v>
      </c>
      <c r="S2079" s="93">
        <v>41152</v>
      </c>
      <c r="T2079" s="93">
        <v>41152</v>
      </c>
      <c r="U2079" s="95" t="s">
        <v>3146</v>
      </c>
      <c r="V2079" s="95" t="s">
        <v>31</v>
      </c>
    </row>
    <row r="2080" spans="1:22" ht="15.75" x14ac:dyDescent="0.3">
      <c r="A2080" s="95" t="s">
        <v>370</v>
      </c>
      <c r="B2080" s="95" t="s">
        <v>2032</v>
      </c>
      <c r="C2080" s="95" t="s">
        <v>1904</v>
      </c>
      <c r="D2080" s="95" t="s">
        <v>1905</v>
      </c>
      <c r="E2080" s="95" t="s">
        <v>2038</v>
      </c>
      <c r="F2080" s="95" t="s">
        <v>2104</v>
      </c>
      <c r="G2080" s="95" t="s">
        <v>31</v>
      </c>
      <c r="H2080" s="95" t="s">
        <v>31</v>
      </c>
      <c r="I2080" s="95" t="s">
        <v>31</v>
      </c>
      <c r="J2080" s="95" t="s">
        <v>1884</v>
      </c>
      <c r="K2080" s="95" t="s">
        <v>1885</v>
      </c>
      <c r="L2080" s="96">
        <v>-158.94</v>
      </c>
      <c r="M2080" s="95" t="s">
        <v>1886</v>
      </c>
      <c r="N2080" s="95" t="s">
        <v>3375</v>
      </c>
      <c r="O2080" s="95" t="s">
        <v>31</v>
      </c>
      <c r="P2080" s="95" t="s">
        <v>2106</v>
      </c>
      <c r="Q2080" s="95" t="s">
        <v>31</v>
      </c>
      <c r="R2080" s="95" t="s">
        <v>3376</v>
      </c>
      <c r="S2080" s="93">
        <v>41305</v>
      </c>
      <c r="T2080" s="93">
        <v>41305</v>
      </c>
      <c r="U2080" s="95" t="s">
        <v>3146</v>
      </c>
      <c r="V2080" s="95" t="s">
        <v>31</v>
      </c>
    </row>
    <row r="2081" spans="1:22" ht="15.75" x14ac:dyDescent="0.3">
      <c r="A2081" s="95" t="s">
        <v>370</v>
      </c>
      <c r="B2081" s="95" t="s">
        <v>2032</v>
      </c>
      <c r="C2081" s="95" t="s">
        <v>1904</v>
      </c>
      <c r="D2081" s="95" t="s">
        <v>1905</v>
      </c>
      <c r="E2081" s="95" t="s">
        <v>2038</v>
      </c>
      <c r="F2081" s="95" t="s">
        <v>2104</v>
      </c>
      <c r="G2081" s="95" t="s">
        <v>31</v>
      </c>
      <c r="H2081" s="95" t="s">
        <v>31</v>
      </c>
      <c r="I2081" s="95" t="s">
        <v>31</v>
      </c>
      <c r="J2081" s="95" t="s">
        <v>1884</v>
      </c>
      <c r="K2081" s="95" t="s">
        <v>1885</v>
      </c>
      <c r="L2081" s="96">
        <v>-3.55</v>
      </c>
      <c r="M2081" s="95" t="s">
        <v>1886</v>
      </c>
      <c r="N2081" s="95" t="s">
        <v>3375</v>
      </c>
      <c r="O2081" s="95" t="s">
        <v>31</v>
      </c>
      <c r="P2081" s="95" t="s">
        <v>2106</v>
      </c>
      <c r="Q2081" s="95" t="s">
        <v>31</v>
      </c>
      <c r="R2081" s="95" t="s">
        <v>3376</v>
      </c>
      <c r="S2081" s="93">
        <v>41333</v>
      </c>
      <c r="T2081" s="93">
        <v>41333</v>
      </c>
      <c r="U2081" s="95" t="s">
        <v>3146</v>
      </c>
      <c r="V2081" s="95" t="s">
        <v>31</v>
      </c>
    </row>
    <row r="2082" spans="1:22" ht="15.75" x14ac:dyDescent="0.3">
      <c r="A2082" s="95" t="s">
        <v>370</v>
      </c>
      <c r="B2082" s="95" t="s">
        <v>2032</v>
      </c>
      <c r="C2082" s="95" t="s">
        <v>1904</v>
      </c>
      <c r="D2082" s="95" t="s">
        <v>1905</v>
      </c>
      <c r="E2082" s="95" t="s">
        <v>2038</v>
      </c>
      <c r="F2082" s="95" t="s">
        <v>2104</v>
      </c>
      <c r="G2082" s="95" t="s">
        <v>31</v>
      </c>
      <c r="H2082" s="95" t="s">
        <v>31</v>
      </c>
      <c r="I2082" s="95" t="s">
        <v>31</v>
      </c>
      <c r="J2082" s="95" t="s">
        <v>1884</v>
      </c>
      <c r="K2082" s="95" t="s">
        <v>1885</v>
      </c>
      <c r="L2082" s="96">
        <v>104252.14</v>
      </c>
      <c r="M2082" s="95" t="s">
        <v>1886</v>
      </c>
      <c r="N2082" s="95" t="s">
        <v>3377</v>
      </c>
      <c r="O2082" s="95" t="s">
        <v>31</v>
      </c>
      <c r="P2082" s="95" t="s">
        <v>2106</v>
      </c>
      <c r="Q2082" s="95" t="s">
        <v>31</v>
      </c>
      <c r="R2082" s="95" t="s">
        <v>3378</v>
      </c>
      <c r="S2082" s="93">
        <v>41152</v>
      </c>
      <c r="T2082" s="93">
        <v>41152</v>
      </c>
      <c r="U2082" s="95" t="s">
        <v>3146</v>
      </c>
      <c r="V2082" s="95" t="s">
        <v>31</v>
      </c>
    </row>
    <row r="2083" spans="1:22" ht="15.75" x14ac:dyDescent="0.3">
      <c r="A2083" s="95" t="s">
        <v>370</v>
      </c>
      <c r="B2083" s="95" t="s">
        <v>2032</v>
      </c>
      <c r="C2083" s="95" t="s">
        <v>1904</v>
      </c>
      <c r="D2083" s="95" t="s">
        <v>1905</v>
      </c>
      <c r="E2083" s="95" t="s">
        <v>2038</v>
      </c>
      <c r="F2083" s="95" t="s">
        <v>2104</v>
      </c>
      <c r="G2083" s="95" t="s">
        <v>31</v>
      </c>
      <c r="H2083" s="95" t="s">
        <v>31</v>
      </c>
      <c r="I2083" s="95" t="s">
        <v>31</v>
      </c>
      <c r="J2083" s="95" t="s">
        <v>1884</v>
      </c>
      <c r="K2083" s="95" t="s">
        <v>1885</v>
      </c>
      <c r="L2083" s="96">
        <v>-158.94</v>
      </c>
      <c r="M2083" s="95" t="s">
        <v>1886</v>
      </c>
      <c r="N2083" s="95" t="s">
        <v>3377</v>
      </c>
      <c r="O2083" s="95" t="s">
        <v>31</v>
      </c>
      <c r="P2083" s="95" t="s">
        <v>2106</v>
      </c>
      <c r="Q2083" s="95" t="s">
        <v>31</v>
      </c>
      <c r="R2083" s="95" t="s">
        <v>3378</v>
      </c>
      <c r="S2083" s="93">
        <v>41305</v>
      </c>
      <c r="T2083" s="93">
        <v>41305</v>
      </c>
      <c r="U2083" s="95" t="s">
        <v>3146</v>
      </c>
      <c r="V2083" s="95" t="s">
        <v>31</v>
      </c>
    </row>
    <row r="2084" spans="1:22" ht="15.75" x14ac:dyDescent="0.3">
      <c r="A2084" s="95" t="s">
        <v>370</v>
      </c>
      <c r="B2084" s="95" t="s">
        <v>2032</v>
      </c>
      <c r="C2084" s="95" t="s">
        <v>1904</v>
      </c>
      <c r="D2084" s="95" t="s">
        <v>1905</v>
      </c>
      <c r="E2084" s="95" t="s">
        <v>2038</v>
      </c>
      <c r="F2084" s="95" t="s">
        <v>2104</v>
      </c>
      <c r="G2084" s="95" t="s">
        <v>31</v>
      </c>
      <c r="H2084" s="95" t="s">
        <v>31</v>
      </c>
      <c r="I2084" s="95" t="s">
        <v>31</v>
      </c>
      <c r="J2084" s="95" t="s">
        <v>1884</v>
      </c>
      <c r="K2084" s="95" t="s">
        <v>1885</v>
      </c>
      <c r="L2084" s="96">
        <v>-3.55</v>
      </c>
      <c r="M2084" s="95" t="s">
        <v>1886</v>
      </c>
      <c r="N2084" s="95" t="s">
        <v>3377</v>
      </c>
      <c r="O2084" s="95" t="s">
        <v>31</v>
      </c>
      <c r="P2084" s="95" t="s">
        <v>2106</v>
      </c>
      <c r="Q2084" s="95" t="s">
        <v>31</v>
      </c>
      <c r="R2084" s="95" t="s">
        <v>3378</v>
      </c>
      <c r="S2084" s="93">
        <v>41333</v>
      </c>
      <c r="T2084" s="93">
        <v>41333</v>
      </c>
      <c r="U2084" s="95" t="s">
        <v>3146</v>
      </c>
      <c r="V2084" s="95" t="s">
        <v>31</v>
      </c>
    </row>
    <row r="2085" spans="1:22" ht="15.75" x14ac:dyDescent="0.3">
      <c r="A2085" s="95" t="s">
        <v>370</v>
      </c>
      <c r="B2085" s="95" t="s">
        <v>2032</v>
      </c>
      <c r="C2085" s="95" t="s">
        <v>1904</v>
      </c>
      <c r="D2085" s="95" t="s">
        <v>1905</v>
      </c>
      <c r="E2085" s="95" t="s">
        <v>2038</v>
      </c>
      <c r="F2085" s="95" t="s">
        <v>2104</v>
      </c>
      <c r="G2085" s="95" t="s">
        <v>31</v>
      </c>
      <c r="H2085" s="95" t="s">
        <v>31</v>
      </c>
      <c r="I2085" s="95" t="s">
        <v>31</v>
      </c>
      <c r="J2085" s="95" t="s">
        <v>1884</v>
      </c>
      <c r="K2085" s="95" t="s">
        <v>1885</v>
      </c>
      <c r="L2085" s="96">
        <v>2644.15</v>
      </c>
      <c r="M2085" s="95" t="s">
        <v>1886</v>
      </c>
      <c r="N2085" s="95" t="s">
        <v>3379</v>
      </c>
      <c r="O2085" s="95" t="s">
        <v>31</v>
      </c>
      <c r="P2085" s="95" t="s">
        <v>2106</v>
      </c>
      <c r="Q2085" s="95" t="s">
        <v>31</v>
      </c>
      <c r="R2085" s="95" t="s">
        <v>3380</v>
      </c>
      <c r="S2085" s="93">
        <v>40999</v>
      </c>
      <c r="T2085" s="93">
        <v>40999</v>
      </c>
      <c r="U2085" s="95" t="s">
        <v>3381</v>
      </c>
      <c r="V2085" s="95" t="s">
        <v>31</v>
      </c>
    </row>
    <row r="2086" spans="1:22" ht="15.75" x14ac:dyDescent="0.3">
      <c r="A2086" s="95" t="s">
        <v>370</v>
      </c>
      <c r="B2086" s="95" t="s">
        <v>2032</v>
      </c>
      <c r="C2086" s="95" t="s">
        <v>1904</v>
      </c>
      <c r="D2086" s="95" t="s">
        <v>1905</v>
      </c>
      <c r="E2086" s="95" t="s">
        <v>2038</v>
      </c>
      <c r="F2086" s="95" t="s">
        <v>2104</v>
      </c>
      <c r="G2086" s="95" t="s">
        <v>31</v>
      </c>
      <c r="H2086" s="95" t="s">
        <v>31</v>
      </c>
      <c r="I2086" s="95" t="s">
        <v>31</v>
      </c>
      <c r="J2086" s="95" t="s">
        <v>1884</v>
      </c>
      <c r="K2086" s="95" t="s">
        <v>1885</v>
      </c>
      <c r="L2086" s="96">
        <v>-92.93</v>
      </c>
      <c r="M2086" s="95" t="s">
        <v>1886</v>
      </c>
      <c r="N2086" s="95" t="s">
        <v>3379</v>
      </c>
      <c r="O2086" s="95" t="s">
        <v>31</v>
      </c>
      <c r="P2086" s="95" t="s">
        <v>2106</v>
      </c>
      <c r="Q2086" s="95" t="s">
        <v>31</v>
      </c>
      <c r="R2086" s="95" t="s">
        <v>3380</v>
      </c>
      <c r="S2086" s="93">
        <v>41029</v>
      </c>
      <c r="T2086" s="93">
        <v>41029</v>
      </c>
      <c r="U2086" s="95" t="s">
        <v>3381</v>
      </c>
      <c r="V2086" s="95" t="s">
        <v>31</v>
      </c>
    </row>
    <row r="2087" spans="1:22" ht="15.75" x14ac:dyDescent="0.3">
      <c r="A2087" s="95" t="s">
        <v>370</v>
      </c>
      <c r="B2087" s="95" t="s">
        <v>2032</v>
      </c>
      <c r="C2087" s="95" t="s">
        <v>1904</v>
      </c>
      <c r="D2087" s="95" t="s">
        <v>1905</v>
      </c>
      <c r="E2087" s="95" t="s">
        <v>2038</v>
      </c>
      <c r="F2087" s="95" t="s">
        <v>2104</v>
      </c>
      <c r="G2087" s="95" t="s">
        <v>31</v>
      </c>
      <c r="H2087" s="95" t="s">
        <v>31</v>
      </c>
      <c r="I2087" s="95" t="s">
        <v>31</v>
      </c>
      <c r="J2087" s="95" t="s">
        <v>1884</v>
      </c>
      <c r="K2087" s="95" t="s">
        <v>1885</v>
      </c>
      <c r="L2087" s="96">
        <v>2644.07</v>
      </c>
      <c r="M2087" s="95" t="s">
        <v>1886</v>
      </c>
      <c r="N2087" s="95" t="s">
        <v>3382</v>
      </c>
      <c r="O2087" s="95" t="s">
        <v>31</v>
      </c>
      <c r="P2087" s="95" t="s">
        <v>2106</v>
      </c>
      <c r="Q2087" s="95" t="s">
        <v>31</v>
      </c>
      <c r="R2087" s="95" t="s">
        <v>3383</v>
      </c>
      <c r="S2087" s="93">
        <v>40999</v>
      </c>
      <c r="T2087" s="93">
        <v>40999</v>
      </c>
      <c r="U2087" s="95" t="s">
        <v>3381</v>
      </c>
      <c r="V2087" s="95" t="s">
        <v>31</v>
      </c>
    </row>
    <row r="2088" spans="1:22" ht="15.75" x14ac:dyDescent="0.3">
      <c r="A2088" s="95" t="s">
        <v>370</v>
      </c>
      <c r="B2088" s="95" t="s">
        <v>2032</v>
      </c>
      <c r="C2088" s="95" t="s">
        <v>1904</v>
      </c>
      <c r="D2088" s="95" t="s">
        <v>1905</v>
      </c>
      <c r="E2088" s="95" t="s">
        <v>2038</v>
      </c>
      <c r="F2088" s="95" t="s">
        <v>2104</v>
      </c>
      <c r="G2088" s="95" t="s">
        <v>31</v>
      </c>
      <c r="H2088" s="95" t="s">
        <v>31</v>
      </c>
      <c r="I2088" s="95" t="s">
        <v>31</v>
      </c>
      <c r="J2088" s="95" t="s">
        <v>1884</v>
      </c>
      <c r="K2088" s="95" t="s">
        <v>1885</v>
      </c>
      <c r="L2088" s="96">
        <v>-92.93</v>
      </c>
      <c r="M2088" s="95" t="s">
        <v>1886</v>
      </c>
      <c r="N2088" s="95" t="s">
        <v>3382</v>
      </c>
      <c r="O2088" s="95" t="s">
        <v>31</v>
      </c>
      <c r="P2088" s="95" t="s">
        <v>2106</v>
      </c>
      <c r="Q2088" s="95" t="s">
        <v>31</v>
      </c>
      <c r="R2088" s="95" t="s">
        <v>3383</v>
      </c>
      <c r="S2088" s="93">
        <v>41029</v>
      </c>
      <c r="T2088" s="93">
        <v>41029</v>
      </c>
      <c r="U2088" s="95" t="s">
        <v>3381</v>
      </c>
      <c r="V2088" s="95" t="s">
        <v>31</v>
      </c>
    </row>
    <row r="2089" spans="1:22" ht="15.75" x14ac:dyDescent="0.3">
      <c r="A2089" s="95" t="s">
        <v>370</v>
      </c>
      <c r="B2089" s="95" t="s">
        <v>2032</v>
      </c>
      <c r="C2089" s="95" t="s">
        <v>1904</v>
      </c>
      <c r="D2089" s="95" t="s">
        <v>1905</v>
      </c>
      <c r="E2089" s="95" t="s">
        <v>2038</v>
      </c>
      <c r="F2089" s="95" t="s">
        <v>2104</v>
      </c>
      <c r="G2089" s="95" t="s">
        <v>31</v>
      </c>
      <c r="H2089" s="95" t="s">
        <v>31</v>
      </c>
      <c r="I2089" s="95" t="s">
        <v>31</v>
      </c>
      <c r="J2089" s="95" t="s">
        <v>1884</v>
      </c>
      <c r="K2089" s="95" t="s">
        <v>1885</v>
      </c>
      <c r="L2089" s="96">
        <v>2644.07</v>
      </c>
      <c r="M2089" s="95" t="s">
        <v>1886</v>
      </c>
      <c r="N2089" s="95" t="s">
        <v>3384</v>
      </c>
      <c r="O2089" s="95" t="s">
        <v>31</v>
      </c>
      <c r="P2089" s="95" t="s">
        <v>2106</v>
      </c>
      <c r="Q2089" s="95" t="s">
        <v>31</v>
      </c>
      <c r="R2089" s="95" t="s">
        <v>3385</v>
      </c>
      <c r="S2089" s="93">
        <v>40999</v>
      </c>
      <c r="T2089" s="93">
        <v>40999</v>
      </c>
      <c r="U2089" s="95" t="s">
        <v>3381</v>
      </c>
      <c r="V2089" s="95" t="s">
        <v>31</v>
      </c>
    </row>
    <row r="2090" spans="1:22" ht="15.75" x14ac:dyDescent="0.3">
      <c r="A2090" s="95" t="s">
        <v>370</v>
      </c>
      <c r="B2090" s="95" t="s">
        <v>2032</v>
      </c>
      <c r="C2090" s="95" t="s">
        <v>1904</v>
      </c>
      <c r="D2090" s="95" t="s">
        <v>1905</v>
      </c>
      <c r="E2090" s="95" t="s">
        <v>2038</v>
      </c>
      <c r="F2090" s="95" t="s">
        <v>2104</v>
      </c>
      <c r="G2090" s="95" t="s">
        <v>31</v>
      </c>
      <c r="H2090" s="95" t="s">
        <v>31</v>
      </c>
      <c r="I2090" s="95" t="s">
        <v>31</v>
      </c>
      <c r="J2090" s="95" t="s">
        <v>1884</v>
      </c>
      <c r="K2090" s="95" t="s">
        <v>1885</v>
      </c>
      <c r="L2090" s="96">
        <v>-92.93</v>
      </c>
      <c r="M2090" s="95" t="s">
        <v>1886</v>
      </c>
      <c r="N2090" s="95" t="s">
        <v>3384</v>
      </c>
      <c r="O2090" s="95" t="s">
        <v>31</v>
      </c>
      <c r="P2090" s="95" t="s">
        <v>2106</v>
      </c>
      <c r="Q2090" s="95" t="s">
        <v>31</v>
      </c>
      <c r="R2090" s="95" t="s">
        <v>3385</v>
      </c>
      <c r="S2090" s="93">
        <v>41029</v>
      </c>
      <c r="T2090" s="93">
        <v>41029</v>
      </c>
      <c r="U2090" s="95" t="s">
        <v>3381</v>
      </c>
      <c r="V2090" s="95" t="s">
        <v>31</v>
      </c>
    </row>
    <row r="2091" spans="1:22" ht="15.75" x14ac:dyDescent="0.3">
      <c r="A2091" s="95" t="s">
        <v>370</v>
      </c>
      <c r="B2091" s="95" t="s">
        <v>2032</v>
      </c>
      <c r="C2091" s="95" t="s">
        <v>1904</v>
      </c>
      <c r="D2091" s="95" t="s">
        <v>1905</v>
      </c>
      <c r="E2091" s="95" t="s">
        <v>2038</v>
      </c>
      <c r="F2091" s="95" t="s">
        <v>3386</v>
      </c>
      <c r="G2091" s="95" t="s">
        <v>31</v>
      </c>
      <c r="H2091" s="95" t="s">
        <v>31</v>
      </c>
      <c r="I2091" s="95" t="s">
        <v>31</v>
      </c>
      <c r="J2091" s="95" t="s">
        <v>1884</v>
      </c>
      <c r="K2091" s="95" t="s">
        <v>1885</v>
      </c>
      <c r="L2091" s="96">
        <v>303</v>
      </c>
      <c r="M2091" s="95" t="s">
        <v>1886</v>
      </c>
      <c r="N2091" s="95" t="s">
        <v>31</v>
      </c>
      <c r="O2091" s="95" t="s">
        <v>31</v>
      </c>
      <c r="P2091" s="95" t="s">
        <v>3387</v>
      </c>
      <c r="Q2091" s="95" t="s">
        <v>2460</v>
      </c>
      <c r="R2091" s="95" t="s">
        <v>3388</v>
      </c>
      <c r="S2091" s="93">
        <v>20545</v>
      </c>
      <c r="T2091" s="93">
        <v>20545</v>
      </c>
      <c r="U2091" s="95" t="s">
        <v>31</v>
      </c>
      <c r="V2091" s="95" t="s">
        <v>2552</v>
      </c>
    </row>
    <row r="2092" spans="1:22" ht="15.75" x14ac:dyDescent="0.3">
      <c r="A2092" s="95" t="s">
        <v>370</v>
      </c>
      <c r="B2092" s="95" t="s">
        <v>2032</v>
      </c>
      <c r="C2092" s="95" t="s">
        <v>1904</v>
      </c>
      <c r="D2092" s="95" t="s">
        <v>1905</v>
      </c>
      <c r="E2092" s="95" t="s">
        <v>2038</v>
      </c>
      <c r="F2092" s="95" t="s">
        <v>3386</v>
      </c>
      <c r="G2092" s="95" t="s">
        <v>31</v>
      </c>
      <c r="H2092" s="95" t="s">
        <v>31</v>
      </c>
      <c r="I2092" s="95" t="s">
        <v>31</v>
      </c>
      <c r="J2092" s="95" t="s">
        <v>1884</v>
      </c>
      <c r="K2092" s="95" t="s">
        <v>1885</v>
      </c>
      <c r="L2092" s="96">
        <v>468</v>
      </c>
      <c r="M2092" s="95" t="s">
        <v>1886</v>
      </c>
      <c r="N2092" s="95" t="s">
        <v>31</v>
      </c>
      <c r="O2092" s="95" t="s">
        <v>31</v>
      </c>
      <c r="P2092" s="95" t="s">
        <v>3387</v>
      </c>
      <c r="Q2092" s="95" t="s">
        <v>2460</v>
      </c>
      <c r="R2092" s="95" t="s">
        <v>3389</v>
      </c>
      <c r="S2092" s="93">
        <v>20545</v>
      </c>
      <c r="T2092" s="93">
        <v>20545</v>
      </c>
      <c r="U2092" s="95" t="s">
        <v>31</v>
      </c>
      <c r="V2092" s="95" t="s">
        <v>2550</v>
      </c>
    </row>
    <row r="2093" spans="1:22" ht="15.75" x14ac:dyDescent="0.3">
      <c r="A2093" s="95" t="s">
        <v>370</v>
      </c>
      <c r="B2093" s="95" t="s">
        <v>2032</v>
      </c>
      <c r="C2093" s="95" t="s">
        <v>1904</v>
      </c>
      <c r="D2093" s="95" t="s">
        <v>1905</v>
      </c>
      <c r="E2093" s="95" t="s">
        <v>2038</v>
      </c>
      <c r="F2093" s="95" t="s">
        <v>3386</v>
      </c>
      <c r="G2093" s="95" t="s">
        <v>31</v>
      </c>
      <c r="H2093" s="95" t="s">
        <v>31</v>
      </c>
      <c r="I2093" s="95" t="s">
        <v>31</v>
      </c>
      <c r="J2093" s="95" t="s">
        <v>1884</v>
      </c>
      <c r="K2093" s="95" t="s">
        <v>1885</v>
      </c>
      <c r="L2093" s="96">
        <v>2376</v>
      </c>
      <c r="M2093" s="95" t="s">
        <v>1886</v>
      </c>
      <c r="N2093" s="95" t="s">
        <v>31</v>
      </c>
      <c r="O2093" s="95" t="s">
        <v>31</v>
      </c>
      <c r="P2093" s="95" t="s">
        <v>3387</v>
      </c>
      <c r="Q2093" s="95" t="s">
        <v>2460</v>
      </c>
      <c r="R2093" s="95" t="s">
        <v>3390</v>
      </c>
      <c r="S2093" s="93">
        <v>28580</v>
      </c>
      <c r="T2093" s="93">
        <v>28580</v>
      </c>
      <c r="U2093" s="95" t="s">
        <v>31</v>
      </c>
      <c r="V2093" s="95" t="s">
        <v>2708</v>
      </c>
    </row>
    <row r="2094" spans="1:22" ht="15.75" x14ac:dyDescent="0.3">
      <c r="A2094" s="95" t="s">
        <v>370</v>
      </c>
      <c r="B2094" s="95" t="s">
        <v>2032</v>
      </c>
      <c r="C2094" s="95" t="s">
        <v>1904</v>
      </c>
      <c r="D2094" s="95" t="s">
        <v>1905</v>
      </c>
      <c r="E2094" s="95" t="s">
        <v>2038</v>
      </c>
      <c r="F2094" s="95" t="s">
        <v>3386</v>
      </c>
      <c r="G2094" s="95" t="s">
        <v>31</v>
      </c>
      <c r="H2094" s="95" t="s">
        <v>31</v>
      </c>
      <c r="I2094" s="95" t="s">
        <v>31</v>
      </c>
      <c r="J2094" s="95" t="s">
        <v>1884</v>
      </c>
      <c r="K2094" s="95" t="s">
        <v>1885</v>
      </c>
      <c r="L2094" s="96">
        <v>57831</v>
      </c>
      <c r="M2094" s="95" t="s">
        <v>1886</v>
      </c>
      <c r="N2094" s="95" t="s">
        <v>31</v>
      </c>
      <c r="O2094" s="95" t="s">
        <v>31</v>
      </c>
      <c r="P2094" s="95" t="s">
        <v>3387</v>
      </c>
      <c r="Q2094" s="95" t="s">
        <v>2460</v>
      </c>
      <c r="R2094" s="95" t="s">
        <v>3391</v>
      </c>
      <c r="S2094" s="93">
        <v>34789</v>
      </c>
      <c r="T2094" s="93">
        <v>34789</v>
      </c>
      <c r="U2094" s="95" t="s">
        <v>31</v>
      </c>
      <c r="V2094" s="95" t="s">
        <v>3085</v>
      </c>
    </row>
    <row r="2095" spans="1:22" ht="15.75" x14ac:dyDescent="0.3">
      <c r="A2095" s="95" t="s">
        <v>370</v>
      </c>
      <c r="B2095" s="95" t="s">
        <v>2032</v>
      </c>
      <c r="C2095" s="95" t="s">
        <v>1904</v>
      </c>
      <c r="D2095" s="95" t="s">
        <v>1905</v>
      </c>
      <c r="E2095" s="95" t="s">
        <v>2038</v>
      </c>
      <c r="F2095" s="95" t="s">
        <v>2264</v>
      </c>
      <c r="G2095" s="95" t="s">
        <v>31</v>
      </c>
      <c r="H2095" s="95" t="s">
        <v>31</v>
      </c>
      <c r="I2095" s="95" t="s">
        <v>31</v>
      </c>
      <c r="J2095" s="95" t="s">
        <v>1884</v>
      </c>
      <c r="K2095" s="95" t="s">
        <v>1885</v>
      </c>
      <c r="L2095" s="96">
        <v>19157</v>
      </c>
      <c r="M2095" s="95" t="s">
        <v>1886</v>
      </c>
      <c r="N2095" s="95" t="s">
        <v>31</v>
      </c>
      <c r="O2095" s="95" t="s">
        <v>31</v>
      </c>
      <c r="P2095" s="95" t="s">
        <v>2470</v>
      </c>
      <c r="Q2095" s="95" t="s">
        <v>3392</v>
      </c>
      <c r="R2095" s="95" t="s">
        <v>3393</v>
      </c>
      <c r="S2095" s="93">
        <v>19814</v>
      </c>
      <c r="T2095" s="93">
        <v>19814</v>
      </c>
      <c r="U2095" s="95" t="s">
        <v>31</v>
      </c>
      <c r="V2095" s="95" t="s">
        <v>2529</v>
      </c>
    </row>
    <row r="2096" spans="1:22" ht="15.75" x14ac:dyDescent="0.3">
      <c r="A2096" s="95" t="s">
        <v>370</v>
      </c>
      <c r="B2096" s="95" t="s">
        <v>2032</v>
      </c>
      <c r="C2096" s="95" t="s">
        <v>1904</v>
      </c>
      <c r="D2096" s="95" t="s">
        <v>1905</v>
      </c>
      <c r="E2096" s="95" t="s">
        <v>2038</v>
      </c>
      <c r="F2096" s="95" t="s">
        <v>2264</v>
      </c>
      <c r="G2096" s="95" t="s">
        <v>31</v>
      </c>
      <c r="H2096" s="95" t="s">
        <v>31</v>
      </c>
      <c r="I2096" s="95" t="s">
        <v>31</v>
      </c>
      <c r="J2096" s="95" t="s">
        <v>1884</v>
      </c>
      <c r="K2096" s="95" t="s">
        <v>1885</v>
      </c>
      <c r="L2096" s="96">
        <v>5376</v>
      </c>
      <c r="M2096" s="95" t="s">
        <v>1886</v>
      </c>
      <c r="N2096" s="95" t="s">
        <v>31</v>
      </c>
      <c r="O2096" s="95" t="s">
        <v>31</v>
      </c>
      <c r="P2096" s="95" t="s">
        <v>2470</v>
      </c>
      <c r="Q2096" s="95" t="s">
        <v>3392</v>
      </c>
      <c r="R2096" s="95" t="s">
        <v>3394</v>
      </c>
      <c r="S2096" s="93">
        <v>20179</v>
      </c>
      <c r="T2096" s="93">
        <v>20179</v>
      </c>
      <c r="U2096" s="95" t="s">
        <v>31</v>
      </c>
      <c r="V2096" s="95" t="s">
        <v>2550</v>
      </c>
    </row>
    <row r="2097" spans="1:22" ht="15.75" x14ac:dyDescent="0.3">
      <c r="A2097" s="95" t="s">
        <v>370</v>
      </c>
      <c r="B2097" s="95" t="s">
        <v>2032</v>
      </c>
      <c r="C2097" s="95" t="s">
        <v>1904</v>
      </c>
      <c r="D2097" s="95" t="s">
        <v>1905</v>
      </c>
      <c r="E2097" s="95" t="s">
        <v>2038</v>
      </c>
      <c r="F2097" s="95" t="s">
        <v>2264</v>
      </c>
      <c r="G2097" s="95" t="s">
        <v>31</v>
      </c>
      <c r="H2097" s="95" t="s">
        <v>31</v>
      </c>
      <c r="I2097" s="95" t="s">
        <v>31</v>
      </c>
      <c r="J2097" s="95" t="s">
        <v>1884</v>
      </c>
      <c r="K2097" s="95" t="s">
        <v>1885</v>
      </c>
      <c r="L2097" s="96">
        <v>18449</v>
      </c>
      <c r="M2097" s="95" t="s">
        <v>1886</v>
      </c>
      <c r="N2097" s="95" t="s">
        <v>31</v>
      </c>
      <c r="O2097" s="95" t="s">
        <v>31</v>
      </c>
      <c r="P2097" s="95" t="s">
        <v>2470</v>
      </c>
      <c r="Q2097" s="95" t="s">
        <v>3392</v>
      </c>
      <c r="R2097" s="95" t="s">
        <v>3395</v>
      </c>
      <c r="S2097" s="93">
        <v>20545</v>
      </c>
      <c r="T2097" s="93">
        <v>20545</v>
      </c>
      <c r="U2097" s="95" t="s">
        <v>31</v>
      </c>
      <c r="V2097" s="95" t="s">
        <v>2552</v>
      </c>
    </row>
    <row r="2098" spans="1:22" ht="15.75" x14ac:dyDescent="0.3">
      <c r="A2098" s="95" t="s">
        <v>370</v>
      </c>
      <c r="B2098" s="95" t="s">
        <v>2032</v>
      </c>
      <c r="C2098" s="95" t="s">
        <v>1904</v>
      </c>
      <c r="D2098" s="95" t="s">
        <v>1905</v>
      </c>
      <c r="E2098" s="95" t="s">
        <v>2038</v>
      </c>
      <c r="F2098" s="95" t="s">
        <v>2264</v>
      </c>
      <c r="G2098" s="95" t="s">
        <v>31</v>
      </c>
      <c r="H2098" s="95" t="s">
        <v>31</v>
      </c>
      <c r="I2098" s="95" t="s">
        <v>31</v>
      </c>
      <c r="J2098" s="95" t="s">
        <v>1884</v>
      </c>
      <c r="K2098" s="95" t="s">
        <v>1885</v>
      </c>
      <c r="L2098" s="96">
        <v>634</v>
      </c>
      <c r="M2098" s="95" t="s">
        <v>1886</v>
      </c>
      <c r="N2098" s="95" t="s">
        <v>31</v>
      </c>
      <c r="O2098" s="95" t="s">
        <v>31</v>
      </c>
      <c r="P2098" s="95" t="s">
        <v>2470</v>
      </c>
      <c r="Q2098" s="95" t="s">
        <v>3392</v>
      </c>
      <c r="R2098" s="95" t="s">
        <v>3396</v>
      </c>
      <c r="S2098" s="93">
        <v>21275</v>
      </c>
      <c r="T2098" s="93">
        <v>21275</v>
      </c>
      <c r="U2098" s="95" t="s">
        <v>31</v>
      </c>
      <c r="V2098" s="95" t="s">
        <v>2554</v>
      </c>
    </row>
    <row r="2099" spans="1:22" ht="15.75" x14ac:dyDescent="0.3">
      <c r="A2099" s="95" t="s">
        <v>370</v>
      </c>
      <c r="B2099" s="95" t="s">
        <v>2032</v>
      </c>
      <c r="C2099" s="95" t="s">
        <v>1904</v>
      </c>
      <c r="D2099" s="95" t="s">
        <v>1905</v>
      </c>
      <c r="E2099" s="95" t="s">
        <v>2038</v>
      </c>
      <c r="F2099" s="95" t="s">
        <v>2264</v>
      </c>
      <c r="G2099" s="95" t="s">
        <v>31</v>
      </c>
      <c r="H2099" s="95" t="s">
        <v>31</v>
      </c>
      <c r="I2099" s="95" t="s">
        <v>31</v>
      </c>
      <c r="J2099" s="95" t="s">
        <v>1884</v>
      </c>
      <c r="K2099" s="95" t="s">
        <v>1885</v>
      </c>
      <c r="L2099" s="96">
        <v>1290</v>
      </c>
      <c r="M2099" s="95" t="s">
        <v>1886</v>
      </c>
      <c r="N2099" s="95" t="s">
        <v>31</v>
      </c>
      <c r="O2099" s="95" t="s">
        <v>31</v>
      </c>
      <c r="P2099" s="95" t="s">
        <v>2470</v>
      </c>
      <c r="Q2099" s="95" t="s">
        <v>3392</v>
      </c>
      <c r="R2099" s="95" t="s">
        <v>3397</v>
      </c>
      <c r="S2099" s="93">
        <v>21275</v>
      </c>
      <c r="T2099" s="93">
        <v>21275</v>
      </c>
      <c r="U2099" s="95" t="s">
        <v>31</v>
      </c>
      <c r="V2099" s="95" t="s">
        <v>2690</v>
      </c>
    </row>
    <row r="2100" spans="1:22" ht="15.75" x14ac:dyDescent="0.3">
      <c r="A2100" s="95" t="s">
        <v>370</v>
      </c>
      <c r="B2100" s="95" t="s">
        <v>2032</v>
      </c>
      <c r="C2100" s="95" t="s">
        <v>1904</v>
      </c>
      <c r="D2100" s="95" t="s">
        <v>1905</v>
      </c>
      <c r="E2100" s="95" t="s">
        <v>2038</v>
      </c>
      <c r="F2100" s="95" t="s">
        <v>2264</v>
      </c>
      <c r="G2100" s="95" t="s">
        <v>31</v>
      </c>
      <c r="H2100" s="95" t="s">
        <v>31</v>
      </c>
      <c r="I2100" s="95" t="s">
        <v>31</v>
      </c>
      <c r="J2100" s="95" t="s">
        <v>1884</v>
      </c>
      <c r="K2100" s="95" t="s">
        <v>1885</v>
      </c>
      <c r="L2100" s="96">
        <v>53</v>
      </c>
      <c r="M2100" s="95" t="s">
        <v>1886</v>
      </c>
      <c r="N2100" s="95" t="s">
        <v>31</v>
      </c>
      <c r="O2100" s="95" t="s">
        <v>31</v>
      </c>
      <c r="P2100" s="95" t="s">
        <v>2470</v>
      </c>
      <c r="Q2100" s="95" t="s">
        <v>3392</v>
      </c>
      <c r="R2100" s="95" t="s">
        <v>3398</v>
      </c>
      <c r="S2100" s="93">
        <v>22006</v>
      </c>
      <c r="T2100" s="93">
        <v>22006</v>
      </c>
      <c r="U2100" s="95" t="s">
        <v>31</v>
      </c>
      <c r="V2100" s="95" t="s">
        <v>2983</v>
      </c>
    </row>
    <row r="2101" spans="1:22" ht="15.75" x14ac:dyDescent="0.3">
      <c r="A2101" s="95" t="s">
        <v>370</v>
      </c>
      <c r="B2101" s="95" t="s">
        <v>2032</v>
      </c>
      <c r="C2101" s="95" t="s">
        <v>1904</v>
      </c>
      <c r="D2101" s="95" t="s">
        <v>1905</v>
      </c>
      <c r="E2101" s="95" t="s">
        <v>2038</v>
      </c>
      <c r="F2101" s="95" t="s">
        <v>2264</v>
      </c>
      <c r="G2101" s="95" t="s">
        <v>31</v>
      </c>
      <c r="H2101" s="95" t="s">
        <v>31</v>
      </c>
      <c r="I2101" s="95" t="s">
        <v>31</v>
      </c>
      <c r="J2101" s="95" t="s">
        <v>1884</v>
      </c>
      <c r="K2101" s="95" t="s">
        <v>1885</v>
      </c>
      <c r="L2101" s="96">
        <v>4611</v>
      </c>
      <c r="M2101" s="95" t="s">
        <v>1886</v>
      </c>
      <c r="N2101" s="95" t="s">
        <v>31</v>
      </c>
      <c r="O2101" s="95" t="s">
        <v>31</v>
      </c>
      <c r="P2101" s="95" t="s">
        <v>2470</v>
      </c>
      <c r="Q2101" s="95" t="s">
        <v>3392</v>
      </c>
      <c r="R2101" s="95" t="s">
        <v>3399</v>
      </c>
      <c r="S2101" s="93">
        <v>28215</v>
      </c>
      <c r="T2101" s="93">
        <v>28215</v>
      </c>
      <c r="U2101" s="95" t="s">
        <v>31</v>
      </c>
      <c r="V2101" s="95" t="s">
        <v>2993</v>
      </c>
    </row>
    <row r="2102" spans="1:22" ht="15.75" x14ac:dyDescent="0.3">
      <c r="A2102" s="95" t="s">
        <v>370</v>
      </c>
      <c r="B2102" s="95" t="s">
        <v>2032</v>
      </c>
      <c r="C2102" s="95" t="s">
        <v>1904</v>
      </c>
      <c r="D2102" s="95" t="s">
        <v>1905</v>
      </c>
      <c r="E2102" s="95" t="s">
        <v>2038</v>
      </c>
      <c r="F2102" s="95" t="s">
        <v>2264</v>
      </c>
      <c r="G2102" s="95" t="s">
        <v>31</v>
      </c>
      <c r="H2102" s="95" t="s">
        <v>31</v>
      </c>
      <c r="I2102" s="95" t="s">
        <v>31</v>
      </c>
      <c r="J2102" s="95" t="s">
        <v>1884</v>
      </c>
      <c r="K2102" s="95" t="s">
        <v>1885</v>
      </c>
      <c r="L2102" s="96">
        <v>74448</v>
      </c>
      <c r="M2102" s="95" t="s">
        <v>1886</v>
      </c>
      <c r="N2102" s="95" t="s">
        <v>31</v>
      </c>
      <c r="O2102" s="95" t="s">
        <v>31</v>
      </c>
      <c r="P2102" s="95" t="s">
        <v>2470</v>
      </c>
      <c r="Q2102" s="95" t="s">
        <v>3392</v>
      </c>
      <c r="R2102" s="95" t="s">
        <v>3400</v>
      </c>
      <c r="S2102" s="93">
        <v>28580</v>
      </c>
      <c r="T2102" s="93">
        <v>28580</v>
      </c>
      <c r="U2102" s="95" t="s">
        <v>31</v>
      </c>
      <c r="V2102" s="95" t="s">
        <v>2708</v>
      </c>
    </row>
    <row r="2103" spans="1:22" ht="15.75" x14ac:dyDescent="0.3">
      <c r="A2103" s="95" t="s">
        <v>370</v>
      </c>
      <c r="B2103" s="95" t="s">
        <v>2032</v>
      </c>
      <c r="C2103" s="95" t="s">
        <v>1904</v>
      </c>
      <c r="D2103" s="95" t="s">
        <v>1905</v>
      </c>
      <c r="E2103" s="95" t="s">
        <v>2038</v>
      </c>
      <c r="F2103" s="95" t="s">
        <v>2264</v>
      </c>
      <c r="G2103" s="95" t="s">
        <v>31</v>
      </c>
      <c r="H2103" s="95" t="s">
        <v>31</v>
      </c>
      <c r="I2103" s="95" t="s">
        <v>31</v>
      </c>
      <c r="J2103" s="95" t="s">
        <v>1884</v>
      </c>
      <c r="K2103" s="95" t="s">
        <v>1885</v>
      </c>
      <c r="L2103" s="96">
        <v>12323</v>
      </c>
      <c r="M2103" s="95" t="s">
        <v>1886</v>
      </c>
      <c r="N2103" s="95" t="s">
        <v>31</v>
      </c>
      <c r="O2103" s="95" t="s">
        <v>31</v>
      </c>
      <c r="P2103" s="95" t="s">
        <v>2470</v>
      </c>
      <c r="Q2103" s="95" t="s">
        <v>3392</v>
      </c>
      <c r="R2103" s="95" t="s">
        <v>3401</v>
      </c>
      <c r="S2103" s="93">
        <v>29676</v>
      </c>
      <c r="T2103" s="93">
        <v>29676</v>
      </c>
      <c r="U2103" s="95" t="s">
        <v>31</v>
      </c>
      <c r="V2103" s="95" t="s">
        <v>2710</v>
      </c>
    </row>
    <row r="2104" spans="1:22" ht="15.75" x14ac:dyDescent="0.3">
      <c r="A2104" s="95" t="s">
        <v>370</v>
      </c>
      <c r="B2104" s="95" t="s">
        <v>2032</v>
      </c>
      <c r="C2104" s="95" t="s">
        <v>1904</v>
      </c>
      <c r="D2104" s="95" t="s">
        <v>1905</v>
      </c>
      <c r="E2104" s="95" t="s">
        <v>2038</v>
      </c>
      <c r="F2104" s="95" t="s">
        <v>2264</v>
      </c>
      <c r="G2104" s="95" t="s">
        <v>31</v>
      </c>
      <c r="H2104" s="95" t="s">
        <v>31</v>
      </c>
      <c r="I2104" s="95" t="s">
        <v>31</v>
      </c>
      <c r="J2104" s="95" t="s">
        <v>1884</v>
      </c>
      <c r="K2104" s="95" t="s">
        <v>1885</v>
      </c>
      <c r="L2104" s="96">
        <v>3099</v>
      </c>
      <c r="M2104" s="95" t="s">
        <v>1886</v>
      </c>
      <c r="N2104" s="95" t="s">
        <v>31</v>
      </c>
      <c r="O2104" s="95" t="s">
        <v>31</v>
      </c>
      <c r="P2104" s="95" t="s">
        <v>2470</v>
      </c>
      <c r="Q2104" s="95" t="s">
        <v>3392</v>
      </c>
      <c r="R2104" s="95" t="s">
        <v>3402</v>
      </c>
      <c r="S2104" s="93">
        <v>31502</v>
      </c>
      <c r="T2104" s="93">
        <v>31502</v>
      </c>
      <c r="U2104" s="95" t="s">
        <v>31</v>
      </c>
      <c r="V2104" s="95" t="s">
        <v>2698</v>
      </c>
    </row>
    <row r="2105" spans="1:22" ht="15.75" x14ac:dyDescent="0.3">
      <c r="A2105" s="95" t="s">
        <v>370</v>
      </c>
      <c r="B2105" s="95" t="s">
        <v>2032</v>
      </c>
      <c r="C2105" s="95" t="s">
        <v>1904</v>
      </c>
      <c r="D2105" s="95" t="s">
        <v>1905</v>
      </c>
      <c r="E2105" s="95" t="s">
        <v>2038</v>
      </c>
      <c r="F2105" s="95" t="s">
        <v>2264</v>
      </c>
      <c r="G2105" s="95" t="s">
        <v>31</v>
      </c>
      <c r="H2105" s="95" t="s">
        <v>31</v>
      </c>
      <c r="I2105" s="95" t="s">
        <v>31</v>
      </c>
      <c r="J2105" s="95" t="s">
        <v>1884</v>
      </c>
      <c r="K2105" s="95" t="s">
        <v>1885</v>
      </c>
      <c r="L2105" s="96">
        <v>1540</v>
      </c>
      <c r="M2105" s="95" t="s">
        <v>1886</v>
      </c>
      <c r="N2105" s="95" t="s">
        <v>31</v>
      </c>
      <c r="O2105" s="95" t="s">
        <v>31</v>
      </c>
      <c r="P2105" s="95" t="s">
        <v>2470</v>
      </c>
      <c r="Q2105" s="95" t="s">
        <v>3392</v>
      </c>
      <c r="R2105" s="95" t="s">
        <v>3403</v>
      </c>
      <c r="S2105" s="93">
        <v>35520</v>
      </c>
      <c r="T2105" s="93">
        <v>35520</v>
      </c>
      <c r="U2105" s="95" t="s">
        <v>31</v>
      </c>
      <c r="V2105" s="95" t="s">
        <v>3087</v>
      </c>
    </row>
    <row r="2106" spans="1:22" ht="15.75" x14ac:dyDescent="0.3">
      <c r="A2106" s="95" t="s">
        <v>370</v>
      </c>
      <c r="B2106" s="95" t="s">
        <v>2032</v>
      </c>
      <c r="C2106" s="95" t="s">
        <v>1904</v>
      </c>
      <c r="D2106" s="95" t="s">
        <v>1905</v>
      </c>
      <c r="E2106" s="95" t="s">
        <v>2038</v>
      </c>
      <c r="F2106" s="95" t="s">
        <v>2264</v>
      </c>
      <c r="G2106" s="95" t="s">
        <v>31</v>
      </c>
      <c r="H2106" s="95" t="s">
        <v>31</v>
      </c>
      <c r="I2106" s="95" t="s">
        <v>31</v>
      </c>
      <c r="J2106" s="95" t="s">
        <v>1884</v>
      </c>
      <c r="K2106" s="95" t="s">
        <v>1885</v>
      </c>
      <c r="L2106" s="96">
        <v>4635</v>
      </c>
      <c r="M2106" s="95" t="s">
        <v>1886</v>
      </c>
      <c r="N2106" s="95" t="s">
        <v>31</v>
      </c>
      <c r="O2106" s="95" t="s">
        <v>31</v>
      </c>
      <c r="P2106" s="95" t="s">
        <v>2470</v>
      </c>
      <c r="Q2106" s="95" t="s">
        <v>3392</v>
      </c>
      <c r="R2106" s="95" t="s">
        <v>3404</v>
      </c>
      <c r="S2106" s="93">
        <v>35520</v>
      </c>
      <c r="T2106" s="93">
        <v>35520</v>
      </c>
      <c r="U2106" s="95" t="s">
        <v>31</v>
      </c>
      <c r="V2106" s="95" t="s">
        <v>3113</v>
      </c>
    </row>
    <row r="2107" spans="1:22" ht="15.75" x14ac:dyDescent="0.3">
      <c r="A2107" s="95" t="s">
        <v>370</v>
      </c>
      <c r="B2107" s="95" t="s">
        <v>2032</v>
      </c>
      <c r="C2107" s="95" t="s">
        <v>1904</v>
      </c>
      <c r="D2107" s="95" t="s">
        <v>1905</v>
      </c>
      <c r="E2107" s="95" t="s">
        <v>2038</v>
      </c>
      <c r="F2107" s="95" t="s">
        <v>2264</v>
      </c>
      <c r="G2107" s="95" t="s">
        <v>31</v>
      </c>
      <c r="H2107" s="95" t="s">
        <v>31</v>
      </c>
      <c r="I2107" s="95" t="s">
        <v>31</v>
      </c>
      <c r="J2107" s="95" t="s">
        <v>1884</v>
      </c>
      <c r="K2107" s="95" t="s">
        <v>1885</v>
      </c>
      <c r="L2107" s="96">
        <v>4540.79</v>
      </c>
      <c r="M2107" s="95" t="s">
        <v>1886</v>
      </c>
      <c r="N2107" s="95" t="s">
        <v>31</v>
      </c>
      <c r="O2107" s="95" t="s">
        <v>31</v>
      </c>
      <c r="P2107" s="95" t="s">
        <v>2472</v>
      </c>
      <c r="Q2107" s="95" t="s">
        <v>31</v>
      </c>
      <c r="R2107" s="95" t="s">
        <v>3405</v>
      </c>
      <c r="S2107" s="93">
        <v>38260</v>
      </c>
      <c r="T2107" s="93">
        <v>38260</v>
      </c>
      <c r="U2107" s="95" t="s">
        <v>3141</v>
      </c>
      <c r="V2107" s="95" t="s">
        <v>31</v>
      </c>
    </row>
    <row r="2108" spans="1:22" ht="15.75" x14ac:dyDescent="0.3">
      <c r="A2108" s="95" t="s">
        <v>370</v>
      </c>
      <c r="B2108" s="95" t="s">
        <v>2032</v>
      </c>
      <c r="C2108" s="95" t="s">
        <v>1904</v>
      </c>
      <c r="D2108" s="95" t="s">
        <v>1905</v>
      </c>
      <c r="E2108" s="95" t="s">
        <v>2038</v>
      </c>
      <c r="F2108" s="95" t="s">
        <v>2264</v>
      </c>
      <c r="G2108" s="95" t="s">
        <v>31</v>
      </c>
      <c r="H2108" s="95" t="s">
        <v>31</v>
      </c>
      <c r="I2108" s="95" t="s">
        <v>31</v>
      </c>
      <c r="J2108" s="95" t="s">
        <v>1884</v>
      </c>
      <c r="K2108" s="95" t="s">
        <v>1885</v>
      </c>
      <c r="L2108" s="96">
        <v>188.76</v>
      </c>
      <c r="M2108" s="95" t="s">
        <v>1886</v>
      </c>
      <c r="N2108" s="95" t="s">
        <v>31</v>
      </c>
      <c r="O2108" s="95" t="s">
        <v>31</v>
      </c>
      <c r="P2108" s="95" t="s">
        <v>2472</v>
      </c>
      <c r="Q2108" s="95" t="s">
        <v>31</v>
      </c>
      <c r="R2108" s="95" t="s">
        <v>3405</v>
      </c>
      <c r="S2108" s="93">
        <v>38291</v>
      </c>
      <c r="T2108" s="93">
        <v>38291</v>
      </c>
      <c r="U2108" s="95" t="s">
        <v>3141</v>
      </c>
      <c r="V2108" s="95" t="s">
        <v>31</v>
      </c>
    </row>
    <row r="2109" spans="1:22" ht="15.75" x14ac:dyDescent="0.3">
      <c r="A2109" s="95" t="s">
        <v>370</v>
      </c>
      <c r="B2109" s="95" t="s">
        <v>2032</v>
      </c>
      <c r="C2109" s="95" t="s">
        <v>1904</v>
      </c>
      <c r="D2109" s="95" t="s">
        <v>1905</v>
      </c>
      <c r="E2109" s="95" t="s">
        <v>2038</v>
      </c>
      <c r="F2109" s="95" t="s">
        <v>2264</v>
      </c>
      <c r="G2109" s="95" t="s">
        <v>31</v>
      </c>
      <c r="H2109" s="95" t="s">
        <v>31</v>
      </c>
      <c r="I2109" s="95" t="s">
        <v>31</v>
      </c>
      <c r="J2109" s="95" t="s">
        <v>1884</v>
      </c>
      <c r="K2109" s="95" t="s">
        <v>1885</v>
      </c>
      <c r="L2109" s="96">
        <v>0.45</v>
      </c>
      <c r="M2109" s="95" t="s">
        <v>1886</v>
      </c>
      <c r="N2109" s="95" t="s">
        <v>31</v>
      </c>
      <c r="O2109" s="95" t="s">
        <v>31</v>
      </c>
      <c r="P2109" s="95" t="s">
        <v>2472</v>
      </c>
      <c r="Q2109" s="95" t="s">
        <v>31</v>
      </c>
      <c r="R2109" s="95" t="s">
        <v>3405</v>
      </c>
      <c r="S2109" s="93">
        <v>38352</v>
      </c>
      <c r="T2109" s="93">
        <v>38352</v>
      </c>
      <c r="U2109" s="95" t="s">
        <v>3141</v>
      </c>
      <c r="V2109" s="95" t="s">
        <v>31</v>
      </c>
    </row>
    <row r="2110" spans="1:22" ht="15.75" x14ac:dyDescent="0.3">
      <c r="A2110" s="95" t="s">
        <v>370</v>
      </c>
      <c r="B2110" s="95" t="s">
        <v>2032</v>
      </c>
      <c r="C2110" s="95" t="s">
        <v>1904</v>
      </c>
      <c r="D2110" s="95" t="s">
        <v>1905</v>
      </c>
      <c r="E2110" s="95" t="s">
        <v>2038</v>
      </c>
      <c r="F2110" s="95" t="s">
        <v>2264</v>
      </c>
      <c r="G2110" s="95" t="s">
        <v>31</v>
      </c>
      <c r="H2110" s="95" t="s">
        <v>31</v>
      </c>
      <c r="I2110" s="95" t="s">
        <v>31</v>
      </c>
      <c r="J2110" s="95" t="s">
        <v>1884</v>
      </c>
      <c r="K2110" s="95" t="s">
        <v>1885</v>
      </c>
      <c r="L2110" s="96">
        <v>11.167</v>
      </c>
      <c r="M2110" s="95" t="s">
        <v>1886</v>
      </c>
      <c r="N2110" s="95" t="s">
        <v>31</v>
      </c>
      <c r="O2110" s="95" t="s">
        <v>31</v>
      </c>
      <c r="P2110" s="95" t="s">
        <v>2472</v>
      </c>
      <c r="Q2110" s="95" t="s">
        <v>31</v>
      </c>
      <c r="R2110" s="95" t="s">
        <v>3405</v>
      </c>
      <c r="S2110" s="93">
        <v>38503</v>
      </c>
      <c r="T2110" s="93">
        <v>38352</v>
      </c>
      <c r="U2110" s="95" t="s">
        <v>3141</v>
      </c>
      <c r="V2110" s="95" t="s">
        <v>31</v>
      </c>
    </row>
    <row r="2111" spans="1:22" ht="15.75" x14ac:dyDescent="0.3">
      <c r="A2111" s="95" t="s">
        <v>370</v>
      </c>
      <c r="B2111" s="95" t="s">
        <v>2032</v>
      </c>
      <c r="C2111" s="95" t="s">
        <v>1904</v>
      </c>
      <c r="D2111" s="95" t="s">
        <v>1905</v>
      </c>
      <c r="E2111" s="95" t="s">
        <v>2038</v>
      </c>
      <c r="F2111" s="95" t="s">
        <v>2264</v>
      </c>
      <c r="G2111" s="95" t="s">
        <v>31</v>
      </c>
      <c r="H2111" s="95" t="s">
        <v>31</v>
      </c>
      <c r="I2111" s="95" t="s">
        <v>31</v>
      </c>
      <c r="J2111" s="95" t="s">
        <v>1884</v>
      </c>
      <c r="K2111" s="95" t="s">
        <v>1885</v>
      </c>
      <c r="L2111" s="96">
        <v>0.66300000000000003</v>
      </c>
      <c r="M2111" s="95" t="s">
        <v>1886</v>
      </c>
      <c r="N2111" s="95" t="s">
        <v>31</v>
      </c>
      <c r="O2111" s="95" t="s">
        <v>31</v>
      </c>
      <c r="P2111" s="95" t="s">
        <v>2472</v>
      </c>
      <c r="Q2111" s="95" t="s">
        <v>31</v>
      </c>
      <c r="R2111" s="95" t="s">
        <v>3405</v>
      </c>
      <c r="S2111" s="93">
        <v>38533</v>
      </c>
      <c r="T2111" s="93">
        <v>38533</v>
      </c>
      <c r="U2111" s="95" t="s">
        <v>3141</v>
      </c>
      <c r="V2111" s="95" t="s">
        <v>31</v>
      </c>
    </row>
    <row r="2112" spans="1:22" ht="15.75" x14ac:dyDescent="0.3">
      <c r="A2112" s="95" t="s">
        <v>370</v>
      </c>
      <c r="B2112" s="95" t="s">
        <v>2032</v>
      </c>
      <c r="C2112" s="95" t="s">
        <v>1904</v>
      </c>
      <c r="D2112" s="95" t="s">
        <v>1905</v>
      </c>
      <c r="E2112" s="95" t="s">
        <v>2038</v>
      </c>
      <c r="F2112" s="95" t="s">
        <v>2264</v>
      </c>
      <c r="G2112" s="95" t="s">
        <v>31</v>
      </c>
      <c r="H2112" s="95" t="s">
        <v>31</v>
      </c>
      <c r="I2112" s="95" t="s">
        <v>31</v>
      </c>
      <c r="J2112" s="95" t="s">
        <v>1884</v>
      </c>
      <c r="K2112" s="95" t="s">
        <v>1885</v>
      </c>
      <c r="L2112" s="96">
        <v>1.05</v>
      </c>
      <c r="M2112" s="95" t="s">
        <v>1886</v>
      </c>
      <c r="N2112" s="95" t="s">
        <v>31</v>
      </c>
      <c r="O2112" s="95" t="s">
        <v>31</v>
      </c>
      <c r="P2112" s="95" t="s">
        <v>2472</v>
      </c>
      <c r="Q2112" s="95" t="s">
        <v>31</v>
      </c>
      <c r="R2112" s="95" t="s">
        <v>3405</v>
      </c>
      <c r="S2112" s="93">
        <v>38656</v>
      </c>
      <c r="T2112" s="93">
        <v>38533</v>
      </c>
      <c r="U2112" s="95" t="s">
        <v>3141</v>
      </c>
      <c r="V2112" s="95" t="s">
        <v>31</v>
      </c>
    </row>
    <row r="2113" spans="1:22" ht="15.75" x14ac:dyDescent="0.3">
      <c r="A2113" s="95" t="s">
        <v>370</v>
      </c>
      <c r="B2113" s="95" t="s">
        <v>2032</v>
      </c>
      <c r="C2113" s="95" t="s">
        <v>1904</v>
      </c>
      <c r="D2113" s="95" t="s">
        <v>1905</v>
      </c>
      <c r="E2113" s="95" t="s">
        <v>2038</v>
      </c>
      <c r="F2113" s="95" t="s">
        <v>2264</v>
      </c>
      <c r="G2113" s="95" t="s">
        <v>31</v>
      </c>
      <c r="H2113" s="95" t="s">
        <v>31</v>
      </c>
      <c r="I2113" s="95" t="s">
        <v>31</v>
      </c>
      <c r="J2113" s="95" t="s">
        <v>1884</v>
      </c>
      <c r="K2113" s="95" t="s">
        <v>1885</v>
      </c>
      <c r="L2113" s="96">
        <v>16376.67</v>
      </c>
      <c r="M2113" s="95" t="s">
        <v>1886</v>
      </c>
      <c r="N2113" s="95" t="s">
        <v>31</v>
      </c>
      <c r="O2113" s="95" t="s">
        <v>31</v>
      </c>
      <c r="P2113" s="95" t="s">
        <v>2472</v>
      </c>
      <c r="Q2113" s="95" t="s">
        <v>31</v>
      </c>
      <c r="R2113" s="95" t="s">
        <v>3406</v>
      </c>
      <c r="S2113" s="93">
        <v>38260</v>
      </c>
      <c r="T2113" s="93">
        <v>38260</v>
      </c>
      <c r="U2113" s="95" t="s">
        <v>3130</v>
      </c>
      <c r="V2113" s="95" t="s">
        <v>31</v>
      </c>
    </row>
    <row r="2114" spans="1:22" ht="15.75" x14ac:dyDescent="0.3">
      <c r="A2114" s="95" t="s">
        <v>370</v>
      </c>
      <c r="B2114" s="95" t="s">
        <v>2032</v>
      </c>
      <c r="C2114" s="95" t="s">
        <v>1904</v>
      </c>
      <c r="D2114" s="95" t="s">
        <v>1905</v>
      </c>
      <c r="E2114" s="95" t="s">
        <v>2038</v>
      </c>
      <c r="F2114" s="95" t="s">
        <v>2264</v>
      </c>
      <c r="G2114" s="95" t="s">
        <v>31</v>
      </c>
      <c r="H2114" s="95" t="s">
        <v>31</v>
      </c>
      <c r="I2114" s="95" t="s">
        <v>31</v>
      </c>
      <c r="J2114" s="95" t="s">
        <v>1884</v>
      </c>
      <c r="K2114" s="95" t="s">
        <v>1885</v>
      </c>
      <c r="L2114" s="96">
        <v>181.7</v>
      </c>
      <c r="M2114" s="95" t="s">
        <v>1886</v>
      </c>
      <c r="N2114" s="95" t="s">
        <v>31</v>
      </c>
      <c r="O2114" s="95" t="s">
        <v>31</v>
      </c>
      <c r="P2114" s="95" t="s">
        <v>2472</v>
      </c>
      <c r="Q2114" s="95" t="s">
        <v>31</v>
      </c>
      <c r="R2114" s="95" t="s">
        <v>3406</v>
      </c>
      <c r="S2114" s="93">
        <v>38291</v>
      </c>
      <c r="T2114" s="93">
        <v>38291</v>
      </c>
      <c r="U2114" s="95" t="s">
        <v>3130</v>
      </c>
      <c r="V2114" s="95" t="s">
        <v>31</v>
      </c>
    </row>
    <row r="2115" spans="1:22" ht="15.75" x14ac:dyDescent="0.3">
      <c r="A2115" s="95" t="s">
        <v>370</v>
      </c>
      <c r="B2115" s="95" t="s">
        <v>2032</v>
      </c>
      <c r="C2115" s="95" t="s">
        <v>1904</v>
      </c>
      <c r="D2115" s="95" t="s">
        <v>1905</v>
      </c>
      <c r="E2115" s="95" t="s">
        <v>2038</v>
      </c>
      <c r="F2115" s="95" t="s">
        <v>2264</v>
      </c>
      <c r="G2115" s="95" t="s">
        <v>31</v>
      </c>
      <c r="H2115" s="95" t="s">
        <v>31</v>
      </c>
      <c r="I2115" s="95" t="s">
        <v>31</v>
      </c>
      <c r="J2115" s="95" t="s">
        <v>1884</v>
      </c>
      <c r="K2115" s="95" t="s">
        <v>1885</v>
      </c>
      <c r="L2115" s="96">
        <v>0.44</v>
      </c>
      <c r="M2115" s="95" t="s">
        <v>1886</v>
      </c>
      <c r="N2115" s="95" t="s">
        <v>31</v>
      </c>
      <c r="O2115" s="95" t="s">
        <v>31</v>
      </c>
      <c r="P2115" s="95" t="s">
        <v>2472</v>
      </c>
      <c r="Q2115" s="95" t="s">
        <v>31</v>
      </c>
      <c r="R2115" s="95" t="s">
        <v>3406</v>
      </c>
      <c r="S2115" s="93">
        <v>38321</v>
      </c>
      <c r="T2115" s="93">
        <v>38321</v>
      </c>
      <c r="U2115" s="95" t="s">
        <v>3130</v>
      </c>
      <c r="V2115" s="95" t="s">
        <v>31</v>
      </c>
    </row>
    <row r="2116" spans="1:22" ht="15.75" x14ac:dyDescent="0.3">
      <c r="A2116" s="95" t="s">
        <v>370</v>
      </c>
      <c r="B2116" s="95" t="s">
        <v>2032</v>
      </c>
      <c r="C2116" s="95" t="s">
        <v>1904</v>
      </c>
      <c r="D2116" s="95" t="s">
        <v>1905</v>
      </c>
      <c r="E2116" s="95" t="s">
        <v>2038</v>
      </c>
      <c r="F2116" s="95" t="s">
        <v>2264</v>
      </c>
      <c r="G2116" s="95" t="s">
        <v>31</v>
      </c>
      <c r="H2116" s="95" t="s">
        <v>31</v>
      </c>
      <c r="I2116" s="95" t="s">
        <v>31</v>
      </c>
      <c r="J2116" s="95" t="s">
        <v>1884</v>
      </c>
      <c r="K2116" s="95" t="s">
        <v>1885</v>
      </c>
      <c r="L2116" s="96">
        <v>-1.02</v>
      </c>
      <c r="M2116" s="95" t="s">
        <v>1886</v>
      </c>
      <c r="N2116" s="95" t="s">
        <v>31</v>
      </c>
      <c r="O2116" s="95" t="s">
        <v>31</v>
      </c>
      <c r="P2116" s="95" t="s">
        <v>2472</v>
      </c>
      <c r="Q2116" s="95" t="s">
        <v>31</v>
      </c>
      <c r="R2116" s="95" t="s">
        <v>3406</v>
      </c>
      <c r="S2116" s="93">
        <v>38352</v>
      </c>
      <c r="T2116" s="93">
        <v>38352</v>
      </c>
      <c r="U2116" s="95" t="s">
        <v>3130</v>
      </c>
      <c r="V2116" s="95" t="s">
        <v>31</v>
      </c>
    </row>
    <row r="2117" spans="1:22" ht="15.75" x14ac:dyDescent="0.3">
      <c r="A2117" s="95" t="s">
        <v>370</v>
      </c>
      <c r="B2117" s="95" t="s">
        <v>2032</v>
      </c>
      <c r="C2117" s="95" t="s">
        <v>1904</v>
      </c>
      <c r="D2117" s="95" t="s">
        <v>1905</v>
      </c>
      <c r="E2117" s="95" t="s">
        <v>2038</v>
      </c>
      <c r="F2117" s="95" t="s">
        <v>2264</v>
      </c>
      <c r="G2117" s="95" t="s">
        <v>31</v>
      </c>
      <c r="H2117" s="95" t="s">
        <v>31</v>
      </c>
      <c r="I2117" s="95" t="s">
        <v>31</v>
      </c>
      <c r="J2117" s="95" t="s">
        <v>1884</v>
      </c>
      <c r="K2117" s="95" t="s">
        <v>1885</v>
      </c>
      <c r="L2117" s="96">
        <v>-11.2</v>
      </c>
      <c r="M2117" s="95" t="s">
        <v>1886</v>
      </c>
      <c r="N2117" s="95" t="s">
        <v>31</v>
      </c>
      <c r="O2117" s="95" t="s">
        <v>31</v>
      </c>
      <c r="P2117" s="95" t="s">
        <v>2472</v>
      </c>
      <c r="Q2117" s="95" t="s">
        <v>31</v>
      </c>
      <c r="R2117" s="95" t="s">
        <v>3406</v>
      </c>
      <c r="S2117" s="93">
        <v>38442</v>
      </c>
      <c r="T2117" s="93">
        <v>38442</v>
      </c>
      <c r="U2117" s="95" t="s">
        <v>3130</v>
      </c>
      <c r="V2117" s="95" t="s">
        <v>31</v>
      </c>
    </row>
    <row r="2118" spans="1:22" ht="15.75" x14ac:dyDescent="0.3">
      <c r="A2118" s="95" t="s">
        <v>370</v>
      </c>
      <c r="B2118" s="95" t="s">
        <v>2032</v>
      </c>
      <c r="C2118" s="95" t="s">
        <v>1904</v>
      </c>
      <c r="D2118" s="95" t="s">
        <v>1905</v>
      </c>
      <c r="E2118" s="95" t="s">
        <v>2038</v>
      </c>
      <c r="F2118" s="95" t="s">
        <v>2264</v>
      </c>
      <c r="G2118" s="95" t="s">
        <v>31</v>
      </c>
      <c r="H2118" s="95" t="s">
        <v>31</v>
      </c>
      <c r="I2118" s="95" t="s">
        <v>31</v>
      </c>
      <c r="J2118" s="95" t="s">
        <v>1884</v>
      </c>
      <c r="K2118" s="95" t="s">
        <v>1885</v>
      </c>
      <c r="L2118" s="96">
        <v>-0.24</v>
      </c>
      <c r="M2118" s="95" t="s">
        <v>1886</v>
      </c>
      <c r="N2118" s="95" t="s">
        <v>31</v>
      </c>
      <c r="O2118" s="95" t="s">
        <v>31</v>
      </c>
      <c r="P2118" s="95" t="s">
        <v>2472</v>
      </c>
      <c r="Q2118" s="95" t="s">
        <v>31</v>
      </c>
      <c r="R2118" s="95" t="s">
        <v>3406</v>
      </c>
      <c r="S2118" s="93">
        <v>38533</v>
      </c>
      <c r="T2118" s="93">
        <v>38533</v>
      </c>
      <c r="U2118" s="95" t="s">
        <v>3130</v>
      </c>
      <c r="V2118" s="95" t="s">
        <v>31</v>
      </c>
    </row>
    <row r="2119" spans="1:22" ht="15.75" x14ac:dyDescent="0.3">
      <c r="A2119" s="95" t="s">
        <v>370</v>
      </c>
      <c r="B2119" s="95" t="s">
        <v>2032</v>
      </c>
      <c r="C2119" s="95" t="s">
        <v>1904</v>
      </c>
      <c r="D2119" s="95" t="s">
        <v>1905</v>
      </c>
      <c r="E2119" s="95" t="s">
        <v>2038</v>
      </c>
      <c r="F2119" s="95" t="s">
        <v>2264</v>
      </c>
      <c r="G2119" s="95" t="s">
        <v>31</v>
      </c>
      <c r="H2119" s="95" t="s">
        <v>31</v>
      </c>
      <c r="I2119" s="95" t="s">
        <v>31</v>
      </c>
      <c r="J2119" s="95" t="s">
        <v>1884</v>
      </c>
      <c r="K2119" s="95" t="s">
        <v>1885</v>
      </c>
      <c r="L2119" s="96">
        <v>187468.11</v>
      </c>
      <c r="M2119" s="95" t="s">
        <v>1886</v>
      </c>
      <c r="N2119" s="95" t="s">
        <v>31</v>
      </c>
      <c r="O2119" s="95" t="s">
        <v>31</v>
      </c>
      <c r="P2119" s="95" t="s">
        <v>2265</v>
      </c>
      <c r="Q2119" s="95" t="s">
        <v>31</v>
      </c>
      <c r="R2119" s="95" t="s">
        <v>3407</v>
      </c>
      <c r="S2119" s="93">
        <v>41152</v>
      </c>
      <c r="T2119" s="93">
        <v>41152</v>
      </c>
      <c r="U2119" s="95" t="s">
        <v>3146</v>
      </c>
      <c r="V2119" s="95" t="s">
        <v>31</v>
      </c>
    </row>
    <row r="2120" spans="1:22" ht="15.75" x14ac:dyDescent="0.3">
      <c r="A2120" s="95" t="s">
        <v>370</v>
      </c>
      <c r="B2120" s="95" t="s">
        <v>2032</v>
      </c>
      <c r="C2120" s="95" t="s">
        <v>1904</v>
      </c>
      <c r="D2120" s="95" t="s">
        <v>1905</v>
      </c>
      <c r="E2120" s="95" t="s">
        <v>2038</v>
      </c>
      <c r="F2120" s="95" t="s">
        <v>2264</v>
      </c>
      <c r="G2120" s="95" t="s">
        <v>31</v>
      </c>
      <c r="H2120" s="95" t="s">
        <v>31</v>
      </c>
      <c r="I2120" s="95" t="s">
        <v>31</v>
      </c>
      <c r="J2120" s="95" t="s">
        <v>1884</v>
      </c>
      <c r="K2120" s="95" t="s">
        <v>1885</v>
      </c>
      <c r="L2120" s="96">
        <v>-285.82</v>
      </c>
      <c r="M2120" s="95" t="s">
        <v>1886</v>
      </c>
      <c r="N2120" s="95" t="s">
        <v>31</v>
      </c>
      <c r="O2120" s="95" t="s">
        <v>31</v>
      </c>
      <c r="P2120" s="95" t="s">
        <v>2265</v>
      </c>
      <c r="Q2120" s="95" t="s">
        <v>31</v>
      </c>
      <c r="R2120" s="95" t="s">
        <v>3407</v>
      </c>
      <c r="S2120" s="93">
        <v>41305</v>
      </c>
      <c r="T2120" s="93">
        <v>41305</v>
      </c>
      <c r="U2120" s="95" t="s">
        <v>3146</v>
      </c>
      <c r="V2120" s="95" t="s">
        <v>31</v>
      </c>
    </row>
    <row r="2121" spans="1:22" ht="15.75" x14ac:dyDescent="0.3">
      <c r="A2121" s="95" t="s">
        <v>370</v>
      </c>
      <c r="B2121" s="95" t="s">
        <v>2032</v>
      </c>
      <c r="C2121" s="95" t="s">
        <v>1904</v>
      </c>
      <c r="D2121" s="95" t="s">
        <v>1905</v>
      </c>
      <c r="E2121" s="95" t="s">
        <v>2038</v>
      </c>
      <c r="F2121" s="95" t="s">
        <v>2264</v>
      </c>
      <c r="G2121" s="95" t="s">
        <v>31</v>
      </c>
      <c r="H2121" s="95" t="s">
        <v>31</v>
      </c>
      <c r="I2121" s="95" t="s">
        <v>31</v>
      </c>
      <c r="J2121" s="95" t="s">
        <v>1884</v>
      </c>
      <c r="K2121" s="95" t="s">
        <v>1885</v>
      </c>
      <c r="L2121" s="96">
        <v>-6.4</v>
      </c>
      <c r="M2121" s="95" t="s">
        <v>1886</v>
      </c>
      <c r="N2121" s="95" t="s">
        <v>31</v>
      </c>
      <c r="O2121" s="95" t="s">
        <v>31</v>
      </c>
      <c r="P2121" s="95" t="s">
        <v>2265</v>
      </c>
      <c r="Q2121" s="95" t="s">
        <v>31</v>
      </c>
      <c r="R2121" s="95" t="s">
        <v>3407</v>
      </c>
      <c r="S2121" s="93">
        <v>41333</v>
      </c>
      <c r="T2121" s="93">
        <v>41333</v>
      </c>
      <c r="U2121" s="95" t="s">
        <v>3146</v>
      </c>
      <c r="V2121" s="95" t="s">
        <v>31</v>
      </c>
    </row>
    <row r="2122" spans="1:22" ht="15.75" x14ac:dyDescent="0.3">
      <c r="A2122" s="95" t="s">
        <v>370</v>
      </c>
      <c r="B2122" s="95" t="s">
        <v>2032</v>
      </c>
      <c r="C2122" s="95" t="s">
        <v>1904</v>
      </c>
      <c r="D2122" s="95" t="s">
        <v>1905</v>
      </c>
      <c r="E2122" s="95" t="s">
        <v>2038</v>
      </c>
      <c r="F2122" s="95" t="s">
        <v>2062</v>
      </c>
      <c r="G2122" s="95" t="s">
        <v>31</v>
      </c>
      <c r="H2122" s="95" t="s">
        <v>31</v>
      </c>
      <c r="I2122" s="95" t="s">
        <v>31</v>
      </c>
      <c r="J2122" s="95" t="s">
        <v>1884</v>
      </c>
      <c r="K2122" s="95" t="s">
        <v>1885</v>
      </c>
      <c r="L2122" s="96">
        <v>694</v>
      </c>
      <c r="M2122" s="95" t="s">
        <v>1886</v>
      </c>
      <c r="N2122" s="95" t="s">
        <v>31</v>
      </c>
      <c r="O2122" s="95" t="s">
        <v>31</v>
      </c>
      <c r="P2122" s="95" t="s">
        <v>2911</v>
      </c>
      <c r="Q2122" s="95" t="s">
        <v>2912</v>
      </c>
      <c r="R2122" s="95" t="s">
        <v>3408</v>
      </c>
      <c r="S2122" s="93">
        <v>19814</v>
      </c>
      <c r="T2122" s="93">
        <v>19814</v>
      </c>
      <c r="U2122" s="95" t="s">
        <v>31</v>
      </c>
      <c r="V2122" s="95" t="s">
        <v>2529</v>
      </c>
    </row>
    <row r="2123" spans="1:22" ht="15.75" x14ac:dyDescent="0.3">
      <c r="A2123" s="95" t="s">
        <v>370</v>
      </c>
      <c r="B2123" s="95" t="s">
        <v>2032</v>
      </c>
      <c r="C2123" s="95" t="s">
        <v>1904</v>
      </c>
      <c r="D2123" s="95" t="s">
        <v>1905</v>
      </c>
      <c r="E2123" s="95" t="s">
        <v>2038</v>
      </c>
      <c r="F2123" s="95" t="s">
        <v>2062</v>
      </c>
      <c r="G2123" s="95" t="s">
        <v>31</v>
      </c>
      <c r="H2123" s="95" t="s">
        <v>31</v>
      </c>
      <c r="I2123" s="95" t="s">
        <v>31</v>
      </c>
      <c r="J2123" s="95" t="s">
        <v>1884</v>
      </c>
      <c r="K2123" s="95" t="s">
        <v>1885</v>
      </c>
      <c r="L2123" s="96">
        <v>267</v>
      </c>
      <c r="M2123" s="95" t="s">
        <v>1886</v>
      </c>
      <c r="N2123" s="95" t="s">
        <v>31</v>
      </c>
      <c r="O2123" s="95" t="s">
        <v>31</v>
      </c>
      <c r="P2123" s="95" t="s">
        <v>2911</v>
      </c>
      <c r="Q2123" s="95" t="s">
        <v>2912</v>
      </c>
      <c r="R2123" s="95" t="s">
        <v>3409</v>
      </c>
      <c r="S2123" s="93">
        <v>20179</v>
      </c>
      <c r="T2123" s="93">
        <v>20179</v>
      </c>
      <c r="U2123" s="95" t="s">
        <v>31</v>
      </c>
      <c r="V2123" s="95" t="s">
        <v>2550</v>
      </c>
    </row>
    <row r="2124" spans="1:22" ht="15.75" x14ac:dyDescent="0.3">
      <c r="A2124" s="95" t="s">
        <v>370</v>
      </c>
      <c r="B2124" s="95" t="s">
        <v>2032</v>
      </c>
      <c r="C2124" s="95" t="s">
        <v>1904</v>
      </c>
      <c r="D2124" s="95" t="s">
        <v>1905</v>
      </c>
      <c r="E2124" s="95" t="s">
        <v>2038</v>
      </c>
      <c r="F2124" s="95" t="s">
        <v>2062</v>
      </c>
      <c r="G2124" s="95" t="s">
        <v>31</v>
      </c>
      <c r="H2124" s="95" t="s">
        <v>31</v>
      </c>
      <c r="I2124" s="95" t="s">
        <v>31</v>
      </c>
      <c r="J2124" s="95" t="s">
        <v>1884</v>
      </c>
      <c r="K2124" s="95" t="s">
        <v>1885</v>
      </c>
      <c r="L2124" s="96">
        <v>11000</v>
      </c>
      <c r="M2124" s="95" t="s">
        <v>1886</v>
      </c>
      <c r="N2124" s="95" t="s">
        <v>31</v>
      </c>
      <c r="O2124" s="95" t="s">
        <v>31</v>
      </c>
      <c r="P2124" s="95" t="s">
        <v>2911</v>
      </c>
      <c r="Q2124" s="95" t="s">
        <v>2912</v>
      </c>
      <c r="R2124" s="95" t="s">
        <v>3410</v>
      </c>
      <c r="S2124" s="93">
        <v>20545</v>
      </c>
      <c r="T2124" s="93">
        <v>20545</v>
      </c>
      <c r="U2124" s="95" t="s">
        <v>31</v>
      </c>
      <c r="V2124" s="95" t="s">
        <v>2552</v>
      </c>
    </row>
    <row r="2125" spans="1:22" ht="15.75" x14ac:dyDescent="0.3">
      <c r="A2125" s="95" t="s">
        <v>370</v>
      </c>
      <c r="B2125" s="95" t="s">
        <v>2032</v>
      </c>
      <c r="C2125" s="95" t="s">
        <v>1904</v>
      </c>
      <c r="D2125" s="95" t="s">
        <v>1905</v>
      </c>
      <c r="E2125" s="95" t="s">
        <v>2038</v>
      </c>
      <c r="F2125" s="95" t="s">
        <v>2062</v>
      </c>
      <c r="G2125" s="95" t="s">
        <v>31</v>
      </c>
      <c r="H2125" s="95" t="s">
        <v>31</v>
      </c>
      <c r="I2125" s="95" t="s">
        <v>31</v>
      </c>
      <c r="J2125" s="95" t="s">
        <v>1884</v>
      </c>
      <c r="K2125" s="95" t="s">
        <v>1885</v>
      </c>
      <c r="L2125" s="96">
        <v>229</v>
      </c>
      <c r="M2125" s="95" t="s">
        <v>1886</v>
      </c>
      <c r="N2125" s="95" t="s">
        <v>31</v>
      </c>
      <c r="O2125" s="95" t="s">
        <v>31</v>
      </c>
      <c r="P2125" s="95" t="s">
        <v>2911</v>
      </c>
      <c r="Q2125" s="95" t="s">
        <v>2912</v>
      </c>
      <c r="R2125" s="95" t="s">
        <v>3411</v>
      </c>
      <c r="S2125" s="93">
        <v>21275</v>
      </c>
      <c r="T2125" s="93">
        <v>21275</v>
      </c>
      <c r="U2125" s="95" t="s">
        <v>31</v>
      </c>
      <c r="V2125" s="95" t="s">
        <v>2554</v>
      </c>
    </row>
    <row r="2126" spans="1:22" ht="15.75" x14ac:dyDescent="0.3">
      <c r="A2126" s="95" t="s">
        <v>370</v>
      </c>
      <c r="B2126" s="95" t="s">
        <v>2032</v>
      </c>
      <c r="C2126" s="95" t="s">
        <v>1904</v>
      </c>
      <c r="D2126" s="95" t="s">
        <v>1905</v>
      </c>
      <c r="E2126" s="95" t="s">
        <v>2038</v>
      </c>
      <c r="F2126" s="95" t="s">
        <v>2062</v>
      </c>
      <c r="G2126" s="95" t="s">
        <v>31</v>
      </c>
      <c r="H2126" s="95" t="s">
        <v>31</v>
      </c>
      <c r="I2126" s="95" t="s">
        <v>31</v>
      </c>
      <c r="J2126" s="95" t="s">
        <v>1884</v>
      </c>
      <c r="K2126" s="95" t="s">
        <v>1885</v>
      </c>
      <c r="L2126" s="96">
        <v>4390</v>
      </c>
      <c r="M2126" s="95" t="s">
        <v>1886</v>
      </c>
      <c r="N2126" s="95" t="s">
        <v>31</v>
      </c>
      <c r="O2126" s="95" t="s">
        <v>31</v>
      </c>
      <c r="P2126" s="95" t="s">
        <v>2911</v>
      </c>
      <c r="Q2126" s="95" t="s">
        <v>2912</v>
      </c>
      <c r="R2126" s="95" t="s">
        <v>3412</v>
      </c>
      <c r="S2126" s="93">
        <v>24562</v>
      </c>
      <c r="T2126" s="93">
        <v>24562</v>
      </c>
      <c r="U2126" s="95" t="s">
        <v>31</v>
      </c>
      <c r="V2126" s="95" t="s">
        <v>3413</v>
      </c>
    </row>
    <row r="2127" spans="1:22" ht="15.75" x14ac:dyDescent="0.3">
      <c r="A2127" s="95" t="s">
        <v>370</v>
      </c>
      <c r="B2127" s="95" t="s">
        <v>2032</v>
      </c>
      <c r="C2127" s="95" t="s">
        <v>1904</v>
      </c>
      <c r="D2127" s="95" t="s">
        <v>1905</v>
      </c>
      <c r="E2127" s="95" t="s">
        <v>2038</v>
      </c>
      <c r="F2127" s="95" t="s">
        <v>2062</v>
      </c>
      <c r="G2127" s="95" t="s">
        <v>31</v>
      </c>
      <c r="H2127" s="95" t="s">
        <v>31</v>
      </c>
      <c r="I2127" s="95" t="s">
        <v>31</v>
      </c>
      <c r="J2127" s="95" t="s">
        <v>1884</v>
      </c>
      <c r="K2127" s="95" t="s">
        <v>1885</v>
      </c>
      <c r="L2127" s="96">
        <v>41431</v>
      </c>
      <c r="M2127" s="95" t="s">
        <v>1886</v>
      </c>
      <c r="N2127" s="95" t="s">
        <v>31</v>
      </c>
      <c r="O2127" s="95" t="s">
        <v>31</v>
      </c>
      <c r="P2127" s="95" t="s">
        <v>2911</v>
      </c>
      <c r="Q2127" s="95" t="s">
        <v>2912</v>
      </c>
      <c r="R2127" s="95" t="s">
        <v>3414</v>
      </c>
      <c r="S2127" s="93">
        <v>28580</v>
      </c>
      <c r="T2127" s="93">
        <v>28580</v>
      </c>
      <c r="U2127" s="95" t="s">
        <v>31</v>
      </c>
      <c r="V2127" s="95" t="s">
        <v>2708</v>
      </c>
    </row>
    <row r="2128" spans="1:22" ht="15.75" x14ac:dyDescent="0.3">
      <c r="A2128" s="95" t="s">
        <v>370</v>
      </c>
      <c r="B2128" s="95" t="s">
        <v>2032</v>
      </c>
      <c r="C2128" s="95" t="s">
        <v>1904</v>
      </c>
      <c r="D2128" s="95" t="s">
        <v>1905</v>
      </c>
      <c r="E2128" s="95" t="s">
        <v>2038</v>
      </c>
      <c r="F2128" s="95" t="s">
        <v>2062</v>
      </c>
      <c r="G2128" s="95" t="s">
        <v>31</v>
      </c>
      <c r="H2128" s="95" t="s">
        <v>31</v>
      </c>
      <c r="I2128" s="95" t="s">
        <v>31</v>
      </c>
      <c r="J2128" s="95" t="s">
        <v>1884</v>
      </c>
      <c r="K2128" s="95" t="s">
        <v>1885</v>
      </c>
      <c r="L2128" s="96">
        <v>77220</v>
      </c>
      <c r="M2128" s="95" t="s">
        <v>1886</v>
      </c>
      <c r="N2128" s="95" t="s">
        <v>31</v>
      </c>
      <c r="O2128" s="95" t="s">
        <v>31</v>
      </c>
      <c r="P2128" s="95" t="s">
        <v>2911</v>
      </c>
      <c r="Q2128" s="95" t="s">
        <v>2912</v>
      </c>
      <c r="R2128" s="95" t="s">
        <v>3415</v>
      </c>
      <c r="S2128" s="93">
        <v>32598</v>
      </c>
      <c r="T2128" s="93">
        <v>32598</v>
      </c>
      <c r="U2128" s="95" t="s">
        <v>31</v>
      </c>
      <c r="V2128" s="95" t="s">
        <v>3416</v>
      </c>
    </row>
    <row r="2129" spans="1:22" ht="15.75" x14ac:dyDescent="0.3">
      <c r="A2129" s="95" t="s">
        <v>370</v>
      </c>
      <c r="B2129" s="95" t="s">
        <v>2032</v>
      </c>
      <c r="C2129" s="95" t="s">
        <v>1904</v>
      </c>
      <c r="D2129" s="95" t="s">
        <v>1905</v>
      </c>
      <c r="E2129" s="95" t="s">
        <v>2038</v>
      </c>
      <c r="F2129" s="95" t="s">
        <v>2062</v>
      </c>
      <c r="G2129" s="95" t="s">
        <v>31</v>
      </c>
      <c r="H2129" s="95" t="s">
        <v>31</v>
      </c>
      <c r="I2129" s="95" t="s">
        <v>31</v>
      </c>
      <c r="J2129" s="95" t="s">
        <v>1884</v>
      </c>
      <c r="K2129" s="95" t="s">
        <v>1885</v>
      </c>
      <c r="L2129" s="96">
        <v>11099</v>
      </c>
      <c r="M2129" s="95" t="s">
        <v>1886</v>
      </c>
      <c r="N2129" s="95" t="s">
        <v>31</v>
      </c>
      <c r="O2129" s="95" t="s">
        <v>31</v>
      </c>
      <c r="P2129" s="95" t="s">
        <v>2911</v>
      </c>
      <c r="Q2129" s="95" t="s">
        <v>2912</v>
      </c>
      <c r="R2129" s="95" t="s">
        <v>3417</v>
      </c>
      <c r="S2129" s="93">
        <v>33328</v>
      </c>
      <c r="T2129" s="93">
        <v>33328</v>
      </c>
      <c r="U2129" s="95" t="s">
        <v>31</v>
      </c>
      <c r="V2129" s="95" t="s">
        <v>3418</v>
      </c>
    </row>
    <row r="2130" spans="1:22" ht="15.75" x14ac:dyDescent="0.3">
      <c r="A2130" s="95" t="s">
        <v>370</v>
      </c>
      <c r="B2130" s="95" t="s">
        <v>2032</v>
      </c>
      <c r="C2130" s="95" t="s">
        <v>1904</v>
      </c>
      <c r="D2130" s="95" t="s">
        <v>1905</v>
      </c>
      <c r="E2130" s="95" t="s">
        <v>2038</v>
      </c>
      <c r="F2130" s="95" t="s">
        <v>2062</v>
      </c>
      <c r="G2130" s="95" t="s">
        <v>31</v>
      </c>
      <c r="H2130" s="95" t="s">
        <v>31</v>
      </c>
      <c r="I2130" s="95" t="s">
        <v>31</v>
      </c>
      <c r="J2130" s="95" t="s">
        <v>1884</v>
      </c>
      <c r="K2130" s="95" t="s">
        <v>1885</v>
      </c>
      <c r="L2130" s="96">
        <v>139317</v>
      </c>
      <c r="M2130" s="95" t="s">
        <v>1886</v>
      </c>
      <c r="N2130" s="95" t="s">
        <v>31</v>
      </c>
      <c r="O2130" s="95" t="s">
        <v>31</v>
      </c>
      <c r="P2130" s="95" t="s">
        <v>2911</v>
      </c>
      <c r="Q2130" s="95" t="s">
        <v>2912</v>
      </c>
      <c r="R2130" s="95" t="s">
        <v>3419</v>
      </c>
      <c r="S2130" s="93">
        <v>34424</v>
      </c>
      <c r="T2130" s="93">
        <v>34424</v>
      </c>
      <c r="U2130" s="95" t="s">
        <v>31</v>
      </c>
      <c r="V2130" s="95" t="s">
        <v>3420</v>
      </c>
    </row>
    <row r="2131" spans="1:22" ht="15.75" x14ac:dyDescent="0.3">
      <c r="A2131" s="95" t="s">
        <v>370</v>
      </c>
      <c r="B2131" s="95" t="s">
        <v>2032</v>
      </c>
      <c r="C2131" s="95" t="s">
        <v>1904</v>
      </c>
      <c r="D2131" s="95" t="s">
        <v>1905</v>
      </c>
      <c r="E2131" s="95" t="s">
        <v>2038</v>
      </c>
      <c r="F2131" s="95" t="s">
        <v>2062</v>
      </c>
      <c r="G2131" s="95" t="s">
        <v>31</v>
      </c>
      <c r="H2131" s="95" t="s">
        <v>31</v>
      </c>
      <c r="I2131" s="95" t="s">
        <v>31</v>
      </c>
      <c r="J2131" s="95" t="s">
        <v>1884</v>
      </c>
      <c r="K2131" s="95" t="s">
        <v>1885</v>
      </c>
      <c r="L2131" s="96">
        <v>33396</v>
      </c>
      <c r="M2131" s="95" t="s">
        <v>1886</v>
      </c>
      <c r="N2131" s="95" t="s">
        <v>31</v>
      </c>
      <c r="O2131" s="95" t="s">
        <v>31</v>
      </c>
      <c r="P2131" s="95" t="s">
        <v>2911</v>
      </c>
      <c r="Q2131" s="95" t="s">
        <v>2912</v>
      </c>
      <c r="R2131" s="95" t="s">
        <v>3421</v>
      </c>
      <c r="S2131" s="93">
        <v>34789</v>
      </c>
      <c r="T2131" s="93">
        <v>34789</v>
      </c>
      <c r="U2131" s="95" t="s">
        <v>31</v>
      </c>
      <c r="V2131" s="95" t="s">
        <v>3085</v>
      </c>
    </row>
    <row r="2132" spans="1:22" ht="15.75" x14ac:dyDescent="0.3">
      <c r="A2132" s="95" t="s">
        <v>370</v>
      </c>
      <c r="B2132" s="95" t="s">
        <v>2032</v>
      </c>
      <c r="C2132" s="95" t="s">
        <v>1904</v>
      </c>
      <c r="D2132" s="95" t="s">
        <v>1905</v>
      </c>
      <c r="E2132" s="95" t="s">
        <v>2038</v>
      </c>
      <c r="F2132" s="95" t="s">
        <v>2062</v>
      </c>
      <c r="G2132" s="95" t="s">
        <v>31</v>
      </c>
      <c r="H2132" s="95" t="s">
        <v>31</v>
      </c>
      <c r="I2132" s="95" t="s">
        <v>31</v>
      </c>
      <c r="J2132" s="95" t="s">
        <v>1884</v>
      </c>
      <c r="K2132" s="95" t="s">
        <v>1885</v>
      </c>
      <c r="L2132" s="96">
        <v>1888</v>
      </c>
      <c r="M2132" s="95" t="s">
        <v>1886</v>
      </c>
      <c r="N2132" s="95" t="s">
        <v>31</v>
      </c>
      <c r="O2132" s="95" t="s">
        <v>31</v>
      </c>
      <c r="P2132" s="95" t="s">
        <v>2911</v>
      </c>
      <c r="Q2132" s="95" t="s">
        <v>2912</v>
      </c>
      <c r="R2132" s="95" t="s">
        <v>3422</v>
      </c>
      <c r="S2132" s="93">
        <v>35520</v>
      </c>
      <c r="T2132" s="93">
        <v>35520</v>
      </c>
      <c r="U2132" s="95" t="s">
        <v>31</v>
      </c>
      <c r="V2132" s="95" t="s">
        <v>3423</v>
      </c>
    </row>
    <row r="2133" spans="1:22" ht="15.75" x14ac:dyDescent="0.3">
      <c r="A2133" s="95" t="s">
        <v>370</v>
      </c>
      <c r="B2133" s="95" t="s">
        <v>2032</v>
      </c>
      <c r="C2133" s="95" t="s">
        <v>1904</v>
      </c>
      <c r="D2133" s="95" t="s">
        <v>1905</v>
      </c>
      <c r="E2133" s="95" t="s">
        <v>2038</v>
      </c>
      <c r="F2133" s="95" t="s">
        <v>2062</v>
      </c>
      <c r="G2133" s="95" t="s">
        <v>31</v>
      </c>
      <c r="H2133" s="95" t="s">
        <v>31</v>
      </c>
      <c r="I2133" s="95" t="s">
        <v>31</v>
      </c>
      <c r="J2133" s="95" t="s">
        <v>1884</v>
      </c>
      <c r="K2133" s="95" t="s">
        <v>1885</v>
      </c>
      <c r="L2133" s="96">
        <v>5239.75</v>
      </c>
      <c r="M2133" s="95" t="s">
        <v>1886</v>
      </c>
      <c r="N2133" s="95" t="s">
        <v>31</v>
      </c>
      <c r="O2133" s="95" t="s">
        <v>31</v>
      </c>
      <c r="P2133" s="95" t="s">
        <v>2472</v>
      </c>
      <c r="Q2133" s="95" t="s">
        <v>31</v>
      </c>
      <c r="R2133" s="95" t="s">
        <v>3424</v>
      </c>
      <c r="S2133" s="93">
        <v>37802</v>
      </c>
      <c r="T2133" s="93">
        <v>37802</v>
      </c>
      <c r="U2133" s="95" t="s">
        <v>3425</v>
      </c>
      <c r="V2133" s="95" t="s">
        <v>31</v>
      </c>
    </row>
    <row r="2134" spans="1:22" ht="15.75" x14ac:dyDescent="0.3">
      <c r="A2134" s="95" t="s">
        <v>370</v>
      </c>
      <c r="B2134" s="95" t="s">
        <v>2032</v>
      </c>
      <c r="C2134" s="95" t="s">
        <v>1904</v>
      </c>
      <c r="D2134" s="95" t="s">
        <v>1905</v>
      </c>
      <c r="E2134" s="95" t="s">
        <v>2038</v>
      </c>
      <c r="F2134" s="95" t="s">
        <v>2062</v>
      </c>
      <c r="G2134" s="95" t="s">
        <v>31</v>
      </c>
      <c r="H2134" s="95" t="s">
        <v>31</v>
      </c>
      <c r="I2134" s="95" t="s">
        <v>31</v>
      </c>
      <c r="J2134" s="95" t="s">
        <v>1884</v>
      </c>
      <c r="K2134" s="95" t="s">
        <v>1885</v>
      </c>
      <c r="L2134" s="96">
        <v>13232.64</v>
      </c>
      <c r="M2134" s="95" t="s">
        <v>1886</v>
      </c>
      <c r="N2134" s="95" t="s">
        <v>3426</v>
      </c>
      <c r="O2134" s="95" t="s">
        <v>31</v>
      </c>
      <c r="P2134" s="95" t="s">
        <v>2064</v>
      </c>
      <c r="Q2134" s="95" t="s">
        <v>31</v>
      </c>
      <c r="R2134" s="95" t="s">
        <v>3427</v>
      </c>
      <c r="S2134" s="93">
        <v>42035</v>
      </c>
      <c r="T2134" s="93">
        <v>42035</v>
      </c>
      <c r="U2134" s="95" t="s">
        <v>3428</v>
      </c>
      <c r="V2134" s="95" t="s">
        <v>31</v>
      </c>
    </row>
    <row r="2135" spans="1:22" ht="15.75" x14ac:dyDescent="0.3">
      <c r="A2135" s="95" t="s">
        <v>370</v>
      </c>
      <c r="B2135" s="95" t="s">
        <v>2032</v>
      </c>
      <c r="C2135" s="95" t="s">
        <v>1904</v>
      </c>
      <c r="D2135" s="95" t="s">
        <v>1905</v>
      </c>
      <c r="E2135" s="95" t="s">
        <v>2038</v>
      </c>
      <c r="F2135" s="95" t="s">
        <v>2062</v>
      </c>
      <c r="G2135" s="95" t="s">
        <v>31</v>
      </c>
      <c r="H2135" s="95" t="s">
        <v>31</v>
      </c>
      <c r="I2135" s="95" t="s">
        <v>31</v>
      </c>
      <c r="J2135" s="95" t="s">
        <v>1884</v>
      </c>
      <c r="K2135" s="95" t="s">
        <v>1885</v>
      </c>
      <c r="L2135" s="96">
        <v>25.04</v>
      </c>
      <c r="M2135" s="95" t="s">
        <v>1886</v>
      </c>
      <c r="N2135" s="95" t="s">
        <v>3426</v>
      </c>
      <c r="O2135" s="95" t="s">
        <v>31</v>
      </c>
      <c r="P2135" s="95" t="s">
        <v>2064</v>
      </c>
      <c r="Q2135" s="95" t="s">
        <v>31</v>
      </c>
      <c r="R2135" s="95" t="s">
        <v>3427</v>
      </c>
      <c r="S2135" s="93">
        <v>42308</v>
      </c>
      <c r="T2135" s="93">
        <v>42308</v>
      </c>
      <c r="U2135" s="95" t="s">
        <v>3428</v>
      </c>
      <c r="V2135" s="95" t="s">
        <v>31</v>
      </c>
    </row>
    <row r="2136" spans="1:22" ht="15.75" x14ac:dyDescent="0.3">
      <c r="A2136" s="95" t="s">
        <v>370</v>
      </c>
      <c r="B2136" s="95" t="s">
        <v>2032</v>
      </c>
      <c r="C2136" s="95" t="s">
        <v>1904</v>
      </c>
      <c r="D2136" s="95" t="s">
        <v>1905</v>
      </c>
      <c r="E2136" s="95" t="s">
        <v>2038</v>
      </c>
      <c r="F2136" s="95" t="s">
        <v>2062</v>
      </c>
      <c r="G2136" s="95" t="s">
        <v>31</v>
      </c>
      <c r="H2136" s="95" t="s">
        <v>31</v>
      </c>
      <c r="I2136" s="95" t="s">
        <v>31</v>
      </c>
      <c r="J2136" s="95" t="s">
        <v>1884</v>
      </c>
      <c r="K2136" s="95" t="s">
        <v>1885</v>
      </c>
      <c r="L2136" s="96">
        <v>29721.99</v>
      </c>
      <c r="M2136" s="95" t="s">
        <v>1886</v>
      </c>
      <c r="N2136" s="95" t="s">
        <v>3429</v>
      </c>
      <c r="O2136" s="95" t="s">
        <v>31</v>
      </c>
      <c r="P2136" s="95" t="s">
        <v>2064</v>
      </c>
      <c r="Q2136" s="95" t="s">
        <v>31</v>
      </c>
      <c r="R2136" s="95" t="s">
        <v>3430</v>
      </c>
      <c r="S2136" s="93">
        <v>41152</v>
      </c>
      <c r="T2136" s="93">
        <v>41152</v>
      </c>
      <c r="U2136" s="95" t="s">
        <v>3146</v>
      </c>
      <c r="V2136" s="95" t="s">
        <v>31</v>
      </c>
    </row>
    <row r="2137" spans="1:22" ht="15.75" x14ac:dyDescent="0.3">
      <c r="A2137" s="95" t="s">
        <v>370</v>
      </c>
      <c r="B2137" s="95" t="s">
        <v>2032</v>
      </c>
      <c r="C2137" s="95" t="s">
        <v>1904</v>
      </c>
      <c r="D2137" s="95" t="s">
        <v>1905</v>
      </c>
      <c r="E2137" s="95" t="s">
        <v>2038</v>
      </c>
      <c r="F2137" s="95" t="s">
        <v>2062</v>
      </c>
      <c r="G2137" s="95" t="s">
        <v>31</v>
      </c>
      <c r="H2137" s="95" t="s">
        <v>31</v>
      </c>
      <c r="I2137" s="95" t="s">
        <v>31</v>
      </c>
      <c r="J2137" s="95" t="s">
        <v>1884</v>
      </c>
      <c r="K2137" s="95" t="s">
        <v>1885</v>
      </c>
      <c r="L2137" s="96">
        <v>-45.31</v>
      </c>
      <c r="M2137" s="95" t="s">
        <v>1886</v>
      </c>
      <c r="N2137" s="95" t="s">
        <v>3429</v>
      </c>
      <c r="O2137" s="95" t="s">
        <v>31</v>
      </c>
      <c r="P2137" s="95" t="s">
        <v>2064</v>
      </c>
      <c r="Q2137" s="95" t="s">
        <v>31</v>
      </c>
      <c r="R2137" s="95" t="s">
        <v>3430</v>
      </c>
      <c r="S2137" s="93">
        <v>41305</v>
      </c>
      <c r="T2137" s="93">
        <v>41305</v>
      </c>
      <c r="U2137" s="95" t="s">
        <v>3146</v>
      </c>
      <c r="V2137" s="95" t="s">
        <v>31</v>
      </c>
    </row>
    <row r="2138" spans="1:22" ht="15.75" x14ac:dyDescent="0.3">
      <c r="A2138" s="95" t="s">
        <v>370</v>
      </c>
      <c r="B2138" s="95" t="s">
        <v>2032</v>
      </c>
      <c r="C2138" s="95" t="s">
        <v>1904</v>
      </c>
      <c r="D2138" s="95" t="s">
        <v>1905</v>
      </c>
      <c r="E2138" s="95" t="s">
        <v>2038</v>
      </c>
      <c r="F2138" s="95" t="s">
        <v>2062</v>
      </c>
      <c r="G2138" s="95" t="s">
        <v>31</v>
      </c>
      <c r="H2138" s="95" t="s">
        <v>31</v>
      </c>
      <c r="I2138" s="95" t="s">
        <v>31</v>
      </c>
      <c r="J2138" s="95" t="s">
        <v>1884</v>
      </c>
      <c r="K2138" s="95" t="s">
        <v>1885</v>
      </c>
      <c r="L2138" s="96">
        <v>-1.02</v>
      </c>
      <c r="M2138" s="95" t="s">
        <v>1886</v>
      </c>
      <c r="N2138" s="95" t="s">
        <v>3429</v>
      </c>
      <c r="O2138" s="95" t="s">
        <v>31</v>
      </c>
      <c r="P2138" s="95" t="s">
        <v>2064</v>
      </c>
      <c r="Q2138" s="95" t="s">
        <v>31</v>
      </c>
      <c r="R2138" s="95" t="s">
        <v>3430</v>
      </c>
      <c r="S2138" s="93">
        <v>41333</v>
      </c>
      <c r="T2138" s="93">
        <v>41333</v>
      </c>
      <c r="U2138" s="95" t="s">
        <v>3146</v>
      </c>
      <c r="V2138" s="95" t="s">
        <v>31</v>
      </c>
    </row>
    <row r="2139" spans="1:22" ht="15.75" x14ac:dyDescent="0.3">
      <c r="A2139" s="95" t="s">
        <v>370</v>
      </c>
      <c r="B2139" s="95" t="s">
        <v>2032</v>
      </c>
      <c r="C2139" s="95" t="s">
        <v>1904</v>
      </c>
      <c r="D2139" s="95" t="s">
        <v>1905</v>
      </c>
      <c r="E2139" s="95" t="s">
        <v>2038</v>
      </c>
      <c r="F2139" s="95" t="s">
        <v>2062</v>
      </c>
      <c r="G2139" s="95" t="s">
        <v>31</v>
      </c>
      <c r="H2139" s="95" t="s">
        <v>31</v>
      </c>
      <c r="I2139" s="95" t="s">
        <v>31</v>
      </c>
      <c r="J2139" s="95" t="s">
        <v>1884</v>
      </c>
      <c r="K2139" s="95" t="s">
        <v>1885</v>
      </c>
      <c r="L2139" s="96">
        <v>29721.99</v>
      </c>
      <c r="M2139" s="95" t="s">
        <v>1886</v>
      </c>
      <c r="N2139" s="95" t="s">
        <v>3431</v>
      </c>
      <c r="O2139" s="95" t="s">
        <v>31</v>
      </c>
      <c r="P2139" s="95" t="s">
        <v>2064</v>
      </c>
      <c r="Q2139" s="95" t="s">
        <v>31</v>
      </c>
      <c r="R2139" s="95" t="s">
        <v>3432</v>
      </c>
      <c r="S2139" s="93">
        <v>41152</v>
      </c>
      <c r="T2139" s="93">
        <v>41152</v>
      </c>
      <c r="U2139" s="95" t="s">
        <v>3146</v>
      </c>
      <c r="V2139" s="95" t="s">
        <v>31</v>
      </c>
    </row>
    <row r="2140" spans="1:22" ht="15.75" x14ac:dyDescent="0.3">
      <c r="A2140" s="95" t="s">
        <v>370</v>
      </c>
      <c r="B2140" s="95" t="s">
        <v>2032</v>
      </c>
      <c r="C2140" s="95" t="s">
        <v>1904</v>
      </c>
      <c r="D2140" s="95" t="s">
        <v>1905</v>
      </c>
      <c r="E2140" s="95" t="s">
        <v>2038</v>
      </c>
      <c r="F2140" s="95" t="s">
        <v>2062</v>
      </c>
      <c r="G2140" s="95" t="s">
        <v>31</v>
      </c>
      <c r="H2140" s="95" t="s">
        <v>31</v>
      </c>
      <c r="I2140" s="95" t="s">
        <v>31</v>
      </c>
      <c r="J2140" s="95" t="s">
        <v>1884</v>
      </c>
      <c r="K2140" s="95" t="s">
        <v>1885</v>
      </c>
      <c r="L2140" s="96">
        <v>-45.31</v>
      </c>
      <c r="M2140" s="95" t="s">
        <v>1886</v>
      </c>
      <c r="N2140" s="95" t="s">
        <v>3431</v>
      </c>
      <c r="O2140" s="95" t="s">
        <v>31</v>
      </c>
      <c r="P2140" s="95" t="s">
        <v>2064</v>
      </c>
      <c r="Q2140" s="95" t="s">
        <v>31</v>
      </c>
      <c r="R2140" s="95" t="s">
        <v>3432</v>
      </c>
      <c r="S2140" s="93">
        <v>41305</v>
      </c>
      <c r="T2140" s="93">
        <v>41305</v>
      </c>
      <c r="U2140" s="95" t="s">
        <v>3146</v>
      </c>
      <c r="V2140" s="95" t="s">
        <v>31</v>
      </c>
    </row>
    <row r="2141" spans="1:22" ht="15.75" x14ac:dyDescent="0.3">
      <c r="A2141" s="95" t="s">
        <v>370</v>
      </c>
      <c r="B2141" s="95" t="s">
        <v>2032</v>
      </c>
      <c r="C2141" s="95" t="s">
        <v>1904</v>
      </c>
      <c r="D2141" s="95" t="s">
        <v>1905</v>
      </c>
      <c r="E2141" s="95" t="s">
        <v>2038</v>
      </c>
      <c r="F2141" s="95" t="s">
        <v>2062</v>
      </c>
      <c r="G2141" s="95" t="s">
        <v>31</v>
      </c>
      <c r="H2141" s="95" t="s">
        <v>31</v>
      </c>
      <c r="I2141" s="95" t="s">
        <v>31</v>
      </c>
      <c r="J2141" s="95" t="s">
        <v>1884</v>
      </c>
      <c r="K2141" s="95" t="s">
        <v>1885</v>
      </c>
      <c r="L2141" s="96">
        <v>-1.02</v>
      </c>
      <c r="M2141" s="95" t="s">
        <v>1886</v>
      </c>
      <c r="N2141" s="95" t="s">
        <v>3431</v>
      </c>
      <c r="O2141" s="95" t="s">
        <v>31</v>
      </c>
      <c r="P2141" s="95" t="s">
        <v>2064</v>
      </c>
      <c r="Q2141" s="95" t="s">
        <v>31</v>
      </c>
      <c r="R2141" s="95" t="s">
        <v>3432</v>
      </c>
      <c r="S2141" s="93">
        <v>41333</v>
      </c>
      <c r="T2141" s="93">
        <v>41333</v>
      </c>
      <c r="U2141" s="95" t="s">
        <v>3146</v>
      </c>
      <c r="V2141" s="95" t="s">
        <v>31</v>
      </c>
    </row>
    <row r="2142" spans="1:22" ht="15.75" x14ac:dyDescent="0.3">
      <c r="A2142" s="95" t="s">
        <v>370</v>
      </c>
      <c r="B2142" s="95" t="s">
        <v>2032</v>
      </c>
      <c r="C2142" s="95" t="s">
        <v>1904</v>
      </c>
      <c r="D2142" s="95" t="s">
        <v>1905</v>
      </c>
      <c r="E2142" s="95" t="s">
        <v>2038</v>
      </c>
      <c r="F2142" s="95" t="s">
        <v>2062</v>
      </c>
      <c r="G2142" s="95" t="s">
        <v>31</v>
      </c>
      <c r="H2142" s="95" t="s">
        <v>31</v>
      </c>
      <c r="I2142" s="95" t="s">
        <v>31</v>
      </c>
      <c r="J2142" s="95" t="s">
        <v>1884</v>
      </c>
      <c r="K2142" s="95" t="s">
        <v>1885</v>
      </c>
      <c r="L2142" s="96">
        <v>13234.19</v>
      </c>
      <c r="M2142" s="95" t="s">
        <v>1886</v>
      </c>
      <c r="N2142" s="95" t="s">
        <v>3433</v>
      </c>
      <c r="O2142" s="95" t="s">
        <v>31</v>
      </c>
      <c r="P2142" s="95" t="s">
        <v>2064</v>
      </c>
      <c r="Q2142" s="95" t="s">
        <v>31</v>
      </c>
      <c r="R2142" s="95" t="s">
        <v>3434</v>
      </c>
      <c r="S2142" s="93">
        <v>42035</v>
      </c>
      <c r="T2142" s="93">
        <v>42035</v>
      </c>
      <c r="U2142" s="95" t="s">
        <v>3428</v>
      </c>
      <c r="V2142" s="95" t="s">
        <v>31</v>
      </c>
    </row>
    <row r="2143" spans="1:22" ht="15.75" x14ac:dyDescent="0.3">
      <c r="A2143" s="95" t="s">
        <v>370</v>
      </c>
      <c r="B2143" s="95" t="s">
        <v>2032</v>
      </c>
      <c r="C2143" s="95" t="s">
        <v>1904</v>
      </c>
      <c r="D2143" s="95" t="s">
        <v>1905</v>
      </c>
      <c r="E2143" s="95" t="s">
        <v>2038</v>
      </c>
      <c r="F2143" s="95" t="s">
        <v>2062</v>
      </c>
      <c r="G2143" s="95" t="s">
        <v>31</v>
      </c>
      <c r="H2143" s="95" t="s">
        <v>31</v>
      </c>
      <c r="I2143" s="95" t="s">
        <v>31</v>
      </c>
      <c r="J2143" s="95" t="s">
        <v>1884</v>
      </c>
      <c r="K2143" s="95" t="s">
        <v>1885</v>
      </c>
      <c r="L2143" s="96">
        <v>25.05</v>
      </c>
      <c r="M2143" s="95" t="s">
        <v>1886</v>
      </c>
      <c r="N2143" s="95" t="s">
        <v>3433</v>
      </c>
      <c r="O2143" s="95" t="s">
        <v>31</v>
      </c>
      <c r="P2143" s="95" t="s">
        <v>2064</v>
      </c>
      <c r="Q2143" s="95" t="s">
        <v>31</v>
      </c>
      <c r="R2143" s="95" t="s">
        <v>3434</v>
      </c>
      <c r="S2143" s="93">
        <v>42308</v>
      </c>
      <c r="T2143" s="93">
        <v>42308</v>
      </c>
      <c r="U2143" s="95" t="s">
        <v>3428</v>
      </c>
      <c r="V2143" s="95" t="s">
        <v>31</v>
      </c>
    </row>
    <row r="2144" spans="1:22" ht="15.75" x14ac:dyDescent="0.3">
      <c r="A2144" s="95" t="s">
        <v>370</v>
      </c>
      <c r="B2144" s="95" t="s">
        <v>2032</v>
      </c>
      <c r="C2144" s="95" t="s">
        <v>1904</v>
      </c>
      <c r="D2144" s="95" t="s">
        <v>1905</v>
      </c>
      <c r="E2144" s="95" t="s">
        <v>2038</v>
      </c>
      <c r="F2144" s="95" t="s">
        <v>2062</v>
      </c>
      <c r="G2144" s="95" t="s">
        <v>31</v>
      </c>
      <c r="H2144" s="95" t="s">
        <v>31</v>
      </c>
      <c r="I2144" s="95" t="s">
        <v>31</v>
      </c>
      <c r="J2144" s="95" t="s">
        <v>1884</v>
      </c>
      <c r="K2144" s="95" t="s">
        <v>1885</v>
      </c>
      <c r="L2144" s="96">
        <v>13234.19</v>
      </c>
      <c r="M2144" s="95" t="s">
        <v>1886</v>
      </c>
      <c r="N2144" s="95" t="s">
        <v>3435</v>
      </c>
      <c r="O2144" s="95" t="s">
        <v>31</v>
      </c>
      <c r="P2144" s="95" t="s">
        <v>2064</v>
      </c>
      <c r="Q2144" s="95" t="s">
        <v>31</v>
      </c>
      <c r="R2144" s="95" t="s">
        <v>3436</v>
      </c>
      <c r="S2144" s="93">
        <v>42035</v>
      </c>
      <c r="T2144" s="93">
        <v>42035</v>
      </c>
      <c r="U2144" s="95" t="s">
        <v>3428</v>
      </c>
      <c r="V2144" s="95" t="s">
        <v>31</v>
      </c>
    </row>
    <row r="2145" spans="1:22" ht="15.75" x14ac:dyDescent="0.3">
      <c r="A2145" s="95" t="s">
        <v>370</v>
      </c>
      <c r="B2145" s="95" t="s">
        <v>2032</v>
      </c>
      <c r="C2145" s="95" t="s">
        <v>1904</v>
      </c>
      <c r="D2145" s="95" t="s">
        <v>1905</v>
      </c>
      <c r="E2145" s="95" t="s">
        <v>2038</v>
      </c>
      <c r="F2145" s="95" t="s">
        <v>2062</v>
      </c>
      <c r="G2145" s="95" t="s">
        <v>31</v>
      </c>
      <c r="H2145" s="95" t="s">
        <v>31</v>
      </c>
      <c r="I2145" s="95" t="s">
        <v>31</v>
      </c>
      <c r="J2145" s="95" t="s">
        <v>1884</v>
      </c>
      <c r="K2145" s="95" t="s">
        <v>1885</v>
      </c>
      <c r="L2145" s="96">
        <v>25.05</v>
      </c>
      <c r="M2145" s="95" t="s">
        <v>1886</v>
      </c>
      <c r="N2145" s="95" t="s">
        <v>3435</v>
      </c>
      <c r="O2145" s="95" t="s">
        <v>31</v>
      </c>
      <c r="P2145" s="95" t="s">
        <v>2064</v>
      </c>
      <c r="Q2145" s="95" t="s">
        <v>31</v>
      </c>
      <c r="R2145" s="95" t="s">
        <v>3436</v>
      </c>
      <c r="S2145" s="93">
        <v>42308</v>
      </c>
      <c r="T2145" s="93">
        <v>42308</v>
      </c>
      <c r="U2145" s="95" t="s">
        <v>3428</v>
      </c>
      <c r="V2145" s="95" t="s">
        <v>31</v>
      </c>
    </row>
    <row r="2146" spans="1:22" ht="15.75" x14ac:dyDescent="0.3">
      <c r="A2146" s="95" t="s">
        <v>370</v>
      </c>
      <c r="B2146" s="95" t="s">
        <v>2032</v>
      </c>
      <c r="C2146" s="95" t="s">
        <v>1904</v>
      </c>
      <c r="D2146" s="95" t="s">
        <v>1905</v>
      </c>
      <c r="E2146" s="95" t="s">
        <v>2038</v>
      </c>
      <c r="F2146" s="95" t="s">
        <v>2062</v>
      </c>
      <c r="G2146" s="95" t="s">
        <v>31</v>
      </c>
      <c r="H2146" s="95" t="s">
        <v>31</v>
      </c>
      <c r="I2146" s="95" t="s">
        <v>31</v>
      </c>
      <c r="J2146" s="95" t="s">
        <v>1884</v>
      </c>
      <c r="K2146" s="95" t="s">
        <v>1885</v>
      </c>
      <c r="L2146" s="96">
        <v>29721.99</v>
      </c>
      <c r="M2146" s="95" t="s">
        <v>1886</v>
      </c>
      <c r="N2146" s="95" t="s">
        <v>3437</v>
      </c>
      <c r="O2146" s="95" t="s">
        <v>31</v>
      </c>
      <c r="P2146" s="95" t="s">
        <v>2064</v>
      </c>
      <c r="Q2146" s="95" t="s">
        <v>31</v>
      </c>
      <c r="R2146" s="95" t="s">
        <v>3438</v>
      </c>
      <c r="S2146" s="93">
        <v>41152</v>
      </c>
      <c r="T2146" s="93">
        <v>41152</v>
      </c>
      <c r="U2146" s="95" t="s">
        <v>3146</v>
      </c>
      <c r="V2146" s="95" t="s">
        <v>31</v>
      </c>
    </row>
    <row r="2147" spans="1:22" ht="15.75" x14ac:dyDescent="0.3">
      <c r="A2147" s="95" t="s">
        <v>370</v>
      </c>
      <c r="B2147" s="95" t="s">
        <v>2032</v>
      </c>
      <c r="C2147" s="95" t="s">
        <v>1904</v>
      </c>
      <c r="D2147" s="95" t="s">
        <v>1905</v>
      </c>
      <c r="E2147" s="95" t="s">
        <v>2038</v>
      </c>
      <c r="F2147" s="95" t="s">
        <v>2062</v>
      </c>
      <c r="G2147" s="95" t="s">
        <v>31</v>
      </c>
      <c r="H2147" s="95" t="s">
        <v>31</v>
      </c>
      <c r="I2147" s="95" t="s">
        <v>31</v>
      </c>
      <c r="J2147" s="95" t="s">
        <v>1884</v>
      </c>
      <c r="K2147" s="95" t="s">
        <v>1885</v>
      </c>
      <c r="L2147" s="96">
        <v>-45.31</v>
      </c>
      <c r="M2147" s="95" t="s">
        <v>1886</v>
      </c>
      <c r="N2147" s="95" t="s">
        <v>3437</v>
      </c>
      <c r="O2147" s="95" t="s">
        <v>31</v>
      </c>
      <c r="P2147" s="95" t="s">
        <v>2064</v>
      </c>
      <c r="Q2147" s="95" t="s">
        <v>31</v>
      </c>
      <c r="R2147" s="95" t="s">
        <v>3438</v>
      </c>
      <c r="S2147" s="93">
        <v>41305</v>
      </c>
      <c r="T2147" s="93">
        <v>41305</v>
      </c>
      <c r="U2147" s="95" t="s">
        <v>3146</v>
      </c>
      <c r="V2147" s="95" t="s">
        <v>31</v>
      </c>
    </row>
    <row r="2148" spans="1:22" ht="15.75" x14ac:dyDescent="0.3">
      <c r="A2148" s="95" t="s">
        <v>370</v>
      </c>
      <c r="B2148" s="95" t="s">
        <v>2032</v>
      </c>
      <c r="C2148" s="95" t="s">
        <v>1904</v>
      </c>
      <c r="D2148" s="95" t="s">
        <v>1905</v>
      </c>
      <c r="E2148" s="95" t="s">
        <v>2038</v>
      </c>
      <c r="F2148" s="95" t="s">
        <v>2062</v>
      </c>
      <c r="G2148" s="95" t="s">
        <v>31</v>
      </c>
      <c r="H2148" s="95" t="s">
        <v>31</v>
      </c>
      <c r="I2148" s="95" t="s">
        <v>31</v>
      </c>
      <c r="J2148" s="95" t="s">
        <v>1884</v>
      </c>
      <c r="K2148" s="95" t="s">
        <v>1885</v>
      </c>
      <c r="L2148" s="96">
        <v>-1.02</v>
      </c>
      <c r="M2148" s="95" t="s">
        <v>1886</v>
      </c>
      <c r="N2148" s="95" t="s">
        <v>3437</v>
      </c>
      <c r="O2148" s="95" t="s">
        <v>31</v>
      </c>
      <c r="P2148" s="95" t="s">
        <v>2064</v>
      </c>
      <c r="Q2148" s="95" t="s">
        <v>31</v>
      </c>
      <c r="R2148" s="95" t="s">
        <v>3438</v>
      </c>
      <c r="S2148" s="93">
        <v>41333</v>
      </c>
      <c r="T2148" s="93">
        <v>41333</v>
      </c>
      <c r="U2148" s="95" t="s">
        <v>3146</v>
      </c>
      <c r="V2148" s="95" t="s">
        <v>31</v>
      </c>
    </row>
    <row r="2149" spans="1:22" ht="15.75" x14ac:dyDescent="0.3">
      <c r="A2149" s="95" t="s">
        <v>370</v>
      </c>
      <c r="B2149" s="95" t="s">
        <v>2032</v>
      </c>
      <c r="C2149" s="95" t="s">
        <v>1904</v>
      </c>
      <c r="D2149" s="95" t="s">
        <v>1905</v>
      </c>
      <c r="E2149" s="95" t="s">
        <v>2038</v>
      </c>
      <c r="F2149" s="95" t="s">
        <v>2062</v>
      </c>
      <c r="G2149" s="95" t="s">
        <v>31</v>
      </c>
      <c r="H2149" s="95" t="s">
        <v>31</v>
      </c>
      <c r="I2149" s="95" t="s">
        <v>31</v>
      </c>
      <c r="J2149" s="95" t="s">
        <v>1884</v>
      </c>
      <c r="K2149" s="95" t="s">
        <v>1885</v>
      </c>
      <c r="L2149" s="96">
        <v>9586.99</v>
      </c>
      <c r="M2149" s="95" t="s">
        <v>1886</v>
      </c>
      <c r="N2149" s="95" t="s">
        <v>3439</v>
      </c>
      <c r="O2149" s="95" t="s">
        <v>31</v>
      </c>
      <c r="P2149" s="95" t="s">
        <v>2064</v>
      </c>
      <c r="Q2149" s="95" t="s">
        <v>31</v>
      </c>
      <c r="R2149" s="95" t="s">
        <v>3440</v>
      </c>
      <c r="S2149" s="93">
        <v>41882</v>
      </c>
      <c r="T2149" s="93">
        <v>41882</v>
      </c>
      <c r="U2149" s="95" t="s">
        <v>2715</v>
      </c>
      <c r="V2149" s="95" t="s">
        <v>31</v>
      </c>
    </row>
    <row r="2150" spans="1:22" ht="15.75" x14ac:dyDescent="0.3">
      <c r="A2150" s="95" t="s">
        <v>370</v>
      </c>
      <c r="B2150" s="95" t="s">
        <v>2032</v>
      </c>
      <c r="C2150" s="95" t="s">
        <v>1904</v>
      </c>
      <c r="D2150" s="95" t="s">
        <v>1905</v>
      </c>
      <c r="E2150" s="95" t="s">
        <v>2038</v>
      </c>
      <c r="F2150" s="95" t="s">
        <v>2062</v>
      </c>
      <c r="G2150" s="95" t="s">
        <v>31</v>
      </c>
      <c r="H2150" s="95" t="s">
        <v>31</v>
      </c>
      <c r="I2150" s="95" t="s">
        <v>31</v>
      </c>
      <c r="J2150" s="95" t="s">
        <v>1884</v>
      </c>
      <c r="K2150" s="95" t="s">
        <v>1885</v>
      </c>
      <c r="L2150" s="96">
        <v>9587.9</v>
      </c>
      <c r="M2150" s="95" t="s">
        <v>1886</v>
      </c>
      <c r="N2150" s="95" t="s">
        <v>3441</v>
      </c>
      <c r="O2150" s="95" t="s">
        <v>31</v>
      </c>
      <c r="P2150" s="95" t="s">
        <v>2064</v>
      </c>
      <c r="Q2150" s="95" t="s">
        <v>31</v>
      </c>
      <c r="R2150" s="95" t="s">
        <v>3442</v>
      </c>
      <c r="S2150" s="93">
        <v>41882</v>
      </c>
      <c r="T2150" s="93">
        <v>41882</v>
      </c>
      <c r="U2150" s="95" t="s">
        <v>2715</v>
      </c>
      <c r="V2150" s="95" t="s">
        <v>31</v>
      </c>
    </row>
    <row r="2151" spans="1:22" ht="15.75" x14ac:dyDescent="0.3">
      <c r="A2151" s="95" t="s">
        <v>370</v>
      </c>
      <c r="B2151" s="95" t="s">
        <v>2032</v>
      </c>
      <c r="C2151" s="95" t="s">
        <v>1904</v>
      </c>
      <c r="D2151" s="95" t="s">
        <v>1905</v>
      </c>
      <c r="E2151" s="95" t="s">
        <v>2038</v>
      </c>
      <c r="F2151" s="95" t="s">
        <v>2062</v>
      </c>
      <c r="G2151" s="95" t="s">
        <v>31</v>
      </c>
      <c r="H2151" s="95" t="s">
        <v>31</v>
      </c>
      <c r="I2151" s="95" t="s">
        <v>31</v>
      </c>
      <c r="J2151" s="95" t="s">
        <v>1884</v>
      </c>
      <c r="K2151" s="95" t="s">
        <v>1885</v>
      </c>
      <c r="L2151" s="96">
        <v>9587.9</v>
      </c>
      <c r="M2151" s="95" t="s">
        <v>1886</v>
      </c>
      <c r="N2151" s="95" t="s">
        <v>3443</v>
      </c>
      <c r="O2151" s="95" t="s">
        <v>31</v>
      </c>
      <c r="P2151" s="95" t="s">
        <v>2064</v>
      </c>
      <c r="Q2151" s="95" t="s">
        <v>31</v>
      </c>
      <c r="R2151" s="95" t="s">
        <v>3444</v>
      </c>
      <c r="S2151" s="93">
        <v>41882</v>
      </c>
      <c r="T2151" s="93">
        <v>41882</v>
      </c>
      <c r="U2151" s="95" t="s">
        <v>2715</v>
      </c>
      <c r="V2151" s="95" t="s">
        <v>31</v>
      </c>
    </row>
    <row r="2152" spans="1:22" ht="15.75" x14ac:dyDescent="0.3">
      <c r="A2152" s="95" t="s">
        <v>370</v>
      </c>
      <c r="B2152" s="95" t="s">
        <v>2032</v>
      </c>
      <c r="C2152" s="95" t="s">
        <v>1904</v>
      </c>
      <c r="D2152" s="95" t="s">
        <v>1905</v>
      </c>
      <c r="E2152" s="95" t="s">
        <v>2038</v>
      </c>
      <c r="F2152" s="95" t="s">
        <v>2062</v>
      </c>
      <c r="G2152" s="95" t="s">
        <v>31</v>
      </c>
      <c r="H2152" s="95" t="s">
        <v>31</v>
      </c>
      <c r="I2152" s="95" t="s">
        <v>31</v>
      </c>
      <c r="J2152" s="95" t="s">
        <v>1884</v>
      </c>
      <c r="K2152" s="95" t="s">
        <v>1885</v>
      </c>
      <c r="L2152" s="96">
        <v>14078.76</v>
      </c>
      <c r="M2152" s="95" t="s">
        <v>1886</v>
      </c>
      <c r="N2152" s="95" t="s">
        <v>3445</v>
      </c>
      <c r="O2152" s="95" t="s">
        <v>31</v>
      </c>
      <c r="P2152" s="95" t="s">
        <v>2064</v>
      </c>
      <c r="Q2152" s="95" t="s">
        <v>31</v>
      </c>
      <c r="R2152" s="95" t="s">
        <v>3446</v>
      </c>
      <c r="S2152" s="93">
        <v>41882</v>
      </c>
      <c r="T2152" s="93">
        <v>41882</v>
      </c>
      <c r="U2152" s="95" t="s">
        <v>2715</v>
      </c>
      <c r="V2152" s="95" t="s">
        <v>31</v>
      </c>
    </row>
    <row r="2153" spans="1:22" ht="15.75" x14ac:dyDescent="0.3">
      <c r="A2153" s="95" t="s">
        <v>370</v>
      </c>
      <c r="B2153" s="95" t="s">
        <v>2032</v>
      </c>
      <c r="C2153" s="95" t="s">
        <v>1904</v>
      </c>
      <c r="D2153" s="95" t="s">
        <v>1905</v>
      </c>
      <c r="E2153" s="95" t="s">
        <v>2038</v>
      </c>
      <c r="F2153" s="95" t="s">
        <v>2062</v>
      </c>
      <c r="G2153" s="95" t="s">
        <v>31</v>
      </c>
      <c r="H2153" s="95" t="s">
        <v>31</v>
      </c>
      <c r="I2153" s="95" t="s">
        <v>31</v>
      </c>
      <c r="J2153" s="95" t="s">
        <v>1884</v>
      </c>
      <c r="K2153" s="95" t="s">
        <v>1885</v>
      </c>
      <c r="L2153" s="96">
        <v>14078.76</v>
      </c>
      <c r="M2153" s="95" t="s">
        <v>1886</v>
      </c>
      <c r="N2153" s="95" t="s">
        <v>3447</v>
      </c>
      <c r="O2153" s="95" t="s">
        <v>31</v>
      </c>
      <c r="P2153" s="95" t="s">
        <v>2064</v>
      </c>
      <c r="Q2153" s="95" t="s">
        <v>31</v>
      </c>
      <c r="R2153" s="95" t="s">
        <v>3448</v>
      </c>
      <c r="S2153" s="93">
        <v>41882</v>
      </c>
      <c r="T2153" s="93">
        <v>41882</v>
      </c>
      <c r="U2153" s="95" t="s">
        <v>2715</v>
      </c>
      <c r="V2153" s="95" t="s">
        <v>31</v>
      </c>
    </row>
    <row r="2154" spans="1:22" ht="15.75" x14ac:dyDescent="0.3">
      <c r="A2154" s="95" t="s">
        <v>370</v>
      </c>
      <c r="B2154" s="95" t="s">
        <v>2032</v>
      </c>
      <c r="C2154" s="95" t="s">
        <v>1904</v>
      </c>
      <c r="D2154" s="95" t="s">
        <v>1905</v>
      </c>
      <c r="E2154" s="95" t="s">
        <v>2038</v>
      </c>
      <c r="F2154" s="95" t="s">
        <v>2062</v>
      </c>
      <c r="G2154" s="95" t="s">
        <v>31</v>
      </c>
      <c r="H2154" s="95" t="s">
        <v>31</v>
      </c>
      <c r="I2154" s="95" t="s">
        <v>31</v>
      </c>
      <c r="J2154" s="95" t="s">
        <v>1884</v>
      </c>
      <c r="K2154" s="95" t="s">
        <v>1885</v>
      </c>
      <c r="L2154" s="96">
        <v>14078.76</v>
      </c>
      <c r="M2154" s="95" t="s">
        <v>1886</v>
      </c>
      <c r="N2154" s="95" t="s">
        <v>3449</v>
      </c>
      <c r="O2154" s="95" t="s">
        <v>31</v>
      </c>
      <c r="P2154" s="95" t="s">
        <v>2064</v>
      </c>
      <c r="Q2154" s="95" t="s">
        <v>31</v>
      </c>
      <c r="R2154" s="95" t="s">
        <v>3450</v>
      </c>
      <c r="S2154" s="93">
        <v>41882</v>
      </c>
      <c r="T2154" s="93">
        <v>41882</v>
      </c>
      <c r="U2154" s="95" t="s">
        <v>2715</v>
      </c>
      <c r="V2154" s="95" t="s">
        <v>31</v>
      </c>
    </row>
    <row r="2155" spans="1:22" ht="15.75" x14ac:dyDescent="0.3">
      <c r="A2155" s="95" t="s">
        <v>370</v>
      </c>
      <c r="B2155" s="95" t="s">
        <v>2032</v>
      </c>
      <c r="C2155" s="95" t="s">
        <v>1904</v>
      </c>
      <c r="D2155" s="95" t="s">
        <v>1905</v>
      </c>
      <c r="E2155" s="95" t="s">
        <v>2038</v>
      </c>
      <c r="F2155" s="95" t="s">
        <v>2062</v>
      </c>
      <c r="G2155" s="95" t="s">
        <v>31</v>
      </c>
      <c r="H2155" s="95" t="s">
        <v>31</v>
      </c>
      <c r="I2155" s="95" t="s">
        <v>31</v>
      </c>
      <c r="J2155" s="95" t="s">
        <v>1884</v>
      </c>
      <c r="K2155" s="95" t="s">
        <v>1885</v>
      </c>
      <c r="L2155" s="96">
        <v>1468.04</v>
      </c>
      <c r="M2155" s="95" t="s">
        <v>1886</v>
      </c>
      <c r="N2155" s="95" t="s">
        <v>3451</v>
      </c>
      <c r="O2155" s="95" t="s">
        <v>31</v>
      </c>
      <c r="P2155" s="95" t="s">
        <v>2064</v>
      </c>
      <c r="Q2155" s="95" t="s">
        <v>31</v>
      </c>
      <c r="R2155" s="95" t="s">
        <v>3452</v>
      </c>
      <c r="S2155" s="93">
        <v>42035</v>
      </c>
      <c r="T2155" s="93">
        <v>42035</v>
      </c>
      <c r="U2155" s="95" t="s">
        <v>3428</v>
      </c>
      <c r="V2155" s="95" t="s">
        <v>31</v>
      </c>
    </row>
    <row r="2156" spans="1:22" ht="15.75" x14ac:dyDescent="0.3">
      <c r="A2156" s="95" t="s">
        <v>370</v>
      </c>
      <c r="B2156" s="95" t="s">
        <v>2032</v>
      </c>
      <c r="C2156" s="95" t="s">
        <v>1904</v>
      </c>
      <c r="D2156" s="95" t="s">
        <v>1905</v>
      </c>
      <c r="E2156" s="95" t="s">
        <v>2038</v>
      </c>
      <c r="F2156" s="95" t="s">
        <v>2062</v>
      </c>
      <c r="G2156" s="95" t="s">
        <v>31</v>
      </c>
      <c r="H2156" s="95" t="s">
        <v>31</v>
      </c>
      <c r="I2156" s="95" t="s">
        <v>31</v>
      </c>
      <c r="J2156" s="95" t="s">
        <v>1884</v>
      </c>
      <c r="K2156" s="95" t="s">
        <v>1885</v>
      </c>
      <c r="L2156" s="96">
        <v>2.78</v>
      </c>
      <c r="M2156" s="95" t="s">
        <v>1886</v>
      </c>
      <c r="N2156" s="95" t="s">
        <v>3451</v>
      </c>
      <c r="O2156" s="95" t="s">
        <v>31</v>
      </c>
      <c r="P2156" s="95" t="s">
        <v>2064</v>
      </c>
      <c r="Q2156" s="95" t="s">
        <v>31</v>
      </c>
      <c r="R2156" s="95" t="s">
        <v>3452</v>
      </c>
      <c r="S2156" s="93">
        <v>42308</v>
      </c>
      <c r="T2156" s="93">
        <v>42308</v>
      </c>
      <c r="U2156" s="95" t="s">
        <v>3428</v>
      </c>
      <c r="V2156" s="95" t="s">
        <v>31</v>
      </c>
    </row>
    <row r="2157" spans="1:22" ht="15.75" x14ac:dyDescent="0.3">
      <c r="A2157" s="95" t="s">
        <v>370</v>
      </c>
      <c r="B2157" s="95" t="s">
        <v>2032</v>
      </c>
      <c r="C2157" s="95" t="s">
        <v>1904</v>
      </c>
      <c r="D2157" s="95" t="s">
        <v>1905</v>
      </c>
      <c r="E2157" s="95" t="s">
        <v>2038</v>
      </c>
      <c r="F2157" s="95" t="s">
        <v>2062</v>
      </c>
      <c r="G2157" s="95" t="s">
        <v>31</v>
      </c>
      <c r="H2157" s="95" t="s">
        <v>31</v>
      </c>
      <c r="I2157" s="95" t="s">
        <v>31</v>
      </c>
      <c r="J2157" s="95" t="s">
        <v>1884</v>
      </c>
      <c r="K2157" s="95" t="s">
        <v>1885</v>
      </c>
      <c r="L2157" s="96">
        <v>1468.04</v>
      </c>
      <c r="M2157" s="95" t="s">
        <v>1886</v>
      </c>
      <c r="N2157" s="95" t="s">
        <v>3453</v>
      </c>
      <c r="O2157" s="95" t="s">
        <v>31</v>
      </c>
      <c r="P2157" s="95" t="s">
        <v>2064</v>
      </c>
      <c r="Q2157" s="95" t="s">
        <v>31</v>
      </c>
      <c r="R2157" s="95" t="s">
        <v>3454</v>
      </c>
      <c r="S2157" s="93">
        <v>42035</v>
      </c>
      <c r="T2157" s="93">
        <v>42035</v>
      </c>
      <c r="U2157" s="95" t="s">
        <v>3428</v>
      </c>
      <c r="V2157" s="95" t="s">
        <v>31</v>
      </c>
    </row>
    <row r="2158" spans="1:22" ht="15.75" x14ac:dyDescent="0.3">
      <c r="A2158" s="95" t="s">
        <v>370</v>
      </c>
      <c r="B2158" s="95" t="s">
        <v>2032</v>
      </c>
      <c r="C2158" s="95" t="s">
        <v>1904</v>
      </c>
      <c r="D2158" s="95" t="s">
        <v>1905</v>
      </c>
      <c r="E2158" s="95" t="s">
        <v>2038</v>
      </c>
      <c r="F2158" s="95" t="s">
        <v>2062</v>
      </c>
      <c r="G2158" s="95" t="s">
        <v>31</v>
      </c>
      <c r="H2158" s="95" t="s">
        <v>31</v>
      </c>
      <c r="I2158" s="95" t="s">
        <v>31</v>
      </c>
      <c r="J2158" s="95" t="s">
        <v>1884</v>
      </c>
      <c r="K2158" s="95" t="s">
        <v>1885</v>
      </c>
      <c r="L2158" s="96">
        <v>2.78</v>
      </c>
      <c r="M2158" s="95" t="s">
        <v>1886</v>
      </c>
      <c r="N2158" s="95" t="s">
        <v>3453</v>
      </c>
      <c r="O2158" s="95" t="s">
        <v>31</v>
      </c>
      <c r="P2158" s="95" t="s">
        <v>2064</v>
      </c>
      <c r="Q2158" s="95" t="s">
        <v>31</v>
      </c>
      <c r="R2158" s="95" t="s">
        <v>3454</v>
      </c>
      <c r="S2158" s="93">
        <v>42308</v>
      </c>
      <c r="T2158" s="93">
        <v>42308</v>
      </c>
      <c r="U2158" s="95" t="s">
        <v>3428</v>
      </c>
      <c r="V2158" s="95" t="s">
        <v>31</v>
      </c>
    </row>
    <row r="2159" spans="1:22" ht="15.75" x14ac:dyDescent="0.3">
      <c r="A2159" s="95" t="s">
        <v>370</v>
      </c>
      <c r="B2159" s="95" t="s">
        <v>2032</v>
      </c>
      <c r="C2159" s="95" t="s">
        <v>1904</v>
      </c>
      <c r="D2159" s="95" t="s">
        <v>1905</v>
      </c>
      <c r="E2159" s="95" t="s">
        <v>2038</v>
      </c>
      <c r="F2159" s="95" t="s">
        <v>2062</v>
      </c>
      <c r="G2159" s="95" t="s">
        <v>31</v>
      </c>
      <c r="H2159" s="95" t="s">
        <v>31</v>
      </c>
      <c r="I2159" s="95" t="s">
        <v>31</v>
      </c>
      <c r="J2159" s="95" t="s">
        <v>1884</v>
      </c>
      <c r="K2159" s="95" t="s">
        <v>1885</v>
      </c>
      <c r="L2159" s="96">
        <v>1468.04</v>
      </c>
      <c r="M2159" s="95" t="s">
        <v>1886</v>
      </c>
      <c r="N2159" s="95" t="s">
        <v>3455</v>
      </c>
      <c r="O2159" s="95" t="s">
        <v>31</v>
      </c>
      <c r="P2159" s="95" t="s">
        <v>2064</v>
      </c>
      <c r="Q2159" s="95" t="s">
        <v>31</v>
      </c>
      <c r="R2159" s="95" t="s">
        <v>3456</v>
      </c>
      <c r="S2159" s="93">
        <v>42035</v>
      </c>
      <c r="T2159" s="93">
        <v>42035</v>
      </c>
      <c r="U2159" s="95" t="s">
        <v>3428</v>
      </c>
      <c r="V2159" s="95" t="s">
        <v>31</v>
      </c>
    </row>
    <row r="2160" spans="1:22" ht="15.75" x14ac:dyDescent="0.3">
      <c r="A2160" s="95" t="s">
        <v>370</v>
      </c>
      <c r="B2160" s="95" t="s">
        <v>2032</v>
      </c>
      <c r="C2160" s="95" t="s">
        <v>1904</v>
      </c>
      <c r="D2160" s="95" t="s">
        <v>1905</v>
      </c>
      <c r="E2160" s="95" t="s">
        <v>2038</v>
      </c>
      <c r="F2160" s="95" t="s">
        <v>2062</v>
      </c>
      <c r="G2160" s="95" t="s">
        <v>31</v>
      </c>
      <c r="H2160" s="95" t="s">
        <v>31</v>
      </c>
      <c r="I2160" s="95" t="s">
        <v>31</v>
      </c>
      <c r="J2160" s="95" t="s">
        <v>1884</v>
      </c>
      <c r="K2160" s="95" t="s">
        <v>1885</v>
      </c>
      <c r="L2160" s="96">
        <v>2.78</v>
      </c>
      <c r="M2160" s="95" t="s">
        <v>1886</v>
      </c>
      <c r="N2160" s="95" t="s">
        <v>3455</v>
      </c>
      <c r="O2160" s="95" t="s">
        <v>31</v>
      </c>
      <c r="P2160" s="95" t="s">
        <v>2064</v>
      </c>
      <c r="Q2160" s="95" t="s">
        <v>31</v>
      </c>
      <c r="R2160" s="95" t="s">
        <v>3456</v>
      </c>
      <c r="S2160" s="93">
        <v>42308</v>
      </c>
      <c r="T2160" s="93">
        <v>42308</v>
      </c>
      <c r="U2160" s="95" t="s">
        <v>3428</v>
      </c>
      <c r="V2160" s="95" t="s">
        <v>31</v>
      </c>
    </row>
    <row r="2161" spans="1:22" ht="15.75" x14ac:dyDescent="0.3">
      <c r="A2161" s="95" t="s">
        <v>370</v>
      </c>
      <c r="B2161" s="95" t="s">
        <v>2032</v>
      </c>
      <c r="C2161" s="95" t="s">
        <v>1904</v>
      </c>
      <c r="D2161" s="95" t="s">
        <v>1905</v>
      </c>
      <c r="E2161" s="95" t="s">
        <v>2038</v>
      </c>
      <c r="F2161" s="95" t="s">
        <v>2062</v>
      </c>
      <c r="G2161" s="95" t="s">
        <v>31</v>
      </c>
      <c r="H2161" s="95" t="s">
        <v>31</v>
      </c>
      <c r="I2161" s="95" t="s">
        <v>31</v>
      </c>
      <c r="J2161" s="95" t="s">
        <v>1884</v>
      </c>
      <c r="K2161" s="95" t="s">
        <v>1885</v>
      </c>
      <c r="L2161" s="96">
        <v>1468.04</v>
      </c>
      <c r="M2161" s="95" t="s">
        <v>1886</v>
      </c>
      <c r="N2161" s="95" t="s">
        <v>3457</v>
      </c>
      <c r="O2161" s="95" t="s">
        <v>31</v>
      </c>
      <c r="P2161" s="95" t="s">
        <v>2064</v>
      </c>
      <c r="Q2161" s="95" t="s">
        <v>31</v>
      </c>
      <c r="R2161" s="95" t="s">
        <v>3458</v>
      </c>
      <c r="S2161" s="93">
        <v>42035</v>
      </c>
      <c r="T2161" s="93">
        <v>42035</v>
      </c>
      <c r="U2161" s="95" t="s">
        <v>3428</v>
      </c>
      <c r="V2161" s="95" t="s">
        <v>31</v>
      </c>
    </row>
    <row r="2162" spans="1:22" ht="15.75" x14ac:dyDescent="0.3">
      <c r="A2162" s="95" t="s">
        <v>370</v>
      </c>
      <c r="B2162" s="95" t="s">
        <v>2032</v>
      </c>
      <c r="C2162" s="95" t="s">
        <v>1904</v>
      </c>
      <c r="D2162" s="95" t="s">
        <v>1905</v>
      </c>
      <c r="E2162" s="95" t="s">
        <v>2038</v>
      </c>
      <c r="F2162" s="95" t="s">
        <v>2062</v>
      </c>
      <c r="G2162" s="95" t="s">
        <v>31</v>
      </c>
      <c r="H2162" s="95" t="s">
        <v>31</v>
      </c>
      <c r="I2162" s="95" t="s">
        <v>31</v>
      </c>
      <c r="J2162" s="95" t="s">
        <v>1884</v>
      </c>
      <c r="K2162" s="95" t="s">
        <v>1885</v>
      </c>
      <c r="L2162" s="96">
        <v>2.78</v>
      </c>
      <c r="M2162" s="95" t="s">
        <v>1886</v>
      </c>
      <c r="N2162" s="95" t="s">
        <v>3457</v>
      </c>
      <c r="O2162" s="95" t="s">
        <v>31</v>
      </c>
      <c r="P2162" s="95" t="s">
        <v>2064</v>
      </c>
      <c r="Q2162" s="95" t="s">
        <v>31</v>
      </c>
      <c r="R2162" s="95" t="s">
        <v>3458</v>
      </c>
      <c r="S2162" s="93">
        <v>42308</v>
      </c>
      <c r="T2162" s="93">
        <v>42308</v>
      </c>
      <c r="U2162" s="95" t="s">
        <v>3428</v>
      </c>
      <c r="V2162" s="95" t="s">
        <v>31</v>
      </c>
    </row>
    <row r="2163" spans="1:22" ht="15.75" x14ac:dyDescent="0.3">
      <c r="A2163" s="95" t="s">
        <v>370</v>
      </c>
      <c r="B2163" s="95" t="s">
        <v>2032</v>
      </c>
      <c r="C2163" s="95" t="s">
        <v>1904</v>
      </c>
      <c r="D2163" s="95" t="s">
        <v>1905</v>
      </c>
      <c r="E2163" s="95" t="s">
        <v>2038</v>
      </c>
      <c r="F2163" s="95" t="s">
        <v>2062</v>
      </c>
      <c r="G2163" s="95" t="s">
        <v>31</v>
      </c>
      <c r="H2163" s="95" t="s">
        <v>31</v>
      </c>
      <c r="I2163" s="95" t="s">
        <v>31</v>
      </c>
      <c r="J2163" s="95" t="s">
        <v>1884</v>
      </c>
      <c r="K2163" s="95" t="s">
        <v>1885</v>
      </c>
      <c r="L2163" s="96">
        <v>1468.04</v>
      </c>
      <c r="M2163" s="95" t="s">
        <v>1886</v>
      </c>
      <c r="N2163" s="95" t="s">
        <v>3459</v>
      </c>
      <c r="O2163" s="95" t="s">
        <v>31</v>
      </c>
      <c r="P2163" s="95" t="s">
        <v>2064</v>
      </c>
      <c r="Q2163" s="95" t="s">
        <v>31</v>
      </c>
      <c r="R2163" s="95" t="s">
        <v>3460</v>
      </c>
      <c r="S2163" s="93">
        <v>42035</v>
      </c>
      <c r="T2163" s="93">
        <v>42035</v>
      </c>
      <c r="U2163" s="95" t="s">
        <v>3428</v>
      </c>
      <c r="V2163" s="95" t="s">
        <v>31</v>
      </c>
    </row>
    <row r="2164" spans="1:22" ht="15.75" x14ac:dyDescent="0.3">
      <c r="A2164" s="95" t="s">
        <v>370</v>
      </c>
      <c r="B2164" s="95" t="s">
        <v>2032</v>
      </c>
      <c r="C2164" s="95" t="s">
        <v>1904</v>
      </c>
      <c r="D2164" s="95" t="s">
        <v>1905</v>
      </c>
      <c r="E2164" s="95" t="s">
        <v>2038</v>
      </c>
      <c r="F2164" s="95" t="s">
        <v>2062</v>
      </c>
      <c r="G2164" s="95" t="s">
        <v>31</v>
      </c>
      <c r="H2164" s="95" t="s">
        <v>31</v>
      </c>
      <c r="I2164" s="95" t="s">
        <v>31</v>
      </c>
      <c r="J2164" s="95" t="s">
        <v>1884</v>
      </c>
      <c r="K2164" s="95" t="s">
        <v>1885</v>
      </c>
      <c r="L2164" s="96">
        <v>2.78</v>
      </c>
      <c r="M2164" s="95" t="s">
        <v>1886</v>
      </c>
      <c r="N2164" s="95" t="s">
        <v>3459</v>
      </c>
      <c r="O2164" s="95" t="s">
        <v>31</v>
      </c>
      <c r="P2164" s="95" t="s">
        <v>2064</v>
      </c>
      <c r="Q2164" s="95" t="s">
        <v>31</v>
      </c>
      <c r="R2164" s="95" t="s">
        <v>3460</v>
      </c>
      <c r="S2164" s="93">
        <v>42308</v>
      </c>
      <c r="T2164" s="93">
        <v>42308</v>
      </c>
      <c r="U2164" s="95" t="s">
        <v>3428</v>
      </c>
      <c r="V2164" s="95" t="s">
        <v>31</v>
      </c>
    </row>
    <row r="2165" spans="1:22" ht="15.75" x14ac:dyDescent="0.3">
      <c r="A2165" s="95" t="s">
        <v>370</v>
      </c>
      <c r="B2165" s="95" t="s">
        <v>2032</v>
      </c>
      <c r="C2165" s="95" t="s">
        <v>1904</v>
      </c>
      <c r="D2165" s="95" t="s">
        <v>1905</v>
      </c>
      <c r="E2165" s="95" t="s">
        <v>2038</v>
      </c>
      <c r="F2165" s="95" t="s">
        <v>2062</v>
      </c>
      <c r="G2165" s="95" t="s">
        <v>31</v>
      </c>
      <c r="H2165" s="95" t="s">
        <v>31</v>
      </c>
      <c r="I2165" s="95" t="s">
        <v>31</v>
      </c>
      <c r="J2165" s="95" t="s">
        <v>1884</v>
      </c>
      <c r="K2165" s="95" t="s">
        <v>1885</v>
      </c>
      <c r="L2165" s="96">
        <v>1468.04</v>
      </c>
      <c r="M2165" s="95" t="s">
        <v>1886</v>
      </c>
      <c r="N2165" s="95" t="s">
        <v>3461</v>
      </c>
      <c r="O2165" s="95" t="s">
        <v>31</v>
      </c>
      <c r="P2165" s="95" t="s">
        <v>2064</v>
      </c>
      <c r="Q2165" s="95" t="s">
        <v>31</v>
      </c>
      <c r="R2165" s="95" t="s">
        <v>3462</v>
      </c>
      <c r="S2165" s="93">
        <v>42035</v>
      </c>
      <c r="T2165" s="93">
        <v>42035</v>
      </c>
      <c r="U2165" s="95" t="s">
        <v>3428</v>
      </c>
      <c r="V2165" s="95" t="s">
        <v>31</v>
      </c>
    </row>
    <row r="2166" spans="1:22" ht="15.75" x14ac:dyDescent="0.3">
      <c r="A2166" s="95" t="s">
        <v>370</v>
      </c>
      <c r="B2166" s="95" t="s">
        <v>2032</v>
      </c>
      <c r="C2166" s="95" t="s">
        <v>1904</v>
      </c>
      <c r="D2166" s="95" t="s">
        <v>1905</v>
      </c>
      <c r="E2166" s="95" t="s">
        <v>2038</v>
      </c>
      <c r="F2166" s="95" t="s">
        <v>2062</v>
      </c>
      <c r="G2166" s="95" t="s">
        <v>31</v>
      </c>
      <c r="H2166" s="95" t="s">
        <v>31</v>
      </c>
      <c r="I2166" s="95" t="s">
        <v>31</v>
      </c>
      <c r="J2166" s="95" t="s">
        <v>1884</v>
      </c>
      <c r="K2166" s="95" t="s">
        <v>1885</v>
      </c>
      <c r="L2166" s="96">
        <v>2.78</v>
      </c>
      <c r="M2166" s="95" t="s">
        <v>1886</v>
      </c>
      <c r="N2166" s="95" t="s">
        <v>3461</v>
      </c>
      <c r="O2166" s="95" t="s">
        <v>31</v>
      </c>
      <c r="P2166" s="95" t="s">
        <v>2064</v>
      </c>
      <c r="Q2166" s="95" t="s">
        <v>31</v>
      </c>
      <c r="R2166" s="95" t="s">
        <v>3462</v>
      </c>
      <c r="S2166" s="93">
        <v>42308</v>
      </c>
      <c r="T2166" s="93">
        <v>42308</v>
      </c>
      <c r="U2166" s="95" t="s">
        <v>3428</v>
      </c>
      <c r="V2166" s="95" t="s">
        <v>31</v>
      </c>
    </row>
    <row r="2167" spans="1:22" ht="15.75" x14ac:dyDescent="0.3">
      <c r="A2167" s="95" t="s">
        <v>370</v>
      </c>
      <c r="B2167" s="95" t="s">
        <v>2032</v>
      </c>
      <c r="C2167" s="95" t="s">
        <v>1904</v>
      </c>
      <c r="D2167" s="95" t="s">
        <v>1905</v>
      </c>
      <c r="E2167" s="95" t="s">
        <v>2038</v>
      </c>
      <c r="F2167" s="95" t="s">
        <v>2123</v>
      </c>
      <c r="G2167" s="95" t="s">
        <v>31</v>
      </c>
      <c r="H2167" s="95" t="s">
        <v>31</v>
      </c>
      <c r="I2167" s="95" t="s">
        <v>31</v>
      </c>
      <c r="J2167" s="95" t="s">
        <v>1884</v>
      </c>
      <c r="K2167" s="95" t="s">
        <v>1885</v>
      </c>
      <c r="L2167" s="96">
        <v>49886</v>
      </c>
      <c r="M2167" s="95" t="s">
        <v>1886</v>
      </c>
      <c r="N2167" s="95" t="s">
        <v>31</v>
      </c>
      <c r="O2167" s="95" t="s">
        <v>31</v>
      </c>
      <c r="P2167" s="95" t="s">
        <v>2973</v>
      </c>
      <c r="Q2167" s="95" t="s">
        <v>2965</v>
      </c>
      <c r="R2167" s="95" t="s">
        <v>3463</v>
      </c>
      <c r="S2167" s="93">
        <v>34789</v>
      </c>
      <c r="T2167" s="93">
        <v>34789</v>
      </c>
      <c r="U2167" s="95" t="s">
        <v>31</v>
      </c>
      <c r="V2167" s="95" t="s">
        <v>3085</v>
      </c>
    </row>
    <row r="2168" spans="1:22" ht="15.75" x14ac:dyDescent="0.3">
      <c r="A2168" s="95" t="s">
        <v>370</v>
      </c>
      <c r="B2168" s="95" t="s">
        <v>2032</v>
      </c>
      <c r="C2168" s="95" t="s">
        <v>1904</v>
      </c>
      <c r="D2168" s="95" t="s">
        <v>1905</v>
      </c>
      <c r="E2168" s="95" t="s">
        <v>2038</v>
      </c>
      <c r="F2168" s="95" t="s">
        <v>2123</v>
      </c>
      <c r="G2168" s="95" t="s">
        <v>31</v>
      </c>
      <c r="H2168" s="95" t="s">
        <v>31</v>
      </c>
      <c r="I2168" s="95" t="s">
        <v>31</v>
      </c>
      <c r="J2168" s="95" t="s">
        <v>1884</v>
      </c>
      <c r="K2168" s="95" t="s">
        <v>1885</v>
      </c>
      <c r="L2168" s="96">
        <v>49886</v>
      </c>
      <c r="M2168" s="95" t="s">
        <v>1886</v>
      </c>
      <c r="N2168" s="95" t="s">
        <v>31</v>
      </c>
      <c r="O2168" s="95" t="s">
        <v>31</v>
      </c>
      <c r="P2168" s="95" t="s">
        <v>2973</v>
      </c>
      <c r="Q2168" s="95" t="s">
        <v>2965</v>
      </c>
      <c r="R2168" s="95" t="s">
        <v>3464</v>
      </c>
      <c r="S2168" s="93">
        <v>34789</v>
      </c>
      <c r="T2168" s="93">
        <v>34789</v>
      </c>
      <c r="U2168" s="95" t="s">
        <v>31</v>
      </c>
      <c r="V2168" s="95" t="s">
        <v>3085</v>
      </c>
    </row>
    <row r="2169" spans="1:22" ht="15.75" x14ac:dyDescent="0.3">
      <c r="A2169" s="95" t="s">
        <v>370</v>
      </c>
      <c r="B2169" s="95" t="s">
        <v>2032</v>
      </c>
      <c r="C2169" s="95" t="s">
        <v>1879</v>
      </c>
      <c r="D2169" s="95" t="s">
        <v>1880</v>
      </c>
      <c r="E2169" s="95" t="s">
        <v>2038</v>
      </c>
      <c r="F2169" s="95" t="s">
        <v>2070</v>
      </c>
      <c r="G2169" s="95" t="s">
        <v>31</v>
      </c>
      <c r="H2169" s="95" t="s">
        <v>1883</v>
      </c>
      <c r="I2169" s="95" t="s">
        <v>1880</v>
      </c>
      <c r="J2169" s="95" t="s">
        <v>1884</v>
      </c>
      <c r="K2169" s="95" t="s">
        <v>1885</v>
      </c>
      <c r="L2169" s="97">
        <v>0.35</v>
      </c>
      <c r="M2169" s="95" t="s">
        <v>1886</v>
      </c>
      <c r="N2169" s="95" t="s">
        <v>2378</v>
      </c>
      <c r="O2169" s="95" t="s">
        <v>31</v>
      </c>
      <c r="P2169" s="95" t="s">
        <v>2072</v>
      </c>
      <c r="Q2169" s="95" t="s">
        <v>31</v>
      </c>
      <c r="R2169" s="95" t="s">
        <v>2379</v>
      </c>
      <c r="S2169" s="93">
        <v>42825</v>
      </c>
      <c r="T2169" s="93">
        <v>42825</v>
      </c>
      <c r="U2169" s="95" t="s">
        <v>2061</v>
      </c>
      <c r="V2169" s="95" t="s">
        <v>31</v>
      </c>
    </row>
    <row r="2170" spans="1:22" ht="15.75" x14ac:dyDescent="0.3">
      <c r="A2170" s="95" t="s">
        <v>370</v>
      </c>
      <c r="B2170" s="95" t="s">
        <v>2032</v>
      </c>
      <c r="C2170" s="95" t="s">
        <v>1879</v>
      </c>
      <c r="D2170" s="95" t="s">
        <v>1880</v>
      </c>
      <c r="E2170" s="95" t="s">
        <v>2038</v>
      </c>
      <c r="F2170" s="95" t="s">
        <v>2070</v>
      </c>
      <c r="G2170" s="95" t="s">
        <v>31</v>
      </c>
      <c r="H2170" s="95" t="s">
        <v>1883</v>
      </c>
      <c r="I2170" s="95" t="s">
        <v>1880</v>
      </c>
      <c r="J2170" s="95" t="s">
        <v>1884</v>
      </c>
      <c r="K2170" s="95" t="s">
        <v>1885</v>
      </c>
      <c r="L2170" s="97">
        <v>0.28000000000000003</v>
      </c>
      <c r="M2170" s="95" t="s">
        <v>1886</v>
      </c>
      <c r="N2170" s="95" t="s">
        <v>2394</v>
      </c>
      <c r="O2170" s="95" t="s">
        <v>31</v>
      </c>
      <c r="P2170" s="95" t="s">
        <v>2072</v>
      </c>
      <c r="Q2170" s="95" t="s">
        <v>31</v>
      </c>
      <c r="R2170" s="95" t="s">
        <v>2395</v>
      </c>
      <c r="S2170" s="93">
        <v>42735</v>
      </c>
      <c r="T2170" s="93">
        <v>42735</v>
      </c>
      <c r="U2170" s="95" t="s">
        <v>2061</v>
      </c>
      <c r="V2170" s="95" t="s">
        <v>31</v>
      </c>
    </row>
    <row r="2171" spans="1:22" ht="15.75" x14ac:dyDescent="0.3">
      <c r="A2171" s="95" t="s">
        <v>370</v>
      </c>
      <c r="B2171" s="95" t="s">
        <v>2032</v>
      </c>
      <c r="C2171" s="95" t="s">
        <v>1879</v>
      </c>
      <c r="D2171" s="95" t="s">
        <v>1880</v>
      </c>
      <c r="E2171" s="95" t="s">
        <v>2038</v>
      </c>
      <c r="F2171" s="95" t="s">
        <v>2070</v>
      </c>
      <c r="G2171" s="95" t="s">
        <v>31</v>
      </c>
      <c r="H2171" s="95" t="s">
        <v>1883</v>
      </c>
      <c r="I2171" s="95" t="s">
        <v>1880</v>
      </c>
      <c r="J2171" s="95" t="s">
        <v>1884</v>
      </c>
      <c r="K2171" s="95" t="s">
        <v>1885</v>
      </c>
      <c r="L2171" s="97">
        <v>0.27</v>
      </c>
      <c r="M2171" s="95" t="s">
        <v>1886</v>
      </c>
      <c r="N2171" s="95" t="s">
        <v>2366</v>
      </c>
      <c r="O2171" s="95" t="s">
        <v>31</v>
      </c>
      <c r="P2171" s="95" t="s">
        <v>2072</v>
      </c>
      <c r="Q2171" s="95" t="s">
        <v>31</v>
      </c>
      <c r="R2171" s="95" t="s">
        <v>2367</v>
      </c>
      <c r="S2171" s="93">
        <v>42825</v>
      </c>
      <c r="T2171" s="93">
        <v>42825</v>
      </c>
      <c r="U2171" s="95" t="s">
        <v>2061</v>
      </c>
      <c r="V2171" s="95" t="s">
        <v>31</v>
      </c>
    </row>
    <row r="2172" spans="1:22" ht="15.75" x14ac:dyDescent="0.3">
      <c r="A2172" s="95" t="s">
        <v>370</v>
      </c>
      <c r="B2172" s="95" t="s">
        <v>2032</v>
      </c>
      <c r="C2172" s="95" t="s">
        <v>1879</v>
      </c>
      <c r="D2172" s="95" t="s">
        <v>1880</v>
      </c>
      <c r="E2172" s="95" t="s">
        <v>2038</v>
      </c>
      <c r="F2172" s="95" t="s">
        <v>2070</v>
      </c>
      <c r="G2172" s="95" t="s">
        <v>31</v>
      </c>
      <c r="H2172" s="95" t="s">
        <v>1883</v>
      </c>
      <c r="I2172" s="95" t="s">
        <v>1880</v>
      </c>
      <c r="J2172" s="95" t="s">
        <v>1884</v>
      </c>
      <c r="K2172" s="95" t="s">
        <v>1885</v>
      </c>
      <c r="L2172" s="97">
        <v>0.2</v>
      </c>
      <c r="M2172" s="95" t="s">
        <v>1886</v>
      </c>
      <c r="N2172" s="95" t="s">
        <v>2394</v>
      </c>
      <c r="O2172" s="95" t="s">
        <v>31</v>
      </c>
      <c r="P2172" s="95" t="s">
        <v>2072</v>
      </c>
      <c r="Q2172" s="95" t="s">
        <v>31</v>
      </c>
      <c r="R2172" s="95" t="s">
        <v>2395</v>
      </c>
      <c r="S2172" s="93">
        <v>42825</v>
      </c>
      <c r="T2172" s="93">
        <v>42825</v>
      </c>
      <c r="U2172" s="95" t="s">
        <v>2061</v>
      </c>
      <c r="V2172" s="95" t="s">
        <v>31</v>
      </c>
    </row>
    <row r="2173" spans="1:22" ht="15.75" x14ac:dyDescent="0.3">
      <c r="A2173" s="95" t="s">
        <v>370</v>
      </c>
      <c r="B2173" s="95" t="s">
        <v>2032</v>
      </c>
      <c r="C2173" s="95" t="s">
        <v>1904</v>
      </c>
      <c r="D2173" s="95" t="s">
        <v>1905</v>
      </c>
      <c r="E2173" s="95" t="s">
        <v>2038</v>
      </c>
      <c r="F2173" s="95" t="s">
        <v>2101</v>
      </c>
      <c r="G2173" s="95" t="s">
        <v>31</v>
      </c>
      <c r="H2173" s="95" t="s">
        <v>31</v>
      </c>
      <c r="I2173" s="95" t="s">
        <v>31</v>
      </c>
      <c r="J2173" s="95" t="s">
        <v>1884</v>
      </c>
      <c r="K2173" s="95" t="s">
        <v>2017</v>
      </c>
      <c r="L2173" s="97">
        <v>-451.02</v>
      </c>
      <c r="M2173" s="95" t="s">
        <v>1886</v>
      </c>
      <c r="N2173" s="95" t="s">
        <v>31</v>
      </c>
      <c r="O2173" s="95" t="s">
        <v>31</v>
      </c>
      <c r="P2173" s="95" t="s">
        <v>3465</v>
      </c>
      <c r="Q2173" s="95" t="s">
        <v>3466</v>
      </c>
      <c r="R2173" s="95" t="s">
        <v>3467</v>
      </c>
      <c r="S2173" s="93">
        <v>43008</v>
      </c>
      <c r="T2173" s="93">
        <v>42979</v>
      </c>
      <c r="U2173" s="95" t="s">
        <v>31</v>
      </c>
      <c r="V2173" s="95" t="s">
        <v>3468</v>
      </c>
    </row>
    <row r="2174" spans="1:22" ht="15.75" x14ac:dyDescent="0.3">
      <c r="A2174" s="95" t="s">
        <v>370</v>
      </c>
      <c r="B2174" s="95" t="s">
        <v>2032</v>
      </c>
      <c r="C2174" s="95" t="s">
        <v>1904</v>
      </c>
      <c r="D2174" s="95" t="s">
        <v>1905</v>
      </c>
      <c r="E2174" s="95" t="s">
        <v>2038</v>
      </c>
      <c r="F2174" s="95" t="s">
        <v>2082</v>
      </c>
      <c r="G2174" s="95" t="s">
        <v>31</v>
      </c>
      <c r="H2174" s="95" t="s">
        <v>31</v>
      </c>
      <c r="I2174" s="95" t="s">
        <v>31</v>
      </c>
      <c r="J2174" s="95" t="s">
        <v>1884</v>
      </c>
      <c r="K2174" s="95" t="s">
        <v>1885</v>
      </c>
      <c r="L2174" s="97">
        <v>-578.62</v>
      </c>
      <c r="M2174" s="95" t="s">
        <v>1886</v>
      </c>
      <c r="N2174" s="95" t="s">
        <v>31</v>
      </c>
      <c r="O2174" s="95" t="s">
        <v>31</v>
      </c>
      <c r="P2174" s="95" t="s">
        <v>2083</v>
      </c>
      <c r="Q2174" s="95" t="s">
        <v>31</v>
      </c>
      <c r="R2174" s="95" t="s">
        <v>2204</v>
      </c>
      <c r="S2174" s="93">
        <v>43008</v>
      </c>
      <c r="T2174" s="93">
        <v>43008</v>
      </c>
      <c r="U2174" s="95" t="s">
        <v>2141</v>
      </c>
      <c r="V2174" s="95" t="s">
        <v>31</v>
      </c>
    </row>
    <row r="2175" spans="1:22" ht="15.75" x14ac:dyDescent="0.3">
      <c r="A2175" s="95" t="s">
        <v>370</v>
      </c>
      <c r="B2175" s="95" t="s">
        <v>2032</v>
      </c>
      <c r="C2175" s="95" t="s">
        <v>1904</v>
      </c>
      <c r="D2175" s="95" t="s">
        <v>1905</v>
      </c>
      <c r="E2175" s="95" t="s">
        <v>2038</v>
      </c>
      <c r="F2175" s="95" t="s">
        <v>2123</v>
      </c>
      <c r="G2175" s="95" t="s">
        <v>31</v>
      </c>
      <c r="H2175" s="95" t="s">
        <v>31</v>
      </c>
      <c r="I2175" s="95" t="s">
        <v>31</v>
      </c>
      <c r="J2175" s="95" t="s">
        <v>1884</v>
      </c>
      <c r="K2175" s="95" t="s">
        <v>1885</v>
      </c>
      <c r="L2175" s="96">
        <v>192.32</v>
      </c>
      <c r="M2175" s="95" t="s">
        <v>1886</v>
      </c>
      <c r="N2175" s="95" t="s">
        <v>3469</v>
      </c>
      <c r="O2175" s="95" t="s">
        <v>31</v>
      </c>
      <c r="P2175" s="95" t="s">
        <v>2125</v>
      </c>
      <c r="Q2175" s="95" t="s">
        <v>31</v>
      </c>
      <c r="R2175" s="95" t="s">
        <v>3470</v>
      </c>
      <c r="S2175" s="93">
        <v>42460</v>
      </c>
      <c r="T2175" s="93">
        <v>42460</v>
      </c>
      <c r="U2175" s="95" t="s">
        <v>3272</v>
      </c>
      <c r="V2175" s="95" t="s">
        <v>31</v>
      </c>
    </row>
    <row r="2176" spans="1:22" ht="15.75" x14ac:dyDescent="0.3">
      <c r="A2176" s="95" t="s">
        <v>370</v>
      </c>
      <c r="B2176" s="95" t="s">
        <v>2032</v>
      </c>
      <c r="C2176" s="95" t="s">
        <v>1904</v>
      </c>
      <c r="D2176" s="95" t="s">
        <v>1905</v>
      </c>
      <c r="E2176" s="95" t="s">
        <v>2038</v>
      </c>
      <c r="F2176" s="95" t="s">
        <v>2123</v>
      </c>
      <c r="G2176" s="95" t="s">
        <v>31</v>
      </c>
      <c r="H2176" s="95" t="s">
        <v>31</v>
      </c>
      <c r="I2176" s="95" t="s">
        <v>31</v>
      </c>
      <c r="J2176" s="95" t="s">
        <v>1884</v>
      </c>
      <c r="K2176" s="95" t="s">
        <v>1885</v>
      </c>
      <c r="L2176" s="96">
        <v>192.32</v>
      </c>
      <c r="M2176" s="95" t="s">
        <v>1886</v>
      </c>
      <c r="N2176" s="95" t="s">
        <v>3471</v>
      </c>
      <c r="O2176" s="95" t="s">
        <v>31</v>
      </c>
      <c r="P2176" s="95" t="s">
        <v>2125</v>
      </c>
      <c r="Q2176" s="95" t="s">
        <v>31</v>
      </c>
      <c r="R2176" s="95" t="s">
        <v>3472</v>
      </c>
      <c r="S2176" s="93">
        <v>42460</v>
      </c>
      <c r="T2176" s="93">
        <v>42460</v>
      </c>
      <c r="U2176" s="95" t="s">
        <v>3272</v>
      </c>
      <c r="V2176" s="95" t="s">
        <v>31</v>
      </c>
    </row>
    <row r="2177" spans="1:22" ht="15.75" x14ac:dyDescent="0.3">
      <c r="A2177" s="95" t="s">
        <v>370</v>
      </c>
      <c r="B2177" s="95" t="s">
        <v>2032</v>
      </c>
      <c r="C2177" s="95" t="s">
        <v>1904</v>
      </c>
      <c r="D2177" s="95" t="s">
        <v>1905</v>
      </c>
      <c r="E2177" s="95" t="s">
        <v>2038</v>
      </c>
      <c r="F2177" s="95" t="s">
        <v>2123</v>
      </c>
      <c r="G2177" s="95" t="s">
        <v>31</v>
      </c>
      <c r="H2177" s="95" t="s">
        <v>31</v>
      </c>
      <c r="I2177" s="95" t="s">
        <v>31</v>
      </c>
      <c r="J2177" s="95" t="s">
        <v>1884</v>
      </c>
      <c r="K2177" s="95" t="s">
        <v>1885</v>
      </c>
      <c r="L2177" s="96">
        <v>192.32</v>
      </c>
      <c r="M2177" s="95" t="s">
        <v>1886</v>
      </c>
      <c r="N2177" s="95" t="s">
        <v>3473</v>
      </c>
      <c r="O2177" s="95" t="s">
        <v>31</v>
      </c>
      <c r="P2177" s="95" t="s">
        <v>2125</v>
      </c>
      <c r="Q2177" s="95" t="s">
        <v>31</v>
      </c>
      <c r="R2177" s="95" t="s">
        <v>3474</v>
      </c>
      <c r="S2177" s="93">
        <v>42460</v>
      </c>
      <c r="T2177" s="93">
        <v>42460</v>
      </c>
      <c r="U2177" s="95" t="s">
        <v>3272</v>
      </c>
      <c r="V2177" s="95" t="s">
        <v>31</v>
      </c>
    </row>
    <row r="2178" spans="1:22" ht="15.75" x14ac:dyDescent="0.3">
      <c r="A2178" s="95" t="s">
        <v>370</v>
      </c>
      <c r="B2178" s="95" t="s">
        <v>2032</v>
      </c>
      <c r="C2178" s="95" t="s">
        <v>1904</v>
      </c>
      <c r="D2178" s="95" t="s">
        <v>1905</v>
      </c>
      <c r="E2178" s="95" t="s">
        <v>2038</v>
      </c>
      <c r="F2178" s="95" t="s">
        <v>2123</v>
      </c>
      <c r="G2178" s="95" t="s">
        <v>31</v>
      </c>
      <c r="H2178" s="95" t="s">
        <v>31</v>
      </c>
      <c r="I2178" s="95" t="s">
        <v>31</v>
      </c>
      <c r="J2178" s="95" t="s">
        <v>1884</v>
      </c>
      <c r="K2178" s="95" t="s">
        <v>1885</v>
      </c>
      <c r="L2178" s="96">
        <v>8319</v>
      </c>
      <c r="M2178" s="95" t="s">
        <v>1886</v>
      </c>
      <c r="N2178" s="95" t="s">
        <v>3475</v>
      </c>
      <c r="O2178" s="95" t="s">
        <v>3475</v>
      </c>
      <c r="P2178" s="95" t="s">
        <v>2927</v>
      </c>
      <c r="Q2178" s="95" t="s">
        <v>2928</v>
      </c>
      <c r="R2178" s="95" t="s">
        <v>3476</v>
      </c>
      <c r="S2178" s="93">
        <v>28580</v>
      </c>
      <c r="T2178" s="93">
        <v>28580</v>
      </c>
      <c r="U2178" s="95" t="s">
        <v>31</v>
      </c>
      <c r="V2178" s="95" t="s">
        <v>2708</v>
      </c>
    </row>
    <row r="2179" spans="1:22" ht="15.75" x14ac:dyDescent="0.3">
      <c r="A2179" s="95" t="s">
        <v>370</v>
      </c>
      <c r="B2179" s="95" t="s">
        <v>2032</v>
      </c>
      <c r="C2179" s="95" t="s">
        <v>1904</v>
      </c>
      <c r="D2179" s="95" t="s">
        <v>1905</v>
      </c>
      <c r="E2179" s="95" t="s">
        <v>2038</v>
      </c>
      <c r="F2179" s="95" t="s">
        <v>2123</v>
      </c>
      <c r="G2179" s="95" t="s">
        <v>31</v>
      </c>
      <c r="H2179" s="95" t="s">
        <v>31</v>
      </c>
      <c r="I2179" s="95" t="s">
        <v>31</v>
      </c>
      <c r="J2179" s="95" t="s">
        <v>1884</v>
      </c>
      <c r="K2179" s="95" t="s">
        <v>1885</v>
      </c>
      <c r="L2179" s="96">
        <v>16593</v>
      </c>
      <c r="M2179" s="95" t="s">
        <v>1886</v>
      </c>
      <c r="N2179" s="95" t="s">
        <v>3477</v>
      </c>
      <c r="O2179" s="95" t="s">
        <v>3477</v>
      </c>
      <c r="P2179" s="95" t="s">
        <v>2973</v>
      </c>
      <c r="Q2179" s="95" t="s">
        <v>2965</v>
      </c>
      <c r="R2179" s="95" t="s">
        <v>3478</v>
      </c>
      <c r="S2179" s="93">
        <v>32598</v>
      </c>
      <c r="T2179" s="93">
        <v>32598</v>
      </c>
      <c r="U2179" s="95" t="s">
        <v>31</v>
      </c>
      <c r="V2179" s="95" t="s">
        <v>2757</v>
      </c>
    </row>
    <row r="2180" spans="1:22" ht="15.75" x14ac:dyDescent="0.3">
      <c r="A2180" s="95" t="s">
        <v>370</v>
      </c>
      <c r="B2180" s="95" t="s">
        <v>2032</v>
      </c>
      <c r="C2180" s="95" t="s">
        <v>1904</v>
      </c>
      <c r="D2180" s="95" t="s">
        <v>1905</v>
      </c>
      <c r="E2180" s="95" t="s">
        <v>2038</v>
      </c>
      <c r="F2180" s="95" t="s">
        <v>2123</v>
      </c>
      <c r="G2180" s="95" t="s">
        <v>31</v>
      </c>
      <c r="H2180" s="95" t="s">
        <v>31</v>
      </c>
      <c r="I2180" s="95" t="s">
        <v>31</v>
      </c>
      <c r="J2180" s="95" t="s">
        <v>1884</v>
      </c>
      <c r="K2180" s="95" t="s">
        <v>1885</v>
      </c>
      <c r="L2180" s="96">
        <v>16593</v>
      </c>
      <c r="M2180" s="95" t="s">
        <v>1886</v>
      </c>
      <c r="N2180" s="95" t="s">
        <v>3479</v>
      </c>
      <c r="O2180" s="95" t="s">
        <v>3479</v>
      </c>
      <c r="P2180" s="95" t="s">
        <v>2973</v>
      </c>
      <c r="Q2180" s="95" t="s">
        <v>2965</v>
      </c>
      <c r="R2180" s="95" t="s">
        <v>3480</v>
      </c>
      <c r="S2180" s="93">
        <v>32598</v>
      </c>
      <c r="T2180" s="93">
        <v>32598</v>
      </c>
      <c r="U2180" s="95" t="s">
        <v>31</v>
      </c>
      <c r="V2180" s="95" t="s">
        <v>2757</v>
      </c>
    </row>
    <row r="2181" spans="1:22" ht="15.75" x14ac:dyDescent="0.3">
      <c r="A2181" s="95" t="s">
        <v>370</v>
      </c>
      <c r="B2181" s="95" t="s">
        <v>2032</v>
      </c>
      <c r="C2181" s="95" t="s">
        <v>1904</v>
      </c>
      <c r="D2181" s="95" t="s">
        <v>1905</v>
      </c>
      <c r="E2181" s="95" t="s">
        <v>2038</v>
      </c>
      <c r="F2181" s="95" t="s">
        <v>2123</v>
      </c>
      <c r="G2181" s="95" t="s">
        <v>31</v>
      </c>
      <c r="H2181" s="95" t="s">
        <v>31</v>
      </c>
      <c r="I2181" s="95" t="s">
        <v>31</v>
      </c>
      <c r="J2181" s="95" t="s">
        <v>1884</v>
      </c>
      <c r="K2181" s="95" t="s">
        <v>1885</v>
      </c>
      <c r="L2181" s="96">
        <v>13730</v>
      </c>
      <c r="M2181" s="95" t="s">
        <v>1886</v>
      </c>
      <c r="N2181" s="95" t="s">
        <v>3481</v>
      </c>
      <c r="O2181" s="95" t="s">
        <v>3481</v>
      </c>
      <c r="P2181" s="95" t="s">
        <v>2973</v>
      </c>
      <c r="Q2181" s="95" t="s">
        <v>2965</v>
      </c>
      <c r="R2181" s="95" t="s">
        <v>3482</v>
      </c>
      <c r="S2181" s="93">
        <v>33328</v>
      </c>
      <c r="T2181" s="93">
        <v>33328</v>
      </c>
      <c r="U2181" s="95" t="s">
        <v>31</v>
      </c>
      <c r="V2181" s="95" t="s">
        <v>2766</v>
      </c>
    </row>
    <row r="2182" spans="1:22" ht="15.75" x14ac:dyDescent="0.3">
      <c r="A2182" s="95" t="s">
        <v>370</v>
      </c>
      <c r="B2182" s="95" t="s">
        <v>2032</v>
      </c>
      <c r="C2182" s="95" t="s">
        <v>1904</v>
      </c>
      <c r="D2182" s="95" t="s">
        <v>1905</v>
      </c>
      <c r="E2182" s="95" t="s">
        <v>2038</v>
      </c>
      <c r="F2182" s="95" t="s">
        <v>2123</v>
      </c>
      <c r="G2182" s="95" t="s">
        <v>31</v>
      </c>
      <c r="H2182" s="95" t="s">
        <v>31</v>
      </c>
      <c r="I2182" s="95" t="s">
        <v>31</v>
      </c>
      <c r="J2182" s="95" t="s">
        <v>1884</v>
      </c>
      <c r="K2182" s="95" t="s">
        <v>1885</v>
      </c>
      <c r="L2182" s="96">
        <v>13657.5</v>
      </c>
      <c r="M2182" s="95" t="s">
        <v>1886</v>
      </c>
      <c r="N2182" s="95" t="s">
        <v>3483</v>
      </c>
      <c r="O2182" s="95" t="s">
        <v>31</v>
      </c>
      <c r="P2182" s="95" t="s">
        <v>2125</v>
      </c>
      <c r="Q2182" s="95" t="s">
        <v>3484</v>
      </c>
      <c r="R2182" s="95" t="s">
        <v>3485</v>
      </c>
      <c r="S2182" s="93">
        <v>40749</v>
      </c>
      <c r="T2182" s="93">
        <v>33694</v>
      </c>
      <c r="U2182" s="95" t="s">
        <v>3486</v>
      </c>
      <c r="V2182" s="95" t="s">
        <v>31</v>
      </c>
    </row>
    <row r="2183" spans="1:22" ht="15.75" x14ac:dyDescent="0.3">
      <c r="A2183" s="95" t="s">
        <v>370</v>
      </c>
      <c r="B2183" s="95" t="s">
        <v>2032</v>
      </c>
      <c r="C2183" s="95" t="s">
        <v>1904</v>
      </c>
      <c r="D2183" s="95" t="s">
        <v>1905</v>
      </c>
      <c r="E2183" s="95" t="s">
        <v>2038</v>
      </c>
      <c r="F2183" s="95" t="s">
        <v>2123</v>
      </c>
      <c r="G2183" s="95" t="s">
        <v>31</v>
      </c>
      <c r="H2183" s="95" t="s">
        <v>31</v>
      </c>
      <c r="I2183" s="95" t="s">
        <v>31</v>
      </c>
      <c r="J2183" s="95" t="s">
        <v>1884</v>
      </c>
      <c r="K2183" s="95" t="s">
        <v>1885</v>
      </c>
      <c r="L2183" s="96">
        <v>13575.56</v>
      </c>
      <c r="M2183" s="95" t="s">
        <v>1886</v>
      </c>
      <c r="N2183" s="95" t="s">
        <v>3487</v>
      </c>
      <c r="O2183" s="95" t="s">
        <v>31</v>
      </c>
      <c r="P2183" s="95" t="s">
        <v>2481</v>
      </c>
      <c r="Q2183" s="95" t="s">
        <v>2468</v>
      </c>
      <c r="R2183" s="95" t="s">
        <v>3488</v>
      </c>
      <c r="S2183" s="93">
        <v>38260</v>
      </c>
      <c r="T2183" s="93">
        <v>38260</v>
      </c>
      <c r="U2183" s="95" t="s">
        <v>3141</v>
      </c>
      <c r="V2183" s="95" t="s">
        <v>31</v>
      </c>
    </row>
    <row r="2184" spans="1:22" ht="15.75" x14ac:dyDescent="0.3">
      <c r="A2184" s="95" t="s">
        <v>370</v>
      </c>
      <c r="B2184" s="95" t="s">
        <v>2032</v>
      </c>
      <c r="C2184" s="95" t="s">
        <v>1904</v>
      </c>
      <c r="D2184" s="95" t="s">
        <v>1905</v>
      </c>
      <c r="E2184" s="95" t="s">
        <v>2038</v>
      </c>
      <c r="F2184" s="95" t="s">
        <v>2123</v>
      </c>
      <c r="G2184" s="95" t="s">
        <v>31</v>
      </c>
      <c r="H2184" s="95" t="s">
        <v>31</v>
      </c>
      <c r="I2184" s="95" t="s">
        <v>31</v>
      </c>
      <c r="J2184" s="95" t="s">
        <v>1884</v>
      </c>
      <c r="K2184" s="95" t="s">
        <v>1885</v>
      </c>
      <c r="L2184" s="96">
        <v>564.33000000000004</v>
      </c>
      <c r="M2184" s="95" t="s">
        <v>1886</v>
      </c>
      <c r="N2184" s="95" t="s">
        <v>3487</v>
      </c>
      <c r="O2184" s="95" t="s">
        <v>31</v>
      </c>
      <c r="P2184" s="95" t="s">
        <v>2481</v>
      </c>
      <c r="Q2184" s="95" t="s">
        <v>2468</v>
      </c>
      <c r="R2184" s="95" t="s">
        <v>3488</v>
      </c>
      <c r="S2184" s="93">
        <v>38291</v>
      </c>
      <c r="T2184" s="93">
        <v>38291</v>
      </c>
      <c r="U2184" s="95" t="s">
        <v>3141</v>
      </c>
      <c r="V2184" s="95" t="s">
        <v>31</v>
      </c>
    </row>
    <row r="2185" spans="1:22" ht="15.75" x14ac:dyDescent="0.3">
      <c r="A2185" s="95" t="s">
        <v>370</v>
      </c>
      <c r="B2185" s="95" t="s">
        <v>2032</v>
      </c>
      <c r="C2185" s="95" t="s">
        <v>1904</v>
      </c>
      <c r="D2185" s="95" t="s">
        <v>1905</v>
      </c>
      <c r="E2185" s="95" t="s">
        <v>2038</v>
      </c>
      <c r="F2185" s="95" t="s">
        <v>2123</v>
      </c>
      <c r="G2185" s="95" t="s">
        <v>31</v>
      </c>
      <c r="H2185" s="95" t="s">
        <v>31</v>
      </c>
      <c r="I2185" s="95" t="s">
        <v>31</v>
      </c>
      <c r="J2185" s="95" t="s">
        <v>1884</v>
      </c>
      <c r="K2185" s="95" t="s">
        <v>1885</v>
      </c>
      <c r="L2185" s="96">
        <v>1.34</v>
      </c>
      <c r="M2185" s="95" t="s">
        <v>1886</v>
      </c>
      <c r="N2185" s="95" t="s">
        <v>3487</v>
      </c>
      <c r="O2185" s="95" t="s">
        <v>31</v>
      </c>
      <c r="P2185" s="95" t="s">
        <v>2481</v>
      </c>
      <c r="Q2185" s="95" t="s">
        <v>2468</v>
      </c>
      <c r="R2185" s="95" t="s">
        <v>3488</v>
      </c>
      <c r="S2185" s="93">
        <v>38352</v>
      </c>
      <c r="T2185" s="93">
        <v>38352</v>
      </c>
      <c r="U2185" s="95" t="s">
        <v>3141</v>
      </c>
      <c r="V2185" s="95" t="s">
        <v>31</v>
      </c>
    </row>
    <row r="2186" spans="1:22" ht="15.75" x14ac:dyDescent="0.3">
      <c r="A2186" s="95" t="s">
        <v>370</v>
      </c>
      <c r="B2186" s="95" t="s">
        <v>2032</v>
      </c>
      <c r="C2186" s="95" t="s">
        <v>1904</v>
      </c>
      <c r="D2186" s="95" t="s">
        <v>1905</v>
      </c>
      <c r="E2186" s="95" t="s">
        <v>2038</v>
      </c>
      <c r="F2186" s="95" t="s">
        <v>2123</v>
      </c>
      <c r="G2186" s="95" t="s">
        <v>31</v>
      </c>
      <c r="H2186" s="95" t="s">
        <v>31</v>
      </c>
      <c r="I2186" s="95" t="s">
        <v>31</v>
      </c>
      <c r="J2186" s="95" t="s">
        <v>1884</v>
      </c>
      <c r="K2186" s="95" t="s">
        <v>1885</v>
      </c>
      <c r="L2186" s="96">
        <v>33.359000000000002</v>
      </c>
      <c r="M2186" s="95" t="s">
        <v>1886</v>
      </c>
      <c r="N2186" s="95" t="s">
        <v>3487</v>
      </c>
      <c r="O2186" s="95" t="s">
        <v>31</v>
      </c>
      <c r="P2186" s="95" t="s">
        <v>2481</v>
      </c>
      <c r="Q2186" s="95" t="s">
        <v>2468</v>
      </c>
      <c r="R2186" s="95" t="s">
        <v>3488</v>
      </c>
      <c r="S2186" s="93">
        <v>38503</v>
      </c>
      <c r="T2186" s="93">
        <v>38352</v>
      </c>
      <c r="U2186" s="95" t="s">
        <v>3141</v>
      </c>
      <c r="V2186" s="95" t="s">
        <v>31</v>
      </c>
    </row>
    <row r="2187" spans="1:22" ht="15.75" x14ac:dyDescent="0.3">
      <c r="A2187" s="95" t="s">
        <v>370</v>
      </c>
      <c r="B2187" s="95" t="s">
        <v>2032</v>
      </c>
      <c r="C2187" s="95" t="s">
        <v>1904</v>
      </c>
      <c r="D2187" s="95" t="s">
        <v>1905</v>
      </c>
      <c r="E2187" s="95" t="s">
        <v>2038</v>
      </c>
      <c r="F2187" s="95" t="s">
        <v>2123</v>
      </c>
      <c r="G2187" s="95" t="s">
        <v>31</v>
      </c>
      <c r="H2187" s="95" t="s">
        <v>31</v>
      </c>
      <c r="I2187" s="95" t="s">
        <v>31</v>
      </c>
      <c r="J2187" s="95" t="s">
        <v>1884</v>
      </c>
      <c r="K2187" s="95" t="s">
        <v>1885</v>
      </c>
      <c r="L2187" s="96">
        <v>1.9810000000000001</v>
      </c>
      <c r="M2187" s="95" t="s">
        <v>1886</v>
      </c>
      <c r="N2187" s="95" t="s">
        <v>3487</v>
      </c>
      <c r="O2187" s="95" t="s">
        <v>31</v>
      </c>
      <c r="P2187" s="95" t="s">
        <v>2481</v>
      </c>
      <c r="Q2187" s="95" t="s">
        <v>2468</v>
      </c>
      <c r="R2187" s="95" t="s">
        <v>3488</v>
      </c>
      <c r="S2187" s="93">
        <v>38533</v>
      </c>
      <c r="T2187" s="93">
        <v>38533</v>
      </c>
      <c r="U2187" s="95" t="s">
        <v>3141</v>
      </c>
      <c r="V2187" s="95" t="s">
        <v>31</v>
      </c>
    </row>
    <row r="2188" spans="1:22" ht="15.75" x14ac:dyDescent="0.3">
      <c r="A2188" s="95" t="s">
        <v>370</v>
      </c>
      <c r="B2188" s="95" t="s">
        <v>2032</v>
      </c>
      <c r="C2188" s="95" t="s">
        <v>1904</v>
      </c>
      <c r="D2188" s="95" t="s">
        <v>1905</v>
      </c>
      <c r="E2188" s="95" t="s">
        <v>2038</v>
      </c>
      <c r="F2188" s="95" t="s">
        <v>2123</v>
      </c>
      <c r="G2188" s="95" t="s">
        <v>31</v>
      </c>
      <c r="H2188" s="95" t="s">
        <v>31</v>
      </c>
      <c r="I2188" s="95" t="s">
        <v>31</v>
      </c>
      <c r="J2188" s="95" t="s">
        <v>1884</v>
      </c>
      <c r="K2188" s="95" t="s">
        <v>1885</v>
      </c>
      <c r="L2188" s="96">
        <v>3.14</v>
      </c>
      <c r="M2188" s="95" t="s">
        <v>1886</v>
      </c>
      <c r="N2188" s="95" t="s">
        <v>3487</v>
      </c>
      <c r="O2188" s="95" t="s">
        <v>31</v>
      </c>
      <c r="P2188" s="95" t="s">
        <v>2481</v>
      </c>
      <c r="Q2188" s="95" t="s">
        <v>2468</v>
      </c>
      <c r="R2188" s="95" t="s">
        <v>3488</v>
      </c>
      <c r="S2188" s="93">
        <v>38656</v>
      </c>
      <c r="T2188" s="93">
        <v>38533</v>
      </c>
      <c r="U2188" s="95" t="s">
        <v>3141</v>
      </c>
      <c r="V2188" s="95" t="s">
        <v>31</v>
      </c>
    </row>
    <row r="2189" spans="1:22" ht="15.75" x14ac:dyDescent="0.3">
      <c r="A2189" s="95" t="s">
        <v>370</v>
      </c>
      <c r="B2189" s="95" t="s">
        <v>2032</v>
      </c>
      <c r="C2189" s="95" t="s">
        <v>1904</v>
      </c>
      <c r="D2189" s="95" t="s">
        <v>1905</v>
      </c>
      <c r="E2189" s="95" t="s">
        <v>2038</v>
      </c>
      <c r="F2189" s="95" t="s">
        <v>2123</v>
      </c>
      <c r="G2189" s="95" t="s">
        <v>31</v>
      </c>
      <c r="H2189" s="95" t="s">
        <v>31</v>
      </c>
      <c r="I2189" s="95" t="s">
        <v>31</v>
      </c>
      <c r="J2189" s="95" t="s">
        <v>1884</v>
      </c>
      <c r="K2189" s="95" t="s">
        <v>1885</v>
      </c>
      <c r="L2189" s="96">
        <v>11804</v>
      </c>
      <c r="M2189" s="95" t="s">
        <v>1886</v>
      </c>
      <c r="N2189" s="95" t="s">
        <v>3489</v>
      </c>
      <c r="O2189" s="95" t="s">
        <v>3489</v>
      </c>
      <c r="P2189" s="95" t="s">
        <v>2973</v>
      </c>
      <c r="Q2189" s="95" t="s">
        <v>2965</v>
      </c>
      <c r="R2189" s="95" t="s">
        <v>3490</v>
      </c>
      <c r="S2189" s="93">
        <v>35520</v>
      </c>
      <c r="T2189" s="93">
        <v>35520</v>
      </c>
      <c r="U2189" s="95" t="s">
        <v>31</v>
      </c>
      <c r="V2189" s="95" t="s">
        <v>3113</v>
      </c>
    </row>
    <row r="2190" spans="1:22" ht="15.75" x14ac:dyDescent="0.3">
      <c r="A2190" s="95" t="s">
        <v>370</v>
      </c>
      <c r="B2190" s="95" t="s">
        <v>2032</v>
      </c>
      <c r="C2190" s="95" t="s">
        <v>1904</v>
      </c>
      <c r="D2190" s="95" t="s">
        <v>1905</v>
      </c>
      <c r="E2190" s="95" t="s">
        <v>2038</v>
      </c>
      <c r="F2190" s="95" t="s">
        <v>2123</v>
      </c>
      <c r="G2190" s="95" t="s">
        <v>31</v>
      </c>
      <c r="H2190" s="95" t="s">
        <v>31</v>
      </c>
      <c r="I2190" s="95" t="s">
        <v>31</v>
      </c>
      <c r="J2190" s="95" t="s">
        <v>1884</v>
      </c>
      <c r="K2190" s="95" t="s">
        <v>1885</v>
      </c>
      <c r="L2190" s="96">
        <v>11788</v>
      </c>
      <c r="M2190" s="95" t="s">
        <v>1886</v>
      </c>
      <c r="N2190" s="95" t="s">
        <v>3491</v>
      </c>
      <c r="O2190" s="95" t="s">
        <v>3491</v>
      </c>
      <c r="P2190" s="95" t="s">
        <v>2973</v>
      </c>
      <c r="Q2190" s="95" t="s">
        <v>2965</v>
      </c>
      <c r="R2190" s="95" t="s">
        <v>3492</v>
      </c>
      <c r="S2190" s="93">
        <v>35520</v>
      </c>
      <c r="T2190" s="93">
        <v>35520</v>
      </c>
      <c r="U2190" s="95" t="s">
        <v>31</v>
      </c>
      <c r="V2190" s="95" t="s">
        <v>3113</v>
      </c>
    </row>
    <row r="2191" spans="1:22" ht="15.75" x14ac:dyDescent="0.3">
      <c r="A2191" s="95" t="s">
        <v>370</v>
      </c>
      <c r="B2191" s="95" t="s">
        <v>2032</v>
      </c>
      <c r="C2191" s="95" t="s">
        <v>1904</v>
      </c>
      <c r="D2191" s="95" t="s">
        <v>1905</v>
      </c>
      <c r="E2191" s="95" t="s">
        <v>2038</v>
      </c>
      <c r="F2191" s="95" t="s">
        <v>2123</v>
      </c>
      <c r="G2191" s="95" t="s">
        <v>31</v>
      </c>
      <c r="H2191" s="95" t="s">
        <v>31</v>
      </c>
      <c r="I2191" s="95" t="s">
        <v>31</v>
      </c>
      <c r="J2191" s="95" t="s">
        <v>1884</v>
      </c>
      <c r="K2191" s="95" t="s">
        <v>1885</v>
      </c>
      <c r="L2191" s="96">
        <v>11788</v>
      </c>
      <c r="M2191" s="95" t="s">
        <v>1886</v>
      </c>
      <c r="N2191" s="95" t="s">
        <v>3493</v>
      </c>
      <c r="O2191" s="95" t="s">
        <v>3493</v>
      </c>
      <c r="P2191" s="95" t="s">
        <v>2973</v>
      </c>
      <c r="Q2191" s="95" t="s">
        <v>2965</v>
      </c>
      <c r="R2191" s="95" t="s">
        <v>3494</v>
      </c>
      <c r="S2191" s="93">
        <v>35520</v>
      </c>
      <c r="T2191" s="93">
        <v>35520</v>
      </c>
      <c r="U2191" s="95" t="s">
        <v>31</v>
      </c>
      <c r="V2191" s="95" t="s">
        <v>3113</v>
      </c>
    </row>
    <row r="2192" spans="1:22" ht="15.75" x14ac:dyDescent="0.3">
      <c r="A2192" s="95" t="s">
        <v>370</v>
      </c>
      <c r="B2192" s="95" t="s">
        <v>2032</v>
      </c>
      <c r="C2192" s="95" t="s">
        <v>1904</v>
      </c>
      <c r="D2192" s="95" t="s">
        <v>1905</v>
      </c>
      <c r="E2192" s="95" t="s">
        <v>2038</v>
      </c>
      <c r="F2192" s="95" t="s">
        <v>2123</v>
      </c>
      <c r="G2192" s="95" t="s">
        <v>31</v>
      </c>
      <c r="H2192" s="95" t="s">
        <v>31</v>
      </c>
      <c r="I2192" s="95" t="s">
        <v>31</v>
      </c>
      <c r="J2192" s="95" t="s">
        <v>1884</v>
      </c>
      <c r="K2192" s="95" t="s">
        <v>1885</v>
      </c>
      <c r="L2192" s="96">
        <v>11788</v>
      </c>
      <c r="M2192" s="95" t="s">
        <v>1886</v>
      </c>
      <c r="N2192" s="95" t="s">
        <v>3495</v>
      </c>
      <c r="O2192" s="95" t="s">
        <v>3495</v>
      </c>
      <c r="P2192" s="95" t="s">
        <v>2973</v>
      </c>
      <c r="Q2192" s="95" t="s">
        <v>2965</v>
      </c>
      <c r="R2192" s="95" t="s">
        <v>3496</v>
      </c>
      <c r="S2192" s="93">
        <v>35520</v>
      </c>
      <c r="T2192" s="93">
        <v>35520</v>
      </c>
      <c r="U2192" s="95" t="s">
        <v>31</v>
      </c>
      <c r="V2192" s="95" t="s">
        <v>3113</v>
      </c>
    </row>
    <row r="2193" spans="1:22" ht="15.75" x14ac:dyDescent="0.3">
      <c r="A2193" s="95" t="s">
        <v>370</v>
      </c>
      <c r="B2193" s="95" t="s">
        <v>2032</v>
      </c>
      <c r="C2193" s="95" t="s">
        <v>1904</v>
      </c>
      <c r="D2193" s="95" t="s">
        <v>1905</v>
      </c>
      <c r="E2193" s="95" t="s">
        <v>2038</v>
      </c>
      <c r="F2193" s="95" t="s">
        <v>2123</v>
      </c>
      <c r="G2193" s="95" t="s">
        <v>31</v>
      </c>
      <c r="H2193" s="95" t="s">
        <v>31</v>
      </c>
      <c r="I2193" s="95" t="s">
        <v>31</v>
      </c>
      <c r="J2193" s="95" t="s">
        <v>1884</v>
      </c>
      <c r="K2193" s="95" t="s">
        <v>1885</v>
      </c>
      <c r="L2193" s="96">
        <v>11788</v>
      </c>
      <c r="M2193" s="95" t="s">
        <v>1886</v>
      </c>
      <c r="N2193" s="95" t="s">
        <v>3497</v>
      </c>
      <c r="O2193" s="95" t="s">
        <v>3497</v>
      </c>
      <c r="P2193" s="95" t="s">
        <v>2973</v>
      </c>
      <c r="Q2193" s="95" t="s">
        <v>2965</v>
      </c>
      <c r="R2193" s="95" t="s">
        <v>3498</v>
      </c>
      <c r="S2193" s="93">
        <v>35520</v>
      </c>
      <c r="T2193" s="93">
        <v>35520</v>
      </c>
      <c r="U2193" s="95" t="s">
        <v>31</v>
      </c>
      <c r="V2193" s="95" t="s">
        <v>3113</v>
      </c>
    </row>
    <row r="2194" spans="1:22" ht="15.75" x14ac:dyDescent="0.3">
      <c r="A2194" s="95" t="s">
        <v>370</v>
      </c>
      <c r="B2194" s="95" t="s">
        <v>2032</v>
      </c>
      <c r="C2194" s="95" t="s">
        <v>1904</v>
      </c>
      <c r="D2194" s="95" t="s">
        <v>1905</v>
      </c>
      <c r="E2194" s="95" t="s">
        <v>2038</v>
      </c>
      <c r="F2194" s="95" t="s">
        <v>2123</v>
      </c>
      <c r="G2194" s="95" t="s">
        <v>31</v>
      </c>
      <c r="H2194" s="95" t="s">
        <v>31</v>
      </c>
      <c r="I2194" s="95" t="s">
        <v>31</v>
      </c>
      <c r="J2194" s="95" t="s">
        <v>1884</v>
      </c>
      <c r="K2194" s="95" t="s">
        <v>1885</v>
      </c>
      <c r="L2194" s="96">
        <v>11788</v>
      </c>
      <c r="M2194" s="95" t="s">
        <v>1886</v>
      </c>
      <c r="N2194" s="95" t="s">
        <v>3499</v>
      </c>
      <c r="O2194" s="95" t="s">
        <v>3499</v>
      </c>
      <c r="P2194" s="95" t="s">
        <v>2973</v>
      </c>
      <c r="Q2194" s="95" t="s">
        <v>2965</v>
      </c>
      <c r="R2194" s="95" t="s">
        <v>3500</v>
      </c>
      <c r="S2194" s="93">
        <v>35520</v>
      </c>
      <c r="T2194" s="93">
        <v>35520</v>
      </c>
      <c r="U2194" s="95" t="s">
        <v>31</v>
      </c>
      <c r="V2194" s="95" t="s">
        <v>3113</v>
      </c>
    </row>
    <row r="2195" spans="1:22" ht="15.75" x14ac:dyDescent="0.3">
      <c r="A2195" s="95" t="s">
        <v>370</v>
      </c>
      <c r="B2195" s="95" t="s">
        <v>2032</v>
      </c>
      <c r="C2195" s="95" t="s">
        <v>1904</v>
      </c>
      <c r="D2195" s="95" t="s">
        <v>1905</v>
      </c>
      <c r="E2195" s="95" t="s">
        <v>2038</v>
      </c>
      <c r="F2195" s="95" t="s">
        <v>2123</v>
      </c>
      <c r="G2195" s="95" t="s">
        <v>31</v>
      </c>
      <c r="H2195" s="95" t="s">
        <v>31</v>
      </c>
      <c r="I2195" s="95" t="s">
        <v>31</v>
      </c>
      <c r="J2195" s="95" t="s">
        <v>1884</v>
      </c>
      <c r="K2195" s="95" t="s">
        <v>1885</v>
      </c>
      <c r="L2195" s="96">
        <v>49886</v>
      </c>
      <c r="M2195" s="95" t="s">
        <v>1886</v>
      </c>
      <c r="N2195" s="95" t="s">
        <v>3501</v>
      </c>
      <c r="O2195" s="95" t="s">
        <v>3501</v>
      </c>
      <c r="P2195" s="95" t="s">
        <v>2973</v>
      </c>
      <c r="Q2195" s="95" t="s">
        <v>2965</v>
      </c>
      <c r="R2195" s="95" t="s">
        <v>3502</v>
      </c>
      <c r="S2195" s="93">
        <v>34789</v>
      </c>
      <c r="T2195" s="93">
        <v>34789</v>
      </c>
      <c r="U2195" s="95" t="s">
        <v>31</v>
      </c>
      <c r="V2195" s="95" t="s">
        <v>3085</v>
      </c>
    </row>
    <row r="2196" spans="1:22" ht="15.75" x14ac:dyDescent="0.3">
      <c r="A2196" s="95" t="s">
        <v>370</v>
      </c>
      <c r="B2196" s="95" t="s">
        <v>2032</v>
      </c>
      <c r="C2196" s="95" t="s">
        <v>1904</v>
      </c>
      <c r="D2196" s="95" t="s">
        <v>1905</v>
      </c>
      <c r="E2196" s="95" t="s">
        <v>2038</v>
      </c>
      <c r="F2196" s="95" t="s">
        <v>2123</v>
      </c>
      <c r="G2196" s="95" t="s">
        <v>31</v>
      </c>
      <c r="H2196" s="95" t="s">
        <v>31</v>
      </c>
      <c r="I2196" s="95" t="s">
        <v>31</v>
      </c>
      <c r="J2196" s="95" t="s">
        <v>1884</v>
      </c>
      <c r="K2196" s="95" t="s">
        <v>1885</v>
      </c>
      <c r="L2196" s="96">
        <v>49886</v>
      </c>
      <c r="M2196" s="95" t="s">
        <v>1886</v>
      </c>
      <c r="N2196" s="95" t="s">
        <v>3503</v>
      </c>
      <c r="O2196" s="95" t="s">
        <v>3503</v>
      </c>
      <c r="P2196" s="95" t="s">
        <v>2973</v>
      </c>
      <c r="Q2196" s="95" t="s">
        <v>2965</v>
      </c>
      <c r="R2196" s="95" t="s">
        <v>3504</v>
      </c>
      <c r="S2196" s="93">
        <v>34789</v>
      </c>
      <c r="T2196" s="93">
        <v>34789</v>
      </c>
      <c r="U2196" s="95" t="s">
        <v>31</v>
      </c>
      <c r="V2196" s="95" t="s">
        <v>3085</v>
      </c>
    </row>
    <row r="2197" spans="1:22" ht="15.75" x14ac:dyDescent="0.3">
      <c r="A2197" s="95" t="s">
        <v>370</v>
      </c>
      <c r="B2197" s="95" t="s">
        <v>2032</v>
      </c>
      <c r="C2197" s="95" t="s">
        <v>1904</v>
      </c>
      <c r="D2197" s="95" t="s">
        <v>1905</v>
      </c>
      <c r="E2197" s="95" t="s">
        <v>2038</v>
      </c>
      <c r="F2197" s="95" t="s">
        <v>2123</v>
      </c>
      <c r="G2197" s="95" t="s">
        <v>31</v>
      </c>
      <c r="H2197" s="95" t="s">
        <v>31</v>
      </c>
      <c r="I2197" s="95" t="s">
        <v>31</v>
      </c>
      <c r="J2197" s="95" t="s">
        <v>1884</v>
      </c>
      <c r="K2197" s="95" t="s">
        <v>1885</v>
      </c>
      <c r="L2197" s="96">
        <v>3837</v>
      </c>
      <c r="M2197" s="95" t="s">
        <v>1886</v>
      </c>
      <c r="N2197" s="95" t="s">
        <v>3505</v>
      </c>
      <c r="O2197" s="95" t="s">
        <v>3505</v>
      </c>
      <c r="P2197" s="95" t="s">
        <v>2973</v>
      </c>
      <c r="Q2197" s="95" t="s">
        <v>2965</v>
      </c>
      <c r="R2197" s="95" t="s">
        <v>3506</v>
      </c>
      <c r="S2197" s="93">
        <v>35155</v>
      </c>
      <c r="T2197" s="93">
        <v>35155</v>
      </c>
      <c r="U2197" s="95" t="s">
        <v>31</v>
      </c>
      <c r="V2197" s="95" t="s">
        <v>3070</v>
      </c>
    </row>
    <row r="2198" spans="1:22" ht="15.75" x14ac:dyDescent="0.3">
      <c r="A2198" s="95" t="s">
        <v>370</v>
      </c>
      <c r="B2198" s="95" t="s">
        <v>2032</v>
      </c>
      <c r="C2198" s="95" t="s">
        <v>1904</v>
      </c>
      <c r="D2198" s="95" t="s">
        <v>1905</v>
      </c>
      <c r="E2198" s="95" t="s">
        <v>2038</v>
      </c>
      <c r="F2198" s="95" t="s">
        <v>2123</v>
      </c>
      <c r="G2198" s="95" t="s">
        <v>31</v>
      </c>
      <c r="H2198" s="95" t="s">
        <v>31</v>
      </c>
      <c r="I2198" s="95" t="s">
        <v>31</v>
      </c>
      <c r="J2198" s="95" t="s">
        <v>1884</v>
      </c>
      <c r="K2198" s="95" t="s">
        <v>1885</v>
      </c>
      <c r="L2198" s="96">
        <v>3837</v>
      </c>
      <c r="M2198" s="95" t="s">
        <v>1886</v>
      </c>
      <c r="N2198" s="95" t="s">
        <v>3507</v>
      </c>
      <c r="O2198" s="95" t="s">
        <v>3507</v>
      </c>
      <c r="P2198" s="95" t="s">
        <v>2973</v>
      </c>
      <c r="Q2198" s="95" t="s">
        <v>2965</v>
      </c>
      <c r="R2198" s="95" t="s">
        <v>3508</v>
      </c>
      <c r="S2198" s="93">
        <v>35155</v>
      </c>
      <c r="T2198" s="93">
        <v>35155</v>
      </c>
      <c r="U2198" s="95" t="s">
        <v>31</v>
      </c>
      <c r="V2198" s="95" t="s">
        <v>3070</v>
      </c>
    </row>
    <row r="2199" spans="1:22" ht="15.75" x14ac:dyDescent="0.3">
      <c r="A2199" s="95" t="s">
        <v>370</v>
      </c>
      <c r="B2199" s="95" t="s">
        <v>2032</v>
      </c>
      <c r="C2199" s="95" t="s">
        <v>1904</v>
      </c>
      <c r="D2199" s="95" t="s">
        <v>1905</v>
      </c>
      <c r="E2199" s="95" t="s">
        <v>2038</v>
      </c>
      <c r="F2199" s="95" t="s">
        <v>2123</v>
      </c>
      <c r="G2199" s="95" t="s">
        <v>31</v>
      </c>
      <c r="H2199" s="95" t="s">
        <v>31</v>
      </c>
      <c r="I2199" s="95" t="s">
        <v>31</v>
      </c>
      <c r="J2199" s="95" t="s">
        <v>1884</v>
      </c>
      <c r="K2199" s="95" t="s">
        <v>1885</v>
      </c>
      <c r="L2199" s="96">
        <v>11778</v>
      </c>
      <c r="M2199" s="95" t="s">
        <v>1886</v>
      </c>
      <c r="N2199" s="95" t="s">
        <v>3509</v>
      </c>
      <c r="O2199" s="95" t="s">
        <v>31</v>
      </c>
      <c r="P2199" s="95" t="s">
        <v>2125</v>
      </c>
      <c r="Q2199" s="95" t="s">
        <v>3484</v>
      </c>
      <c r="R2199" s="95" t="s">
        <v>3510</v>
      </c>
      <c r="S2199" s="93">
        <v>40749</v>
      </c>
      <c r="T2199" s="93">
        <v>36831</v>
      </c>
      <c r="U2199" s="95" t="s">
        <v>2465</v>
      </c>
      <c r="V2199" s="95" t="s">
        <v>31</v>
      </c>
    </row>
    <row r="2200" spans="1:22" ht="15.75" x14ac:dyDescent="0.3">
      <c r="A2200" s="95" t="s">
        <v>370</v>
      </c>
      <c r="B2200" s="95" t="s">
        <v>2032</v>
      </c>
      <c r="C2200" s="95" t="s">
        <v>1904</v>
      </c>
      <c r="D2200" s="95" t="s">
        <v>1905</v>
      </c>
      <c r="E2200" s="95" t="s">
        <v>2038</v>
      </c>
      <c r="F2200" s="95" t="s">
        <v>2123</v>
      </c>
      <c r="G2200" s="95" t="s">
        <v>31</v>
      </c>
      <c r="H2200" s="95" t="s">
        <v>31</v>
      </c>
      <c r="I2200" s="95" t="s">
        <v>31</v>
      </c>
      <c r="J2200" s="95" t="s">
        <v>1884</v>
      </c>
      <c r="K2200" s="95" t="s">
        <v>1885</v>
      </c>
      <c r="L2200" s="96">
        <v>13575.56</v>
      </c>
      <c r="M2200" s="95" t="s">
        <v>1886</v>
      </c>
      <c r="N2200" s="95" t="s">
        <v>3511</v>
      </c>
      <c r="O2200" s="95" t="s">
        <v>31</v>
      </c>
      <c r="P2200" s="95" t="s">
        <v>2481</v>
      </c>
      <c r="Q2200" s="95" t="s">
        <v>2468</v>
      </c>
      <c r="R2200" s="95" t="s">
        <v>3512</v>
      </c>
      <c r="S2200" s="93">
        <v>38260</v>
      </c>
      <c r="T2200" s="93">
        <v>38260</v>
      </c>
      <c r="U2200" s="95" t="s">
        <v>3141</v>
      </c>
      <c r="V2200" s="95" t="s">
        <v>31</v>
      </c>
    </row>
    <row r="2201" spans="1:22" ht="15.75" x14ac:dyDescent="0.3">
      <c r="A2201" s="95" t="s">
        <v>370</v>
      </c>
      <c r="B2201" s="95" t="s">
        <v>2032</v>
      </c>
      <c r="C2201" s="95" t="s">
        <v>1904</v>
      </c>
      <c r="D2201" s="95" t="s">
        <v>1905</v>
      </c>
      <c r="E2201" s="95" t="s">
        <v>2038</v>
      </c>
      <c r="F2201" s="95" t="s">
        <v>2123</v>
      </c>
      <c r="G2201" s="95" t="s">
        <v>31</v>
      </c>
      <c r="H2201" s="95" t="s">
        <v>31</v>
      </c>
      <c r="I2201" s="95" t="s">
        <v>31</v>
      </c>
      <c r="J2201" s="95" t="s">
        <v>1884</v>
      </c>
      <c r="K2201" s="95" t="s">
        <v>1885</v>
      </c>
      <c r="L2201" s="96">
        <v>564.33000000000004</v>
      </c>
      <c r="M2201" s="95" t="s">
        <v>1886</v>
      </c>
      <c r="N2201" s="95" t="s">
        <v>3511</v>
      </c>
      <c r="O2201" s="95" t="s">
        <v>31</v>
      </c>
      <c r="P2201" s="95" t="s">
        <v>2481</v>
      </c>
      <c r="Q2201" s="95" t="s">
        <v>2468</v>
      </c>
      <c r="R2201" s="95" t="s">
        <v>3512</v>
      </c>
      <c r="S2201" s="93">
        <v>38291</v>
      </c>
      <c r="T2201" s="93">
        <v>38291</v>
      </c>
      <c r="U2201" s="95" t="s">
        <v>3141</v>
      </c>
      <c r="V2201" s="95" t="s">
        <v>31</v>
      </c>
    </row>
    <row r="2202" spans="1:22" ht="15.75" x14ac:dyDescent="0.3">
      <c r="A2202" s="95" t="s">
        <v>370</v>
      </c>
      <c r="B2202" s="95" t="s">
        <v>2032</v>
      </c>
      <c r="C2202" s="95" t="s">
        <v>1904</v>
      </c>
      <c r="D2202" s="95" t="s">
        <v>1905</v>
      </c>
      <c r="E2202" s="95" t="s">
        <v>2038</v>
      </c>
      <c r="F2202" s="95" t="s">
        <v>2123</v>
      </c>
      <c r="G2202" s="95" t="s">
        <v>31</v>
      </c>
      <c r="H2202" s="95" t="s">
        <v>31</v>
      </c>
      <c r="I2202" s="95" t="s">
        <v>31</v>
      </c>
      <c r="J2202" s="95" t="s">
        <v>1884</v>
      </c>
      <c r="K2202" s="95" t="s">
        <v>1885</v>
      </c>
      <c r="L2202" s="96">
        <v>1.34</v>
      </c>
      <c r="M2202" s="95" t="s">
        <v>1886</v>
      </c>
      <c r="N2202" s="95" t="s">
        <v>3511</v>
      </c>
      <c r="O2202" s="95" t="s">
        <v>31</v>
      </c>
      <c r="P2202" s="95" t="s">
        <v>2481</v>
      </c>
      <c r="Q2202" s="95" t="s">
        <v>2468</v>
      </c>
      <c r="R2202" s="95" t="s">
        <v>3512</v>
      </c>
      <c r="S2202" s="93">
        <v>38352</v>
      </c>
      <c r="T2202" s="93">
        <v>38352</v>
      </c>
      <c r="U2202" s="95" t="s">
        <v>3141</v>
      </c>
      <c r="V2202" s="95" t="s">
        <v>31</v>
      </c>
    </row>
    <row r="2203" spans="1:22" ht="15.75" x14ac:dyDescent="0.3">
      <c r="A2203" s="95" t="s">
        <v>370</v>
      </c>
      <c r="B2203" s="95" t="s">
        <v>2032</v>
      </c>
      <c r="C2203" s="95" t="s">
        <v>1904</v>
      </c>
      <c r="D2203" s="95" t="s">
        <v>1905</v>
      </c>
      <c r="E2203" s="95" t="s">
        <v>2038</v>
      </c>
      <c r="F2203" s="95" t="s">
        <v>2123</v>
      </c>
      <c r="G2203" s="95" t="s">
        <v>31</v>
      </c>
      <c r="H2203" s="95" t="s">
        <v>31</v>
      </c>
      <c r="I2203" s="95" t="s">
        <v>31</v>
      </c>
      <c r="J2203" s="95" t="s">
        <v>1884</v>
      </c>
      <c r="K2203" s="95" t="s">
        <v>1885</v>
      </c>
      <c r="L2203" s="96">
        <v>33.359000000000002</v>
      </c>
      <c r="M2203" s="95" t="s">
        <v>1886</v>
      </c>
      <c r="N2203" s="95" t="s">
        <v>3511</v>
      </c>
      <c r="O2203" s="95" t="s">
        <v>31</v>
      </c>
      <c r="P2203" s="95" t="s">
        <v>2481</v>
      </c>
      <c r="Q2203" s="95" t="s">
        <v>2468</v>
      </c>
      <c r="R2203" s="95" t="s">
        <v>3512</v>
      </c>
      <c r="S2203" s="93">
        <v>38503</v>
      </c>
      <c r="T2203" s="93">
        <v>38352</v>
      </c>
      <c r="U2203" s="95" t="s">
        <v>3141</v>
      </c>
      <c r="V2203" s="95" t="s">
        <v>31</v>
      </c>
    </row>
    <row r="2204" spans="1:22" ht="15.75" x14ac:dyDescent="0.3">
      <c r="A2204" s="95" t="s">
        <v>370</v>
      </c>
      <c r="B2204" s="95" t="s">
        <v>2032</v>
      </c>
      <c r="C2204" s="95" t="s">
        <v>1904</v>
      </c>
      <c r="D2204" s="95" t="s">
        <v>1905</v>
      </c>
      <c r="E2204" s="95" t="s">
        <v>2038</v>
      </c>
      <c r="F2204" s="95" t="s">
        <v>2123</v>
      </c>
      <c r="G2204" s="95" t="s">
        <v>31</v>
      </c>
      <c r="H2204" s="95" t="s">
        <v>31</v>
      </c>
      <c r="I2204" s="95" t="s">
        <v>31</v>
      </c>
      <c r="J2204" s="95" t="s">
        <v>1884</v>
      </c>
      <c r="K2204" s="95" t="s">
        <v>1885</v>
      </c>
      <c r="L2204" s="96">
        <v>1.9810000000000001</v>
      </c>
      <c r="M2204" s="95" t="s">
        <v>1886</v>
      </c>
      <c r="N2204" s="95" t="s">
        <v>3511</v>
      </c>
      <c r="O2204" s="95" t="s">
        <v>31</v>
      </c>
      <c r="P2204" s="95" t="s">
        <v>2481</v>
      </c>
      <c r="Q2204" s="95" t="s">
        <v>2468</v>
      </c>
      <c r="R2204" s="95" t="s">
        <v>3512</v>
      </c>
      <c r="S2204" s="93">
        <v>38533</v>
      </c>
      <c r="T2204" s="93">
        <v>38533</v>
      </c>
      <c r="U2204" s="95" t="s">
        <v>3141</v>
      </c>
      <c r="V2204" s="95" t="s">
        <v>31</v>
      </c>
    </row>
    <row r="2205" spans="1:22" ht="15.75" x14ac:dyDescent="0.3">
      <c r="A2205" s="95" t="s">
        <v>370</v>
      </c>
      <c r="B2205" s="95" t="s">
        <v>2032</v>
      </c>
      <c r="C2205" s="95" t="s">
        <v>1904</v>
      </c>
      <c r="D2205" s="95" t="s">
        <v>1905</v>
      </c>
      <c r="E2205" s="95" t="s">
        <v>2038</v>
      </c>
      <c r="F2205" s="95" t="s">
        <v>2123</v>
      </c>
      <c r="G2205" s="95" t="s">
        <v>31</v>
      </c>
      <c r="H2205" s="95" t="s">
        <v>31</v>
      </c>
      <c r="I2205" s="95" t="s">
        <v>31</v>
      </c>
      <c r="J2205" s="95" t="s">
        <v>1884</v>
      </c>
      <c r="K2205" s="95" t="s">
        <v>1885</v>
      </c>
      <c r="L2205" s="96">
        <v>3.14</v>
      </c>
      <c r="M2205" s="95" t="s">
        <v>1886</v>
      </c>
      <c r="N2205" s="95" t="s">
        <v>3511</v>
      </c>
      <c r="O2205" s="95" t="s">
        <v>31</v>
      </c>
      <c r="P2205" s="95" t="s">
        <v>2481</v>
      </c>
      <c r="Q2205" s="95" t="s">
        <v>2468</v>
      </c>
      <c r="R2205" s="95" t="s">
        <v>3512</v>
      </c>
      <c r="S2205" s="93">
        <v>38656</v>
      </c>
      <c r="T2205" s="93">
        <v>38533</v>
      </c>
      <c r="U2205" s="95" t="s">
        <v>3141</v>
      </c>
      <c r="V2205" s="95" t="s">
        <v>31</v>
      </c>
    </row>
    <row r="2206" spans="1:22" ht="15.75" x14ac:dyDescent="0.3">
      <c r="A2206" s="95" t="s">
        <v>370</v>
      </c>
      <c r="B2206" s="95" t="s">
        <v>2032</v>
      </c>
      <c r="C2206" s="95" t="s">
        <v>1904</v>
      </c>
      <c r="D2206" s="95" t="s">
        <v>1905</v>
      </c>
      <c r="E2206" s="95" t="s">
        <v>2038</v>
      </c>
      <c r="F2206" s="95" t="s">
        <v>2123</v>
      </c>
      <c r="G2206" s="95" t="s">
        <v>31</v>
      </c>
      <c r="H2206" s="95" t="s">
        <v>31</v>
      </c>
      <c r="I2206" s="95" t="s">
        <v>31</v>
      </c>
      <c r="J2206" s="95" t="s">
        <v>1884</v>
      </c>
      <c r="K2206" s="95" t="s">
        <v>1885</v>
      </c>
      <c r="L2206" s="96">
        <v>53383.97</v>
      </c>
      <c r="M2206" s="95" t="s">
        <v>1886</v>
      </c>
      <c r="N2206" s="95" t="s">
        <v>3513</v>
      </c>
      <c r="O2206" s="95" t="s">
        <v>31</v>
      </c>
      <c r="P2206" s="95" t="s">
        <v>2481</v>
      </c>
      <c r="Q2206" s="95" t="s">
        <v>2468</v>
      </c>
      <c r="R2206" s="95" t="s">
        <v>3514</v>
      </c>
      <c r="S2206" s="93">
        <v>38138</v>
      </c>
      <c r="T2206" s="93">
        <v>38138</v>
      </c>
      <c r="U2206" s="95" t="s">
        <v>3515</v>
      </c>
      <c r="V2206" s="95" t="s">
        <v>31</v>
      </c>
    </row>
    <row r="2207" spans="1:22" ht="15.75" x14ac:dyDescent="0.3">
      <c r="A2207" s="95" t="s">
        <v>370</v>
      </c>
      <c r="B2207" s="95" t="s">
        <v>2032</v>
      </c>
      <c r="C2207" s="95" t="s">
        <v>1904</v>
      </c>
      <c r="D2207" s="95" t="s">
        <v>1905</v>
      </c>
      <c r="E2207" s="95" t="s">
        <v>2038</v>
      </c>
      <c r="F2207" s="95" t="s">
        <v>2123</v>
      </c>
      <c r="G2207" s="95" t="s">
        <v>31</v>
      </c>
      <c r="H2207" s="95" t="s">
        <v>31</v>
      </c>
      <c r="I2207" s="95" t="s">
        <v>31</v>
      </c>
      <c r="J2207" s="95" t="s">
        <v>1884</v>
      </c>
      <c r="K2207" s="95" t="s">
        <v>1885</v>
      </c>
      <c r="L2207" s="96">
        <v>105.08</v>
      </c>
      <c r="M2207" s="95" t="s">
        <v>1886</v>
      </c>
      <c r="N2207" s="95" t="s">
        <v>3513</v>
      </c>
      <c r="O2207" s="95" t="s">
        <v>31</v>
      </c>
      <c r="P2207" s="95" t="s">
        <v>2481</v>
      </c>
      <c r="Q2207" s="95" t="s">
        <v>2468</v>
      </c>
      <c r="R2207" s="95" t="s">
        <v>3514</v>
      </c>
      <c r="S2207" s="93">
        <v>38291</v>
      </c>
      <c r="T2207" s="93">
        <v>38291</v>
      </c>
      <c r="U2207" s="95" t="s">
        <v>3515</v>
      </c>
      <c r="V2207" s="95" t="s">
        <v>31</v>
      </c>
    </row>
    <row r="2208" spans="1:22" ht="15.75" x14ac:dyDescent="0.3">
      <c r="A2208" s="95" t="s">
        <v>370</v>
      </c>
      <c r="B2208" s="95" t="s">
        <v>2032</v>
      </c>
      <c r="C2208" s="95" t="s">
        <v>1904</v>
      </c>
      <c r="D2208" s="95" t="s">
        <v>1905</v>
      </c>
      <c r="E2208" s="95" t="s">
        <v>2038</v>
      </c>
      <c r="F2208" s="95" t="s">
        <v>2123</v>
      </c>
      <c r="G2208" s="95" t="s">
        <v>31</v>
      </c>
      <c r="H2208" s="95" t="s">
        <v>31</v>
      </c>
      <c r="I2208" s="95" t="s">
        <v>31</v>
      </c>
      <c r="J2208" s="95" t="s">
        <v>1884</v>
      </c>
      <c r="K2208" s="95" t="s">
        <v>1885</v>
      </c>
      <c r="L2208" s="96">
        <v>-1.03</v>
      </c>
      <c r="M2208" s="95" t="s">
        <v>1886</v>
      </c>
      <c r="N2208" s="95" t="s">
        <v>3513</v>
      </c>
      <c r="O2208" s="95" t="s">
        <v>31</v>
      </c>
      <c r="P2208" s="95" t="s">
        <v>2481</v>
      </c>
      <c r="Q2208" s="95" t="s">
        <v>2468</v>
      </c>
      <c r="R2208" s="95" t="s">
        <v>3514</v>
      </c>
      <c r="S2208" s="93">
        <v>38352</v>
      </c>
      <c r="T2208" s="93">
        <v>38352</v>
      </c>
      <c r="U2208" s="95" t="s">
        <v>3515</v>
      </c>
      <c r="V2208" s="95" t="s">
        <v>31</v>
      </c>
    </row>
    <row r="2209" spans="1:22" ht="15.75" x14ac:dyDescent="0.3">
      <c r="A2209" s="95" t="s">
        <v>370</v>
      </c>
      <c r="B2209" s="95" t="s">
        <v>2032</v>
      </c>
      <c r="C2209" s="95" t="s">
        <v>1904</v>
      </c>
      <c r="D2209" s="95" t="s">
        <v>1905</v>
      </c>
      <c r="E2209" s="95" t="s">
        <v>2038</v>
      </c>
      <c r="F2209" s="95" t="s">
        <v>2123</v>
      </c>
      <c r="G2209" s="95" t="s">
        <v>31</v>
      </c>
      <c r="H2209" s="95" t="s">
        <v>31</v>
      </c>
      <c r="I2209" s="95" t="s">
        <v>31</v>
      </c>
      <c r="J2209" s="95" t="s">
        <v>1884</v>
      </c>
      <c r="K2209" s="95" t="s">
        <v>1885</v>
      </c>
      <c r="L2209" s="96">
        <v>53383.97</v>
      </c>
      <c r="M2209" s="95" t="s">
        <v>1886</v>
      </c>
      <c r="N2209" s="95" t="s">
        <v>3516</v>
      </c>
      <c r="O2209" s="95" t="s">
        <v>31</v>
      </c>
      <c r="P2209" s="95" t="s">
        <v>2481</v>
      </c>
      <c r="Q2209" s="95" t="s">
        <v>2468</v>
      </c>
      <c r="R2209" s="95" t="s">
        <v>3517</v>
      </c>
      <c r="S2209" s="93">
        <v>38138</v>
      </c>
      <c r="T2209" s="93">
        <v>38138</v>
      </c>
      <c r="U2209" s="95" t="s">
        <v>3515</v>
      </c>
      <c r="V2209" s="95" t="s">
        <v>31</v>
      </c>
    </row>
    <row r="2210" spans="1:22" ht="15.75" x14ac:dyDescent="0.3">
      <c r="A2210" s="95" t="s">
        <v>370</v>
      </c>
      <c r="B2210" s="95" t="s">
        <v>2032</v>
      </c>
      <c r="C2210" s="95" t="s">
        <v>1904</v>
      </c>
      <c r="D2210" s="95" t="s">
        <v>1905</v>
      </c>
      <c r="E2210" s="95" t="s">
        <v>2038</v>
      </c>
      <c r="F2210" s="95" t="s">
        <v>2123</v>
      </c>
      <c r="G2210" s="95" t="s">
        <v>31</v>
      </c>
      <c r="H2210" s="95" t="s">
        <v>31</v>
      </c>
      <c r="I2210" s="95" t="s">
        <v>31</v>
      </c>
      <c r="J2210" s="95" t="s">
        <v>1884</v>
      </c>
      <c r="K2210" s="95" t="s">
        <v>1885</v>
      </c>
      <c r="L2210" s="96">
        <v>105.08</v>
      </c>
      <c r="M2210" s="95" t="s">
        <v>1886</v>
      </c>
      <c r="N2210" s="95" t="s">
        <v>3516</v>
      </c>
      <c r="O2210" s="95" t="s">
        <v>31</v>
      </c>
      <c r="P2210" s="95" t="s">
        <v>2481</v>
      </c>
      <c r="Q2210" s="95" t="s">
        <v>2468</v>
      </c>
      <c r="R2210" s="95" t="s">
        <v>3517</v>
      </c>
      <c r="S2210" s="93">
        <v>38291</v>
      </c>
      <c r="T2210" s="93">
        <v>38291</v>
      </c>
      <c r="U2210" s="95" t="s">
        <v>3515</v>
      </c>
      <c r="V2210" s="95" t="s">
        <v>31</v>
      </c>
    </row>
    <row r="2211" spans="1:22" ht="15.75" x14ac:dyDescent="0.3">
      <c r="A2211" s="95" t="s">
        <v>370</v>
      </c>
      <c r="B2211" s="95" t="s">
        <v>2032</v>
      </c>
      <c r="C2211" s="95" t="s">
        <v>1904</v>
      </c>
      <c r="D2211" s="95" t="s">
        <v>1905</v>
      </c>
      <c r="E2211" s="95" t="s">
        <v>2038</v>
      </c>
      <c r="F2211" s="95" t="s">
        <v>2123</v>
      </c>
      <c r="G2211" s="95" t="s">
        <v>31</v>
      </c>
      <c r="H2211" s="95" t="s">
        <v>31</v>
      </c>
      <c r="I2211" s="95" t="s">
        <v>31</v>
      </c>
      <c r="J2211" s="95" t="s">
        <v>1884</v>
      </c>
      <c r="K2211" s="95" t="s">
        <v>1885</v>
      </c>
      <c r="L2211" s="96">
        <v>-1.03</v>
      </c>
      <c r="M2211" s="95" t="s">
        <v>1886</v>
      </c>
      <c r="N2211" s="95" t="s">
        <v>3516</v>
      </c>
      <c r="O2211" s="95" t="s">
        <v>31</v>
      </c>
      <c r="P2211" s="95" t="s">
        <v>2481</v>
      </c>
      <c r="Q2211" s="95" t="s">
        <v>2468</v>
      </c>
      <c r="R2211" s="95" t="s">
        <v>3517</v>
      </c>
      <c r="S2211" s="93">
        <v>38352</v>
      </c>
      <c r="T2211" s="93">
        <v>38352</v>
      </c>
      <c r="U2211" s="95" t="s">
        <v>3515</v>
      </c>
      <c r="V2211" s="95" t="s">
        <v>31</v>
      </c>
    </row>
    <row r="2212" spans="1:22" ht="15.75" x14ac:dyDescent="0.3">
      <c r="A2212" s="95" t="s">
        <v>370</v>
      </c>
      <c r="B2212" s="95" t="s">
        <v>2032</v>
      </c>
      <c r="C2212" s="95" t="s">
        <v>1904</v>
      </c>
      <c r="D2212" s="95" t="s">
        <v>1905</v>
      </c>
      <c r="E2212" s="95" t="s">
        <v>2038</v>
      </c>
      <c r="F2212" s="95" t="s">
        <v>2123</v>
      </c>
      <c r="G2212" s="95" t="s">
        <v>31</v>
      </c>
      <c r="H2212" s="95" t="s">
        <v>31</v>
      </c>
      <c r="I2212" s="95" t="s">
        <v>31</v>
      </c>
      <c r="J2212" s="95" t="s">
        <v>1884</v>
      </c>
      <c r="K2212" s="95" t="s">
        <v>1885</v>
      </c>
      <c r="L2212" s="96">
        <v>53383.97</v>
      </c>
      <c r="M2212" s="95" t="s">
        <v>1886</v>
      </c>
      <c r="N2212" s="95" t="s">
        <v>3518</v>
      </c>
      <c r="O2212" s="95" t="s">
        <v>31</v>
      </c>
      <c r="P2212" s="95" t="s">
        <v>2481</v>
      </c>
      <c r="Q2212" s="95" t="s">
        <v>2468</v>
      </c>
      <c r="R2212" s="95" t="s">
        <v>3519</v>
      </c>
      <c r="S2212" s="93">
        <v>38138</v>
      </c>
      <c r="T2212" s="93">
        <v>38138</v>
      </c>
      <c r="U2212" s="95" t="s">
        <v>3515</v>
      </c>
      <c r="V2212" s="95" t="s">
        <v>31</v>
      </c>
    </row>
    <row r="2213" spans="1:22" ht="15.75" x14ac:dyDescent="0.3">
      <c r="A2213" s="95" t="s">
        <v>370</v>
      </c>
      <c r="B2213" s="95" t="s">
        <v>2032</v>
      </c>
      <c r="C2213" s="95" t="s">
        <v>1904</v>
      </c>
      <c r="D2213" s="95" t="s">
        <v>1905</v>
      </c>
      <c r="E2213" s="95" t="s">
        <v>2038</v>
      </c>
      <c r="F2213" s="95" t="s">
        <v>2123</v>
      </c>
      <c r="G2213" s="95" t="s">
        <v>31</v>
      </c>
      <c r="H2213" s="95" t="s">
        <v>31</v>
      </c>
      <c r="I2213" s="95" t="s">
        <v>31</v>
      </c>
      <c r="J2213" s="95" t="s">
        <v>1884</v>
      </c>
      <c r="K2213" s="95" t="s">
        <v>1885</v>
      </c>
      <c r="L2213" s="96">
        <v>105.08</v>
      </c>
      <c r="M2213" s="95" t="s">
        <v>1886</v>
      </c>
      <c r="N2213" s="95" t="s">
        <v>3518</v>
      </c>
      <c r="O2213" s="95" t="s">
        <v>31</v>
      </c>
      <c r="P2213" s="95" t="s">
        <v>2481</v>
      </c>
      <c r="Q2213" s="95" t="s">
        <v>2468</v>
      </c>
      <c r="R2213" s="95" t="s">
        <v>3519</v>
      </c>
      <c r="S2213" s="93">
        <v>38291</v>
      </c>
      <c r="T2213" s="93">
        <v>38291</v>
      </c>
      <c r="U2213" s="95" t="s">
        <v>3515</v>
      </c>
      <c r="V2213" s="95" t="s">
        <v>31</v>
      </c>
    </row>
    <row r="2214" spans="1:22" ht="15.75" x14ac:dyDescent="0.3">
      <c r="A2214" s="95" t="s">
        <v>370</v>
      </c>
      <c r="B2214" s="95" t="s">
        <v>2032</v>
      </c>
      <c r="C2214" s="95" t="s">
        <v>1904</v>
      </c>
      <c r="D2214" s="95" t="s">
        <v>1905</v>
      </c>
      <c r="E2214" s="95" t="s">
        <v>2038</v>
      </c>
      <c r="F2214" s="95" t="s">
        <v>2123</v>
      </c>
      <c r="G2214" s="95" t="s">
        <v>31</v>
      </c>
      <c r="H2214" s="95" t="s">
        <v>31</v>
      </c>
      <c r="I2214" s="95" t="s">
        <v>31</v>
      </c>
      <c r="J2214" s="95" t="s">
        <v>1884</v>
      </c>
      <c r="K2214" s="95" t="s">
        <v>1885</v>
      </c>
      <c r="L2214" s="96">
        <v>-1.03</v>
      </c>
      <c r="M2214" s="95" t="s">
        <v>1886</v>
      </c>
      <c r="N2214" s="95" t="s">
        <v>3518</v>
      </c>
      <c r="O2214" s="95" t="s">
        <v>31</v>
      </c>
      <c r="P2214" s="95" t="s">
        <v>2481</v>
      </c>
      <c r="Q2214" s="95" t="s">
        <v>2468</v>
      </c>
      <c r="R2214" s="95" t="s">
        <v>3519</v>
      </c>
      <c r="S2214" s="93">
        <v>38352</v>
      </c>
      <c r="T2214" s="93">
        <v>38352</v>
      </c>
      <c r="U2214" s="95" t="s">
        <v>3515</v>
      </c>
      <c r="V2214" s="95" t="s">
        <v>31</v>
      </c>
    </row>
    <row r="2215" spans="1:22" ht="15.75" x14ac:dyDescent="0.3">
      <c r="A2215" s="95" t="s">
        <v>370</v>
      </c>
      <c r="B2215" s="95" t="s">
        <v>2032</v>
      </c>
      <c r="C2215" s="95" t="s">
        <v>1904</v>
      </c>
      <c r="D2215" s="95" t="s">
        <v>1905</v>
      </c>
      <c r="E2215" s="95" t="s">
        <v>2038</v>
      </c>
      <c r="F2215" s="95" t="s">
        <v>2123</v>
      </c>
      <c r="G2215" s="95" t="s">
        <v>31</v>
      </c>
      <c r="H2215" s="95" t="s">
        <v>31</v>
      </c>
      <c r="I2215" s="95" t="s">
        <v>31</v>
      </c>
      <c r="J2215" s="95" t="s">
        <v>1884</v>
      </c>
      <c r="K2215" s="95" t="s">
        <v>1885</v>
      </c>
      <c r="L2215" s="96">
        <v>53383.97</v>
      </c>
      <c r="M2215" s="95" t="s">
        <v>1886</v>
      </c>
      <c r="N2215" s="95" t="s">
        <v>3520</v>
      </c>
      <c r="O2215" s="95" t="s">
        <v>31</v>
      </c>
      <c r="P2215" s="95" t="s">
        <v>2481</v>
      </c>
      <c r="Q2215" s="95" t="s">
        <v>2468</v>
      </c>
      <c r="R2215" s="95" t="s">
        <v>3521</v>
      </c>
      <c r="S2215" s="93">
        <v>38138</v>
      </c>
      <c r="T2215" s="93">
        <v>38138</v>
      </c>
      <c r="U2215" s="95" t="s">
        <v>3515</v>
      </c>
      <c r="V2215" s="95" t="s">
        <v>31</v>
      </c>
    </row>
    <row r="2216" spans="1:22" ht="15.75" x14ac:dyDescent="0.3">
      <c r="A2216" s="95" t="s">
        <v>370</v>
      </c>
      <c r="B2216" s="95" t="s">
        <v>2032</v>
      </c>
      <c r="C2216" s="95" t="s">
        <v>1904</v>
      </c>
      <c r="D2216" s="95" t="s">
        <v>1905</v>
      </c>
      <c r="E2216" s="95" t="s">
        <v>2038</v>
      </c>
      <c r="F2216" s="95" t="s">
        <v>2123</v>
      </c>
      <c r="G2216" s="95" t="s">
        <v>31</v>
      </c>
      <c r="H2216" s="95" t="s">
        <v>31</v>
      </c>
      <c r="I2216" s="95" t="s">
        <v>31</v>
      </c>
      <c r="J2216" s="95" t="s">
        <v>1884</v>
      </c>
      <c r="K2216" s="95" t="s">
        <v>1885</v>
      </c>
      <c r="L2216" s="96">
        <v>105.08</v>
      </c>
      <c r="M2216" s="95" t="s">
        <v>1886</v>
      </c>
      <c r="N2216" s="95" t="s">
        <v>3520</v>
      </c>
      <c r="O2216" s="95" t="s">
        <v>31</v>
      </c>
      <c r="P2216" s="95" t="s">
        <v>2481</v>
      </c>
      <c r="Q2216" s="95" t="s">
        <v>2468</v>
      </c>
      <c r="R2216" s="95" t="s">
        <v>3521</v>
      </c>
      <c r="S2216" s="93">
        <v>38291</v>
      </c>
      <c r="T2216" s="93">
        <v>38291</v>
      </c>
      <c r="U2216" s="95" t="s">
        <v>3515</v>
      </c>
      <c r="V2216" s="95" t="s">
        <v>31</v>
      </c>
    </row>
    <row r="2217" spans="1:22" ht="15.75" x14ac:dyDescent="0.3">
      <c r="A2217" s="95" t="s">
        <v>370</v>
      </c>
      <c r="B2217" s="95" t="s">
        <v>2032</v>
      </c>
      <c r="C2217" s="95" t="s">
        <v>1904</v>
      </c>
      <c r="D2217" s="95" t="s">
        <v>1905</v>
      </c>
      <c r="E2217" s="95" t="s">
        <v>2038</v>
      </c>
      <c r="F2217" s="95" t="s">
        <v>2123</v>
      </c>
      <c r="G2217" s="95" t="s">
        <v>31</v>
      </c>
      <c r="H2217" s="95" t="s">
        <v>31</v>
      </c>
      <c r="I2217" s="95" t="s">
        <v>31</v>
      </c>
      <c r="J2217" s="95" t="s">
        <v>1884</v>
      </c>
      <c r="K2217" s="95" t="s">
        <v>1885</v>
      </c>
      <c r="L2217" s="96">
        <v>-1.03</v>
      </c>
      <c r="M2217" s="95" t="s">
        <v>1886</v>
      </c>
      <c r="N2217" s="95" t="s">
        <v>3520</v>
      </c>
      <c r="O2217" s="95" t="s">
        <v>31</v>
      </c>
      <c r="P2217" s="95" t="s">
        <v>2481</v>
      </c>
      <c r="Q2217" s="95" t="s">
        <v>2468</v>
      </c>
      <c r="R2217" s="95" t="s">
        <v>3521</v>
      </c>
      <c r="S2217" s="93">
        <v>38352</v>
      </c>
      <c r="T2217" s="93">
        <v>38352</v>
      </c>
      <c r="U2217" s="95" t="s">
        <v>3515</v>
      </c>
      <c r="V2217" s="95" t="s">
        <v>31</v>
      </c>
    </row>
    <row r="2218" spans="1:22" ht="15.75" x14ac:dyDescent="0.3">
      <c r="A2218" s="95" t="s">
        <v>370</v>
      </c>
      <c r="B2218" s="95" t="s">
        <v>2032</v>
      </c>
      <c r="C2218" s="95" t="s">
        <v>1904</v>
      </c>
      <c r="D2218" s="95" t="s">
        <v>1905</v>
      </c>
      <c r="E2218" s="95" t="s">
        <v>2038</v>
      </c>
      <c r="F2218" s="95" t="s">
        <v>2123</v>
      </c>
      <c r="G2218" s="95" t="s">
        <v>31</v>
      </c>
      <c r="H2218" s="95" t="s">
        <v>31</v>
      </c>
      <c r="I2218" s="95" t="s">
        <v>31</v>
      </c>
      <c r="J2218" s="95" t="s">
        <v>1884</v>
      </c>
      <c r="K2218" s="95" t="s">
        <v>1885</v>
      </c>
      <c r="L2218" s="96">
        <v>53383.97</v>
      </c>
      <c r="M2218" s="95" t="s">
        <v>1886</v>
      </c>
      <c r="N2218" s="95" t="s">
        <v>3522</v>
      </c>
      <c r="O2218" s="95" t="s">
        <v>31</v>
      </c>
      <c r="P2218" s="95" t="s">
        <v>2481</v>
      </c>
      <c r="Q2218" s="95" t="s">
        <v>2468</v>
      </c>
      <c r="R2218" s="95" t="s">
        <v>3523</v>
      </c>
      <c r="S2218" s="93">
        <v>38138</v>
      </c>
      <c r="T2218" s="93">
        <v>38138</v>
      </c>
      <c r="U2218" s="95" t="s">
        <v>3515</v>
      </c>
      <c r="V2218" s="95" t="s">
        <v>31</v>
      </c>
    </row>
    <row r="2219" spans="1:22" ht="15.75" x14ac:dyDescent="0.3">
      <c r="A2219" s="95" t="s">
        <v>370</v>
      </c>
      <c r="B2219" s="95" t="s">
        <v>2032</v>
      </c>
      <c r="C2219" s="95" t="s">
        <v>1904</v>
      </c>
      <c r="D2219" s="95" t="s">
        <v>1905</v>
      </c>
      <c r="E2219" s="95" t="s">
        <v>2038</v>
      </c>
      <c r="F2219" s="95" t="s">
        <v>2123</v>
      </c>
      <c r="G2219" s="95" t="s">
        <v>31</v>
      </c>
      <c r="H2219" s="95" t="s">
        <v>31</v>
      </c>
      <c r="I2219" s="95" t="s">
        <v>31</v>
      </c>
      <c r="J2219" s="95" t="s">
        <v>1884</v>
      </c>
      <c r="K2219" s="95" t="s">
        <v>1885</v>
      </c>
      <c r="L2219" s="96">
        <v>105.08</v>
      </c>
      <c r="M2219" s="95" t="s">
        <v>1886</v>
      </c>
      <c r="N2219" s="95" t="s">
        <v>3522</v>
      </c>
      <c r="O2219" s="95" t="s">
        <v>31</v>
      </c>
      <c r="P2219" s="95" t="s">
        <v>2481</v>
      </c>
      <c r="Q2219" s="95" t="s">
        <v>2468</v>
      </c>
      <c r="R2219" s="95" t="s">
        <v>3523</v>
      </c>
      <c r="S2219" s="93">
        <v>38291</v>
      </c>
      <c r="T2219" s="93">
        <v>38291</v>
      </c>
      <c r="U2219" s="95" t="s">
        <v>3515</v>
      </c>
      <c r="V2219" s="95" t="s">
        <v>31</v>
      </c>
    </row>
    <row r="2220" spans="1:22" ht="15.75" x14ac:dyDescent="0.3">
      <c r="A2220" s="95" t="s">
        <v>370</v>
      </c>
      <c r="B2220" s="95" t="s">
        <v>2032</v>
      </c>
      <c r="C2220" s="95" t="s">
        <v>1904</v>
      </c>
      <c r="D2220" s="95" t="s">
        <v>1905</v>
      </c>
      <c r="E2220" s="95" t="s">
        <v>2038</v>
      </c>
      <c r="F2220" s="95" t="s">
        <v>2123</v>
      </c>
      <c r="G2220" s="95" t="s">
        <v>31</v>
      </c>
      <c r="H2220" s="95" t="s">
        <v>31</v>
      </c>
      <c r="I2220" s="95" t="s">
        <v>31</v>
      </c>
      <c r="J2220" s="95" t="s">
        <v>1884</v>
      </c>
      <c r="K2220" s="95" t="s">
        <v>1885</v>
      </c>
      <c r="L2220" s="96">
        <v>-1.03</v>
      </c>
      <c r="M2220" s="95" t="s">
        <v>1886</v>
      </c>
      <c r="N2220" s="95" t="s">
        <v>3522</v>
      </c>
      <c r="O2220" s="95" t="s">
        <v>31</v>
      </c>
      <c r="P2220" s="95" t="s">
        <v>2481</v>
      </c>
      <c r="Q2220" s="95" t="s">
        <v>2468</v>
      </c>
      <c r="R2220" s="95" t="s">
        <v>3523</v>
      </c>
      <c r="S2220" s="93">
        <v>38352</v>
      </c>
      <c r="T2220" s="93">
        <v>38352</v>
      </c>
      <c r="U2220" s="95" t="s">
        <v>3515</v>
      </c>
      <c r="V2220" s="95" t="s">
        <v>31</v>
      </c>
    </row>
    <row r="2221" spans="1:22" ht="15.75" x14ac:dyDescent="0.3">
      <c r="A2221" s="95" t="s">
        <v>370</v>
      </c>
      <c r="B2221" s="95" t="s">
        <v>2032</v>
      </c>
      <c r="C2221" s="95" t="s">
        <v>1904</v>
      </c>
      <c r="D2221" s="95" t="s">
        <v>1905</v>
      </c>
      <c r="E2221" s="95" t="s">
        <v>2038</v>
      </c>
      <c r="F2221" s="95" t="s">
        <v>2123</v>
      </c>
      <c r="G2221" s="95" t="s">
        <v>31</v>
      </c>
      <c r="H2221" s="95" t="s">
        <v>31</v>
      </c>
      <c r="I2221" s="95" t="s">
        <v>31</v>
      </c>
      <c r="J2221" s="95" t="s">
        <v>1884</v>
      </c>
      <c r="K2221" s="95" t="s">
        <v>1885</v>
      </c>
      <c r="L2221" s="96">
        <v>53383.96</v>
      </c>
      <c r="M2221" s="95" t="s">
        <v>1886</v>
      </c>
      <c r="N2221" s="95" t="s">
        <v>3524</v>
      </c>
      <c r="O2221" s="95" t="s">
        <v>31</v>
      </c>
      <c r="P2221" s="95" t="s">
        <v>2481</v>
      </c>
      <c r="Q2221" s="95" t="s">
        <v>2468</v>
      </c>
      <c r="R2221" s="95" t="s">
        <v>3525</v>
      </c>
      <c r="S2221" s="93">
        <v>38138</v>
      </c>
      <c r="T2221" s="93">
        <v>38138</v>
      </c>
      <c r="U2221" s="95" t="s">
        <v>3515</v>
      </c>
      <c r="V2221" s="95" t="s">
        <v>31</v>
      </c>
    </row>
    <row r="2222" spans="1:22" ht="15.75" x14ac:dyDescent="0.3">
      <c r="A2222" s="95" t="s">
        <v>370</v>
      </c>
      <c r="B2222" s="95" t="s">
        <v>2032</v>
      </c>
      <c r="C2222" s="95" t="s">
        <v>1904</v>
      </c>
      <c r="D2222" s="95" t="s">
        <v>1905</v>
      </c>
      <c r="E2222" s="95" t="s">
        <v>2038</v>
      </c>
      <c r="F2222" s="95" t="s">
        <v>2123</v>
      </c>
      <c r="G2222" s="95" t="s">
        <v>31</v>
      </c>
      <c r="H2222" s="95" t="s">
        <v>31</v>
      </c>
      <c r="I2222" s="95" t="s">
        <v>31</v>
      </c>
      <c r="J2222" s="95" t="s">
        <v>1884</v>
      </c>
      <c r="K2222" s="95" t="s">
        <v>1885</v>
      </c>
      <c r="L2222" s="96">
        <v>105.09</v>
      </c>
      <c r="M2222" s="95" t="s">
        <v>1886</v>
      </c>
      <c r="N2222" s="95" t="s">
        <v>3524</v>
      </c>
      <c r="O2222" s="95" t="s">
        <v>31</v>
      </c>
      <c r="P2222" s="95" t="s">
        <v>2481</v>
      </c>
      <c r="Q2222" s="95" t="s">
        <v>2468</v>
      </c>
      <c r="R2222" s="95" t="s">
        <v>3525</v>
      </c>
      <c r="S2222" s="93">
        <v>38291</v>
      </c>
      <c r="T2222" s="93">
        <v>38291</v>
      </c>
      <c r="U2222" s="95" t="s">
        <v>3515</v>
      </c>
      <c r="V2222" s="95" t="s">
        <v>31</v>
      </c>
    </row>
    <row r="2223" spans="1:22" ht="15.75" x14ac:dyDescent="0.3">
      <c r="A2223" s="95" t="s">
        <v>370</v>
      </c>
      <c r="B2223" s="95" t="s">
        <v>2032</v>
      </c>
      <c r="C2223" s="95" t="s">
        <v>1904</v>
      </c>
      <c r="D2223" s="95" t="s">
        <v>1905</v>
      </c>
      <c r="E2223" s="95" t="s">
        <v>2038</v>
      </c>
      <c r="F2223" s="95" t="s">
        <v>2123</v>
      </c>
      <c r="G2223" s="95" t="s">
        <v>31</v>
      </c>
      <c r="H2223" s="95" t="s">
        <v>31</v>
      </c>
      <c r="I2223" s="95" t="s">
        <v>31</v>
      </c>
      <c r="J2223" s="95" t="s">
        <v>1884</v>
      </c>
      <c r="K2223" s="95" t="s">
        <v>1885</v>
      </c>
      <c r="L2223" s="96">
        <v>-1.04</v>
      </c>
      <c r="M2223" s="95" t="s">
        <v>1886</v>
      </c>
      <c r="N2223" s="95" t="s">
        <v>3524</v>
      </c>
      <c r="O2223" s="95" t="s">
        <v>31</v>
      </c>
      <c r="P2223" s="95" t="s">
        <v>2481</v>
      </c>
      <c r="Q2223" s="95" t="s">
        <v>2468</v>
      </c>
      <c r="R2223" s="95" t="s">
        <v>3525</v>
      </c>
      <c r="S2223" s="93">
        <v>38352</v>
      </c>
      <c r="T2223" s="93">
        <v>38352</v>
      </c>
      <c r="U2223" s="95" t="s">
        <v>3515</v>
      </c>
      <c r="V2223" s="95" t="s">
        <v>31</v>
      </c>
    </row>
    <row r="2224" spans="1:22" ht="15.75" x14ac:dyDescent="0.3">
      <c r="A2224" s="95" t="s">
        <v>370</v>
      </c>
      <c r="B2224" s="95" t="s">
        <v>2032</v>
      </c>
      <c r="C2224" s="95" t="s">
        <v>1904</v>
      </c>
      <c r="D2224" s="95" t="s">
        <v>1905</v>
      </c>
      <c r="E2224" s="95" t="s">
        <v>2038</v>
      </c>
      <c r="F2224" s="95" t="s">
        <v>2123</v>
      </c>
      <c r="G2224" s="95" t="s">
        <v>31</v>
      </c>
      <c r="H2224" s="95" t="s">
        <v>31</v>
      </c>
      <c r="I2224" s="95" t="s">
        <v>31</v>
      </c>
      <c r="J2224" s="95" t="s">
        <v>1884</v>
      </c>
      <c r="K2224" s="95" t="s">
        <v>1885</v>
      </c>
      <c r="L2224" s="96">
        <v>7352.44</v>
      </c>
      <c r="M2224" s="95" t="s">
        <v>1886</v>
      </c>
      <c r="N2224" s="95" t="s">
        <v>3526</v>
      </c>
      <c r="O2224" s="95" t="s">
        <v>31</v>
      </c>
      <c r="P2224" s="95" t="s">
        <v>2481</v>
      </c>
      <c r="Q2224" s="95" t="s">
        <v>2468</v>
      </c>
      <c r="R2224" s="95" t="s">
        <v>3527</v>
      </c>
      <c r="S2224" s="93">
        <v>37680</v>
      </c>
      <c r="T2224" s="93">
        <v>37680</v>
      </c>
      <c r="U2224" s="95" t="s">
        <v>3528</v>
      </c>
      <c r="V2224" s="95" t="s">
        <v>31</v>
      </c>
    </row>
    <row r="2225" spans="1:22" ht="15.75" x14ac:dyDescent="0.3">
      <c r="A2225" s="95" t="s">
        <v>370</v>
      </c>
      <c r="B2225" s="95" t="s">
        <v>2032</v>
      </c>
      <c r="C2225" s="95" t="s">
        <v>1904</v>
      </c>
      <c r="D2225" s="95" t="s">
        <v>1905</v>
      </c>
      <c r="E2225" s="95" t="s">
        <v>2038</v>
      </c>
      <c r="F2225" s="95" t="s">
        <v>2123</v>
      </c>
      <c r="G2225" s="95" t="s">
        <v>31</v>
      </c>
      <c r="H2225" s="95" t="s">
        <v>31</v>
      </c>
      <c r="I2225" s="95" t="s">
        <v>31</v>
      </c>
      <c r="J2225" s="95" t="s">
        <v>1884</v>
      </c>
      <c r="K2225" s="95" t="s">
        <v>1885</v>
      </c>
      <c r="L2225" s="96">
        <v>345.4</v>
      </c>
      <c r="M2225" s="95" t="s">
        <v>1886</v>
      </c>
      <c r="N2225" s="95" t="s">
        <v>3526</v>
      </c>
      <c r="O2225" s="95" t="s">
        <v>31</v>
      </c>
      <c r="P2225" s="95" t="s">
        <v>2481</v>
      </c>
      <c r="Q2225" s="95" t="s">
        <v>2468</v>
      </c>
      <c r="R2225" s="95" t="s">
        <v>3527</v>
      </c>
      <c r="S2225" s="93">
        <v>37711</v>
      </c>
      <c r="T2225" s="93">
        <v>37711</v>
      </c>
      <c r="U2225" s="95" t="s">
        <v>3528</v>
      </c>
      <c r="V2225" s="95" t="s">
        <v>31</v>
      </c>
    </row>
    <row r="2226" spans="1:22" ht="15.75" x14ac:dyDescent="0.3">
      <c r="A2226" s="95" t="s">
        <v>370</v>
      </c>
      <c r="B2226" s="95" t="s">
        <v>2032</v>
      </c>
      <c r="C2226" s="95" t="s">
        <v>1904</v>
      </c>
      <c r="D2226" s="95" t="s">
        <v>1905</v>
      </c>
      <c r="E2226" s="95" t="s">
        <v>2038</v>
      </c>
      <c r="F2226" s="95" t="s">
        <v>2123</v>
      </c>
      <c r="G2226" s="95" t="s">
        <v>31</v>
      </c>
      <c r="H2226" s="95" t="s">
        <v>31</v>
      </c>
      <c r="I2226" s="95" t="s">
        <v>31</v>
      </c>
      <c r="J2226" s="95" t="s">
        <v>1884</v>
      </c>
      <c r="K2226" s="95" t="s">
        <v>1885</v>
      </c>
      <c r="L2226" s="96">
        <v>2.4900000000000002</v>
      </c>
      <c r="M2226" s="95" t="s">
        <v>1886</v>
      </c>
      <c r="N2226" s="95" t="s">
        <v>3526</v>
      </c>
      <c r="O2226" s="95" t="s">
        <v>31</v>
      </c>
      <c r="P2226" s="95" t="s">
        <v>2481</v>
      </c>
      <c r="Q2226" s="95" t="s">
        <v>2468</v>
      </c>
      <c r="R2226" s="95" t="s">
        <v>3527</v>
      </c>
      <c r="S2226" s="93">
        <v>37772</v>
      </c>
      <c r="T2226" s="93">
        <v>37772</v>
      </c>
      <c r="U2226" s="95" t="s">
        <v>3528</v>
      </c>
      <c r="V2226" s="95" t="s">
        <v>31</v>
      </c>
    </row>
    <row r="2227" spans="1:22" ht="15.75" x14ac:dyDescent="0.3">
      <c r="A2227" s="95" t="s">
        <v>370</v>
      </c>
      <c r="B2227" s="95" t="s">
        <v>2032</v>
      </c>
      <c r="C2227" s="95" t="s">
        <v>1904</v>
      </c>
      <c r="D2227" s="95" t="s">
        <v>1905</v>
      </c>
      <c r="E2227" s="95" t="s">
        <v>2038</v>
      </c>
      <c r="F2227" s="95" t="s">
        <v>2123</v>
      </c>
      <c r="G2227" s="95" t="s">
        <v>31</v>
      </c>
      <c r="H2227" s="95" t="s">
        <v>31</v>
      </c>
      <c r="I2227" s="95" t="s">
        <v>31</v>
      </c>
      <c r="J2227" s="95" t="s">
        <v>1884</v>
      </c>
      <c r="K2227" s="95" t="s">
        <v>1885</v>
      </c>
      <c r="L2227" s="96">
        <v>7352.44</v>
      </c>
      <c r="M2227" s="95" t="s">
        <v>1886</v>
      </c>
      <c r="N2227" s="95" t="s">
        <v>3529</v>
      </c>
      <c r="O2227" s="95" t="s">
        <v>31</v>
      </c>
      <c r="P2227" s="95" t="s">
        <v>2481</v>
      </c>
      <c r="Q2227" s="95" t="s">
        <v>2468</v>
      </c>
      <c r="R2227" s="95" t="s">
        <v>3530</v>
      </c>
      <c r="S2227" s="93">
        <v>37680</v>
      </c>
      <c r="T2227" s="93">
        <v>37680</v>
      </c>
      <c r="U2227" s="95" t="s">
        <v>3528</v>
      </c>
      <c r="V2227" s="95" t="s">
        <v>31</v>
      </c>
    </row>
    <row r="2228" spans="1:22" ht="15.75" x14ac:dyDescent="0.3">
      <c r="A2228" s="95" t="s">
        <v>370</v>
      </c>
      <c r="B2228" s="95" t="s">
        <v>2032</v>
      </c>
      <c r="C2228" s="95" t="s">
        <v>1904</v>
      </c>
      <c r="D2228" s="95" t="s">
        <v>1905</v>
      </c>
      <c r="E2228" s="95" t="s">
        <v>2038</v>
      </c>
      <c r="F2228" s="95" t="s">
        <v>2123</v>
      </c>
      <c r="G2228" s="95" t="s">
        <v>31</v>
      </c>
      <c r="H2228" s="95" t="s">
        <v>31</v>
      </c>
      <c r="I2228" s="95" t="s">
        <v>31</v>
      </c>
      <c r="J2228" s="95" t="s">
        <v>1884</v>
      </c>
      <c r="K2228" s="95" t="s">
        <v>1885</v>
      </c>
      <c r="L2228" s="96">
        <v>345.4</v>
      </c>
      <c r="M2228" s="95" t="s">
        <v>1886</v>
      </c>
      <c r="N2228" s="95" t="s">
        <v>3529</v>
      </c>
      <c r="O2228" s="95" t="s">
        <v>31</v>
      </c>
      <c r="P2228" s="95" t="s">
        <v>2481</v>
      </c>
      <c r="Q2228" s="95" t="s">
        <v>2468</v>
      </c>
      <c r="R2228" s="95" t="s">
        <v>3530</v>
      </c>
      <c r="S2228" s="93">
        <v>37711</v>
      </c>
      <c r="T2228" s="93">
        <v>37711</v>
      </c>
      <c r="U2228" s="95" t="s">
        <v>3528</v>
      </c>
      <c r="V2228" s="95" t="s">
        <v>31</v>
      </c>
    </row>
    <row r="2229" spans="1:22" ht="15.75" x14ac:dyDescent="0.3">
      <c r="A2229" s="95" t="s">
        <v>370</v>
      </c>
      <c r="B2229" s="95" t="s">
        <v>2032</v>
      </c>
      <c r="C2229" s="95" t="s">
        <v>1904</v>
      </c>
      <c r="D2229" s="95" t="s">
        <v>1905</v>
      </c>
      <c r="E2229" s="95" t="s">
        <v>2038</v>
      </c>
      <c r="F2229" s="95" t="s">
        <v>2123</v>
      </c>
      <c r="G2229" s="95" t="s">
        <v>31</v>
      </c>
      <c r="H2229" s="95" t="s">
        <v>31</v>
      </c>
      <c r="I2229" s="95" t="s">
        <v>31</v>
      </c>
      <c r="J2229" s="95" t="s">
        <v>1884</v>
      </c>
      <c r="K2229" s="95" t="s">
        <v>1885</v>
      </c>
      <c r="L2229" s="96">
        <v>2.5</v>
      </c>
      <c r="M2229" s="95" t="s">
        <v>1886</v>
      </c>
      <c r="N2229" s="95" t="s">
        <v>3529</v>
      </c>
      <c r="O2229" s="95" t="s">
        <v>31</v>
      </c>
      <c r="P2229" s="95" t="s">
        <v>2481</v>
      </c>
      <c r="Q2229" s="95" t="s">
        <v>2468</v>
      </c>
      <c r="R2229" s="95" t="s">
        <v>3530</v>
      </c>
      <c r="S2229" s="93">
        <v>37772</v>
      </c>
      <c r="T2229" s="93">
        <v>37772</v>
      </c>
      <c r="U2229" s="95" t="s">
        <v>3528</v>
      </c>
      <c r="V2229" s="95" t="s">
        <v>31</v>
      </c>
    </row>
    <row r="2230" spans="1:22" ht="15.75" x14ac:dyDescent="0.3">
      <c r="A2230" s="95" t="s">
        <v>370</v>
      </c>
      <c r="B2230" s="95" t="s">
        <v>2032</v>
      </c>
      <c r="C2230" s="95" t="s">
        <v>1904</v>
      </c>
      <c r="D2230" s="95" t="s">
        <v>1905</v>
      </c>
      <c r="E2230" s="95" t="s">
        <v>2038</v>
      </c>
      <c r="F2230" s="95" t="s">
        <v>2123</v>
      </c>
      <c r="G2230" s="95" t="s">
        <v>31</v>
      </c>
      <c r="H2230" s="95" t="s">
        <v>31</v>
      </c>
      <c r="I2230" s="95" t="s">
        <v>31</v>
      </c>
      <c r="J2230" s="95" t="s">
        <v>1884</v>
      </c>
      <c r="K2230" s="95" t="s">
        <v>1885</v>
      </c>
      <c r="L2230" s="96">
        <v>7352.44</v>
      </c>
      <c r="M2230" s="95" t="s">
        <v>1886</v>
      </c>
      <c r="N2230" s="95" t="s">
        <v>3531</v>
      </c>
      <c r="O2230" s="95" t="s">
        <v>31</v>
      </c>
      <c r="P2230" s="95" t="s">
        <v>2481</v>
      </c>
      <c r="Q2230" s="95" t="s">
        <v>2468</v>
      </c>
      <c r="R2230" s="95" t="s">
        <v>3532</v>
      </c>
      <c r="S2230" s="93">
        <v>37680</v>
      </c>
      <c r="T2230" s="93">
        <v>37680</v>
      </c>
      <c r="U2230" s="95" t="s">
        <v>3528</v>
      </c>
      <c r="V2230" s="95" t="s">
        <v>31</v>
      </c>
    </row>
    <row r="2231" spans="1:22" ht="15.75" x14ac:dyDescent="0.3">
      <c r="A2231" s="95" t="s">
        <v>370</v>
      </c>
      <c r="B2231" s="95" t="s">
        <v>2032</v>
      </c>
      <c r="C2231" s="95" t="s">
        <v>1904</v>
      </c>
      <c r="D2231" s="95" t="s">
        <v>1905</v>
      </c>
      <c r="E2231" s="95" t="s">
        <v>2038</v>
      </c>
      <c r="F2231" s="95" t="s">
        <v>2123</v>
      </c>
      <c r="G2231" s="95" t="s">
        <v>31</v>
      </c>
      <c r="H2231" s="95" t="s">
        <v>31</v>
      </c>
      <c r="I2231" s="95" t="s">
        <v>31</v>
      </c>
      <c r="J2231" s="95" t="s">
        <v>1884</v>
      </c>
      <c r="K2231" s="95" t="s">
        <v>1885</v>
      </c>
      <c r="L2231" s="96">
        <v>345.4</v>
      </c>
      <c r="M2231" s="95" t="s">
        <v>1886</v>
      </c>
      <c r="N2231" s="95" t="s">
        <v>3531</v>
      </c>
      <c r="O2231" s="95" t="s">
        <v>31</v>
      </c>
      <c r="P2231" s="95" t="s">
        <v>2481</v>
      </c>
      <c r="Q2231" s="95" t="s">
        <v>2468</v>
      </c>
      <c r="R2231" s="95" t="s">
        <v>3532</v>
      </c>
      <c r="S2231" s="93">
        <v>37711</v>
      </c>
      <c r="T2231" s="93">
        <v>37711</v>
      </c>
      <c r="U2231" s="95" t="s">
        <v>3528</v>
      </c>
      <c r="V2231" s="95" t="s">
        <v>31</v>
      </c>
    </row>
    <row r="2232" spans="1:22" ht="15.75" x14ac:dyDescent="0.3">
      <c r="A2232" s="95" t="s">
        <v>370</v>
      </c>
      <c r="B2232" s="95" t="s">
        <v>2032</v>
      </c>
      <c r="C2232" s="95" t="s">
        <v>1904</v>
      </c>
      <c r="D2232" s="95" t="s">
        <v>1905</v>
      </c>
      <c r="E2232" s="95" t="s">
        <v>2038</v>
      </c>
      <c r="F2232" s="95" t="s">
        <v>2123</v>
      </c>
      <c r="G2232" s="95" t="s">
        <v>31</v>
      </c>
      <c r="H2232" s="95" t="s">
        <v>31</v>
      </c>
      <c r="I2232" s="95" t="s">
        <v>31</v>
      </c>
      <c r="J2232" s="95" t="s">
        <v>1884</v>
      </c>
      <c r="K2232" s="95" t="s">
        <v>1885</v>
      </c>
      <c r="L2232" s="96">
        <v>2.5</v>
      </c>
      <c r="M2232" s="95" t="s">
        <v>1886</v>
      </c>
      <c r="N2232" s="95" t="s">
        <v>3531</v>
      </c>
      <c r="O2232" s="95" t="s">
        <v>31</v>
      </c>
      <c r="P2232" s="95" t="s">
        <v>2481</v>
      </c>
      <c r="Q2232" s="95" t="s">
        <v>2468</v>
      </c>
      <c r="R2232" s="95" t="s">
        <v>3532</v>
      </c>
      <c r="S2232" s="93">
        <v>37772</v>
      </c>
      <c r="T2232" s="93">
        <v>37772</v>
      </c>
      <c r="U2232" s="95" t="s">
        <v>3528</v>
      </c>
      <c r="V2232" s="95" t="s">
        <v>31</v>
      </c>
    </row>
    <row r="2233" spans="1:22" ht="15.75" x14ac:dyDescent="0.3">
      <c r="A2233" s="95" t="s">
        <v>370</v>
      </c>
      <c r="B2233" s="95" t="s">
        <v>2032</v>
      </c>
      <c r="C2233" s="95" t="s">
        <v>1904</v>
      </c>
      <c r="D2233" s="95" t="s">
        <v>1905</v>
      </c>
      <c r="E2233" s="95" t="s">
        <v>2038</v>
      </c>
      <c r="F2233" s="95" t="s">
        <v>2123</v>
      </c>
      <c r="G2233" s="95" t="s">
        <v>31</v>
      </c>
      <c r="H2233" s="95" t="s">
        <v>31</v>
      </c>
      <c r="I2233" s="95" t="s">
        <v>31</v>
      </c>
      <c r="J2233" s="95" t="s">
        <v>1884</v>
      </c>
      <c r="K2233" s="95" t="s">
        <v>1885</v>
      </c>
      <c r="L2233" s="96">
        <v>37035.47</v>
      </c>
      <c r="M2233" s="95" t="s">
        <v>1886</v>
      </c>
      <c r="N2233" s="95" t="s">
        <v>3533</v>
      </c>
      <c r="O2233" s="95" t="s">
        <v>31</v>
      </c>
      <c r="P2233" s="95" t="s">
        <v>2125</v>
      </c>
      <c r="Q2233" s="95" t="s">
        <v>31</v>
      </c>
      <c r="R2233" s="95" t="s">
        <v>3534</v>
      </c>
      <c r="S2233" s="93">
        <v>41152</v>
      </c>
      <c r="T2233" s="93">
        <v>41152</v>
      </c>
      <c r="U2233" s="95" t="s">
        <v>3146</v>
      </c>
      <c r="V2233" s="95" t="s">
        <v>31</v>
      </c>
    </row>
    <row r="2234" spans="1:22" ht="15.75" x14ac:dyDescent="0.3">
      <c r="A2234" s="95" t="s">
        <v>370</v>
      </c>
      <c r="B2234" s="95" t="s">
        <v>2032</v>
      </c>
      <c r="C2234" s="95" t="s">
        <v>1904</v>
      </c>
      <c r="D2234" s="95" t="s">
        <v>1905</v>
      </c>
      <c r="E2234" s="95" t="s">
        <v>2038</v>
      </c>
      <c r="F2234" s="95" t="s">
        <v>2123</v>
      </c>
      <c r="G2234" s="95" t="s">
        <v>31</v>
      </c>
      <c r="H2234" s="95" t="s">
        <v>31</v>
      </c>
      <c r="I2234" s="95" t="s">
        <v>31</v>
      </c>
      <c r="J2234" s="95" t="s">
        <v>1884</v>
      </c>
      <c r="K2234" s="95" t="s">
        <v>1885</v>
      </c>
      <c r="L2234" s="96">
        <v>-56.47</v>
      </c>
      <c r="M2234" s="95" t="s">
        <v>1886</v>
      </c>
      <c r="N2234" s="95" t="s">
        <v>3533</v>
      </c>
      <c r="O2234" s="95" t="s">
        <v>31</v>
      </c>
      <c r="P2234" s="95" t="s">
        <v>2125</v>
      </c>
      <c r="Q2234" s="95" t="s">
        <v>31</v>
      </c>
      <c r="R2234" s="95" t="s">
        <v>3534</v>
      </c>
      <c r="S2234" s="93">
        <v>41305</v>
      </c>
      <c r="T2234" s="93">
        <v>41305</v>
      </c>
      <c r="U2234" s="95" t="s">
        <v>3146</v>
      </c>
      <c r="V2234" s="95" t="s">
        <v>31</v>
      </c>
    </row>
    <row r="2235" spans="1:22" ht="15.75" x14ac:dyDescent="0.3">
      <c r="A2235" s="95" t="s">
        <v>370</v>
      </c>
      <c r="B2235" s="95" t="s">
        <v>2032</v>
      </c>
      <c r="C2235" s="95" t="s">
        <v>1904</v>
      </c>
      <c r="D2235" s="95" t="s">
        <v>1905</v>
      </c>
      <c r="E2235" s="95" t="s">
        <v>2038</v>
      </c>
      <c r="F2235" s="95" t="s">
        <v>2123</v>
      </c>
      <c r="G2235" s="95" t="s">
        <v>31</v>
      </c>
      <c r="H2235" s="95" t="s">
        <v>31</v>
      </c>
      <c r="I2235" s="95" t="s">
        <v>31</v>
      </c>
      <c r="J2235" s="95" t="s">
        <v>1884</v>
      </c>
      <c r="K2235" s="95" t="s">
        <v>1885</v>
      </c>
      <c r="L2235" s="96">
        <v>-1.26</v>
      </c>
      <c r="M2235" s="95" t="s">
        <v>1886</v>
      </c>
      <c r="N2235" s="95" t="s">
        <v>3533</v>
      </c>
      <c r="O2235" s="95" t="s">
        <v>31</v>
      </c>
      <c r="P2235" s="95" t="s">
        <v>2125</v>
      </c>
      <c r="Q2235" s="95" t="s">
        <v>31</v>
      </c>
      <c r="R2235" s="95" t="s">
        <v>3534</v>
      </c>
      <c r="S2235" s="93">
        <v>41333</v>
      </c>
      <c r="T2235" s="93">
        <v>41333</v>
      </c>
      <c r="U2235" s="95" t="s">
        <v>3146</v>
      </c>
      <c r="V2235" s="95" t="s">
        <v>31</v>
      </c>
    </row>
    <row r="2236" spans="1:22" ht="15.75" x14ac:dyDescent="0.3">
      <c r="A2236" s="95" t="s">
        <v>370</v>
      </c>
      <c r="B2236" s="95" t="s">
        <v>2032</v>
      </c>
      <c r="C2236" s="95" t="s">
        <v>1904</v>
      </c>
      <c r="D2236" s="95" t="s">
        <v>1905</v>
      </c>
      <c r="E2236" s="95" t="s">
        <v>2038</v>
      </c>
      <c r="F2236" s="95" t="s">
        <v>2123</v>
      </c>
      <c r="G2236" s="95" t="s">
        <v>31</v>
      </c>
      <c r="H2236" s="95" t="s">
        <v>31</v>
      </c>
      <c r="I2236" s="95" t="s">
        <v>31</v>
      </c>
      <c r="J2236" s="95" t="s">
        <v>1884</v>
      </c>
      <c r="K2236" s="95" t="s">
        <v>1885</v>
      </c>
      <c r="L2236" s="96">
        <v>37035.47</v>
      </c>
      <c r="M2236" s="95" t="s">
        <v>1886</v>
      </c>
      <c r="N2236" s="95" t="s">
        <v>3535</v>
      </c>
      <c r="O2236" s="95" t="s">
        <v>31</v>
      </c>
      <c r="P2236" s="95" t="s">
        <v>2125</v>
      </c>
      <c r="Q2236" s="95" t="s">
        <v>31</v>
      </c>
      <c r="R2236" s="95" t="s">
        <v>3536</v>
      </c>
      <c r="S2236" s="93">
        <v>41152</v>
      </c>
      <c r="T2236" s="93">
        <v>41152</v>
      </c>
      <c r="U2236" s="95" t="s">
        <v>3146</v>
      </c>
      <c r="V2236" s="95" t="s">
        <v>31</v>
      </c>
    </row>
    <row r="2237" spans="1:22" ht="15.75" x14ac:dyDescent="0.3">
      <c r="A2237" s="95" t="s">
        <v>370</v>
      </c>
      <c r="B2237" s="95" t="s">
        <v>2032</v>
      </c>
      <c r="C2237" s="95" t="s">
        <v>1904</v>
      </c>
      <c r="D2237" s="95" t="s">
        <v>1905</v>
      </c>
      <c r="E2237" s="95" t="s">
        <v>2038</v>
      </c>
      <c r="F2237" s="95" t="s">
        <v>2123</v>
      </c>
      <c r="G2237" s="95" t="s">
        <v>31</v>
      </c>
      <c r="H2237" s="95" t="s">
        <v>31</v>
      </c>
      <c r="I2237" s="95" t="s">
        <v>31</v>
      </c>
      <c r="J2237" s="95" t="s">
        <v>1884</v>
      </c>
      <c r="K2237" s="95" t="s">
        <v>1885</v>
      </c>
      <c r="L2237" s="96">
        <v>-56.47</v>
      </c>
      <c r="M2237" s="95" t="s">
        <v>1886</v>
      </c>
      <c r="N2237" s="95" t="s">
        <v>3535</v>
      </c>
      <c r="O2237" s="95" t="s">
        <v>31</v>
      </c>
      <c r="P2237" s="95" t="s">
        <v>2125</v>
      </c>
      <c r="Q2237" s="95" t="s">
        <v>31</v>
      </c>
      <c r="R2237" s="95" t="s">
        <v>3536</v>
      </c>
      <c r="S2237" s="93">
        <v>41305</v>
      </c>
      <c r="T2237" s="93">
        <v>41305</v>
      </c>
      <c r="U2237" s="95" t="s">
        <v>3146</v>
      </c>
      <c r="V2237" s="95" t="s">
        <v>31</v>
      </c>
    </row>
    <row r="2238" spans="1:22" ht="15.75" x14ac:dyDescent="0.3">
      <c r="A2238" s="95" t="s">
        <v>370</v>
      </c>
      <c r="B2238" s="95" t="s">
        <v>2032</v>
      </c>
      <c r="C2238" s="95" t="s">
        <v>1904</v>
      </c>
      <c r="D2238" s="95" t="s">
        <v>1905</v>
      </c>
      <c r="E2238" s="95" t="s">
        <v>2038</v>
      </c>
      <c r="F2238" s="95" t="s">
        <v>2123</v>
      </c>
      <c r="G2238" s="95" t="s">
        <v>31</v>
      </c>
      <c r="H2238" s="95" t="s">
        <v>31</v>
      </c>
      <c r="I2238" s="95" t="s">
        <v>31</v>
      </c>
      <c r="J2238" s="95" t="s">
        <v>1884</v>
      </c>
      <c r="K2238" s="95" t="s">
        <v>1885</v>
      </c>
      <c r="L2238" s="96">
        <v>-1.26</v>
      </c>
      <c r="M2238" s="95" t="s">
        <v>1886</v>
      </c>
      <c r="N2238" s="95" t="s">
        <v>3535</v>
      </c>
      <c r="O2238" s="95" t="s">
        <v>31</v>
      </c>
      <c r="P2238" s="95" t="s">
        <v>2125</v>
      </c>
      <c r="Q2238" s="95" t="s">
        <v>31</v>
      </c>
      <c r="R2238" s="95" t="s">
        <v>3536</v>
      </c>
      <c r="S2238" s="93">
        <v>41333</v>
      </c>
      <c r="T2238" s="93">
        <v>41333</v>
      </c>
      <c r="U2238" s="95" t="s">
        <v>3146</v>
      </c>
      <c r="V2238" s="95" t="s">
        <v>31</v>
      </c>
    </row>
    <row r="2239" spans="1:22" ht="15.75" x14ac:dyDescent="0.3">
      <c r="A2239" s="95" t="s">
        <v>370</v>
      </c>
      <c r="B2239" s="95" t="s">
        <v>2032</v>
      </c>
      <c r="C2239" s="95" t="s">
        <v>1904</v>
      </c>
      <c r="D2239" s="95" t="s">
        <v>1905</v>
      </c>
      <c r="E2239" s="95" t="s">
        <v>2038</v>
      </c>
      <c r="F2239" s="95" t="s">
        <v>2123</v>
      </c>
      <c r="G2239" s="95" t="s">
        <v>31</v>
      </c>
      <c r="H2239" s="95" t="s">
        <v>31</v>
      </c>
      <c r="I2239" s="95" t="s">
        <v>31</v>
      </c>
      <c r="J2239" s="95" t="s">
        <v>1884</v>
      </c>
      <c r="K2239" s="95" t="s">
        <v>1885</v>
      </c>
      <c r="L2239" s="96">
        <v>37035.47</v>
      </c>
      <c r="M2239" s="95" t="s">
        <v>1886</v>
      </c>
      <c r="N2239" s="95" t="s">
        <v>3537</v>
      </c>
      <c r="O2239" s="95" t="s">
        <v>31</v>
      </c>
      <c r="P2239" s="95" t="s">
        <v>2125</v>
      </c>
      <c r="Q2239" s="95" t="s">
        <v>31</v>
      </c>
      <c r="R2239" s="95" t="s">
        <v>3538</v>
      </c>
      <c r="S2239" s="93">
        <v>41152</v>
      </c>
      <c r="T2239" s="93">
        <v>41152</v>
      </c>
      <c r="U2239" s="95" t="s">
        <v>3146</v>
      </c>
      <c r="V2239" s="95" t="s">
        <v>31</v>
      </c>
    </row>
    <row r="2240" spans="1:22" ht="15.75" x14ac:dyDescent="0.3">
      <c r="A2240" s="95" t="s">
        <v>370</v>
      </c>
      <c r="B2240" s="95" t="s">
        <v>2032</v>
      </c>
      <c r="C2240" s="95" t="s">
        <v>1904</v>
      </c>
      <c r="D2240" s="95" t="s">
        <v>1905</v>
      </c>
      <c r="E2240" s="95" t="s">
        <v>2038</v>
      </c>
      <c r="F2240" s="95" t="s">
        <v>2123</v>
      </c>
      <c r="G2240" s="95" t="s">
        <v>31</v>
      </c>
      <c r="H2240" s="95" t="s">
        <v>31</v>
      </c>
      <c r="I2240" s="95" t="s">
        <v>31</v>
      </c>
      <c r="J2240" s="95" t="s">
        <v>1884</v>
      </c>
      <c r="K2240" s="95" t="s">
        <v>1885</v>
      </c>
      <c r="L2240" s="96">
        <v>-56.47</v>
      </c>
      <c r="M2240" s="95" t="s">
        <v>1886</v>
      </c>
      <c r="N2240" s="95" t="s">
        <v>3537</v>
      </c>
      <c r="O2240" s="95" t="s">
        <v>31</v>
      </c>
      <c r="P2240" s="95" t="s">
        <v>2125</v>
      </c>
      <c r="Q2240" s="95" t="s">
        <v>31</v>
      </c>
      <c r="R2240" s="95" t="s">
        <v>3538</v>
      </c>
      <c r="S2240" s="93">
        <v>41305</v>
      </c>
      <c r="T2240" s="93">
        <v>41305</v>
      </c>
      <c r="U2240" s="95" t="s">
        <v>3146</v>
      </c>
      <c r="V2240" s="95" t="s">
        <v>31</v>
      </c>
    </row>
    <row r="2241" spans="1:22" ht="15.75" x14ac:dyDescent="0.3">
      <c r="A2241" s="95" t="s">
        <v>370</v>
      </c>
      <c r="B2241" s="95" t="s">
        <v>2032</v>
      </c>
      <c r="C2241" s="95" t="s">
        <v>1904</v>
      </c>
      <c r="D2241" s="95" t="s">
        <v>1905</v>
      </c>
      <c r="E2241" s="95" t="s">
        <v>2038</v>
      </c>
      <c r="F2241" s="95" t="s">
        <v>2123</v>
      </c>
      <c r="G2241" s="95" t="s">
        <v>31</v>
      </c>
      <c r="H2241" s="95" t="s">
        <v>31</v>
      </c>
      <c r="I2241" s="95" t="s">
        <v>31</v>
      </c>
      <c r="J2241" s="95" t="s">
        <v>1884</v>
      </c>
      <c r="K2241" s="95" t="s">
        <v>1885</v>
      </c>
      <c r="L2241" s="96">
        <v>-1.26</v>
      </c>
      <c r="M2241" s="95" t="s">
        <v>1886</v>
      </c>
      <c r="N2241" s="95" t="s">
        <v>3537</v>
      </c>
      <c r="O2241" s="95" t="s">
        <v>31</v>
      </c>
      <c r="P2241" s="95" t="s">
        <v>2125</v>
      </c>
      <c r="Q2241" s="95" t="s">
        <v>31</v>
      </c>
      <c r="R2241" s="95" t="s">
        <v>3538</v>
      </c>
      <c r="S2241" s="93">
        <v>41333</v>
      </c>
      <c r="T2241" s="93">
        <v>41333</v>
      </c>
      <c r="U2241" s="95" t="s">
        <v>3146</v>
      </c>
      <c r="V2241" s="95" t="s">
        <v>31</v>
      </c>
    </row>
    <row r="2242" spans="1:22" ht="15.75" x14ac:dyDescent="0.3">
      <c r="A2242" s="95" t="s">
        <v>370</v>
      </c>
      <c r="B2242" s="95" t="s">
        <v>2032</v>
      </c>
      <c r="C2242" s="95" t="s">
        <v>1904</v>
      </c>
      <c r="D2242" s="95" t="s">
        <v>1905</v>
      </c>
      <c r="E2242" s="95" t="s">
        <v>2038</v>
      </c>
      <c r="F2242" s="95" t="s">
        <v>2123</v>
      </c>
      <c r="G2242" s="95" t="s">
        <v>31</v>
      </c>
      <c r="H2242" s="95" t="s">
        <v>31</v>
      </c>
      <c r="I2242" s="95" t="s">
        <v>31</v>
      </c>
      <c r="J2242" s="95" t="s">
        <v>1884</v>
      </c>
      <c r="K2242" s="95" t="s">
        <v>1885</v>
      </c>
      <c r="L2242" s="96">
        <v>37035.47</v>
      </c>
      <c r="M2242" s="95" t="s">
        <v>1886</v>
      </c>
      <c r="N2242" s="95" t="s">
        <v>3539</v>
      </c>
      <c r="O2242" s="95" t="s">
        <v>31</v>
      </c>
      <c r="P2242" s="95" t="s">
        <v>2125</v>
      </c>
      <c r="Q2242" s="95" t="s">
        <v>31</v>
      </c>
      <c r="R2242" s="95" t="s">
        <v>3540</v>
      </c>
      <c r="S2242" s="93">
        <v>41152</v>
      </c>
      <c r="T2242" s="93">
        <v>41152</v>
      </c>
      <c r="U2242" s="95" t="s">
        <v>3146</v>
      </c>
      <c r="V2242" s="95" t="s">
        <v>31</v>
      </c>
    </row>
    <row r="2243" spans="1:22" ht="15.75" x14ac:dyDescent="0.3">
      <c r="A2243" s="95" t="s">
        <v>370</v>
      </c>
      <c r="B2243" s="95" t="s">
        <v>2032</v>
      </c>
      <c r="C2243" s="95" t="s">
        <v>1904</v>
      </c>
      <c r="D2243" s="95" t="s">
        <v>1905</v>
      </c>
      <c r="E2243" s="95" t="s">
        <v>2038</v>
      </c>
      <c r="F2243" s="95" t="s">
        <v>2123</v>
      </c>
      <c r="G2243" s="95" t="s">
        <v>31</v>
      </c>
      <c r="H2243" s="95" t="s">
        <v>31</v>
      </c>
      <c r="I2243" s="95" t="s">
        <v>31</v>
      </c>
      <c r="J2243" s="95" t="s">
        <v>1884</v>
      </c>
      <c r="K2243" s="95" t="s">
        <v>1885</v>
      </c>
      <c r="L2243" s="96">
        <v>-56.47</v>
      </c>
      <c r="M2243" s="95" t="s">
        <v>1886</v>
      </c>
      <c r="N2243" s="95" t="s">
        <v>3539</v>
      </c>
      <c r="O2243" s="95" t="s">
        <v>31</v>
      </c>
      <c r="P2243" s="95" t="s">
        <v>2125</v>
      </c>
      <c r="Q2243" s="95" t="s">
        <v>31</v>
      </c>
      <c r="R2243" s="95" t="s">
        <v>3540</v>
      </c>
      <c r="S2243" s="93">
        <v>41305</v>
      </c>
      <c r="T2243" s="93">
        <v>41305</v>
      </c>
      <c r="U2243" s="95" t="s">
        <v>3146</v>
      </c>
      <c r="V2243" s="95" t="s">
        <v>31</v>
      </c>
    </row>
    <row r="2244" spans="1:22" ht="15.75" x14ac:dyDescent="0.3">
      <c r="A2244" s="95" t="s">
        <v>370</v>
      </c>
      <c r="B2244" s="95" t="s">
        <v>2032</v>
      </c>
      <c r="C2244" s="95" t="s">
        <v>1904</v>
      </c>
      <c r="D2244" s="95" t="s">
        <v>1905</v>
      </c>
      <c r="E2244" s="95" t="s">
        <v>2038</v>
      </c>
      <c r="F2244" s="95" t="s">
        <v>2123</v>
      </c>
      <c r="G2244" s="95" t="s">
        <v>31</v>
      </c>
      <c r="H2244" s="95" t="s">
        <v>31</v>
      </c>
      <c r="I2244" s="95" t="s">
        <v>31</v>
      </c>
      <c r="J2244" s="95" t="s">
        <v>1884</v>
      </c>
      <c r="K2244" s="95" t="s">
        <v>1885</v>
      </c>
      <c r="L2244" s="96">
        <v>-1.26</v>
      </c>
      <c r="M2244" s="95" t="s">
        <v>1886</v>
      </c>
      <c r="N2244" s="95" t="s">
        <v>3539</v>
      </c>
      <c r="O2244" s="95" t="s">
        <v>31</v>
      </c>
      <c r="P2244" s="95" t="s">
        <v>2125</v>
      </c>
      <c r="Q2244" s="95" t="s">
        <v>31</v>
      </c>
      <c r="R2244" s="95" t="s">
        <v>3540</v>
      </c>
      <c r="S2244" s="93">
        <v>41333</v>
      </c>
      <c r="T2244" s="93">
        <v>41333</v>
      </c>
      <c r="U2244" s="95" t="s">
        <v>3146</v>
      </c>
      <c r="V2244" s="95" t="s">
        <v>31</v>
      </c>
    </row>
    <row r="2245" spans="1:22" ht="15.75" x14ac:dyDescent="0.3">
      <c r="A2245" s="95" t="s">
        <v>370</v>
      </c>
      <c r="B2245" s="95" t="s">
        <v>2032</v>
      </c>
      <c r="C2245" s="95" t="s">
        <v>1904</v>
      </c>
      <c r="D2245" s="95" t="s">
        <v>1905</v>
      </c>
      <c r="E2245" s="95" t="s">
        <v>2038</v>
      </c>
      <c r="F2245" s="95" t="s">
        <v>2123</v>
      </c>
      <c r="G2245" s="95" t="s">
        <v>31</v>
      </c>
      <c r="H2245" s="95" t="s">
        <v>31</v>
      </c>
      <c r="I2245" s="95" t="s">
        <v>31</v>
      </c>
      <c r="J2245" s="95" t="s">
        <v>1884</v>
      </c>
      <c r="K2245" s="95" t="s">
        <v>1885</v>
      </c>
      <c r="L2245" s="96">
        <v>37035.47</v>
      </c>
      <c r="M2245" s="95" t="s">
        <v>1886</v>
      </c>
      <c r="N2245" s="95" t="s">
        <v>3541</v>
      </c>
      <c r="O2245" s="95" t="s">
        <v>31</v>
      </c>
      <c r="P2245" s="95" t="s">
        <v>2125</v>
      </c>
      <c r="Q2245" s="95" t="s">
        <v>31</v>
      </c>
      <c r="R2245" s="95" t="s">
        <v>3542</v>
      </c>
      <c r="S2245" s="93">
        <v>41152</v>
      </c>
      <c r="T2245" s="93">
        <v>41152</v>
      </c>
      <c r="U2245" s="95" t="s">
        <v>3146</v>
      </c>
      <c r="V2245" s="95" t="s">
        <v>31</v>
      </c>
    </row>
    <row r="2246" spans="1:22" ht="15.75" x14ac:dyDescent="0.3">
      <c r="A2246" s="95" t="s">
        <v>370</v>
      </c>
      <c r="B2246" s="95" t="s">
        <v>2032</v>
      </c>
      <c r="C2246" s="95" t="s">
        <v>1904</v>
      </c>
      <c r="D2246" s="95" t="s">
        <v>1905</v>
      </c>
      <c r="E2246" s="95" t="s">
        <v>2038</v>
      </c>
      <c r="F2246" s="95" t="s">
        <v>2123</v>
      </c>
      <c r="G2246" s="95" t="s">
        <v>31</v>
      </c>
      <c r="H2246" s="95" t="s">
        <v>31</v>
      </c>
      <c r="I2246" s="95" t="s">
        <v>31</v>
      </c>
      <c r="J2246" s="95" t="s">
        <v>1884</v>
      </c>
      <c r="K2246" s="95" t="s">
        <v>1885</v>
      </c>
      <c r="L2246" s="96">
        <v>-56.47</v>
      </c>
      <c r="M2246" s="95" t="s">
        <v>1886</v>
      </c>
      <c r="N2246" s="95" t="s">
        <v>3541</v>
      </c>
      <c r="O2246" s="95" t="s">
        <v>31</v>
      </c>
      <c r="P2246" s="95" t="s">
        <v>2125</v>
      </c>
      <c r="Q2246" s="95" t="s">
        <v>31</v>
      </c>
      <c r="R2246" s="95" t="s">
        <v>3542</v>
      </c>
      <c r="S2246" s="93">
        <v>41305</v>
      </c>
      <c r="T2246" s="93">
        <v>41305</v>
      </c>
      <c r="U2246" s="95" t="s">
        <v>3146</v>
      </c>
      <c r="V2246" s="95" t="s">
        <v>31</v>
      </c>
    </row>
    <row r="2247" spans="1:22" ht="15.75" x14ac:dyDescent="0.3">
      <c r="A2247" s="95" t="s">
        <v>370</v>
      </c>
      <c r="B2247" s="95" t="s">
        <v>2032</v>
      </c>
      <c r="C2247" s="95" t="s">
        <v>1904</v>
      </c>
      <c r="D2247" s="95" t="s">
        <v>1905</v>
      </c>
      <c r="E2247" s="95" t="s">
        <v>2038</v>
      </c>
      <c r="F2247" s="95" t="s">
        <v>2123</v>
      </c>
      <c r="G2247" s="95" t="s">
        <v>31</v>
      </c>
      <c r="H2247" s="95" t="s">
        <v>31</v>
      </c>
      <c r="I2247" s="95" t="s">
        <v>31</v>
      </c>
      <c r="J2247" s="95" t="s">
        <v>1884</v>
      </c>
      <c r="K2247" s="95" t="s">
        <v>1885</v>
      </c>
      <c r="L2247" s="96">
        <v>-1.26</v>
      </c>
      <c r="M2247" s="95" t="s">
        <v>1886</v>
      </c>
      <c r="N2247" s="95" t="s">
        <v>3541</v>
      </c>
      <c r="O2247" s="95" t="s">
        <v>31</v>
      </c>
      <c r="P2247" s="95" t="s">
        <v>2125</v>
      </c>
      <c r="Q2247" s="95" t="s">
        <v>31</v>
      </c>
      <c r="R2247" s="95" t="s">
        <v>3542</v>
      </c>
      <c r="S2247" s="93">
        <v>41333</v>
      </c>
      <c r="T2247" s="93">
        <v>41333</v>
      </c>
      <c r="U2247" s="95" t="s">
        <v>3146</v>
      </c>
      <c r="V2247" s="95" t="s">
        <v>31</v>
      </c>
    </row>
    <row r="2248" spans="1:22" ht="15.75" x14ac:dyDescent="0.3">
      <c r="A2248" s="95" t="s">
        <v>370</v>
      </c>
      <c r="B2248" s="95" t="s">
        <v>2032</v>
      </c>
      <c r="C2248" s="95" t="s">
        <v>1904</v>
      </c>
      <c r="D2248" s="95" t="s">
        <v>1905</v>
      </c>
      <c r="E2248" s="95" t="s">
        <v>2038</v>
      </c>
      <c r="F2248" s="95" t="s">
        <v>2123</v>
      </c>
      <c r="G2248" s="95" t="s">
        <v>31</v>
      </c>
      <c r="H2248" s="95" t="s">
        <v>31</v>
      </c>
      <c r="I2248" s="95" t="s">
        <v>31</v>
      </c>
      <c r="J2248" s="95" t="s">
        <v>1884</v>
      </c>
      <c r="K2248" s="95" t="s">
        <v>1885</v>
      </c>
      <c r="L2248" s="96">
        <v>37035.47</v>
      </c>
      <c r="M2248" s="95" t="s">
        <v>1886</v>
      </c>
      <c r="N2248" s="95" t="s">
        <v>3543</v>
      </c>
      <c r="O2248" s="95" t="s">
        <v>31</v>
      </c>
      <c r="P2248" s="95" t="s">
        <v>2125</v>
      </c>
      <c r="Q2248" s="95" t="s">
        <v>31</v>
      </c>
      <c r="R2248" s="95" t="s">
        <v>3544</v>
      </c>
      <c r="S2248" s="93">
        <v>41152</v>
      </c>
      <c r="T2248" s="93">
        <v>41152</v>
      </c>
      <c r="U2248" s="95" t="s">
        <v>3146</v>
      </c>
      <c r="V2248" s="95" t="s">
        <v>31</v>
      </c>
    </row>
    <row r="2249" spans="1:22" ht="15.75" x14ac:dyDescent="0.3">
      <c r="A2249" s="95" t="s">
        <v>370</v>
      </c>
      <c r="B2249" s="95" t="s">
        <v>2032</v>
      </c>
      <c r="C2249" s="95" t="s">
        <v>1904</v>
      </c>
      <c r="D2249" s="95" t="s">
        <v>1905</v>
      </c>
      <c r="E2249" s="95" t="s">
        <v>2038</v>
      </c>
      <c r="F2249" s="95" t="s">
        <v>2123</v>
      </c>
      <c r="G2249" s="95" t="s">
        <v>31</v>
      </c>
      <c r="H2249" s="95" t="s">
        <v>31</v>
      </c>
      <c r="I2249" s="95" t="s">
        <v>31</v>
      </c>
      <c r="J2249" s="95" t="s">
        <v>1884</v>
      </c>
      <c r="K2249" s="95" t="s">
        <v>1885</v>
      </c>
      <c r="L2249" s="96">
        <v>-56.47</v>
      </c>
      <c r="M2249" s="95" t="s">
        <v>1886</v>
      </c>
      <c r="N2249" s="95" t="s">
        <v>3543</v>
      </c>
      <c r="O2249" s="95" t="s">
        <v>31</v>
      </c>
      <c r="P2249" s="95" t="s">
        <v>2125</v>
      </c>
      <c r="Q2249" s="95" t="s">
        <v>31</v>
      </c>
      <c r="R2249" s="95" t="s">
        <v>3544</v>
      </c>
      <c r="S2249" s="93">
        <v>41305</v>
      </c>
      <c r="T2249" s="93">
        <v>41305</v>
      </c>
      <c r="U2249" s="95" t="s">
        <v>3146</v>
      </c>
      <c r="V2249" s="95" t="s">
        <v>31</v>
      </c>
    </row>
    <row r="2250" spans="1:22" ht="15.75" x14ac:dyDescent="0.3">
      <c r="A2250" s="95" t="s">
        <v>370</v>
      </c>
      <c r="B2250" s="95" t="s">
        <v>2032</v>
      </c>
      <c r="C2250" s="95" t="s">
        <v>1904</v>
      </c>
      <c r="D2250" s="95" t="s">
        <v>1905</v>
      </c>
      <c r="E2250" s="95" t="s">
        <v>2038</v>
      </c>
      <c r="F2250" s="95" t="s">
        <v>2123</v>
      </c>
      <c r="G2250" s="95" t="s">
        <v>31</v>
      </c>
      <c r="H2250" s="95" t="s">
        <v>31</v>
      </c>
      <c r="I2250" s="95" t="s">
        <v>31</v>
      </c>
      <c r="J2250" s="95" t="s">
        <v>1884</v>
      </c>
      <c r="K2250" s="95" t="s">
        <v>1885</v>
      </c>
      <c r="L2250" s="96">
        <v>-1.26</v>
      </c>
      <c r="M2250" s="95" t="s">
        <v>1886</v>
      </c>
      <c r="N2250" s="95" t="s">
        <v>3543</v>
      </c>
      <c r="O2250" s="95" t="s">
        <v>31</v>
      </c>
      <c r="P2250" s="95" t="s">
        <v>2125</v>
      </c>
      <c r="Q2250" s="95" t="s">
        <v>31</v>
      </c>
      <c r="R2250" s="95" t="s">
        <v>3544</v>
      </c>
      <c r="S2250" s="93">
        <v>41333</v>
      </c>
      <c r="T2250" s="93">
        <v>41333</v>
      </c>
      <c r="U2250" s="95" t="s">
        <v>3146</v>
      </c>
      <c r="V2250" s="95" t="s">
        <v>31</v>
      </c>
    </row>
    <row r="2251" spans="1:22" ht="15.75" x14ac:dyDescent="0.3">
      <c r="A2251" s="95" t="s">
        <v>370</v>
      </c>
      <c r="B2251" s="95" t="s">
        <v>2032</v>
      </c>
      <c r="C2251" s="95" t="s">
        <v>1904</v>
      </c>
      <c r="D2251" s="95" t="s">
        <v>1905</v>
      </c>
      <c r="E2251" s="95" t="s">
        <v>2038</v>
      </c>
      <c r="F2251" s="95" t="s">
        <v>2123</v>
      </c>
      <c r="G2251" s="95" t="s">
        <v>31</v>
      </c>
      <c r="H2251" s="95" t="s">
        <v>31</v>
      </c>
      <c r="I2251" s="95" t="s">
        <v>31</v>
      </c>
      <c r="J2251" s="95" t="s">
        <v>1884</v>
      </c>
      <c r="K2251" s="95" t="s">
        <v>1885</v>
      </c>
      <c r="L2251" s="96">
        <v>37035.47</v>
      </c>
      <c r="M2251" s="95" t="s">
        <v>1886</v>
      </c>
      <c r="N2251" s="95" t="s">
        <v>3545</v>
      </c>
      <c r="O2251" s="95" t="s">
        <v>31</v>
      </c>
      <c r="P2251" s="95" t="s">
        <v>2125</v>
      </c>
      <c r="Q2251" s="95" t="s">
        <v>31</v>
      </c>
      <c r="R2251" s="95" t="s">
        <v>3546</v>
      </c>
      <c r="S2251" s="93">
        <v>41152</v>
      </c>
      <c r="T2251" s="93">
        <v>41152</v>
      </c>
      <c r="U2251" s="95" t="s">
        <v>3146</v>
      </c>
      <c r="V2251" s="95" t="s">
        <v>31</v>
      </c>
    </row>
    <row r="2252" spans="1:22" ht="15.75" x14ac:dyDescent="0.3">
      <c r="A2252" s="95" t="s">
        <v>370</v>
      </c>
      <c r="B2252" s="95" t="s">
        <v>2032</v>
      </c>
      <c r="C2252" s="95" t="s">
        <v>1904</v>
      </c>
      <c r="D2252" s="95" t="s">
        <v>1905</v>
      </c>
      <c r="E2252" s="95" t="s">
        <v>2038</v>
      </c>
      <c r="F2252" s="95" t="s">
        <v>2123</v>
      </c>
      <c r="G2252" s="95" t="s">
        <v>31</v>
      </c>
      <c r="H2252" s="95" t="s">
        <v>31</v>
      </c>
      <c r="I2252" s="95" t="s">
        <v>31</v>
      </c>
      <c r="J2252" s="95" t="s">
        <v>1884</v>
      </c>
      <c r="K2252" s="95" t="s">
        <v>1885</v>
      </c>
      <c r="L2252" s="96">
        <v>-56.47</v>
      </c>
      <c r="M2252" s="95" t="s">
        <v>1886</v>
      </c>
      <c r="N2252" s="95" t="s">
        <v>3545</v>
      </c>
      <c r="O2252" s="95" t="s">
        <v>31</v>
      </c>
      <c r="P2252" s="95" t="s">
        <v>2125</v>
      </c>
      <c r="Q2252" s="95" t="s">
        <v>31</v>
      </c>
      <c r="R2252" s="95" t="s">
        <v>3546</v>
      </c>
      <c r="S2252" s="93">
        <v>41305</v>
      </c>
      <c r="T2252" s="93">
        <v>41305</v>
      </c>
      <c r="U2252" s="95" t="s">
        <v>3146</v>
      </c>
      <c r="V2252" s="95" t="s">
        <v>31</v>
      </c>
    </row>
    <row r="2253" spans="1:22" ht="15.75" x14ac:dyDescent="0.3">
      <c r="A2253" s="95" t="s">
        <v>370</v>
      </c>
      <c r="B2253" s="95" t="s">
        <v>2032</v>
      </c>
      <c r="C2253" s="95" t="s">
        <v>1904</v>
      </c>
      <c r="D2253" s="95" t="s">
        <v>1905</v>
      </c>
      <c r="E2253" s="95" t="s">
        <v>2038</v>
      </c>
      <c r="F2253" s="95" t="s">
        <v>2123</v>
      </c>
      <c r="G2253" s="95" t="s">
        <v>31</v>
      </c>
      <c r="H2253" s="95" t="s">
        <v>31</v>
      </c>
      <c r="I2253" s="95" t="s">
        <v>31</v>
      </c>
      <c r="J2253" s="95" t="s">
        <v>1884</v>
      </c>
      <c r="K2253" s="95" t="s">
        <v>1885</v>
      </c>
      <c r="L2253" s="96">
        <v>-1.26</v>
      </c>
      <c r="M2253" s="95" t="s">
        <v>1886</v>
      </c>
      <c r="N2253" s="95" t="s">
        <v>3545</v>
      </c>
      <c r="O2253" s="95" t="s">
        <v>31</v>
      </c>
      <c r="P2253" s="95" t="s">
        <v>2125</v>
      </c>
      <c r="Q2253" s="95" t="s">
        <v>31</v>
      </c>
      <c r="R2253" s="95" t="s">
        <v>3546</v>
      </c>
      <c r="S2253" s="93">
        <v>41333</v>
      </c>
      <c r="T2253" s="93">
        <v>41333</v>
      </c>
      <c r="U2253" s="95" t="s">
        <v>3146</v>
      </c>
      <c r="V2253" s="95" t="s">
        <v>31</v>
      </c>
    </row>
    <row r="2254" spans="1:22" ht="15.75" x14ac:dyDescent="0.3">
      <c r="A2254" s="95" t="s">
        <v>370</v>
      </c>
      <c r="B2254" s="95" t="s">
        <v>2032</v>
      </c>
      <c r="C2254" s="95" t="s">
        <v>1904</v>
      </c>
      <c r="D2254" s="95" t="s">
        <v>1905</v>
      </c>
      <c r="E2254" s="95" t="s">
        <v>2038</v>
      </c>
      <c r="F2254" s="95" t="s">
        <v>2123</v>
      </c>
      <c r="G2254" s="95" t="s">
        <v>31</v>
      </c>
      <c r="H2254" s="95" t="s">
        <v>31</v>
      </c>
      <c r="I2254" s="95" t="s">
        <v>31</v>
      </c>
      <c r="J2254" s="95" t="s">
        <v>1884</v>
      </c>
      <c r="K2254" s="95" t="s">
        <v>1885</v>
      </c>
      <c r="L2254" s="96">
        <v>37035.47</v>
      </c>
      <c r="M2254" s="95" t="s">
        <v>1886</v>
      </c>
      <c r="N2254" s="95" t="s">
        <v>3547</v>
      </c>
      <c r="O2254" s="95" t="s">
        <v>31</v>
      </c>
      <c r="P2254" s="95" t="s">
        <v>2125</v>
      </c>
      <c r="Q2254" s="95" t="s">
        <v>31</v>
      </c>
      <c r="R2254" s="95" t="s">
        <v>3548</v>
      </c>
      <c r="S2254" s="93">
        <v>41152</v>
      </c>
      <c r="T2254" s="93">
        <v>41152</v>
      </c>
      <c r="U2254" s="95" t="s">
        <v>3146</v>
      </c>
      <c r="V2254" s="95" t="s">
        <v>31</v>
      </c>
    </row>
    <row r="2255" spans="1:22" ht="15.75" x14ac:dyDescent="0.3">
      <c r="A2255" s="95" t="s">
        <v>370</v>
      </c>
      <c r="B2255" s="95" t="s">
        <v>2032</v>
      </c>
      <c r="C2255" s="95" t="s">
        <v>1904</v>
      </c>
      <c r="D2255" s="95" t="s">
        <v>1905</v>
      </c>
      <c r="E2255" s="95" t="s">
        <v>2038</v>
      </c>
      <c r="F2255" s="95" t="s">
        <v>2123</v>
      </c>
      <c r="G2255" s="95" t="s">
        <v>31</v>
      </c>
      <c r="H2255" s="95" t="s">
        <v>31</v>
      </c>
      <c r="I2255" s="95" t="s">
        <v>31</v>
      </c>
      <c r="J2255" s="95" t="s">
        <v>1884</v>
      </c>
      <c r="K2255" s="95" t="s">
        <v>1885</v>
      </c>
      <c r="L2255" s="96">
        <v>-56.47</v>
      </c>
      <c r="M2255" s="95" t="s">
        <v>1886</v>
      </c>
      <c r="N2255" s="95" t="s">
        <v>3547</v>
      </c>
      <c r="O2255" s="95" t="s">
        <v>31</v>
      </c>
      <c r="P2255" s="95" t="s">
        <v>2125</v>
      </c>
      <c r="Q2255" s="95" t="s">
        <v>31</v>
      </c>
      <c r="R2255" s="95" t="s">
        <v>3548</v>
      </c>
      <c r="S2255" s="93">
        <v>41305</v>
      </c>
      <c r="T2255" s="93">
        <v>41305</v>
      </c>
      <c r="U2255" s="95" t="s">
        <v>3146</v>
      </c>
      <c r="V2255" s="95" t="s">
        <v>31</v>
      </c>
    </row>
    <row r="2256" spans="1:22" ht="15.75" x14ac:dyDescent="0.3">
      <c r="A2256" s="95" t="s">
        <v>370</v>
      </c>
      <c r="B2256" s="95" t="s">
        <v>2032</v>
      </c>
      <c r="C2256" s="95" t="s">
        <v>1904</v>
      </c>
      <c r="D2256" s="95" t="s">
        <v>1905</v>
      </c>
      <c r="E2256" s="95" t="s">
        <v>2038</v>
      </c>
      <c r="F2256" s="95" t="s">
        <v>2123</v>
      </c>
      <c r="G2256" s="95" t="s">
        <v>31</v>
      </c>
      <c r="H2256" s="95" t="s">
        <v>31</v>
      </c>
      <c r="I2256" s="95" t="s">
        <v>31</v>
      </c>
      <c r="J2256" s="95" t="s">
        <v>1884</v>
      </c>
      <c r="K2256" s="95" t="s">
        <v>1885</v>
      </c>
      <c r="L2256" s="96">
        <v>-1.26</v>
      </c>
      <c r="M2256" s="95" t="s">
        <v>1886</v>
      </c>
      <c r="N2256" s="95" t="s">
        <v>3547</v>
      </c>
      <c r="O2256" s="95" t="s">
        <v>31</v>
      </c>
      <c r="P2256" s="95" t="s">
        <v>2125</v>
      </c>
      <c r="Q2256" s="95" t="s">
        <v>31</v>
      </c>
      <c r="R2256" s="95" t="s">
        <v>3548</v>
      </c>
      <c r="S2256" s="93">
        <v>41333</v>
      </c>
      <c r="T2256" s="93">
        <v>41333</v>
      </c>
      <c r="U2256" s="95" t="s">
        <v>3146</v>
      </c>
      <c r="V2256" s="95" t="s">
        <v>31</v>
      </c>
    </row>
    <row r="2257" spans="1:22" ht="15.75" x14ac:dyDescent="0.3">
      <c r="A2257" s="95" t="s">
        <v>370</v>
      </c>
      <c r="B2257" s="95" t="s">
        <v>2032</v>
      </c>
      <c r="C2257" s="95" t="s">
        <v>1904</v>
      </c>
      <c r="D2257" s="95" t="s">
        <v>1905</v>
      </c>
      <c r="E2257" s="95" t="s">
        <v>2038</v>
      </c>
      <c r="F2257" s="95" t="s">
        <v>2123</v>
      </c>
      <c r="G2257" s="95" t="s">
        <v>31</v>
      </c>
      <c r="H2257" s="95" t="s">
        <v>31</v>
      </c>
      <c r="I2257" s="95" t="s">
        <v>31</v>
      </c>
      <c r="J2257" s="95" t="s">
        <v>1884</v>
      </c>
      <c r="K2257" s="95" t="s">
        <v>1885</v>
      </c>
      <c r="L2257" s="96">
        <v>37035.47</v>
      </c>
      <c r="M2257" s="95" t="s">
        <v>1886</v>
      </c>
      <c r="N2257" s="95" t="s">
        <v>3549</v>
      </c>
      <c r="O2257" s="95" t="s">
        <v>31</v>
      </c>
      <c r="P2257" s="95" t="s">
        <v>2125</v>
      </c>
      <c r="Q2257" s="95" t="s">
        <v>31</v>
      </c>
      <c r="R2257" s="95" t="s">
        <v>3550</v>
      </c>
      <c r="S2257" s="93">
        <v>41152</v>
      </c>
      <c r="T2257" s="93">
        <v>41152</v>
      </c>
      <c r="U2257" s="95" t="s">
        <v>3146</v>
      </c>
      <c r="V2257" s="95" t="s">
        <v>31</v>
      </c>
    </row>
    <row r="2258" spans="1:22" ht="15.75" x14ac:dyDescent="0.3">
      <c r="A2258" s="95" t="s">
        <v>370</v>
      </c>
      <c r="B2258" s="95" t="s">
        <v>2032</v>
      </c>
      <c r="C2258" s="95" t="s">
        <v>1904</v>
      </c>
      <c r="D2258" s="95" t="s">
        <v>1905</v>
      </c>
      <c r="E2258" s="95" t="s">
        <v>2038</v>
      </c>
      <c r="F2258" s="95" t="s">
        <v>2123</v>
      </c>
      <c r="G2258" s="95" t="s">
        <v>31</v>
      </c>
      <c r="H2258" s="95" t="s">
        <v>31</v>
      </c>
      <c r="I2258" s="95" t="s">
        <v>31</v>
      </c>
      <c r="J2258" s="95" t="s">
        <v>1884</v>
      </c>
      <c r="K2258" s="95" t="s">
        <v>1885</v>
      </c>
      <c r="L2258" s="96">
        <v>-56.47</v>
      </c>
      <c r="M2258" s="95" t="s">
        <v>1886</v>
      </c>
      <c r="N2258" s="95" t="s">
        <v>3549</v>
      </c>
      <c r="O2258" s="95" t="s">
        <v>31</v>
      </c>
      <c r="P2258" s="95" t="s">
        <v>2125</v>
      </c>
      <c r="Q2258" s="95" t="s">
        <v>31</v>
      </c>
      <c r="R2258" s="95" t="s">
        <v>3550</v>
      </c>
      <c r="S2258" s="93">
        <v>41305</v>
      </c>
      <c r="T2258" s="93">
        <v>41305</v>
      </c>
      <c r="U2258" s="95" t="s">
        <v>3146</v>
      </c>
      <c r="V2258" s="95" t="s">
        <v>31</v>
      </c>
    </row>
    <row r="2259" spans="1:22" ht="15.75" x14ac:dyDescent="0.3">
      <c r="A2259" s="95" t="s">
        <v>370</v>
      </c>
      <c r="B2259" s="95" t="s">
        <v>2032</v>
      </c>
      <c r="C2259" s="95" t="s">
        <v>1904</v>
      </c>
      <c r="D2259" s="95" t="s">
        <v>1905</v>
      </c>
      <c r="E2259" s="95" t="s">
        <v>2038</v>
      </c>
      <c r="F2259" s="95" t="s">
        <v>2123</v>
      </c>
      <c r="G2259" s="95" t="s">
        <v>31</v>
      </c>
      <c r="H2259" s="95" t="s">
        <v>31</v>
      </c>
      <c r="I2259" s="95" t="s">
        <v>31</v>
      </c>
      <c r="J2259" s="95" t="s">
        <v>1884</v>
      </c>
      <c r="K2259" s="95" t="s">
        <v>1885</v>
      </c>
      <c r="L2259" s="96">
        <v>-1.26</v>
      </c>
      <c r="M2259" s="95" t="s">
        <v>1886</v>
      </c>
      <c r="N2259" s="95" t="s">
        <v>3549</v>
      </c>
      <c r="O2259" s="95" t="s">
        <v>31</v>
      </c>
      <c r="P2259" s="95" t="s">
        <v>2125</v>
      </c>
      <c r="Q2259" s="95" t="s">
        <v>31</v>
      </c>
      <c r="R2259" s="95" t="s">
        <v>3550</v>
      </c>
      <c r="S2259" s="93">
        <v>41333</v>
      </c>
      <c r="T2259" s="93">
        <v>41333</v>
      </c>
      <c r="U2259" s="95" t="s">
        <v>3146</v>
      </c>
      <c r="V2259" s="95" t="s">
        <v>31</v>
      </c>
    </row>
    <row r="2260" spans="1:22" ht="15.75" x14ac:dyDescent="0.3">
      <c r="A2260" s="95" t="s">
        <v>370</v>
      </c>
      <c r="B2260" s="95" t="s">
        <v>2032</v>
      </c>
      <c r="C2260" s="95" t="s">
        <v>1904</v>
      </c>
      <c r="D2260" s="95" t="s">
        <v>1905</v>
      </c>
      <c r="E2260" s="95" t="s">
        <v>2038</v>
      </c>
      <c r="F2260" s="95" t="s">
        <v>2123</v>
      </c>
      <c r="G2260" s="95" t="s">
        <v>31</v>
      </c>
      <c r="H2260" s="95" t="s">
        <v>31</v>
      </c>
      <c r="I2260" s="95" t="s">
        <v>31</v>
      </c>
      <c r="J2260" s="95" t="s">
        <v>1884</v>
      </c>
      <c r="K2260" s="95" t="s">
        <v>1885</v>
      </c>
      <c r="L2260" s="96">
        <v>4190.62</v>
      </c>
      <c r="M2260" s="95" t="s">
        <v>1886</v>
      </c>
      <c r="N2260" s="95" t="s">
        <v>3551</v>
      </c>
      <c r="O2260" s="95" t="s">
        <v>31</v>
      </c>
      <c r="P2260" s="95" t="s">
        <v>2125</v>
      </c>
      <c r="Q2260" s="95" t="s">
        <v>3484</v>
      </c>
      <c r="R2260" s="95" t="s">
        <v>3552</v>
      </c>
      <c r="S2260" s="93">
        <v>39263</v>
      </c>
      <c r="T2260" s="93">
        <v>39263</v>
      </c>
      <c r="U2260" s="95" t="s">
        <v>3553</v>
      </c>
      <c r="V2260" s="95" t="s">
        <v>31</v>
      </c>
    </row>
    <row r="2261" spans="1:22" ht="15.75" x14ac:dyDescent="0.3">
      <c r="A2261" s="95" t="s">
        <v>370</v>
      </c>
      <c r="B2261" s="95" t="s">
        <v>2032</v>
      </c>
      <c r="C2261" s="95" t="s">
        <v>1904</v>
      </c>
      <c r="D2261" s="95" t="s">
        <v>1905</v>
      </c>
      <c r="E2261" s="95" t="s">
        <v>2038</v>
      </c>
      <c r="F2261" s="95" t="s">
        <v>2123</v>
      </c>
      <c r="G2261" s="95" t="s">
        <v>31</v>
      </c>
      <c r="H2261" s="95" t="s">
        <v>31</v>
      </c>
      <c r="I2261" s="95" t="s">
        <v>31</v>
      </c>
      <c r="J2261" s="95" t="s">
        <v>1884</v>
      </c>
      <c r="K2261" s="95" t="s">
        <v>1885</v>
      </c>
      <c r="L2261" s="96">
        <v>4189.96</v>
      </c>
      <c r="M2261" s="95" t="s">
        <v>1886</v>
      </c>
      <c r="N2261" s="95" t="s">
        <v>3554</v>
      </c>
      <c r="O2261" s="95" t="s">
        <v>31</v>
      </c>
      <c r="P2261" s="95" t="s">
        <v>2125</v>
      </c>
      <c r="Q2261" s="95" t="s">
        <v>3484</v>
      </c>
      <c r="R2261" s="95" t="s">
        <v>3555</v>
      </c>
      <c r="S2261" s="93">
        <v>39263</v>
      </c>
      <c r="T2261" s="93">
        <v>39263</v>
      </c>
      <c r="U2261" s="95" t="s">
        <v>3553</v>
      </c>
      <c r="V2261" s="95" t="s">
        <v>31</v>
      </c>
    </row>
    <row r="2262" spans="1:22" ht="15.75" x14ac:dyDescent="0.3">
      <c r="A2262" s="95" t="s">
        <v>370</v>
      </c>
      <c r="B2262" s="95" t="s">
        <v>2032</v>
      </c>
      <c r="C2262" s="95" t="s">
        <v>1904</v>
      </c>
      <c r="D2262" s="95" t="s">
        <v>1905</v>
      </c>
      <c r="E2262" s="95" t="s">
        <v>2038</v>
      </c>
      <c r="F2262" s="95" t="s">
        <v>2123</v>
      </c>
      <c r="G2262" s="95" t="s">
        <v>31</v>
      </c>
      <c r="H2262" s="95" t="s">
        <v>31</v>
      </c>
      <c r="I2262" s="95" t="s">
        <v>31</v>
      </c>
      <c r="J2262" s="95" t="s">
        <v>1884</v>
      </c>
      <c r="K2262" s="95" t="s">
        <v>1885</v>
      </c>
      <c r="L2262" s="96">
        <v>4189.96</v>
      </c>
      <c r="M2262" s="95" t="s">
        <v>1886</v>
      </c>
      <c r="N2262" s="95" t="s">
        <v>3556</v>
      </c>
      <c r="O2262" s="95" t="s">
        <v>31</v>
      </c>
      <c r="P2262" s="95" t="s">
        <v>2125</v>
      </c>
      <c r="Q2262" s="95" t="s">
        <v>3484</v>
      </c>
      <c r="R2262" s="95" t="s">
        <v>3557</v>
      </c>
      <c r="S2262" s="93">
        <v>39263</v>
      </c>
      <c r="T2262" s="93">
        <v>39263</v>
      </c>
      <c r="U2262" s="95" t="s">
        <v>3553</v>
      </c>
      <c r="V2262" s="95" t="s">
        <v>31</v>
      </c>
    </row>
    <row r="2263" spans="1:22" ht="15.75" x14ac:dyDescent="0.3">
      <c r="A2263" s="95" t="s">
        <v>370</v>
      </c>
      <c r="B2263" s="95" t="s">
        <v>2032</v>
      </c>
      <c r="C2263" s="95" t="s">
        <v>1904</v>
      </c>
      <c r="D2263" s="95" t="s">
        <v>1905</v>
      </c>
      <c r="E2263" s="95" t="s">
        <v>2038</v>
      </c>
      <c r="F2263" s="95" t="s">
        <v>2123</v>
      </c>
      <c r="G2263" s="95" t="s">
        <v>31</v>
      </c>
      <c r="H2263" s="95" t="s">
        <v>31</v>
      </c>
      <c r="I2263" s="95" t="s">
        <v>31</v>
      </c>
      <c r="J2263" s="95" t="s">
        <v>1884</v>
      </c>
      <c r="K2263" s="95" t="s">
        <v>1885</v>
      </c>
      <c r="L2263" s="96">
        <v>12255.56</v>
      </c>
      <c r="M2263" s="95" t="s">
        <v>1886</v>
      </c>
      <c r="N2263" s="95" t="s">
        <v>3558</v>
      </c>
      <c r="O2263" s="95" t="s">
        <v>31</v>
      </c>
      <c r="P2263" s="95" t="s">
        <v>2125</v>
      </c>
      <c r="Q2263" s="95" t="s">
        <v>31</v>
      </c>
      <c r="R2263" s="95" t="s">
        <v>3559</v>
      </c>
      <c r="S2263" s="93">
        <v>42004</v>
      </c>
      <c r="T2263" s="93">
        <v>42004</v>
      </c>
      <c r="U2263" s="95" t="s">
        <v>3560</v>
      </c>
      <c r="V2263" s="95" t="s">
        <v>31</v>
      </c>
    </row>
    <row r="2264" spans="1:22" ht="15.75" x14ac:dyDescent="0.3">
      <c r="A2264" s="95" t="s">
        <v>370</v>
      </c>
      <c r="B2264" s="95" t="s">
        <v>2032</v>
      </c>
      <c r="C2264" s="95" t="s">
        <v>1904</v>
      </c>
      <c r="D2264" s="95" t="s">
        <v>1905</v>
      </c>
      <c r="E2264" s="95" t="s">
        <v>2038</v>
      </c>
      <c r="F2264" s="95" t="s">
        <v>2070</v>
      </c>
      <c r="G2264" s="95" t="s">
        <v>31</v>
      </c>
      <c r="H2264" s="95" t="s">
        <v>31</v>
      </c>
      <c r="I2264" s="95" t="s">
        <v>31</v>
      </c>
      <c r="J2264" s="95" t="s">
        <v>1884</v>
      </c>
      <c r="K2264" s="95" t="s">
        <v>1885</v>
      </c>
      <c r="L2264" s="96">
        <v>238622.45</v>
      </c>
      <c r="M2264" s="95" t="s">
        <v>1886</v>
      </c>
      <c r="N2264" s="95" t="s">
        <v>31</v>
      </c>
      <c r="O2264" s="95" t="s">
        <v>31</v>
      </c>
      <c r="P2264" s="95" t="s">
        <v>2481</v>
      </c>
      <c r="Q2264" s="95" t="s">
        <v>31</v>
      </c>
      <c r="R2264" s="95" t="s">
        <v>3561</v>
      </c>
      <c r="S2264" s="93">
        <v>37741</v>
      </c>
      <c r="T2264" s="93">
        <v>37741</v>
      </c>
      <c r="U2264" s="95" t="s">
        <v>3562</v>
      </c>
      <c r="V2264" s="95" t="s">
        <v>31</v>
      </c>
    </row>
    <row r="2265" spans="1:22" ht="15.75" x14ac:dyDescent="0.3">
      <c r="A2265" s="95" t="s">
        <v>370</v>
      </c>
      <c r="B2265" s="95" t="s">
        <v>2032</v>
      </c>
      <c r="C2265" s="95" t="s">
        <v>1904</v>
      </c>
      <c r="D2265" s="95" t="s">
        <v>1905</v>
      </c>
      <c r="E2265" s="95" t="s">
        <v>2038</v>
      </c>
      <c r="F2265" s="95" t="s">
        <v>2070</v>
      </c>
      <c r="G2265" s="95" t="s">
        <v>31</v>
      </c>
      <c r="H2265" s="95" t="s">
        <v>31</v>
      </c>
      <c r="I2265" s="95" t="s">
        <v>31</v>
      </c>
      <c r="J2265" s="95" t="s">
        <v>1884</v>
      </c>
      <c r="K2265" s="95" t="s">
        <v>1885</v>
      </c>
      <c r="L2265" s="96">
        <v>0.24</v>
      </c>
      <c r="M2265" s="95" t="s">
        <v>1886</v>
      </c>
      <c r="N2265" s="95" t="s">
        <v>31</v>
      </c>
      <c r="O2265" s="95" t="s">
        <v>31</v>
      </c>
      <c r="P2265" s="95" t="s">
        <v>2481</v>
      </c>
      <c r="Q2265" s="95" t="s">
        <v>31</v>
      </c>
      <c r="R2265" s="95" t="s">
        <v>3561</v>
      </c>
      <c r="S2265" s="93">
        <v>38138</v>
      </c>
      <c r="T2265" s="93">
        <v>38138</v>
      </c>
      <c r="U2265" s="95" t="s">
        <v>3562</v>
      </c>
      <c r="V2265" s="95" t="s">
        <v>31</v>
      </c>
    </row>
    <row r="2266" spans="1:22" ht="15.75" x14ac:dyDescent="0.3">
      <c r="A2266" s="95" t="s">
        <v>370</v>
      </c>
      <c r="B2266" s="95" t="s">
        <v>2032</v>
      </c>
      <c r="C2266" s="95" t="s">
        <v>1904</v>
      </c>
      <c r="D2266" s="95" t="s">
        <v>1905</v>
      </c>
      <c r="E2266" s="95" t="s">
        <v>2038</v>
      </c>
      <c r="F2266" s="95" t="s">
        <v>2070</v>
      </c>
      <c r="G2266" s="95" t="s">
        <v>31</v>
      </c>
      <c r="H2266" s="95" t="s">
        <v>31</v>
      </c>
      <c r="I2266" s="95" t="s">
        <v>31</v>
      </c>
      <c r="J2266" s="95" t="s">
        <v>1884</v>
      </c>
      <c r="K2266" s="95" t="s">
        <v>1885</v>
      </c>
      <c r="L2266" s="96">
        <v>59395.58</v>
      </c>
      <c r="M2266" s="95" t="s">
        <v>1886</v>
      </c>
      <c r="N2266" s="95" t="s">
        <v>31</v>
      </c>
      <c r="O2266" s="95" t="s">
        <v>31</v>
      </c>
      <c r="P2266" s="95" t="s">
        <v>2481</v>
      </c>
      <c r="Q2266" s="95" t="s">
        <v>31</v>
      </c>
      <c r="R2266" s="95" t="s">
        <v>3563</v>
      </c>
      <c r="S2266" s="93">
        <v>37925</v>
      </c>
      <c r="T2266" s="93">
        <v>37925</v>
      </c>
      <c r="U2266" s="95" t="s">
        <v>3564</v>
      </c>
      <c r="V2266" s="95" t="s">
        <v>31</v>
      </c>
    </row>
    <row r="2267" spans="1:22" ht="15.75" x14ac:dyDescent="0.3">
      <c r="A2267" s="95" t="s">
        <v>370</v>
      </c>
      <c r="B2267" s="95" t="s">
        <v>2032</v>
      </c>
      <c r="C2267" s="95" t="s">
        <v>1904</v>
      </c>
      <c r="D2267" s="95" t="s">
        <v>1905</v>
      </c>
      <c r="E2267" s="95" t="s">
        <v>2038</v>
      </c>
      <c r="F2267" s="95" t="s">
        <v>2070</v>
      </c>
      <c r="G2267" s="95" t="s">
        <v>31</v>
      </c>
      <c r="H2267" s="95" t="s">
        <v>31</v>
      </c>
      <c r="I2267" s="95" t="s">
        <v>31</v>
      </c>
      <c r="J2267" s="95" t="s">
        <v>1884</v>
      </c>
      <c r="K2267" s="95" t="s">
        <v>1885</v>
      </c>
      <c r="L2267" s="96">
        <v>-1.29</v>
      </c>
      <c r="M2267" s="95" t="s">
        <v>1886</v>
      </c>
      <c r="N2267" s="95" t="s">
        <v>31</v>
      </c>
      <c r="O2267" s="95" t="s">
        <v>31</v>
      </c>
      <c r="P2267" s="95" t="s">
        <v>2481</v>
      </c>
      <c r="Q2267" s="95" t="s">
        <v>31</v>
      </c>
      <c r="R2267" s="95" t="s">
        <v>3563</v>
      </c>
      <c r="S2267" s="93">
        <v>38291</v>
      </c>
      <c r="T2267" s="93">
        <v>38291</v>
      </c>
      <c r="U2267" s="95" t="s">
        <v>3564</v>
      </c>
      <c r="V2267" s="95" t="s">
        <v>31</v>
      </c>
    </row>
    <row r="2268" spans="1:22" ht="15.75" x14ac:dyDescent="0.3">
      <c r="A2268" s="95" t="s">
        <v>370</v>
      </c>
      <c r="B2268" s="95" t="s">
        <v>2032</v>
      </c>
      <c r="C2268" s="95" t="s">
        <v>1904</v>
      </c>
      <c r="D2268" s="95" t="s">
        <v>1905</v>
      </c>
      <c r="E2268" s="95" t="s">
        <v>2038</v>
      </c>
      <c r="F2268" s="95" t="s">
        <v>2070</v>
      </c>
      <c r="G2268" s="95" t="s">
        <v>31</v>
      </c>
      <c r="H2268" s="95" t="s">
        <v>31</v>
      </c>
      <c r="I2268" s="95" t="s">
        <v>31</v>
      </c>
      <c r="J2268" s="95" t="s">
        <v>1884</v>
      </c>
      <c r="K2268" s="95" t="s">
        <v>1885</v>
      </c>
      <c r="L2268" s="96">
        <v>40714.300000000003</v>
      </c>
      <c r="M2268" s="95" t="s">
        <v>1886</v>
      </c>
      <c r="N2268" s="95" t="s">
        <v>31</v>
      </c>
      <c r="O2268" s="95" t="s">
        <v>31</v>
      </c>
      <c r="P2268" s="95" t="s">
        <v>2481</v>
      </c>
      <c r="Q2268" s="95" t="s">
        <v>31</v>
      </c>
      <c r="R2268" s="95" t="s">
        <v>3565</v>
      </c>
      <c r="S2268" s="93">
        <v>38230</v>
      </c>
      <c r="T2268" s="93">
        <v>38230</v>
      </c>
      <c r="U2268" s="95" t="s">
        <v>3566</v>
      </c>
      <c r="V2268" s="95" t="s">
        <v>31</v>
      </c>
    </row>
    <row r="2269" spans="1:22" ht="15.75" x14ac:dyDescent="0.3">
      <c r="A2269" s="95" t="s">
        <v>370</v>
      </c>
      <c r="B2269" s="95" t="s">
        <v>2032</v>
      </c>
      <c r="C2269" s="95" t="s">
        <v>1904</v>
      </c>
      <c r="D2269" s="95" t="s">
        <v>1905</v>
      </c>
      <c r="E2269" s="95" t="s">
        <v>2038</v>
      </c>
      <c r="F2269" s="95" t="s">
        <v>2070</v>
      </c>
      <c r="G2269" s="95" t="s">
        <v>31</v>
      </c>
      <c r="H2269" s="95" t="s">
        <v>31</v>
      </c>
      <c r="I2269" s="95" t="s">
        <v>31</v>
      </c>
      <c r="J2269" s="95" t="s">
        <v>1884</v>
      </c>
      <c r="K2269" s="95" t="s">
        <v>1885</v>
      </c>
      <c r="L2269" s="96">
        <v>57670.71</v>
      </c>
      <c r="M2269" s="95" t="s">
        <v>1886</v>
      </c>
      <c r="N2269" s="95" t="s">
        <v>31</v>
      </c>
      <c r="O2269" s="95" t="s">
        <v>31</v>
      </c>
      <c r="P2269" s="95" t="s">
        <v>2481</v>
      </c>
      <c r="Q2269" s="95" t="s">
        <v>31</v>
      </c>
      <c r="R2269" s="95" t="s">
        <v>3567</v>
      </c>
      <c r="S2269" s="93">
        <v>38260</v>
      </c>
      <c r="T2269" s="93">
        <v>38260</v>
      </c>
      <c r="U2269" s="95" t="s">
        <v>3141</v>
      </c>
      <c r="V2269" s="95" t="s">
        <v>31</v>
      </c>
    </row>
    <row r="2270" spans="1:22" ht="15.75" x14ac:dyDescent="0.3">
      <c r="A2270" s="95" t="s">
        <v>370</v>
      </c>
      <c r="B2270" s="95" t="s">
        <v>2032</v>
      </c>
      <c r="C2270" s="95" t="s">
        <v>1904</v>
      </c>
      <c r="D2270" s="95" t="s">
        <v>1905</v>
      </c>
      <c r="E2270" s="95" t="s">
        <v>2038</v>
      </c>
      <c r="F2270" s="95" t="s">
        <v>2070</v>
      </c>
      <c r="G2270" s="95" t="s">
        <v>31</v>
      </c>
      <c r="H2270" s="95" t="s">
        <v>31</v>
      </c>
      <c r="I2270" s="95" t="s">
        <v>31</v>
      </c>
      <c r="J2270" s="95" t="s">
        <v>1884</v>
      </c>
      <c r="K2270" s="95" t="s">
        <v>1885</v>
      </c>
      <c r="L2270" s="96">
        <v>2397.34</v>
      </c>
      <c r="M2270" s="95" t="s">
        <v>1886</v>
      </c>
      <c r="N2270" s="95" t="s">
        <v>31</v>
      </c>
      <c r="O2270" s="95" t="s">
        <v>31</v>
      </c>
      <c r="P2270" s="95" t="s">
        <v>2481</v>
      </c>
      <c r="Q2270" s="95" t="s">
        <v>31</v>
      </c>
      <c r="R2270" s="95" t="s">
        <v>3567</v>
      </c>
      <c r="S2270" s="93">
        <v>38291</v>
      </c>
      <c r="T2270" s="93">
        <v>38291</v>
      </c>
      <c r="U2270" s="95" t="s">
        <v>3141</v>
      </c>
      <c r="V2270" s="95" t="s">
        <v>31</v>
      </c>
    </row>
    <row r="2271" spans="1:22" ht="15.75" x14ac:dyDescent="0.3">
      <c r="A2271" s="95" t="s">
        <v>370</v>
      </c>
      <c r="B2271" s="95" t="s">
        <v>2032</v>
      </c>
      <c r="C2271" s="95" t="s">
        <v>1904</v>
      </c>
      <c r="D2271" s="95" t="s">
        <v>1905</v>
      </c>
      <c r="E2271" s="95" t="s">
        <v>2038</v>
      </c>
      <c r="F2271" s="95" t="s">
        <v>2070</v>
      </c>
      <c r="G2271" s="95" t="s">
        <v>31</v>
      </c>
      <c r="H2271" s="95" t="s">
        <v>31</v>
      </c>
      <c r="I2271" s="95" t="s">
        <v>31</v>
      </c>
      <c r="J2271" s="95" t="s">
        <v>1884</v>
      </c>
      <c r="K2271" s="95" t="s">
        <v>1885</v>
      </c>
      <c r="L2271" s="96">
        <v>5.7</v>
      </c>
      <c r="M2271" s="95" t="s">
        <v>1886</v>
      </c>
      <c r="N2271" s="95" t="s">
        <v>31</v>
      </c>
      <c r="O2271" s="95" t="s">
        <v>31</v>
      </c>
      <c r="P2271" s="95" t="s">
        <v>2481</v>
      </c>
      <c r="Q2271" s="95" t="s">
        <v>31</v>
      </c>
      <c r="R2271" s="95" t="s">
        <v>3567</v>
      </c>
      <c r="S2271" s="93">
        <v>38352</v>
      </c>
      <c r="T2271" s="93">
        <v>38352</v>
      </c>
      <c r="U2271" s="95" t="s">
        <v>3141</v>
      </c>
      <c r="V2271" s="95" t="s">
        <v>31</v>
      </c>
    </row>
    <row r="2272" spans="1:22" ht="15.75" x14ac:dyDescent="0.3">
      <c r="A2272" s="95" t="s">
        <v>370</v>
      </c>
      <c r="B2272" s="95" t="s">
        <v>2032</v>
      </c>
      <c r="C2272" s="95" t="s">
        <v>1904</v>
      </c>
      <c r="D2272" s="95" t="s">
        <v>1905</v>
      </c>
      <c r="E2272" s="95" t="s">
        <v>2038</v>
      </c>
      <c r="F2272" s="95" t="s">
        <v>2070</v>
      </c>
      <c r="G2272" s="95" t="s">
        <v>31</v>
      </c>
      <c r="H2272" s="95" t="s">
        <v>31</v>
      </c>
      <c r="I2272" s="95" t="s">
        <v>31</v>
      </c>
      <c r="J2272" s="95" t="s">
        <v>1884</v>
      </c>
      <c r="K2272" s="95" t="s">
        <v>1885</v>
      </c>
      <c r="L2272" s="96">
        <v>141.69</v>
      </c>
      <c r="M2272" s="95" t="s">
        <v>1886</v>
      </c>
      <c r="N2272" s="95" t="s">
        <v>31</v>
      </c>
      <c r="O2272" s="95" t="s">
        <v>31</v>
      </c>
      <c r="P2272" s="95" t="s">
        <v>2481</v>
      </c>
      <c r="Q2272" s="95" t="s">
        <v>31</v>
      </c>
      <c r="R2272" s="95" t="s">
        <v>3567</v>
      </c>
      <c r="S2272" s="93">
        <v>38503</v>
      </c>
      <c r="T2272" s="93">
        <v>38352</v>
      </c>
      <c r="U2272" s="95" t="s">
        <v>3141</v>
      </c>
      <c r="V2272" s="95" t="s">
        <v>31</v>
      </c>
    </row>
    <row r="2273" spans="1:22" ht="15.75" x14ac:dyDescent="0.3">
      <c r="A2273" s="95" t="s">
        <v>370</v>
      </c>
      <c r="B2273" s="95" t="s">
        <v>2032</v>
      </c>
      <c r="C2273" s="95" t="s">
        <v>1904</v>
      </c>
      <c r="D2273" s="95" t="s">
        <v>1905</v>
      </c>
      <c r="E2273" s="95" t="s">
        <v>2038</v>
      </c>
      <c r="F2273" s="95" t="s">
        <v>2070</v>
      </c>
      <c r="G2273" s="95" t="s">
        <v>31</v>
      </c>
      <c r="H2273" s="95" t="s">
        <v>31</v>
      </c>
      <c r="I2273" s="95" t="s">
        <v>31</v>
      </c>
      <c r="J2273" s="95" t="s">
        <v>1884</v>
      </c>
      <c r="K2273" s="95" t="s">
        <v>1885</v>
      </c>
      <c r="L2273" s="96">
        <v>8.4179999999999993</v>
      </c>
      <c r="M2273" s="95" t="s">
        <v>1886</v>
      </c>
      <c r="N2273" s="95" t="s">
        <v>31</v>
      </c>
      <c r="O2273" s="95" t="s">
        <v>31</v>
      </c>
      <c r="P2273" s="95" t="s">
        <v>2481</v>
      </c>
      <c r="Q2273" s="95" t="s">
        <v>31</v>
      </c>
      <c r="R2273" s="95" t="s">
        <v>3567</v>
      </c>
      <c r="S2273" s="93">
        <v>38533</v>
      </c>
      <c r="T2273" s="93">
        <v>38533</v>
      </c>
      <c r="U2273" s="95" t="s">
        <v>3141</v>
      </c>
      <c r="V2273" s="95" t="s">
        <v>31</v>
      </c>
    </row>
    <row r="2274" spans="1:22" ht="15.75" x14ac:dyDescent="0.3">
      <c r="A2274" s="95" t="s">
        <v>370</v>
      </c>
      <c r="B2274" s="95" t="s">
        <v>2032</v>
      </c>
      <c r="C2274" s="95" t="s">
        <v>1904</v>
      </c>
      <c r="D2274" s="95" t="s">
        <v>1905</v>
      </c>
      <c r="E2274" s="95" t="s">
        <v>2038</v>
      </c>
      <c r="F2274" s="95" t="s">
        <v>2070</v>
      </c>
      <c r="G2274" s="95" t="s">
        <v>31</v>
      </c>
      <c r="H2274" s="95" t="s">
        <v>31</v>
      </c>
      <c r="I2274" s="95" t="s">
        <v>31</v>
      </c>
      <c r="J2274" s="95" t="s">
        <v>1884</v>
      </c>
      <c r="K2274" s="95" t="s">
        <v>1885</v>
      </c>
      <c r="L2274" s="96">
        <v>13.33</v>
      </c>
      <c r="M2274" s="95" t="s">
        <v>1886</v>
      </c>
      <c r="N2274" s="95" t="s">
        <v>31</v>
      </c>
      <c r="O2274" s="95" t="s">
        <v>31</v>
      </c>
      <c r="P2274" s="95" t="s">
        <v>2481</v>
      </c>
      <c r="Q2274" s="95" t="s">
        <v>31</v>
      </c>
      <c r="R2274" s="95" t="s">
        <v>3567</v>
      </c>
      <c r="S2274" s="93">
        <v>38656</v>
      </c>
      <c r="T2274" s="93">
        <v>38533</v>
      </c>
      <c r="U2274" s="95" t="s">
        <v>3141</v>
      </c>
      <c r="V2274" s="95" t="s">
        <v>31</v>
      </c>
    </row>
    <row r="2275" spans="1:22" ht="15.75" x14ac:dyDescent="0.3">
      <c r="A2275" s="95" t="s">
        <v>370</v>
      </c>
      <c r="B2275" s="95" t="s">
        <v>2032</v>
      </c>
      <c r="C2275" s="95" t="s">
        <v>1904</v>
      </c>
      <c r="D2275" s="95" t="s">
        <v>1905</v>
      </c>
      <c r="E2275" s="95" t="s">
        <v>2038</v>
      </c>
      <c r="F2275" s="95" t="s">
        <v>2070</v>
      </c>
      <c r="G2275" s="95" t="s">
        <v>31</v>
      </c>
      <c r="H2275" s="95" t="s">
        <v>31</v>
      </c>
      <c r="I2275" s="95" t="s">
        <v>31</v>
      </c>
      <c r="J2275" s="95" t="s">
        <v>1884</v>
      </c>
      <c r="K2275" s="95" t="s">
        <v>1885</v>
      </c>
      <c r="L2275" s="96">
        <v>72723.11</v>
      </c>
      <c r="M2275" s="95" t="s">
        <v>1886</v>
      </c>
      <c r="N2275" s="95" t="s">
        <v>31</v>
      </c>
      <c r="O2275" s="95" t="s">
        <v>31</v>
      </c>
      <c r="P2275" s="95" t="s">
        <v>2481</v>
      </c>
      <c r="Q2275" s="95" t="s">
        <v>31</v>
      </c>
      <c r="R2275" s="95" t="s">
        <v>3568</v>
      </c>
      <c r="S2275" s="93">
        <v>38260</v>
      </c>
      <c r="T2275" s="93">
        <v>38260</v>
      </c>
      <c r="U2275" s="95" t="s">
        <v>3130</v>
      </c>
      <c r="V2275" s="95" t="s">
        <v>31</v>
      </c>
    </row>
    <row r="2276" spans="1:22" ht="15.75" x14ac:dyDescent="0.3">
      <c r="A2276" s="95" t="s">
        <v>370</v>
      </c>
      <c r="B2276" s="95" t="s">
        <v>2032</v>
      </c>
      <c r="C2276" s="95" t="s">
        <v>1904</v>
      </c>
      <c r="D2276" s="95" t="s">
        <v>1905</v>
      </c>
      <c r="E2276" s="95" t="s">
        <v>2038</v>
      </c>
      <c r="F2276" s="95" t="s">
        <v>2070</v>
      </c>
      <c r="G2276" s="95" t="s">
        <v>31</v>
      </c>
      <c r="H2276" s="95" t="s">
        <v>31</v>
      </c>
      <c r="I2276" s="95" t="s">
        <v>31</v>
      </c>
      <c r="J2276" s="95" t="s">
        <v>1884</v>
      </c>
      <c r="K2276" s="95" t="s">
        <v>1885</v>
      </c>
      <c r="L2276" s="96">
        <v>806.89</v>
      </c>
      <c r="M2276" s="95" t="s">
        <v>1886</v>
      </c>
      <c r="N2276" s="95" t="s">
        <v>31</v>
      </c>
      <c r="O2276" s="95" t="s">
        <v>31</v>
      </c>
      <c r="P2276" s="95" t="s">
        <v>2481</v>
      </c>
      <c r="Q2276" s="95" t="s">
        <v>31</v>
      </c>
      <c r="R2276" s="95" t="s">
        <v>3568</v>
      </c>
      <c r="S2276" s="93">
        <v>38291</v>
      </c>
      <c r="T2276" s="93">
        <v>38291</v>
      </c>
      <c r="U2276" s="95" t="s">
        <v>3130</v>
      </c>
      <c r="V2276" s="95" t="s">
        <v>31</v>
      </c>
    </row>
    <row r="2277" spans="1:22" ht="15.75" x14ac:dyDescent="0.3">
      <c r="A2277" s="95" t="s">
        <v>370</v>
      </c>
      <c r="B2277" s="95" t="s">
        <v>2032</v>
      </c>
      <c r="C2277" s="95" t="s">
        <v>1904</v>
      </c>
      <c r="D2277" s="95" t="s">
        <v>1905</v>
      </c>
      <c r="E2277" s="95" t="s">
        <v>2038</v>
      </c>
      <c r="F2277" s="95" t="s">
        <v>2070</v>
      </c>
      <c r="G2277" s="95" t="s">
        <v>31</v>
      </c>
      <c r="H2277" s="95" t="s">
        <v>31</v>
      </c>
      <c r="I2277" s="95" t="s">
        <v>31</v>
      </c>
      <c r="J2277" s="95" t="s">
        <v>1884</v>
      </c>
      <c r="K2277" s="95" t="s">
        <v>1885</v>
      </c>
      <c r="L2277" s="96">
        <v>1.96</v>
      </c>
      <c r="M2277" s="95" t="s">
        <v>1886</v>
      </c>
      <c r="N2277" s="95" t="s">
        <v>31</v>
      </c>
      <c r="O2277" s="95" t="s">
        <v>31</v>
      </c>
      <c r="P2277" s="95" t="s">
        <v>2481</v>
      </c>
      <c r="Q2277" s="95" t="s">
        <v>31</v>
      </c>
      <c r="R2277" s="95" t="s">
        <v>3568</v>
      </c>
      <c r="S2277" s="93">
        <v>38321</v>
      </c>
      <c r="T2277" s="93">
        <v>38321</v>
      </c>
      <c r="U2277" s="95" t="s">
        <v>3130</v>
      </c>
      <c r="V2277" s="95" t="s">
        <v>31</v>
      </c>
    </row>
    <row r="2278" spans="1:22" ht="15.75" x14ac:dyDescent="0.3">
      <c r="A2278" s="95" t="s">
        <v>370</v>
      </c>
      <c r="B2278" s="95" t="s">
        <v>2032</v>
      </c>
      <c r="C2278" s="95" t="s">
        <v>1904</v>
      </c>
      <c r="D2278" s="95" t="s">
        <v>1905</v>
      </c>
      <c r="E2278" s="95" t="s">
        <v>2038</v>
      </c>
      <c r="F2278" s="95" t="s">
        <v>2070</v>
      </c>
      <c r="G2278" s="95" t="s">
        <v>31</v>
      </c>
      <c r="H2278" s="95" t="s">
        <v>31</v>
      </c>
      <c r="I2278" s="95" t="s">
        <v>31</v>
      </c>
      <c r="J2278" s="95" t="s">
        <v>1884</v>
      </c>
      <c r="K2278" s="95" t="s">
        <v>1885</v>
      </c>
      <c r="L2278" s="96">
        <v>-4.5199999999999996</v>
      </c>
      <c r="M2278" s="95" t="s">
        <v>1886</v>
      </c>
      <c r="N2278" s="95" t="s">
        <v>31</v>
      </c>
      <c r="O2278" s="95" t="s">
        <v>31</v>
      </c>
      <c r="P2278" s="95" t="s">
        <v>2481</v>
      </c>
      <c r="Q2278" s="95" t="s">
        <v>31</v>
      </c>
      <c r="R2278" s="95" t="s">
        <v>3568</v>
      </c>
      <c r="S2278" s="93">
        <v>38352</v>
      </c>
      <c r="T2278" s="93">
        <v>38352</v>
      </c>
      <c r="U2278" s="95" t="s">
        <v>3130</v>
      </c>
      <c r="V2278" s="95" t="s">
        <v>31</v>
      </c>
    </row>
    <row r="2279" spans="1:22" ht="15.75" x14ac:dyDescent="0.3">
      <c r="A2279" s="95" t="s">
        <v>370</v>
      </c>
      <c r="B2279" s="95" t="s">
        <v>2032</v>
      </c>
      <c r="C2279" s="95" t="s">
        <v>1904</v>
      </c>
      <c r="D2279" s="95" t="s">
        <v>1905</v>
      </c>
      <c r="E2279" s="95" t="s">
        <v>2038</v>
      </c>
      <c r="F2279" s="95" t="s">
        <v>2070</v>
      </c>
      <c r="G2279" s="95" t="s">
        <v>31</v>
      </c>
      <c r="H2279" s="95" t="s">
        <v>31</v>
      </c>
      <c r="I2279" s="95" t="s">
        <v>31</v>
      </c>
      <c r="J2279" s="95" t="s">
        <v>1884</v>
      </c>
      <c r="K2279" s="95" t="s">
        <v>1885</v>
      </c>
      <c r="L2279" s="96">
        <v>-49.74</v>
      </c>
      <c r="M2279" s="95" t="s">
        <v>1886</v>
      </c>
      <c r="N2279" s="95" t="s">
        <v>31</v>
      </c>
      <c r="O2279" s="95" t="s">
        <v>31</v>
      </c>
      <c r="P2279" s="95" t="s">
        <v>2481</v>
      </c>
      <c r="Q2279" s="95" t="s">
        <v>31</v>
      </c>
      <c r="R2279" s="95" t="s">
        <v>3568</v>
      </c>
      <c r="S2279" s="93">
        <v>38442</v>
      </c>
      <c r="T2279" s="93">
        <v>38442</v>
      </c>
      <c r="U2279" s="95" t="s">
        <v>3130</v>
      </c>
      <c r="V2279" s="95" t="s">
        <v>31</v>
      </c>
    </row>
    <row r="2280" spans="1:22" ht="15.75" x14ac:dyDescent="0.3">
      <c r="A2280" s="95" t="s">
        <v>370</v>
      </c>
      <c r="B2280" s="95" t="s">
        <v>2032</v>
      </c>
      <c r="C2280" s="95" t="s">
        <v>1904</v>
      </c>
      <c r="D2280" s="95" t="s">
        <v>1905</v>
      </c>
      <c r="E2280" s="95" t="s">
        <v>2038</v>
      </c>
      <c r="F2280" s="95" t="s">
        <v>2070</v>
      </c>
      <c r="G2280" s="95" t="s">
        <v>31</v>
      </c>
      <c r="H2280" s="95" t="s">
        <v>31</v>
      </c>
      <c r="I2280" s="95" t="s">
        <v>31</v>
      </c>
      <c r="J2280" s="95" t="s">
        <v>1884</v>
      </c>
      <c r="K2280" s="95" t="s">
        <v>1885</v>
      </c>
      <c r="L2280" s="96">
        <v>-1.0640000000000001</v>
      </c>
      <c r="M2280" s="95" t="s">
        <v>1886</v>
      </c>
      <c r="N2280" s="95" t="s">
        <v>31</v>
      </c>
      <c r="O2280" s="95" t="s">
        <v>31</v>
      </c>
      <c r="P2280" s="95" t="s">
        <v>2481</v>
      </c>
      <c r="Q2280" s="95" t="s">
        <v>31</v>
      </c>
      <c r="R2280" s="95" t="s">
        <v>3568</v>
      </c>
      <c r="S2280" s="93">
        <v>38533</v>
      </c>
      <c r="T2280" s="93">
        <v>38533</v>
      </c>
      <c r="U2280" s="95" t="s">
        <v>3130</v>
      </c>
      <c r="V2280" s="95" t="s">
        <v>31</v>
      </c>
    </row>
    <row r="2281" spans="1:22" ht="15.75" x14ac:dyDescent="0.3">
      <c r="A2281" s="95" t="s">
        <v>370</v>
      </c>
      <c r="B2281" s="95" t="s">
        <v>2032</v>
      </c>
      <c r="C2281" s="95" t="s">
        <v>1904</v>
      </c>
      <c r="D2281" s="95" t="s">
        <v>1905</v>
      </c>
      <c r="E2281" s="95" t="s">
        <v>2038</v>
      </c>
      <c r="F2281" s="95" t="s">
        <v>2070</v>
      </c>
      <c r="G2281" s="95" t="s">
        <v>31</v>
      </c>
      <c r="H2281" s="95" t="s">
        <v>31</v>
      </c>
      <c r="I2281" s="95" t="s">
        <v>31</v>
      </c>
      <c r="J2281" s="95" t="s">
        <v>1884</v>
      </c>
      <c r="K2281" s="95" t="s">
        <v>1885</v>
      </c>
      <c r="L2281" s="96">
        <v>5375.24</v>
      </c>
      <c r="M2281" s="95" t="s">
        <v>1886</v>
      </c>
      <c r="N2281" s="95" t="s">
        <v>31</v>
      </c>
      <c r="O2281" s="95" t="s">
        <v>31</v>
      </c>
      <c r="P2281" s="95" t="s">
        <v>2481</v>
      </c>
      <c r="Q2281" s="95" t="s">
        <v>31</v>
      </c>
      <c r="R2281" s="95" t="s">
        <v>3569</v>
      </c>
      <c r="S2281" s="93">
        <v>38260</v>
      </c>
      <c r="T2281" s="93">
        <v>38260</v>
      </c>
      <c r="U2281" s="95" t="s">
        <v>3570</v>
      </c>
      <c r="V2281" s="95" t="s">
        <v>31</v>
      </c>
    </row>
    <row r="2282" spans="1:22" ht="15.75" x14ac:dyDescent="0.3">
      <c r="A2282" s="95" t="s">
        <v>370</v>
      </c>
      <c r="B2282" s="95" t="s">
        <v>2032</v>
      </c>
      <c r="C2282" s="95" t="s">
        <v>1904</v>
      </c>
      <c r="D2282" s="95" t="s">
        <v>1905</v>
      </c>
      <c r="E2282" s="95" t="s">
        <v>2038</v>
      </c>
      <c r="F2282" s="95" t="s">
        <v>2070</v>
      </c>
      <c r="G2282" s="95" t="s">
        <v>31</v>
      </c>
      <c r="H2282" s="95" t="s">
        <v>31</v>
      </c>
      <c r="I2282" s="95" t="s">
        <v>31</v>
      </c>
      <c r="J2282" s="95" t="s">
        <v>1884</v>
      </c>
      <c r="K2282" s="95" t="s">
        <v>1885</v>
      </c>
      <c r="L2282" s="96">
        <v>98.14</v>
      </c>
      <c r="M2282" s="95" t="s">
        <v>1886</v>
      </c>
      <c r="N2282" s="95" t="s">
        <v>31</v>
      </c>
      <c r="O2282" s="95" t="s">
        <v>31</v>
      </c>
      <c r="P2282" s="95" t="s">
        <v>2481</v>
      </c>
      <c r="Q2282" s="95" t="s">
        <v>31</v>
      </c>
      <c r="R2282" s="95" t="s">
        <v>3569</v>
      </c>
      <c r="S2282" s="93">
        <v>38291</v>
      </c>
      <c r="T2282" s="93">
        <v>38291</v>
      </c>
      <c r="U2282" s="95" t="s">
        <v>3570</v>
      </c>
      <c r="V2282" s="95" t="s">
        <v>31</v>
      </c>
    </row>
    <row r="2283" spans="1:22" ht="15.75" x14ac:dyDescent="0.3">
      <c r="A2283" s="95" t="s">
        <v>370</v>
      </c>
      <c r="B2283" s="95" t="s">
        <v>2032</v>
      </c>
      <c r="C2283" s="95" t="s">
        <v>1904</v>
      </c>
      <c r="D2283" s="95" t="s">
        <v>1905</v>
      </c>
      <c r="E2283" s="95" t="s">
        <v>2038</v>
      </c>
      <c r="F2283" s="95" t="s">
        <v>2070</v>
      </c>
      <c r="G2283" s="95" t="s">
        <v>31</v>
      </c>
      <c r="H2283" s="95" t="s">
        <v>31</v>
      </c>
      <c r="I2283" s="95" t="s">
        <v>31</v>
      </c>
      <c r="J2283" s="95" t="s">
        <v>1884</v>
      </c>
      <c r="K2283" s="95" t="s">
        <v>1885</v>
      </c>
      <c r="L2283" s="96">
        <v>-0.2</v>
      </c>
      <c r="M2283" s="95" t="s">
        <v>1886</v>
      </c>
      <c r="N2283" s="95" t="s">
        <v>31</v>
      </c>
      <c r="O2283" s="95" t="s">
        <v>31</v>
      </c>
      <c r="P2283" s="95" t="s">
        <v>2481</v>
      </c>
      <c r="Q2283" s="95" t="s">
        <v>31</v>
      </c>
      <c r="R2283" s="95" t="s">
        <v>3569</v>
      </c>
      <c r="S2283" s="93">
        <v>38352</v>
      </c>
      <c r="T2283" s="93">
        <v>38352</v>
      </c>
      <c r="U2283" s="95" t="s">
        <v>3570</v>
      </c>
      <c r="V2283" s="95" t="s">
        <v>31</v>
      </c>
    </row>
    <row r="2284" spans="1:22" ht="15.75" x14ac:dyDescent="0.3">
      <c r="A2284" s="95" t="s">
        <v>370</v>
      </c>
      <c r="B2284" s="95" t="s">
        <v>2032</v>
      </c>
      <c r="C2284" s="95" t="s">
        <v>1904</v>
      </c>
      <c r="D2284" s="95" t="s">
        <v>1905</v>
      </c>
      <c r="E2284" s="95" t="s">
        <v>2038</v>
      </c>
      <c r="F2284" s="95" t="s">
        <v>2070</v>
      </c>
      <c r="G2284" s="95" t="s">
        <v>31</v>
      </c>
      <c r="H2284" s="95" t="s">
        <v>31</v>
      </c>
      <c r="I2284" s="95" t="s">
        <v>31</v>
      </c>
      <c r="J2284" s="95" t="s">
        <v>1884</v>
      </c>
      <c r="K2284" s="95" t="s">
        <v>1885</v>
      </c>
      <c r="L2284" s="96">
        <v>603642</v>
      </c>
      <c r="M2284" s="95" t="s">
        <v>1886</v>
      </c>
      <c r="N2284" s="95" t="s">
        <v>31</v>
      </c>
      <c r="O2284" s="95" t="s">
        <v>31</v>
      </c>
      <c r="P2284" s="95" t="s">
        <v>2494</v>
      </c>
      <c r="Q2284" s="95" t="s">
        <v>2980</v>
      </c>
      <c r="R2284" s="95" t="s">
        <v>3571</v>
      </c>
      <c r="S2284" s="93">
        <v>32598</v>
      </c>
      <c r="T2284" s="93">
        <v>32598</v>
      </c>
      <c r="U2284" s="95" t="s">
        <v>31</v>
      </c>
      <c r="V2284" s="95" t="s">
        <v>3572</v>
      </c>
    </row>
    <row r="2285" spans="1:22" ht="15.75" x14ac:dyDescent="0.3">
      <c r="A2285" s="95" t="s">
        <v>370</v>
      </c>
      <c r="B2285" s="95" t="s">
        <v>2032</v>
      </c>
      <c r="C2285" s="95" t="s">
        <v>1904</v>
      </c>
      <c r="D2285" s="95" t="s">
        <v>1905</v>
      </c>
      <c r="E2285" s="95" t="s">
        <v>2038</v>
      </c>
      <c r="F2285" s="95" t="s">
        <v>2070</v>
      </c>
      <c r="G2285" s="95" t="s">
        <v>31</v>
      </c>
      <c r="H2285" s="95" t="s">
        <v>31</v>
      </c>
      <c r="I2285" s="95" t="s">
        <v>31</v>
      </c>
      <c r="J2285" s="95" t="s">
        <v>1884</v>
      </c>
      <c r="K2285" s="95" t="s">
        <v>1885</v>
      </c>
      <c r="L2285" s="96">
        <v>9378</v>
      </c>
      <c r="M2285" s="95" t="s">
        <v>1886</v>
      </c>
      <c r="N2285" s="95" t="s">
        <v>31</v>
      </c>
      <c r="O2285" s="95" t="s">
        <v>31</v>
      </c>
      <c r="P2285" s="95" t="s">
        <v>2494</v>
      </c>
      <c r="Q2285" s="95" t="s">
        <v>2980</v>
      </c>
      <c r="R2285" s="95" t="s">
        <v>3573</v>
      </c>
      <c r="S2285" s="93">
        <v>33328</v>
      </c>
      <c r="T2285" s="93">
        <v>33328</v>
      </c>
      <c r="U2285" s="95" t="s">
        <v>31</v>
      </c>
      <c r="V2285" s="95" t="s">
        <v>3574</v>
      </c>
    </row>
    <row r="2286" spans="1:22" ht="15.75" x14ac:dyDescent="0.3">
      <c r="A2286" s="95" t="s">
        <v>370</v>
      </c>
      <c r="B2286" s="95" t="s">
        <v>2032</v>
      </c>
      <c r="C2286" s="95" t="s">
        <v>1904</v>
      </c>
      <c r="D2286" s="95" t="s">
        <v>1905</v>
      </c>
      <c r="E2286" s="95" t="s">
        <v>2038</v>
      </c>
      <c r="F2286" s="95" t="s">
        <v>2070</v>
      </c>
      <c r="G2286" s="95" t="s">
        <v>31</v>
      </c>
      <c r="H2286" s="95" t="s">
        <v>31</v>
      </c>
      <c r="I2286" s="95" t="s">
        <v>31</v>
      </c>
      <c r="J2286" s="95" t="s">
        <v>1884</v>
      </c>
      <c r="K2286" s="95" t="s">
        <v>1885</v>
      </c>
      <c r="L2286" s="96">
        <v>19612</v>
      </c>
      <c r="M2286" s="95" t="s">
        <v>1886</v>
      </c>
      <c r="N2286" s="95" t="s">
        <v>31</v>
      </c>
      <c r="O2286" s="95" t="s">
        <v>31</v>
      </c>
      <c r="P2286" s="95" t="s">
        <v>2494</v>
      </c>
      <c r="Q2286" s="95" t="s">
        <v>2980</v>
      </c>
      <c r="R2286" s="95" t="s">
        <v>3575</v>
      </c>
      <c r="S2286" s="93">
        <v>33328</v>
      </c>
      <c r="T2286" s="93">
        <v>33328</v>
      </c>
      <c r="U2286" s="95" t="s">
        <v>31</v>
      </c>
      <c r="V2286" s="95" t="s">
        <v>2766</v>
      </c>
    </row>
    <row r="2287" spans="1:22" ht="15.75" x14ac:dyDescent="0.3">
      <c r="A2287" s="95" t="s">
        <v>370</v>
      </c>
      <c r="B2287" s="95" t="s">
        <v>2032</v>
      </c>
      <c r="C2287" s="95" t="s">
        <v>1904</v>
      </c>
      <c r="D2287" s="95" t="s">
        <v>1905</v>
      </c>
      <c r="E2287" s="95" t="s">
        <v>2038</v>
      </c>
      <c r="F2287" s="95" t="s">
        <v>2070</v>
      </c>
      <c r="G2287" s="95" t="s">
        <v>31</v>
      </c>
      <c r="H2287" s="95" t="s">
        <v>31</v>
      </c>
      <c r="I2287" s="95" t="s">
        <v>31</v>
      </c>
      <c r="J2287" s="95" t="s">
        <v>1884</v>
      </c>
      <c r="K2287" s="95" t="s">
        <v>1885</v>
      </c>
      <c r="L2287" s="96">
        <v>658827</v>
      </c>
      <c r="M2287" s="95" t="s">
        <v>1886</v>
      </c>
      <c r="N2287" s="95" t="s">
        <v>31</v>
      </c>
      <c r="O2287" s="95" t="s">
        <v>31</v>
      </c>
      <c r="P2287" s="95" t="s">
        <v>2494</v>
      </c>
      <c r="Q2287" s="95" t="s">
        <v>2980</v>
      </c>
      <c r="R2287" s="95" t="s">
        <v>3576</v>
      </c>
      <c r="S2287" s="93">
        <v>33328</v>
      </c>
      <c r="T2287" s="93">
        <v>33328</v>
      </c>
      <c r="U2287" s="95" t="s">
        <v>31</v>
      </c>
      <c r="V2287" s="95" t="s">
        <v>3577</v>
      </c>
    </row>
    <row r="2288" spans="1:22" ht="15.75" x14ac:dyDescent="0.3">
      <c r="A2288" s="95" t="s">
        <v>370</v>
      </c>
      <c r="B2288" s="95" t="s">
        <v>2032</v>
      </c>
      <c r="C2288" s="95" t="s">
        <v>1904</v>
      </c>
      <c r="D2288" s="95" t="s">
        <v>1905</v>
      </c>
      <c r="E2288" s="95" t="s">
        <v>2038</v>
      </c>
      <c r="F2288" s="95" t="s">
        <v>2070</v>
      </c>
      <c r="G2288" s="95" t="s">
        <v>31</v>
      </c>
      <c r="H2288" s="95" t="s">
        <v>31</v>
      </c>
      <c r="I2288" s="95" t="s">
        <v>31</v>
      </c>
      <c r="J2288" s="95" t="s">
        <v>1884</v>
      </c>
      <c r="K2288" s="95" t="s">
        <v>1885</v>
      </c>
      <c r="L2288" s="96">
        <v>9064</v>
      </c>
      <c r="M2288" s="95" t="s">
        <v>1886</v>
      </c>
      <c r="N2288" s="95" t="s">
        <v>31</v>
      </c>
      <c r="O2288" s="95" t="s">
        <v>31</v>
      </c>
      <c r="P2288" s="95" t="s">
        <v>2494</v>
      </c>
      <c r="Q2288" s="95" t="s">
        <v>2980</v>
      </c>
      <c r="R2288" s="95" t="s">
        <v>3578</v>
      </c>
      <c r="S2288" s="93">
        <v>33694</v>
      </c>
      <c r="T2288" s="93">
        <v>33694</v>
      </c>
      <c r="U2288" s="95" t="s">
        <v>31</v>
      </c>
      <c r="V2288" s="95" t="s">
        <v>3579</v>
      </c>
    </row>
    <row r="2289" spans="1:22" ht="15.75" x14ac:dyDescent="0.3">
      <c r="A2289" s="95" t="s">
        <v>370</v>
      </c>
      <c r="B2289" s="95" t="s">
        <v>2032</v>
      </c>
      <c r="C2289" s="95" t="s">
        <v>1904</v>
      </c>
      <c r="D2289" s="95" t="s">
        <v>1905</v>
      </c>
      <c r="E2289" s="95" t="s">
        <v>2038</v>
      </c>
      <c r="F2289" s="95" t="s">
        <v>2070</v>
      </c>
      <c r="G2289" s="95" t="s">
        <v>31</v>
      </c>
      <c r="H2289" s="95" t="s">
        <v>31</v>
      </c>
      <c r="I2289" s="95" t="s">
        <v>31</v>
      </c>
      <c r="J2289" s="95" t="s">
        <v>1884</v>
      </c>
      <c r="K2289" s="95" t="s">
        <v>1885</v>
      </c>
      <c r="L2289" s="96">
        <v>145210</v>
      </c>
      <c r="M2289" s="95" t="s">
        <v>1886</v>
      </c>
      <c r="N2289" s="95" t="s">
        <v>31</v>
      </c>
      <c r="O2289" s="95" t="s">
        <v>31</v>
      </c>
      <c r="P2289" s="95" t="s">
        <v>2494</v>
      </c>
      <c r="Q2289" s="95" t="s">
        <v>2980</v>
      </c>
      <c r="R2289" s="95" t="s">
        <v>3580</v>
      </c>
      <c r="S2289" s="93">
        <v>34424</v>
      </c>
      <c r="T2289" s="93">
        <v>34424</v>
      </c>
      <c r="U2289" s="95" t="s">
        <v>31</v>
      </c>
      <c r="V2289" s="95" t="s">
        <v>3581</v>
      </c>
    </row>
    <row r="2290" spans="1:22" ht="15.75" x14ac:dyDescent="0.3">
      <c r="A2290" s="95" t="s">
        <v>370</v>
      </c>
      <c r="B2290" s="95" t="s">
        <v>2032</v>
      </c>
      <c r="C2290" s="95" t="s">
        <v>1904</v>
      </c>
      <c r="D2290" s="95" t="s">
        <v>1905</v>
      </c>
      <c r="E2290" s="95" t="s">
        <v>2038</v>
      </c>
      <c r="F2290" s="95" t="s">
        <v>2070</v>
      </c>
      <c r="G2290" s="95" t="s">
        <v>31</v>
      </c>
      <c r="H2290" s="95" t="s">
        <v>31</v>
      </c>
      <c r="I2290" s="95" t="s">
        <v>31</v>
      </c>
      <c r="J2290" s="95" t="s">
        <v>1884</v>
      </c>
      <c r="K2290" s="95" t="s">
        <v>1885</v>
      </c>
      <c r="L2290" s="96">
        <v>128023</v>
      </c>
      <c r="M2290" s="95" t="s">
        <v>1886</v>
      </c>
      <c r="N2290" s="95" t="s">
        <v>31</v>
      </c>
      <c r="O2290" s="95" t="s">
        <v>31</v>
      </c>
      <c r="P2290" s="95" t="s">
        <v>2494</v>
      </c>
      <c r="Q2290" s="95" t="s">
        <v>2980</v>
      </c>
      <c r="R2290" s="95" t="s">
        <v>3582</v>
      </c>
      <c r="S2290" s="93">
        <v>34789</v>
      </c>
      <c r="T2290" s="93">
        <v>34789</v>
      </c>
      <c r="U2290" s="95" t="s">
        <v>31</v>
      </c>
      <c r="V2290" s="95" t="s">
        <v>3085</v>
      </c>
    </row>
    <row r="2291" spans="1:22" ht="15.75" x14ac:dyDescent="0.3">
      <c r="A2291" s="95" t="s">
        <v>370</v>
      </c>
      <c r="B2291" s="95" t="s">
        <v>2032</v>
      </c>
      <c r="C2291" s="95" t="s">
        <v>1904</v>
      </c>
      <c r="D2291" s="95" t="s">
        <v>1905</v>
      </c>
      <c r="E2291" s="95" t="s">
        <v>2038</v>
      </c>
      <c r="F2291" s="95" t="s">
        <v>2070</v>
      </c>
      <c r="G2291" s="95" t="s">
        <v>31</v>
      </c>
      <c r="H2291" s="95" t="s">
        <v>31</v>
      </c>
      <c r="I2291" s="95" t="s">
        <v>31</v>
      </c>
      <c r="J2291" s="95" t="s">
        <v>1884</v>
      </c>
      <c r="K2291" s="95" t="s">
        <v>1885</v>
      </c>
      <c r="L2291" s="96">
        <v>260203</v>
      </c>
      <c r="M2291" s="95" t="s">
        <v>1886</v>
      </c>
      <c r="N2291" s="95" t="s">
        <v>31</v>
      </c>
      <c r="O2291" s="95" t="s">
        <v>31</v>
      </c>
      <c r="P2291" s="95" t="s">
        <v>2494</v>
      </c>
      <c r="Q2291" s="95" t="s">
        <v>2980</v>
      </c>
      <c r="R2291" s="95" t="s">
        <v>3583</v>
      </c>
      <c r="S2291" s="93">
        <v>34789</v>
      </c>
      <c r="T2291" s="93">
        <v>34789</v>
      </c>
      <c r="U2291" s="95" t="s">
        <v>31</v>
      </c>
      <c r="V2291" s="95" t="s">
        <v>3584</v>
      </c>
    </row>
    <row r="2292" spans="1:22" ht="15.75" x14ac:dyDescent="0.3">
      <c r="A2292" s="95" t="s">
        <v>370</v>
      </c>
      <c r="B2292" s="95" t="s">
        <v>2032</v>
      </c>
      <c r="C2292" s="95" t="s">
        <v>1904</v>
      </c>
      <c r="D2292" s="95" t="s">
        <v>1905</v>
      </c>
      <c r="E2292" s="95" t="s">
        <v>2038</v>
      </c>
      <c r="F2292" s="95" t="s">
        <v>2070</v>
      </c>
      <c r="G2292" s="95" t="s">
        <v>31</v>
      </c>
      <c r="H2292" s="95" t="s">
        <v>31</v>
      </c>
      <c r="I2292" s="95" t="s">
        <v>31</v>
      </c>
      <c r="J2292" s="95" t="s">
        <v>1884</v>
      </c>
      <c r="K2292" s="95" t="s">
        <v>1885</v>
      </c>
      <c r="L2292" s="96">
        <v>762958</v>
      </c>
      <c r="M2292" s="95" t="s">
        <v>1886</v>
      </c>
      <c r="N2292" s="95" t="s">
        <v>31</v>
      </c>
      <c r="O2292" s="95" t="s">
        <v>31</v>
      </c>
      <c r="P2292" s="95" t="s">
        <v>2494</v>
      </c>
      <c r="Q2292" s="95" t="s">
        <v>2980</v>
      </c>
      <c r="R2292" s="95" t="s">
        <v>3585</v>
      </c>
      <c r="S2292" s="93">
        <v>35155</v>
      </c>
      <c r="T2292" s="93">
        <v>35155</v>
      </c>
      <c r="U2292" s="95" t="s">
        <v>31</v>
      </c>
      <c r="V2292" s="95" t="s">
        <v>3586</v>
      </c>
    </row>
    <row r="2293" spans="1:22" ht="15.75" x14ac:dyDescent="0.3">
      <c r="A2293" s="95" t="s">
        <v>370</v>
      </c>
      <c r="B2293" s="95" t="s">
        <v>2032</v>
      </c>
      <c r="C2293" s="95" t="s">
        <v>1904</v>
      </c>
      <c r="D2293" s="95" t="s">
        <v>1905</v>
      </c>
      <c r="E2293" s="95" t="s">
        <v>2038</v>
      </c>
      <c r="F2293" s="95" t="s">
        <v>2070</v>
      </c>
      <c r="G2293" s="95" t="s">
        <v>31</v>
      </c>
      <c r="H2293" s="95" t="s">
        <v>31</v>
      </c>
      <c r="I2293" s="95" t="s">
        <v>31</v>
      </c>
      <c r="J2293" s="95" t="s">
        <v>1884</v>
      </c>
      <c r="K2293" s="95" t="s">
        <v>1885</v>
      </c>
      <c r="L2293" s="96">
        <v>4622</v>
      </c>
      <c r="M2293" s="95" t="s">
        <v>1886</v>
      </c>
      <c r="N2293" s="95" t="s">
        <v>31</v>
      </c>
      <c r="O2293" s="95" t="s">
        <v>31</v>
      </c>
      <c r="P2293" s="95" t="s">
        <v>2494</v>
      </c>
      <c r="Q2293" s="95" t="s">
        <v>2980</v>
      </c>
      <c r="R2293" s="95" t="s">
        <v>3587</v>
      </c>
      <c r="S2293" s="93">
        <v>35520</v>
      </c>
      <c r="T2293" s="93">
        <v>35520</v>
      </c>
      <c r="U2293" s="95" t="s">
        <v>31</v>
      </c>
      <c r="V2293" s="95" t="s">
        <v>3087</v>
      </c>
    </row>
    <row r="2294" spans="1:22" ht="15.75" x14ac:dyDescent="0.3">
      <c r="A2294" s="95" t="s">
        <v>370</v>
      </c>
      <c r="B2294" s="95" t="s">
        <v>2032</v>
      </c>
      <c r="C2294" s="95" t="s">
        <v>1904</v>
      </c>
      <c r="D2294" s="95" t="s">
        <v>1905</v>
      </c>
      <c r="E2294" s="95" t="s">
        <v>2038</v>
      </c>
      <c r="F2294" s="95" t="s">
        <v>2070</v>
      </c>
      <c r="G2294" s="95" t="s">
        <v>31</v>
      </c>
      <c r="H2294" s="95" t="s">
        <v>31</v>
      </c>
      <c r="I2294" s="95" t="s">
        <v>31</v>
      </c>
      <c r="J2294" s="95" t="s">
        <v>1884</v>
      </c>
      <c r="K2294" s="95" t="s">
        <v>1885</v>
      </c>
      <c r="L2294" s="96">
        <v>58559</v>
      </c>
      <c r="M2294" s="95" t="s">
        <v>1886</v>
      </c>
      <c r="N2294" s="95" t="s">
        <v>31</v>
      </c>
      <c r="O2294" s="95" t="s">
        <v>31</v>
      </c>
      <c r="P2294" s="95" t="s">
        <v>2494</v>
      </c>
      <c r="Q2294" s="95" t="s">
        <v>2980</v>
      </c>
      <c r="R2294" s="95" t="s">
        <v>3588</v>
      </c>
      <c r="S2294" s="93">
        <v>35520</v>
      </c>
      <c r="T2294" s="93">
        <v>35520</v>
      </c>
      <c r="U2294" s="95" t="s">
        <v>31</v>
      </c>
      <c r="V2294" s="95" t="s">
        <v>3113</v>
      </c>
    </row>
    <row r="2295" spans="1:22" ht="15.75" x14ac:dyDescent="0.3">
      <c r="A2295" s="95" t="s">
        <v>370</v>
      </c>
      <c r="B2295" s="95" t="s">
        <v>2032</v>
      </c>
      <c r="C2295" s="95" t="s">
        <v>1904</v>
      </c>
      <c r="D2295" s="95" t="s">
        <v>1905</v>
      </c>
      <c r="E2295" s="95" t="s">
        <v>2038</v>
      </c>
      <c r="F2295" s="95" t="s">
        <v>2070</v>
      </c>
      <c r="G2295" s="95" t="s">
        <v>31</v>
      </c>
      <c r="H2295" s="95" t="s">
        <v>31</v>
      </c>
      <c r="I2295" s="95" t="s">
        <v>31</v>
      </c>
      <c r="J2295" s="95" t="s">
        <v>1884</v>
      </c>
      <c r="K2295" s="95" t="s">
        <v>1885</v>
      </c>
      <c r="L2295" s="96">
        <v>104886</v>
      </c>
      <c r="M2295" s="95" t="s">
        <v>1886</v>
      </c>
      <c r="N2295" s="95" t="s">
        <v>31</v>
      </c>
      <c r="O2295" s="95" t="s">
        <v>31</v>
      </c>
      <c r="P2295" s="95" t="s">
        <v>2494</v>
      </c>
      <c r="Q2295" s="95" t="s">
        <v>2980</v>
      </c>
      <c r="R2295" s="95" t="s">
        <v>3589</v>
      </c>
      <c r="S2295" s="93">
        <v>35520</v>
      </c>
      <c r="T2295" s="93">
        <v>35520</v>
      </c>
      <c r="U2295" s="95" t="s">
        <v>31</v>
      </c>
      <c r="V2295" s="95" t="s">
        <v>3590</v>
      </c>
    </row>
    <row r="2296" spans="1:22" ht="15.75" x14ac:dyDescent="0.3">
      <c r="A2296" s="95" t="s">
        <v>370</v>
      </c>
      <c r="B2296" s="95" t="s">
        <v>2032</v>
      </c>
      <c r="C2296" s="95" t="s">
        <v>1904</v>
      </c>
      <c r="D2296" s="95" t="s">
        <v>1905</v>
      </c>
      <c r="E2296" s="95" t="s">
        <v>2038</v>
      </c>
      <c r="F2296" s="95" t="s">
        <v>2070</v>
      </c>
      <c r="G2296" s="95" t="s">
        <v>31</v>
      </c>
      <c r="H2296" s="95" t="s">
        <v>31</v>
      </c>
      <c r="I2296" s="95" t="s">
        <v>31</v>
      </c>
      <c r="J2296" s="95" t="s">
        <v>1884</v>
      </c>
      <c r="K2296" s="95" t="s">
        <v>1885</v>
      </c>
      <c r="L2296" s="96">
        <v>323933</v>
      </c>
      <c r="M2296" s="95" t="s">
        <v>1886</v>
      </c>
      <c r="N2296" s="95" t="s">
        <v>31</v>
      </c>
      <c r="O2296" s="95" t="s">
        <v>31</v>
      </c>
      <c r="P2296" s="95" t="s">
        <v>2494</v>
      </c>
      <c r="Q2296" s="95" t="s">
        <v>2980</v>
      </c>
      <c r="R2296" s="95" t="s">
        <v>3591</v>
      </c>
      <c r="S2296" s="93">
        <v>35520</v>
      </c>
      <c r="T2296" s="93">
        <v>35520</v>
      </c>
      <c r="U2296" s="95" t="s">
        <v>31</v>
      </c>
      <c r="V2296" s="95" t="s">
        <v>3592</v>
      </c>
    </row>
    <row r="2297" spans="1:22" ht="15.75" x14ac:dyDescent="0.3">
      <c r="A2297" s="95" t="s">
        <v>370</v>
      </c>
      <c r="B2297" s="95" t="s">
        <v>2032</v>
      </c>
      <c r="C2297" s="95" t="s">
        <v>1904</v>
      </c>
      <c r="D2297" s="95" t="s">
        <v>1905</v>
      </c>
      <c r="E2297" s="95" t="s">
        <v>2038</v>
      </c>
      <c r="F2297" s="95" t="s">
        <v>2070</v>
      </c>
      <c r="G2297" s="95" t="s">
        <v>31</v>
      </c>
      <c r="H2297" s="95" t="s">
        <v>31</v>
      </c>
      <c r="I2297" s="95" t="s">
        <v>31</v>
      </c>
      <c r="J2297" s="95" t="s">
        <v>1884</v>
      </c>
      <c r="K2297" s="95" t="s">
        <v>1885</v>
      </c>
      <c r="L2297" s="96">
        <v>41537.449999999997</v>
      </c>
      <c r="M2297" s="95" t="s">
        <v>1886</v>
      </c>
      <c r="N2297" s="95" t="s">
        <v>31</v>
      </c>
      <c r="O2297" s="95" t="s">
        <v>31</v>
      </c>
      <c r="P2297" s="95" t="s">
        <v>2072</v>
      </c>
      <c r="Q2297" s="95" t="s">
        <v>31</v>
      </c>
      <c r="R2297" s="95" t="s">
        <v>3593</v>
      </c>
      <c r="S2297" s="93">
        <v>38656</v>
      </c>
      <c r="T2297" s="93">
        <v>38644</v>
      </c>
      <c r="U2297" s="95" t="s">
        <v>3594</v>
      </c>
      <c r="V2297" s="95" t="s">
        <v>31</v>
      </c>
    </row>
    <row r="2298" spans="1:22" ht="15.75" x14ac:dyDescent="0.3">
      <c r="A2298" s="95" t="s">
        <v>370</v>
      </c>
      <c r="B2298" s="95" t="s">
        <v>2032</v>
      </c>
      <c r="C2298" s="95" t="s">
        <v>1904</v>
      </c>
      <c r="D2298" s="95" t="s">
        <v>1905</v>
      </c>
      <c r="E2298" s="95" t="s">
        <v>2038</v>
      </c>
      <c r="F2298" s="95" t="s">
        <v>2070</v>
      </c>
      <c r="G2298" s="95" t="s">
        <v>31</v>
      </c>
      <c r="H2298" s="95" t="s">
        <v>31</v>
      </c>
      <c r="I2298" s="95" t="s">
        <v>31</v>
      </c>
      <c r="J2298" s="95" t="s">
        <v>1884</v>
      </c>
      <c r="K2298" s="95" t="s">
        <v>1885</v>
      </c>
      <c r="L2298" s="96">
        <v>268360.57</v>
      </c>
      <c r="M2298" s="95" t="s">
        <v>1886</v>
      </c>
      <c r="N2298" s="95" t="s">
        <v>31</v>
      </c>
      <c r="O2298" s="95" t="s">
        <v>31</v>
      </c>
      <c r="P2298" s="95" t="s">
        <v>2072</v>
      </c>
      <c r="Q2298" s="95" t="s">
        <v>31</v>
      </c>
      <c r="R2298" s="95" t="s">
        <v>3595</v>
      </c>
      <c r="S2298" s="93">
        <v>39599</v>
      </c>
      <c r="T2298" s="93">
        <v>39599</v>
      </c>
      <c r="U2298" s="95" t="s">
        <v>3596</v>
      </c>
      <c r="V2298" s="95" t="s">
        <v>31</v>
      </c>
    </row>
    <row r="2299" spans="1:22" ht="15.75" x14ac:dyDescent="0.3">
      <c r="A2299" s="95" t="s">
        <v>370</v>
      </c>
      <c r="B2299" s="95" t="s">
        <v>2032</v>
      </c>
      <c r="C2299" s="95" t="s">
        <v>1904</v>
      </c>
      <c r="D2299" s="95" t="s">
        <v>1905</v>
      </c>
      <c r="E2299" s="95" t="s">
        <v>2038</v>
      </c>
      <c r="F2299" s="95" t="s">
        <v>2070</v>
      </c>
      <c r="G2299" s="95" t="s">
        <v>31</v>
      </c>
      <c r="H2299" s="95" t="s">
        <v>31</v>
      </c>
      <c r="I2299" s="95" t="s">
        <v>31</v>
      </c>
      <c r="J2299" s="95" t="s">
        <v>1884</v>
      </c>
      <c r="K2299" s="95" t="s">
        <v>1885</v>
      </c>
      <c r="L2299" s="96">
        <v>35.28</v>
      </c>
      <c r="M2299" s="95" t="s">
        <v>1886</v>
      </c>
      <c r="N2299" s="95" t="s">
        <v>31</v>
      </c>
      <c r="O2299" s="95" t="s">
        <v>31</v>
      </c>
      <c r="P2299" s="95" t="s">
        <v>2072</v>
      </c>
      <c r="Q2299" s="95" t="s">
        <v>31</v>
      </c>
      <c r="R2299" s="95" t="s">
        <v>3595</v>
      </c>
      <c r="S2299" s="93">
        <v>39721</v>
      </c>
      <c r="T2299" s="93">
        <v>39721</v>
      </c>
      <c r="U2299" s="95" t="s">
        <v>3596</v>
      </c>
      <c r="V2299" s="95" t="s">
        <v>31</v>
      </c>
    </row>
    <row r="2300" spans="1:22" ht="15.75" x14ac:dyDescent="0.3">
      <c r="A2300" s="95" t="s">
        <v>370</v>
      </c>
      <c r="B2300" s="95" t="s">
        <v>2032</v>
      </c>
      <c r="C2300" s="95" t="s">
        <v>1904</v>
      </c>
      <c r="D2300" s="95" t="s">
        <v>1905</v>
      </c>
      <c r="E2300" s="95" t="s">
        <v>2038</v>
      </c>
      <c r="F2300" s="95" t="s">
        <v>2070</v>
      </c>
      <c r="G2300" s="95" t="s">
        <v>31</v>
      </c>
      <c r="H2300" s="95" t="s">
        <v>31</v>
      </c>
      <c r="I2300" s="95" t="s">
        <v>31</v>
      </c>
      <c r="J2300" s="95" t="s">
        <v>1884</v>
      </c>
      <c r="K2300" s="95" t="s">
        <v>1885</v>
      </c>
      <c r="L2300" s="96">
        <v>2.4700000000000002</v>
      </c>
      <c r="M2300" s="95" t="s">
        <v>1886</v>
      </c>
      <c r="N2300" s="95" t="s">
        <v>31</v>
      </c>
      <c r="O2300" s="95" t="s">
        <v>31</v>
      </c>
      <c r="P2300" s="95" t="s">
        <v>2072</v>
      </c>
      <c r="Q2300" s="95" t="s">
        <v>31</v>
      </c>
      <c r="R2300" s="95" t="s">
        <v>3595</v>
      </c>
      <c r="S2300" s="93">
        <v>39752</v>
      </c>
      <c r="T2300" s="93">
        <v>39752</v>
      </c>
      <c r="U2300" s="95" t="s">
        <v>3596</v>
      </c>
      <c r="V2300" s="95" t="s">
        <v>31</v>
      </c>
    </row>
    <row r="2301" spans="1:22" ht="15.75" x14ac:dyDescent="0.3">
      <c r="A2301" s="95" t="s">
        <v>370</v>
      </c>
      <c r="B2301" s="95" t="s">
        <v>2032</v>
      </c>
      <c r="C2301" s="95" t="s">
        <v>1904</v>
      </c>
      <c r="D2301" s="95" t="s">
        <v>1905</v>
      </c>
      <c r="E2301" s="95" t="s">
        <v>2038</v>
      </c>
      <c r="F2301" s="95" t="s">
        <v>2070</v>
      </c>
      <c r="G2301" s="95" t="s">
        <v>31</v>
      </c>
      <c r="H2301" s="95" t="s">
        <v>31</v>
      </c>
      <c r="I2301" s="95" t="s">
        <v>31</v>
      </c>
      <c r="J2301" s="95" t="s">
        <v>1884</v>
      </c>
      <c r="K2301" s="95" t="s">
        <v>1885</v>
      </c>
      <c r="L2301" s="96">
        <v>48697.95</v>
      </c>
      <c r="M2301" s="95" t="s">
        <v>1886</v>
      </c>
      <c r="N2301" s="95" t="s">
        <v>31</v>
      </c>
      <c r="O2301" s="95" t="s">
        <v>31</v>
      </c>
      <c r="P2301" s="95" t="s">
        <v>2072</v>
      </c>
      <c r="Q2301" s="95" t="s">
        <v>31</v>
      </c>
      <c r="R2301" s="95" t="s">
        <v>3597</v>
      </c>
      <c r="S2301" s="93">
        <v>40421</v>
      </c>
      <c r="T2301" s="93">
        <v>40421</v>
      </c>
      <c r="U2301" s="95" t="s">
        <v>3598</v>
      </c>
      <c r="V2301" s="95" t="s">
        <v>31</v>
      </c>
    </row>
    <row r="2302" spans="1:22" ht="15.75" x14ac:dyDescent="0.3">
      <c r="A2302" s="95" t="s">
        <v>370</v>
      </c>
      <c r="B2302" s="95" t="s">
        <v>2032</v>
      </c>
      <c r="C2302" s="95" t="s">
        <v>1904</v>
      </c>
      <c r="D2302" s="95" t="s">
        <v>1905</v>
      </c>
      <c r="E2302" s="95" t="s">
        <v>2038</v>
      </c>
      <c r="F2302" s="95" t="s">
        <v>2070</v>
      </c>
      <c r="G2302" s="95" t="s">
        <v>31</v>
      </c>
      <c r="H2302" s="95" t="s">
        <v>31</v>
      </c>
      <c r="I2302" s="95" t="s">
        <v>31</v>
      </c>
      <c r="J2302" s="95" t="s">
        <v>1884</v>
      </c>
      <c r="K2302" s="95" t="s">
        <v>1885</v>
      </c>
      <c r="L2302" s="96">
        <v>514448.73</v>
      </c>
      <c r="M2302" s="95" t="s">
        <v>1886</v>
      </c>
      <c r="N2302" s="95" t="s">
        <v>31</v>
      </c>
      <c r="O2302" s="95" t="s">
        <v>31</v>
      </c>
      <c r="P2302" s="95" t="s">
        <v>2072</v>
      </c>
      <c r="Q2302" s="95" t="s">
        <v>31</v>
      </c>
      <c r="R2302" s="95" t="s">
        <v>3599</v>
      </c>
      <c r="S2302" s="93">
        <v>40602</v>
      </c>
      <c r="T2302" s="93">
        <v>40602</v>
      </c>
      <c r="U2302" s="95" t="s">
        <v>3600</v>
      </c>
      <c r="V2302" s="95" t="s">
        <v>31</v>
      </c>
    </row>
    <row r="2303" spans="1:22" ht="15.75" x14ac:dyDescent="0.3">
      <c r="A2303" s="95" t="s">
        <v>370</v>
      </c>
      <c r="B2303" s="95" t="s">
        <v>2032</v>
      </c>
      <c r="C2303" s="95" t="s">
        <v>1904</v>
      </c>
      <c r="D2303" s="95" t="s">
        <v>1905</v>
      </c>
      <c r="E2303" s="95" t="s">
        <v>2038</v>
      </c>
      <c r="F2303" s="95" t="s">
        <v>2070</v>
      </c>
      <c r="G2303" s="95" t="s">
        <v>31</v>
      </c>
      <c r="H2303" s="95" t="s">
        <v>31</v>
      </c>
      <c r="I2303" s="95" t="s">
        <v>31</v>
      </c>
      <c r="J2303" s="95" t="s">
        <v>1884</v>
      </c>
      <c r="K2303" s="95" t="s">
        <v>1885</v>
      </c>
      <c r="L2303" s="96">
        <v>136.62</v>
      </c>
      <c r="M2303" s="95" t="s">
        <v>1886</v>
      </c>
      <c r="N2303" s="95" t="s">
        <v>31</v>
      </c>
      <c r="O2303" s="95" t="s">
        <v>31</v>
      </c>
      <c r="P2303" s="95" t="s">
        <v>2072</v>
      </c>
      <c r="Q2303" s="95" t="s">
        <v>31</v>
      </c>
      <c r="R2303" s="95" t="s">
        <v>3599</v>
      </c>
      <c r="S2303" s="93">
        <v>40663</v>
      </c>
      <c r="T2303" s="93">
        <v>40663</v>
      </c>
      <c r="U2303" s="95" t="s">
        <v>3600</v>
      </c>
      <c r="V2303" s="95" t="s">
        <v>31</v>
      </c>
    </row>
    <row r="2304" spans="1:22" ht="15.75" x14ac:dyDescent="0.3">
      <c r="A2304" s="95" t="s">
        <v>370</v>
      </c>
      <c r="B2304" s="95" t="s">
        <v>2032</v>
      </c>
      <c r="C2304" s="95" t="s">
        <v>1904</v>
      </c>
      <c r="D2304" s="95" t="s">
        <v>1905</v>
      </c>
      <c r="E2304" s="95" t="s">
        <v>2038</v>
      </c>
      <c r="F2304" s="95" t="s">
        <v>2070</v>
      </c>
      <c r="G2304" s="95" t="s">
        <v>31</v>
      </c>
      <c r="H2304" s="95" t="s">
        <v>31</v>
      </c>
      <c r="I2304" s="95" t="s">
        <v>31</v>
      </c>
      <c r="J2304" s="95" t="s">
        <v>1884</v>
      </c>
      <c r="K2304" s="95" t="s">
        <v>1885</v>
      </c>
      <c r="L2304" s="96">
        <v>147.55000000000001</v>
      </c>
      <c r="M2304" s="95" t="s">
        <v>1886</v>
      </c>
      <c r="N2304" s="95" t="s">
        <v>31</v>
      </c>
      <c r="O2304" s="95" t="s">
        <v>31</v>
      </c>
      <c r="P2304" s="95" t="s">
        <v>2072</v>
      </c>
      <c r="Q2304" s="95" t="s">
        <v>31</v>
      </c>
      <c r="R2304" s="95" t="s">
        <v>3599</v>
      </c>
      <c r="S2304" s="93">
        <v>40694</v>
      </c>
      <c r="T2304" s="93">
        <v>40694</v>
      </c>
      <c r="U2304" s="95" t="s">
        <v>3600</v>
      </c>
      <c r="V2304" s="95" t="s">
        <v>31</v>
      </c>
    </row>
    <row r="2305" spans="1:22" ht="15.75" x14ac:dyDescent="0.3">
      <c r="A2305" s="95" t="s">
        <v>370</v>
      </c>
      <c r="B2305" s="95" t="s">
        <v>2032</v>
      </c>
      <c r="C2305" s="95" t="s">
        <v>1904</v>
      </c>
      <c r="D2305" s="95" t="s">
        <v>1905</v>
      </c>
      <c r="E2305" s="95" t="s">
        <v>2038</v>
      </c>
      <c r="F2305" s="95" t="s">
        <v>2070</v>
      </c>
      <c r="G2305" s="95" t="s">
        <v>31</v>
      </c>
      <c r="H2305" s="95" t="s">
        <v>31</v>
      </c>
      <c r="I2305" s="95" t="s">
        <v>31</v>
      </c>
      <c r="J2305" s="95" t="s">
        <v>1884</v>
      </c>
      <c r="K2305" s="95" t="s">
        <v>1885</v>
      </c>
      <c r="L2305" s="96">
        <v>147.55000000000001</v>
      </c>
      <c r="M2305" s="95" t="s">
        <v>1886</v>
      </c>
      <c r="N2305" s="95" t="s">
        <v>31</v>
      </c>
      <c r="O2305" s="95" t="s">
        <v>31</v>
      </c>
      <c r="P2305" s="95" t="s">
        <v>2072</v>
      </c>
      <c r="Q2305" s="95" t="s">
        <v>31</v>
      </c>
      <c r="R2305" s="95" t="s">
        <v>3599</v>
      </c>
      <c r="S2305" s="93">
        <v>40755</v>
      </c>
      <c r="T2305" s="93">
        <v>40755</v>
      </c>
      <c r="U2305" s="95" t="s">
        <v>3600</v>
      </c>
      <c r="V2305" s="95" t="s">
        <v>31</v>
      </c>
    </row>
    <row r="2306" spans="1:22" ht="15.75" x14ac:dyDescent="0.3">
      <c r="A2306" s="95" t="s">
        <v>370</v>
      </c>
      <c r="B2306" s="95" t="s">
        <v>2032</v>
      </c>
      <c r="C2306" s="95" t="s">
        <v>1904</v>
      </c>
      <c r="D2306" s="95" t="s">
        <v>1905</v>
      </c>
      <c r="E2306" s="95" t="s">
        <v>2038</v>
      </c>
      <c r="F2306" s="95" t="s">
        <v>2070</v>
      </c>
      <c r="G2306" s="95" t="s">
        <v>31</v>
      </c>
      <c r="H2306" s="95" t="s">
        <v>31</v>
      </c>
      <c r="I2306" s="95" t="s">
        <v>31</v>
      </c>
      <c r="J2306" s="95" t="s">
        <v>1884</v>
      </c>
      <c r="K2306" s="95" t="s">
        <v>1885</v>
      </c>
      <c r="L2306" s="96">
        <v>103.82</v>
      </c>
      <c r="M2306" s="95" t="s">
        <v>1886</v>
      </c>
      <c r="N2306" s="95" t="s">
        <v>31</v>
      </c>
      <c r="O2306" s="95" t="s">
        <v>31</v>
      </c>
      <c r="P2306" s="95" t="s">
        <v>2072</v>
      </c>
      <c r="Q2306" s="95" t="s">
        <v>31</v>
      </c>
      <c r="R2306" s="95" t="s">
        <v>3599</v>
      </c>
      <c r="S2306" s="93">
        <v>40786</v>
      </c>
      <c r="T2306" s="93">
        <v>40786</v>
      </c>
      <c r="U2306" s="95" t="s">
        <v>3600</v>
      </c>
      <c r="V2306" s="95" t="s">
        <v>31</v>
      </c>
    </row>
    <row r="2307" spans="1:22" ht="15.75" x14ac:dyDescent="0.3">
      <c r="A2307" s="95" t="s">
        <v>370</v>
      </c>
      <c r="B2307" s="95" t="s">
        <v>2032</v>
      </c>
      <c r="C2307" s="95" t="s">
        <v>1904</v>
      </c>
      <c r="D2307" s="95" t="s">
        <v>1905</v>
      </c>
      <c r="E2307" s="95" t="s">
        <v>2038</v>
      </c>
      <c r="F2307" s="95" t="s">
        <v>2070</v>
      </c>
      <c r="G2307" s="95" t="s">
        <v>31</v>
      </c>
      <c r="H2307" s="95" t="s">
        <v>31</v>
      </c>
      <c r="I2307" s="95" t="s">
        <v>31</v>
      </c>
      <c r="J2307" s="95" t="s">
        <v>1884</v>
      </c>
      <c r="K2307" s="95" t="s">
        <v>1885</v>
      </c>
      <c r="L2307" s="96">
        <v>59.01</v>
      </c>
      <c r="M2307" s="95" t="s">
        <v>1886</v>
      </c>
      <c r="N2307" s="95" t="s">
        <v>31</v>
      </c>
      <c r="O2307" s="95" t="s">
        <v>31</v>
      </c>
      <c r="P2307" s="95" t="s">
        <v>2072</v>
      </c>
      <c r="Q2307" s="95" t="s">
        <v>31</v>
      </c>
      <c r="R2307" s="95" t="s">
        <v>3599</v>
      </c>
      <c r="S2307" s="93">
        <v>40816</v>
      </c>
      <c r="T2307" s="93">
        <v>40816</v>
      </c>
      <c r="U2307" s="95" t="s">
        <v>3600</v>
      </c>
      <c r="V2307" s="95" t="s">
        <v>31</v>
      </c>
    </row>
    <row r="2308" spans="1:22" ht="15.75" x14ac:dyDescent="0.3">
      <c r="A2308" s="95" t="s">
        <v>370</v>
      </c>
      <c r="B2308" s="95" t="s">
        <v>2032</v>
      </c>
      <c r="C2308" s="95" t="s">
        <v>1904</v>
      </c>
      <c r="D2308" s="95" t="s">
        <v>1905</v>
      </c>
      <c r="E2308" s="95" t="s">
        <v>2038</v>
      </c>
      <c r="F2308" s="95" t="s">
        <v>2070</v>
      </c>
      <c r="G2308" s="95" t="s">
        <v>31</v>
      </c>
      <c r="H2308" s="95" t="s">
        <v>31</v>
      </c>
      <c r="I2308" s="95" t="s">
        <v>31</v>
      </c>
      <c r="J2308" s="95" t="s">
        <v>1884</v>
      </c>
      <c r="K2308" s="95" t="s">
        <v>1885</v>
      </c>
      <c r="L2308" s="96">
        <v>113.94</v>
      </c>
      <c r="M2308" s="95" t="s">
        <v>1886</v>
      </c>
      <c r="N2308" s="95" t="s">
        <v>31</v>
      </c>
      <c r="O2308" s="95" t="s">
        <v>31</v>
      </c>
      <c r="P2308" s="95" t="s">
        <v>2072</v>
      </c>
      <c r="Q2308" s="95" t="s">
        <v>31</v>
      </c>
      <c r="R2308" s="95" t="s">
        <v>3599</v>
      </c>
      <c r="S2308" s="93">
        <v>40847</v>
      </c>
      <c r="T2308" s="93">
        <v>40847</v>
      </c>
      <c r="U2308" s="95" t="s">
        <v>3600</v>
      </c>
      <c r="V2308" s="95" t="s">
        <v>31</v>
      </c>
    </row>
    <row r="2309" spans="1:22" ht="15.75" x14ac:dyDescent="0.3">
      <c r="A2309" s="95" t="s">
        <v>370</v>
      </c>
      <c r="B2309" s="95" t="s">
        <v>2032</v>
      </c>
      <c r="C2309" s="95" t="s">
        <v>1904</v>
      </c>
      <c r="D2309" s="95" t="s">
        <v>1905</v>
      </c>
      <c r="E2309" s="95" t="s">
        <v>2038</v>
      </c>
      <c r="F2309" s="95" t="s">
        <v>2070</v>
      </c>
      <c r="G2309" s="95" t="s">
        <v>31</v>
      </c>
      <c r="H2309" s="95" t="s">
        <v>31</v>
      </c>
      <c r="I2309" s="95" t="s">
        <v>31</v>
      </c>
      <c r="J2309" s="95" t="s">
        <v>1884</v>
      </c>
      <c r="K2309" s="95" t="s">
        <v>1885</v>
      </c>
      <c r="L2309" s="96">
        <v>380.15</v>
      </c>
      <c r="M2309" s="95" t="s">
        <v>1886</v>
      </c>
      <c r="N2309" s="95" t="s">
        <v>31</v>
      </c>
      <c r="O2309" s="95" t="s">
        <v>31</v>
      </c>
      <c r="P2309" s="95" t="s">
        <v>2072</v>
      </c>
      <c r="Q2309" s="95" t="s">
        <v>31</v>
      </c>
      <c r="R2309" s="95" t="s">
        <v>3599</v>
      </c>
      <c r="S2309" s="93">
        <v>40877</v>
      </c>
      <c r="T2309" s="93">
        <v>40877</v>
      </c>
      <c r="U2309" s="95" t="s">
        <v>3600</v>
      </c>
      <c r="V2309" s="95" t="s">
        <v>31</v>
      </c>
    </row>
    <row r="2310" spans="1:22" ht="15.75" x14ac:dyDescent="0.3">
      <c r="A2310" s="95" t="s">
        <v>370</v>
      </c>
      <c r="B2310" s="95" t="s">
        <v>2032</v>
      </c>
      <c r="C2310" s="95" t="s">
        <v>1904</v>
      </c>
      <c r="D2310" s="95" t="s">
        <v>1905</v>
      </c>
      <c r="E2310" s="95" t="s">
        <v>2038</v>
      </c>
      <c r="F2310" s="95" t="s">
        <v>2070</v>
      </c>
      <c r="G2310" s="95" t="s">
        <v>31</v>
      </c>
      <c r="H2310" s="95" t="s">
        <v>31</v>
      </c>
      <c r="I2310" s="95" t="s">
        <v>31</v>
      </c>
      <c r="J2310" s="95" t="s">
        <v>1884</v>
      </c>
      <c r="K2310" s="95" t="s">
        <v>1885</v>
      </c>
      <c r="L2310" s="96">
        <v>155.36000000000001</v>
      </c>
      <c r="M2310" s="95" t="s">
        <v>1886</v>
      </c>
      <c r="N2310" s="95" t="s">
        <v>31</v>
      </c>
      <c r="O2310" s="95" t="s">
        <v>31</v>
      </c>
      <c r="P2310" s="95" t="s">
        <v>2072</v>
      </c>
      <c r="Q2310" s="95" t="s">
        <v>31</v>
      </c>
      <c r="R2310" s="95" t="s">
        <v>3599</v>
      </c>
      <c r="S2310" s="93">
        <v>40939</v>
      </c>
      <c r="T2310" s="93">
        <v>40939</v>
      </c>
      <c r="U2310" s="95" t="s">
        <v>3600</v>
      </c>
      <c r="V2310" s="95" t="s">
        <v>31</v>
      </c>
    </row>
    <row r="2311" spans="1:22" ht="15.75" x14ac:dyDescent="0.3">
      <c r="A2311" s="95" t="s">
        <v>370</v>
      </c>
      <c r="B2311" s="95" t="s">
        <v>2032</v>
      </c>
      <c r="C2311" s="95" t="s">
        <v>1904</v>
      </c>
      <c r="D2311" s="95" t="s">
        <v>1905</v>
      </c>
      <c r="E2311" s="95" t="s">
        <v>2038</v>
      </c>
      <c r="F2311" s="95" t="s">
        <v>2070</v>
      </c>
      <c r="G2311" s="95" t="s">
        <v>31</v>
      </c>
      <c r="H2311" s="95" t="s">
        <v>31</v>
      </c>
      <c r="I2311" s="95" t="s">
        <v>31</v>
      </c>
      <c r="J2311" s="95" t="s">
        <v>1884</v>
      </c>
      <c r="K2311" s="95" t="s">
        <v>1885</v>
      </c>
      <c r="L2311" s="96">
        <v>166.58</v>
      </c>
      <c r="M2311" s="95" t="s">
        <v>1886</v>
      </c>
      <c r="N2311" s="95" t="s">
        <v>31</v>
      </c>
      <c r="O2311" s="95" t="s">
        <v>31</v>
      </c>
      <c r="P2311" s="95" t="s">
        <v>2072</v>
      </c>
      <c r="Q2311" s="95" t="s">
        <v>31</v>
      </c>
      <c r="R2311" s="95" t="s">
        <v>3599</v>
      </c>
      <c r="S2311" s="93">
        <v>40968</v>
      </c>
      <c r="T2311" s="93">
        <v>40968</v>
      </c>
      <c r="U2311" s="95" t="s">
        <v>3600</v>
      </c>
      <c r="V2311" s="95" t="s">
        <v>31</v>
      </c>
    </row>
    <row r="2312" spans="1:22" ht="15.75" x14ac:dyDescent="0.3">
      <c r="A2312" s="95" t="s">
        <v>370</v>
      </c>
      <c r="B2312" s="95" t="s">
        <v>2032</v>
      </c>
      <c r="C2312" s="95" t="s">
        <v>1904</v>
      </c>
      <c r="D2312" s="95" t="s">
        <v>1905</v>
      </c>
      <c r="E2312" s="95" t="s">
        <v>2038</v>
      </c>
      <c r="F2312" s="95" t="s">
        <v>2070</v>
      </c>
      <c r="G2312" s="95" t="s">
        <v>31</v>
      </c>
      <c r="H2312" s="95" t="s">
        <v>31</v>
      </c>
      <c r="I2312" s="95" t="s">
        <v>31</v>
      </c>
      <c r="J2312" s="95" t="s">
        <v>1884</v>
      </c>
      <c r="K2312" s="95" t="s">
        <v>1885</v>
      </c>
      <c r="L2312" s="96">
        <v>37686.07</v>
      </c>
      <c r="M2312" s="95" t="s">
        <v>1886</v>
      </c>
      <c r="N2312" s="95" t="s">
        <v>31</v>
      </c>
      <c r="O2312" s="95" t="s">
        <v>31</v>
      </c>
      <c r="P2312" s="95" t="s">
        <v>2072</v>
      </c>
      <c r="Q2312" s="95" t="s">
        <v>31</v>
      </c>
      <c r="R2312" s="95" t="s">
        <v>3601</v>
      </c>
      <c r="S2312" s="93">
        <v>40939</v>
      </c>
      <c r="T2312" s="93">
        <v>40939</v>
      </c>
      <c r="U2312" s="95" t="s">
        <v>3602</v>
      </c>
      <c r="V2312" s="95" t="s">
        <v>31</v>
      </c>
    </row>
    <row r="2313" spans="1:22" ht="15.75" x14ac:dyDescent="0.3">
      <c r="A2313" s="95" t="s">
        <v>370</v>
      </c>
      <c r="B2313" s="95" t="s">
        <v>2032</v>
      </c>
      <c r="C2313" s="95" t="s">
        <v>1904</v>
      </c>
      <c r="D2313" s="95" t="s">
        <v>1905</v>
      </c>
      <c r="E2313" s="95" t="s">
        <v>2038</v>
      </c>
      <c r="F2313" s="95" t="s">
        <v>2070</v>
      </c>
      <c r="G2313" s="95" t="s">
        <v>31</v>
      </c>
      <c r="H2313" s="95" t="s">
        <v>31</v>
      </c>
      <c r="I2313" s="95" t="s">
        <v>31</v>
      </c>
      <c r="J2313" s="95" t="s">
        <v>1884</v>
      </c>
      <c r="K2313" s="95" t="s">
        <v>1885</v>
      </c>
      <c r="L2313" s="96">
        <v>753079.41</v>
      </c>
      <c r="M2313" s="95" t="s">
        <v>1886</v>
      </c>
      <c r="N2313" s="95" t="s">
        <v>31</v>
      </c>
      <c r="O2313" s="95" t="s">
        <v>31</v>
      </c>
      <c r="P2313" s="95" t="s">
        <v>2072</v>
      </c>
      <c r="Q2313" s="95" t="s">
        <v>31</v>
      </c>
      <c r="R2313" s="95" t="s">
        <v>3603</v>
      </c>
      <c r="S2313" s="93">
        <v>41152</v>
      </c>
      <c r="T2313" s="93">
        <v>41152</v>
      </c>
      <c r="U2313" s="95" t="s">
        <v>3146</v>
      </c>
      <c r="V2313" s="95" t="s">
        <v>31</v>
      </c>
    </row>
    <row r="2314" spans="1:22" ht="15.75" x14ac:dyDescent="0.3">
      <c r="A2314" s="95" t="s">
        <v>370</v>
      </c>
      <c r="B2314" s="95" t="s">
        <v>2032</v>
      </c>
      <c r="C2314" s="95" t="s">
        <v>1904</v>
      </c>
      <c r="D2314" s="95" t="s">
        <v>1905</v>
      </c>
      <c r="E2314" s="95" t="s">
        <v>2038</v>
      </c>
      <c r="F2314" s="95" t="s">
        <v>2070</v>
      </c>
      <c r="G2314" s="95" t="s">
        <v>31</v>
      </c>
      <c r="H2314" s="95" t="s">
        <v>31</v>
      </c>
      <c r="I2314" s="95" t="s">
        <v>31</v>
      </c>
      <c r="J2314" s="95" t="s">
        <v>1884</v>
      </c>
      <c r="K2314" s="95" t="s">
        <v>1885</v>
      </c>
      <c r="L2314" s="96">
        <v>0.01</v>
      </c>
      <c r="M2314" s="95" t="s">
        <v>1886</v>
      </c>
      <c r="N2314" s="95" t="s">
        <v>31</v>
      </c>
      <c r="O2314" s="95" t="s">
        <v>31</v>
      </c>
      <c r="P2314" s="95" t="s">
        <v>2072</v>
      </c>
      <c r="Q2314" s="95" t="s">
        <v>31</v>
      </c>
      <c r="R2314" s="95" t="s">
        <v>3603</v>
      </c>
      <c r="S2314" s="93">
        <v>41182</v>
      </c>
      <c r="T2314" s="93">
        <v>41182</v>
      </c>
      <c r="U2314" s="95" t="s">
        <v>3146</v>
      </c>
      <c r="V2314" s="95" t="s">
        <v>31</v>
      </c>
    </row>
    <row r="2315" spans="1:22" ht="15.75" x14ac:dyDescent="0.3">
      <c r="A2315" s="95" t="s">
        <v>370</v>
      </c>
      <c r="B2315" s="95" t="s">
        <v>2032</v>
      </c>
      <c r="C2315" s="95" t="s">
        <v>1904</v>
      </c>
      <c r="D2315" s="95" t="s">
        <v>1905</v>
      </c>
      <c r="E2315" s="95" t="s">
        <v>2038</v>
      </c>
      <c r="F2315" s="95" t="s">
        <v>2070</v>
      </c>
      <c r="G2315" s="95" t="s">
        <v>31</v>
      </c>
      <c r="H2315" s="95" t="s">
        <v>31</v>
      </c>
      <c r="I2315" s="95" t="s">
        <v>31</v>
      </c>
      <c r="J2315" s="95" t="s">
        <v>1884</v>
      </c>
      <c r="K2315" s="95" t="s">
        <v>1885</v>
      </c>
      <c r="L2315" s="96">
        <v>-1148.1600000000001</v>
      </c>
      <c r="M2315" s="95" t="s">
        <v>1886</v>
      </c>
      <c r="N2315" s="95" t="s">
        <v>31</v>
      </c>
      <c r="O2315" s="95" t="s">
        <v>31</v>
      </c>
      <c r="P2315" s="95" t="s">
        <v>2072</v>
      </c>
      <c r="Q2315" s="95" t="s">
        <v>31</v>
      </c>
      <c r="R2315" s="95" t="s">
        <v>3603</v>
      </c>
      <c r="S2315" s="93">
        <v>41305</v>
      </c>
      <c r="T2315" s="93">
        <v>41305</v>
      </c>
      <c r="U2315" s="95" t="s">
        <v>3146</v>
      </c>
      <c r="V2315" s="95" t="s">
        <v>31</v>
      </c>
    </row>
    <row r="2316" spans="1:22" ht="15.75" x14ac:dyDescent="0.3">
      <c r="A2316" s="95" t="s">
        <v>370</v>
      </c>
      <c r="B2316" s="95" t="s">
        <v>2032</v>
      </c>
      <c r="C2316" s="95" t="s">
        <v>1904</v>
      </c>
      <c r="D2316" s="95" t="s">
        <v>1905</v>
      </c>
      <c r="E2316" s="95" t="s">
        <v>2038</v>
      </c>
      <c r="F2316" s="95" t="s">
        <v>2070</v>
      </c>
      <c r="G2316" s="95" t="s">
        <v>31</v>
      </c>
      <c r="H2316" s="95" t="s">
        <v>31</v>
      </c>
      <c r="I2316" s="95" t="s">
        <v>31</v>
      </c>
      <c r="J2316" s="95" t="s">
        <v>1884</v>
      </c>
      <c r="K2316" s="95" t="s">
        <v>1885</v>
      </c>
      <c r="L2316" s="96">
        <v>-25.7</v>
      </c>
      <c r="M2316" s="95" t="s">
        <v>1886</v>
      </c>
      <c r="N2316" s="95" t="s">
        <v>31</v>
      </c>
      <c r="O2316" s="95" t="s">
        <v>31</v>
      </c>
      <c r="P2316" s="95" t="s">
        <v>2072</v>
      </c>
      <c r="Q2316" s="95" t="s">
        <v>31</v>
      </c>
      <c r="R2316" s="95" t="s">
        <v>3603</v>
      </c>
      <c r="S2316" s="93">
        <v>41333</v>
      </c>
      <c r="T2316" s="93">
        <v>41333</v>
      </c>
      <c r="U2316" s="95" t="s">
        <v>3146</v>
      </c>
      <c r="V2316" s="95" t="s">
        <v>31</v>
      </c>
    </row>
    <row r="2317" spans="1:22" ht="15.75" x14ac:dyDescent="0.3">
      <c r="A2317" s="95" t="s">
        <v>370</v>
      </c>
      <c r="B2317" s="95" t="s">
        <v>2032</v>
      </c>
      <c r="C2317" s="95" t="s">
        <v>1904</v>
      </c>
      <c r="D2317" s="95" t="s">
        <v>1905</v>
      </c>
      <c r="E2317" s="95" t="s">
        <v>2038</v>
      </c>
      <c r="F2317" s="95" t="s">
        <v>2070</v>
      </c>
      <c r="G2317" s="95" t="s">
        <v>31</v>
      </c>
      <c r="H2317" s="95" t="s">
        <v>31</v>
      </c>
      <c r="I2317" s="95" t="s">
        <v>31</v>
      </c>
      <c r="J2317" s="95" t="s">
        <v>1884</v>
      </c>
      <c r="K2317" s="95" t="s">
        <v>1885</v>
      </c>
      <c r="L2317" s="96">
        <v>153350.66</v>
      </c>
      <c r="M2317" s="95" t="s">
        <v>1886</v>
      </c>
      <c r="N2317" s="95" t="s">
        <v>31</v>
      </c>
      <c r="O2317" s="95" t="s">
        <v>31</v>
      </c>
      <c r="P2317" s="95" t="s">
        <v>2072</v>
      </c>
      <c r="Q2317" s="95" t="s">
        <v>31</v>
      </c>
      <c r="R2317" s="95" t="s">
        <v>3604</v>
      </c>
      <c r="S2317" s="93">
        <v>41243</v>
      </c>
      <c r="T2317" s="93">
        <v>41243</v>
      </c>
      <c r="U2317" s="95" t="s">
        <v>3605</v>
      </c>
      <c r="V2317" s="95" t="s">
        <v>31</v>
      </c>
    </row>
    <row r="2318" spans="1:22" ht="15.75" x14ac:dyDescent="0.3">
      <c r="A2318" s="95" t="s">
        <v>370</v>
      </c>
      <c r="B2318" s="95" t="s">
        <v>2032</v>
      </c>
      <c r="C2318" s="95" t="s">
        <v>1904</v>
      </c>
      <c r="D2318" s="95" t="s">
        <v>1905</v>
      </c>
      <c r="E2318" s="95" t="s">
        <v>2038</v>
      </c>
      <c r="F2318" s="95" t="s">
        <v>2070</v>
      </c>
      <c r="G2318" s="95" t="s">
        <v>31</v>
      </c>
      <c r="H2318" s="95" t="s">
        <v>31</v>
      </c>
      <c r="I2318" s="95" t="s">
        <v>31</v>
      </c>
      <c r="J2318" s="95" t="s">
        <v>1884</v>
      </c>
      <c r="K2318" s="95" t="s">
        <v>1885</v>
      </c>
      <c r="L2318" s="96">
        <v>75546.47</v>
      </c>
      <c r="M2318" s="95" t="s">
        <v>1886</v>
      </c>
      <c r="N2318" s="95" t="s">
        <v>31</v>
      </c>
      <c r="O2318" s="95" t="s">
        <v>31</v>
      </c>
      <c r="P2318" s="95" t="s">
        <v>2072</v>
      </c>
      <c r="Q2318" s="95" t="s">
        <v>31</v>
      </c>
      <c r="R2318" s="95" t="s">
        <v>3606</v>
      </c>
      <c r="S2318" s="93">
        <v>41394</v>
      </c>
      <c r="T2318" s="93">
        <v>41394</v>
      </c>
      <c r="U2318" s="95" t="s">
        <v>3607</v>
      </c>
      <c r="V2318" s="95" t="s">
        <v>31</v>
      </c>
    </row>
    <row r="2319" spans="1:22" ht="15.75" x14ac:dyDescent="0.3">
      <c r="A2319" s="95" t="s">
        <v>370</v>
      </c>
      <c r="B2319" s="95" t="s">
        <v>2032</v>
      </c>
      <c r="C2319" s="95" t="s">
        <v>1904</v>
      </c>
      <c r="D2319" s="95" t="s">
        <v>1905</v>
      </c>
      <c r="E2319" s="95" t="s">
        <v>2038</v>
      </c>
      <c r="F2319" s="95" t="s">
        <v>2070</v>
      </c>
      <c r="G2319" s="95" t="s">
        <v>31</v>
      </c>
      <c r="H2319" s="95" t="s">
        <v>31</v>
      </c>
      <c r="I2319" s="95" t="s">
        <v>31</v>
      </c>
      <c r="J2319" s="95" t="s">
        <v>1884</v>
      </c>
      <c r="K2319" s="95" t="s">
        <v>1885</v>
      </c>
      <c r="L2319" s="96">
        <v>132086.45000000001</v>
      </c>
      <c r="M2319" s="95" t="s">
        <v>1886</v>
      </c>
      <c r="N2319" s="95" t="s">
        <v>31</v>
      </c>
      <c r="O2319" s="95" t="s">
        <v>31</v>
      </c>
      <c r="P2319" s="95" t="s">
        <v>2072</v>
      </c>
      <c r="Q2319" s="95" t="s">
        <v>31</v>
      </c>
      <c r="R2319" s="95" t="s">
        <v>3608</v>
      </c>
      <c r="S2319" s="93">
        <v>41455</v>
      </c>
      <c r="T2319" s="93">
        <v>41455</v>
      </c>
      <c r="U2319" s="95" t="s">
        <v>3609</v>
      </c>
      <c r="V2319" s="95" t="s">
        <v>31</v>
      </c>
    </row>
    <row r="2320" spans="1:22" ht="15.75" x14ac:dyDescent="0.3">
      <c r="A2320" s="95" t="s">
        <v>370</v>
      </c>
      <c r="B2320" s="95" t="s">
        <v>2032</v>
      </c>
      <c r="C2320" s="95" t="s">
        <v>1904</v>
      </c>
      <c r="D2320" s="95" t="s">
        <v>1905</v>
      </c>
      <c r="E2320" s="95" t="s">
        <v>2038</v>
      </c>
      <c r="F2320" s="95" t="s">
        <v>2070</v>
      </c>
      <c r="G2320" s="95" t="s">
        <v>31</v>
      </c>
      <c r="H2320" s="95" t="s">
        <v>31</v>
      </c>
      <c r="I2320" s="95" t="s">
        <v>31</v>
      </c>
      <c r="J2320" s="95" t="s">
        <v>1884</v>
      </c>
      <c r="K2320" s="95" t="s">
        <v>1885</v>
      </c>
      <c r="L2320" s="96">
        <v>2248739.2400000002</v>
      </c>
      <c r="M2320" s="95" t="s">
        <v>1886</v>
      </c>
      <c r="N2320" s="95" t="s">
        <v>31</v>
      </c>
      <c r="O2320" s="95" t="s">
        <v>31</v>
      </c>
      <c r="P2320" s="95" t="s">
        <v>2072</v>
      </c>
      <c r="Q2320" s="95" t="s">
        <v>31</v>
      </c>
      <c r="R2320" s="95" t="s">
        <v>3610</v>
      </c>
      <c r="S2320" s="93">
        <v>41729</v>
      </c>
      <c r="T2320" s="93">
        <v>41729</v>
      </c>
      <c r="U2320" s="95" t="s">
        <v>3611</v>
      </c>
      <c r="V2320" s="95" t="s">
        <v>31</v>
      </c>
    </row>
    <row r="2321" spans="1:22" ht="15.75" x14ac:dyDescent="0.3">
      <c r="A2321" s="95" t="s">
        <v>370</v>
      </c>
      <c r="B2321" s="95" t="s">
        <v>2032</v>
      </c>
      <c r="C2321" s="95" t="s">
        <v>1904</v>
      </c>
      <c r="D2321" s="95" t="s">
        <v>1905</v>
      </c>
      <c r="E2321" s="95" t="s">
        <v>2038</v>
      </c>
      <c r="F2321" s="95" t="s">
        <v>2070</v>
      </c>
      <c r="G2321" s="95" t="s">
        <v>31</v>
      </c>
      <c r="H2321" s="95" t="s">
        <v>31</v>
      </c>
      <c r="I2321" s="95" t="s">
        <v>31</v>
      </c>
      <c r="J2321" s="95" t="s">
        <v>1884</v>
      </c>
      <c r="K2321" s="95" t="s">
        <v>1885</v>
      </c>
      <c r="L2321" s="96">
        <v>11743.45</v>
      </c>
      <c r="M2321" s="95" t="s">
        <v>1886</v>
      </c>
      <c r="N2321" s="95" t="s">
        <v>31</v>
      </c>
      <c r="O2321" s="95" t="s">
        <v>31</v>
      </c>
      <c r="P2321" s="95" t="s">
        <v>2072</v>
      </c>
      <c r="Q2321" s="95" t="s">
        <v>31</v>
      </c>
      <c r="R2321" s="95" t="s">
        <v>3610</v>
      </c>
      <c r="S2321" s="93">
        <v>41759</v>
      </c>
      <c r="T2321" s="93">
        <v>41759</v>
      </c>
      <c r="U2321" s="95" t="s">
        <v>3611</v>
      </c>
      <c r="V2321" s="95" t="s">
        <v>31</v>
      </c>
    </row>
    <row r="2322" spans="1:22" ht="15.75" x14ac:dyDescent="0.3">
      <c r="A2322" s="95" t="s">
        <v>370</v>
      </c>
      <c r="B2322" s="95" t="s">
        <v>2032</v>
      </c>
      <c r="C2322" s="95" t="s">
        <v>1904</v>
      </c>
      <c r="D2322" s="95" t="s">
        <v>1905</v>
      </c>
      <c r="E2322" s="95" t="s">
        <v>2038</v>
      </c>
      <c r="F2322" s="95" t="s">
        <v>2070</v>
      </c>
      <c r="G2322" s="95" t="s">
        <v>31</v>
      </c>
      <c r="H2322" s="95" t="s">
        <v>31</v>
      </c>
      <c r="I2322" s="95" t="s">
        <v>31</v>
      </c>
      <c r="J2322" s="95" t="s">
        <v>1884</v>
      </c>
      <c r="K2322" s="95" t="s">
        <v>1885</v>
      </c>
      <c r="L2322" s="96">
        <v>78752.09</v>
      </c>
      <c r="M2322" s="95" t="s">
        <v>1886</v>
      </c>
      <c r="N2322" s="95" t="s">
        <v>31</v>
      </c>
      <c r="O2322" s="95" t="s">
        <v>31</v>
      </c>
      <c r="P2322" s="95" t="s">
        <v>2072</v>
      </c>
      <c r="Q2322" s="95" t="s">
        <v>31</v>
      </c>
      <c r="R2322" s="95" t="s">
        <v>3610</v>
      </c>
      <c r="S2322" s="93">
        <v>41790</v>
      </c>
      <c r="T2322" s="93">
        <v>41790</v>
      </c>
      <c r="U2322" s="95" t="s">
        <v>3611</v>
      </c>
      <c r="V2322" s="95" t="s">
        <v>31</v>
      </c>
    </row>
    <row r="2323" spans="1:22" ht="15.75" x14ac:dyDescent="0.3">
      <c r="A2323" s="95" t="s">
        <v>370</v>
      </c>
      <c r="B2323" s="95" t="s">
        <v>2032</v>
      </c>
      <c r="C2323" s="95" t="s">
        <v>1904</v>
      </c>
      <c r="D2323" s="95" t="s">
        <v>1905</v>
      </c>
      <c r="E2323" s="95" t="s">
        <v>2038</v>
      </c>
      <c r="F2323" s="95" t="s">
        <v>2070</v>
      </c>
      <c r="G2323" s="95" t="s">
        <v>31</v>
      </c>
      <c r="H2323" s="95" t="s">
        <v>31</v>
      </c>
      <c r="I2323" s="95" t="s">
        <v>31</v>
      </c>
      <c r="J2323" s="95" t="s">
        <v>1884</v>
      </c>
      <c r="K2323" s="95" t="s">
        <v>1885</v>
      </c>
      <c r="L2323" s="96">
        <v>544.73</v>
      </c>
      <c r="M2323" s="95" t="s">
        <v>1886</v>
      </c>
      <c r="N2323" s="95" t="s">
        <v>31</v>
      </c>
      <c r="O2323" s="95" t="s">
        <v>31</v>
      </c>
      <c r="P2323" s="95" t="s">
        <v>2072</v>
      </c>
      <c r="Q2323" s="95" t="s">
        <v>31</v>
      </c>
      <c r="R2323" s="95" t="s">
        <v>3610</v>
      </c>
      <c r="S2323" s="93">
        <v>41882</v>
      </c>
      <c r="T2323" s="93">
        <v>41882</v>
      </c>
      <c r="U2323" s="95" t="s">
        <v>3611</v>
      </c>
      <c r="V2323" s="95" t="s">
        <v>31</v>
      </c>
    </row>
    <row r="2324" spans="1:22" ht="15.75" x14ac:dyDescent="0.3">
      <c r="A2324" s="95" t="s">
        <v>370</v>
      </c>
      <c r="B2324" s="95" t="s">
        <v>2032</v>
      </c>
      <c r="C2324" s="95" t="s">
        <v>1904</v>
      </c>
      <c r="D2324" s="95" t="s">
        <v>1905</v>
      </c>
      <c r="E2324" s="95" t="s">
        <v>2038</v>
      </c>
      <c r="F2324" s="95" t="s">
        <v>2070</v>
      </c>
      <c r="G2324" s="95" t="s">
        <v>31</v>
      </c>
      <c r="H2324" s="95" t="s">
        <v>31</v>
      </c>
      <c r="I2324" s="95" t="s">
        <v>31</v>
      </c>
      <c r="J2324" s="95" t="s">
        <v>1884</v>
      </c>
      <c r="K2324" s="95" t="s">
        <v>1885</v>
      </c>
      <c r="L2324" s="96">
        <v>1634.09</v>
      </c>
      <c r="M2324" s="95" t="s">
        <v>1886</v>
      </c>
      <c r="N2324" s="95" t="s">
        <v>31</v>
      </c>
      <c r="O2324" s="95" t="s">
        <v>31</v>
      </c>
      <c r="P2324" s="95" t="s">
        <v>2072</v>
      </c>
      <c r="Q2324" s="95" t="s">
        <v>31</v>
      </c>
      <c r="R2324" s="95" t="s">
        <v>3610</v>
      </c>
      <c r="S2324" s="93">
        <v>42004</v>
      </c>
      <c r="T2324" s="93">
        <v>42004</v>
      </c>
      <c r="U2324" s="95" t="s">
        <v>3611</v>
      </c>
      <c r="V2324" s="95" t="s">
        <v>31</v>
      </c>
    </row>
    <row r="2325" spans="1:22" ht="15.75" x14ac:dyDescent="0.3">
      <c r="A2325" s="95" t="s">
        <v>370</v>
      </c>
      <c r="B2325" s="95" t="s">
        <v>2032</v>
      </c>
      <c r="C2325" s="95" t="s">
        <v>1904</v>
      </c>
      <c r="D2325" s="95" t="s">
        <v>1905</v>
      </c>
      <c r="E2325" s="95" t="s">
        <v>2038</v>
      </c>
      <c r="F2325" s="95" t="s">
        <v>2070</v>
      </c>
      <c r="G2325" s="95" t="s">
        <v>31</v>
      </c>
      <c r="H2325" s="95" t="s">
        <v>31</v>
      </c>
      <c r="I2325" s="95" t="s">
        <v>31</v>
      </c>
      <c r="J2325" s="95" t="s">
        <v>1884</v>
      </c>
      <c r="K2325" s="95" t="s">
        <v>1885</v>
      </c>
      <c r="L2325" s="96">
        <v>230862.54</v>
      </c>
      <c r="M2325" s="95" t="s">
        <v>1886</v>
      </c>
      <c r="N2325" s="95" t="s">
        <v>31</v>
      </c>
      <c r="O2325" s="95" t="s">
        <v>31</v>
      </c>
      <c r="P2325" s="95" t="s">
        <v>2072</v>
      </c>
      <c r="Q2325" s="95" t="s">
        <v>31</v>
      </c>
      <c r="R2325" s="95" t="s">
        <v>3612</v>
      </c>
      <c r="S2325" s="93">
        <v>41851</v>
      </c>
      <c r="T2325" s="93">
        <v>41851</v>
      </c>
      <c r="U2325" s="95" t="s">
        <v>3613</v>
      </c>
      <c r="V2325" s="95" t="s">
        <v>31</v>
      </c>
    </row>
    <row r="2326" spans="1:22" ht="15.75" x14ac:dyDescent="0.3">
      <c r="A2326" s="95" t="s">
        <v>370</v>
      </c>
      <c r="B2326" s="95" t="s">
        <v>2032</v>
      </c>
      <c r="C2326" s="95" t="s">
        <v>1904</v>
      </c>
      <c r="D2326" s="95" t="s">
        <v>1905</v>
      </c>
      <c r="E2326" s="95" t="s">
        <v>2038</v>
      </c>
      <c r="F2326" s="95" t="s">
        <v>2070</v>
      </c>
      <c r="G2326" s="95" t="s">
        <v>31</v>
      </c>
      <c r="H2326" s="95" t="s">
        <v>31</v>
      </c>
      <c r="I2326" s="95" t="s">
        <v>31</v>
      </c>
      <c r="J2326" s="95" t="s">
        <v>1884</v>
      </c>
      <c r="K2326" s="95" t="s">
        <v>1885</v>
      </c>
      <c r="L2326" s="96">
        <v>-16559.23</v>
      </c>
      <c r="M2326" s="95" t="s">
        <v>1886</v>
      </c>
      <c r="N2326" s="95" t="s">
        <v>31</v>
      </c>
      <c r="O2326" s="95" t="s">
        <v>31</v>
      </c>
      <c r="P2326" s="95" t="s">
        <v>2072</v>
      </c>
      <c r="Q2326" s="95" t="s">
        <v>31</v>
      </c>
      <c r="R2326" s="95" t="s">
        <v>3612</v>
      </c>
      <c r="S2326" s="93">
        <v>41882</v>
      </c>
      <c r="T2326" s="93">
        <v>41882</v>
      </c>
      <c r="U2326" s="95" t="s">
        <v>3613</v>
      </c>
      <c r="V2326" s="95" t="s">
        <v>31</v>
      </c>
    </row>
    <row r="2327" spans="1:22" ht="15.75" x14ac:dyDescent="0.3">
      <c r="A2327" s="95" t="s">
        <v>370</v>
      </c>
      <c r="B2327" s="95" t="s">
        <v>2032</v>
      </c>
      <c r="C2327" s="95" t="s">
        <v>1904</v>
      </c>
      <c r="D2327" s="95" t="s">
        <v>1905</v>
      </c>
      <c r="E2327" s="95" t="s">
        <v>2038</v>
      </c>
      <c r="F2327" s="95" t="s">
        <v>2070</v>
      </c>
      <c r="G2327" s="95" t="s">
        <v>31</v>
      </c>
      <c r="H2327" s="95" t="s">
        <v>31</v>
      </c>
      <c r="I2327" s="95" t="s">
        <v>31</v>
      </c>
      <c r="J2327" s="95" t="s">
        <v>1884</v>
      </c>
      <c r="K2327" s="95" t="s">
        <v>1885</v>
      </c>
      <c r="L2327" s="96">
        <v>480.78</v>
      </c>
      <c r="M2327" s="95" t="s">
        <v>1886</v>
      </c>
      <c r="N2327" s="95" t="s">
        <v>31</v>
      </c>
      <c r="O2327" s="95" t="s">
        <v>31</v>
      </c>
      <c r="P2327" s="95" t="s">
        <v>2072</v>
      </c>
      <c r="Q2327" s="95" t="s">
        <v>31</v>
      </c>
      <c r="R2327" s="95" t="s">
        <v>3614</v>
      </c>
      <c r="S2327" s="93">
        <v>42460</v>
      </c>
      <c r="T2327" s="93">
        <v>42460</v>
      </c>
      <c r="U2327" s="95" t="s">
        <v>3272</v>
      </c>
      <c r="V2327" s="95" t="s">
        <v>31</v>
      </c>
    </row>
    <row r="2328" spans="1:22" ht="15.75" x14ac:dyDescent="0.3">
      <c r="A2328" s="95" t="s">
        <v>370</v>
      </c>
      <c r="B2328" s="95" t="s">
        <v>2032</v>
      </c>
      <c r="C2328" s="95" t="s">
        <v>1904</v>
      </c>
      <c r="D2328" s="95" t="s">
        <v>1905</v>
      </c>
      <c r="E2328" s="95" t="s">
        <v>2038</v>
      </c>
      <c r="F2328" s="95" t="s">
        <v>2082</v>
      </c>
      <c r="G2328" s="95" t="s">
        <v>31</v>
      </c>
      <c r="H2328" s="95" t="s">
        <v>31</v>
      </c>
      <c r="I2328" s="95" t="s">
        <v>31</v>
      </c>
      <c r="J2328" s="95" t="s">
        <v>1884</v>
      </c>
      <c r="K2328" s="95" t="s">
        <v>1885</v>
      </c>
      <c r="L2328" s="96">
        <v>12018</v>
      </c>
      <c r="M2328" s="95" t="s">
        <v>1886</v>
      </c>
      <c r="N2328" s="95" t="s">
        <v>31</v>
      </c>
      <c r="O2328" s="95" t="s">
        <v>31</v>
      </c>
      <c r="P2328" s="95" t="s">
        <v>2496</v>
      </c>
      <c r="Q2328" s="95" t="s">
        <v>3615</v>
      </c>
      <c r="R2328" s="95" t="s">
        <v>3616</v>
      </c>
      <c r="S2328" s="93">
        <v>19814</v>
      </c>
      <c r="T2328" s="93">
        <v>19814</v>
      </c>
      <c r="U2328" s="95" t="s">
        <v>31</v>
      </c>
      <c r="V2328" s="95" t="s">
        <v>31</v>
      </c>
    </row>
    <row r="2329" spans="1:22" ht="15.75" x14ac:dyDescent="0.3">
      <c r="A2329" s="95" t="s">
        <v>370</v>
      </c>
      <c r="B2329" s="95" t="s">
        <v>2032</v>
      </c>
      <c r="C2329" s="95" t="s">
        <v>1904</v>
      </c>
      <c r="D2329" s="95" t="s">
        <v>1905</v>
      </c>
      <c r="E2329" s="95" t="s">
        <v>2038</v>
      </c>
      <c r="F2329" s="95" t="s">
        <v>2082</v>
      </c>
      <c r="G2329" s="95" t="s">
        <v>31</v>
      </c>
      <c r="H2329" s="95" t="s">
        <v>31</v>
      </c>
      <c r="I2329" s="95" t="s">
        <v>31</v>
      </c>
      <c r="J2329" s="95" t="s">
        <v>1884</v>
      </c>
      <c r="K2329" s="95" t="s">
        <v>1885</v>
      </c>
      <c r="L2329" s="96">
        <v>43170</v>
      </c>
      <c r="M2329" s="95" t="s">
        <v>1886</v>
      </c>
      <c r="N2329" s="95" t="s">
        <v>31</v>
      </c>
      <c r="O2329" s="95" t="s">
        <v>31</v>
      </c>
      <c r="P2329" s="95" t="s">
        <v>2496</v>
      </c>
      <c r="Q2329" s="95" t="s">
        <v>3615</v>
      </c>
      <c r="R2329" s="95" t="s">
        <v>3617</v>
      </c>
      <c r="S2329" s="93">
        <v>19814</v>
      </c>
      <c r="T2329" s="93">
        <v>19814</v>
      </c>
      <c r="U2329" s="95" t="s">
        <v>31</v>
      </c>
      <c r="V2329" s="95" t="s">
        <v>2529</v>
      </c>
    </row>
    <row r="2330" spans="1:22" ht="15.75" x14ac:dyDescent="0.3">
      <c r="A2330" s="95" t="s">
        <v>370</v>
      </c>
      <c r="B2330" s="95" t="s">
        <v>2032</v>
      </c>
      <c r="C2330" s="95" t="s">
        <v>1904</v>
      </c>
      <c r="D2330" s="95" t="s">
        <v>1905</v>
      </c>
      <c r="E2330" s="95" t="s">
        <v>2038</v>
      </c>
      <c r="F2330" s="95" t="s">
        <v>2082</v>
      </c>
      <c r="G2330" s="95" t="s">
        <v>31</v>
      </c>
      <c r="H2330" s="95" t="s">
        <v>31</v>
      </c>
      <c r="I2330" s="95" t="s">
        <v>31</v>
      </c>
      <c r="J2330" s="95" t="s">
        <v>1884</v>
      </c>
      <c r="K2330" s="95" t="s">
        <v>1885</v>
      </c>
      <c r="L2330" s="96">
        <v>318</v>
      </c>
      <c r="M2330" s="95" t="s">
        <v>1886</v>
      </c>
      <c r="N2330" s="95" t="s">
        <v>31</v>
      </c>
      <c r="O2330" s="95" t="s">
        <v>31</v>
      </c>
      <c r="P2330" s="95" t="s">
        <v>2496</v>
      </c>
      <c r="Q2330" s="95" t="s">
        <v>3615</v>
      </c>
      <c r="R2330" s="95" t="s">
        <v>3618</v>
      </c>
      <c r="S2330" s="93">
        <v>20179</v>
      </c>
      <c r="T2330" s="93">
        <v>20179</v>
      </c>
      <c r="U2330" s="95" t="s">
        <v>31</v>
      </c>
      <c r="V2330" s="95" t="s">
        <v>2570</v>
      </c>
    </row>
    <row r="2331" spans="1:22" ht="15.75" x14ac:dyDescent="0.3">
      <c r="A2331" s="95" t="s">
        <v>370</v>
      </c>
      <c r="B2331" s="95" t="s">
        <v>2032</v>
      </c>
      <c r="C2331" s="95" t="s">
        <v>1904</v>
      </c>
      <c r="D2331" s="95" t="s">
        <v>1905</v>
      </c>
      <c r="E2331" s="95" t="s">
        <v>2038</v>
      </c>
      <c r="F2331" s="95" t="s">
        <v>2082</v>
      </c>
      <c r="G2331" s="95" t="s">
        <v>31</v>
      </c>
      <c r="H2331" s="95" t="s">
        <v>31</v>
      </c>
      <c r="I2331" s="95" t="s">
        <v>31</v>
      </c>
      <c r="J2331" s="95" t="s">
        <v>1884</v>
      </c>
      <c r="K2331" s="95" t="s">
        <v>1885</v>
      </c>
      <c r="L2331" s="96">
        <v>7280</v>
      </c>
      <c r="M2331" s="95" t="s">
        <v>1886</v>
      </c>
      <c r="N2331" s="95" t="s">
        <v>31</v>
      </c>
      <c r="O2331" s="95" t="s">
        <v>31</v>
      </c>
      <c r="P2331" s="95" t="s">
        <v>2496</v>
      </c>
      <c r="Q2331" s="95" t="s">
        <v>3615</v>
      </c>
      <c r="R2331" s="95" t="s">
        <v>3619</v>
      </c>
      <c r="S2331" s="93">
        <v>20179</v>
      </c>
      <c r="T2331" s="93">
        <v>20179</v>
      </c>
      <c r="U2331" s="95" t="s">
        <v>31</v>
      </c>
      <c r="V2331" s="95" t="s">
        <v>31</v>
      </c>
    </row>
    <row r="2332" spans="1:22" ht="15.75" x14ac:dyDescent="0.3">
      <c r="A2332" s="95" t="s">
        <v>370</v>
      </c>
      <c r="B2332" s="95" t="s">
        <v>2032</v>
      </c>
      <c r="C2332" s="95" t="s">
        <v>1904</v>
      </c>
      <c r="D2332" s="95" t="s">
        <v>1905</v>
      </c>
      <c r="E2332" s="95" t="s">
        <v>2038</v>
      </c>
      <c r="F2332" s="95" t="s">
        <v>2082</v>
      </c>
      <c r="G2332" s="95" t="s">
        <v>31</v>
      </c>
      <c r="H2332" s="95" t="s">
        <v>31</v>
      </c>
      <c r="I2332" s="95" t="s">
        <v>31</v>
      </c>
      <c r="J2332" s="95" t="s">
        <v>1884</v>
      </c>
      <c r="K2332" s="95" t="s">
        <v>1885</v>
      </c>
      <c r="L2332" s="96">
        <v>20554</v>
      </c>
      <c r="M2332" s="95" t="s">
        <v>1886</v>
      </c>
      <c r="N2332" s="95" t="s">
        <v>31</v>
      </c>
      <c r="O2332" s="95" t="s">
        <v>31</v>
      </c>
      <c r="P2332" s="95" t="s">
        <v>2496</v>
      </c>
      <c r="Q2332" s="95" t="s">
        <v>3615</v>
      </c>
      <c r="R2332" s="95" t="s">
        <v>3620</v>
      </c>
      <c r="S2332" s="93">
        <v>20179</v>
      </c>
      <c r="T2332" s="93">
        <v>20179</v>
      </c>
      <c r="U2332" s="95" t="s">
        <v>31</v>
      </c>
      <c r="V2332" s="95" t="s">
        <v>2550</v>
      </c>
    </row>
    <row r="2333" spans="1:22" ht="15.75" x14ac:dyDescent="0.3">
      <c r="A2333" s="95" t="s">
        <v>370</v>
      </c>
      <c r="B2333" s="95" t="s">
        <v>2032</v>
      </c>
      <c r="C2333" s="95" t="s">
        <v>1904</v>
      </c>
      <c r="D2333" s="95" t="s">
        <v>1905</v>
      </c>
      <c r="E2333" s="95" t="s">
        <v>2038</v>
      </c>
      <c r="F2333" s="95" t="s">
        <v>2082</v>
      </c>
      <c r="G2333" s="95" t="s">
        <v>31</v>
      </c>
      <c r="H2333" s="95" t="s">
        <v>31</v>
      </c>
      <c r="I2333" s="95" t="s">
        <v>31</v>
      </c>
      <c r="J2333" s="95" t="s">
        <v>1884</v>
      </c>
      <c r="K2333" s="95" t="s">
        <v>1885</v>
      </c>
      <c r="L2333" s="96">
        <v>258</v>
      </c>
      <c r="M2333" s="95" t="s">
        <v>1886</v>
      </c>
      <c r="N2333" s="95" t="s">
        <v>31</v>
      </c>
      <c r="O2333" s="95" t="s">
        <v>31</v>
      </c>
      <c r="P2333" s="95" t="s">
        <v>2496</v>
      </c>
      <c r="Q2333" s="95" t="s">
        <v>3615</v>
      </c>
      <c r="R2333" s="95" t="s">
        <v>3621</v>
      </c>
      <c r="S2333" s="93">
        <v>20545</v>
      </c>
      <c r="T2333" s="93">
        <v>20545</v>
      </c>
      <c r="U2333" s="95" t="s">
        <v>31</v>
      </c>
      <c r="V2333" s="95" t="s">
        <v>2550</v>
      </c>
    </row>
    <row r="2334" spans="1:22" ht="15.75" x14ac:dyDescent="0.3">
      <c r="A2334" s="95" t="s">
        <v>370</v>
      </c>
      <c r="B2334" s="95" t="s">
        <v>2032</v>
      </c>
      <c r="C2334" s="95" t="s">
        <v>1904</v>
      </c>
      <c r="D2334" s="95" t="s">
        <v>1905</v>
      </c>
      <c r="E2334" s="95" t="s">
        <v>2038</v>
      </c>
      <c r="F2334" s="95" t="s">
        <v>2082</v>
      </c>
      <c r="G2334" s="95" t="s">
        <v>31</v>
      </c>
      <c r="H2334" s="95" t="s">
        <v>31</v>
      </c>
      <c r="I2334" s="95" t="s">
        <v>31</v>
      </c>
      <c r="J2334" s="95" t="s">
        <v>1884</v>
      </c>
      <c r="K2334" s="95" t="s">
        <v>1885</v>
      </c>
      <c r="L2334" s="96">
        <v>124534</v>
      </c>
      <c r="M2334" s="95" t="s">
        <v>1886</v>
      </c>
      <c r="N2334" s="95" t="s">
        <v>31</v>
      </c>
      <c r="O2334" s="95" t="s">
        <v>31</v>
      </c>
      <c r="P2334" s="95" t="s">
        <v>2496</v>
      </c>
      <c r="Q2334" s="95" t="s">
        <v>3615</v>
      </c>
      <c r="R2334" s="95" t="s">
        <v>3622</v>
      </c>
      <c r="S2334" s="93">
        <v>20545</v>
      </c>
      <c r="T2334" s="93">
        <v>20545</v>
      </c>
      <c r="U2334" s="95" t="s">
        <v>31</v>
      </c>
      <c r="V2334" s="95" t="s">
        <v>2552</v>
      </c>
    </row>
    <row r="2335" spans="1:22" ht="15.75" x14ac:dyDescent="0.3">
      <c r="A2335" s="95" t="s">
        <v>370</v>
      </c>
      <c r="B2335" s="95" t="s">
        <v>2032</v>
      </c>
      <c r="C2335" s="95" t="s">
        <v>1904</v>
      </c>
      <c r="D2335" s="95" t="s">
        <v>1905</v>
      </c>
      <c r="E2335" s="95" t="s">
        <v>2038</v>
      </c>
      <c r="F2335" s="95" t="s">
        <v>2082</v>
      </c>
      <c r="G2335" s="95" t="s">
        <v>31</v>
      </c>
      <c r="H2335" s="95" t="s">
        <v>31</v>
      </c>
      <c r="I2335" s="95" t="s">
        <v>31</v>
      </c>
      <c r="J2335" s="95" t="s">
        <v>1884</v>
      </c>
      <c r="K2335" s="95" t="s">
        <v>1885</v>
      </c>
      <c r="L2335" s="96">
        <v>4711</v>
      </c>
      <c r="M2335" s="95" t="s">
        <v>1886</v>
      </c>
      <c r="N2335" s="95" t="s">
        <v>31</v>
      </c>
      <c r="O2335" s="95" t="s">
        <v>31</v>
      </c>
      <c r="P2335" s="95" t="s">
        <v>2496</v>
      </c>
      <c r="Q2335" s="95" t="s">
        <v>3615</v>
      </c>
      <c r="R2335" s="95" t="s">
        <v>3623</v>
      </c>
      <c r="S2335" s="93">
        <v>21275</v>
      </c>
      <c r="T2335" s="93">
        <v>21275</v>
      </c>
      <c r="U2335" s="95" t="s">
        <v>31</v>
      </c>
      <c r="V2335" s="95" t="s">
        <v>2690</v>
      </c>
    </row>
    <row r="2336" spans="1:22" ht="15.75" x14ac:dyDescent="0.3">
      <c r="A2336" s="95" t="s">
        <v>370</v>
      </c>
      <c r="B2336" s="95" t="s">
        <v>2032</v>
      </c>
      <c r="C2336" s="95" t="s">
        <v>1904</v>
      </c>
      <c r="D2336" s="95" t="s">
        <v>1905</v>
      </c>
      <c r="E2336" s="95" t="s">
        <v>2038</v>
      </c>
      <c r="F2336" s="95" t="s">
        <v>2082</v>
      </c>
      <c r="G2336" s="95" t="s">
        <v>31</v>
      </c>
      <c r="H2336" s="95" t="s">
        <v>31</v>
      </c>
      <c r="I2336" s="95" t="s">
        <v>31</v>
      </c>
      <c r="J2336" s="95" t="s">
        <v>1884</v>
      </c>
      <c r="K2336" s="95" t="s">
        <v>1885</v>
      </c>
      <c r="L2336" s="96">
        <v>11059</v>
      </c>
      <c r="M2336" s="95" t="s">
        <v>1886</v>
      </c>
      <c r="N2336" s="95" t="s">
        <v>31</v>
      </c>
      <c r="O2336" s="95" t="s">
        <v>31</v>
      </c>
      <c r="P2336" s="95" t="s">
        <v>2496</v>
      </c>
      <c r="Q2336" s="95" t="s">
        <v>3615</v>
      </c>
      <c r="R2336" s="95" t="s">
        <v>3624</v>
      </c>
      <c r="S2336" s="93">
        <v>21275</v>
      </c>
      <c r="T2336" s="93">
        <v>21275</v>
      </c>
      <c r="U2336" s="95" t="s">
        <v>31</v>
      </c>
      <c r="V2336" s="95" t="s">
        <v>2554</v>
      </c>
    </row>
    <row r="2337" spans="1:22" ht="15.75" x14ac:dyDescent="0.3">
      <c r="A2337" s="95" t="s">
        <v>370</v>
      </c>
      <c r="B2337" s="95" t="s">
        <v>2032</v>
      </c>
      <c r="C2337" s="95" t="s">
        <v>1904</v>
      </c>
      <c r="D2337" s="95" t="s">
        <v>1905</v>
      </c>
      <c r="E2337" s="95" t="s">
        <v>2038</v>
      </c>
      <c r="F2337" s="95" t="s">
        <v>2082</v>
      </c>
      <c r="G2337" s="95" t="s">
        <v>31</v>
      </c>
      <c r="H2337" s="95" t="s">
        <v>31</v>
      </c>
      <c r="I2337" s="95" t="s">
        <v>31</v>
      </c>
      <c r="J2337" s="95" t="s">
        <v>1884</v>
      </c>
      <c r="K2337" s="95" t="s">
        <v>1885</v>
      </c>
      <c r="L2337" s="96">
        <v>7201</v>
      </c>
      <c r="M2337" s="95" t="s">
        <v>1886</v>
      </c>
      <c r="N2337" s="95" t="s">
        <v>31</v>
      </c>
      <c r="O2337" s="95" t="s">
        <v>31</v>
      </c>
      <c r="P2337" s="95" t="s">
        <v>2496</v>
      </c>
      <c r="Q2337" s="95" t="s">
        <v>3615</v>
      </c>
      <c r="R2337" s="95" t="s">
        <v>3625</v>
      </c>
      <c r="S2337" s="93">
        <v>22006</v>
      </c>
      <c r="T2337" s="93">
        <v>22006</v>
      </c>
      <c r="U2337" s="95" t="s">
        <v>31</v>
      </c>
      <c r="V2337" s="95" t="s">
        <v>2983</v>
      </c>
    </row>
    <row r="2338" spans="1:22" ht="15.75" x14ac:dyDescent="0.3">
      <c r="A2338" s="95" t="s">
        <v>370</v>
      </c>
      <c r="B2338" s="95" t="s">
        <v>2032</v>
      </c>
      <c r="C2338" s="95" t="s">
        <v>1904</v>
      </c>
      <c r="D2338" s="95" t="s">
        <v>1905</v>
      </c>
      <c r="E2338" s="95" t="s">
        <v>2038</v>
      </c>
      <c r="F2338" s="95" t="s">
        <v>2082</v>
      </c>
      <c r="G2338" s="95" t="s">
        <v>31</v>
      </c>
      <c r="H2338" s="95" t="s">
        <v>31</v>
      </c>
      <c r="I2338" s="95" t="s">
        <v>31</v>
      </c>
      <c r="J2338" s="95" t="s">
        <v>1884</v>
      </c>
      <c r="K2338" s="95" t="s">
        <v>1885</v>
      </c>
      <c r="L2338" s="96">
        <v>855</v>
      </c>
      <c r="M2338" s="95" t="s">
        <v>1886</v>
      </c>
      <c r="N2338" s="95" t="s">
        <v>31</v>
      </c>
      <c r="O2338" s="95" t="s">
        <v>31</v>
      </c>
      <c r="P2338" s="95" t="s">
        <v>2496</v>
      </c>
      <c r="Q2338" s="95" t="s">
        <v>3615</v>
      </c>
      <c r="R2338" s="95" t="s">
        <v>3626</v>
      </c>
      <c r="S2338" s="93">
        <v>23101</v>
      </c>
      <c r="T2338" s="93">
        <v>23101</v>
      </c>
      <c r="U2338" s="95" t="s">
        <v>31</v>
      </c>
      <c r="V2338" s="95" t="s">
        <v>3627</v>
      </c>
    </row>
    <row r="2339" spans="1:22" ht="15.75" x14ac:dyDescent="0.3">
      <c r="A2339" s="95" t="s">
        <v>370</v>
      </c>
      <c r="B2339" s="95" t="s">
        <v>2032</v>
      </c>
      <c r="C2339" s="95" t="s">
        <v>1904</v>
      </c>
      <c r="D2339" s="95" t="s">
        <v>1905</v>
      </c>
      <c r="E2339" s="95" t="s">
        <v>2038</v>
      </c>
      <c r="F2339" s="95" t="s">
        <v>2082</v>
      </c>
      <c r="G2339" s="95" t="s">
        <v>31</v>
      </c>
      <c r="H2339" s="95" t="s">
        <v>31</v>
      </c>
      <c r="I2339" s="95" t="s">
        <v>31</v>
      </c>
      <c r="J2339" s="95" t="s">
        <v>1884</v>
      </c>
      <c r="K2339" s="95" t="s">
        <v>1885</v>
      </c>
      <c r="L2339" s="96">
        <v>560</v>
      </c>
      <c r="M2339" s="95" t="s">
        <v>1886</v>
      </c>
      <c r="N2339" s="95" t="s">
        <v>31</v>
      </c>
      <c r="O2339" s="95" t="s">
        <v>31</v>
      </c>
      <c r="P2339" s="95" t="s">
        <v>2496</v>
      </c>
      <c r="Q2339" s="95" t="s">
        <v>3615</v>
      </c>
      <c r="R2339" s="95" t="s">
        <v>3628</v>
      </c>
      <c r="S2339" s="93">
        <v>26389</v>
      </c>
      <c r="T2339" s="93">
        <v>26389</v>
      </c>
      <c r="U2339" s="95" t="s">
        <v>31</v>
      </c>
      <c r="V2339" s="95" t="s">
        <v>3629</v>
      </c>
    </row>
    <row r="2340" spans="1:22" ht="15.75" x14ac:dyDescent="0.3">
      <c r="A2340" s="95" t="s">
        <v>370</v>
      </c>
      <c r="B2340" s="95" t="s">
        <v>2032</v>
      </c>
      <c r="C2340" s="95" t="s">
        <v>1904</v>
      </c>
      <c r="D2340" s="95" t="s">
        <v>1905</v>
      </c>
      <c r="E2340" s="95" t="s">
        <v>2038</v>
      </c>
      <c r="F2340" s="95" t="s">
        <v>2082</v>
      </c>
      <c r="G2340" s="95" t="s">
        <v>31</v>
      </c>
      <c r="H2340" s="95" t="s">
        <v>31</v>
      </c>
      <c r="I2340" s="95" t="s">
        <v>31</v>
      </c>
      <c r="J2340" s="95" t="s">
        <v>1884</v>
      </c>
      <c r="K2340" s="95" t="s">
        <v>1885</v>
      </c>
      <c r="L2340" s="96">
        <v>629</v>
      </c>
      <c r="M2340" s="95" t="s">
        <v>1886</v>
      </c>
      <c r="N2340" s="95" t="s">
        <v>31</v>
      </c>
      <c r="O2340" s="95" t="s">
        <v>31</v>
      </c>
      <c r="P2340" s="95" t="s">
        <v>2496</v>
      </c>
      <c r="Q2340" s="95" t="s">
        <v>3615</v>
      </c>
      <c r="R2340" s="95" t="s">
        <v>3630</v>
      </c>
      <c r="S2340" s="93">
        <v>26754</v>
      </c>
      <c r="T2340" s="93">
        <v>26754</v>
      </c>
      <c r="U2340" s="95" t="s">
        <v>31</v>
      </c>
      <c r="V2340" s="95" t="s">
        <v>2987</v>
      </c>
    </row>
    <row r="2341" spans="1:22" ht="15.75" x14ac:dyDescent="0.3">
      <c r="A2341" s="95" t="s">
        <v>370</v>
      </c>
      <c r="B2341" s="95" t="s">
        <v>2032</v>
      </c>
      <c r="C2341" s="95" t="s">
        <v>1904</v>
      </c>
      <c r="D2341" s="95" t="s">
        <v>1905</v>
      </c>
      <c r="E2341" s="95" t="s">
        <v>2038</v>
      </c>
      <c r="F2341" s="95" t="s">
        <v>2082</v>
      </c>
      <c r="G2341" s="95" t="s">
        <v>31</v>
      </c>
      <c r="H2341" s="95" t="s">
        <v>31</v>
      </c>
      <c r="I2341" s="95" t="s">
        <v>31</v>
      </c>
      <c r="J2341" s="95" t="s">
        <v>1884</v>
      </c>
      <c r="K2341" s="95" t="s">
        <v>1885</v>
      </c>
      <c r="L2341" s="96">
        <v>5798</v>
      </c>
      <c r="M2341" s="95" t="s">
        <v>1886</v>
      </c>
      <c r="N2341" s="95" t="s">
        <v>31</v>
      </c>
      <c r="O2341" s="95" t="s">
        <v>31</v>
      </c>
      <c r="P2341" s="95" t="s">
        <v>2496</v>
      </c>
      <c r="Q2341" s="95" t="s">
        <v>3615</v>
      </c>
      <c r="R2341" s="95" t="s">
        <v>3631</v>
      </c>
      <c r="S2341" s="93">
        <v>27850</v>
      </c>
      <c r="T2341" s="93">
        <v>27850</v>
      </c>
      <c r="U2341" s="95" t="s">
        <v>31</v>
      </c>
      <c r="V2341" s="95" t="s">
        <v>3632</v>
      </c>
    </row>
    <row r="2342" spans="1:22" ht="15.75" x14ac:dyDescent="0.3">
      <c r="A2342" s="95" t="s">
        <v>370</v>
      </c>
      <c r="B2342" s="95" t="s">
        <v>2032</v>
      </c>
      <c r="C2342" s="95" t="s">
        <v>1904</v>
      </c>
      <c r="D2342" s="95" t="s">
        <v>1905</v>
      </c>
      <c r="E2342" s="95" t="s">
        <v>2038</v>
      </c>
      <c r="F2342" s="95" t="s">
        <v>2082</v>
      </c>
      <c r="G2342" s="95" t="s">
        <v>31</v>
      </c>
      <c r="H2342" s="95" t="s">
        <v>31</v>
      </c>
      <c r="I2342" s="95" t="s">
        <v>31</v>
      </c>
      <c r="J2342" s="95" t="s">
        <v>1884</v>
      </c>
      <c r="K2342" s="95" t="s">
        <v>1885</v>
      </c>
      <c r="L2342" s="96">
        <v>3249</v>
      </c>
      <c r="M2342" s="95" t="s">
        <v>1886</v>
      </c>
      <c r="N2342" s="95" t="s">
        <v>31</v>
      </c>
      <c r="O2342" s="95" t="s">
        <v>31</v>
      </c>
      <c r="P2342" s="95" t="s">
        <v>2496</v>
      </c>
      <c r="Q2342" s="95" t="s">
        <v>3615</v>
      </c>
      <c r="R2342" s="95" t="s">
        <v>3633</v>
      </c>
      <c r="S2342" s="93">
        <v>28215</v>
      </c>
      <c r="T2342" s="93">
        <v>28215</v>
      </c>
      <c r="U2342" s="95" t="s">
        <v>31</v>
      </c>
      <c r="V2342" s="95" t="s">
        <v>2991</v>
      </c>
    </row>
    <row r="2343" spans="1:22" ht="15.75" x14ac:dyDescent="0.3">
      <c r="A2343" s="95" t="s">
        <v>370</v>
      </c>
      <c r="B2343" s="95" t="s">
        <v>2032</v>
      </c>
      <c r="C2343" s="95" t="s">
        <v>1904</v>
      </c>
      <c r="D2343" s="95" t="s">
        <v>1905</v>
      </c>
      <c r="E2343" s="95" t="s">
        <v>2038</v>
      </c>
      <c r="F2343" s="95" t="s">
        <v>2082</v>
      </c>
      <c r="G2343" s="95" t="s">
        <v>31</v>
      </c>
      <c r="H2343" s="95" t="s">
        <v>31</v>
      </c>
      <c r="I2343" s="95" t="s">
        <v>31</v>
      </c>
      <c r="J2343" s="95" t="s">
        <v>1884</v>
      </c>
      <c r="K2343" s="95" t="s">
        <v>1885</v>
      </c>
      <c r="L2343" s="96">
        <v>7446</v>
      </c>
      <c r="M2343" s="95" t="s">
        <v>1886</v>
      </c>
      <c r="N2343" s="95" t="s">
        <v>31</v>
      </c>
      <c r="O2343" s="95" t="s">
        <v>31</v>
      </c>
      <c r="P2343" s="95" t="s">
        <v>2496</v>
      </c>
      <c r="Q2343" s="95" t="s">
        <v>3615</v>
      </c>
      <c r="R2343" s="95" t="s">
        <v>3634</v>
      </c>
      <c r="S2343" s="93">
        <v>28215</v>
      </c>
      <c r="T2343" s="93">
        <v>28215</v>
      </c>
      <c r="U2343" s="95" t="s">
        <v>31</v>
      </c>
      <c r="V2343" s="95" t="s">
        <v>2989</v>
      </c>
    </row>
    <row r="2344" spans="1:22" ht="15.75" x14ac:dyDescent="0.3">
      <c r="A2344" s="95" t="s">
        <v>370</v>
      </c>
      <c r="B2344" s="95" t="s">
        <v>2032</v>
      </c>
      <c r="C2344" s="95" t="s">
        <v>1904</v>
      </c>
      <c r="D2344" s="95" t="s">
        <v>1905</v>
      </c>
      <c r="E2344" s="95" t="s">
        <v>2038</v>
      </c>
      <c r="F2344" s="95" t="s">
        <v>2082</v>
      </c>
      <c r="G2344" s="95" t="s">
        <v>31</v>
      </c>
      <c r="H2344" s="95" t="s">
        <v>31</v>
      </c>
      <c r="I2344" s="95" t="s">
        <v>31</v>
      </c>
      <c r="J2344" s="95" t="s">
        <v>1884</v>
      </c>
      <c r="K2344" s="95" t="s">
        <v>1885</v>
      </c>
      <c r="L2344" s="96">
        <v>13251</v>
      </c>
      <c r="M2344" s="95" t="s">
        <v>1886</v>
      </c>
      <c r="N2344" s="95" t="s">
        <v>31</v>
      </c>
      <c r="O2344" s="95" t="s">
        <v>31</v>
      </c>
      <c r="P2344" s="95" t="s">
        <v>2496</v>
      </c>
      <c r="Q2344" s="95" t="s">
        <v>3615</v>
      </c>
      <c r="R2344" s="95" t="s">
        <v>3635</v>
      </c>
      <c r="S2344" s="93">
        <v>28215</v>
      </c>
      <c r="T2344" s="93">
        <v>28215</v>
      </c>
      <c r="U2344" s="95" t="s">
        <v>31</v>
      </c>
      <c r="V2344" s="95" t="s">
        <v>2993</v>
      </c>
    </row>
    <row r="2345" spans="1:22" ht="15.75" x14ac:dyDescent="0.3">
      <c r="A2345" s="95" t="s">
        <v>370</v>
      </c>
      <c r="B2345" s="95" t="s">
        <v>2032</v>
      </c>
      <c r="C2345" s="95" t="s">
        <v>1904</v>
      </c>
      <c r="D2345" s="95" t="s">
        <v>1905</v>
      </c>
      <c r="E2345" s="95" t="s">
        <v>2038</v>
      </c>
      <c r="F2345" s="95" t="s">
        <v>2082</v>
      </c>
      <c r="G2345" s="95" t="s">
        <v>31</v>
      </c>
      <c r="H2345" s="95" t="s">
        <v>31</v>
      </c>
      <c r="I2345" s="95" t="s">
        <v>31</v>
      </c>
      <c r="J2345" s="95" t="s">
        <v>1884</v>
      </c>
      <c r="K2345" s="95" t="s">
        <v>1885</v>
      </c>
      <c r="L2345" s="96">
        <v>19908</v>
      </c>
      <c r="M2345" s="95" t="s">
        <v>1886</v>
      </c>
      <c r="N2345" s="95" t="s">
        <v>31</v>
      </c>
      <c r="O2345" s="95" t="s">
        <v>31</v>
      </c>
      <c r="P2345" s="95" t="s">
        <v>2496</v>
      </c>
      <c r="Q2345" s="95" t="s">
        <v>3615</v>
      </c>
      <c r="R2345" s="95" t="s">
        <v>3636</v>
      </c>
      <c r="S2345" s="93">
        <v>28580</v>
      </c>
      <c r="T2345" s="93">
        <v>28580</v>
      </c>
      <c r="U2345" s="95" t="s">
        <v>31</v>
      </c>
      <c r="V2345" s="95" t="s">
        <v>3637</v>
      </c>
    </row>
    <row r="2346" spans="1:22" ht="15.75" x14ac:dyDescent="0.3">
      <c r="A2346" s="95" t="s">
        <v>370</v>
      </c>
      <c r="B2346" s="95" t="s">
        <v>2032</v>
      </c>
      <c r="C2346" s="95" t="s">
        <v>1904</v>
      </c>
      <c r="D2346" s="95" t="s">
        <v>1905</v>
      </c>
      <c r="E2346" s="95" t="s">
        <v>2038</v>
      </c>
      <c r="F2346" s="95" t="s">
        <v>2082</v>
      </c>
      <c r="G2346" s="95" t="s">
        <v>31</v>
      </c>
      <c r="H2346" s="95" t="s">
        <v>31</v>
      </c>
      <c r="I2346" s="95" t="s">
        <v>31</v>
      </c>
      <c r="J2346" s="95" t="s">
        <v>1884</v>
      </c>
      <c r="K2346" s="95" t="s">
        <v>1885</v>
      </c>
      <c r="L2346" s="96">
        <v>133511</v>
      </c>
      <c r="M2346" s="95" t="s">
        <v>1886</v>
      </c>
      <c r="N2346" s="95" t="s">
        <v>31</v>
      </c>
      <c r="O2346" s="95" t="s">
        <v>31</v>
      </c>
      <c r="P2346" s="95" t="s">
        <v>2496</v>
      </c>
      <c r="Q2346" s="95" t="s">
        <v>3615</v>
      </c>
      <c r="R2346" s="95" t="s">
        <v>3638</v>
      </c>
      <c r="S2346" s="93">
        <v>28580</v>
      </c>
      <c r="T2346" s="93">
        <v>28580</v>
      </c>
      <c r="U2346" s="95" t="s">
        <v>31</v>
      </c>
      <c r="V2346" s="95" t="s">
        <v>2708</v>
      </c>
    </row>
    <row r="2347" spans="1:22" ht="15.75" x14ac:dyDescent="0.3">
      <c r="A2347" s="95" t="s">
        <v>370</v>
      </c>
      <c r="B2347" s="95" t="s">
        <v>2032</v>
      </c>
      <c r="C2347" s="95" t="s">
        <v>1904</v>
      </c>
      <c r="D2347" s="95" t="s">
        <v>1905</v>
      </c>
      <c r="E2347" s="95" t="s">
        <v>2038</v>
      </c>
      <c r="F2347" s="95" t="s">
        <v>2082</v>
      </c>
      <c r="G2347" s="95" t="s">
        <v>31</v>
      </c>
      <c r="H2347" s="95" t="s">
        <v>31</v>
      </c>
      <c r="I2347" s="95" t="s">
        <v>31</v>
      </c>
      <c r="J2347" s="95" t="s">
        <v>1884</v>
      </c>
      <c r="K2347" s="95" t="s">
        <v>1885</v>
      </c>
      <c r="L2347" s="96">
        <v>23609</v>
      </c>
      <c r="M2347" s="95" t="s">
        <v>1886</v>
      </c>
      <c r="N2347" s="95" t="s">
        <v>31</v>
      </c>
      <c r="O2347" s="95" t="s">
        <v>31</v>
      </c>
      <c r="P2347" s="95" t="s">
        <v>2496</v>
      </c>
      <c r="Q2347" s="95" t="s">
        <v>3615</v>
      </c>
      <c r="R2347" s="95" t="s">
        <v>3639</v>
      </c>
      <c r="S2347" s="93">
        <v>29311</v>
      </c>
      <c r="T2347" s="93">
        <v>29311</v>
      </c>
      <c r="U2347" s="95" t="s">
        <v>31</v>
      </c>
      <c r="V2347" s="95" t="s">
        <v>3253</v>
      </c>
    </row>
    <row r="2348" spans="1:22" ht="15.75" x14ac:dyDescent="0.3">
      <c r="A2348" s="95" t="s">
        <v>370</v>
      </c>
      <c r="B2348" s="95" t="s">
        <v>2032</v>
      </c>
      <c r="C2348" s="95" t="s">
        <v>1904</v>
      </c>
      <c r="D2348" s="95" t="s">
        <v>1905</v>
      </c>
      <c r="E2348" s="95" t="s">
        <v>2038</v>
      </c>
      <c r="F2348" s="95" t="s">
        <v>2082</v>
      </c>
      <c r="G2348" s="95" t="s">
        <v>31</v>
      </c>
      <c r="H2348" s="95" t="s">
        <v>31</v>
      </c>
      <c r="I2348" s="95" t="s">
        <v>31</v>
      </c>
      <c r="J2348" s="95" t="s">
        <v>1884</v>
      </c>
      <c r="K2348" s="95" t="s">
        <v>1885</v>
      </c>
      <c r="L2348" s="96">
        <v>2586</v>
      </c>
      <c r="M2348" s="95" t="s">
        <v>1886</v>
      </c>
      <c r="N2348" s="95" t="s">
        <v>31</v>
      </c>
      <c r="O2348" s="95" t="s">
        <v>31</v>
      </c>
      <c r="P2348" s="95" t="s">
        <v>2496</v>
      </c>
      <c r="Q2348" s="95" t="s">
        <v>3615</v>
      </c>
      <c r="R2348" s="95" t="s">
        <v>3640</v>
      </c>
      <c r="S2348" s="93">
        <v>29676</v>
      </c>
      <c r="T2348" s="93">
        <v>29676</v>
      </c>
      <c r="U2348" s="95" t="s">
        <v>31</v>
      </c>
      <c r="V2348" s="95" t="s">
        <v>3641</v>
      </c>
    </row>
    <row r="2349" spans="1:22" ht="15.75" x14ac:dyDescent="0.3">
      <c r="A2349" s="95" t="s">
        <v>370</v>
      </c>
      <c r="B2349" s="95" t="s">
        <v>2032</v>
      </c>
      <c r="C2349" s="95" t="s">
        <v>1904</v>
      </c>
      <c r="D2349" s="95" t="s">
        <v>1905</v>
      </c>
      <c r="E2349" s="95" t="s">
        <v>2038</v>
      </c>
      <c r="F2349" s="95" t="s">
        <v>2082</v>
      </c>
      <c r="G2349" s="95" t="s">
        <v>31</v>
      </c>
      <c r="H2349" s="95" t="s">
        <v>31</v>
      </c>
      <c r="I2349" s="95" t="s">
        <v>31</v>
      </c>
      <c r="J2349" s="95" t="s">
        <v>1884</v>
      </c>
      <c r="K2349" s="95" t="s">
        <v>1885</v>
      </c>
      <c r="L2349" s="96">
        <v>39157</v>
      </c>
      <c r="M2349" s="95" t="s">
        <v>1886</v>
      </c>
      <c r="N2349" s="95" t="s">
        <v>31</v>
      </c>
      <c r="O2349" s="95" t="s">
        <v>31</v>
      </c>
      <c r="P2349" s="95" t="s">
        <v>2496</v>
      </c>
      <c r="Q2349" s="95" t="s">
        <v>3615</v>
      </c>
      <c r="R2349" s="95" t="s">
        <v>3642</v>
      </c>
      <c r="S2349" s="93">
        <v>29676</v>
      </c>
      <c r="T2349" s="93">
        <v>29676</v>
      </c>
      <c r="U2349" s="95" t="s">
        <v>31</v>
      </c>
      <c r="V2349" s="95" t="s">
        <v>2710</v>
      </c>
    </row>
    <row r="2350" spans="1:22" ht="15.75" x14ac:dyDescent="0.3">
      <c r="A2350" s="95" t="s">
        <v>370</v>
      </c>
      <c r="B2350" s="95" t="s">
        <v>2032</v>
      </c>
      <c r="C2350" s="95" t="s">
        <v>1904</v>
      </c>
      <c r="D2350" s="95" t="s">
        <v>1905</v>
      </c>
      <c r="E2350" s="95" t="s">
        <v>2038</v>
      </c>
      <c r="F2350" s="95" t="s">
        <v>2082</v>
      </c>
      <c r="G2350" s="95" t="s">
        <v>31</v>
      </c>
      <c r="H2350" s="95" t="s">
        <v>31</v>
      </c>
      <c r="I2350" s="95" t="s">
        <v>31</v>
      </c>
      <c r="J2350" s="95" t="s">
        <v>1884</v>
      </c>
      <c r="K2350" s="95" t="s">
        <v>1885</v>
      </c>
      <c r="L2350" s="96">
        <v>7423</v>
      </c>
      <c r="M2350" s="95" t="s">
        <v>1886</v>
      </c>
      <c r="N2350" s="95" t="s">
        <v>31</v>
      </c>
      <c r="O2350" s="95" t="s">
        <v>31</v>
      </c>
      <c r="P2350" s="95" t="s">
        <v>2496</v>
      </c>
      <c r="Q2350" s="95" t="s">
        <v>3615</v>
      </c>
      <c r="R2350" s="95" t="s">
        <v>3643</v>
      </c>
      <c r="S2350" s="93">
        <v>30406</v>
      </c>
      <c r="T2350" s="93">
        <v>30406</v>
      </c>
      <c r="U2350" s="95" t="s">
        <v>31</v>
      </c>
      <c r="V2350" s="95" t="s">
        <v>2999</v>
      </c>
    </row>
    <row r="2351" spans="1:22" ht="15.75" x14ac:dyDescent="0.3">
      <c r="A2351" s="95" t="s">
        <v>370</v>
      </c>
      <c r="B2351" s="95" t="s">
        <v>2032</v>
      </c>
      <c r="C2351" s="95" t="s">
        <v>1904</v>
      </c>
      <c r="D2351" s="95" t="s">
        <v>1905</v>
      </c>
      <c r="E2351" s="95" t="s">
        <v>2038</v>
      </c>
      <c r="F2351" s="95" t="s">
        <v>2082</v>
      </c>
      <c r="G2351" s="95" t="s">
        <v>31</v>
      </c>
      <c r="H2351" s="95" t="s">
        <v>31</v>
      </c>
      <c r="I2351" s="95" t="s">
        <v>31</v>
      </c>
      <c r="J2351" s="95" t="s">
        <v>1884</v>
      </c>
      <c r="K2351" s="95" t="s">
        <v>1885</v>
      </c>
      <c r="L2351" s="96">
        <v>32350</v>
      </c>
      <c r="M2351" s="95" t="s">
        <v>1886</v>
      </c>
      <c r="N2351" s="95" t="s">
        <v>31</v>
      </c>
      <c r="O2351" s="95" t="s">
        <v>31</v>
      </c>
      <c r="P2351" s="95" t="s">
        <v>2496</v>
      </c>
      <c r="Q2351" s="95" t="s">
        <v>3615</v>
      </c>
      <c r="R2351" s="95" t="s">
        <v>3644</v>
      </c>
      <c r="S2351" s="93">
        <v>31137</v>
      </c>
      <c r="T2351" s="93">
        <v>31137</v>
      </c>
      <c r="U2351" s="95" t="s">
        <v>31</v>
      </c>
      <c r="V2351" s="95" t="s">
        <v>3645</v>
      </c>
    </row>
    <row r="2352" spans="1:22" ht="15.75" x14ac:dyDescent="0.3">
      <c r="A2352" s="95" t="s">
        <v>370</v>
      </c>
      <c r="B2352" s="95" t="s">
        <v>2032</v>
      </c>
      <c r="C2352" s="95" t="s">
        <v>1904</v>
      </c>
      <c r="D2352" s="95" t="s">
        <v>1905</v>
      </c>
      <c r="E2352" s="95" t="s">
        <v>2038</v>
      </c>
      <c r="F2352" s="95" t="s">
        <v>2082</v>
      </c>
      <c r="G2352" s="95" t="s">
        <v>31</v>
      </c>
      <c r="H2352" s="95" t="s">
        <v>31</v>
      </c>
      <c r="I2352" s="95" t="s">
        <v>31</v>
      </c>
      <c r="J2352" s="95" t="s">
        <v>1884</v>
      </c>
      <c r="K2352" s="95" t="s">
        <v>1885</v>
      </c>
      <c r="L2352" s="96">
        <v>19612</v>
      </c>
      <c r="M2352" s="95" t="s">
        <v>1886</v>
      </c>
      <c r="N2352" s="95" t="s">
        <v>31</v>
      </c>
      <c r="O2352" s="95" t="s">
        <v>31</v>
      </c>
      <c r="P2352" s="95" t="s">
        <v>2496</v>
      </c>
      <c r="Q2352" s="95" t="s">
        <v>3615</v>
      </c>
      <c r="R2352" s="95" t="s">
        <v>3646</v>
      </c>
      <c r="S2352" s="93">
        <v>33328</v>
      </c>
      <c r="T2352" s="93">
        <v>33328</v>
      </c>
      <c r="U2352" s="95" t="s">
        <v>31</v>
      </c>
      <c r="V2352" s="95" t="s">
        <v>2766</v>
      </c>
    </row>
    <row r="2353" spans="1:22" ht="15.75" x14ac:dyDescent="0.3">
      <c r="A2353" s="95" t="s">
        <v>370</v>
      </c>
      <c r="B2353" s="95" t="s">
        <v>2032</v>
      </c>
      <c r="C2353" s="95" t="s">
        <v>1904</v>
      </c>
      <c r="D2353" s="95" t="s">
        <v>1905</v>
      </c>
      <c r="E2353" s="95" t="s">
        <v>2038</v>
      </c>
      <c r="F2353" s="95" t="s">
        <v>2082</v>
      </c>
      <c r="G2353" s="95" t="s">
        <v>31</v>
      </c>
      <c r="H2353" s="95" t="s">
        <v>31</v>
      </c>
      <c r="I2353" s="95" t="s">
        <v>31</v>
      </c>
      <c r="J2353" s="95" t="s">
        <v>1884</v>
      </c>
      <c r="K2353" s="95" t="s">
        <v>1885</v>
      </c>
      <c r="L2353" s="96">
        <v>10243</v>
      </c>
      <c r="M2353" s="95" t="s">
        <v>1886</v>
      </c>
      <c r="N2353" s="95" t="s">
        <v>31</v>
      </c>
      <c r="O2353" s="95" t="s">
        <v>31</v>
      </c>
      <c r="P2353" s="95" t="s">
        <v>2496</v>
      </c>
      <c r="Q2353" s="95" t="s">
        <v>3615</v>
      </c>
      <c r="R2353" s="95" t="s">
        <v>3647</v>
      </c>
      <c r="S2353" s="93">
        <v>33694</v>
      </c>
      <c r="T2353" s="93">
        <v>33694</v>
      </c>
      <c r="U2353" s="95" t="s">
        <v>31</v>
      </c>
      <c r="V2353" s="95" t="s">
        <v>3100</v>
      </c>
    </row>
    <row r="2354" spans="1:22" ht="15.75" x14ac:dyDescent="0.3">
      <c r="A2354" s="95" t="s">
        <v>370</v>
      </c>
      <c r="B2354" s="95" t="s">
        <v>2032</v>
      </c>
      <c r="C2354" s="95" t="s">
        <v>1904</v>
      </c>
      <c r="D2354" s="95" t="s">
        <v>1905</v>
      </c>
      <c r="E2354" s="95" t="s">
        <v>2038</v>
      </c>
      <c r="F2354" s="95" t="s">
        <v>2082</v>
      </c>
      <c r="G2354" s="95" t="s">
        <v>31</v>
      </c>
      <c r="H2354" s="95" t="s">
        <v>31</v>
      </c>
      <c r="I2354" s="95" t="s">
        <v>31</v>
      </c>
      <c r="J2354" s="95" t="s">
        <v>1884</v>
      </c>
      <c r="K2354" s="95" t="s">
        <v>1885</v>
      </c>
      <c r="L2354" s="96">
        <v>577</v>
      </c>
      <c r="M2354" s="95" t="s">
        <v>1886</v>
      </c>
      <c r="N2354" s="95" t="s">
        <v>31</v>
      </c>
      <c r="O2354" s="95" t="s">
        <v>31</v>
      </c>
      <c r="P2354" s="95" t="s">
        <v>2496</v>
      </c>
      <c r="Q2354" s="95" t="s">
        <v>3615</v>
      </c>
      <c r="R2354" s="95" t="s">
        <v>3648</v>
      </c>
      <c r="S2354" s="93">
        <v>34789</v>
      </c>
      <c r="T2354" s="93">
        <v>34789</v>
      </c>
      <c r="U2354" s="95" t="s">
        <v>31</v>
      </c>
      <c r="V2354" s="95" t="s">
        <v>3649</v>
      </c>
    </row>
    <row r="2355" spans="1:22" ht="15.75" x14ac:dyDescent="0.3">
      <c r="A2355" s="95" t="s">
        <v>370</v>
      </c>
      <c r="B2355" s="95" t="s">
        <v>2032</v>
      </c>
      <c r="C2355" s="95" t="s">
        <v>1904</v>
      </c>
      <c r="D2355" s="95" t="s">
        <v>1905</v>
      </c>
      <c r="E2355" s="95" t="s">
        <v>2038</v>
      </c>
      <c r="F2355" s="95" t="s">
        <v>2082</v>
      </c>
      <c r="G2355" s="95" t="s">
        <v>31</v>
      </c>
      <c r="H2355" s="95" t="s">
        <v>31</v>
      </c>
      <c r="I2355" s="95" t="s">
        <v>31</v>
      </c>
      <c r="J2355" s="95" t="s">
        <v>1884</v>
      </c>
      <c r="K2355" s="95" t="s">
        <v>1885</v>
      </c>
      <c r="L2355" s="96">
        <v>173635</v>
      </c>
      <c r="M2355" s="95" t="s">
        <v>1886</v>
      </c>
      <c r="N2355" s="95" t="s">
        <v>31</v>
      </c>
      <c r="O2355" s="95" t="s">
        <v>31</v>
      </c>
      <c r="P2355" s="95" t="s">
        <v>2496</v>
      </c>
      <c r="Q2355" s="95" t="s">
        <v>3615</v>
      </c>
      <c r="R2355" s="95" t="s">
        <v>3650</v>
      </c>
      <c r="S2355" s="93">
        <v>34789</v>
      </c>
      <c r="T2355" s="93">
        <v>34789</v>
      </c>
      <c r="U2355" s="95" t="s">
        <v>31</v>
      </c>
      <c r="V2355" s="95" t="s">
        <v>3085</v>
      </c>
    </row>
    <row r="2356" spans="1:22" ht="15.75" x14ac:dyDescent="0.3">
      <c r="A2356" s="95" t="s">
        <v>370</v>
      </c>
      <c r="B2356" s="95" t="s">
        <v>2032</v>
      </c>
      <c r="C2356" s="95" t="s">
        <v>1904</v>
      </c>
      <c r="D2356" s="95" t="s">
        <v>1905</v>
      </c>
      <c r="E2356" s="95" t="s">
        <v>2038</v>
      </c>
      <c r="F2356" s="95" t="s">
        <v>2082</v>
      </c>
      <c r="G2356" s="95" t="s">
        <v>31</v>
      </c>
      <c r="H2356" s="95" t="s">
        <v>31</v>
      </c>
      <c r="I2356" s="95" t="s">
        <v>31</v>
      </c>
      <c r="J2356" s="95" t="s">
        <v>1884</v>
      </c>
      <c r="K2356" s="95" t="s">
        <v>1885</v>
      </c>
      <c r="L2356" s="96">
        <v>1552</v>
      </c>
      <c r="M2356" s="95" t="s">
        <v>1886</v>
      </c>
      <c r="N2356" s="95" t="s">
        <v>31</v>
      </c>
      <c r="O2356" s="95" t="s">
        <v>31</v>
      </c>
      <c r="P2356" s="95" t="s">
        <v>2496</v>
      </c>
      <c r="Q2356" s="95" t="s">
        <v>3615</v>
      </c>
      <c r="R2356" s="95" t="s">
        <v>3651</v>
      </c>
      <c r="S2356" s="93">
        <v>35155</v>
      </c>
      <c r="T2356" s="93">
        <v>35155</v>
      </c>
      <c r="U2356" s="95" t="s">
        <v>31</v>
      </c>
      <c r="V2356" s="95" t="s">
        <v>3070</v>
      </c>
    </row>
    <row r="2357" spans="1:22" ht="15.75" x14ac:dyDescent="0.3">
      <c r="A2357" s="95" t="s">
        <v>370</v>
      </c>
      <c r="B2357" s="95" t="s">
        <v>2032</v>
      </c>
      <c r="C2357" s="95" t="s">
        <v>1904</v>
      </c>
      <c r="D2357" s="95" t="s">
        <v>1905</v>
      </c>
      <c r="E2357" s="95" t="s">
        <v>2038</v>
      </c>
      <c r="F2357" s="95" t="s">
        <v>2082</v>
      </c>
      <c r="G2357" s="95" t="s">
        <v>31</v>
      </c>
      <c r="H2357" s="95" t="s">
        <v>31</v>
      </c>
      <c r="I2357" s="95" t="s">
        <v>31</v>
      </c>
      <c r="J2357" s="95" t="s">
        <v>1884</v>
      </c>
      <c r="K2357" s="95" t="s">
        <v>1885</v>
      </c>
      <c r="L2357" s="96">
        <v>3834</v>
      </c>
      <c r="M2357" s="95" t="s">
        <v>1886</v>
      </c>
      <c r="N2357" s="95" t="s">
        <v>31</v>
      </c>
      <c r="O2357" s="95" t="s">
        <v>31</v>
      </c>
      <c r="P2357" s="95" t="s">
        <v>2496</v>
      </c>
      <c r="Q2357" s="95" t="s">
        <v>3615</v>
      </c>
      <c r="R2357" s="95" t="s">
        <v>3652</v>
      </c>
      <c r="S2357" s="93">
        <v>35155</v>
      </c>
      <c r="T2357" s="93">
        <v>35155</v>
      </c>
      <c r="U2357" s="95" t="s">
        <v>31</v>
      </c>
      <c r="V2357" s="95" t="s">
        <v>3586</v>
      </c>
    </row>
    <row r="2358" spans="1:22" ht="15.75" x14ac:dyDescent="0.3">
      <c r="A2358" s="95" t="s">
        <v>370</v>
      </c>
      <c r="B2358" s="95" t="s">
        <v>2032</v>
      </c>
      <c r="C2358" s="95" t="s">
        <v>1904</v>
      </c>
      <c r="D2358" s="95" t="s">
        <v>1905</v>
      </c>
      <c r="E2358" s="95" t="s">
        <v>2038</v>
      </c>
      <c r="F2358" s="95" t="s">
        <v>2082</v>
      </c>
      <c r="G2358" s="95" t="s">
        <v>31</v>
      </c>
      <c r="H2358" s="95" t="s">
        <v>31</v>
      </c>
      <c r="I2358" s="95" t="s">
        <v>31</v>
      </c>
      <c r="J2358" s="95" t="s">
        <v>1884</v>
      </c>
      <c r="K2358" s="95" t="s">
        <v>1885</v>
      </c>
      <c r="L2358" s="96">
        <v>5008</v>
      </c>
      <c r="M2358" s="95" t="s">
        <v>1886</v>
      </c>
      <c r="N2358" s="95" t="s">
        <v>31</v>
      </c>
      <c r="O2358" s="95" t="s">
        <v>31</v>
      </c>
      <c r="P2358" s="95" t="s">
        <v>2496</v>
      </c>
      <c r="Q2358" s="95" t="s">
        <v>3615</v>
      </c>
      <c r="R2358" s="95" t="s">
        <v>3653</v>
      </c>
      <c r="S2358" s="93">
        <v>35520</v>
      </c>
      <c r="T2358" s="93">
        <v>35520</v>
      </c>
      <c r="U2358" s="95" t="s">
        <v>31</v>
      </c>
      <c r="V2358" s="95" t="s">
        <v>3087</v>
      </c>
    </row>
    <row r="2359" spans="1:22" ht="15.75" x14ac:dyDescent="0.3">
      <c r="A2359" s="95" t="s">
        <v>370</v>
      </c>
      <c r="B2359" s="95" t="s">
        <v>2032</v>
      </c>
      <c r="C2359" s="95" t="s">
        <v>1904</v>
      </c>
      <c r="D2359" s="95" t="s">
        <v>1905</v>
      </c>
      <c r="E2359" s="95" t="s">
        <v>2038</v>
      </c>
      <c r="F2359" s="95" t="s">
        <v>2082</v>
      </c>
      <c r="G2359" s="95" t="s">
        <v>31</v>
      </c>
      <c r="H2359" s="95" t="s">
        <v>31</v>
      </c>
      <c r="I2359" s="95" t="s">
        <v>31</v>
      </c>
      <c r="J2359" s="95" t="s">
        <v>1884</v>
      </c>
      <c r="K2359" s="95" t="s">
        <v>1885</v>
      </c>
      <c r="L2359" s="96">
        <v>181036</v>
      </c>
      <c r="M2359" s="95" t="s">
        <v>1886</v>
      </c>
      <c r="N2359" s="95" t="s">
        <v>31</v>
      </c>
      <c r="O2359" s="95" t="s">
        <v>31</v>
      </c>
      <c r="P2359" s="95" t="s">
        <v>2496</v>
      </c>
      <c r="Q2359" s="95" t="s">
        <v>3615</v>
      </c>
      <c r="R2359" s="95" t="s">
        <v>3654</v>
      </c>
      <c r="S2359" s="93">
        <v>35520</v>
      </c>
      <c r="T2359" s="93">
        <v>35520</v>
      </c>
      <c r="U2359" s="95" t="s">
        <v>31</v>
      </c>
      <c r="V2359" s="95" t="s">
        <v>3113</v>
      </c>
    </row>
    <row r="2360" spans="1:22" ht="15.75" x14ac:dyDescent="0.3">
      <c r="A2360" s="95" t="s">
        <v>370</v>
      </c>
      <c r="B2360" s="95" t="s">
        <v>2032</v>
      </c>
      <c r="C2360" s="95" t="s">
        <v>1904</v>
      </c>
      <c r="D2360" s="95" t="s">
        <v>1905</v>
      </c>
      <c r="E2360" s="95" t="s">
        <v>2038</v>
      </c>
      <c r="F2360" s="95" t="s">
        <v>2082</v>
      </c>
      <c r="G2360" s="95" t="s">
        <v>31</v>
      </c>
      <c r="H2360" s="95" t="s">
        <v>31</v>
      </c>
      <c r="I2360" s="95" t="s">
        <v>31</v>
      </c>
      <c r="J2360" s="95" t="s">
        <v>1884</v>
      </c>
      <c r="K2360" s="95" t="s">
        <v>1885</v>
      </c>
      <c r="L2360" s="96">
        <v>782799.58</v>
      </c>
      <c r="M2360" s="95" t="s">
        <v>1886</v>
      </c>
      <c r="N2360" s="95" t="s">
        <v>31</v>
      </c>
      <c r="O2360" s="95" t="s">
        <v>31</v>
      </c>
      <c r="P2360" s="95" t="s">
        <v>2083</v>
      </c>
      <c r="Q2360" s="95" t="s">
        <v>31</v>
      </c>
      <c r="R2360" s="95" t="s">
        <v>3655</v>
      </c>
      <c r="S2360" s="93">
        <v>41152</v>
      </c>
      <c r="T2360" s="93">
        <v>41152</v>
      </c>
      <c r="U2360" s="95" t="s">
        <v>3146</v>
      </c>
      <c r="V2360" s="95" t="s">
        <v>31</v>
      </c>
    </row>
    <row r="2361" spans="1:22" ht="15.75" x14ac:dyDescent="0.3">
      <c r="A2361" s="95" t="s">
        <v>370</v>
      </c>
      <c r="B2361" s="95" t="s">
        <v>2032</v>
      </c>
      <c r="C2361" s="95" t="s">
        <v>1904</v>
      </c>
      <c r="D2361" s="95" t="s">
        <v>1905</v>
      </c>
      <c r="E2361" s="95" t="s">
        <v>2038</v>
      </c>
      <c r="F2361" s="95" t="s">
        <v>2082</v>
      </c>
      <c r="G2361" s="95" t="s">
        <v>31</v>
      </c>
      <c r="H2361" s="95" t="s">
        <v>31</v>
      </c>
      <c r="I2361" s="95" t="s">
        <v>31</v>
      </c>
      <c r="J2361" s="95" t="s">
        <v>1884</v>
      </c>
      <c r="K2361" s="95" t="s">
        <v>1885</v>
      </c>
      <c r="L2361" s="96">
        <v>0.01</v>
      </c>
      <c r="M2361" s="95" t="s">
        <v>1886</v>
      </c>
      <c r="N2361" s="95" t="s">
        <v>31</v>
      </c>
      <c r="O2361" s="95" t="s">
        <v>31</v>
      </c>
      <c r="P2361" s="95" t="s">
        <v>2083</v>
      </c>
      <c r="Q2361" s="95" t="s">
        <v>31</v>
      </c>
      <c r="R2361" s="95" t="s">
        <v>3655</v>
      </c>
      <c r="S2361" s="93">
        <v>41182</v>
      </c>
      <c r="T2361" s="93">
        <v>41182</v>
      </c>
      <c r="U2361" s="95" t="s">
        <v>3146</v>
      </c>
      <c r="V2361" s="95" t="s">
        <v>31</v>
      </c>
    </row>
    <row r="2362" spans="1:22" ht="15.75" x14ac:dyDescent="0.3">
      <c r="A2362" s="95" t="s">
        <v>370</v>
      </c>
      <c r="B2362" s="95" t="s">
        <v>2032</v>
      </c>
      <c r="C2362" s="95" t="s">
        <v>1904</v>
      </c>
      <c r="D2362" s="95" t="s">
        <v>1905</v>
      </c>
      <c r="E2362" s="95" t="s">
        <v>2038</v>
      </c>
      <c r="F2362" s="95" t="s">
        <v>2082</v>
      </c>
      <c r="G2362" s="95" t="s">
        <v>31</v>
      </c>
      <c r="H2362" s="95" t="s">
        <v>31</v>
      </c>
      <c r="I2362" s="95" t="s">
        <v>31</v>
      </c>
      <c r="J2362" s="95" t="s">
        <v>1884</v>
      </c>
      <c r="K2362" s="95" t="s">
        <v>1885</v>
      </c>
      <c r="L2362" s="96">
        <v>-1193.48</v>
      </c>
      <c r="M2362" s="95" t="s">
        <v>1886</v>
      </c>
      <c r="N2362" s="95" t="s">
        <v>31</v>
      </c>
      <c r="O2362" s="95" t="s">
        <v>31</v>
      </c>
      <c r="P2362" s="95" t="s">
        <v>2083</v>
      </c>
      <c r="Q2362" s="95" t="s">
        <v>31</v>
      </c>
      <c r="R2362" s="95" t="s">
        <v>3655</v>
      </c>
      <c r="S2362" s="93">
        <v>41305</v>
      </c>
      <c r="T2362" s="93">
        <v>41305</v>
      </c>
      <c r="U2362" s="95" t="s">
        <v>3146</v>
      </c>
      <c r="V2362" s="95" t="s">
        <v>31</v>
      </c>
    </row>
    <row r="2363" spans="1:22" ht="15.75" x14ac:dyDescent="0.3">
      <c r="A2363" s="95" t="s">
        <v>370</v>
      </c>
      <c r="B2363" s="95" t="s">
        <v>2032</v>
      </c>
      <c r="C2363" s="95" t="s">
        <v>1904</v>
      </c>
      <c r="D2363" s="95" t="s">
        <v>1905</v>
      </c>
      <c r="E2363" s="95" t="s">
        <v>2038</v>
      </c>
      <c r="F2363" s="95" t="s">
        <v>2082</v>
      </c>
      <c r="G2363" s="95" t="s">
        <v>31</v>
      </c>
      <c r="H2363" s="95" t="s">
        <v>31</v>
      </c>
      <c r="I2363" s="95" t="s">
        <v>31</v>
      </c>
      <c r="J2363" s="95" t="s">
        <v>1884</v>
      </c>
      <c r="K2363" s="95" t="s">
        <v>1885</v>
      </c>
      <c r="L2363" s="96">
        <v>-26.7</v>
      </c>
      <c r="M2363" s="95" t="s">
        <v>1886</v>
      </c>
      <c r="N2363" s="95" t="s">
        <v>31</v>
      </c>
      <c r="O2363" s="95" t="s">
        <v>31</v>
      </c>
      <c r="P2363" s="95" t="s">
        <v>2083</v>
      </c>
      <c r="Q2363" s="95" t="s">
        <v>31</v>
      </c>
      <c r="R2363" s="95" t="s">
        <v>3655</v>
      </c>
      <c r="S2363" s="93">
        <v>41333</v>
      </c>
      <c r="T2363" s="93">
        <v>41333</v>
      </c>
      <c r="U2363" s="95" t="s">
        <v>3146</v>
      </c>
      <c r="V2363" s="95" t="s">
        <v>31</v>
      </c>
    </row>
    <row r="2364" spans="1:22" ht="15.75" x14ac:dyDescent="0.3">
      <c r="A2364" s="95" t="s">
        <v>370</v>
      </c>
      <c r="B2364" s="95" t="s">
        <v>2032</v>
      </c>
      <c r="C2364" s="95" t="s">
        <v>1904</v>
      </c>
      <c r="D2364" s="95" t="s">
        <v>1905</v>
      </c>
      <c r="E2364" s="95" t="s">
        <v>2038</v>
      </c>
      <c r="F2364" s="95" t="s">
        <v>2082</v>
      </c>
      <c r="G2364" s="95" t="s">
        <v>31</v>
      </c>
      <c r="H2364" s="95" t="s">
        <v>31</v>
      </c>
      <c r="I2364" s="95" t="s">
        <v>31</v>
      </c>
      <c r="J2364" s="95" t="s">
        <v>1884</v>
      </c>
      <c r="K2364" s="95" t="s">
        <v>1885</v>
      </c>
      <c r="L2364" s="96">
        <v>63437.97</v>
      </c>
      <c r="M2364" s="95" t="s">
        <v>1886</v>
      </c>
      <c r="N2364" s="95" t="s">
        <v>31</v>
      </c>
      <c r="O2364" s="95" t="s">
        <v>31</v>
      </c>
      <c r="P2364" s="95" t="s">
        <v>2083</v>
      </c>
      <c r="Q2364" s="95" t="s">
        <v>31</v>
      </c>
      <c r="R2364" s="95" t="s">
        <v>3656</v>
      </c>
      <c r="S2364" s="93">
        <v>41394</v>
      </c>
      <c r="T2364" s="93">
        <v>41394</v>
      </c>
      <c r="U2364" s="95" t="s">
        <v>3607</v>
      </c>
      <c r="V2364" s="95" t="s">
        <v>31</v>
      </c>
    </row>
    <row r="2365" spans="1:22" ht="15.75" x14ac:dyDescent="0.3">
      <c r="A2365" s="95" t="s">
        <v>370</v>
      </c>
      <c r="B2365" s="95" t="s">
        <v>2032</v>
      </c>
      <c r="C2365" s="95" t="s">
        <v>1904</v>
      </c>
      <c r="D2365" s="95" t="s">
        <v>1905</v>
      </c>
      <c r="E2365" s="95" t="s">
        <v>2038</v>
      </c>
      <c r="F2365" s="95" t="s">
        <v>2082</v>
      </c>
      <c r="G2365" s="95" t="s">
        <v>31</v>
      </c>
      <c r="H2365" s="95" t="s">
        <v>31</v>
      </c>
      <c r="I2365" s="95" t="s">
        <v>31</v>
      </c>
      <c r="J2365" s="95" t="s">
        <v>1884</v>
      </c>
      <c r="K2365" s="95" t="s">
        <v>1885</v>
      </c>
      <c r="L2365" s="96">
        <v>68729.66</v>
      </c>
      <c r="M2365" s="95" t="s">
        <v>1886</v>
      </c>
      <c r="N2365" s="95" t="s">
        <v>31</v>
      </c>
      <c r="O2365" s="95" t="s">
        <v>31</v>
      </c>
      <c r="P2365" s="95" t="s">
        <v>2083</v>
      </c>
      <c r="Q2365" s="95" t="s">
        <v>31</v>
      </c>
      <c r="R2365" s="95" t="s">
        <v>3657</v>
      </c>
      <c r="S2365" s="93">
        <v>41578</v>
      </c>
      <c r="T2365" s="93">
        <v>41578</v>
      </c>
      <c r="U2365" s="95" t="s">
        <v>3658</v>
      </c>
      <c r="V2365" s="95" t="s">
        <v>31</v>
      </c>
    </row>
    <row r="2366" spans="1:22" ht="15.75" x14ac:dyDescent="0.3">
      <c r="A2366" s="95" t="s">
        <v>370</v>
      </c>
      <c r="B2366" s="95" t="s">
        <v>2032</v>
      </c>
      <c r="C2366" s="95" t="s">
        <v>1904</v>
      </c>
      <c r="D2366" s="95" t="s">
        <v>1905</v>
      </c>
      <c r="E2366" s="95" t="s">
        <v>2038</v>
      </c>
      <c r="F2366" s="95" t="s">
        <v>2082</v>
      </c>
      <c r="G2366" s="95" t="s">
        <v>31</v>
      </c>
      <c r="H2366" s="95" t="s">
        <v>31</v>
      </c>
      <c r="I2366" s="95" t="s">
        <v>31</v>
      </c>
      <c r="J2366" s="95" t="s">
        <v>1884</v>
      </c>
      <c r="K2366" s="95" t="s">
        <v>1885</v>
      </c>
      <c r="L2366" s="96">
        <v>138.15</v>
      </c>
      <c r="M2366" s="95" t="s">
        <v>1886</v>
      </c>
      <c r="N2366" s="95" t="s">
        <v>31</v>
      </c>
      <c r="O2366" s="95" t="s">
        <v>31</v>
      </c>
      <c r="P2366" s="95" t="s">
        <v>2083</v>
      </c>
      <c r="Q2366" s="95" t="s">
        <v>31</v>
      </c>
      <c r="R2366" s="95" t="s">
        <v>3657</v>
      </c>
      <c r="S2366" s="93">
        <v>41608</v>
      </c>
      <c r="T2366" s="93">
        <v>41608</v>
      </c>
      <c r="U2366" s="95" t="s">
        <v>3658</v>
      </c>
      <c r="V2366" s="95" t="s">
        <v>31</v>
      </c>
    </row>
    <row r="2367" spans="1:22" ht="15.75" x14ac:dyDescent="0.3">
      <c r="A2367" s="95" t="s">
        <v>370</v>
      </c>
      <c r="B2367" s="95" t="s">
        <v>2032</v>
      </c>
      <c r="C2367" s="95" t="s">
        <v>1904</v>
      </c>
      <c r="D2367" s="95" t="s">
        <v>1905</v>
      </c>
      <c r="E2367" s="95" t="s">
        <v>2038</v>
      </c>
      <c r="F2367" s="95" t="s">
        <v>2082</v>
      </c>
      <c r="G2367" s="95" t="s">
        <v>31</v>
      </c>
      <c r="H2367" s="95" t="s">
        <v>31</v>
      </c>
      <c r="I2367" s="95" t="s">
        <v>31</v>
      </c>
      <c r="J2367" s="95" t="s">
        <v>1884</v>
      </c>
      <c r="K2367" s="95" t="s">
        <v>1885</v>
      </c>
      <c r="L2367" s="96">
        <v>141863.22</v>
      </c>
      <c r="M2367" s="95" t="s">
        <v>1886</v>
      </c>
      <c r="N2367" s="95" t="s">
        <v>31</v>
      </c>
      <c r="O2367" s="95" t="s">
        <v>31</v>
      </c>
      <c r="P2367" s="95" t="s">
        <v>2083</v>
      </c>
      <c r="Q2367" s="95" t="s">
        <v>31</v>
      </c>
      <c r="R2367" s="95" t="s">
        <v>3659</v>
      </c>
      <c r="S2367" s="93">
        <v>41578</v>
      </c>
      <c r="T2367" s="93">
        <v>41578</v>
      </c>
      <c r="U2367" s="95" t="s">
        <v>3660</v>
      </c>
      <c r="V2367" s="95" t="s">
        <v>31</v>
      </c>
    </row>
    <row r="2368" spans="1:22" ht="15.75" x14ac:dyDescent="0.3">
      <c r="A2368" s="95" t="s">
        <v>370</v>
      </c>
      <c r="B2368" s="95" t="s">
        <v>2032</v>
      </c>
      <c r="C2368" s="95" t="s">
        <v>1904</v>
      </c>
      <c r="D2368" s="95" t="s">
        <v>1905</v>
      </c>
      <c r="E2368" s="95" t="s">
        <v>2038</v>
      </c>
      <c r="F2368" s="95" t="s">
        <v>2082</v>
      </c>
      <c r="G2368" s="95" t="s">
        <v>31</v>
      </c>
      <c r="H2368" s="95" t="s">
        <v>31</v>
      </c>
      <c r="I2368" s="95" t="s">
        <v>31</v>
      </c>
      <c r="J2368" s="95" t="s">
        <v>1884</v>
      </c>
      <c r="K2368" s="95" t="s">
        <v>1885</v>
      </c>
      <c r="L2368" s="96">
        <v>272.04000000000002</v>
      </c>
      <c r="M2368" s="95" t="s">
        <v>1886</v>
      </c>
      <c r="N2368" s="95" t="s">
        <v>31</v>
      </c>
      <c r="O2368" s="95" t="s">
        <v>31</v>
      </c>
      <c r="P2368" s="95" t="s">
        <v>2083</v>
      </c>
      <c r="Q2368" s="95" t="s">
        <v>31</v>
      </c>
      <c r="R2368" s="95" t="s">
        <v>3659</v>
      </c>
      <c r="S2368" s="93">
        <v>41608</v>
      </c>
      <c r="T2368" s="93">
        <v>41608</v>
      </c>
      <c r="U2368" s="95" t="s">
        <v>3660</v>
      </c>
      <c r="V2368" s="95" t="s">
        <v>31</v>
      </c>
    </row>
    <row r="2369" spans="1:22" ht="15.75" x14ac:dyDescent="0.3">
      <c r="A2369" s="95" t="s">
        <v>370</v>
      </c>
      <c r="B2369" s="95" t="s">
        <v>2032</v>
      </c>
      <c r="C2369" s="95" t="s">
        <v>1904</v>
      </c>
      <c r="D2369" s="95" t="s">
        <v>1905</v>
      </c>
      <c r="E2369" s="95" t="s">
        <v>2038</v>
      </c>
      <c r="F2369" s="95" t="s">
        <v>2082</v>
      </c>
      <c r="G2369" s="95" t="s">
        <v>31</v>
      </c>
      <c r="H2369" s="95" t="s">
        <v>31</v>
      </c>
      <c r="I2369" s="95" t="s">
        <v>31</v>
      </c>
      <c r="J2369" s="95" t="s">
        <v>1884</v>
      </c>
      <c r="K2369" s="95" t="s">
        <v>1885</v>
      </c>
      <c r="L2369" s="96">
        <v>152221.01</v>
      </c>
      <c r="M2369" s="95" t="s">
        <v>1886</v>
      </c>
      <c r="N2369" s="95" t="s">
        <v>31</v>
      </c>
      <c r="O2369" s="95" t="s">
        <v>31</v>
      </c>
      <c r="P2369" s="95" t="s">
        <v>2083</v>
      </c>
      <c r="Q2369" s="95" t="s">
        <v>31</v>
      </c>
      <c r="R2369" s="95" t="s">
        <v>3661</v>
      </c>
      <c r="S2369" s="93">
        <v>41729</v>
      </c>
      <c r="T2369" s="93">
        <v>41729</v>
      </c>
      <c r="U2369" s="95" t="s">
        <v>3611</v>
      </c>
      <c r="V2369" s="95" t="s">
        <v>31</v>
      </c>
    </row>
    <row r="2370" spans="1:22" ht="15.75" x14ac:dyDescent="0.3">
      <c r="A2370" s="95" t="s">
        <v>370</v>
      </c>
      <c r="B2370" s="95" t="s">
        <v>2032</v>
      </c>
      <c r="C2370" s="95" t="s">
        <v>1904</v>
      </c>
      <c r="D2370" s="95" t="s">
        <v>1905</v>
      </c>
      <c r="E2370" s="95" t="s">
        <v>2038</v>
      </c>
      <c r="F2370" s="95" t="s">
        <v>2082</v>
      </c>
      <c r="G2370" s="95" t="s">
        <v>31</v>
      </c>
      <c r="H2370" s="95" t="s">
        <v>31</v>
      </c>
      <c r="I2370" s="95" t="s">
        <v>31</v>
      </c>
      <c r="J2370" s="95" t="s">
        <v>1884</v>
      </c>
      <c r="K2370" s="95" t="s">
        <v>1885</v>
      </c>
      <c r="L2370" s="96">
        <v>794.93</v>
      </c>
      <c r="M2370" s="95" t="s">
        <v>1886</v>
      </c>
      <c r="N2370" s="95" t="s">
        <v>31</v>
      </c>
      <c r="O2370" s="95" t="s">
        <v>31</v>
      </c>
      <c r="P2370" s="95" t="s">
        <v>2083</v>
      </c>
      <c r="Q2370" s="95" t="s">
        <v>31</v>
      </c>
      <c r="R2370" s="95" t="s">
        <v>3661</v>
      </c>
      <c r="S2370" s="93">
        <v>41759</v>
      </c>
      <c r="T2370" s="93">
        <v>41759</v>
      </c>
      <c r="U2370" s="95" t="s">
        <v>3611</v>
      </c>
      <c r="V2370" s="95" t="s">
        <v>31</v>
      </c>
    </row>
    <row r="2371" spans="1:22" ht="15.75" x14ac:dyDescent="0.3">
      <c r="A2371" s="95" t="s">
        <v>370</v>
      </c>
      <c r="B2371" s="95" t="s">
        <v>2032</v>
      </c>
      <c r="C2371" s="95" t="s">
        <v>1904</v>
      </c>
      <c r="D2371" s="95" t="s">
        <v>1905</v>
      </c>
      <c r="E2371" s="95" t="s">
        <v>2038</v>
      </c>
      <c r="F2371" s="95" t="s">
        <v>2082</v>
      </c>
      <c r="G2371" s="95" t="s">
        <v>31</v>
      </c>
      <c r="H2371" s="95" t="s">
        <v>31</v>
      </c>
      <c r="I2371" s="95" t="s">
        <v>31</v>
      </c>
      <c r="J2371" s="95" t="s">
        <v>1884</v>
      </c>
      <c r="K2371" s="95" t="s">
        <v>1885</v>
      </c>
      <c r="L2371" s="96">
        <v>5330.87</v>
      </c>
      <c r="M2371" s="95" t="s">
        <v>1886</v>
      </c>
      <c r="N2371" s="95" t="s">
        <v>31</v>
      </c>
      <c r="O2371" s="95" t="s">
        <v>31</v>
      </c>
      <c r="P2371" s="95" t="s">
        <v>2083</v>
      </c>
      <c r="Q2371" s="95" t="s">
        <v>31</v>
      </c>
      <c r="R2371" s="95" t="s">
        <v>3661</v>
      </c>
      <c r="S2371" s="93">
        <v>41790</v>
      </c>
      <c r="T2371" s="93">
        <v>41790</v>
      </c>
      <c r="U2371" s="95" t="s">
        <v>3611</v>
      </c>
      <c r="V2371" s="95" t="s">
        <v>31</v>
      </c>
    </row>
    <row r="2372" spans="1:22" ht="15.75" x14ac:dyDescent="0.3">
      <c r="A2372" s="95" t="s">
        <v>370</v>
      </c>
      <c r="B2372" s="95" t="s">
        <v>2032</v>
      </c>
      <c r="C2372" s="95" t="s">
        <v>1904</v>
      </c>
      <c r="D2372" s="95" t="s">
        <v>1905</v>
      </c>
      <c r="E2372" s="95" t="s">
        <v>2038</v>
      </c>
      <c r="F2372" s="95" t="s">
        <v>2082</v>
      </c>
      <c r="G2372" s="95" t="s">
        <v>31</v>
      </c>
      <c r="H2372" s="95" t="s">
        <v>31</v>
      </c>
      <c r="I2372" s="95" t="s">
        <v>31</v>
      </c>
      <c r="J2372" s="95" t="s">
        <v>1884</v>
      </c>
      <c r="K2372" s="95" t="s">
        <v>1885</v>
      </c>
      <c r="L2372" s="96">
        <v>36.869999999999997</v>
      </c>
      <c r="M2372" s="95" t="s">
        <v>1886</v>
      </c>
      <c r="N2372" s="95" t="s">
        <v>31</v>
      </c>
      <c r="O2372" s="95" t="s">
        <v>31</v>
      </c>
      <c r="P2372" s="95" t="s">
        <v>2083</v>
      </c>
      <c r="Q2372" s="95" t="s">
        <v>31</v>
      </c>
      <c r="R2372" s="95" t="s">
        <v>3661</v>
      </c>
      <c r="S2372" s="93">
        <v>41882</v>
      </c>
      <c r="T2372" s="93">
        <v>41882</v>
      </c>
      <c r="U2372" s="95" t="s">
        <v>3611</v>
      </c>
      <c r="V2372" s="95" t="s">
        <v>31</v>
      </c>
    </row>
    <row r="2373" spans="1:22" ht="15.75" x14ac:dyDescent="0.3">
      <c r="A2373" s="95" t="s">
        <v>370</v>
      </c>
      <c r="B2373" s="95" t="s">
        <v>2032</v>
      </c>
      <c r="C2373" s="95" t="s">
        <v>1904</v>
      </c>
      <c r="D2373" s="95" t="s">
        <v>1905</v>
      </c>
      <c r="E2373" s="95" t="s">
        <v>2038</v>
      </c>
      <c r="F2373" s="95" t="s">
        <v>2082</v>
      </c>
      <c r="G2373" s="95" t="s">
        <v>31</v>
      </c>
      <c r="H2373" s="95" t="s">
        <v>31</v>
      </c>
      <c r="I2373" s="95" t="s">
        <v>31</v>
      </c>
      <c r="J2373" s="95" t="s">
        <v>1884</v>
      </c>
      <c r="K2373" s="95" t="s">
        <v>1885</v>
      </c>
      <c r="L2373" s="96">
        <v>110.61</v>
      </c>
      <c r="M2373" s="95" t="s">
        <v>1886</v>
      </c>
      <c r="N2373" s="95" t="s">
        <v>31</v>
      </c>
      <c r="O2373" s="95" t="s">
        <v>31</v>
      </c>
      <c r="P2373" s="95" t="s">
        <v>2083</v>
      </c>
      <c r="Q2373" s="95" t="s">
        <v>31</v>
      </c>
      <c r="R2373" s="95" t="s">
        <v>3661</v>
      </c>
      <c r="S2373" s="93">
        <v>42004</v>
      </c>
      <c r="T2373" s="93">
        <v>42004</v>
      </c>
      <c r="U2373" s="95" t="s">
        <v>3611</v>
      </c>
      <c r="V2373" s="95" t="s">
        <v>31</v>
      </c>
    </row>
    <row r="2374" spans="1:22" ht="15.75" x14ac:dyDescent="0.3">
      <c r="A2374" s="95" t="s">
        <v>370</v>
      </c>
      <c r="B2374" s="95" t="s">
        <v>2032</v>
      </c>
      <c r="C2374" s="95" t="s">
        <v>1904</v>
      </c>
      <c r="D2374" s="95" t="s">
        <v>1905</v>
      </c>
      <c r="E2374" s="95" t="s">
        <v>2038</v>
      </c>
      <c r="F2374" s="95" t="s">
        <v>2082</v>
      </c>
      <c r="G2374" s="95" t="s">
        <v>31</v>
      </c>
      <c r="H2374" s="95" t="s">
        <v>31</v>
      </c>
      <c r="I2374" s="95" t="s">
        <v>31</v>
      </c>
      <c r="J2374" s="95" t="s">
        <v>1884</v>
      </c>
      <c r="K2374" s="95" t="s">
        <v>1885</v>
      </c>
      <c r="L2374" s="96">
        <v>62382.67</v>
      </c>
      <c r="M2374" s="95" t="s">
        <v>1886</v>
      </c>
      <c r="N2374" s="95" t="s">
        <v>31</v>
      </c>
      <c r="O2374" s="95" t="s">
        <v>31</v>
      </c>
      <c r="P2374" s="95" t="s">
        <v>2083</v>
      </c>
      <c r="Q2374" s="95" t="s">
        <v>31</v>
      </c>
      <c r="R2374" s="95" t="s">
        <v>3662</v>
      </c>
      <c r="S2374" s="93">
        <v>41820</v>
      </c>
      <c r="T2374" s="93">
        <v>41820</v>
      </c>
      <c r="U2374" s="95" t="s">
        <v>3663</v>
      </c>
      <c r="V2374" s="95" t="s">
        <v>31</v>
      </c>
    </row>
    <row r="2375" spans="1:22" ht="15.75" x14ac:dyDescent="0.3">
      <c r="A2375" s="95" t="s">
        <v>370</v>
      </c>
      <c r="B2375" s="95" t="s">
        <v>2032</v>
      </c>
      <c r="C2375" s="95" t="s">
        <v>1904</v>
      </c>
      <c r="D2375" s="95" t="s">
        <v>1905</v>
      </c>
      <c r="E2375" s="95" t="s">
        <v>2038</v>
      </c>
      <c r="F2375" s="95" t="s">
        <v>2082</v>
      </c>
      <c r="G2375" s="95" t="s">
        <v>31</v>
      </c>
      <c r="H2375" s="95" t="s">
        <v>31</v>
      </c>
      <c r="I2375" s="95" t="s">
        <v>31</v>
      </c>
      <c r="J2375" s="95" t="s">
        <v>1884</v>
      </c>
      <c r="K2375" s="95" t="s">
        <v>1885</v>
      </c>
      <c r="L2375" s="96">
        <v>4834.09</v>
      </c>
      <c r="M2375" s="95" t="s">
        <v>1886</v>
      </c>
      <c r="N2375" s="95" t="s">
        <v>31</v>
      </c>
      <c r="O2375" s="95" t="s">
        <v>31</v>
      </c>
      <c r="P2375" s="95" t="s">
        <v>2083</v>
      </c>
      <c r="Q2375" s="95" t="s">
        <v>31</v>
      </c>
      <c r="R2375" s="95" t="s">
        <v>3664</v>
      </c>
      <c r="S2375" s="93">
        <v>41851</v>
      </c>
      <c r="T2375" s="93">
        <v>41851</v>
      </c>
      <c r="U2375" s="95" t="s">
        <v>3613</v>
      </c>
      <c r="V2375" s="95" t="s">
        <v>31</v>
      </c>
    </row>
    <row r="2376" spans="1:22" ht="15.75" x14ac:dyDescent="0.3">
      <c r="A2376" s="95" t="s">
        <v>370</v>
      </c>
      <c r="B2376" s="95" t="s">
        <v>2032</v>
      </c>
      <c r="C2376" s="95" t="s">
        <v>1904</v>
      </c>
      <c r="D2376" s="95" t="s">
        <v>1905</v>
      </c>
      <c r="E2376" s="95" t="s">
        <v>2038</v>
      </c>
      <c r="F2376" s="95" t="s">
        <v>2082</v>
      </c>
      <c r="G2376" s="95" t="s">
        <v>31</v>
      </c>
      <c r="H2376" s="95" t="s">
        <v>31</v>
      </c>
      <c r="I2376" s="95" t="s">
        <v>31</v>
      </c>
      <c r="J2376" s="95" t="s">
        <v>1884</v>
      </c>
      <c r="K2376" s="95" t="s">
        <v>1885</v>
      </c>
      <c r="L2376" s="96">
        <v>-346.74</v>
      </c>
      <c r="M2376" s="95" t="s">
        <v>1886</v>
      </c>
      <c r="N2376" s="95" t="s">
        <v>31</v>
      </c>
      <c r="O2376" s="95" t="s">
        <v>31</v>
      </c>
      <c r="P2376" s="95" t="s">
        <v>2083</v>
      </c>
      <c r="Q2376" s="95" t="s">
        <v>31</v>
      </c>
      <c r="R2376" s="95" t="s">
        <v>3664</v>
      </c>
      <c r="S2376" s="93">
        <v>41882</v>
      </c>
      <c r="T2376" s="93">
        <v>41882</v>
      </c>
      <c r="U2376" s="95" t="s">
        <v>3613</v>
      </c>
      <c r="V2376" s="95" t="s">
        <v>31</v>
      </c>
    </row>
    <row r="2377" spans="1:22" ht="15.75" x14ac:dyDescent="0.3">
      <c r="A2377" s="95" t="s">
        <v>370</v>
      </c>
      <c r="B2377" s="95" t="s">
        <v>2032</v>
      </c>
      <c r="C2377" s="95" t="s">
        <v>1904</v>
      </c>
      <c r="D2377" s="95" t="s">
        <v>1905</v>
      </c>
      <c r="E2377" s="95" t="s">
        <v>2038</v>
      </c>
      <c r="F2377" s="95" t="s">
        <v>2082</v>
      </c>
      <c r="G2377" s="95" t="s">
        <v>31</v>
      </c>
      <c r="H2377" s="95" t="s">
        <v>31</v>
      </c>
      <c r="I2377" s="95" t="s">
        <v>31</v>
      </c>
      <c r="J2377" s="95" t="s">
        <v>1884</v>
      </c>
      <c r="K2377" s="95" t="s">
        <v>1885</v>
      </c>
      <c r="L2377" s="96">
        <v>199802.33</v>
      </c>
      <c r="M2377" s="95" t="s">
        <v>1886</v>
      </c>
      <c r="N2377" s="95" t="s">
        <v>31</v>
      </c>
      <c r="O2377" s="95" t="s">
        <v>31</v>
      </c>
      <c r="P2377" s="95" t="s">
        <v>2083</v>
      </c>
      <c r="Q2377" s="95" t="s">
        <v>31</v>
      </c>
      <c r="R2377" s="95" t="s">
        <v>3665</v>
      </c>
      <c r="S2377" s="93">
        <v>41882</v>
      </c>
      <c r="T2377" s="93">
        <v>41882</v>
      </c>
      <c r="U2377" s="95" t="s">
        <v>2715</v>
      </c>
      <c r="V2377" s="95" t="s">
        <v>31</v>
      </c>
    </row>
    <row r="2378" spans="1:22" ht="15.75" x14ac:dyDescent="0.3">
      <c r="A2378" s="95" t="s">
        <v>370</v>
      </c>
      <c r="B2378" s="95" t="s">
        <v>2032</v>
      </c>
      <c r="C2378" s="95" t="s">
        <v>1904</v>
      </c>
      <c r="D2378" s="95" t="s">
        <v>1905</v>
      </c>
      <c r="E2378" s="95" t="s">
        <v>2038</v>
      </c>
      <c r="F2378" s="95" t="s">
        <v>2051</v>
      </c>
      <c r="G2378" s="95" t="s">
        <v>31</v>
      </c>
      <c r="H2378" s="95" t="s">
        <v>31</v>
      </c>
      <c r="I2378" s="95" t="s">
        <v>31</v>
      </c>
      <c r="J2378" s="95" t="s">
        <v>1884</v>
      </c>
      <c r="K2378" s="95" t="s">
        <v>1885</v>
      </c>
      <c r="L2378" s="97">
        <v>-800.65</v>
      </c>
      <c r="M2378" s="95" t="s">
        <v>1886</v>
      </c>
      <c r="N2378" s="95" t="s">
        <v>31</v>
      </c>
      <c r="O2378" s="95" t="s">
        <v>31</v>
      </c>
      <c r="P2378" s="95" t="s">
        <v>2052</v>
      </c>
      <c r="Q2378" s="95" t="s">
        <v>31</v>
      </c>
      <c r="R2378" s="95" t="s">
        <v>2172</v>
      </c>
      <c r="S2378" s="93">
        <v>43008</v>
      </c>
      <c r="T2378" s="93">
        <v>43008</v>
      </c>
      <c r="U2378" s="95" t="s">
        <v>2141</v>
      </c>
      <c r="V2378" s="95" t="s">
        <v>31</v>
      </c>
    </row>
    <row r="2379" spans="1:22" ht="15.75" x14ac:dyDescent="0.3">
      <c r="A2379" s="95" t="s">
        <v>370</v>
      </c>
      <c r="B2379" s="95" t="s">
        <v>2032</v>
      </c>
      <c r="C2379" s="95" t="s">
        <v>1904</v>
      </c>
      <c r="D2379" s="95" t="s">
        <v>1905</v>
      </c>
      <c r="E2379" s="95" t="s">
        <v>2038</v>
      </c>
      <c r="F2379" s="95" t="s">
        <v>2082</v>
      </c>
      <c r="G2379" s="95" t="s">
        <v>31</v>
      </c>
      <c r="H2379" s="95" t="s">
        <v>31</v>
      </c>
      <c r="I2379" s="95" t="s">
        <v>31</v>
      </c>
      <c r="J2379" s="95" t="s">
        <v>1884</v>
      </c>
      <c r="K2379" s="95" t="s">
        <v>2017</v>
      </c>
      <c r="L2379" s="97">
        <v>-1102.76</v>
      </c>
      <c r="M2379" s="95" t="s">
        <v>1886</v>
      </c>
      <c r="N2379" s="95" t="s">
        <v>31</v>
      </c>
      <c r="O2379" s="95" t="s">
        <v>31</v>
      </c>
      <c r="P2379" s="95" t="s">
        <v>2496</v>
      </c>
      <c r="Q2379" s="95" t="s">
        <v>3615</v>
      </c>
      <c r="R2379" s="95" t="s">
        <v>3616</v>
      </c>
      <c r="S2379" s="93">
        <v>42978</v>
      </c>
      <c r="T2379" s="93">
        <v>42948</v>
      </c>
      <c r="U2379" s="95" t="s">
        <v>31</v>
      </c>
      <c r="V2379" s="95" t="s">
        <v>31</v>
      </c>
    </row>
    <row r="2380" spans="1:22" ht="15.75" x14ac:dyDescent="0.3">
      <c r="A2380" s="95" t="s">
        <v>370</v>
      </c>
      <c r="B2380" s="95" t="s">
        <v>2032</v>
      </c>
      <c r="C2380" s="95" t="s">
        <v>1904</v>
      </c>
      <c r="D2380" s="95" t="s">
        <v>1905</v>
      </c>
      <c r="E2380" s="95" t="s">
        <v>2038</v>
      </c>
      <c r="F2380" s="95" t="s">
        <v>2082</v>
      </c>
      <c r="G2380" s="95" t="s">
        <v>31</v>
      </c>
      <c r="H2380" s="95" t="s">
        <v>31</v>
      </c>
      <c r="I2380" s="95" t="s">
        <v>31</v>
      </c>
      <c r="J2380" s="95" t="s">
        <v>1884</v>
      </c>
      <c r="K2380" s="95" t="s">
        <v>1885</v>
      </c>
      <c r="L2380" s="96">
        <v>20100.16</v>
      </c>
      <c r="M2380" s="95" t="s">
        <v>1886</v>
      </c>
      <c r="N2380" s="95" t="s">
        <v>31</v>
      </c>
      <c r="O2380" s="95" t="s">
        <v>31</v>
      </c>
      <c r="P2380" s="95" t="s">
        <v>2481</v>
      </c>
      <c r="Q2380" s="95" t="s">
        <v>31</v>
      </c>
      <c r="R2380" s="95" t="s">
        <v>3666</v>
      </c>
      <c r="S2380" s="93">
        <v>38230</v>
      </c>
      <c r="T2380" s="93">
        <v>38230</v>
      </c>
      <c r="U2380" s="95" t="s">
        <v>3566</v>
      </c>
      <c r="V2380" s="95" t="s">
        <v>31</v>
      </c>
    </row>
    <row r="2381" spans="1:22" ht="15.75" x14ac:dyDescent="0.3">
      <c r="A2381" s="95" t="s">
        <v>370</v>
      </c>
      <c r="B2381" s="95" t="s">
        <v>2032</v>
      </c>
      <c r="C2381" s="95" t="s">
        <v>1904</v>
      </c>
      <c r="D2381" s="95" t="s">
        <v>1905</v>
      </c>
      <c r="E2381" s="95" t="s">
        <v>2038</v>
      </c>
      <c r="F2381" s="95" t="s">
        <v>2082</v>
      </c>
      <c r="G2381" s="95" t="s">
        <v>31</v>
      </c>
      <c r="H2381" s="95" t="s">
        <v>31</v>
      </c>
      <c r="I2381" s="95" t="s">
        <v>31</v>
      </c>
      <c r="J2381" s="95" t="s">
        <v>1884</v>
      </c>
      <c r="K2381" s="95" t="s">
        <v>1885</v>
      </c>
      <c r="L2381" s="96">
        <v>21895.94</v>
      </c>
      <c r="M2381" s="95" t="s">
        <v>1886</v>
      </c>
      <c r="N2381" s="95" t="s">
        <v>31</v>
      </c>
      <c r="O2381" s="95" t="s">
        <v>31</v>
      </c>
      <c r="P2381" s="95" t="s">
        <v>2481</v>
      </c>
      <c r="Q2381" s="95" t="s">
        <v>31</v>
      </c>
      <c r="R2381" s="95" t="s">
        <v>3667</v>
      </c>
      <c r="S2381" s="93">
        <v>38260</v>
      </c>
      <c r="T2381" s="93">
        <v>38260</v>
      </c>
      <c r="U2381" s="95" t="s">
        <v>3141</v>
      </c>
      <c r="V2381" s="95" t="s">
        <v>31</v>
      </c>
    </row>
    <row r="2382" spans="1:22" ht="15.75" x14ac:dyDescent="0.3">
      <c r="A2382" s="95" t="s">
        <v>370</v>
      </c>
      <c r="B2382" s="95" t="s">
        <v>2032</v>
      </c>
      <c r="C2382" s="95" t="s">
        <v>1904</v>
      </c>
      <c r="D2382" s="95" t="s">
        <v>1905</v>
      </c>
      <c r="E2382" s="95" t="s">
        <v>2038</v>
      </c>
      <c r="F2382" s="95" t="s">
        <v>2082</v>
      </c>
      <c r="G2382" s="95" t="s">
        <v>31</v>
      </c>
      <c r="H2382" s="95" t="s">
        <v>31</v>
      </c>
      <c r="I2382" s="95" t="s">
        <v>31</v>
      </c>
      <c r="J2382" s="95" t="s">
        <v>1884</v>
      </c>
      <c r="K2382" s="95" t="s">
        <v>1885</v>
      </c>
      <c r="L2382" s="96">
        <v>910.2</v>
      </c>
      <c r="M2382" s="95" t="s">
        <v>1886</v>
      </c>
      <c r="N2382" s="95" t="s">
        <v>31</v>
      </c>
      <c r="O2382" s="95" t="s">
        <v>31</v>
      </c>
      <c r="P2382" s="95" t="s">
        <v>2481</v>
      </c>
      <c r="Q2382" s="95" t="s">
        <v>31</v>
      </c>
      <c r="R2382" s="95" t="s">
        <v>3667</v>
      </c>
      <c r="S2382" s="93">
        <v>38291</v>
      </c>
      <c r="T2382" s="93">
        <v>38291</v>
      </c>
      <c r="U2382" s="95" t="s">
        <v>3141</v>
      </c>
      <c r="V2382" s="95" t="s">
        <v>31</v>
      </c>
    </row>
    <row r="2383" spans="1:22" ht="15.75" x14ac:dyDescent="0.3">
      <c r="A2383" s="95" t="s">
        <v>370</v>
      </c>
      <c r="B2383" s="95" t="s">
        <v>2032</v>
      </c>
      <c r="C2383" s="95" t="s">
        <v>1904</v>
      </c>
      <c r="D2383" s="95" t="s">
        <v>1905</v>
      </c>
      <c r="E2383" s="95" t="s">
        <v>2038</v>
      </c>
      <c r="F2383" s="95" t="s">
        <v>2082</v>
      </c>
      <c r="G2383" s="95" t="s">
        <v>31</v>
      </c>
      <c r="H2383" s="95" t="s">
        <v>31</v>
      </c>
      <c r="I2383" s="95" t="s">
        <v>31</v>
      </c>
      <c r="J2383" s="95" t="s">
        <v>1884</v>
      </c>
      <c r="K2383" s="95" t="s">
        <v>1885</v>
      </c>
      <c r="L2383" s="96">
        <v>2.16</v>
      </c>
      <c r="M2383" s="95" t="s">
        <v>1886</v>
      </c>
      <c r="N2383" s="95" t="s">
        <v>31</v>
      </c>
      <c r="O2383" s="95" t="s">
        <v>31</v>
      </c>
      <c r="P2383" s="95" t="s">
        <v>2481</v>
      </c>
      <c r="Q2383" s="95" t="s">
        <v>31</v>
      </c>
      <c r="R2383" s="95" t="s">
        <v>3667</v>
      </c>
      <c r="S2383" s="93">
        <v>38352</v>
      </c>
      <c r="T2383" s="93">
        <v>38352</v>
      </c>
      <c r="U2383" s="95" t="s">
        <v>3141</v>
      </c>
      <c r="V2383" s="95" t="s">
        <v>31</v>
      </c>
    </row>
    <row r="2384" spans="1:22" ht="15.75" x14ac:dyDescent="0.3">
      <c r="A2384" s="95" t="s">
        <v>370</v>
      </c>
      <c r="B2384" s="95" t="s">
        <v>2032</v>
      </c>
      <c r="C2384" s="95" t="s">
        <v>1904</v>
      </c>
      <c r="D2384" s="95" t="s">
        <v>1905</v>
      </c>
      <c r="E2384" s="95" t="s">
        <v>2038</v>
      </c>
      <c r="F2384" s="95" t="s">
        <v>2082</v>
      </c>
      <c r="G2384" s="95" t="s">
        <v>31</v>
      </c>
      <c r="H2384" s="95" t="s">
        <v>31</v>
      </c>
      <c r="I2384" s="95" t="s">
        <v>31</v>
      </c>
      <c r="J2384" s="95" t="s">
        <v>1884</v>
      </c>
      <c r="K2384" s="95" t="s">
        <v>1885</v>
      </c>
      <c r="L2384" s="96">
        <v>53.804000000000002</v>
      </c>
      <c r="M2384" s="95" t="s">
        <v>1886</v>
      </c>
      <c r="N2384" s="95" t="s">
        <v>31</v>
      </c>
      <c r="O2384" s="95" t="s">
        <v>31</v>
      </c>
      <c r="P2384" s="95" t="s">
        <v>2481</v>
      </c>
      <c r="Q2384" s="95" t="s">
        <v>31</v>
      </c>
      <c r="R2384" s="95" t="s">
        <v>3667</v>
      </c>
      <c r="S2384" s="93">
        <v>38503</v>
      </c>
      <c r="T2384" s="93">
        <v>38352</v>
      </c>
      <c r="U2384" s="95" t="s">
        <v>3141</v>
      </c>
      <c r="V2384" s="95" t="s">
        <v>31</v>
      </c>
    </row>
    <row r="2385" spans="1:22" ht="15.75" x14ac:dyDescent="0.3">
      <c r="A2385" s="95" t="s">
        <v>370</v>
      </c>
      <c r="B2385" s="95" t="s">
        <v>2032</v>
      </c>
      <c r="C2385" s="95" t="s">
        <v>1904</v>
      </c>
      <c r="D2385" s="95" t="s">
        <v>1905</v>
      </c>
      <c r="E2385" s="95" t="s">
        <v>2038</v>
      </c>
      <c r="F2385" s="95" t="s">
        <v>2082</v>
      </c>
      <c r="G2385" s="95" t="s">
        <v>31</v>
      </c>
      <c r="H2385" s="95" t="s">
        <v>31</v>
      </c>
      <c r="I2385" s="95" t="s">
        <v>31</v>
      </c>
      <c r="J2385" s="95" t="s">
        <v>1884</v>
      </c>
      <c r="K2385" s="95" t="s">
        <v>1885</v>
      </c>
      <c r="L2385" s="96">
        <v>3.1960000000000002</v>
      </c>
      <c r="M2385" s="95" t="s">
        <v>1886</v>
      </c>
      <c r="N2385" s="95" t="s">
        <v>31</v>
      </c>
      <c r="O2385" s="95" t="s">
        <v>31</v>
      </c>
      <c r="P2385" s="95" t="s">
        <v>2481</v>
      </c>
      <c r="Q2385" s="95" t="s">
        <v>31</v>
      </c>
      <c r="R2385" s="95" t="s">
        <v>3667</v>
      </c>
      <c r="S2385" s="93">
        <v>38533</v>
      </c>
      <c r="T2385" s="93">
        <v>38533</v>
      </c>
      <c r="U2385" s="95" t="s">
        <v>3141</v>
      </c>
      <c r="V2385" s="95" t="s">
        <v>31</v>
      </c>
    </row>
    <row r="2386" spans="1:22" ht="15.75" x14ac:dyDescent="0.3">
      <c r="A2386" s="95" t="s">
        <v>370</v>
      </c>
      <c r="B2386" s="95" t="s">
        <v>2032</v>
      </c>
      <c r="C2386" s="95" t="s">
        <v>1904</v>
      </c>
      <c r="D2386" s="95" t="s">
        <v>1905</v>
      </c>
      <c r="E2386" s="95" t="s">
        <v>2038</v>
      </c>
      <c r="F2386" s="95" t="s">
        <v>2082</v>
      </c>
      <c r="G2386" s="95" t="s">
        <v>31</v>
      </c>
      <c r="H2386" s="95" t="s">
        <v>31</v>
      </c>
      <c r="I2386" s="95" t="s">
        <v>31</v>
      </c>
      <c r="J2386" s="95" t="s">
        <v>1884</v>
      </c>
      <c r="K2386" s="95" t="s">
        <v>1885</v>
      </c>
      <c r="L2386" s="96">
        <v>5.0599999999999996</v>
      </c>
      <c r="M2386" s="95" t="s">
        <v>1886</v>
      </c>
      <c r="N2386" s="95" t="s">
        <v>31</v>
      </c>
      <c r="O2386" s="95" t="s">
        <v>31</v>
      </c>
      <c r="P2386" s="95" t="s">
        <v>2481</v>
      </c>
      <c r="Q2386" s="95" t="s">
        <v>31</v>
      </c>
      <c r="R2386" s="95" t="s">
        <v>3667</v>
      </c>
      <c r="S2386" s="93">
        <v>38656</v>
      </c>
      <c r="T2386" s="93">
        <v>38533</v>
      </c>
      <c r="U2386" s="95" t="s">
        <v>3141</v>
      </c>
      <c r="V2386" s="95" t="s">
        <v>31</v>
      </c>
    </row>
    <row r="2387" spans="1:22" ht="15.75" x14ac:dyDescent="0.3">
      <c r="A2387" s="95" t="s">
        <v>370</v>
      </c>
      <c r="B2387" s="95" t="s">
        <v>2032</v>
      </c>
      <c r="C2387" s="95" t="s">
        <v>1904</v>
      </c>
      <c r="D2387" s="95" t="s">
        <v>1905</v>
      </c>
      <c r="E2387" s="95" t="s">
        <v>2038</v>
      </c>
      <c r="F2387" s="95" t="s">
        <v>2082</v>
      </c>
      <c r="G2387" s="95" t="s">
        <v>31</v>
      </c>
      <c r="H2387" s="95" t="s">
        <v>31</v>
      </c>
      <c r="I2387" s="95" t="s">
        <v>31</v>
      </c>
      <c r="J2387" s="95" t="s">
        <v>1884</v>
      </c>
      <c r="K2387" s="95" t="s">
        <v>1885</v>
      </c>
      <c r="L2387" s="96">
        <v>33312.19</v>
      </c>
      <c r="M2387" s="95" t="s">
        <v>1886</v>
      </c>
      <c r="N2387" s="95" t="s">
        <v>31</v>
      </c>
      <c r="O2387" s="95" t="s">
        <v>31</v>
      </c>
      <c r="P2387" s="95" t="s">
        <v>2481</v>
      </c>
      <c r="Q2387" s="95" t="s">
        <v>31</v>
      </c>
      <c r="R2387" s="95" t="s">
        <v>3668</v>
      </c>
      <c r="S2387" s="93">
        <v>38260</v>
      </c>
      <c r="T2387" s="93">
        <v>38260</v>
      </c>
      <c r="U2387" s="95" t="s">
        <v>3130</v>
      </c>
      <c r="V2387" s="95" t="s">
        <v>31</v>
      </c>
    </row>
    <row r="2388" spans="1:22" ht="15.75" x14ac:dyDescent="0.3">
      <c r="A2388" s="95" t="s">
        <v>370</v>
      </c>
      <c r="B2388" s="95" t="s">
        <v>2032</v>
      </c>
      <c r="C2388" s="95" t="s">
        <v>1904</v>
      </c>
      <c r="D2388" s="95" t="s">
        <v>1905</v>
      </c>
      <c r="E2388" s="95" t="s">
        <v>2038</v>
      </c>
      <c r="F2388" s="95" t="s">
        <v>2082</v>
      </c>
      <c r="G2388" s="95" t="s">
        <v>31</v>
      </c>
      <c r="H2388" s="95" t="s">
        <v>31</v>
      </c>
      <c r="I2388" s="95" t="s">
        <v>31</v>
      </c>
      <c r="J2388" s="95" t="s">
        <v>1884</v>
      </c>
      <c r="K2388" s="95" t="s">
        <v>1885</v>
      </c>
      <c r="L2388" s="96">
        <v>369.61</v>
      </c>
      <c r="M2388" s="95" t="s">
        <v>1886</v>
      </c>
      <c r="N2388" s="95" t="s">
        <v>31</v>
      </c>
      <c r="O2388" s="95" t="s">
        <v>31</v>
      </c>
      <c r="P2388" s="95" t="s">
        <v>2481</v>
      </c>
      <c r="Q2388" s="95" t="s">
        <v>31</v>
      </c>
      <c r="R2388" s="95" t="s">
        <v>3668</v>
      </c>
      <c r="S2388" s="93">
        <v>38291</v>
      </c>
      <c r="T2388" s="93">
        <v>38291</v>
      </c>
      <c r="U2388" s="95" t="s">
        <v>3130</v>
      </c>
      <c r="V2388" s="95" t="s">
        <v>31</v>
      </c>
    </row>
    <row r="2389" spans="1:22" ht="15.75" x14ac:dyDescent="0.3">
      <c r="A2389" s="95" t="s">
        <v>370</v>
      </c>
      <c r="B2389" s="95" t="s">
        <v>2032</v>
      </c>
      <c r="C2389" s="95" t="s">
        <v>1904</v>
      </c>
      <c r="D2389" s="95" t="s">
        <v>1905</v>
      </c>
      <c r="E2389" s="95" t="s">
        <v>2038</v>
      </c>
      <c r="F2389" s="95" t="s">
        <v>2082</v>
      </c>
      <c r="G2389" s="95" t="s">
        <v>31</v>
      </c>
      <c r="H2389" s="95" t="s">
        <v>31</v>
      </c>
      <c r="I2389" s="95" t="s">
        <v>31</v>
      </c>
      <c r="J2389" s="95" t="s">
        <v>1884</v>
      </c>
      <c r="K2389" s="95" t="s">
        <v>1885</v>
      </c>
      <c r="L2389" s="96">
        <v>0.9</v>
      </c>
      <c r="M2389" s="95" t="s">
        <v>1886</v>
      </c>
      <c r="N2389" s="95" t="s">
        <v>31</v>
      </c>
      <c r="O2389" s="95" t="s">
        <v>31</v>
      </c>
      <c r="P2389" s="95" t="s">
        <v>2481</v>
      </c>
      <c r="Q2389" s="95" t="s">
        <v>31</v>
      </c>
      <c r="R2389" s="95" t="s">
        <v>3668</v>
      </c>
      <c r="S2389" s="93">
        <v>38321</v>
      </c>
      <c r="T2389" s="93">
        <v>38321</v>
      </c>
      <c r="U2389" s="95" t="s">
        <v>3130</v>
      </c>
      <c r="V2389" s="95" t="s">
        <v>31</v>
      </c>
    </row>
    <row r="2390" spans="1:22" ht="15.75" x14ac:dyDescent="0.3">
      <c r="A2390" s="95" t="s">
        <v>370</v>
      </c>
      <c r="B2390" s="95" t="s">
        <v>2032</v>
      </c>
      <c r="C2390" s="95" t="s">
        <v>1904</v>
      </c>
      <c r="D2390" s="95" t="s">
        <v>1905</v>
      </c>
      <c r="E2390" s="95" t="s">
        <v>2038</v>
      </c>
      <c r="F2390" s="95" t="s">
        <v>2082</v>
      </c>
      <c r="G2390" s="95" t="s">
        <v>31</v>
      </c>
      <c r="H2390" s="95" t="s">
        <v>31</v>
      </c>
      <c r="I2390" s="95" t="s">
        <v>31</v>
      </c>
      <c r="J2390" s="95" t="s">
        <v>1884</v>
      </c>
      <c r="K2390" s="95" t="s">
        <v>1885</v>
      </c>
      <c r="L2390" s="96">
        <v>-2.0699999999999998</v>
      </c>
      <c r="M2390" s="95" t="s">
        <v>1886</v>
      </c>
      <c r="N2390" s="95" t="s">
        <v>31</v>
      </c>
      <c r="O2390" s="95" t="s">
        <v>31</v>
      </c>
      <c r="P2390" s="95" t="s">
        <v>2481</v>
      </c>
      <c r="Q2390" s="95" t="s">
        <v>31</v>
      </c>
      <c r="R2390" s="95" t="s">
        <v>3668</v>
      </c>
      <c r="S2390" s="93">
        <v>38352</v>
      </c>
      <c r="T2390" s="93">
        <v>38352</v>
      </c>
      <c r="U2390" s="95" t="s">
        <v>3130</v>
      </c>
      <c r="V2390" s="95" t="s">
        <v>31</v>
      </c>
    </row>
    <row r="2391" spans="1:22" ht="15.75" x14ac:dyDescent="0.3">
      <c r="A2391" s="95" t="s">
        <v>370</v>
      </c>
      <c r="B2391" s="95" t="s">
        <v>2032</v>
      </c>
      <c r="C2391" s="95" t="s">
        <v>1904</v>
      </c>
      <c r="D2391" s="95" t="s">
        <v>1905</v>
      </c>
      <c r="E2391" s="95" t="s">
        <v>2038</v>
      </c>
      <c r="F2391" s="95" t="s">
        <v>2082</v>
      </c>
      <c r="G2391" s="95" t="s">
        <v>31</v>
      </c>
      <c r="H2391" s="95" t="s">
        <v>31</v>
      </c>
      <c r="I2391" s="95" t="s">
        <v>31</v>
      </c>
      <c r="J2391" s="95" t="s">
        <v>1884</v>
      </c>
      <c r="K2391" s="95" t="s">
        <v>1885</v>
      </c>
      <c r="L2391" s="96">
        <v>-22.78</v>
      </c>
      <c r="M2391" s="95" t="s">
        <v>1886</v>
      </c>
      <c r="N2391" s="95" t="s">
        <v>31</v>
      </c>
      <c r="O2391" s="95" t="s">
        <v>31</v>
      </c>
      <c r="P2391" s="95" t="s">
        <v>2481</v>
      </c>
      <c r="Q2391" s="95" t="s">
        <v>31</v>
      </c>
      <c r="R2391" s="95" t="s">
        <v>3668</v>
      </c>
      <c r="S2391" s="93">
        <v>38442</v>
      </c>
      <c r="T2391" s="93">
        <v>38442</v>
      </c>
      <c r="U2391" s="95" t="s">
        <v>3130</v>
      </c>
      <c r="V2391" s="95" t="s">
        <v>31</v>
      </c>
    </row>
    <row r="2392" spans="1:22" ht="15.75" x14ac:dyDescent="0.3">
      <c r="A2392" s="95" t="s">
        <v>370</v>
      </c>
      <c r="B2392" s="95" t="s">
        <v>2032</v>
      </c>
      <c r="C2392" s="95" t="s">
        <v>1904</v>
      </c>
      <c r="D2392" s="95" t="s">
        <v>1905</v>
      </c>
      <c r="E2392" s="95" t="s">
        <v>2038</v>
      </c>
      <c r="F2392" s="95" t="s">
        <v>2082</v>
      </c>
      <c r="G2392" s="95" t="s">
        <v>31</v>
      </c>
      <c r="H2392" s="95" t="s">
        <v>31</v>
      </c>
      <c r="I2392" s="95" t="s">
        <v>31</v>
      </c>
      <c r="J2392" s="95" t="s">
        <v>1884</v>
      </c>
      <c r="K2392" s="95" t="s">
        <v>1885</v>
      </c>
      <c r="L2392" s="96">
        <v>-0.48799999999999999</v>
      </c>
      <c r="M2392" s="95" t="s">
        <v>1886</v>
      </c>
      <c r="N2392" s="95" t="s">
        <v>31</v>
      </c>
      <c r="O2392" s="95" t="s">
        <v>31</v>
      </c>
      <c r="P2392" s="95" t="s">
        <v>2481</v>
      </c>
      <c r="Q2392" s="95" t="s">
        <v>31</v>
      </c>
      <c r="R2392" s="95" t="s">
        <v>3668</v>
      </c>
      <c r="S2392" s="93">
        <v>38533</v>
      </c>
      <c r="T2392" s="93">
        <v>38533</v>
      </c>
      <c r="U2392" s="95" t="s">
        <v>3130</v>
      </c>
      <c r="V2392" s="95" t="s">
        <v>31</v>
      </c>
    </row>
    <row r="2393" spans="1:22" ht="15.75" x14ac:dyDescent="0.3">
      <c r="A2393" s="95" t="s">
        <v>370</v>
      </c>
      <c r="B2393" s="95" t="s">
        <v>2032</v>
      </c>
      <c r="C2393" s="95" t="s">
        <v>1904</v>
      </c>
      <c r="D2393" s="95" t="s">
        <v>1905</v>
      </c>
      <c r="E2393" s="95" t="s">
        <v>2038</v>
      </c>
      <c r="F2393" s="95" t="s">
        <v>2499</v>
      </c>
      <c r="G2393" s="95" t="s">
        <v>31</v>
      </c>
      <c r="H2393" s="95" t="s">
        <v>31</v>
      </c>
      <c r="I2393" s="95" t="s">
        <v>31</v>
      </c>
      <c r="J2393" s="95" t="s">
        <v>1884</v>
      </c>
      <c r="K2393" s="95" t="s">
        <v>1885</v>
      </c>
      <c r="L2393" s="96">
        <v>67929</v>
      </c>
      <c r="M2393" s="95" t="s">
        <v>1886</v>
      </c>
      <c r="N2393" s="95" t="s">
        <v>31</v>
      </c>
      <c r="O2393" s="95" t="s">
        <v>31</v>
      </c>
      <c r="P2393" s="95" t="s">
        <v>2500</v>
      </c>
      <c r="Q2393" s="95" t="s">
        <v>2500</v>
      </c>
      <c r="R2393" s="95" t="s">
        <v>3669</v>
      </c>
      <c r="S2393" s="93">
        <v>34789</v>
      </c>
      <c r="T2393" s="93">
        <v>34789</v>
      </c>
      <c r="U2393" s="95" t="s">
        <v>31</v>
      </c>
      <c r="V2393" s="95" t="s">
        <v>3085</v>
      </c>
    </row>
    <row r="2394" spans="1:22" ht="15.75" x14ac:dyDescent="0.3">
      <c r="A2394" s="95" t="s">
        <v>370</v>
      </c>
      <c r="B2394" s="95" t="s">
        <v>2032</v>
      </c>
      <c r="C2394" s="95" t="s">
        <v>1904</v>
      </c>
      <c r="D2394" s="95" t="s">
        <v>1905</v>
      </c>
      <c r="E2394" s="95" t="s">
        <v>2038</v>
      </c>
      <c r="F2394" s="95" t="s">
        <v>2499</v>
      </c>
      <c r="G2394" s="95" t="s">
        <v>31</v>
      </c>
      <c r="H2394" s="95" t="s">
        <v>31</v>
      </c>
      <c r="I2394" s="95" t="s">
        <v>31</v>
      </c>
      <c r="J2394" s="95" t="s">
        <v>1884</v>
      </c>
      <c r="K2394" s="95" t="s">
        <v>1885</v>
      </c>
      <c r="L2394" s="96">
        <v>67998</v>
      </c>
      <c r="M2394" s="95" t="s">
        <v>1886</v>
      </c>
      <c r="N2394" s="95" t="s">
        <v>31</v>
      </c>
      <c r="O2394" s="95" t="s">
        <v>31</v>
      </c>
      <c r="P2394" s="95" t="s">
        <v>2500</v>
      </c>
      <c r="Q2394" s="95" t="s">
        <v>2500</v>
      </c>
      <c r="R2394" s="95" t="s">
        <v>3670</v>
      </c>
      <c r="S2394" s="93">
        <v>34789</v>
      </c>
      <c r="T2394" s="93">
        <v>34789</v>
      </c>
      <c r="U2394" s="95" t="s">
        <v>31</v>
      </c>
      <c r="V2394" s="95" t="s">
        <v>3085</v>
      </c>
    </row>
    <row r="2395" spans="1:22" ht="15.75" x14ac:dyDescent="0.3">
      <c r="A2395" s="95" t="s">
        <v>370</v>
      </c>
      <c r="B2395" s="95" t="s">
        <v>2032</v>
      </c>
      <c r="C2395" s="95" t="s">
        <v>1904</v>
      </c>
      <c r="D2395" s="95" t="s">
        <v>1905</v>
      </c>
      <c r="E2395" s="95" t="s">
        <v>2038</v>
      </c>
      <c r="F2395" s="95" t="s">
        <v>2499</v>
      </c>
      <c r="G2395" s="95" t="s">
        <v>31</v>
      </c>
      <c r="H2395" s="95" t="s">
        <v>31</v>
      </c>
      <c r="I2395" s="95" t="s">
        <v>31</v>
      </c>
      <c r="J2395" s="95" t="s">
        <v>1884</v>
      </c>
      <c r="K2395" s="95" t="s">
        <v>1885</v>
      </c>
      <c r="L2395" s="96">
        <v>67998</v>
      </c>
      <c r="M2395" s="95" t="s">
        <v>1886</v>
      </c>
      <c r="N2395" s="95" t="s">
        <v>31</v>
      </c>
      <c r="O2395" s="95" t="s">
        <v>31</v>
      </c>
      <c r="P2395" s="95" t="s">
        <v>2500</v>
      </c>
      <c r="Q2395" s="95" t="s">
        <v>2500</v>
      </c>
      <c r="R2395" s="95" t="s">
        <v>3671</v>
      </c>
      <c r="S2395" s="93">
        <v>34789</v>
      </c>
      <c r="T2395" s="93">
        <v>34789</v>
      </c>
      <c r="U2395" s="95" t="s">
        <v>31</v>
      </c>
      <c r="V2395" s="95" t="s">
        <v>3085</v>
      </c>
    </row>
    <row r="2396" spans="1:22" ht="15.75" x14ac:dyDescent="0.3">
      <c r="A2396" s="95" t="s">
        <v>370</v>
      </c>
      <c r="B2396" s="95" t="s">
        <v>2032</v>
      </c>
      <c r="C2396" s="95" t="s">
        <v>1904</v>
      </c>
      <c r="D2396" s="95" t="s">
        <v>1905</v>
      </c>
      <c r="E2396" s="95" t="s">
        <v>2038</v>
      </c>
      <c r="F2396" s="95" t="s">
        <v>2499</v>
      </c>
      <c r="G2396" s="95" t="s">
        <v>31</v>
      </c>
      <c r="H2396" s="95" t="s">
        <v>31</v>
      </c>
      <c r="I2396" s="95" t="s">
        <v>31</v>
      </c>
      <c r="J2396" s="95" t="s">
        <v>1884</v>
      </c>
      <c r="K2396" s="95" t="s">
        <v>1885</v>
      </c>
      <c r="L2396" s="96">
        <v>114275.81</v>
      </c>
      <c r="M2396" s="95" t="s">
        <v>1886</v>
      </c>
      <c r="N2396" s="95" t="s">
        <v>31</v>
      </c>
      <c r="O2396" s="95" t="s">
        <v>31</v>
      </c>
      <c r="P2396" s="95" t="s">
        <v>3672</v>
      </c>
      <c r="Q2396" s="95" t="s">
        <v>31</v>
      </c>
      <c r="R2396" s="95" t="s">
        <v>3673</v>
      </c>
      <c r="S2396" s="93">
        <v>42004</v>
      </c>
      <c r="T2396" s="93">
        <v>42004</v>
      </c>
      <c r="U2396" s="95" t="s">
        <v>3674</v>
      </c>
      <c r="V2396" s="95" t="s">
        <v>31</v>
      </c>
    </row>
    <row r="2397" spans="1:22" ht="15.75" x14ac:dyDescent="0.3">
      <c r="A2397" s="95" t="s">
        <v>370</v>
      </c>
      <c r="B2397" s="95" t="s">
        <v>2032</v>
      </c>
      <c r="C2397" s="95" t="s">
        <v>1904</v>
      </c>
      <c r="D2397" s="95" t="s">
        <v>1905</v>
      </c>
      <c r="E2397" s="95" t="s">
        <v>2038</v>
      </c>
      <c r="F2397" s="95" t="s">
        <v>2499</v>
      </c>
      <c r="G2397" s="95" t="s">
        <v>31</v>
      </c>
      <c r="H2397" s="95" t="s">
        <v>31</v>
      </c>
      <c r="I2397" s="95" t="s">
        <v>31</v>
      </c>
      <c r="J2397" s="95" t="s">
        <v>1884</v>
      </c>
      <c r="K2397" s="95" t="s">
        <v>1885</v>
      </c>
      <c r="L2397" s="96">
        <v>313.26</v>
      </c>
      <c r="M2397" s="95" t="s">
        <v>1886</v>
      </c>
      <c r="N2397" s="95" t="s">
        <v>31</v>
      </c>
      <c r="O2397" s="95" t="s">
        <v>31</v>
      </c>
      <c r="P2397" s="95" t="s">
        <v>3672</v>
      </c>
      <c r="Q2397" s="95" t="s">
        <v>31</v>
      </c>
      <c r="R2397" s="95" t="s">
        <v>3673</v>
      </c>
      <c r="S2397" s="93">
        <v>42308</v>
      </c>
      <c r="T2397" s="93">
        <v>42308</v>
      </c>
      <c r="U2397" s="95" t="s">
        <v>3674</v>
      </c>
      <c r="V2397" s="95" t="s">
        <v>31</v>
      </c>
    </row>
    <row r="2398" spans="1:22" ht="15.75" x14ac:dyDescent="0.3">
      <c r="A2398" s="95" t="s">
        <v>370</v>
      </c>
      <c r="B2398" s="95" t="s">
        <v>2032</v>
      </c>
      <c r="C2398" s="95" t="s">
        <v>1904</v>
      </c>
      <c r="D2398" s="95" t="s">
        <v>1905</v>
      </c>
      <c r="E2398" s="95" t="s">
        <v>2038</v>
      </c>
      <c r="F2398" s="95" t="s">
        <v>2499</v>
      </c>
      <c r="G2398" s="95" t="s">
        <v>31</v>
      </c>
      <c r="H2398" s="95" t="s">
        <v>31</v>
      </c>
      <c r="I2398" s="95" t="s">
        <v>31</v>
      </c>
      <c r="J2398" s="95" t="s">
        <v>1884</v>
      </c>
      <c r="K2398" s="95" t="s">
        <v>1885</v>
      </c>
      <c r="L2398" s="96">
        <v>68747.570000000007</v>
      </c>
      <c r="M2398" s="95" t="s">
        <v>1886</v>
      </c>
      <c r="N2398" s="95" t="s">
        <v>31</v>
      </c>
      <c r="O2398" s="95" t="s">
        <v>31</v>
      </c>
      <c r="P2398" s="95" t="s">
        <v>2481</v>
      </c>
      <c r="Q2398" s="95" t="s">
        <v>31</v>
      </c>
      <c r="R2398" s="95" t="s">
        <v>3675</v>
      </c>
      <c r="S2398" s="93">
        <v>38291</v>
      </c>
      <c r="T2398" s="93">
        <v>38291</v>
      </c>
      <c r="U2398" s="95" t="s">
        <v>3676</v>
      </c>
      <c r="V2398" s="95" t="s">
        <v>31</v>
      </c>
    </row>
    <row r="2399" spans="1:22" ht="15.75" x14ac:dyDescent="0.3">
      <c r="A2399" s="95" t="s">
        <v>370</v>
      </c>
      <c r="B2399" s="95" t="s">
        <v>2032</v>
      </c>
      <c r="C2399" s="95" t="s">
        <v>1904</v>
      </c>
      <c r="D2399" s="95" t="s">
        <v>1905</v>
      </c>
      <c r="E2399" s="95" t="s">
        <v>2038</v>
      </c>
      <c r="F2399" s="95" t="s">
        <v>2499</v>
      </c>
      <c r="G2399" s="95" t="s">
        <v>31</v>
      </c>
      <c r="H2399" s="95" t="s">
        <v>31</v>
      </c>
      <c r="I2399" s="95" t="s">
        <v>31</v>
      </c>
      <c r="J2399" s="95" t="s">
        <v>1884</v>
      </c>
      <c r="K2399" s="95" t="s">
        <v>1885</v>
      </c>
      <c r="L2399" s="96">
        <v>102.49</v>
      </c>
      <c r="M2399" s="95" t="s">
        <v>1886</v>
      </c>
      <c r="N2399" s="95" t="s">
        <v>31</v>
      </c>
      <c r="O2399" s="95" t="s">
        <v>31</v>
      </c>
      <c r="P2399" s="95" t="s">
        <v>2481</v>
      </c>
      <c r="Q2399" s="95" t="s">
        <v>31</v>
      </c>
      <c r="R2399" s="95" t="s">
        <v>3675</v>
      </c>
      <c r="S2399" s="93">
        <v>38321</v>
      </c>
      <c r="T2399" s="93">
        <v>38321</v>
      </c>
      <c r="U2399" s="95" t="s">
        <v>3676</v>
      </c>
      <c r="V2399" s="95" t="s">
        <v>31</v>
      </c>
    </row>
    <row r="2400" spans="1:22" ht="15.75" x14ac:dyDescent="0.3">
      <c r="A2400" s="95" t="s">
        <v>370</v>
      </c>
      <c r="B2400" s="95" t="s">
        <v>2032</v>
      </c>
      <c r="C2400" s="95" t="s">
        <v>1904</v>
      </c>
      <c r="D2400" s="95" t="s">
        <v>1905</v>
      </c>
      <c r="E2400" s="95" t="s">
        <v>2038</v>
      </c>
      <c r="F2400" s="95" t="s">
        <v>2499</v>
      </c>
      <c r="G2400" s="95" t="s">
        <v>31</v>
      </c>
      <c r="H2400" s="95" t="s">
        <v>31</v>
      </c>
      <c r="I2400" s="95" t="s">
        <v>31</v>
      </c>
      <c r="J2400" s="95" t="s">
        <v>1884</v>
      </c>
      <c r="K2400" s="95" t="s">
        <v>1885</v>
      </c>
      <c r="L2400" s="96">
        <v>-2.2599999999999998</v>
      </c>
      <c r="M2400" s="95" t="s">
        <v>1886</v>
      </c>
      <c r="N2400" s="95" t="s">
        <v>31</v>
      </c>
      <c r="O2400" s="95" t="s">
        <v>31</v>
      </c>
      <c r="P2400" s="95" t="s">
        <v>2481</v>
      </c>
      <c r="Q2400" s="95" t="s">
        <v>31</v>
      </c>
      <c r="R2400" s="95" t="s">
        <v>3675</v>
      </c>
      <c r="S2400" s="93">
        <v>38352</v>
      </c>
      <c r="T2400" s="93">
        <v>38352</v>
      </c>
      <c r="U2400" s="95" t="s">
        <v>3676</v>
      </c>
      <c r="V2400" s="95" t="s">
        <v>31</v>
      </c>
    </row>
    <row r="2401" spans="1:22" ht="15.75" x14ac:dyDescent="0.3">
      <c r="A2401" s="95" t="s">
        <v>370</v>
      </c>
      <c r="B2401" s="95" t="s">
        <v>2032</v>
      </c>
      <c r="C2401" s="95" t="s">
        <v>1904</v>
      </c>
      <c r="D2401" s="95" t="s">
        <v>1905</v>
      </c>
      <c r="E2401" s="95" t="s">
        <v>2038</v>
      </c>
      <c r="F2401" s="95" t="s">
        <v>2499</v>
      </c>
      <c r="G2401" s="95" t="s">
        <v>31</v>
      </c>
      <c r="H2401" s="95" t="s">
        <v>31</v>
      </c>
      <c r="I2401" s="95" t="s">
        <v>31</v>
      </c>
      <c r="J2401" s="95" t="s">
        <v>1884</v>
      </c>
      <c r="K2401" s="95" t="s">
        <v>1885</v>
      </c>
      <c r="L2401" s="96">
        <v>169.93700000000001</v>
      </c>
      <c r="M2401" s="95" t="s">
        <v>1886</v>
      </c>
      <c r="N2401" s="95" t="s">
        <v>31</v>
      </c>
      <c r="O2401" s="95" t="s">
        <v>31</v>
      </c>
      <c r="P2401" s="95" t="s">
        <v>2481</v>
      </c>
      <c r="Q2401" s="95" t="s">
        <v>31</v>
      </c>
      <c r="R2401" s="95" t="s">
        <v>3675</v>
      </c>
      <c r="S2401" s="93">
        <v>38533</v>
      </c>
      <c r="T2401" s="93">
        <v>38533</v>
      </c>
      <c r="U2401" s="95" t="s">
        <v>3676</v>
      </c>
      <c r="V2401" s="95" t="s">
        <v>31</v>
      </c>
    </row>
    <row r="2402" spans="1:22" ht="15.75" x14ac:dyDescent="0.3">
      <c r="A2402" s="95" t="s">
        <v>370</v>
      </c>
      <c r="B2402" s="95" t="s">
        <v>2032</v>
      </c>
      <c r="C2402" s="95" t="s">
        <v>1904</v>
      </c>
      <c r="D2402" s="95" t="s">
        <v>1905</v>
      </c>
      <c r="E2402" s="95" t="s">
        <v>2038</v>
      </c>
      <c r="F2402" s="95" t="s">
        <v>3677</v>
      </c>
      <c r="G2402" s="95" t="s">
        <v>31</v>
      </c>
      <c r="H2402" s="95" t="s">
        <v>31</v>
      </c>
      <c r="I2402" s="95" t="s">
        <v>31</v>
      </c>
      <c r="J2402" s="95" t="s">
        <v>1884</v>
      </c>
      <c r="K2402" s="95" t="s">
        <v>1885</v>
      </c>
      <c r="L2402" s="96">
        <v>142182.01</v>
      </c>
      <c r="M2402" s="95" t="s">
        <v>1886</v>
      </c>
      <c r="N2402" s="95" t="s">
        <v>31</v>
      </c>
      <c r="O2402" s="95" t="s">
        <v>31</v>
      </c>
      <c r="P2402" s="95" t="s">
        <v>2481</v>
      </c>
      <c r="Q2402" s="95" t="s">
        <v>31</v>
      </c>
      <c r="R2402" s="95" t="s">
        <v>3678</v>
      </c>
      <c r="S2402" s="93">
        <v>38260</v>
      </c>
      <c r="T2402" s="93">
        <v>38260</v>
      </c>
      <c r="U2402" s="95" t="s">
        <v>3570</v>
      </c>
      <c r="V2402" s="95" t="s">
        <v>31</v>
      </c>
    </row>
    <row r="2403" spans="1:22" ht="15.75" x14ac:dyDescent="0.3">
      <c r="A2403" s="95" t="s">
        <v>370</v>
      </c>
      <c r="B2403" s="95" t="s">
        <v>2032</v>
      </c>
      <c r="C2403" s="95" t="s">
        <v>1904</v>
      </c>
      <c r="D2403" s="95" t="s">
        <v>1905</v>
      </c>
      <c r="E2403" s="95" t="s">
        <v>2038</v>
      </c>
      <c r="F2403" s="95" t="s">
        <v>3677</v>
      </c>
      <c r="G2403" s="95" t="s">
        <v>31</v>
      </c>
      <c r="H2403" s="95" t="s">
        <v>31</v>
      </c>
      <c r="I2403" s="95" t="s">
        <v>31</v>
      </c>
      <c r="J2403" s="95" t="s">
        <v>1884</v>
      </c>
      <c r="K2403" s="95" t="s">
        <v>1885</v>
      </c>
      <c r="L2403" s="96">
        <v>2596.0500000000002</v>
      </c>
      <c r="M2403" s="95" t="s">
        <v>1886</v>
      </c>
      <c r="N2403" s="95" t="s">
        <v>31</v>
      </c>
      <c r="O2403" s="95" t="s">
        <v>31</v>
      </c>
      <c r="P2403" s="95" t="s">
        <v>2481</v>
      </c>
      <c r="Q2403" s="95" t="s">
        <v>31</v>
      </c>
      <c r="R2403" s="95" t="s">
        <v>3678</v>
      </c>
      <c r="S2403" s="93">
        <v>38291</v>
      </c>
      <c r="T2403" s="93">
        <v>38291</v>
      </c>
      <c r="U2403" s="95" t="s">
        <v>3570</v>
      </c>
      <c r="V2403" s="95" t="s">
        <v>31</v>
      </c>
    </row>
    <row r="2404" spans="1:22" ht="15.75" x14ac:dyDescent="0.3">
      <c r="A2404" s="95" t="s">
        <v>370</v>
      </c>
      <c r="B2404" s="95" t="s">
        <v>2032</v>
      </c>
      <c r="C2404" s="95" t="s">
        <v>1904</v>
      </c>
      <c r="D2404" s="95" t="s">
        <v>1905</v>
      </c>
      <c r="E2404" s="95" t="s">
        <v>2038</v>
      </c>
      <c r="F2404" s="95" t="s">
        <v>3677</v>
      </c>
      <c r="G2404" s="95" t="s">
        <v>31</v>
      </c>
      <c r="H2404" s="95" t="s">
        <v>31</v>
      </c>
      <c r="I2404" s="95" t="s">
        <v>31</v>
      </c>
      <c r="J2404" s="95" t="s">
        <v>1884</v>
      </c>
      <c r="K2404" s="95" t="s">
        <v>1885</v>
      </c>
      <c r="L2404" s="96">
        <v>-5.16</v>
      </c>
      <c r="M2404" s="95" t="s">
        <v>1886</v>
      </c>
      <c r="N2404" s="95" t="s">
        <v>31</v>
      </c>
      <c r="O2404" s="95" t="s">
        <v>31</v>
      </c>
      <c r="P2404" s="95" t="s">
        <v>2481</v>
      </c>
      <c r="Q2404" s="95" t="s">
        <v>31</v>
      </c>
      <c r="R2404" s="95" t="s">
        <v>3678</v>
      </c>
      <c r="S2404" s="93">
        <v>38352</v>
      </c>
      <c r="T2404" s="93">
        <v>38352</v>
      </c>
      <c r="U2404" s="95" t="s">
        <v>3570</v>
      </c>
      <c r="V2404" s="95" t="s">
        <v>31</v>
      </c>
    </row>
    <row r="2405" spans="1:22" ht="15.75" x14ac:dyDescent="0.3">
      <c r="A2405" s="95" t="s">
        <v>370</v>
      </c>
      <c r="B2405" s="95" t="s">
        <v>2032</v>
      </c>
      <c r="C2405" s="95" t="s">
        <v>1904</v>
      </c>
      <c r="D2405" s="95" t="s">
        <v>1905</v>
      </c>
      <c r="E2405" s="95" t="s">
        <v>2038</v>
      </c>
      <c r="F2405" s="95" t="s">
        <v>3004</v>
      </c>
      <c r="G2405" s="95" t="s">
        <v>31</v>
      </c>
      <c r="H2405" s="95" t="s">
        <v>31</v>
      </c>
      <c r="I2405" s="95" t="s">
        <v>31</v>
      </c>
      <c r="J2405" s="95" t="s">
        <v>1884</v>
      </c>
      <c r="K2405" s="95" t="s">
        <v>1885</v>
      </c>
      <c r="L2405" s="96">
        <v>12798</v>
      </c>
      <c r="M2405" s="95" t="s">
        <v>1886</v>
      </c>
      <c r="N2405" s="95" t="s">
        <v>31</v>
      </c>
      <c r="O2405" s="95" t="s">
        <v>31</v>
      </c>
      <c r="P2405" s="95" t="s">
        <v>3005</v>
      </c>
      <c r="Q2405" s="95" t="s">
        <v>3006</v>
      </c>
      <c r="R2405" s="95" t="s">
        <v>3679</v>
      </c>
      <c r="S2405" s="93">
        <v>19814</v>
      </c>
      <c r="T2405" s="93">
        <v>19814</v>
      </c>
      <c r="U2405" s="95" t="s">
        <v>31</v>
      </c>
      <c r="V2405" s="95" t="s">
        <v>2529</v>
      </c>
    </row>
    <row r="2406" spans="1:22" ht="15.75" x14ac:dyDescent="0.3">
      <c r="A2406" s="95" t="s">
        <v>370</v>
      </c>
      <c r="B2406" s="95" t="s">
        <v>2032</v>
      </c>
      <c r="C2406" s="95" t="s">
        <v>1904</v>
      </c>
      <c r="D2406" s="95" t="s">
        <v>1905</v>
      </c>
      <c r="E2406" s="95" t="s">
        <v>2038</v>
      </c>
      <c r="F2406" s="95" t="s">
        <v>3004</v>
      </c>
      <c r="G2406" s="95" t="s">
        <v>31</v>
      </c>
      <c r="H2406" s="95" t="s">
        <v>31</v>
      </c>
      <c r="I2406" s="95" t="s">
        <v>31</v>
      </c>
      <c r="J2406" s="95" t="s">
        <v>1884</v>
      </c>
      <c r="K2406" s="95" t="s">
        <v>1885</v>
      </c>
      <c r="L2406" s="96">
        <v>12798</v>
      </c>
      <c r="M2406" s="95" t="s">
        <v>1886</v>
      </c>
      <c r="N2406" s="95" t="s">
        <v>31</v>
      </c>
      <c r="O2406" s="95" t="s">
        <v>31</v>
      </c>
      <c r="P2406" s="95" t="s">
        <v>3005</v>
      </c>
      <c r="Q2406" s="95" t="s">
        <v>3006</v>
      </c>
      <c r="R2406" s="95" t="s">
        <v>3680</v>
      </c>
      <c r="S2406" s="93">
        <v>19814</v>
      </c>
      <c r="T2406" s="93">
        <v>19814</v>
      </c>
      <c r="U2406" s="95" t="s">
        <v>31</v>
      </c>
      <c r="V2406" s="95" t="s">
        <v>2529</v>
      </c>
    </row>
    <row r="2407" spans="1:22" ht="15.75" x14ac:dyDescent="0.3">
      <c r="A2407" s="95" t="s">
        <v>370</v>
      </c>
      <c r="B2407" s="95" t="s">
        <v>2032</v>
      </c>
      <c r="C2407" s="95" t="s">
        <v>1904</v>
      </c>
      <c r="D2407" s="95" t="s">
        <v>1905</v>
      </c>
      <c r="E2407" s="95" t="s">
        <v>2038</v>
      </c>
      <c r="F2407" s="95" t="s">
        <v>3004</v>
      </c>
      <c r="G2407" s="95" t="s">
        <v>31</v>
      </c>
      <c r="H2407" s="95" t="s">
        <v>31</v>
      </c>
      <c r="I2407" s="95" t="s">
        <v>31</v>
      </c>
      <c r="J2407" s="95" t="s">
        <v>1884</v>
      </c>
      <c r="K2407" s="95" t="s">
        <v>1885</v>
      </c>
      <c r="L2407" s="96">
        <v>12798</v>
      </c>
      <c r="M2407" s="95" t="s">
        <v>1886</v>
      </c>
      <c r="N2407" s="95" t="s">
        <v>31</v>
      </c>
      <c r="O2407" s="95" t="s">
        <v>31</v>
      </c>
      <c r="P2407" s="95" t="s">
        <v>3005</v>
      </c>
      <c r="Q2407" s="95" t="s">
        <v>3006</v>
      </c>
      <c r="R2407" s="95" t="s">
        <v>3681</v>
      </c>
      <c r="S2407" s="93">
        <v>19814</v>
      </c>
      <c r="T2407" s="93">
        <v>19814</v>
      </c>
      <c r="U2407" s="95" t="s">
        <v>31</v>
      </c>
      <c r="V2407" s="95" t="s">
        <v>2529</v>
      </c>
    </row>
    <row r="2408" spans="1:22" ht="15.75" x14ac:dyDescent="0.3">
      <c r="A2408" s="95" t="s">
        <v>370</v>
      </c>
      <c r="B2408" s="95" t="s">
        <v>2032</v>
      </c>
      <c r="C2408" s="95" t="s">
        <v>1904</v>
      </c>
      <c r="D2408" s="95" t="s">
        <v>1905</v>
      </c>
      <c r="E2408" s="95" t="s">
        <v>2038</v>
      </c>
      <c r="F2408" s="95" t="s">
        <v>3004</v>
      </c>
      <c r="G2408" s="95" t="s">
        <v>31</v>
      </c>
      <c r="H2408" s="95" t="s">
        <v>31</v>
      </c>
      <c r="I2408" s="95" t="s">
        <v>31</v>
      </c>
      <c r="J2408" s="95" t="s">
        <v>1884</v>
      </c>
      <c r="K2408" s="95" t="s">
        <v>1885</v>
      </c>
      <c r="L2408" s="96">
        <v>75</v>
      </c>
      <c r="M2408" s="95" t="s">
        <v>1886</v>
      </c>
      <c r="N2408" s="95" t="s">
        <v>31</v>
      </c>
      <c r="O2408" s="95" t="s">
        <v>31</v>
      </c>
      <c r="P2408" s="95" t="s">
        <v>3005</v>
      </c>
      <c r="Q2408" s="95" t="s">
        <v>3006</v>
      </c>
      <c r="R2408" s="95" t="s">
        <v>3682</v>
      </c>
      <c r="S2408" s="93">
        <v>20179</v>
      </c>
      <c r="T2408" s="93">
        <v>20179</v>
      </c>
      <c r="U2408" s="95" t="s">
        <v>31</v>
      </c>
      <c r="V2408" s="95" t="s">
        <v>2550</v>
      </c>
    </row>
    <row r="2409" spans="1:22" ht="15.75" x14ac:dyDescent="0.3">
      <c r="A2409" s="95" t="s">
        <v>370</v>
      </c>
      <c r="B2409" s="95" t="s">
        <v>2032</v>
      </c>
      <c r="C2409" s="95" t="s">
        <v>1904</v>
      </c>
      <c r="D2409" s="95" t="s">
        <v>1905</v>
      </c>
      <c r="E2409" s="95" t="s">
        <v>2038</v>
      </c>
      <c r="F2409" s="95" t="s">
        <v>3004</v>
      </c>
      <c r="G2409" s="95" t="s">
        <v>31</v>
      </c>
      <c r="H2409" s="95" t="s">
        <v>31</v>
      </c>
      <c r="I2409" s="95" t="s">
        <v>31</v>
      </c>
      <c r="J2409" s="95" t="s">
        <v>1884</v>
      </c>
      <c r="K2409" s="95" t="s">
        <v>1885</v>
      </c>
      <c r="L2409" s="96">
        <v>75</v>
      </c>
      <c r="M2409" s="95" t="s">
        <v>1886</v>
      </c>
      <c r="N2409" s="95" t="s">
        <v>31</v>
      </c>
      <c r="O2409" s="95" t="s">
        <v>31</v>
      </c>
      <c r="P2409" s="95" t="s">
        <v>3005</v>
      </c>
      <c r="Q2409" s="95" t="s">
        <v>3006</v>
      </c>
      <c r="R2409" s="95" t="s">
        <v>3683</v>
      </c>
      <c r="S2409" s="93">
        <v>20179</v>
      </c>
      <c r="T2409" s="93">
        <v>20179</v>
      </c>
      <c r="U2409" s="95" t="s">
        <v>31</v>
      </c>
      <c r="V2409" s="95" t="s">
        <v>2550</v>
      </c>
    </row>
    <row r="2410" spans="1:22" ht="15.75" x14ac:dyDescent="0.3">
      <c r="A2410" s="95" t="s">
        <v>370</v>
      </c>
      <c r="B2410" s="95" t="s">
        <v>2032</v>
      </c>
      <c r="C2410" s="95" t="s">
        <v>1904</v>
      </c>
      <c r="D2410" s="95" t="s">
        <v>1905</v>
      </c>
      <c r="E2410" s="95" t="s">
        <v>2038</v>
      </c>
      <c r="F2410" s="95" t="s">
        <v>3004</v>
      </c>
      <c r="G2410" s="95" t="s">
        <v>31</v>
      </c>
      <c r="H2410" s="95" t="s">
        <v>31</v>
      </c>
      <c r="I2410" s="95" t="s">
        <v>31</v>
      </c>
      <c r="J2410" s="95" t="s">
        <v>1884</v>
      </c>
      <c r="K2410" s="95" t="s">
        <v>1885</v>
      </c>
      <c r="L2410" s="96">
        <v>1083</v>
      </c>
      <c r="M2410" s="95" t="s">
        <v>1886</v>
      </c>
      <c r="N2410" s="95" t="s">
        <v>31</v>
      </c>
      <c r="O2410" s="95" t="s">
        <v>31</v>
      </c>
      <c r="P2410" s="95" t="s">
        <v>3005</v>
      </c>
      <c r="Q2410" s="95" t="s">
        <v>3006</v>
      </c>
      <c r="R2410" s="95" t="s">
        <v>3684</v>
      </c>
      <c r="S2410" s="93">
        <v>20179</v>
      </c>
      <c r="T2410" s="93">
        <v>20179</v>
      </c>
      <c r="U2410" s="95" t="s">
        <v>31</v>
      </c>
      <c r="V2410" s="95" t="s">
        <v>2550</v>
      </c>
    </row>
    <row r="2411" spans="1:22" ht="15.75" x14ac:dyDescent="0.3">
      <c r="A2411" s="95" t="s">
        <v>370</v>
      </c>
      <c r="B2411" s="95" t="s">
        <v>2032</v>
      </c>
      <c r="C2411" s="95" t="s">
        <v>1904</v>
      </c>
      <c r="D2411" s="95" t="s">
        <v>1905</v>
      </c>
      <c r="E2411" s="95" t="s">
        <v>2038</v>
      </c>
      <c r="F2411" s="95" t="s">
        <v>3004</v>
      </c>
      <c r="G2411" s="95" t="s">
        <v>31</v>
      </c>
      <c r="H2411" s="95" t="s">
        <v>31</v>
      </c>
      <c r="I2411" s="95" t="s">
        <v>31</v>
      </c>
      <c r="J2411" s="95" t="s">
        <v>1884</v>
      </c>
      <c r="K2411" s="95" t="s">
        <v>1885</v>
      </c>
      <c r="L2411" s="96">
        <v>10884</v>
      </c>
      <c r="M2411" s="95" t="s">
        <v>1886</v>
      </c>
      <c r="N2411" s="95" t="s">
        <v>31</v>
      </c>
      <c r="O2411" s="95" t="s">
        <v>31</v>
      </c>
      <c r="P2411" s="95" t="s">
        <v>3005</v>
      </c>
      <c r="Q2411" s="95" t="s">
        <v>3006</v>
      </c>
      <c r="R2411" s="95" t="s">
        <v>3685</v>
      </c>
      <c r="S2411" s="93">
        <v>20179</v>
      </c>
      <c r="T2411" s="93">
        <v>20179</v>
      </c>
      <c r="U2411" s="95" t="s">
        <v>31</v>
      </c>
      <c r="V2411" s="95" t="s">
        <v>2550</v>
      </c>
    </row>
    <row r="2412" spans="1:22" ht="15.75" x14ac:dyDescent="0.3">
      <c r="A2412" s="95" t="s">
        <v>370</v>
      </c>
      <c r="B2412" s="95" t="s">
        <v>2032</v>
      </c>
      <c r="C2412" s="95" t="s">
        <v>1904</v>
      </c>
      <c r="D2412" s="95" t="s">
        <v>1905</v>
      </c>
      <c r="E2412" s="95" t="s">
        <v>2038</v>
      </c>
      <c r="F2412" s="95" t="s">
        <v>3004</v>
      </c>
      <c r="G2412" s="95" t="s">
        <v>31</v>
      </c>
      <c r="H2412" s="95" t="s">
        <v>31</v>
      </c>
      <c r="I2412" s="95" t="s">
        <v>31</v>
      </c>
      <c r="J2412" s="95" t="s">
        <v>1884</v>
      </c>
      <c r="K2412" s="95" t="s">
        <v>1885</v>
      </c>
      <c r="L2412" s="96">
        <v>10884</v>
      </c>
      <c r="M2412" s="95" t="s">
        <v>1886</v>
      </c>
      <c r="N2412" s="95" t="s">
        <v>31</v>
      </c>
      <c r="O2412" s="95" t="s">
        <v>31</v>
      </c>
      <c r="P2412" s="95" t="s">
        <v>3005</v>
      </c>
      <c r="Q2412" s="95" t="s">
        <v>3006</v>
      </c>
      <c r="R2412" s="95" t="s">
        <v>3686</v>
      </c>
      <c r="S2412" s="93">
        <v>20179</v>
      </c>
      <c r="T2412" s="93">
        <v>20179</v>
      </c>
      <c r="U2412" s="95" t="s">
        <v>31</v>
      </c>
      <c r="V2412" s="95" t="s">
        <v>2550</v>
      </c>
    </row>
    <row r="2413" spans="1:22" ht="15.75" x14ac:dyDescent="0.3">
      <c r="A2413" s="95" t="s">
        <v>370</v>
      </c>
      <c r="B2413" s="95" t="s">
        <v>2032</v>
      </c>
      <c r="C2413" s="95" t="s">
        <v>1904</v>
      </c>
      <c r="D2413" s="95" t="s">
        <v>1905</v>
      </c>
      <c r="E2413" s="95" t="s">
        <v>2038</v>
      </c>
      <c r="F2413" s="95" t="s">
        <v>3004</v>
      </c>
      <c r="G2413" s="95" t="s">
        <v>31</v>
      </c>
      <c r="H2413" s="95" t="s">
        <v>31</v>
      </c>
      <c r="I2413" s="95" t="s">
        <v>31</v>
      </c>
      <c r="J2413" s="95" t="s">
        <v>1884</v>
      </c>
      <c r="K2413" s="95" t="s">
        <v>1885</v>
      </c>
      <c r="L2413" s="96">
        <v>10884</v>
      </c>
      <c r="M2413" s="95" t="s">
        <v>1886</v>
      </c>
      <c r="N2413" s="95" t="s">
        <v>31</v>
      </c>
      <c r="O2413" s="95" t="s">
        <v>31</v>
      </c>
      <c r="P2413" s="95" t="s">
        <v>3005</v>
      </c>
      <c r="Q2413" s="95" t="s">
        <v>3006</v>
      </c>
      <c r="R2413" s="95" t="s">
        <v>3687</v>
      </c>
      <c r="S2413" s="93">
        <v>20179</v>
      </c>
      <c r="T2413" s="93">
        <v>20179</v>
      </c>
      <c r="U2413" s="95" t="s">
        <v>31</v>
      </c>
      <c r="V2413" s="95" t="s">
        <v>2550</v>
      </c>
    </row>
    <row r="2414" spans="1:22" ht="15.75" x14ac:dyDescent="0.3">
      <c r="A2414" s="95" t="s">
        <v>370</v>
      </c>
      <c r="B2414" s="95" t="s">
        <v>2032</v>
      </c>
      <c r="C2414" s="95" t="s">
        <v>1904</v>
      </c>
      <c r="D2414" s="95" t="s">
        <v>1905</v>
      </c>
      <c r="E2414" s="95" t="s">
        <v>2038</v>
      </c>
      <c r="F2414" s="95" t="s">
        <v>3004</v>
      </c>
      <c r="G2414" s="95" t="s">
        <v>31</v>
      </c>
      <c r="H2414" s="95" t="s">
        <v>31</v>
      </c>
      <c r="I2414" s="95" t="s">
        <v>31</v>
      </c>
      <c r="J2414" s="95" t="s">
        <v>1884</v>
      </c>
      <c r="K2414" s="95" t="s">
        <v>1885</v>
      </c>
      <c r="L2414" s="96">
        <v>224</v>
      </c>
      <c r="M2414" s="95" t="s">
        <v>1886</v>
      </c>
      <c r="N2414" s="95" t="s">
        <v>31</v>
      </c>
      <c r="O2414" s="95" t="s">
        <v>31</v>
      </c>
      <c r="P2414" s="95" t="s">
        <v>3005</v>
      </c>
      <c r="Q2414" s="95" t="s">
        <v>3006</v>
      </c>
      <c r="R2414" s="95" t="s">
        <v>3688</v>
      </c>
      <c r="S2414" s="93">
        <v>20545</v>
      </c>
      <c r="T2414" s="93">
        <v>20545</v>
      </c>
      <c r="U2414" s="95" t="s">
        <v>31</v>
      </c>
      <c r="V2414" s="95" t="s">
        <v>2552</v>
      </c>
    </row>
    <row r="2415" spans="1:22" ht="15.75" x14ac:dyDescent="0.3">
      <c r="A2415" s="95" t="s">
        <v>370</v>
      </c>
      <c r="B2415" s="95" t="s">
        <v>2032</v>
      </c>
      <c r="C2415" s="95" t="s">
        <v>1904</v>
      </c>
      <c r="D2415" s="95" t="s">
        <v>1905</v>
      </c>
      <c r="E2415" s="95" t="s">
        <v>2038</v>
      </c>
      <c r="F2415" s="95" t="s">
        <v>3004</v>
      </c>
      <c r="G2415" s="95" t="s">
        <v>31</v>
      </c>
      <c r="H2415" s="95" t="s">
        <v>31</v>
      </c>
      <c r="I2415" s="95" t="s">
        <v>31</v>
      </c>
      <c r="J2415" s="95" t="s">
        <v>1884</v>
      </c>
      <c r="K2415" s="95" t="s">
        <v>1885</v>
      </c>
      <c r="L2415" s="96">
        <v>1109</v>
      </c>
      <c r="M2415" s="95" t="s">
        <v>1886</v>
      </c>
      <c r="N2415" s="95" t="s">
        <v>31</v>
      </c>
      <c r="O2415" s="95" t="s">
        <v>31</v>
      </c>
      <c r="P2415" s="95" t="s">
        <v>3005</v>
      </c>
      <c r="Q2415" s="95" t="s">
        <v>3006</v>
      </c>
      <c r="R2415" s="95" t="s">
        <v>3689</v>
      </c>
      <c r="S2415" s="93">
        <v>20545</v>
      </c>
      <c r="T2415" s="93">
        <v>20545</v>
      </c>
      <c r="U2415" s="95" t="s">
        <v>31</v>
      </c>
      <c r="V2415" s="95" t="s">
        <v>2552</v>
      </c>
    </row>
    <row r="2416" spans="1:22" ht="15.75" x14ac:dyDescent="0.3">
      <c r="A2416" s="95" t="s">
        <v>370</v>
      </c>
      <c r="B2416" s="95" t="s">
        <v>2032</v>
      </c>
      <c r="C2416" s="95" t="s">
        <v>1904</v>
      </c>
      <c r="D2416" s="95" t="s">
        <v>1905</v>
      </c>
      <c r="E2416" s="95" t="s">
        <v>2038</v>
      </c>
      <c r="F2416" s="95" t="s">
        <v>3004</v>
      </c>
      <c r="G2416" s="95" t="s">
        <v>31</v>
      </c>
      <c r="H2416" s="95" t="s">
        <v>31</v>
      </c>
      <c r="I2416" s="95" t="s">
        <v>31</v>
      </c>
      <c r="J2416" s="95" t="s">
        <v>1884</v>
      </c>
      <c r="K2416" s="95" t="s">
        <v>1885</v>
      </c>
      <c r="L2416" s="96">
        <v>1212</v>
      </c>
      <c r="M2416" s="95" t="s">
        <v>1886</v>
      </c>
      <c r="N2416" s="95" t="s">
        <v>31</v>
      </c>
      <c r="O2416" s="95" t="s">
        <v>31</v>
      </c>
      <c r="P2416" s="95" t="s">
        <v>3005</v>
      </c>
      <c r="Q2416" s="95" t="s">
        <v>3006</v>
      </c>
      <c r="R2416" s="95" t="s">
        <v>3690</v>
      </c>
      <c r="S2416" s="93">
        <v>20545</v>
      </c>
      <c r="T2416" s="93">
        <v>20545</v>
      </c>
      <c r="U2416" s="95" t="s">
        <v>31</v>
      </c>
      <c r="V2416" s="95" t="s">
        <v>2552</v>
      </c>
    </row>
    <row r="2417" spans="1:22" ht="15.75" x14ac:dyDescent="0.3">
      <c r="A2417" s="95" t="s">
        <v>370</v>
      </c>
      <c r="B2417" s="95" t="s">
        <v>2032</v>
      </c>
      <c r="C2417" s="95" t="s">
        <v>1904</v>
      </c>
      <c r="D2417" s="95" t="s">
        <v>1905</v>
      </c>
      <c r="E2417" s="95" t="s">
        <v>2038</v>
      </c>
      <c r="F2417" s="95" t="s">
        <v>3004</v>
      </c>
      <c r="G2417" s="95" t="s">
        <v>31</v>
      </c>
      <c r="H2417" s="95" t="s">
        <v>31</v>
      </c>
      <c r="I2417" s="95" t="s">
        <v>31</v>
      </c>
      <c r="J2417" s="95" t="s">
        <v>1884</v>
      </c>
      <c r="K2417" s="95" t="s">
        <v>1885</v>
      </c>
      <c r="L2417" s="96">
        <v>1313</v>
      </c>
      <c r="M2417" s="95" t="s">
        <v>1886</v>
      </c>
      <c r="N2417" s="95" t="s">
        <v>31</v>
      </c>
      <c r="O2417" s="95" t="s">
        <v>31</v>
      </c>
      <c r="P2417" s="95" t="s">
        <v>3005</v>
      </c>
      <c r="Q2417" s="95" t="s">
        <v>3006</v>
      </c>
      <c r="R2417" s="95" t="s">
        <v>3691</v>
      </c>
      <c r="S2417" s="93">
        <v>20545</v>
      </c>
      <c r="T2417" s="93">
        <v>20545</v>
      </c>
      <c r="U2417" s="95" t="s">
        <v>31</v>
      </c>
      <c r="V2417" s="95" t="s">
        <v>2552</v>
      </c>
    </row>
    <row r="2418" spans="1:22" ht="15.75" x14ac:dyDescent="0.3">
      <c r="A2418" s="95" t="s">
        <v>370</v>
      </c>
      <c r="B2418" s="95" t="s">
        <v>2032</v>
      </c>
      <c r="C2418" s="95" t="s">
        <v>1904</v>
      </c>
      <c r="D2418" s="95" t="s">
        <v>1905</v>
      </c>
      <c r="E2418" s="95" t="s">
        <v>2038</v>
      </c>
      <c r="F2418" s="95" t="s">
        <v>3004</v>
      </c>
      <c r="G2418" s="95" t="s">
        <v>31</v>
      </c>
      <c r="H2418" s="95" t="s">
        <v>31</v>
      </c>
      <c r="I2418" s="95" t="s">
        <v>31</v>
      </c>
      <c r="J2418" s="95" t="s">
        <v>1884</v>
      </c>
      <c r="K2418" s="95" t="s">
        <v>1885</v>
      </c>
      <c r="L2418" s="96">
        <v>1450</v>
      </c>
      <c r="M2418" s="95" t="s">
        <v>1886</v>
      </c>
      <c r="N2418" s="95" t="s">
        <v>31</v>
      </c>
      <c r="O2418" s="95" t="s">
        <v>31</v>
      </c>
      <c r="P2418" s="95" t="s">
        <v>3005</v>
      </c>
      <c r="Q2418" s="95" t="s">
        <v>3006</v>
      </c>
      <c r="R2418" s="95" t="s">
        <v>3692</v>
      </c>
      <c r="S2418" s="93">
        <v>20545</v>
      </c>
      <c r="T2418" s="93">
        <v>20545</v>
      </c>
      <c r="U2418" s="95" t="s">
        <v>31</v>
      </c>
      <c r="V2418" s="95" t="s">
        <v>2552</v>
      </c>
    </row>
    <row r="2419" spans="1:22" ht="15.75" x14ac:dyDescent="0.3">
      <c r="A2419" s="95" t="s">
        <v>370</v>
      </c>
      <c r="B2419" s="95" t="s">
        <v>2032</v>
      </c>
      <c r="C2419" s="95" t="s">
        <v>1904</v>
      </c>
      <c r="D2419" s="95" t="s">
        <v>1905</v>
      </c>
      <c r="E2419" s="95" t="s">
        <v>2038</v>
      </c>
      <c r="F2419" s="95" t="s">
        <v>3004</v>
      </c>
      <c r="G2419" s="95" t="s">
        <v>31</v>
      </c>
      <c r="H2419" s="95" t="s">
        <v>31</v>
      </c>
      <c r="I2419" s="95" t="s">
        <v>31</v>
      </c>
      <c r="J2419" s="95" t="s">
        <v>1884</v>
      </c>
      <c r="K2419" s="95" t="s">
        <v>1885</v>
      </c>
      <c r="L2419" s="96">
        <v>1450</v>
      </c>
      <c r="M2419" s="95" t="s">
        <v>1886</v>
      </c>
      <c r="N2419" s="95" t="s">
        <v>31</v>
      </c>
      <c r="O2419" s="95" t="s">
        <v>31</v>
      </c>
      <c r="P2419" s="95" t="s">
        <v>3005</v>
      </c>
      <c r="Q2419" s="95" t="s">
        <v>3006</v>
      </c>
      <c r="R2419" s="95" t="s">
        <v>3693</v>
      </c>
      <c r="S2419" s="93">
        <v>20545</v>
      </c>
      <c r="T2419" s="93">
        <v>20545</v>
      </c>
      <c r="U2419" s="95" t="s">
        <v>31</v>
      </c>
      <c r="V2419" s="95" t="s">
        <v>2552</v>
      </c>
    </row>
    <row r="2420" spans="1:22" ht="15.75" x14ac:dyDescent="0.3">
      <c r="A2420" s="95" t="s">
        <v>370</v>
      </c>
      <c r="B2420" s="95" t="s">
        <v>2032</v>
      </c>
      <c r="C2420" s="95" t="s">
        <v>1904</v>
      </c>
      <c r="D2420" s="95" t="s">
        <v>1905</v>
      </c>
      <c r="E2420" s="95" t="s">
        <v>2038</v>
      </c>
      <c r="F2420" s="95" t="s">
        <v>3004</v>
      </c>
      <c r="G2420" s="95" t="s">
        <v>31</v>
      </c>
      <c r="H2420" s="95" t="s">
        <v>31</v>
      </c>
      <c r="I2420" s="95" t="s">
        <v>31</v>
      </c>
      <c r="J2420" s="95" t="s">
        <v>1884</v>
      </c>
      <c r="K2420" s="95" t="s">
        <v>1885</v>
      </c>
      <c r="L2420" s="96">
        <v>1465</v>
      </c>
      <c r="M2420" s="95" t="s">
        <v>1886</v>
      </c>
      <c r="N2420" s="95" t="s">
        <v>31</v>
      </c>
      <c r="O2420" s="95" t="s">
        <v>31</v>
      </c>
      <c r="P2420" s="95" t="s">
        <v>3005</v>
      </c>
      <c r="Q2420" s="95" t="s">
        <v>3006</v>
      </c>
      <c r="R2420" s="95" t="s">
        <v>3694</v>
      </c>
      <c r="S2420" s="93">
        <v>21275</v>
      </c>
      <c r="T2420" s="93">
        <v>21275</v>
      </c>
      <c r="U2420" s="95" t="s">
        <v>31</v>
      </c>
      <c r="V2420" s="95" t="s">
        <v>2554</v>
      </c>
    </row>
    <row r="2421" spans="1:22" ht="15.75" x14ac:dyDescent="0.3">
      <c r="A2421" s="95" t="s">
        <v>370</v>
      </c>
      <c r="B2421" s="95" t="s">
        <v>2032</v>
      </c>
      <c r="C2421" s="95" t="s">
        <v>1904</v>
      </c>
      <c r="D2421" s="95" t="s">
        <v>1905</v>
      </c>
      <c r="E2421" s="95" t="s">
        <v>2038</v>
      </c>
      <c r="F2421" s="95" t="s">
        <v>3004</v>
      </c>
      <c r="G2421" s="95" t="s">
        <v>31</v>
      </c>
      <c r="H2421" s="95" t="s">
        <v>31</v>
      </c>
      <c r="I2421" s="95" t="s">
        <v>31</v>
      </c>
      <c r="J2421" s="95" t="s">
        <v>1884</v>
      </c>
      <c r="K2421" s="95" t="s">
        <v>1885</v>
      </c>
      <c r="L2421" s="96">
        <v>1932</v>
      </c>
      <c r="M2421" s="95" t="s">
        <v>1886</v>
      </c>
      <c r="N2421" s="95" t="s">
        <v>31</v>
      </c>
      <c r="O2421" s="95" t="s">
        <v>31</v>
      </c>
      <c r="P2421" s="95" t="s">
        <v>3005</v>
      </c>
      <c r="Q2421" s="95" t="s">
        <v>3006</v>
      </c>
      <c r="R2421" s="95" t="s">
        <v>3695</v>
      </c>
      <c r="S2421" s="93">
        <v>28215</v>
      </c>
      <c r="T2421" s="93">
        <v>28215</v>
      </c>
      <c r="U2421" s="95" t="s">
        <v>31</v>
      </c>
      <c r="V2421" s="95" t="s">
        <v>2993</v>
      </c>
    </row>
    <row r="2422" spans="1:22" ht="15.75" x14ac:dyDescent="0.3">
      <c r="A2422" s="95" t="s">
        <v>370</v>
      </c>
      <c r="B2422" s="95" t="s">
        <v>2032</v>
      </c>
      <c r="C2422" s="95" t="s">
        <v>1904</v>
      </c>
      <c r="D2422" s="95" t="s">
        <v>1905</v>
      </c>
      <c r="E2422" s="95" t="s">
        <v>2038</v>
      </c>
      <c r="F2422" s="95" t="s">
        <v>3004</v>
      </c>
      <c r="G2422" s="95" t="s">
        <v>31</v>
      </c>
      <c r="H2422" s="95" t="s">
        <v>31</v>
      </c>
      <c r="I2422" s="95" t="s">
        <v>31</v>
      </c>
      <c r="J2422" s="95" t="s">
        <v>1884</v>
      </c>
      <c r="K2422" s="95" t="s">
        <v>1885</v>
      </c>
      <c r="L2422" s="96">
        <v>2195</v>
      </c>
      <c r="M2422" s="95" t="s">
        <v>1886</v>
      </c>
      <c r="N2422" s="95" t="s">
        <v>31</v>
      </c>
      <c r="O2422" s="95" t="s">
        <v>31</v>
      </c>
      <c r="P2422" s="95" t="s">
        <v>3005</v>
      </c>
      <c r="Q2422" s="95" t="s">
        <v>3006</v>
      </c>
      <c r="R2422" s="95" t="s">
        <v>3696</v>
      </c>
      <c r="S2422" s="93">
        <v>28215</v>
      </c>
      <c r="T2422" s="93">
        <v>28215</v>
      </c>
      <c r="U2422" s="95" t="s">
        <v>31</v>
      </c>
      <c r="V2422" s="95" t="s">
        <v>2993</v>
      </c>
    </row>
    <row r="2423" spans="1:22" ht="15.75" x14ac:dyDescent="0.3">
      <c r="A2423" s="95" t="s">
        <v>370</v>
      </c>
      <c r="B2423" s="95" t="s">
        <v>2032</v>
      </c>
      <c r="C2423" s="95" t="s">
        <v>1904</v>
      </c>
      <c r="D2423" s="95" t="s">
        <v>1905</v>
      </c>
      <c r="E2423" s="95" t="s">
        <v>2038</v>
      </c>
      <c r="F2423" s="95" t="s">
        <v>3004</v>
      </c>
      <c r="G2423" s="95" t="s">
        <v>31</v>
      </c>
      <c r="H2423" s="95" t="s">
        <v>31</v>
      </c>
      <c r="I2423" s="95" t="s">
        <v>31</v>
      </c>
      <c r="J2423" s="95" t="s">
        <v>1884</v>
      </c>
      <c r="K2423" s="95" t="s">
        <v>1885</v>
      </c>
      <c r="L2423" s="96">
        <v>1594</v>
      </c>
      <c r="M2423" s="95" t="s">
        <v>1886</v>
      </c>
      <c r="N2423" s="95" t="s">
        <v>31</v>
      </c>
      <c r="O2423" s="95" t="s">
        <v>31</v>
      </c>
      <c r="P2423" s="95" t="s">
        <v>3005</v>
      </c>
      <c r="Q2423" s="95" t="s">
        <v>3006</v>
      </c>
      <c r="R2423" s="95" t="s">
        <v>3697</v>
      </c>
      <c r="S2423" s="93">
        <v>28580</v>
      </c>
      <c r="T2423" s="93">
        <v>28580</v>
      </c>
      <c r="U2423" s="95" t="s">
        <v>31</v>
      </c>
      <c r="V2423" s="95" t="s">
        <v>2708</v>
      </c>
    </row>
    <row r="2424" spans="1:22" ht="15.75" x14ac:dyDescent="0.3">
      <c r="A2424" s="95" t="s">
        <v>370</v>
      </c>
      <c r="B2424" s="95" t="s">
        <v>2032</v>
      </c>
      <c r="C2424" s="95" t="s">
        <v>1904</v>
      </c>
      <c r="D2424" s="95" t="s">
        <v>1905</v>
      </c>
      <c r="E2424" s="95" t="s">
        <v>2038</v>
      </c>
      <c r="F2424" s="95" t="s">
        <v>3004</v>
      </c>
      <c r="G2424" s="95" t="s">
        <v>31</v>
      </c>
      <c r="H2424" s="95" t="s">
        <v>31</v>
      </c>
      <c r="I2424" s="95" t="s">
        <v>31</v>
      </c>
      <c r="J2424" s="95" t="s">
        <v>1884</v>
      </c>
      <c r="K2424" s="95" t="s">
        <v>1885</v>
      </c>
      <c r="L2424" s="96">
        <v>5035</v>
      </c>
      <c r="M2424" s="95" t="s">
        <v>1886</v>
      </c>
      <c r="N2424" s="95" t="s">
        <v>31</v>
      </c>
      <c r="O2424" s="95" t="s">
        <v>31</v>
      </c>
      <c r="P2424" s="95" t="s">
        <v>3005</v>
      </c>
      <c r="Q2424" s="95" t="s">
        <v>3006</v>
      </c>
      <c r="R2424" s="95" t="s">
        <v>3698</v>
      </c>
      <c r="S2424" s="93">
        <v>28580</v>
      </c>
      <c r="T2424" s="93">
        <v>28580</v>
      </c>
      <c r="U2424" s="95" t="s">
        <v>31</v>
      </c>
      <c r="V2424" s="95" t="s">
        <v>2708</v>
      </c>
    </row>
    <row r="2425" spans="1:22" ht="15.75" x14ac:dyDescent="0.3">
      <c r="A2425" s="95" t="s">
        <v>370</v>
      </c>
      <c r="B2425" s="95" t="s">
        <v>2032</v>
      </c>
      <c r="C2425" s="95" t="s">
        <v>1904</v>
      </c>
      <c r="D2425" s="95" t="s">
        <v>1905</v>
      </c>
      <c r="E2425" s="95" t="s">
        <v>2038</v>
      </c>
      <c r="F2425" s="95" t="s">
        <v>3004</v>
      </c>
      <c r="G2425" s="95" t="s">
        <v>31</v>
      </c>
      <c r="H2425" s="95" t="s">
        <v>31</v>
      </c>
      <c r="I2425" s="95" t="s">
        <v>31</v>
      </c>
      <c r="J2425" s="95" t="s">
        <v>1884</v>
      </c>
      <c r="K2425" s="95" t="s">
        <v>1885</v>
      </c>
      <c r="L2425" s="96">
        <v>-37068</v>
      </c>
      <c r="M2425" s="95" t="s">
        <v>1886</v>
      </c>
      <c r="N2425" s="95" t="s">
        <v>31</v>
      </c>
      <c r="O2425" s="95" t="s">
        <v>31</v>
      </c>
      <c r="P2425" s="95" t="s">
        <v>3005</v>
      </c>
      <c r="Q2425" s="95" t="s">
        <v>3006</v>
      </c>
      <c r="R2425" s="95" t="s">
        <v>3699</v>
      </c>
      <c r="S2425" s="93">
        <v>29311</v>
      </c>
      <c r="T2425" s="93">
        <v>29311</v>
      </c>
      <c r="U2425" s="95" t="s">
        <v>31</v>
      </c>
      <c r="V2425" s="95" t="s">
        <v>3700</v>
      </c>
    </row>
    <row r="2426" spans="1:22" ht="15.75" x14ac:dyDescent="0.3">
      <c r="A2426" s="95" t="s">
        <v>370</v>
      </c>
      <c r="B2426" s="95" t="s">
        <v>2032</v>
      </c>
      <c r="C2426" s="95" t="s">
        <v>1904</v>
      </c>
      <c r="D2426" s="95" t="s">
        <v>1905</v>
      </c>
      <c r="E2426" s="95" t="s">
        <v>2038</v>
      </c>
      <c r="F2426" s="95" t="s">
        <v>3004</v>
      </c>
      <c r="G2426" s="95" t="s">
        <v>31</v>
      </c>
      <c r="H2426" s="95" t="s">
        <v>31</v>
      </c>
      <c r="I2426" s="95" t="s">
        <v>31</v>
      </c>
      <c r="J2426" s="95" t="s">
        <v>1884</v>
      </c>
      <c r="K2426" s="95" t="s">
        <v>1885</v>
      </c>
      <c r="L2426" s="96">
        <v>13729</v>
      </c>
      <c r="M2426" s="95" t="s">
        <v>1886</v>
      </c>
      <c r="N2426" s="95" t="s">
        <v>31</v>
      </c>
      <c r="O2426" s="95" t="s">
        <v>31</v>
      </c>
      <c r="P2426" s="95" t="s">
        <v>3005</v>
      </c>
      <c r="Q2426" s="95" t="s">
        <v>3006</v>
      </c>
      <c r="R2426" s="95" t="s">
        <v>3701</v>
      </c>
      <c r="S2426" s="93">
        <v>33328</v>
      </c>
      <c r="T2426" s="93">
        <v>33328</v>
      </c>
      <c r="U2426" s="95" t="s">
        <v>31</v>
      </c>
      <c r="V2426" s="95" t="s">
        <v>2766</v>
      </c>
    </row>
    <row r="2427" spans="1:22" ht="15.75" x14ac:dyDescent="0.3">
      <c r="A2427" s="95" t="s">
        <v>370</v>
      </c>
      <c r="B2427" s="95" t="s">
        <v>2032</v>
      </c>
      <c r="C2427" s="95" t="s">
        <v>1904</v>
      </c>
      <c r="D2427" s="95" t="s">
        <v>1905</v>
      </c>
      <c r="E2427" s="95" t="s">
        <v>2038</v>
      </c>
      <c r="F2427" s="95" t="s">
        <v>3004</v>
      </c>
      <c r="G2427" s="95" t="s">
        <v>31</v>
      </c>
      <c r="H2427" s="95" t="s">
        <v>31</v>
      </c>
      <c r="I2427" s="95" t="s">
        <v>31</v>
      </c>
      <c r="J2427" s="95" t="s">
        <v>1884</v>
      </c>
      <c r="K2427" s="95" t="s">
        <v>1885</v>
      </c>
      <c r="L2427" s="96">
        <v>11745</v>
      </c>
      <c r="M2427" s="95" t="s">
        <v>1886</v>
      </c>
      <c r="N2427" s="95" t="s">
        <v>31</v>
      </c>
      <c r="O2427" s="95" t="s">
        <v>31</v>
      </c>
      <c r="P2427" s="95" t="s">
        <v>3005</v>
      </c>
      <c r="Q2427" s="95" t="s">
        <v>3006</v>
      </c>
      <c r="R2427" s="95" t="s">
        <v>3702</v>
      </c>
      <c r="S2427" s="93">
        <v>34789</v>
      </c>
      <c r="T2427" s="93">
        <v>34789</v>
      </c>
      <c r="U2427" s="95" t="s">
        <v>31</v>
      </c>
      <c r="V2427" s="95" t="s">
        <v>3085</v>
      </c>
    </row>
    <row r="2428" spans="1:22" ht="15.75" x14ac:dyDescent="0.3">
      <c r="A2428" s="95" t="s">
        <v>370</v>
      </c>
      <c r="B2428" s="95" t="s">
        <v>2032</v>
      </c>
      <c r="C2428" s="95" t="s">
        <v>1904</v>
      </c>
      <c r="D2428" s="95" t="s">
        <v>1905</v>
      </c>
      <c r="E2428" s="95" t="s">
        <v>2038</v>
      </c>
      <c r="F2428" s="95" t="s">
        <v>3004</v>
      </c>
      <c r="G2428" s="95" t="s">
        <v>31</v>
      </c>
      <c r="H2428" s="95" t="s">
        <v>31</v>
      </c>
      <c r="I2428" s="95" t="s">
        <v>31</v>
      </c>
      <c r="J2428" s="95" t="s">
        <v>1884</v>
      </c>
      <c r="K2428" s="95" t="s">
        <v>1885</v>
      </c>
      <c r="L2428" s="96">
        <v>1450</v>
      </c>
      <c r="M2428" s="95" t="s">
        <v>1886</v>
      </c>
      <c r="N2428" s="95" t="s">
        <v>3703</v>
      </c>
      <c r="O2428" s="95" t="s">
        <v>31</v>
      </c>
      <c r="P2428" s="95" t="s">
        <v>3005</v>
      </c>
      <c r="Q2428" s="95" t="s">
        <v>3006</v>
      </c>
      <c r="R2428" s="95" t="s">
        <v>3704</v>
      </c>
      <c r="S2428" s="93">
        <v>20545</v>
      </c>
      <c r="T2428" s="93">
        <v>20545</v>
      </c>
      <c r="U2428" s="95" t="s">
        <v>31</v>
      </c>
      <c r="V2428" s="95" t="s">
        <v>2552</v>
      </c>
    </row>
    <row r="2429" spans="1:22" ht="15.75" x14ac:dyDescent="0.3">
      <c r="A2429" s="95" t="s">
        <v>370</v>
      </c>
      <c r="B2429" s="95" t="s">
        <v>2032</v>
      </c>
      <c r="C2429" s="95" t="s">
        <v>1904</v>
      </c>
      <c r="D2429" s="95" t="s">
        <v>1905</v>
      </c>
      <c r="E2429" s="95" t="s">
        <v>2038</v>
      </c>
      <c r="F2429" s="95" t="s">
        <v>3004</v>
      </c>
      <c r="G2429" s="95" t="s">
        <v>31</v>
      </c>
      <c r="H2429" s="95" t="s">
        <v>31</v>
      </c>
      <c r="I2429" s="95" t="s">
        <v>31</v>
      </c>
      <c r="J2429" s="95" t="s">
        <v>1884</v>
      </c>
      <c r="K2429" s="95" t="s">
        <v>1885</v>
      </c>
      <c r="L2429" s="96">
        <v>1450</v>
      </c>
      <c r="M2429" s="95" t="s">
        <v>1886</v>
      </c>
      <c r="N2429" s="95" t="s">
        <v>3705</v>
      </c>
      <c r="O2429" s="95" t="s">
        <v>31</v>
      </c>
      <c r="P2429" s="95" t="s">
        <v>3005</v>
      </c>
      <c r="Q2429" s="95" t="s">
        <v>3006</v>
      </c>
      <c r="R2429" s="95" t="s">
        <v>3706</v>
      </c>
      <c r="S2429" s="93">
        <v>20545</v>
      </c>
      <c r="T2429" s="93">
        <v>20545</v>
      </c>
      <c r="U2429" s="95" t="s">
        <v>31</v>
      </c>
      <c r="V2429" s="95" t="s">
        <v>2552</v>
      </c>
    </row>
    <row r="2430" spans="1:22" ht="15.75" x14ac:dyDescent="0.3">
      <c r="A2430" s="95" t="s">
        <v>370</v>
      </c>
      <c r="B2430" s="95" t="s">
        <v>2032</v>
      </c>
      <c r="C2430" s="95" t="s">
        <v>1904</v>
      </c>
      <c r="D2430" s="95" t="s">
        <v>1905</v>
      </c>
      <c r="E2430" s="95" t="s">
        <v>2038</v>
      </c>
      <c r="F2430" s="95" t="s">
        <v>3004</v>
      </c>
      <c r="G2430" s="95" t="s">
        <v>31</v>
      </c>
      <c r="H2430" s="95" t="s">
        <v>31</v>
      </c>
      <c r="I2430" s="95" t="s">
        <v>31</v>
      </c>
      <c r="J2430" s="95" t="s">
        <v>1884</v>
      </c>
      <c r="K2430" s="95" t="s">
        <v>1885</v>
      </c>
      <c r="L2430" s="96">
        <v>1465</v>
      </c>
      <c r="M2430" s="95" t="s">
        <v>1886</v>
      </c>
      <c r="N2430" s="95" t="s">
        <v>3707</v>
      </c>
      <c r="O2430" s="95" t="s">
        <v>31</v>
      </c>
      <c r="P2430" s="95" t="s">
        <v>3005</v>
      </c>
      <c r="Q2430" s="95" t="s">
        <v>3006</v>
      </c>
      <c r="R2430" s="95" t="s">
        <v>3708</v>
      </c>
      <c r="S2430" s="93">
        <v>20545</v>
      </c>
      <c r="T2430" s="93">
        <v>20545</v>
      </c>
      <c r="U2430" s="95" t="s">
        <v>31</v>
      </c>
      <c r="V2430" s="95" t="s">
        <v>2552</v>
      </c>
    </row>
    <row r="2431" spans="1:22" ht="15.75" x14ac:dyDescent="0.3">
      <c r="A2431" s="95" t="s">
        <v>370</v>
      </c>
      <c r="B2431" s="95" t="s">
        <v>2032</v>
      </c>
      <c r="C2431" s="95" t="s">
        <v>1904</v>
      </c>
      <c r="D2431" s="95" t="s">
        <v>1905</v>
      </c>
      <c r="E2431" s="95" t="s">
        <v>2038</v>
      </c>
      <c r="F2431" s="95" t="s">
        <v>3004</v>
      </c>
      <c r="G2431" s="95" t="s">
        <v>31</v>
      </c>
      <c r="H2431" s="95" t="s">
        <v>31</v>
      </c>
      <c r="I2431" s="95" t="s">
        <v>31</v>
      </c>
      <c r="J2431" s="95" t="s">
        <v>1884</v>
      </c>
      <c r="K2431" s="95" t="s">
        <v>1885</v>
      </c>
      <c r="L2431" s="96">
        <v>6725</v>
      </c>
      <c r="M2431" s="95" t="s">
        <v>1886</v>
      </c>
      <c r="N2431" s="95" t="s">
        <v>3709</v>
      </c>
      <c r="O2431" s="95" t="s">
        <v>31</v>
      </c>
      <c r="P2431" s="95" t="s">
        <v>3005</v>
      </c>
      <c r="Q2431" s="95" t="s">
        <v>3006</v>
      </c>
      <c r="R2431" s="95" t="s">
        <v>3710</v>
      </c>
      <c r="S2431" s="93">
        <v>28215</v>
      </c>
      <c r="T2431" s="93">
        <v>28215</v>
      </c>
      <c r="U2431" s="95" t="s">
        <v>31</v>
      </c>
      <c r="V2431" s="95" t="s">
        <v>2989</v>
      </c>
    </row>
    <row r="2432" spans="1:22" ht="15.75" x14ac:dyDescent="0.3">
      <c r="A2432" s="95" t="s">
        <v>370</v>
      </c>
      <c r="B2432" s="95" t="s">
        <v>2032</v>
      </c>
      <c r="C2432" s="95" t="s">
        <v>1904</v>
      </c>
      <c r="D2432" s="95" t="s">
        <v>1905</v>
      </c>
      <c r="E2432" s="95" t="s">
        <v>2038</v>
      </c>
      <c r="F2432" s="95" t="s">
        <v>3004</v>
      </c>
      <c r="G2432" s="95" t="s">
        <v>31</v>
      </c>
      <c r="H2432" s="95" t="s">
        <v>31</v>
      </c>
      <c r="I2432" s="95" t="s">
        <v>31</v>
      </c>
      <c r="J2432" s="95" t="s">
        <v>1884</v>
      </c>
      <c r="K2432" s="95" t="s">
        <v>1885</v>
      </c>
      <c r="L2432" s="96">
        <v>6725</v>
      </c>
      <c r="M2432" s="95" t="s">
        <v>1886</v>
      </c>
      <c r="N2432" s="95" t="s">
        <v>3711</v>
      </c>
      <c r="O2432" s="95" t="s">
        <v>31</v>
      </c>
      <c r="P2432" s="95" t="s">
        <v>3005</v>
      </c>
      <c r="Q2432" s="95" t="s">
        <v>3006</v>
      </c>
      <c r="R2432" s="95" t="s">
        <v>3712</v>
      </c>
      <c r="S2432" s="93">
        <v>28215</v>
      </c>
      <c r="T2432" s="93">
        <v>28215</v>
      </c>
      <c r="U2432" s="95" t="s">
        <v>31</v>
      </c>
      <c r="V2432" s="95" t="s">
        <v>2989</v>
      </c>
    </row>
    <row r="2433" spans="1:22" ht="15.75" x14ac:dyDescent="0.3">
      <c r="A2433" s="95" t="s">
        <v>370</v>
      </c>
      <c r="B2433" s="95" t="s">
        <v>2032</v>
      </c>
      <c r="C2433" s="95" t="s">
        <v>1904</v>
      </c>
      <c r="D2433" s="95" t="s">
        <v>1905</v>
      </c>
      <c r="E2433" s="95" t="s">
        <v>2038</v>
      </c>
      <c r="F2433" s="95" t="s">
        <v>3004</v>
      </c>
      <c r="G2433" s="95" t="s">
        <v>31</v>
      </c>
      <c r="H2433" s="95" t="s">
        <v>31</v>
      </c>
      <c r="I2433" s="95" t="s">
        <v>31</v>
      </c>
      <c r="J2433" s="95" t="s">
        <v>1884</v>
      </c>
      <c r="K2433" s="95" t="s">
        <v>1885</v>
      </c>
      <c r="L2433" s="96">
        <v>12356</v>
      </c>
      <c r="M2433" s="95" t="s">
        <v>1886</v>
      </c>
      <c r="N2433" s="95" t="s">
        <v>3713</v>
      </c>
      <c r="O2433" s="95" t="s">
        <v>31</v>
      </c>
      <c r="P2433" s="95" t="s">
        <v>3005</v>
      </c>
      <c r="Q2433" s="95" t="s">
        <v>3006</v>
      </c>
      <c r="R2433" s="95" t="s">
        <v>3714</v>
      </c>
      <c r="S2433" s="93">
        <v>29311</v>
      </c>
      <c r="T2433" s="93">
        <v>29311</v>
      </c>
      <c r="U2433" s="95" t="s">
        <v>31</v>
      </c>
      <c r="V2433" s="95" t="s">
        <v>3700</v>
      </c>
    </row>
    <row r="2434" spans="1:22" ht="15.75" x14ac:dyDescent="0.3">
      <c r="A2434" s="95" t="s">
        <v>370</v>
      </c>
      <c r="B2434" s="95" t="s">
        <v>2032</v>
      </c>
      <c r="C2434" s="95" t="s">
        <v>1904</v>
      </c>
      <c r="D2434" s="95" t="s">
        <v>1905</v>
      </c>
      <c r="E2434" s="95" t="s">
        <v>2038</v>
      </c>
      <c r="F2434" s="95" t="s">
        <v>3004</v>
      </c>
      <c r="G2434" s="95" t="s">
        <v>31</v>
      </c>
      <c r="H2434" s="95" t="s">
        <v>31</v>
      </c>
      <c r="I2434" s="95" t="s">
        <v>31</v>
      </c>
      <c r="J2434" s="95" t="s">
        <v>1884</v>
      </c>
      <c r="K2434" s="95" t="s">
        <v>1885</v>
      </c>
      <c r="L2434" s="96">
        <v>12356</v>
      </c>
      <c r="M2434" s="95" t="s">
        <v>1886</v>
      </c>
      <c r="N2434" s="95" t="s">
        <v>3715</v>
      </c>
      <c r="O2434" s="95" t="s">
        <v>31</v>
      </c>
      <c r="P2434" s="95" t="s">
        <v>3005</v>
      </c>
      <c r="Q2434" s="95" t="s">
        <v>3006</v>
      </c>
      <c r="R2434" s="95" t="s">
        <v>3716</v>
      </c>
      <c r="S2434" s="93">
        <v>29311</v>
      </c>
      <c r="T2434" s="93">
        <v>29311</v>
      </c>
      <c r="U2434" s="95" t="s">
        <v>31</v>
      </c>
      <c r="V2434" s="95" t="s">
        <v>3700</v>
      </c>
    </row>
    <row r="2435" spans="1:22" ht="15.75" x14ac:dyDescent="0.3">
      <c r="A2435" s="95" t="s">
        <v>370</v>
      </c>
      <c r="B2435" s="95" t="s">
        <v>2032</v>
      </c>
      <c r="C2435" s="95" t="s">
        <v>1904</v>
      </c>
      <c r="D2435" s="95" t="s">
        <v>1905</v>
      </c>
      <c r="E2435" s="95" t="s">
        <v>2038</v>
      </c>
      <c r="F2435" s="95" t="s">
        <v>3004</v>
      </c>
      <c r="G2435" s="95" t="s">
        <v>31</v>
      </c>
      <c r="H2435" s="95" t="s">
        <v>31</v>
      </c>
      <c r="I2435" s="95" t="s">
        <v>31</v>
      </c>
      <c r="J2435" s="95" t="s">
        <v>1884</v>
      </c>
      <c r="K2435" s="95" t="s">
        <v>1885</v>
      </c>
      <c r="L2435" s="96">
        <v>12356</v>
      </c>
      <c r="M2435" s="95" t="s">
        <v>1886</v>
      </c>
      <c r="N2435" s="95" t="s">
        <v>3717</v>
      </c>
      <c r="O2435" s="95" t="s">
        <v>31</v>
      </c>
      <c r="P2435" s="95" t="s">
        <v>3005</v>
      </c>
      <c r="Q2435" s="95" t="s">
        <v>3006</v>
      </c>
      <c r="R2435" s="95" t="s">
        <v>3718</v>
      </c>
      <c r="S2435" s="93">
        <v>29311</v>
      </c>
      <c r="T2435" s="93">
        <v>29311</v>
      </c>
      <c r="U2435" s="95" t="s">
        <v>31</v>
      </c>
      <c r="V2435" s="95" t="s">
        <v>3700</v>
      </c>
    </row>
    <row r="2436" spans="1:22" ht="15.75" x14ac:dyDescent="0.3">
      <c r="A2436" s="95" t="s">
        <v>370</v>
      </c>
      <c r="B2436" s="95" t="s">
        <v>2032</v>
      </c>
      <c r="C2436" s="95" t="s">
        <v>1904</v>
      </c>
      <c r="D2436" s="95" t="s">
        <v>1905</v>
      </c>
      <c r="E2436" s="95" t="s">
        <v>2038</v>
      </c>
      <c r="F2436" s="95" t="s">
        <v>3004</v>
      </c>
      <c r="G2436" s="95" t="s">
        <v>31</v>
      </c>
      <c r="H2436" s="95" t="s">
        <v>31</v>
      </c>
      <c r="I2436" s="95" t="s">
        <v>31</v>
      </c>
      <c r="J2436" s="95" t="s">
        <v>1884</v>
      </c>
      <c r="K2436" s="95" t="s">
        <v>1885</v>
      </c>
      <c r="L2436" s="96">
        <v>2428</v>
      </c>
      <c r="M2436" s="95" t="s">
        <v>1886</v>
      </c>
      <c r="N2436" s="95" t="s">
        <v>3719</v>
      </c>
      <c r="O2436" s="95" t="s">
        <v>31</v>
      </c>
      <c r="P2436" s="95" t="s">
        <v>3005</v>
      </c>
      <c r="Q2436" s="95" t="s">
        <v>3006</v>
      </c>
      <c r="R2436" s="95" t="s">
        <v>3720</v>
      </c>
      <c r="S2436" s="93">
        <v>33328</v>
      </c>
      <c r="T2436" s="93">
        <v>33328</v>
      </c>
      <c r="U2436" s="95" t="s">
        <v>31</v>
      </c>
      <c r="V2436" s="95" t="s">
        <v>3721</v>
      </c>
    </row>
    <row r="2437" spans="1:22" ht="15.75" x14ac:dyDescent="0.3">
      <c r="A2437" s="95" t="s">
        <v>370</v>
      </c>
      <c r="B2437" s="95" t="s">
        <v>2032</v>
      </c>
      <c r="C2437" s="95" t="s">
        <v>1904</v>
      </c>
      <c r="D2437" s="95" t="s">
        <v>1905</v>
      </c>
      <c r="E2437" s="95" t="s">
        <v>2038</v>
      </c>
      <c r="F2437" s="95" t="s">
        <v>3004</v>
      </c>
      <c r="G2437" s="95" t="s">
        <v>31</v>
      </c>
      <c r="H2437" s="95" t="s">
        <v>31</v>
      </c>
      <c r="I2437" s="95" t="s">
        <v>31</v>
      </c>
      <c r="J2437" s="95" t="s">
        <v>1884</v>
      </c>
      <c r="K2437" s="95" t="s">
        <v>1885</v>
      </c>
      <c r="L2437" s="96">
        <v>5883</v>
      </c>
      <c r="M2437" s="95" t="s">
        <v>1886</v>
      </c>
      <c r="N2437" s="95" t="s">
        <v>3722</v>
      </c>
      <c r="O2437" s="95" t="s">
        <v>31</v>
      </c>
      <c r="P2437" s="95" t="s">
        <v>3005</v>
      </c>
      <c r="Q2437" s="95" t="s">
        <v>3006</v>
      </c>
      <c r="R2437" s="95" t="s">
        <v>3723</v>
      </c>
      <c r="S2437" s="93">
        <v>33694</v>
      </c>
      <c r="T2437" s="93">
        <v>33694</v>
      </c>
      <c r="U2437" s="95" t="s">
        <v>31</v>
      </c>
      <c r="V2437" s="95" t="s">
        <v>3724</v>
      </c>
    </row>
    <row r="2438" spans="1:22" ht="15.75" x14ac:dyDescent="0.3">
      <c r="A2438" s="95" t="s">
        <v>370</v>
      </c>
      <c r="B2438" s="95" t="s">
        <v>2032</v>
      </c>
      <c r="C2438" s="95" t="s">
        <v>1904</v>
      </c>
      <c r="D2438" s="95" t="s">
        <v>1905</v>
      </c>
      <c r="E2438" s="95" t="s">
        <v>2038</v>
      </c>
      <c r="F2438" s="95" t="s">
        <v>3004</v>
      </c>
      <c r="G2438" s="95" t="s">
        <v>31</v>
      </c>
      <c r="H2438" s="95" t="s">
        <v>31</v>
      </c>
      <c r="I2438" s="95" t="s">
        <v>31</v>
      </c>
      <c r="J2438" s="95" t="s">
        <v>1884</v>
      </c>
      <c r="K2438" s="95" t="s">
        <v>1885</v>
      </c>
      <c r="L2438" s="96">
        <v>197</v>
      </c>
      <c r="M2438" s="95" t="s">
        <v>1886</v>
      </c>
      <c r="N2438" s="95" t="s">
        <v>3725</v>
      </c>
      <c r="O2438" s="95" t="s">
        <v>31</v>
      </c>
      <c r="P2438" s="95" t="s">
        <v>3005</v>
      </c>
      <c r="Q2438" s="95" t="s">
        <v>3006</v>
      </c>
      <c r="R2438" s="95" t="s">
        <v>3726</v>
      </c>
      <c r="S2438" s="93">
        <v>20545</v>
      </c>
      <c r="T2438" s="93">
        <v>20545</v>
      </c>
      <c r="U2438" s="95" t="s">
        <v>31</v>
      </c>
      <c r="V2438" s="95" t="s">
        <v>2550</v>
      </c>
    </row>
    <row r="2439" spans="1:22" ht="15.75" x14ac:dyDescent="0.3">
      <c r="A2439" s="95" t="s">
        <v>370</v>
      </c>
      <c r="B2439" s="95" t="s">
        <v>2032</v>
      </c>
      <c r="C2439" s="95" t="s">
        <v>1904</v>
      </c>
      <c r="D2439" s="95" t="s">
        <v>1905</v>
      </c>
      <c r="E2439" s="95" t="s">
        <v>2038</v>
      </c>
      <c r="F2439" s="95" t="s">
        <v>3004</v>
      </c>
      <c r="G2439" s="95" t="s">
        <v>31</v>
      </c>
      <c r="H2439" s="95" t="s">
        <v>31</v>
      </c>
      <c r="I2439" s="95" t="s">
        <v>31</v>
      </c>
      <c r="J2439" s="95" t="s">
        <v>1884</v>
      </c>
      <c r="K2439" s="95" t="s">
        <v>1885</v>
      </c>
      <c r="L2439" s="96">
        <v>135</v>
      </c>
      <c r="M2439" s="95" t="s">
        <v>1886</v>
      </c>
      <c r="N2439" s="95" t="s">
        <v>3727</v>
      </c>
      <c r="O2439" s="95" t="s">
        <v>31</v>
      </c>
      <c r="P2439" s="95" t="s">
        <v>3005</v>
      </c>
      <c r="Q2439" s="95" t="s">
        <v>3006</v>
      </c>
      <c r="R2439" s="95" t="s">
        <v>3728</v>
      </c>
      <c r="S2439" s="93">
        <v>20545</v>
      </c>
      <c r="T2439" s="93">
        <v>20545</v>
      </c>
      <c r="U2439" s="95" t="s">
        <v>31</v>
      </c>
      <c r="V2439" s="95" t="s">
        <v>2550</v>
      </c>
    </row>
    <row r="2440" spans="1:22" ht="15.75" x14ac:dyDescent="0.3">
      <c r="A2440" s="95" t="s">
        <v>370</v>
      </c>
      <c r="B2440" s="95" t="s">
        <v>2032</v>
      </c>
      <c r="C2440" s="95" t="s">
        <v>1904</v>
      </c>
      <c r="D2440" s="95" t="s">
        <v>1905</v>
      </c>
      <c r="E2440" s="95" t="s">
        <v>2038</v>
      </c>
      <c r="F2440" s="95" t="s">
        <v>3004</v>
      </c>
      <c r="G2440" s="95" t="s">
        <v>31</v>
      </c>
      <c r="H2440" s="95" t="s">
        <v>31</v>
      </c>
      <c r="I2440" s="95" t="s">
        <v>31</v>
      </c>
      <c r="J2440" s="95" t="s">
        <v>1884</v>
      </c>
      <c r="K2440" s="95" t="s">
        <v>1885</v>
      </c>
      <c r="L2440" s="96">
        <v>197</v>
      </c>
      <c r="M2440" s="95" t="s">
        <v>1886</v>
      </c>
      <c r="N2440" s="95" t="s">
        <v>3729</v>
      </c>
      <c r="O2440" s="95" t="s">
        <v>31</v>
      </c>
      <c r="P2440" s="95" t="s">
        <v>3005</v>
      </c>
      <c r="Q2440" s="95" t="s">
        <v>3006</v>
      </c>
      <c r="R2440" s="95" t="s">
        <v>3730</v>
      </c>
      <c r="S2440" s="93">
        <v>20545</v>
      </c>
      <c r="T2440" s="93">
        <v>20545</v>
      </c>
      <c r="U2440" s="95" t="s">
        <v>31</v>
      </c>
      <c r="V2440" s="95" t="s">
        <v>2550</v>
      </c>
    </row>
    <row r="2441" spans="1:22" ht="15.75" x14ac:dyDescent="0.3">
      <c r="A2441" s="95" t="s">
        <v>370</v>
      </c>
      <c r="B2441" s="95" t="s">
        <v>2032</v>
      </c>
      <c r="C2441" s="95" t="s">
        <v>1904</v>
      </c>
      <c r="D2441" s="95" t="s">
        <v>1905</v>
      </c>
      <c r="E2441" s="95" t="s">
        <v>2038</v>
      </c>
      <c r="F2441" s="95" t="s">
        <v>3004</v>
      </c>
      <c r="G2441" s="95" t="s">
        <v>31</v>
      </c>
      <c r="H2441" s="95" t="s">
        <v>31</v>
      </c>
      <c r="I2441" s="95" t="s">
        <v>31</v>
      </c>
      <c r="J2441" s="95" t="s">
        <v>1884</v>
      </c>
      <c r="K2441" s="95" t="s">
        <v>1885</v>
      </c>
      <c r="L2441" s="96">
        <v>1835</v>
      </c>
      <c r="M2441" s="95" t="s">
        <v>1886</v>
      </c>
      <c r="N2441" s="95" t="s">
        <v>3731</v>
      </c>
      <c r="O2441" s="95" t="s">
        <v>31</v>
      </c>
      <c r="P2441" s="95" t="s">
        <v>3005</v>
      </c>
      <c r="Q2441" s="95" t="s">
        <v>3006</v>
      </c>
      <c r="R2441" s="95" t="s">
        <v>3732</v>
      </c>
      <c r="S2441" s="93">
        <v>20545</v>
      </c>
      <c r="T2441" s="93">
        <v>20545</v>
      </c>
      <c r="U2441" s="95" t="s">
        <v>31</v>
      </c>
      <c r="V2441" s="95" t="s">
        <v>2552</v>
      </c>
    </row>
    <row r="2442" spans="1:22" ht="15.75" x14ac:dyDescent="0.3">
      <c r="A2442" s="95" t="s">
        <v>370</v>
      </c>
      <c r="B2442" s="95" t="s">
        <v>2032</v>
      </c>
      <c r="C2442" s="95" t="s">
        <v>1904</v>
      </c>
      <c r="D2442" s="95" t="s">
        <v>1905</v>
      </c>
      <c r="E2442" s="95" t="s">
        <v>2038</v>
      </c>
      <c r="F2442" s="95" t="s">
        <v>3004</v>
      </c>
      <c r="G2442" s="95" t="s">
        <v>31</v>
      </c>
      <c r="H2442" s="95" t="s">
        <v>31</v>
      </c>
      <c r="I2442" s="95" t="s">
        <v>31</v>
      </c>
      <c r="J2442" s="95" t="s">
        <v>1884</v>
      </c>
      <c r="K2442" s="95" t="s">
        <v>1885</v>
      </c>
      <c r="L2442" s="96">
        <v>1835</v>
      </c>
      <c r="M2442" s="95" t="s">
        <v>1886</v>
      </c>
      <c r="N2442" s="95" t="s">
        <v>3733</v>
      </c>
      <c r="O2442" s="95" t="s">
        <v>31</v>
      </c>
      <c r="P2442" s="95" t="s">
        <v>3005</v>
      </c>
      <c r="Q2442" s="95" t="s">
        <v>3006</v>
      </c>
      <c r="R2442" s="95" t="s">
        <v>3734</v>
      </c>
      <c r="S2442" s="93">
        <v>20545</v>
      </c>
      <c r="T2442" s="93">
        <v>20545</v>
      </c>
      <c r="U2442" s="95" t="s">
        <v>31</v>
      </c>
      <c r="V2442" s="95" t="s">
        <v>2552</v>
      </c>
    </row>
    <row r="2443" spans="1:22" ht="15.75" x14ac:dyDescent="0.3">
      <c r="A2443" s="95" t="s">
        <v>370</v>
      </c>
      <c r="B2443" s="95" t="s">
        <v>2032</v>
      </c>
      <c r="C2443" s="95" t="s">
        <v>1904</v>
      </c>
      <c r="D2443" s="95" t="s">
        <v>1905</v>
      </c>
      <c r="E2443" s="95" t="s">
        <v>2038</v>
      </c>
      <c r="F2443" s="95" t="s">
        <v>3004</v>
      </c>
      <c r="G2443" s="95" t="s">
        <v>31</v>
      </c>
      <c r="H2443" s="95" t="s">
        <v>31</v>
      </c>
      <c r="I2443" s="95" t="s">
        <v>31</v>
      </c>
      <c r="J2443" s="95" t="s">
        <v>1884</v>
      </c>
      <c r="K2443" s="95" t="s">
        <v>1885</v>
      </c>
      <c r="L2443" s="96">
        <v>1835</v>
      </c>
      <c r="M2443" s="95" t="s">
        <v>1886</v>
      </c>
      <c r="N2443" s="95" t="s">
        <v>3735</v>
      </c>
      <c r="O2443" s="95" t="s">
        <v>31</v>
      </c>
      <c r="P2443" s="95" t="s">
        <v>3005</v>
      </c>
      <c r="Q2443" s="95" t="s">
        <v>3006</v>
      </c>
      <c r="R2443" s="95" t="s">
        <v>3736</v>
      </c>
      <c r="S2443" s="93">
        <v>20545</v>
      </c>
      <c r="T2443" s="93">
        <v>20545</v>
      </c>
      <c r="U2443" s="95" t="s">
        <v>31</v>
      </c>
      <c r="V2443" s="95" t="s">
        <v>2552</v>
      </c>
    </row>
    <row r="2444" spans="1:22" ht="15.75" x14ac:dyDescent="0.3">
      <c r="A2444" s="95" t="s">
        <v>370</v>
      </c>
      <c r="B2444" s="95" t="s">
        <v>2032</v>
      </c>
      <c r="C2444" s="95" t="s">
        <v>1904</v>
      </c>
      <c r="D2444" s="95" t="s">
        <v>1905</v>
      </c>
      <c r="E2444" s="95" t="s">
        <v>2038</v>
      </c>
      <c r="F2444" s="95" t="s">
        <v>3004</v>
      </c>
      <c r="G2444" s="95" t="s">
        <v>31</v>
      </c>
      <c r="H2444" s="95" t="s">
        <v>31</v>
      </c>
      <c r="I2444" s="95" t="s">
        <v>31</v>
      </c>
      <c r="J2444" s="95" t="s">
        <v>1884</v>
      </c>
      <c r="K2444" s="95" t="s">
        <v>1885</v>
      </c>
      <c r="L2444" s="96">
        <v>1835</v>
      </c>
      <c r="M2444" s="95" t="s">
        <v>1886</v>
      </c>
      <c r="N2444" s="95" t="s">
        <v>3737</v>
      </c>
      <c r="O2444" s="95" t="s">
        <v>31</v>
      </c>
      <c r="P2444" s="95" t="s">
        <v>3005</v>
      </c>
      <c r="Q2444" s="95" t="s">
        <v>3006</v>
      </c>
      <c r="R2444" s="95" t="s">
        <v>3738</v>
      </c>
      <c r="S2444" s="93">
        <v>20545</v>
      </c>
      <c r="T2444" s="93">
        <v>20545</v>
      </c>
      <c r="U2444" s="95" t="s">
        <v>31</v>
      </c>
      <c r="V2444" s="95" t="s">
        <v>2552</v>
      </c>
    </row>
    <row r="2445" spans="1:22" ht="15.75" x14ac:dyDescent="0.3">
      <c r="A2445" s="95" t="s">
        <v>370</v>
      </c>
      <c r="B2445" s="95" t="s">
        <v>2032</v>
      </c>
      <c r="C2445" s="95" t="s">
        <v>1904</v>
      </c>
      <c r="D2445" s="95" t="s">
        <v>1905</v>
      </c>
      <c r="E2445" s="95" t="s">
        <v>2038</v>
      </c>
      <c r="F2445" s="95" t="s">
        <v>3004</v>
      </c>
      <c r="G2445" s="95" t="s">
        <v>31</v>
      </c>
      <c r="H2445" s="95" t="s">
        <v>31</v>
      </c>
      <c r="I2445" s="95" t="s">
        <v>31</v>
      </c>
      <c r="J2445" s="95" t="s">
        <v>1884</v>
      </c>
      <c r="K2445" s="95" t="s">
        <v>1885</v>
      </c>
      <c r="L2445" s="96">
        <v>4555</v>
      </c>
      <c r="M2445" s="95" t="s">
        <v>1886</v>
      </c>
      <c r="N2445" s="95" t="s">
        <v>3739</v>
      </c>
      <c r="O2445" s="95" t="s">
        <v>31</v>
      </c>
      <c r="P2445" s="95" t="s">
        <v>3005</v>
      </c>
      <c r="Q2445" s="95" t="s">
        <v>3006</v>
      </c>
      <c r="R2445" s="95" t="s">
        <v>3740</v>
      </c>
      <c r="S2445" s="93">
        <v>28215</v>
      </c>
      <c r="T2445" s="93">
        <v>28215</v>
      </c>
      <c r="U2445" s="95" t="s">
        <v>31</v>
      </c>
      <c r="V2445" s="95" t="s">
        <v>2993</v>
      </c>
    </row>
    <row r="2446" spans="1:22" ht="15.75" x14ac:dyDescent="0.3">
      <c r="A2446" s="95" t="s">
        <v>370</v>
      </c>
      <c r="B2446" s="95" t="s">
        <v>2032</v>
      </c>
      <c r="C2446" s="95" t="s">
        <v>1904</v>
      </c>
      <c r="D2446" s="95" t="s">
        <v>1905</v>
      </c>
      <c r="E2446" s="95" t="s">
        <v>2038</v>
      </c>
      <c r="F2446" s="95" t="s">
        <v>3004</v>
      </c>
      <c r="G2446" s="95" t="s">
        <v>31</v>
      </c>
      <c r="H2446" s="95" t="s">
        <v>31</v>
      </c>
      <c r="I2446" s="95" t="s">
        <v>31</v>
      </c>
      <c r="J2446" s="95" t="s">
        <v>1884</v>
      </c>
      <c r="K2446" s="95" t="s">
        <v>1885</v>
      </c>
      <c r="L2446" s="96">
        <v>4555</v>
      </c>
      <c r="M2446" s="95" t="s">
        <v>1886</v>
      </c>
      <c r="N2446" s="95" t="s">
        <v>3741</v>
      </c>
      <c r="O2446" s="95" t="s">
        <v>31</v>
      </c>
      <c r="P2446" s="95" t="s">
        <v>3005</v>
      </c>
      <c r="Q2446" s="95" t="s">
        <v>3006</v>
      </c>
      <c r="R2446" s="95" t="s">
        <v>3742</v>
      </c>
      <c r="S2446" s="93">
        <v>28215</v>
      </c>
      <c r="T2446" s="93">
        <v>28215</v>
      </c>
      <c r="U2446" s="95" t="s">
        <v>31</v>
      </c>
      <c r="V2446" s="95" t="s">
        <v>2993</v>
      </c>
    </row>
    <row r="2447" spans="1:22" ht="15.75" x14ac:dyDescent="0.3">
      <c r="A2447" s="95" t="s">
        <v>370</v>
      </c>
      <c r="B2447" s="95" t="s">
        <v>2032</v>
      </c>
      <c r="C2447" s="95" t="s">
        <v>1904</v>
      </c>
      <c r="D2447" s="95" t="s">
        <v>1905</v>
      </c>
      <c r="E2447" s="95" t="s">
        <v>2038</v>
      </c>
      <c r="F2447" s="95" t="s">
        <v>3004</v>
      </c>
      <c r="G2447" s="95" t="s">
        <v>31</v>
      </c>
      <c r="H2447" s="95" t="s">
        <v>31</v>
      </c>
      <c r="I2447" s="95" t="s">
        <v>31</v>
      </c>
      <c r="J2447" s="95" t="s">
        <v>1884</v>
      </c>
      <c r="K2447" s="95" t="s">
        <v>1885</v>
      </c>
      <c r="L2447" s="96">
        <v>4555</v>
      </c>
      <c r="M2447" s="95" t="s">
        <v>1886</v>
      </c>
      <c r="N2447" s="95" t="s">
        <v>3743</v>
      </c>
      <c r="O2447" s="95" t="s">
        <v>31</v>
      </c>
      <c r="P2447" s="95" t="s">
        <v>3005</v>
      </c>
      <c r="Q2447" s="95" t="s">
        <v>3006</v>
      </c>
      <c r="R2447" s="95" t="s">
        <v>3744</v>
      </c>
      <c r="S2447" s="93">
        <v>28215</v>
      </c>
      <c r="T2447" s="93">
        <v>28215</v>
      </c>
      <c r="U2447" s="95" t="s">
        <v>31</v>
      </c>
      <c r="V2447" s="95" t="s">
        <v>2993</v>
      </c>
    </row>
    <row r="2448" spans="1:22" ht="15.75" x14ac:dyDescent="0.3">
      <c r="A2448" s="95" t="s">
        <v>370</v>
      </c>
      <c r="B2448" s="95" t="s">
        <v>2032</v>
      </c>
      <c r="C2448" s="95" t="s">
        <v>1904</v>
      </c>
      <c r="D2448" s="95" t="s">
        <v>1905</v>
      </c>
      <c r="E2448" s="95" t="s">
        <v>2038</v>
      </c>
      <c r="F2448" s="95" t="s">
        <v>3004</v>
      </c>
      <c r="G2448" s="95" t="s">
        <v>31</v>
      </c>
      <c r="H2448" s="95" t="s">
        <v>31</v>
      </c>
      <c r="I2448" s="95" t="s">
        <v>31</v>
      </c>
      <c r="J2448" s="95" t="s">
        <v>1884</v>
      </c>
      <c r="K2448" s="95" t="s">
        <v>1885</v>
      </c>
      <c r="L2448" s="96">
        <v>7344</v>
      </c>
      <c r="M2448" s="95" t="s">
        <v>1886</v>
      </c>
      <c r="N2448" s="95" t="s">
        <v>3745</v>
      </c>
      <c r="O2448" s="95" t="s">
        <v>31</v>
      </c>
      <c r="P2448" s="95" t="s">
        <v>3005</v>
      </c>
      <c r="Q2448" s="95" t="s">
        <v>3006</v>
      </c>
      <c r="R2448" s="95" t="s">
        <v>3746</v>
      </c>
      <c r="S2448" s="93">
        <v>26023</v>
      </c>
      <c r="T2448" s="93">
        <v>26023</v>
      </c>
      <c r="U2448" s="95" t="s">
        <v>31</v>
      </c>
      <c r="V2448" s="95" t="s">
        <v>3747</v>
      </c>
    </row>
    <row r="2449" spans="1:22" ht="15.75" x14ac:dyDescent="0.3">
      <c r="A2449" s="95" t="s">
        <v>370</v>
      </c>
      <c r="B2449" s="95" t="s">
        <v>2032</v>
      </c>
      <c r="C2449" s="95" t="s">
        <v>1904</v>
      </c>
      <c r="D2449" s="95" t="s">
        <v>1905</v>
      </c>
      <c r="E2449" s="95" t="s">
        <v>2038</v>
      </c>
      <c r="F2449" s="95" t="s">
        <v>3004</v>
      </c>
      <c r="G2449" s="95" t="s">
        <v>31</v>
      </c>
      <c r="H2449" s="95" t="s">
        <v>31</v>
      </c>
      <c r="I2449" s="95" t="s">
        <v>31</v>
      </c>
      <c r="J2449" s="95" t="s">
        <v>1884</v>
      </c>
      <c r="K2449" s="95" t="s">
        <v>1885</v>
      </c>
      <c r="L2449" s="96">
        <v>7344</v>
      </c>
      <c r="M2449" s="95" t="s">
        <v>1886</v>
      </c>
      <c r="N2449" s="95" t="s">
        <v>3748</v>
      </c>
      <c r="O2449" s="95" t="s">
        <v>31</v>
      </c>
      <c r="P2449" s="95" t="s">
        <v>3005</v>
      </c>
      <c r="Q2449" s="95" t="s">
        <v>3006</v>
      </c>
      <c r="R2449" s="95" t="s">
        <v>3749</v>
      </c>
      <c r="S2449" s="93">
        <v>26023</v>
      </c>
      <c r="T2449" s="93">
        <v>26023</v>
      </c>
      <c r="U2449" s="95" t="s">
        <v>31</v>
      </c>
      <c r="V2449" s="95" t="s">
        <v>3747</v>
      </c>
    </row>
    <row r="2450" spans="1:22" ht="15.75" x14ac:dyDescent="0.3">
      <c r="A2450" s="95" t="s">
        <v>370</v>
      </c>
      <c r="B2450" s="95" t="s">
        <v>2032</v>
      </c>
      <c r="C2450" s="95" t="s">
        <v>1904</v>
      </c>
      <c r="D2450" s="95" t="s">
        <v>1905</v>
      </c>
      <c r="E2450" s="95" t="s">
        <v>2038</v>
      </c>
      <c r="F2450" s="95" t="s">
        <v>3004</v>
      </c>
      <c r="G2450" s="95" t="s">
        <v>31</v>
      </c>
      <c r="H2450" s="95" t="s">
        <v>31</v>
      </c>
      <c r="I2450" s="95" t="s">
        <v>31</v>
      </c>
      <c r="J2450" s="95" t="s">
        <v>1884</v>
      </c>
      <c r="K2450" s="95" t="s">
        <v>1885</v>
      </c>
      <c r="L2450" s="96">
        <v>7345</v>
      </c>
      <c r="M2450" s="95" t="s">
        <v>1886</v>
      </c>
      <c r="N2450" s="95" t="s">
        <v>3750</v>
      </c>
      <c r="O2450" s="95" t="s">
        <v>31</v>
      </c>
      <c r="P2450" s="95" t="s">
        <v>3005</v>
      </c>
      <c r="Q2450" s="95" t="s">
        <v>3006</v>
      </c>
      <c r="R2450" s="95" t="s">
        <v>3751</v>
      </c>
      <c r="S2450" s="93">
        <v>26023</v>
      </c>
      <c r="T2450" s="93">
        <v>26023</v>
      </c>
      <c r="U2450" s="95" t="s">
        <v>31</v>
      </c>
      <c r="V2450" s="95" t="s">
        <v>3747</v>
      </c>
    </row>
    <row r="2451" spans="1:22" ht="15.75" x14ac:dyDescent="0.3">
      <c r="A2451" s="95" t="s">
        <v>370</v>
      </c>
      <c r="B2451" s="95" t="s">
        <v>2032</v>
      </c>
      <c r="C2451" s="95" t="s">
        <v>1904</v>
      </c>
      <c r="D2451" s="95" t="s">
        <v>1905</v>
      </c>
      <c r="E2451" s="95" t="s">
        <v>2038</v>
      </c>
      <c r="F2451" s="95" t="s">
        <v>3004</v>
      </c>
      <c r="G2451" s="95" t="s">
        <v>31</v>
      </c>
      <c r="H2451" s="95" t="s">
        <v>31</v>
      </c>
      <c r="I2451" s="95" t="s">
        <v>31</v>
      </c>
      <c r="J2451" s="95" t="s">
        <v>1884</v>
      </c>
      <c r="K2451" s="95" t="s">
        <v>1885</v>
      </c>
      <c r="L2451" s="96">
        <v>27315</v>
      </c>
      <c r="M2451" s="95" t="s">
        <v>1886</v>
      </c>
      <c r="N2451" s="95" t="s">
        <v>3752</v>
      </c>
      <c r="O2451" s="95" t="s">
        <v>31</v>
      </c>
      <c r="P2451" s="95" t="s">
        <v>3005</v>
      </c>
      <c r="Q2451" s="95" t="s">
        <v>3006</v>
      </c>
      <c r="R2451" s="95" t="s">
        <v>3753</v>
      </c>
      <c r="S2451" s="93">
        <v>33694</v>
      </c>
      <c r="T2451" s="93">
        <v>33694</v>
      </c>
      <c r="U2451" s="95" t="s">
        <v>31</v>
      </c>
      <c r="V2451" s="95" t="s">
        <v>3100</v>
      </c>
    </row>
    <row r="2452" spans="1:22" ht="15.75" x14ac:dyDescent="0.3">
      <c r="A2452" s="95" t="s">
        <v>370</v>
      </c>
      <c r="B2452" s="95" t="s">
        <v>2032</v>
      </c>
      <c r="C2452" s="95" t="s">
        <v>1904</v>
      </c>
      <c r="D2452" s="95" t="s">
        <v>1905</v>
      </c>
      <c r="E2452" s="95" t="s">
        <v>2038</v>
      </c>
      <c r="F2452" s="95" t="s">
        <v>3004</v>
      </c>
      <c r="G2452" s="95" t="s">
        <v>31</v>
      </c>
      <c r="H2452" s="95" t="s">
        <v>31</v>
      </c>
      <c r="I2452" s="95" t="s">
        <v>31</v>
      </c>
      <c r="J2452" s="95" t="s">
        <v>1884</v>
      </c>
      <c r="K2452" s="95" t="s">
        <v>1885</v>
      </c>
      <c r="L2452" s="96">
        <v>7375</v>
      </c>
      <c r="M2452" s="95" t="s">
        <v>1886</v>
      </c>
      <c r="N2452" s="95" t="s">
        <v>3754</v>
      </c>
      <c r="O2452" s="95" t="s">
        <v>31</v>
      </c>
      <c r="P2452" s="95" t="s">
        <v>3005</v>
      </c>
      <c r="Q2452" s="95" t="s">
        <v>3006</v>
      </c>
      <c r="R2452" s="95" t="s">
        <v>3755</v>
      </c>
      <c r="S2452" s="93">
        <v>35520</v>
      </c>
      <c r="T2452" s="93">
        <v>35520</v>
      </c>
      <c r="U2452" s="95" t="s">
        <v>31</v>
      </c>
      <c r="V2452" s="95" t="s">
        <v>3756</v>
      </c>
    </row>
    <row r="2453" spans="1:22" ht="15.75" x14ac:dyDescent="0.3">
      <c r="A2453" s="95" t="s">
        <v>370</v>
      </c>
      <c r="B2453" s="95" t="s">
        <v>2032</v>
      </c>
      <c r="C2453" s="95" t="s">
        <v>1904</v>
      </c>
      <c r="D2453" s="95" t="s">
        <v>1905</v>
      </c>
      <c r="E2453" s="95" t="s">
        <v>2038</v>
      </c>
      <c r="F2453" s="95" t="s">
        <v>3004</v>
      </c>
      <c r="G2453" s="95" t="s">
        <v>31</v>
      </c>
      <c r="H2453" s="95" t="s">
        <v>31</v>
      </c>
      <c r="I2453" s="95" t="s">
        <v>31</v>
      </c>
      <c r="J2453" s="95" t="s">
        <v>1884</v>
      </c>
      <c r="K2453" s="95" t="s">
        <v>1885</v>
      </c>
      <c r="L2453" s="96">
        <v>4062</v>
      </c>
      <c r="M2453" s="95" t="s">
        <v>1886</v>
      </c>
      <c r="N2453" s="95" t="s">
        <v>3757</v>
      </c>
      <c r="O2453" s="95" t="s">
        <v>31</v>
      </c>
      <c r="P2453" s="95" t="s">
        <v>3005</v>
      </c>
      <c r="Q2453" s="95" t="s">
        <v>3006</v>
      </c>
      <c r="R2453" s="95" t="s">
        <v>3758</v>
      </c>
      <c r="S2453" s="93">
        <v>35885</v>
      </c>
      <c r="T2453" s="93">
        <v>35885</v>
      </c>
      <c r="U2453" s="95" t="s">
        <v>31</v>
      </c>
      <c r="V2453" s="95" t="s">
        <v>3089</v>
      </c>
    </row>
    <row r="2454" spans="1:22" ht="15.75" x14ac:dyDescent="0.3">
      <c r="A2454" s="95" t="s">
        <v>370</v>
      </c>
      <c r="B2454" s="95" t="s">
        <v>2032</v>
      </c>
      <c r="C2454" s="95" t="s">
        <v>1904</v>
      </c>
      <c r="D2454" s="95" t="s">
        <v>1905</v>
      </c>
      <c r="E2454" s="95" t="s">
        <v>2038</v>
      </c>
      <c r="F2454" s="95" t="s">
        <v>3759</v>
      </c>
      <c r="G2454" s="95" t="s">
        <v>31</v>
      </c>
      <c r="H2454" s="95" t="s">
        <v>31</v>
      </c>
      <c r="I2454" s="95" t="s">
        <v>31</v>
      </c>
      <c r="J2454" s="95" t="s">
        <v>1884</v>
      </c>
      <c r="K2454" s="95" t="s">
        <v>1885</v>
      </c>
      <c r="L2454" s="96">
        <v>465341.14</v>
      </c>
      <c r="M2454" s="95" t="s">
        <v>1886</v>
      </c>
      <c r="N2454" s="95" t="s">
        <v>31</v>
      </c>
      <c r="O2454" s="95" t="s">
        <v>31</v>
      </c>
      <c r="P2454" s="95" t="s">
        <v>3760</v>
      </c>
      <c r="Q2454" s="95" t="s">
        <v>31</v>
      </c>
      <c r="R2454" s="95" t="s">
        <v>3761</v>
      </c>
      <c r="S2454" s="93">
        <v>41578</v>
      </c>
      <c r="T2454" s="93">
        <v>41578</v>
      </c>
      <c r="U2454" s="95" t="s">
        <v>3658</v>
      </c>
      <c r="V2454" s="95" t="s">
        <v>31</v>
      </c>
    </row>
    <row r="2455" spans="1:22" ht="15.75" x14ac:dyDescent="0.3">
      <c r="A2455" s="95" t="s">
        <v>370</v>
      </c>
      <c r="B2455" s="95" t="s">
        <v>2032</v>
      </c>
      <c r="C2455" s="95" t="s">
        <v>1904</v>
      </c>
      <c r="D2455" s="95" t="s">
        <v>1905</v>
      </c>
      <c r="E2455" s="95" t="s">
        <v>2038</v>
      </c>
      <c r="F2455" s="95" t="s">
        <v>3759</v>
      </c>
      <c r="G2455" s="95" t="s">
        <v>31</v>
      </c>
      <c r="H2455" s="95" t="s">
        <v>31</v>
      </c>
      <c r="I2455" s="95" t="s">
        <v>31</v>
      </c>
      <c r="J2455" s="95" t="s">
        <v>1884</v>
      </c>
      <c r="K2455" s="95" t="s">
        <v>1885</v>
      </c>
      <c r="L2455" s="96">
        <v>935.37</v>
      </c>
      <c r="M2455" s="95" t="s">
        <v>1886</v>
      </c>
      <c r="N2455" s="95" t="s">
        <v>31</v>
      </c>
      <c r="O2455" s="95" t="s">
        <v>31</v>
      </c>
      <c r="P2455" s="95" t="s">
        <v>3760</v>
      </c>
      <c r="Q2455" s="95" t="s">
        <v>31</v>
      </c>
      <c r="R2455" s="95" t="s">
        <v>3761</v>
      </c>
      <c r="S2455" s="93">
        <v>41608</v>
      </c>
      <c r="T2455" s="93">
        <v>41608</v>
      </c>
      <c r="U2455" s="95" t="s">
        <v>3658</v>
      </c>
      <c r="V2455" s="95" t="s">
        <v>31</v>
      </c>
    </row>
    <row r="2456" spans="1:22" ht="15.75" x14ac:dyDescent="0.3">
      <c r="A2456" s="95" t="s">
        <v>370</v>
      </c>
      <c r="B2456" s="95" t="s">
        <v>2032</v>
      </c>
      <c r="C2456" s="95" t="s">
        <v>1904</v>
      </c>
      <c r="D2456" s="95" t="s">
        <v>1905</v>
      </c>
      <c r="E2456" s="95" t="s">
        <v>2038</v>
      </c>
      <c r="F2456" s="95" t="s">
        <v>3759</v>
      </c>
      <c r="G2456" s="95" t="s">
        <v>31</v>
      </c>
      <c r="H2456" s="95" t="s">
        <v>31</v>
      </c>
      <c r="I2456" s="95" t="s">
        <v>31</v>
      </c>
      <c r="J2456" s="95" t="s">
        <v>1884</v>
      </c>
      <c r="K2456" s="95" t="s">
        <v>1885</v>
      </c>
      <c r="L2456" s="96">
        <v>522819.37</v>
      </c>
      <c r="M2456" s="95" t="s">
        <v>1886</v>
      </c>
      <c r="N2456" s="95" t="s">
        <v>31</v>
      </c>
      <c r="O2456" s="95" t="s">
        <v>31</v>
      </c>
      <c r="P2456" s="95" t="s">
        <v>3760</v>
      </c>
      <c r="Q2456" s="95" t="s">
        <v>31</v>
      </c>
      <c r="R2456" s="95" t="s">
        <v>3762</v>
      </c>
      <c r="S2456" s="93">
        <v>41578</v>
      </c>
      <c r="T2456" s="93">
        <v>41578</v>
      </c>
      <c r="U2456" s="95" t="s">
        <v>3660</v>
      </c>
      <c r="V2456" s="95" t="s">
        <v>31</v>
      </c>
    </row>
    <row r="2457" spans="1:22" ht="15.75" x14ac:dyDescent="0.3">
      <c r="A2457" s="95" t="s">
        <v>370</v>
      </c>
      <c r="B2457" s="95" t="s">
        <v>2032</v>
      </c>
      <c r="C2457" s="95" t="s">
        <v>1904</v>
      </c>
      <c r="D2457" s="95" t="s">
        <v>1905</v>
      </c>
      <c r="E2457" s="95" t="s">
        <v>2038</v>
      </c>
      <c r="F2457" s="95" t="s">
        <v>3759</v>
      </c>
      <c r="G2457" s="95" t="s">
        <v>31</v>
      </c>
      <c r="H2457" s="95" t="s">
        <v>31</v>
      </c>
      <c r="I2457" s="95" t="s">
        <v>31</v>
      </c>
      <c r="J2457" s="95" t="s">
        <v>1884</v>
      </c>
      <c r="K2457" s="95" t="s">
        <v>1885</v>
      </c>
      <c r="L2457" s="96">
        <v>1002.62</v>
      </c>
      <c r="M2457" s="95" t="s">
        <v>1886</v>
      </c>
      <c r="N2457" s="95" t="s">
        <v>31</v>
      </c>
      <c r="O2457" s="95" t="s">
        <v>31</v>
      </c>
      <c r="P2457" s="95" t="s">
        <v>3760</v>
      </c>
      <c r="Q2457" s="95" t="s">
        <v>31</v>
      </c>
      <c r="R2457" s="95" t="s">
        <v>3762</v>
      </c>
      <c r="S2457" s="93">
        <v>41608</v>
      </c>
      <c r="T2457" s="93">
        <v>41608</v>
      </c>
      <c r="U2457" s="95" t="s">
        <v>3660</v>
      </c>
      <c r="V2457" s="95" t="s">
        <v>31</v>
      </c>
    </row>
    <row r="2458" spans="1:22" ht="15.75" x14ac:dyDescent="0.3">
      <c r="A2458" s="95" t="s">
        <v>370</v>
      </c>
      <c r="B2458" s="95" t="s">
        <v>2032</v>
      </c>
      <c r="C2458" s="95" t="s">
        <v>1904</v>
      </c>
      <c r="D2458" s="95" t="s">
        <v>1905</v>
      </c>
      <c r="E2458" s="95" t="s">
        <v>2038</v>
      </c>
      <c r="F2458" s="95" t="s">
        <v>3763</v>
      </c>
      <c r="G2458" s="95" t="s">
        <v>31</v>
      </c>
      <c r="H2458" s="95" t="s">
        <v>31</v>
      </c>
      <c r="I2458" s="95" t="s">
        <v>31</v>
      </c>
      <c r="J2458" s="95" t="s">
        <v>1884</v>
      </c>
      <c r="K2458" s="95" t="s">
        <v>1885</v>
      </c>
      <c r="L2458" s="96">
        <v>1102</v>
      </c>
      <c r="M2458" s="95" t="s">
        <v>1886</v>
      </c>
      <c r="N2458" s="95" t="s">
        <v>31</v>
      </c>
      <c r="O2458" s="95" t="s">
        <v>31</v>
      </c>
      <c r="P2458" s="95" t="s">
        <v>3764</v>
      </c>
      <c r="Q2458" s="95" t="s">
        <v>3765</v>
      </c>
      <c r="R2458" s="95" t="s">
        <v>3766</v>
      </c>
      <c r="S2458" s="93">
        <v>19814</v>
      </c>
      <c r="T2458" s="93">
        <v>19814</v>
      </c>
      <c r="U2458" s="95" t="s">
        <v>31</v>
      </c>
      <c r="V2458" s="95" t="s">
        <v>2529</v>
      </c>
    </row>
    <row r="2459" spans="1:22" ht="15.75" x14ac:dyDescent="0.3">
      <c r="A2459" s="95" t="s">
        <v>370</v>
      </c>
      <c r="B2459" s="95" t="s">
        <v>2032</v>
      </c>
      <c r="C2459" s="95" t="s">
        <v>1904</v>
      </c>
      <c r="D2459" s="95" t="s">
        <v>1905</v>
      </c>
      <c r="E2459" s="95" t="s">
        <v>2038</v>
      </c>
      <c r="F2459" s="95" t="s">
        <v>3763</v>
      </c>
      <c r="G2459" s="95" t="s">
        <v>31</v>
      </c>
      <c r="H2459" s="95" t="s">
        <v>31</v>
      </c>
      <c r="I2459" s="95" t="s">
        <v>31</v>
      </c>
      <c r="J2459" s="95" t="s">
        <v>1884</v>
      </c>
      <c r="K2459" s="95" t="s">
        <v>1885</v>
      </c>
      <c r="L2459" s="96">
        <v>29504</v>
      </c>
      <c r="M2459" s="95" t="s">
        <v>1886</v>
      </c>
      <c r="N2459" s="95" t="s">
        <v>31</v>
      </c>
      <c r="O2459" s="95" t="s">
        <v>31</v>
      </c>
      <c r="P2459" s="95" t="s">
        <v>3764</v>
      </c>
      <c r="Q2459" s="95" t="s">
        <v>3765</v>
      </c>
      <c r="R2459" s="95" t="s">
        <v>3767</v>
      </c>
      <c r="S2459" s="93">
        <v>28580</v>
      </c>
      <c r="T2459" s="93">
        <v>28580</v>
      </c>
      <c r="U2459" s="95" t="s">
        <v>31</v>
      </c>
      <c r="V2459" s="95" t="s">
        <v>2708</v>
      </c>
    </row>
    <row r="2460" spans="1:22" ht="15.75" x14ac:dyDescent="0.3">
      <c r="A2460" s="95" t="s">
        <v>370</v>
      </c>
      <c r="B2460" s="95" t="s">
        <v>2032</v>
      </c>
      <c r="C2460" s="95" t="s">
        <v>1904</v>
      </c>
      <c r="D2460" s="95" t="s">
        <v>1905</v>
      </c>
      <c r="E2460" s="95" t="s">
        <v>2038</v>
      </c>
      <c r="F2460" s="95" t="s">
        <v>3763</v>
      </c>
      <c r="G2460" s="95" t="s">
        <v>31</v>
      </c>
      <c r="H2460" s="95" t="s">
        <v>31</v>
      </c>
      <c r="I2460" s="95" t="s">
        <v>31</v>
      </c>
      <c r="J2460" s="95" t="s">
        <v>1884</v>
      </c>
      <c r="K2460" s="95" t="s">
        <v>1885</v>
      </c>
      <c r="L2460" s="96">
        <v>101440</v>
      </c>
      <c r="M2460" s="95" t="s">
        <v>1886</v>
      </c>
      <c r="N2460" s="95" t="s">
        <v>31</v>
      </c>
      <c r="O2460" s="95" t="s">
        <v>31</v>
      </c>
      <c r="P2460" s="95" t="s">
        <v>3764</v>
      </c>
      <c r="Q2460" s="95" t="s">
        <v>3765</v>
      </c>
      <c r="R2460" s="95" t="s">
        <v>3768</v>
      </c>
      <c r="S2460" s="93">
        <v>34789</v>
      </c>
      <c r="T2460" s="93">
        <v>34789</v>
      </c>
      <c r="U2460" s="95" t="s">
        <v>31</v>
      </c>
      <c r="V2460" s="95" t="s">
        <v>3085</v>
      </c>
    </row>
    <row r="2461" spans="1:22" ht="15.75" x14ac:dyDescent="0.3">
      <c r="A2461" s="95" t="s">
        <v>370</v>
      </c>
      <c r="B2461" s="95" t="s">
        <v>2032</v>
      </c>
      <c r="C2461" s="95" t="s">
        <v>1904</v>
      </c>
      <c r="D2461" s="95" t="s">
        <v>1905</v>
      </c>
      <c r="E2461" s="95" t="s">
        <v>2038</v>
      </c>
      <c r="F2461" s="95" t="s">
        <v>3763</v>
      </c>
      <c r="G2461" s="95" t="s">
        <v>31</v>
      </c>
      <c r="H2461" s="95" t="s">
        <v>31</v>
      </c>
      <c r="I2461" s="95" t="s">
        <v>31</v>
      </c>
      <c r="J2461" s="95" t="s">
        <v>1884</v>
      </c>
      <c r="K2461" s="95" t="s">
        <v>1885</v>
      </c>
      <c r="L2461" s="96">
        <v>12306</v>
      </c>
      <c r="M2461" s="95" t="s">
        <v>1886</v>
      </c>
      <c r="N2461" s="95" t="s">
        <v>31</v>
      </c>
      <c r="O2461" s="95" t="s">
        <v>31</v>
      </c>
      <c r="P2461" s="95" t="s">
        <v>3764</v>
      </c>
      <c r="Q2461" s="95" t="s">
        <v>3765</v>
      </c>
      <c r="R2461" s="95" t="s">
        <v>3769</v>
      </c>
      <c r="S2461" s="93">
        <v>35520</v>
      </c>
      <c r="T2461" s="93">
        <v>35520</v>
      </c>
      <c r="U2461" s="95" t="s">
        <v>31</v>
      </c>
      <c r="V2461" s="95" t="s">
        <v>3590</v>
      </c>
    </row>
    <row r="2462" spans="1:22" ht="15.75" x14ac:dyDescent="0.3">
      <c r="A2462" s="95" t="s">
        <v>370</v>
      </c>
      <c r="B2462" s="95" t="s">
        <v>2032</v>
      </c>
      <c r="C2462" s="95" t="s">
        <v>1904</v>
      </c>
      <c r="D2462" s="95" t="s">
        <v>1905</v>
      </c>
      <c r="E2462" s="95" t="s">
        <v>2038</v>
      </c>
      <c r="F2462" s="95" t="s">
        <v>3763</v>
      </c>
      <c r="G2462" s="95" t="s">
        <v>31</v>
      </c>
      <c r="H2462" s="95" t="s">
        <v>31</v>
      </c>
      <c r="I2462" s="95" t="s">
        <v>31</v>
      </c>
      <c r="J2462" s="95" t="s">
        <v>1884</v>
      </c>
      <c r="K2462" s="95" t="s">
        <v>1885</v>
      </c>
      <c r="L2462" s="96">
        <v>184725.92</v>
      </c>
      <c r="M2462" s="95" t="s">
        <v>1886</v>
      </c>
      <c r="N2462" s="95" t="s">
        <v>31</v>
      </c>
      <c r="O2462" s="95" t="s">
        <v>31</v>
      </c>
      <c r="P2462" s="95" t="s">
        <v>3770</v>
      </c>
      <c r="Q2462" s="95" t="s">
        <v>31</v>
      </c>
      <c r="R2462" s="95" t="s">
        <v>3771</v>
      </c>
      <c r="S2462" s="93">
        <v>41152</v>
      </c>
      <c r="T2462" s="93">
        <v>41152</v>
      </c>
      <c r="U2462" s="95" t="s">
        <v>3146</v>
      </c>
      <c r="V2462" s="95" t="s">
        <v>31</v>
      </c>
    </row>
    <row r="2463" spans="1:22" ht="15.75" x14ac:dyDescent="0.3">
      <c r="A2463" s="95" t="s">
        <v>370</v>
      </c>
      <c r="B2463" s="95" t="s">
        <v>2032</v>
      </c>
      <c r="C2463" s="95" t="s">
        <v>1904</v>
      </c>
      <c r="D2463" s="95" t="s">
        <v>1905</v>
      </c>
      <c r="E2463" s="95" t="s">
        <v>2038</v>
      </c>
      <c r="F2463" s="95" t="s">
        <v>3763</v>
      </c>
      <c r="G2463" s="95" t="s">
        <v>31</v>
      </c>
      <c r="H2463" s="95" t="s">
        <v>31</v>
      </c>
      <c r="I2463" s="95" t="s">
        <v>31</v>
      </c>
      <c r="J2463" s="95" t="s">
        <v>1884</v>
      </c>
      <c r="K2463" s="95" t="s">
        <v>1885</v>
      </c>
      <c r="L2463" s="96">
        <v>-281.63</v>
      </c>
      <c r="M2463" s="95" t="s">
        <v>1886</v>
      </c>
      <c r="N2463" s="95" t="s">
        <v>31</v>
      </c>
      <c r="O2463" s="95" t="s">
        <v>31</v>
      </c>
      <c r="P2463" s="95" t="s">
        <v>3770</v>
      </c>
      <c r="Q2463" s="95" t="s">
        <v>31</v>
      </c>
      <c r="R2463" s="95" t="s">
        <v>3771</v>
      </c>
      <c r="S2463" s="93">
        <v>41305</v>
      </c>
      <c r="T2463" s="93">
        <v>41305</v>
      </c>
      <c r="U2463" s="95" t="s">
        <v>3146</v>
      </c>
      <c r="V2463" s="95" t="s">
        <v>31</v>
      </c>
    </row>
    <row r="2464" spans="1:22" ht="15.75" x14ac:dyDescent="0.3">
      <c r="A2464" s="95" t="s">
        <v>370</v>
      </c>
      <c r="B2464" s="95" t="s">
        <v>2032</v>
      </c>
      <c r="C2464" s="95" t="s">
        <v>1904</v>
      </c>
      <c r="D2464" s="95" t="s">
        <v>1905</v>
      </c>
      <c r="E2464" s="95" t="s">
        <v>2038</v>
      </c>
      <c r="F2464" s="95" t="s">
        <v>3763</v>
      </c>
      <c r="G2464" s="95" t="s">
        <v>31</v>
      </c>
      <c r="H2464" s="95" t="s">
        <v>31</v>
      </c>
      <c r="I2464" s="95" t="s">
        <v>31</v>
      </c>
      <c r="J2464" s="95" t="s">
        <v>1884</v>
      </c>
      <c r="K2464" s="95" t="s">
        <v>1885</v>
      </c>
      <c r="L2464" s="96">
        <v>-6.3</v>
      </c>
      <c r="M2464" s="95" t="s">
        <v>1886</v>
      </c>
      <c r="N2464" s="95" t="s">
        <v>31</v>
      </c>
      <c r="O2464" s="95" t="s">
        <v>31</v>
      </c>
      <c r="P2464" s="95" t="s">
        <v>3770</v>
      </c>
      <c r="Q2464" s="95" t="s">
        <v>31</v>
      </c>
      <c r="R2464" s="95" t="s">
        <v>3771</v>
      </c>
      <c r="S2464" s="93">
        <v>41333</v>
      </c>
      <c r="T2464" s="93">
        <v>41333</v>
      </c>
      <c r="U2464" s="95" t="s">
        <v>3146</v>
      </c>
      <c r="V2464" s="95" t="s">
        <v>31</v>
      </c>
    </row>
    <row r="2465" spans="1:22" ht="15.75" x14ac:dyDescent="0.3">
      <c r="A2465" s="95" t="s">
        <v>370</v>
      </c>
      <c r="B2465" s="95" t="s">
        <v>2032</v>
      </c>
      <c r="C2465" s="95" t="s">
        <v>1904</v>
      </c>
      <c r="D2465" s="95" t="s">
        <v>1905</v>
      </c>
      <c r="E2465" s="95" t="s">
        <v>2038</v>
      </c>
      <c r="F2465" s="95" t="s">
        <v>2051</v>
      </c>
      <c r="G2465" s="95" t="s">
        <v>31</v>
      </c>
      <c r="H2465" s="95" t="s">
        <v>31</v>
      </c>
      <c r="I2465" s="95" t="s">
        <v>31</v>
      </c>
      <c r="J2465" s="95" t="s">
        <v>1884</v>
      </c>
      <c r="K2465" s="95" t="s">
        <v>1885</v>
      </c>
      <c r="L2465" s="96">
        <v>61073</v>
      </c>
      <c r="M2465" s="95" t="s">
        <v>1886</v>
      </c>
      <c r="N2465" s="95" t="s">
        <v>31</v>
      </c>
      <c r="O2465" s="95" t="s">
        <v>31</v>
      </c>
      <c r="P2465" s="95" t="s">
        <v>2503</v>
      </c>
      <c r="Q2465" s="95" t="s">
        <v>2503</v>
      </c>
      <c r="R2465" s="95" t="s">
        <v>3772</v>
      </c>
      <c r="S2465" s="93">
        <v>20545</v>
      </c>
      <c r="T2465" s="93">
        <v>20545</v>
      </c>
      <c r="U2465" s="95" t="s">
        <v>31</v>
      </c>
      <c r="V2465" s="95" t="s">
        <v>2552</v>
      </c>
    </row>
    <row r="2466" spans="1:22" ht="15.75" x14ac:dyDescent="0.3">
      <c r="A2466" s="95" t="s">
        <v>370</v>
      </c>
      <c r="B2466" s="95" t="s">
        <v>2032</v>
      </c>
      <c r="C2466" s="95" t="s">
        <v>1904</v>
      </c>
      <c r="D2466" s="95" t="s">
        <v>1905</v>
      </c>
      <c r="E2466" s="95" t="s">
        <v>2038</v>
      </c>
      <c r="F2466" s="95" t="s">
        <v>2051</v>
      </c>
      <c r="G2466" s="95" t="s">
        <v>31</v>
      </c>
      <c r="H2466" s="95" t="s">
        <v>31</v>
      </c>
      <c r="I2466" s="95" t="s">
        <v>31</v>
      </c>
      <c r="J2466" s="95" t="s">
        <v>1884</v>
      </c>
      <c r="K2466" s="95" t="s">
        <v>1885</v>
      </c>
      <c r="L2466" s="96">
        <v>28</v>
      </c>
      <c r="M2466" s="95" t="s">
        <v>1886</v>
      </c>
      <c r="N2466" s="95" t="s">
        <v>31</v>
      </c>
      <c r="O2466" s="95" t="s">
        <v>31</v>
      </c>
      <c r="P2466" s="95" t="s">
        <v>2503</v>
      </c>
      <c r="Q2466" s="95" t="s">
        <v>2503</v>
      </c>
      <c r="R2466" s="95" t="s">
        <v>3773</v>
      </c>
      <c r="S2466" s="93">
        <v>21275</v>
      </c>
      <c r="T2466" s="93">
        <v>21275</v>
      </c>
      <c r="U2466" s="95" t="s">
        <v>31</v>
      </c>
      <c r="V2466" s="95" t="s">
        <v>3774</v>
      </c>
    </row>
    <row r="2467" spans="1:22" ht="15.75" x14ac:dyDescent="0.3">
      <c r="A2467" s="95" t="s">
        <v>370</v>
      </c>
      <c r="B2467" s="95" t="s">
        <v>2032</v>
      </c>
      <c r="C2467" s="95" t="s">
        <v>1904</v>
      </c>
      <c r="D2467" s="95" t="s">
        <v>1905</v>
      </c>
      <c r="E2467" s="95" t="s">
        <v>2038</v>
      </c>
      <c r="F2467" s="95" t="s">
        <v>2051</v>
      </c>
      <c r="G2467" s="95" t="s">
        <v>31</v>
      </c>
      <c r="H2467" s="95" t="s">
        <v>31</v>
      </c>
      <c r="I2467" s="95" t="s">
        <v>31</v>
      </c>
      <c r="J2467" s="95" t="s">
        <v>1884</v>
      </c>
      <c r="K2467" s="95" t="s">
        <v>1885</v>
      </c>
      <c r="L2467" s="96">
        <v>3198</v>
      </c>
      <c r="M2467" s="95" t="s">
        <v>1886</v>
      </c>
      <c r="N2467" s="95" t="s">
        <v>31</v>
      </c>
      <c r="O2467" s="95" t="s">
        <v>31</v>
      </c>
      <c r="P2467" s="95" t="s">
        <v>2503</v>
      </c>
      <c r="Q2467" s="95" t="s">
        <v>2503</v>
      </c>
      <c r="R2467" s="95" t="s">
        <v>3775</v>
      </c>
      <c r="S2467" s="93">
        <v>21275</v>
      </c>
      <c r="T2467" s="93">
        <v>21275</v>
      </c>
      <c r="U2467" s="95" t="s">
        <v>31</v>
      </c>
      <c r="V2467" s="95" t="s">
        <v>2554</v>
      </c>
    </row>
    <row r="2468" spans="1:22" ht="15.75" x14ac:dyDescent="0.3">
      <c r="A2468" s="95" t="s">
        <v>370</v>
      </c>
      <c r="B2468" s="95" t="s">
        <v>2032</v>
      </c>
      <c r="C2468" s="95" t="s">
        <v>1904</v>
      </c>
      <c r="D2468" s="95" t="s">
        <v>1905</v>
      </c>
      <c r="E2468" s="95" t="s">
        <v>2038</v>
      </c>
      <c r="F2468" s="95" t="s">
        <v>2051</v>
      </c>
      <c r="G2468" s="95" t="s">
        <v>31</v>
      </c>
      <c r="H2468" s="95" t="s">
        <v>31</v>
      </c>
      <c r="I2468" s="95" t="s">
        <v>31</v>
      </c>
      <c r="J2468" s="95" t="s">
        <v>1884</v>
      </c>
      <c r="K2468" s="95" t="s">
        <v>1885</v>
      </c>
      <c r="L2468" s="96">
        <v>320</v>
      </c>
      <c r="M2468" s="95" t="s">
        <v>1886</v>
      </c>
      <c r="N2468" s="95" t="s">
        <v>31</v>
      </c>
      <c r="O2468" s="95" t="s">
        <v>31</v>
      </c>
      <c r="P2468" s="95" t="s">
        <v>2503</v>
      </c>
      <c r="Q2468" s="95" t="s">
        <v>2503</v>
      </c>
      <c r="R2468" s="95" t="s">
        <v>3776</v>
      </c>
      <c r="S2468" s="93">
        <v>22006</v>
      </c>
      <c r="T2468" s="93">
        <v>22006</v>
      </c>
      <c r="U2468" s="95" t="s">
        <v>31</v>
      </c>
      <c r="V2468" s="95" t="s">
        <v>2983</v>
      </c>
    </row>
    <row r="2469" spans="1:22" ht="15.75" x14ac:dyDescent="0.3">
      <c r="A2469" s="95" t="s">
        <v>370</v>
      </c>
      <c r="B2469" s="95" t="s">
        <v>2032</v>
      </c>
      <c r="C2469" s="95" t="s">
        <v>1904</v>
      </c>
      <c r="D2469" s="95" t="s">
        <v>1905</v>
      </c>
      <c r="E2469" s="95" t="s">
        <v>2038</v>
      </c>
      <c r="F2469" s="95" t="s">
        <v>2051</v>
      </c>
      <c r="G2469" s="95" t="s">
        <v>31</v>
      </c>
      <c r="H2469" s="95" t="s">
        <v>31</v>
      </c>
      <c r="I2469" s="95" t="s">
        <v>31</v>
      </c>
      <c r="J2469" s="95" t="s">
        <v>1884</v>
      </c>
      <c r="K2469" s="95" t="s">
        <v>1885</v>
      </c>
      <c r="L2469" s="96">
        <v>2150</v>
      </c>
      <c r="M2469" s="95" t="s">
        <v>1886</v>
      </c>
      <c r="N2469" s="95" t="s">
        <v>31</v>
      </c>
      <c r="O2469" s="95" t="s">
        <v>31</v>
      </c>
      <c r="P2469" s="95" t="s">
        <v>2503</v>
      </c>
      <c r="Q2469" s="95" t="s">
        <v>2503</v>
      </c>
      <c r="R2469" s="95" t="s">
        <v>3777</v>
      </c>
      <c r="S2469" s="93">
        <v>22736</v>
      </c>
      <c r="T2469" s="93">
        <v>22736</v>
      </c>
      <c r="U2469" s="95" t="s">
        <v>31</v>
      </c>
      <c r="V2469" s="95" t="s">
        <v>2941</v>
      </c>
    </row>
    <row r="2470" spans="1:22" ht="15.75" x14ac:dyDescent="0.3">
      <c r="A2470" s="95" t="s">
        <v>370</v>
      </c>
      <c r="B2470" s="95" t="s">
        <v>2032</v>
      </c>
      <c r="C2470" s="95" t="s">
        <v>1904</v>
      </c>
      <c r="D2470" s="95" t="s">
        <v>1905</v>
      </c>
      <c r="E2470" s="95" t="s">
        <v>2038</v>
      </c>
      <c r="F2470" s="95" t="s">
        <v>2051</v>
      </c>
      <c r="G2470" s="95" t="s">
        <v>31</v>
      </c>
      <c r="H2470" s="95" t="s">
        <v>31</v>
      </c>
      <c r="I2470" s="95" t="s">
        <v>31</v>
      </c>
      <c r="J2470" s="95" t="s">
        <v>1884</v>
      </c>
      <c r="K2470" s="95" t="s">
        <v>1885</v>
      </c>
      <c r="L2470" s="96">
        <v>2048</v>
      </c>
      <c r="M2470" s="95" t="s">
        <v>1886</v>
      </c>
      <c r="N2470" s="95" t="s">
        <v>31</v>
      </c>
      <c r="O2470" s="95" t="s">
        <v>31</v>
      </c>
      <c r="P2470" s="95" t="s">
        <v>2503</v>
      </c>
      <c r="Q2470" s="95" t="s">
        <v>2503</v>
      </c>
      <c r="R2470" s="95" t="s">
        <v>3778</v>
      </c>
      <c r="S2470" s="93">
        <v>23101</v>
      </c>
      <c r="T2470" s="93">
        <v>23101</v>
      </c>
      <c r="U2470" s="95" t="s">
        <v>31</v>
      </c>
      <c r="V2470" s="95" t="s">
        <v>2917</v>
      </c>
    </row>
    <row r="2471" spans="1:22" ht="15.75" x14ac:dyDescent="0.3">
      <c r="A2471" s="95" t="s">
        <v>370</v>
      </c>
      <c r="B2471" s="95" t="s">
        <v>2032</v>
      </c>
      <c r="C2471" s="95" t="s">
        <v>1904</v>
      </c>
      <c r="D2471" s="95" t="s">
        <v>1905</v>
      </c>
      <c r="E2471" s="95" t="s">
        <v>2038</v>
      </c>
      <c r="F2471" s="95" t="s">
        <v>2051</v>
      </c>
      <c r="G2471" s="95" t="s">
        <v>31</v>
      </c>
      <c r="H2471" s="95" t="s">
        <v>31</v>
      </c>
      <c r="I2471" s="95" t="s">
        <v>31</v>
      </c>
      <c r="J2471" s="95" t="s">
        <v>1884</v>
      </c>
      <c r="K2471" s="95" t="s">
        <v>1885</v>
      </c>
      <c r="L2471" s="96">
        <v>441</v>
      </c>
      <c r="M2471" s="95" t="s">
        <v>1886</v>
      </c>
      <c r="N2471" s="95" t="s">
        <v>31</v>
      </c>
      <c r="O2471" s="95" t="s">
        <v>31</v>
      </c>
      <c r="P2471" s="95" t="s">
        <v>2503</v>
      </c>
      <c r="Q2471" s="95" t="s">
        <v>2503</v>
      </c>
      <c r="R2471" s="95" t="s">
        <v>3779</v>
      </c>
      <c r="S2471" s="93">
        <v>26389</v>
      </c>
      <c r="T2471" s="93">
        <v>26389</v>
      </c>
      <c r="U2471" s="95" t="s">
        <v>31</v>
      </c>
      <c r="V2471" s="95" t="s">
        <v>3629</v>
      </c>
    </row>
    <row r="2472" spans="1:22" ht="15.75" x14ac:dyDescent="0.3">
      <c r="A2472" s="95" t="s">
        <v>370</v>
      </c>
      <c r="B2472" s="95" t="s">
        <v>2032</v>
      </c>
      <c r="C2472" s="95" t="s">
        <v>1904</v>
      </c>
      <c r="D2472" s="95" t="s">
        <v>1905</v>
      </c>
      <c r="E2472" s="95" t="s">
        <v>2038</v>
      </c>
      <c r="F2472" s="95" t="s">
        <v>2051</v>
      </c>
      <c r="G2472" s="95" t="s">
        <v>31</v>
      </c>
      <c r="H2472" s="95" t="s">
        <v>31</v>
      </c>
      <c r="I2472" s="95" t="s">
        <v>31</v>
      </c>
      <c r="J2472" s="95" t="s">
        <v>1884</v>
      </c>
      <c r="K2472" s="95" t="s">
        <v>1885</v>
      </c>
      <c r="L2472" s="96">
        <v>2902</v>
      </c>
      <c r="M2472" s="95" t="s">
        <v>1886</v>
      </c>
      <c r="N2472" s="95" t="s">
        <v>31</v>
      </c>
      <c r="O2472" s="95" t="s">
        <v>31</v>
      </c>
      <c r="P2472" s="95" t="s">
        <v>2503</v>
      </c>
      <c r="Q2472" s="95" t="s">
        <v>2503</v>
      </c>
      <c r="R2472" s="95" t="s">
        <v>3780</v>
      </c>
      <c r="S2472" s="93">
        <v>28215</v>
      </c>
      <c r="T2472" s="93">
        <v>28215</v>
      </c>
      <c r="U2472" s="95" t="s">
        <v>31</v>
      </c>
      <c r="V2472" s="95" t="s">
        <v>2989</v>
      </c>
    </row>
    <row r="2473" spans="1:22" ht="15.75" x14ac:dyDescent="0.3">
      <c r="A2473" s="95" t="s">
        <v>370</v>
      </c>
      <c r="B2473" s="95" t="s">
        <v>2032</v>
      </c>
      <c r="C2473" s="95" t="s">
        <v>1904</v>
      </c>
      <c r="D2473" s="95" t="s">
        <v>1905</v>
      </c>
      <c r="E2473" s="95" t="s">
        <v>2038</v>
      </c>
      <c r="F2473" s="95" t="s">
        <v>2051</v>
      </c>
      <c r="G2473" s="95" t="s">
        <v>31</v>
      </c>
      <c r="H2473" s="95" t="s">
        <v>31</v>
      </c>
      <c r="I2473" s="95" t="s">
        <v>31</v>
      </c>
      <c r="J2473" s="95" t="s">
        <v>1884</v>
      </c>
      <c r="K2473" s="95" t="s">
        <v>1885</v>
      </c>
      <c r="L2473" s="96">
        <v>14310</v>
      </c>
      <c r="M2473" s="95" t="s">
        <v>1886</v>
      </c>
      <c r="N2473" s="95" t="s">
        <v>31</v>
      </c>
      <c r="O2473" s="95" t="s">
        <v>31</v>
      </c>
      <c r="P2473" s="95" t="s">
        <v>2503</v>
      </c>
      <c r="Q2473" s="95" t="s">
        <v>2503</v>
      </c>
      <c r="R2473" s="95" t="s">
        <v>3781</v>
      </c>
      <c r="S2473" s="93">
        <v>28215</v>
      </c>
      <c r="T2473" s="93">
        <v>28215</v>
      </c>
      <c r="U2473" s="95" t="s">
        <v>31</v>
      </c>
      <c r="V2473" s="95" t="s">
        <v>2993</v>
      </c>
    </row>
    <row r="2474" spans="1:22" ht="15.75" x14ac:dyDescent="0.3">
      <c r="A2474" s="95" t="s">
        <v>370</v>
      </c>
      <c r="B2474" s="95" t="s">
        <v>2032</v>
      </c>
      <c r="C2474" s="95" t="s">
        <v>1904</v>
      </c>
      <c r="D2474" s="95" t="s">
        <v>1905</v>
      </c>
      <c r="E2474" s="95" t="s">
        <v>2038</v>
      </c>
      <c r="F2474" s="95" t="s">
        <v>2051</v>
      </c>
      <c r="G2474" s="95" t="s">
        <v>31</v>
      </c>
      <c r="H2474" s="95" t="s">
        <v>31</v>
      </c>
      <c r="I2474" s="95" t="s">
        <v>31</v>
      </c>
      <c r="J2474" s="95" t="s">
        <v>1884</v>
      </c>
      <c r="K2474" s="95" t="s">
        <v>1885</v>
      </c>
      <c r="L2474" s="96">
        <v>169359</v>
      </c>
      <c r="M2474" s="95" t="s">
        <v>1886</v>
      </c>
      <c r="N2474" s="95" t="s">
        <v>31</v>
      </c>
      <c r="O2474" s="95" t="s">
        <v>31</v>
      </c>
      <c r="P2474" s="95" t="s">
        <v>2503</v>
      </c>
      <c r="Q2474" s="95" t="s">
        <v>2503</v>
      </c>
      <c r="R2474" s="95" t="s">
        <v>3782</v>
      </c>
      <c r="S2474" s="93">
        <v>28580</v>
      </c>
      <c r="T2474" s="93">
        <v>28580</v>
      </c>
      <c r="U2474" s="95" t="s">
        <v>31</v>
      </c>
      <c r="V2474" s="95" t="s">
        <v>2708</v>
      </c>
    </row>
    <row r="2475" spans="1:22" ht="15.75" x14ac:dyDescent="0.3">
      <c r="A2475" s="95" t="s">
        <v>370</v>
      </c>
      <c r="B2475" s="95" t="s">
        <v>2032</v>
      </c>
      <c r="C2475" s="95" t="s">
        <v>1904</v>
      </c>
      <c r="D2475" s="95" t="s">
        <v>1905</v>
      </c>
      <c r="E2475" s="95" t="s">
        <v>2038</v>
      </c>
      <c r="F2475" s="95" t="s">
        <v>2051</v>
      </c>
      <c r="G2475" s="95" t="s">
        <v>31</v>
      </c>
      <c r="H2475" s="95" t="s">
        <v>31</v>
      </c>
      <c r="I2475" s="95" t="s">
        <v>31</v>
      </c>
      <c r="J2475" s="95" t="s">
        <v>1884</v>
      </c>
      <c r="K2475" s="95" t="s">
        <v>1885</v>
      </c>
      <c r="L2475" s="96">
        <v>15977</v>
      </c>
      <c r="M2475" s="95" t="s">
        <v>1886</v>
      </c>
      <c r="N2475" s="95" t="s">
        <v>31</v>
      </c>
      <c r="O2475" s="95" t="s">
        <v>31</v>
      </c>
      <c r="P2475" s="95" t="s">
        <v>2503</v>
      </c>
      <c r="Q2475" s="95" t="s">
        <v>2503</v>
      </c>
      <c r="R2475" s="95" t="s">
        <v>3783</v>
      </c>
      <c r="S2475" s="93">
        <v>29311</v>
      </c>
      <c r="T2475" s="93">
        <v>29311</v>
      </c>
      <c r="U2475" s="95" t="s">
        <v>31</v>
      </c>
      <c r="V2475" s="95" t="s">
        <v>3253</v>
      </c>
    </row>
    <row r="2476" spans="1:22" ht="15.75" x14ac:dyDescent="0.3">
      <c r="A2476" s="95" t="s">
        <v>370</v>
      </c>
      <c r="B2476" s="95" t="s">
        <v>2032</v>
      </c>
      <c r="C2476" s="95" t="s">
        <v>1904</v>
      </c>
      <c r="D2476" s="95" t="s">
        <v>1905</v>
      </c>
      <c r="E2476" s="95" t="s">
        <v>2038</v>
      </c>
      <c r="F2476" s="95" t="s">
        <v>2051</v>
      </c>
      <c r="G2476" s="95" t="s">
        <v>31</v>
      </c>
      <c r="H2476" s="95" t="s">
        <v>31</v>
      </c>
      <c r="I2476" s="95" t="s">
        <v>31</v>
      </c>
      <c r="J2476" s="95" t="s">
        <v>1884</v>
      </c>
      <c r="K2476" s="95" t="s">
        <v>1885</v>
      </c>
      <c r="L2476" s="96">
        <v>105657</v>
      </c>
      <c r="M2476" s="95" t="s">
        <v>1886</v>
      </c>
      <c r="N2476" s="95" t="s">
        <v>31</v>
      </c>
      <c r="O2476" s="95" t="s">
        <v>31</v>
      </c>
      <c r="P2476" s="95" t="s">
        <v>2503</v>
      </c>
      <c r="Q2476" s="95" t="s">
        <v>2503</v>
      </c>
      <c r="R2476" s="95" t="s">
        <v>3784</v>
      </c>
      <c r="S2476" s="93">
        <v>29676</v>
      </c>
      <c r="T2476" s="93">
        <v>29676</v>
      </c>
      <c r="U2476" s="95" t="s">
        <v>31</v>
      </c>
      <c r="V2476" s="95" t="s">
        <v>2710</v>
      </c>
    </row>
    <row r="2477" spans="1:22" ht="15.75" x14ac:dyDescent="0.3">
      <c r="A2477" s="95" t="s">
        <v>370</v>
      </c>
      <c r="B2477" s="95" t="s">
        <v>2032</v>
      </c>
      <c r="C2477" s="95" t="s">
        <v>1904</v>
      </c>
      <c r="D2477" s="95" t="s">
        <v>1905</v>
      </c>
      <c r="E2477" s="95" t="s">
        <v>2038</v>
      </c>
      <c r="F2477" s="95" t="s">
        <v>2051</v>
      </c>
      <c r="G2477" s="95" t="s">
        <v>31</v>
      </c>
      <c r="H2477" s="95" t="s">
        <v>31</v>
      </c>
      <c r="I2477" s="95" t="s">
        <v>31</v>
      </c>
      <c r="J2477" s="95" t="s">
        <v>1884</v>
      </c>
      <c r="K2477" s="95" t="s">
        <v>1885</v>
      </c>
      <c r="L2477" s="96">
        <v>13434</v>
      </c>
      <c r="M2477" s="95" t="s">
        <v>1886</v>
      </c>
      <c r="N2477" s="95" t="s">
        <v>31</v>
      </c>
      <c r="O2477" s="95" t="s">
        <v>31</v>
      </c>
      <c r="P2477" s="95" t="s">
        <v>2503</v>
      </c>
      <c r="Q2477" s="95" t="s">
        <v>2503</v>
      </c>
      <c r="R2477" s="95" t="s">
        <v>3785</v>
      </c>
      <c r="S2477" s="93">
        <v>32598</v>
      </c>
      <c r="T2477" s="93">
        <v>32598</v>
      </c>
      <c r="U2477" s="95" t="s">
        <v>31</v>
      </c>
      <c r="V2477" s="95" t="s">
        <v>2757</v>
      </c>
    </row>
    <row r="2478" spans="1:22" ht="15.75" x14ac:dyDescent="0.3">
      <c r="A2478" s="95" t="s">
        <v>370</v>
      </c>
      <c r="B2478" s="95" t="s">
        <v>2032</v>
      </c>
      <c r="C2478" s="95" t="s">
        <v>1904</v>
      </c>
      <c r="D2478" s="95" t="s">
        <v>1905</v>
      </c>
      <c r="E2478" s="95" t="s">
        <v>2038</v>
      </c>
      <c r="F2478" s="95" t="s">
        <v>2051</v>
      </c>
      <c r="G2478" s="95" t="s">
        <v>31</v>
      </c>
      <c r="H2478" s="95" t="s">
        <v>31</v>
      </c>
      <c r="I2478" s="95" t="s">
        <v>31</v>
      </c>
      <c r="J2478" s="95" t="s">
        <v>1884</v>
      </c>
      <c r="K2478" s="95" t="s">
        <v>1885</v>
      </c>
      <c r="L2478" s="96">
        <v>22554</v>
      </c>
      <c r="M2478" s="95" t="s">
        <v>1886</v>
      </c>
      <c r="N2478" s="95" t="s">
        <v>31</v>
      </c>
      <c r="O2478" s="95" t="s">
        <v>31</v>
      </c>
      <c r="P2478" s="95" t="s">
        <v>2503</v>
      </c>
      <c r="Q2478" s="95" t="s">
        <v>2503</v>
      </c>
      <c r="R2478" s="95" t="s">
        <v>3786</v>
      </c>
      <c r="S2478" s="93">
        <v>33328</v>
      </c>
      <c r="T2478" s="93">
        <v>33328</v>
      </c>
      <c r="U2478" s="95" t="s">
        <v>31</v>
      </c>
      <c r="V2478" s="95" t="s">
        <v>2766</v>
      </c>
    </row>
    <row r="2479" spans="1:22" ht="15.75" x14ac:dyDescent="0.3">
      <c r="A2479" s="95" t="s">
        <v>370</v>
      </c>
      <c r="B2479" s="95" t="s">
        <v>2032</v>
      </c>
      <c r="C2479" s="95" t="s">
        <v>1904</v>
      </c>
      <c r="D2479" s="95" t="s">
        <v>1905</v>
      </c>
      <c r="E2479" s="95" t="s">
        <v>2038</v>
      </c>
      <c r="F2479" s="95" t="s">
        <v>2051</v>
      </c>
      <c r="G2479" s="95" t="s">
        <v>31</v>
      </c>
      <c r="H2479" s="95" t="s">
        <v>31</v>
      </c>
      <c r="I2479" s="95" t="s">
        <v>31</v>
      </c>
      <c r="J2479" s="95" t="s">
        <v>1884</v>
      </c>
      <c r="K2479" s="95" t="s">
        <v>1885</v>
      </c>
      <c r="L2479" s="96">
        <v>61763</v>
      </c>
      <c r="M2479" s="95" t="s">
        <v>1886</v>
      </c>
      <c r="N2479" s="95" t="s">
        <v>31</v>
      </c>
      <c r="O2479" s="95" t="s">
        <v>31</v>
      </c>
      <c r="P2479" s="95" t="s">
        <v>2503</v>
      </c>
      <c r="Q2479" s="95" t="s">
        <v>2503</v>
      </c>
      <c r="R2479" s="95" t="s">
        <v>3787</v>
      </c>
      <c r="S2479" s="93">
        <v>34789</v>
      </c>
      <c r="T2479" s="93">
        <v>34789</v>
      </c>
      <c r="U2479" s="95" t="s">
        <v>31</v>
      </c>
      <c r="V2479" s="95" t="s">
        <v>3085</v>
      </c>
    </row>
    <row r="2480" spans="1:22" ht="15.75" x14ac:dyDescent="0.3">
      <c r="A2480" s="95" t="s">
        <v>370</v>
      </c>
      <c r="B2480" s="95" t="s">
        <v>2032</v>
      </c>
      <c r="C2480" s="95" t="s">
        <v>1904</v>
      </c>
      <c r="D2480" s="95" t="s">
        <v>1905</v>
      </c>
      <c r="E2480" s="95" t="s">
        <v>2038</v>
      </c>
      <c r="F2480" s="95" t="s">
        <v>2051</v>
      </c>
      <c r="G2480" s="95" t="s">
        <v>31</v>
      </c>
      <c r="H2480" s="95" t="s">
        <v>31</v>
      </c>
      <c r="I2480" s="95" t="s">
        <v>31</v>
      </c>
      <c r="J2480" s="95" t="s">
        <v>1884</v>
      </c>
      <c r="K2480" s="95" t="s">
        <v>1885</v>
      </c>
      <c r="L2480" s="96">
        <v>2007</v>
      </c>
      <c r="M2480" s="95" t="s">
        <v>1886</v>
      </c>
      <c r="N2480" s="95" t="s">
        <v>31</v>
      </c>
      <c r="O2480" s="95" t="s">
        <v>31</v>
      </c>
      <c r="P2480" s="95" t="s">
        <v>2503</v>
      </c>
      <c r="Q2480" s="95" t="s">
        <v>2503</v>
      </c>
      <c r="R2480" s="95" t="s">
        <v>3788</v>
      </c>
      <c r="S2480" s="93">
        <v>35155</v>
      </c>
      <c r="T2480" s="93">
        <v>35155</v>
      </c>
      <c r="U2480" s="95" t="s">
        <v>31</v>
      </c>
      <c r="V2480" s="95" t="s">
        <v>3070</v>
      </c>
    </row>
    <row r="2481" spans="1:22" ht="15.75" x14ac:dyDescent="0.3">
      <c r="A2481" s="95" t="s">
        <v>370</v>
      </c>
      <c r="B2481" s="95" t="s">
        <v>2032</v>
      </c>
      <c r="C2481" s="95" t="s">
        <v>1904</v>
      </c>
      <c r="D2481" s="95" t="s">
        <v>1905</v>
      </c>
      <c r="E2481" s="95" t="s">
        <v>2038</v>
      </c>
      <c r="F2481" s="95" t="s">
        <v>2051</v>
      </c>
      <c r="G2481" s="95" t="s">
        <v>31</v>
      </c>
      <c r="H2481" s="95" t="s">
        <v>31</v>
      </c>
      <c r="I2481" s="95" t="s">
        <v>31</v>
      </c>
      <c r="J2481" s="95" t="s">
        <v>1884</v>
      </c>
      <c r="K2481" s="95" t="s">
        <v>1885</v>
      </c>
      <c r="L2481" s="96">
        <v>2121</v>
      </c>
      <c r="M2481" s="95" t="s">
        <v>1886</v>
      </c>
      <c r="N2481" s="95" t="s">
        <v>31</v>
      </c>
      <c r="O2481" s="95" t="s">
        <v>31</v>
      </c>
      <c r="P2481" s="95" t="s">
        <v>2503</v>
      </c>
      <c r="Q2481" s="95" t="s">
        <v>2503</v>
      </c>
      <c r="R2481" s="95" t="s">
        <v>3789</v>
      </c>
      <c r="S2481" s="93">
        <v>35520</v>
      </c>
      <c r="T2481" s="93">
        <v>35520</v>
      </c>
      <c r="U2481" s="95" t="s">
        <v>31</v>
      </c>
      <c r="V2481" s="95" t="s">
        <v>3087</v>
      </c>
    </row>
    <row r="2482" spans="1:22" ht="15.75" x14ac:dyDescent="0.3">
      <c r="A2482" s="95" t="s">
        <v>370</v>
      </c>
      <c r="B2482" s="95" t="s">
        <v>2032</v>
      </c>
      <c r="C2482" s="95" t="s">
        <v>1904</v>
      </c>
      <c r="D2482" s="95" t="s">
        <v>1905</v>
      </c>
      <c r="E2482" s="95" t="s">
        <v>2038</v>
      </c>
      <c r="F2482" s="95" t="s">
        <v>2051</v>
      </c>
      <c r="G2482" s="95" t="s">
        <v>31</v>
      </c>
      <c r="H2482" s="95" t="s">
        <v>31</v>
      </c>
      <c r="I2482" s="95" t="s">
        <v>31</v>
      </c>
      <c r="J2482" s="95" t="s">
        <v>1884</v>
      </c>
      <c r="K2482" s="95" t="s">
        <v>1885</v>
      </c>
      <c r="L2482" s="96">
        <v>50302</v>
      </c>
      <c r="M2482" s="95" t="s">
        <v>1886</v>
      </c>
      <c r="N2482" s="95" t="s">
        <v>31</v>
      </c>
      <c r="O2482" s="95" t="s">
        <v>31</v>
      </c>
      <c r="P2482" s="95" t="s">
        <v>2503</v>
      </c>
      <c r="Q2482" s="95" t="s">
        <v>2503</v>
      </c>
      <c r="R2482" s="95" t="s">
        <v>3790</v>
      </c>
      <c r="S2482" s="93">
        <v>35520</v>
      </c>
      <c r="T2482" s="93">
        <v>35520</v>
      </c>
      <c r="U2482" s="95" t="s">
        <v>31</v>
      </c>
      <c r="V2482" s="95" t="s">
        <v>3113</v>
      </c>
    </row>
    <row r="2483" spans="1:22" ht="15.75" x14ac:dyDescent="0.3">
      <c r="A2483" s="95" t="s">
        <v>370</v>
      </c>
      <c r="B2483" s="95" t="s">
        <v>2032</v>
      </c>
      <c r="C2483" s="95" t="s">
        <v>1904</v>
      </c>
      <c r="D2483" s="95" t="s">
        <v>1905</v>
      </c>
      <c r="E2483" s="95" t="s">
        <v>2038</v>
      </c>
      <c r="F2483" s="95" t="s">
        <v>2051</v>
      </c>
      <c r="G2483" s="95" t="s">
        <v>31</v>
      </c>
      <c r="H2483" s="95" t="s">
        <v>31</v>
      </c>
      <c r="I2483" s="95" t="s">
        <v>31</v>
      </c>
      <c r="J2483" s="95" t="s">
        <v>1884</v>
      </c>
      <c r="K2483" s="95" t="s">
        <v>1885</v>
      </c>
      <c r="L2483" s="96">
        <v>107797.19</v>
      </c>
      <c r="M2483" s="95" t="s">
        <v>1886</v>
      </c>
      <c r="N2483" s="95" t="s">
        <v>31</v>
      </c>
      <c r="O2483" s="95" t="s">
        <v>31</v>
      </c>
      <c r="P2483" s="95" t="s">
        <v>2052</v>
      </c>
      <c r="Q2483" s="95" t="s">
        <v>31</v>
      </c>
      <c r="R2483" s="95" t="s">
        <v>3791</v>
      </c>
      <c r="S2483" s="93">
        <v>39051</v>
      </c>
      <c r="T2483" s="93">
        <v>39051</v>
      </c>
      <c r="U2483" s="95" t="s">
        <v>3308</v>
      </c>
      <c r="V2483" s="95" t="s">
        <v>31</v>
      </c>
    </row>
    <row r="2484" spans="1:22" ht="15.75" x14ac:dyDescent="0.3">
      <c r="A2484" s="95" t="s">
        <v>370</v>
      </c>
      <c r="B2484" s="95" t="s">
        <v>2032</v>
      </c>
      <c r="C2484" s="95" t="s">
        <v>1904</v>
      </c>
      <c r="D2484" s="95" t="s">
        <v>1905</v>
      </c>
      <c r="E2484" s="95" t="s">
        <v>2038</v>
      </c>
      <c r="F2484" s="95" t="s">
        <v>2051</v>
      </c>
      <c r="G2484" s="95" t="s">
        <v>31</v>
      </c>
      <c r="H2484" s="95" t="s">
        <v>31</v>
      </c>
      <c r="I2484" s="95" t="s">
        <v>31</v>
      </c>
      <c r="J2484" s="95" t="s">
        <v>1884</v>
      </c>
      <c r="K2484" s="95" t="s">
        <v>1885</v>
      </c>
      <c r="L2484" s="96">
        <v>0.71</v>
      </c>
      <c r="M2484" s="95" t="s">
        <v>1886</v>
      </c>
      <c r="N2484" s="95" t="s">
        <v>31</v>
      </c>
      <c r="O2484" s="95" t="s">
        <v>31</v>
      </c>
      <c r="P2484" s="95" t="s">
        <v>2052</v>
      </c>
      <c r="Q2484" s="95" t="s">
        <v>31</v>
      </c>
      <c r="R2484" s="95" t="s">
        <v>3791</v>
      </c>
      <c r="S2484" s="93">
        <v>39082</v>
      </c>
      <c r="T2484" s="93">
        <v>39082</v>
      </c>
      <c r="U2484" s="95" t="s">
        <v>3308</v>
      </c>
      <c r="V2484" s="95" t="s">
        <v>31</v>
      </c>
    </row>
    <row r="2485" spans="1:22" ht="15.75" x14ac:dyDescent="0.3">
      <c r="A2485" s="95" t="s">
        <v>370</v>
      </c>
      <c r="B2485" s="95" t="s">
        <v>2032</v>
      </c>
      <c r="C2485" s="95" t="s">
        <v>1904</v>
      </c>
      <c r="D2485" s="95" t="s">
        <v>1905</v>
      </c>
      <c r="E2485" s="95" t="s">
        <v>2038</v>
      </c>
      <c r="F2485" s="95" t="s">
        <v>2051</v>
      </c>
      <c r="G2485" s="95" t="s">
        <v>31</v>
      </c>
      <c r="H2485" s="95" t="s">
        <v>31</v>
      </c>
      <c r="I2485" s="95" t="s">
        <v>31</v>
      </c>
      <c r="J2485" s="95" t="s">
        <v>1884</v>
      </c>
      <c r="K2485" s="95" t="s">
        <v>1885</v>
      </c>
      <c r="L2485" s="96">
        <v>12310.09</v>
      </c>
      <c r="M2485" s="95" t="s">
        <v>1886</v>
      </c>
      <c r="N2485" s="95" t="s">
        <v>31</v>
      </c>
      <c r="O2485" s="95" t="s">
        <v>31</v>
      </c>
      <c r="P2485" s="95" t="s">
        <v>2052</v>
      </c>
      <c r="Q2485" s="95" t="s">
        <v>31</v>
      </c>
      <c r="R2485" s="95" t="s">
        <v>3792</v>
      </c>
      <c r="S2485" s="93">
        <v>40482</v>
      </c>
      <c r="T2485" s="93">
        <v>40482</v>
      </c>
      <c r="U2485" s="95" t="s">
        <v>3356</v>
      </c>
      <c r="V2485" s="95" t="s">
        <v>31</v>
      </c>
    </row>
    <row r="2486" spans="1:22" ht="15.75" x14ac:dyDescent="0.3">
      <c r="A2486" s="95" t="s">
        <v>370</v>
      </c>
      <c r="B2486" s="95" t="s">
        <v>2032</v>
      </c>
      <c r="C2486" s="95" t="s">
        <v>1904</v>
      </c>
      <c r="D2486" s="95" t="s">
        <v>1905</v>
      </c>
      <c r="E2486" s="95" t="s">
        <v>2038</v>
      </c>
      <c r="F2486" s="95" t="s">
        <v>2051</v>
      </c>
      <c r="G2486" s="95" t="s">
        <v>31</v>
      </c>
      <c r="H2486" s="95" t="s">
        <v>31</v>
      </c>
      <c r="I2486" s="95" t="s">
        <v>31</v>
      </c>
      <c r="J2486" s="95" t="s">
        <v>1884</v>
      </c>
      <c r="K2486" s="95" t="s">
        <v>1885</v>
      </c>
      <c r="L2486" s="96">
        <v>272151.40999999997</v>
      </c>
      <c r="M2486" s="95" t="s">
        <v>1886</v>
      </c>
      <c r="N2486" s="95" t="s">
        <v>31</v>
      </c>
      <c r="O2486" s="95" t="s">
        <v>31</v>
      </c>
      <c r="P2486" s="95" t="s">
        <v>2052</v>
      </c>
      <c r="Q2486" s="95" t="s">
        <v>31</v>
      </c>
      <c r="R2486" s="95" t="s">
        <v>3793</v>
      </c>
      <c r="S2486" s="93">
        <v>41152</v>
      </c>
      <c r="T2486" s="93">
        <v>41152</v>
      </c>
      <c r="U2486" s="95" t="s">
        <v>3146</v>
      </c>
      <c r="V2486" s="95" t="s">
        <v>31</v>
      </c>
    </row>
    <row r="2487" spans="1:22" ht="15.75" x14ac:dyDescent="0.3">
      <c r="A2487" s="95" t="s">
        <v>370</v>
      </c>
      <c r="B2487" s="95" t="s">
        <v>2032</v>
      </c>
      <c r="C2487" s="95" t="s">
        <v>1904</v>
      </c>
      <c r="D2487" s="95" t="s">
        <v>1905</v>
      </c>
      <c r="E2487" s="95" t="s">
        <v>2038</v>
      </c>
      <c r="F2487" s="95" t="s">
        <v>2051</v>
      </c>
      <c r="G2487" s="95" t="s">
        <v>31</v>
      </c>
      <c r="H2487" s="95" t="s">
        <v>31</v>
      </c>
      <c r="I2487" s="95" t="s">
        <v>31</v>
      </c>
      <c r="J2487" s="95" t="s">
        <v>1884</v>
      </c>
      <c r="K2487" s="95" t="s">
        <v>1885</v>
      </c>
      <c r="L2487" s="96">
        <v>-414.93</v>
      </c>
      <c r="M2487" s="95" t="s">
        <v>1886</v>
      </c>
      <c r="N2487" s="95" t="s">
        <v>31</v>
      </c>
      <c r="O2487" s="95" t="s">
        <v>31</v>
      </c>
      <c r="P2487" s="95" t="s">
        <v>2052</v>
      </c>
      <c r="Q2487" s="95" t="s">
        <v>31</v>
      </c>
      <c r="R2487" s="95" t="s">
        <v>3793</v>
      </c>
      <c r="S2487" s="93">
        <v>41305</v>
      </c>
      <c r="T2487" s="93">
        <v>41305</v>
      </c>
      <c r="U2487" s="95" t="s">
        <v>3146</v>
      </c>
      <c r="V2487" s="95" t="s">
        <v>31</v>
      </c>
    </row>
    <row r="2488" spans="1:22" ht="15.75" x14ac:dyDescent="0.3">
      <c r="A2488" s="95" t="s">
        <v>370</v>
      </c>
      <c r="B2488" s="95" t="s">
        <v>2032</v>
      </c>
      <c r="C2488" s="95" t="s">
        <v>1904</v>
      </c>
      <c r="D2488" s="95" t="s">
        <v>1905</v>
      </c>
      <c r="E2488" s="95" t="s">
        <v>2038</v>
      </c>
      <c r="F2488" s="95" t="s">
        <v>2051</v>
      </c>
      <c r="G2488" s="95" t="s">
        <v>31</v>
      </c>
      <c r="H2488" s="95" t="s">
        <v>31</v>
      </c>
      <c r="I2488" s="95" t="s">
        <v>31</v>
      </c>
      <c r="J2488" s="95" t="s">
        <v>1884</v>
      </c>
      <c r="K2488" s="95" t="s">
        <v>1885</v>
      </c>
      <c r="L2488" s="96">
        <v>-9.2799999999999994</v>
      </c>
      <c r="M2488" s="95" t="s">
        <v>1886</v>
      </c>
      <c r="N2488" s="95" t="s">
        <v>31</v>
      </c>
      <c r="O2488" s="95" t="s">
        <v>31</v>
      </c>
      <c r="P2488" s="95" t="s">
        <v>2052</v>
      </c>
      <c r="Q2488" s="95" t="s">
        <v>31</v>
      </c>
      <c r="R2488" s="95" t="s">
        <v>3793</v>
      </c>
      <c r="S2488" s="93">
        <v>41333</v>
      </c>
      <c r="T2488" s="93">
        <v>41333</v>
      </c>
      <c r="U2488" s="95" t="s">
        <v>3146</v>
      </c>
      <c r="V2488" s="95" t="s">
        <v>31</v>
      </c>
    </row>
    <row r="2489" spans="1:22" ht="15.75" x14ac:dyDescent="0.3">
      <c r="A2489" s="95" t="s">
        <v>370</v>
      </c>
      <c r="B2489" s="95" t="s">
        <v>2032</v>
      </c>
      <c r="C2489" s="95" t="s">
        <v>1879</v>
      </c>
      <c r="D2489" s="95" t="s">
        <v>1880</v>
      </c>
      <c r="E2489" s="95" t="s">
        <v>1881</v>
      </c>
      <c r="F2489" s="95" t="s">
        <v>1986</v>
      </c>
      <c r="G2489" s="95" t="s">
        <v>31</v>
      </c>
      <c r="H2489" s="95" t="s">
        <v>1883</v>
      </c>
      <c r="I2489" s="95" t="s">
        <v>1880</v>
      </c>
      <c r="J2489" s="95" t="s">
        <v>1884</v>
      </c>
      <c r="K2489" s="95" t="s">
        <v>2017</v>
      </c>
      <c r="L2489" s="97">
        <v>-3084.22</v>
      </c>
      <c r="M2489" s="95" t="s">
        <v>1886</v>
      </c>
      <c r="N2489" s="95" t="s">
        <v>31</v>
      </c>
      <c r="O2489" s="95" t="s">
        <v>31</v>
      </c>
      <c r="P2489" s="95" t="s">
        <v>2205</v>
      </c>
      <c r="Q2489" s="95" t="s">
        <v>31</v>
      </c>
      <c r="R2489" s="95" t="s">
        <v>2423</v>
      </c>
      <c r="S2489" s="93">
        <v>43008</v>
      </c>
      <c r="T2489" s="93">
        <v>42979</v>
      </c>
      <c r="U2489" s="95" t="s">
        <v>2037</v>
      </c>
      <c r="V2489" s="95" t="s">
        <v>31</v>
      </c>
    </row>
    <row r="2490" spans="1:22" ht="15.75" x14ac:dyDescent="0.3">
      <c r="A2490" s="95" t="s">
        <v>370</v>
      </c>
      <c r="B2490" s="95" t="s">
        <v>2032</v>
      </c>
      <c r="C2490" s="95" t="s">
        <v>1904</v>
      </c>
      <c r="D2490" s="95" t="s">
        <v>1905</v>
      </c>
      <c r="E2490" s="95" t="s">
        <v>2033</v>
      </c>
      <c r="F2490" s="95" t="s">
        <v>2034</v>
      </c>
      <c r="G2490" s="95" t="s">
        <v>31</v>
      </c>
      <c r="H2490" s="95" t="s">
        <v>31</v>
      </c>
      <c r="I2490" s="95" t="s">
        <v>31</v>
      </c>
      <c r="J2490" s="95" t="s">
        <v>1884</v>
      </c>
      <c r="K2490" s="95" t="s">
        <v>2017</v>
      </c>
      <c r="L2490" s="97">
        <v>-3242.42</v>
      </c>
      <c r="M2490" s="95" t="s">
        <v>2002</v>
      </c>
      <c r="N2490" s="95" t="s">
        <v>31</v>
      </c>
      <c r="O2490" s="95" t="s">
        <v>31</v>
      </c>
      <c r="P2490" s="95" t="s">
        <v>2546</v>
      </c>
      <c r="Q2490" s="95" t="s">
        <v>2547</v>
      </c>
      <c r="R2490" s="95" t="s">
        <v>2697</v>
      </c>
      <c r="S2490" s="93">
        <v>43008</v>
      </c>
      <c r="T2490" s="93">
        <v>42979</v>
      </c>
      <c r="U2490" s="95" t="s">
        <v>31</v>
      </c>
      <c r="V2490" s="95" t="s">
        <v>2698</v>
      </c>
    </row>
    <row r="2491" spans="1:22" ht="15.75" x14ac:dyDescent="0.3">
      <c r="A2491" s="95" t="s">
        <v>370</v>
      </c>
      <c r="B2491" s="95" t="s">
        <v>2032</v>
      </c>
      <c r="C2491" s="95" t="s">
        <v>1904</v>
      </c>
      <c r="D2491" s="95" t="s">
        <v>1905</v>
      </c>
      <c r="E2491" s="95" t="s">
        <v>2038</v>
      </c>
      <c r="F2491" s="95" t="s">
        <v>2051</v>
      </c>
      <c r="G2491" s="95" t="s">
        <v>31</v>
      </c>
      <c r="H2491" s="95" t="s">
        <v>31</v>
      </c>
      <c r="I2491" s="95" t="s">
        <v>31</v>
      </c>
      <c r="J2491" s="95" t="s">
        <v>1884</v>
      </c>
      <c r="K2491" s="95" t="s">
        <v>1885</v>
      </c>
      <c r="L2491" s="96">
        <v>64686.45</v>
      </c>
      <c r="M2491" s="95" t="s">
        <v>1886</v>
      </c>
      <c r="N2491" s="95" t="s">
        <v>31</v>
      </c>
      <c r="O2491" s="95" t="s">
        <v>31</v>
      </c>
      <c r="P2491" s="95" t="s">
        <v>2505</v>
      </c>
      <c r="Q2491" s="95" t="s">
        <v>31</v>
      </c>
      <c r="R2491" s="95" t="s">
        <v>3794</v>
      </c>
      <c r="S2491" s="93">
        <v>38260</v>
      </c>
      <c r="T2491" s="93">
        <v>38260</v>
      </c>
      <c r="U2491" s="95" t="s">
        <v>3141</v>
      </c>
      <c r="V2491" s="95" t="s">
        <v>31</v>
      </c>
    </row>
    <row r="2492" spans="1:22" ht="15.75" x14ac:dyDescent="0.3">
      <c r="A2492" s="95" t="s">
        <v>370</v>
      </c>
      <c r="B2492" s="95" t="s">
        <v>2032</v>
      </c>
      <c r="C2492" s="95" t="s">
        <v>1904</v>
      </c>
      <c r="D2492" s="95" t="s">
        <v>1905</v>
      </c>
      <c r="E2492" s="95" t="s">
        <v>2038</v>
      </c>
      <c r="F2492" s="95" t="s">
        <v>2051</v>
      </c>
      <c r="G2492" s="95" t="s">
        <v>31</v>
      </c>
      <c r="H2492" s="95" t="s">
        <v>31</v>
      </c>
      <c r="I2492" s="95" t="s">
        <v>31</v>
      </c>
      <c r="J2492" s="95" t="s">
        <v>1884</v>
      </c>
      <c r="K2492" s="95" t="s">
        <v>1885</v>
      </c>
      <c r="L2492" s="96">
        <v>2688.98</v>
      </c>
      <c r="M2492" s="95" t="s">
        <v>1886</v>
      </c>
      <c r="N2492" s="95" t="s">
        <v>31</v>
      </c>
      <c r="O2492" s="95" t="s">
        <v>31</v>
      </c>
      <c r="P2492" s="95" t="s">
        <v>2505</v>
      </c>
      <c r="Q2492" s="95" t="s">
        <v>31</v>
      </c>
      <c r="R2492" s="95" t="s">
        <v>3794</v>
      </c>
      <c r="S2492" s="93">
        <v>38291</v>
      </c>
      <c r="T2492" s="93">
        <v>38291</v>
      </c>
      <c r="U2492" s="95" t="s">
        <v>3141</v>
      </c>
      <c r="V2492" s="95" t="s">
        <v>31</v>
      </c>
    </row>
    <row r="2493" spans="1:22" ht="15.75" x14ac:dyDescent="0.3">
      <c r="A2493" s="95" t="s">
        <v>370</v>
      </c>
      <c r="B2493" s="95" t="s">
        <v>2032</v>
      </c>
      <c r="C2493" s="95" t="s">
        <v>1904</v>
      </c>
      <c r="D2493" s="95" t="s">
        <v>1905</v>
      </c>
      <c r="E2493" s="95" t="s">
        <v>2038</v>
      </c>
      <c r="F2493" s="95" t="s">
        <v>2051</v>
      </c>
      <c r="G2493" s="95" t="s">
        <v>31</v>
      </c>
      <c r="H2493" s="95" t="s">
        <v>31</v>
      </c>
      <c r="I2493" s="95" t="s">
        <v>31</v>
      </c>
      <c r="J2493" s="95" t="s">
        <v>1884</v>
      </c>
      <c r="K2493" s="95" t="s">
        <v>1885</v>
      </c>
      <c r="L2493" s="96">
        <v>6.4</v>
      </c>
      <c r="M2493" s="95" t="s">
        <v>1886</v>
      </c>
      <c r="N2493" s="95" t="s">
        <v>31</v>
      </c>
      <c r="O2493" s="95" t="s">
        <v>31</v>
      </c>
      <c r="P2493" s="95" t="s">
        <v>2505</v>
      </c>
      <c r="Q2493" s="95" t="s">
        <v>31</v>
      </c>
      <c r="R2493" s="95" t="s">
        <v>3794</v>
      </c>
      <c r="S2493" s="93">
        <v>38352</v>
      </c>
      <c r="T2493" s="93">
        <v>38352</v>
      </c>
      <c r="U2493" s="95" t="s">
        <v>3141</v>
      </c>
      <c r="V2493" s="95" t="s">
        <v>31</v>
      </c>
    </row>
    <row r="2494" spans="1:22" ht="15.75" x14ac:dyDescent="0.3">
      <c r="A2494" s="95" t="s">
        <v>370</v>
      </c>
      <c r="B2494" s="95" t="s">
        <v>2032</v>
      </c>
      <c r="C2494" s="95" t="s">
        <v>1904</v>
      </c>
      <c r="D2494" s="95" t="s">
        <v>1905</v>
      </c>
      <c r="E2494" s="95" t="s">
        <v>2038</v>
      </c>
      <c r="F2494" s="95" t="s">
        <v>2051</v>
      </c>
      <c r="G2494" s="95" t="s">
        <v>31</v>
      </c>
      <c r="H2494" s="95" t="s">
        <v>31</v>
      </c>
      <c r="I2494" s="95" t="s">
        <v>31</v>
      </c>
      <c r="J2494" s="95" t="s">
        <v>1884</v>
      </c>
      <c r="K2494" s="95" t="s">
        <v>1885</v>
      </c>
      <c r="L2494" s="96">
        <v>158.91800000000001</v>
      </c>
      <c r="M2494" s="95" t="s">
        <v>1886</v>
      </c>
      <c r="N2494" s="95" t="s">
        <v>31</v>
      </c>
      <c r="O2494" s="95" t="s">
        <v>31</v>
      </c>
      <c r="P2494" s="95" t="s">
        <v>2505</v>
      </c>
      <c r="Q2494" s="95" t="s">
        <v>31</v>
      </c>
      <c r="R2494" s="95" t="s">
        <v>3794</v>
      </c>
      <c r="S2494" s="93">
        <v>38503</v>
      </c>
      <c r="T2494" s="93">
        <v>38352</v>
      </c>
      <c r="U2494" s="95" t="s">
        <v>3141</v>
      </c>
      <c r="V2494" s="95" t="s">
        <v>31</v>
      </c>
    </row>
    <row r="2495" spans="1:22" ht="15.75" x14ac:dyDescent="0.3">
      <c r="A2495" s="95" t="s">
        <v>370</v>
      </c>
      <c r="B2495" s="95" t="s">
        <v>2032</v>
      </c>
      <c r="C2495" s="95" t="s">
        <v>1904</v>
      </c>
      <c r="D2495" s="95" t="s">
        <v>1905</v>
      </c>
      <c r="E2495" s="95" t="s">
        <v>2038</v>
      </c>
      <c r="F2495" s="95" t="s">
        <v>2051</v>
      </c>
      <c r="G2495" s="95" t="s">
        <v>31</v>
      </c>
      <c r="H2495" s="95" t="s">
        <v>31</v>
      </c>
      <c r="I2495" s="95" t="s">
        <v>31</v>
      </c>
      <c r="J2495" s="95" t="s">
        <v>1884</v>
      </c>
      <c r="K2495" s="95" t="s">
        <v>1885</v>
      </c>
      <c r="L2495" s="96">
        <v>9.4410000000000007</v>
      </c>
      <c r="M2495" s="95" t="s">
        <v>1886</v>
      </c>
      <c r="N2495" s="95" t="s">
        <v>31</v>
      </c>
      <c r="O2495" s="95" t="s">
        <v>31</v>
      </c>
      <c r="P2495" s="95" t="s">
        <v>2505</v>
      </c>
      <c r="Q2495" s="95" t="s">
        <v>31</v>
      </c>
      <c r="R2495" s="95" t="s">
        <v>3794</v>
      </c>
      <c r="S2495" s="93">
        <v>38533</v>
      </c>
      <c r="T2495" s="93">
        <v>38533</v>
      </c>
      <c r="U2495" s="95" t="s">
        <v>3141</v>
      </c>
      <c r="V2495" s="95" t="s">
        <v>31</v>
      </c>
    </row>
    <row r="2496" spans="1:22" ht="15.75" x14ac:dyDescent="0.3">
      <c r="A2496" s="95" t="s">
        <v>370</v>
      </c>
      <c r="B2496" s="95" t="s">
        <v>2032</v>
      </c>
      <c r="C2496" s="95" t="s">
        <v>1904</v>
      </c>
      <c r="D2496" s="95" t="s">
        <v>1905</v>
      </c>
      <c r="E2496" s="95" t="s">
        <v>2038</v>
      </c>
      <c r="F2496" s="95" t="s">
        <v>2051</v>
      </c>
      <c r="G2496" s="95" t="s">
        <v>31</v>
      </c>
      <c r="H2496" s="95" t="s">
        <v>31</v>
      </c>
      <c r="I2496" s="95" t="s">
        <v>31</v>
      </c>
      <c r="J2496" s="95" t="s">
        <v>1884</v>
      </c>
      <c r="K2496" s="95" t="s">
        <v>1885</v>
      </c>
      <c r="L2496" s="96">
        <v>14.95</v>
      </c>
      <c r="M2496" s="95" t="s">
        <v>1886</v>
      </c>
      <c r="N2496" s="95" t="s">
        <v>31</v>
      </c>
      <c r="O2496" s="95" t="s">
        <v>31</v>
      </c>
      <c r="P2496" s="95" t="s">
        <v>2505</v>
      </c>
      <c r="Q2496" s="95" t="s">
        <v>31</v>
      </c>
      <c r="R2496" s="95" t="s">
        <v>3794</v>
      </c>
      <c r="S2496" s="93">
        <v>38656</v>
      </c>
      <c r="T2496" s="93">
        <v>38533</v>
      </c>
      <c r="U2496" s="95" t="s">
        <v>3141</v>
      </c>
      <c r="V2496" s="95" t="s">
        <v>31</v>
      </c>
    </row>
    <row r="2497" spans="1:22" ht="15.75" x14ac:dyDescent="0.3">
      <c r="A2497" s="95" t="s">
        <v>370</v>
      </c>
      <c r="B2497" s="95" t="s">
        <v>2032</v>
      </c>
      <c r="C2497" s="95" t="s">
        <v>1904</v>
      </c>
      <c r="D2497" s="95" t="s">
        <v>1905</v>
      </c>
      <c r="E2497" s="95" t="s">
        <v>2038</v>
      </c>
      <c r="F2497" s="95" t="s">
        <v>2051</v>
      </c>
      <c r="G2497" s="95" t="s">
        <v>31</v>
      </c>
      <c r="H2497" s="95" t="s">
        <v>31</v>
      </c>
      <c r="I2497" s="95" t="s">
        <v>31</v>
      </c>
      <c r="J2497" s="95" t="s">
        <v>1884</v>
      </c>
      <c r="K2497" s="95" t="s">
        <v>1885</v>
      </c>
      <c r="L2497" s="96">
        <v>26047.16</v>
      </c>
      <c r="M2497" s="95" t="s">
        <v>1886</v>
      </c>
      <c r="N2497" s="95" t="s">
        <v>31</v>
      </c>
      <c r="O2497" s="95" t="s">
        <v>31</v>
      </c>
      <c r="P2497" s="95" t="s">
        <v>2505</v>
      </c>
      <c r="Q2497" s="95" t="s">
        <v>31</v>
      </c>
      <c r="R2497" s="95" t="s">
        <v>3795</v>
      </c>
      <c r="S2497" s="93">
        <v>38260</v>
      </c>
      <c r="T2497" s="93">
        <v>38260</v>
      </c>
      <c r="U2497" s="95" t="s">
        <v>3130</v>
      </c>
      <c r="V2497" s="95" t="s">
        <v>31</v>
      </c>
    </row>
    <row r="2498" spans="1:22" ht="15.75" x14ac:dyDescent="0.3">
      <c r="A2498" s="95" t="s">
        <v>370</v>
      </c>
      <c r="B2498" s="95" t="s">
        <v>2032</v>
      </c>
      <c r="C2498" s="95" t="s">
        <v>1904</v>
      </c>
      <c r="D2498" s="95" t="s">
        <v>1905</v>
      </c>
      <c r="E2498" s="95" t="s">
        <v>2038</v>
      </c>
      <c r="F2498" s="95" t="s">
        <v>2051</v>
      </c>
      <c r="G2498" s="95" t="s">
        <v>31</v>
      </c>
      <c r="H2498" s="95" t="s">
        <v>31</v>
      </c>
      <c r="I2498" s="95" t="s">
        <v>31</v>
      </c>
      <c r="J2498" s="95" t="s">
        <v>1884</v>
      </c>
      <c r="K2498" s="95" t="s">
        <v>1885</v>
      </c>
      <c r="L2498" s="96">
        <v>289</v>
      </c>
      <c r="M2498" s="95" t="s">
        <v>1886</v>
      </c>
      <c r="N2498" s="95" t="s">
        <v>31</v>
      </c>
      <c r="O2498" s="95" t="s">
        <v>31</v>
      </c>
      <c r="P2498" s="95" t="s">
        <v>2505</v>
      </c>
      <c r="Q2498" s="95" t="s">
        <v>31</v>
      </c>
      <c r="R2498" s="95" t="s">
        <v>3795</v>
      </c>
      <c r="S2498" s="93">
        <v>38291</v>
      </c>
      <c r="T2498" s="93">
        <v>38291</v>
      </c>
      <c r="U2498" s="95" t="s">
        <v>3130</v>
      </c>
      <c r="V2498" s="95" t="s">
        <v>31</v>
      </c>
    </row>
    <row r="2499" spans="1:22" ht="15.75" x14ac:dyDescent="0.3">
      <c r="A2499" s="95" t="s">
        <v>370</v>
      </c>
      <c r="B2499" s="95" t="s">
        <v>2032</v>
      </c>
      <c r="C2499" s="95" t="s">
        <v>1904</v>
      </c>
      <c r="D2499" s="95" t="s">
        <v>1905</v>
      </c>
      <c r="E2499" s="95" t="s">
        <v>2038</v>
      </c>
      <c r="F2499" s="95" t="s">
        <v>2051</v>
      </c>
      <c r="G2499" s="95" t="s">
        <v>31</v>
      </c>
      <c r="H2499" s="95" t="s">
        <v>31</v>
      </c>
      <c r="I2499" s="95" t="s">
        <v>31</v>
      </c>
      <c r="J2499" s="95" t="s">
        <v>1884</v>
      </c>
      <c r="K2499" s="95" t="s">
        <v>1885</v>
      </c>
      <c r="L2499" s="96">
        <v>0.7</v>
      </c>
      <c r="M2499" s="95" t="s">
        <v>1886</v>
      </c>
      <c r="N2499" s="95" t="s">
        <v>31</v>
      </c>
      <c r="O2499" s="95" t="s">
        <v>31</v>
      </c>
      <c r="P2499" s="95" t="s">
        <v>2505</v>
      </c>
      <c r="Q2499" s="95" t="s">
        <v>31</v>
      </c>
      <c r="R2499" s="95" t="s">
        <v>3795</v>
      </c>
      <c r="S2499" s="93">
        <v>38321</v>
      </c>
      <c r="T2499" s="93">
        <v>38321</v>
      </c>
      <c r="U2499" s="95" t="s">
        <v>3130</v>
      </c>
      <c r="V2499" s="95" t="s">
        <v>31</v>
      </c>
    </row>
    <row r="2500" spans="1:22" ht="15.75" x14ac:dyDescent="0.3">
      <c r="A2500" s="95" t="s">
        <v>370</v>
      </c>
      <c r="B2500" s="95" t="s">
        <v>2032</v>
      </c>
      <c r="C2500" s="95" t="s">
        <v>1904</v>
      </c>
      <c r="D2500" s="95" t="s">
        <v>1905</v>
      </c>
      <c r="E2500" s="95" t="s">
        <v>2038</v>
      </c>
      <c r="F2500" s="95" t="s">
        <v>2051</v>
      </c>
      <c r="G2500" s="95" t="s">
        <v>31</v>
      </c>
      <c r="H2500" s="95" t="s">
        <v>31</v>
      </c>
      <c r="I2500" s="95" t="s">
        <v>31</v>
      </c>
      <c r="J2500" s="95" t="s">
        <v>1884</v>
      </c>
      <c r="K2500" s="95" t="s">
        <v>1885</v>
      </c>
      <c r="L2500" s="96">
        <v>-1.62</v>
      </c>
      <c r="M2500" s="95" t="s">
        <v>1886</v>
      </c>
      <c r="N2500" s="95" t="s">
        <v>31</v>
      </c>
      <c r="O2500" s="95" t="s">
        <v>31</v>
      </c>
      <c r="P2500" s="95" t="s">
        <v>2505</v>
      </c>
      <c r="Q2500" s="95" t="s">
        <v>31</v>
      </c>
      <c r="R2500" s="95" t="s">
        <v>3795</v>
      </c>
      <c r="S2500" s="93">
        <v>38352</v>
      </c>
      <c r="T2500" s="93">
        <v>38352</v>
      </c>
      <c r="U2500" s="95" t="s">
        <v>3130</v>
      </c>
      <c r="V2500" s="95" t="s">
        <v>31</v>
      </c>
    </row>
    <row r="2501" spans="1:22" ht="15.75" x14ac:dyDescent="0.3">
      <c r="A2501" s="95" t="s">
        <v>370</v>
      </c>
      <c r="B2501" s="95" t="s">
        <v>2032</v>
      </c>
      <c r="C2501" s="95" t="s">
        <v>1904</v>
      </c>
      <c r="D2501" s="95" t="s">
        <v>1905</v>
      </c>
      <c r="E2501" s="95" t="s">
        <v>2038</v>
      </c>
      <c r="F2501" s="95" t="s">
        <v>2051</v>
      </c>
      <c r="G2501" s="95" t="s">
        <v>31</v>
      </c>
      <c r="H2501" s="95" t="s">
        <v>31</v>
      </c>
      <c r="I2501" s="95" t="s">
        <v>31</v>
      </c>
      <c r="J2501" s="95" t="s">
        <v>1884</v>
      </c>
      <c r="K2501" s="95" t="s">
        <v>1885</v>
      </c>
      <c r="L2501" s="96">
        <v>-17.809999999999999</v>
      </c>
      <c r="M2501" s="95" t="s">
        <v>1886</v>
      </c>
      <c r="N2501" s="95" t="s">
        <v>31</v>
      </c>
      <c r="O2501" s="95" t="s">
        <v>31</v>
      </c>
      <c r="P2501" s="95" t="s">
        <v>2505</v>
      </c>
      <c r="Q2501" s="95" t="s">
        <v>31</v>
      </c>
      <c r="R2501" s="95" t="s">
        <v>3795</v>
      </c>
      <c r="S2501" s="93">
        <v>38442</v>
      </c>
      <c r="T2501" s="93">
        <v>38442</v>
      </c>
      <c r="U2501" s="95" t="s">
        <v>3130</v>
      </c>
      <c r="V2501" s="95" t="s">
        <v>31</v>
      </c>
    </row>
    <row r="2502" spans="1:22" ht="15.75" x14ac:dyDescent="0.3">
      <c r="A2502" s="95" t="s">
        <v>370</v>
      </c>
      <c r="B2502" s="95" t="s">
        <v>2032</v>
      </c>
      <c r="C2502" s="95" t="s">
        <v>1904</v>
      </c>
      <c r="D2502" s="95" t="s">
        <v>1905</v>
      </c>
      <c r="E2502" s="95" t="s">
        <v>2038</v>
      </c>
      <c r="F2502" s="95" t="s">
        <v>2051</v>
      </c>
      <c r="G2502" s="95" t="s">
        <v>31</v>
      </c>
      <c r="H2502" s="95" t="s">
        <v>31</v>
      </c>
      <c r="I2502" s="95" t="s">
        <v>31</v>
      </c>
      <c r="J2502" s="95" t="s">
        <v>1884</v>
      </c>
      <c r="K2502" s="95" t="s">
        <v>1885</v>
      </c>
      <c r="L2502" s="96">
        <v>-0.38200000000000001</v>
      </c>
      <c r="M2502" s="95" t="s">
        <v>1886</v>
      </c>
      <c r="N2502" s="95" t="s">
        <v>31</v>
      </c>
      <c r="O2502" s="95" t="s">
        <v>31</v>
      </c>
      <c r="P2502" s="95" t="s">
        <v>2505</v>
      </c>
      <c r="Q2502" s="95" t="s">
        <v>31</v>
      </c>
      <c r="R2502" s="95" t="s">
        <v>3795</v>
      </c>
      <c r="S2502" s="93">
        <v>38533</v>
      </c>
      <c r="T2502" s="93">
        <v>38533</v>
      </c>
      <c r="U2502" s="95" t="s">
        <v>3130</v>
      </c>
      <c r="V2502" s="95" t="s">
        <v>31</v>
      </c>
    </row>
    <row r="2503" spans="1:22" ht="15.75" x14ac:dyDescent="0.3">
      <c r="A2503" s="95" t="s">
        <v>370</v>
      </c>
      <c r="B2503" s="95" t="s">
        <v>2032</v>
      </c>
      <c r="C2503" s="95" t="s">
        <v>1904</v>
      </c>
      <c r="D2503" s="95" t="s">
        <v>1905</v>
      </c>
      <c r="E2503" s="95" t="s">
        <v>2038</v>
      </c>
      <c r="F2503" s="95" t="s">
        <v>2207</v>
      </c>
      <c r="G2503" s="95" t="s">
        <v>31</v>
      </c>
      <c r="H2503" s="95" t="s">
        <v>31</v>
      </c>
      <c r="I2503" s="95" t="s">
        <v>31</v>
      </c>
      <c r="J2503" s="95" t="s">
        <v>1884</v>
      </c>
      <c r="K2503" s="95" t="s">
        <v>1885</v>
      </c>
      <c r="L2503" s="96">
        <v>4935</v>
      </c>
      <c r="M2503" s="95" t="s">
        <v>1886</v>
      </c>
      <c r="N2503" s="95" t="s">
        <v>31</v>
      </c>
      <c r="O2503" s="95" t="s">
        <v>31</v>
      </c>
      <c r="P2503" s="95" t="s">
        <v>3796</v>
      </c>
      <c r="Q2503" s="95" t="s">
        <v>3797</v>
      </c>
      <c r="R2503" s="95" t="s">
        <v>3798</v>
      </c>
      <c r="S2503" s="93">
        <v>20910</v>
      </c>
      <c r="T2503" s="93">
        <v>20910</v>
      </c>
      <c r="U2503" s="95" t="s">
        <v>31</v>
      </c>
      <c r="V2503" s="95" t="s">
        <v>31</v>
      </c>
    </row>
    <row r="2504" spans="1:22" ht="15.75" x14ac:dyDescent="0.3">
      <c r="A2504" s="95" t="s">
        <v>370</v>
      </c>
      <c r="B2504" s="95" t="s">
        <v>2032</v>
      </c>
      <c r="C2504" s="95" t="s">
        <v>1904</v>
      </c>
      <c r="D2504" s="95" t="s">
        <v>1905</v>
      </c>
      <c r="E2504" s="95" t="s">
        <v>2038</v>
      </c>
      <c r="F2504" s="95" t="s">
        <v>2101</v>
      </c>
      <c r="G2504" s="95" t="s">
        <v>31</v>
      </c>
      <c r="H2504" s="95" t="s">
        <v>31</v>
      </c>
      <c r="I2504" s="95" t="s">
        <v>31</v>
      </c>
      <c r="J2504" s="95" t="s">
        <v>1884</v>
      </c>
      <c r="K2504" s="95" t="s">
        <v>1885</v>
      </c>
      <c r="L2504" s="96">
        <v>1755</v>
      </c>
      <c r="M2504" s="95" t="s">
        <v>1886</v>
      </c>
      <c r="N2504" s="95" t="s">
        <v>31</v>
      </c>
      <c r="O2504" s="95" t="s">
        <v>31</v>
      </c>
      <c r="P2504" s="95" t="s">
        <v>3465</v>
      </c>
      <c r="Q2504" s="95" t="s">
        <v>3466</v>
      </c>
      <c r="R2504" s="95" t="s">
        <v>3467</v>
      </c>
      <c r="S2504" s="93">
        <v>20545</v>
      </c>
      <c r="T2504" s="93">
        <v>20545</v>
      </c>
      <c r="U2504" s="95" t="s">
        <v>31</v>
      </c>
      <c r="V2504" s="95" t="s">
        <v>3468</v>
      </c>
    </row>
    <row r="2505" spans="1:22" ht="15.75" x14ac:dyDescent="0.3">
      <c r="A2505" s="95" t="s">
        <v>370</v>
      </c>
      <c r="B2505" s="95" t="s">
        <v>2032</v>
      </c>
      <c r="C2505" s="95" t="s">
        <v>1904</v>
      </c>
      <c r="D2505" s="95" t="s">
        <v>1905</v>
      </c>
      <c r="E2505" s="95" t="s">
        <v>2038</v>
      </c>
      <c r="F2505" s="95" t="s">
        <v>2101</v>
      </c>
      <c r="G2505" s="95" t="s">
        <v>31</v>
      </c>
      <c r="H2505" s="95" t="s">
        <v>31</v>
      </c>
      <c r="I2505" s="95" t="s">
        <v>31</v>
      </c>
      <c r="J2505" s="95" t="s">
        <v>1884</v>
      </c>
      <c r="K2505" s="95" t="s">
        <v>1885</v>
      </c>
      <c r="L2505" s="96">
        <v>3350</v>
      </c>
      <c r="M2505" s="95" t="s">
        <v>1886</v>
      </c>
      <c r="N2505" s="95" t="s">
        <v>31</v>
      </c>
      <c r="O2505" s="95" t="s">
        <v>31</v>
      </c>
      <c r="P2505" s="95" t="s">
        <v>3465</v>
      </c>
      <c r="Q2505" s="95" t="s">
        <v>3466</v>
      </c>
      <c r="R2505" s="95" t="s">
        <v>3799</v>
      </c>
      <c r="S2505" s="93">
        <v>21275</v>
      </c>
      <c r="T2505" s="93">
        <v>21275</v>
      </c>
      <c r="U2505" s="95" t="s">
        <v>31</v>
      </c>
      <c r="V2505" s="95" t="s">
        <v>3774</v>
      </c>
    </row>
    <row r="2506" spans="1:22" ht="15.75" x14ac:dyDescent="0.3">
      <c r="A2506" s="95" t="s">
        <v>370</v>
      </c>
      <c r="B2506" s="95" t="s">
        <v>2032</v>
      </c>
      <c r="C2506" s="95" t="s">
        <v>1904</v>
      </c>
      <c r="D2506" s="95" t="s">
        <v>1905</v>
      </c>
      <c r="E2506" s="95" t="s">
        <v>2038</v>
      </c>
      <c r="F2506" s="95" t="s">
        <v>2101</v>
      </c>
      <c r="G2506" s="95" t="s">
        <v>31</v>
      </c>
      <c r="H2506" s="95" t="s">
        <v>31</v>
      </c>
      <c r="I2506" s="95" t="s">
        <v>31</v>
      </c>
      <c r="J2506" s="95" t="s">
        <v>1884</v>
      </c>
      <c r="K2506" s="95" t="s">
        <v>1885</v>
      </c>
      <c r="L2506" s="96">
        <v>78</v>
      </c>
      <c r="M2506" s="95" t="s">
        <v>1886</v>
      </c>
      <c r="N2506" s="95" t="s">
        <v>31</v>
      </c>
      <c r="O2506" s="95" t="s">
        <v>31</v>
      </c>
      <c r="P2506" s="95" t="s">
        <v>3465</v>
      </c>
      <c r="Q2506" s="95" t="s">
        <v>3466</v>
      </c>
      <c r="R2506" s="95" t="s">
        <v>3800</v>
      </c>
      <c r="S2506" s="93">
        <v>22006</v>
      </c>
      <c r="T2506" s="93">
        <v>22006</v>
      </c>
      <c r="U2506" s="95" t="s">
        <v>31</v>
      </c>
      <c r="V2506" s="95" t="s">
        <v>2983</v>
      </c>
    </row>
    <row r="2507" spans="1:22" ht="15.75" x14ac:dyDescent="0.3">
      <c r="A2507" s="95" t="s">
        <v>370</v>
      </c>
      <c r="B2507" s="95" t="s">
        <v>2032</v>
      </c>
      <c r="C2507" s="95" t="s">
        <v>1904</v>
      </c>
      <c r="D2507" s="95" t="s">
        <v>1905</v>
      </c>
      <c r="E2507" s="95" t="s">
        <v>2038</v>
      </c>
      <c r="F2507" s="95" t="s">
        <v>2101</v>
      </c>
      <c r="G2507" s="95" t="s">
        <v>31</v>
      </c>
      <c r="H2507" s="95" t="s">
        <v>31</v>
      </c>
      <c r="I2507" s="95" t="s">
        <v>31</v>
      </c>
      <c r="J2507" s="95" t="s">
        <v>1884</v>
      </c>
      <c r="K2507" s="95" t="s">
        <v>1885</v>
      </c>
      <c r="L2507" s="96">
        <v>323</v>
      </c>
      <c r="M2507" s="95" t="s">
        <v>1886</v>
      </c>
      <c r="N2507" s="95" t="s">
        <v>31</v>
      </c>
      <c r="O2507" s="95" t="s">
        <v>31</v>
      </c>
      <c r="P2507" s="95" t="s">
        <v>3465</v>
      </c>
      <c r="Q2507" s="95" t="s">
        <v>3466</v>
      </c>
      <c r="R2507" s="95" t="s">
        <v>3801</v>
      </c>
      <c r="S2507" s="93">
        <v>28215</v>
      </c>
      <c r="T2507" s="93">
        <v>28215</v>
      </c>
      <c r="U2507" s="95" t="s">
        <v>31</v>
      </c>
      <c r="V2507" s="95" t="s">
        <v>2989</v>
      </c>
    </row>
    <row r="2508" spans="1:22" ht="15.75" x14ac:dyDescent="0.3">
      <c r="A2508" s="95" t="s">
        <v>370</v>
      </c>
      <c r="B2508" s="95" t="s">
        <v>2032</v>
      </c>
      <c r="C2508" s="95" t="s">
        <v>1904</v>
      </c>
      <c r="D2508" s="95" t="s">
        <v>1905</v>
      </c>
      <c r="E2508" s="95" t="s">
        <v>2038</v>
      </c>
      <c r="F2508" s="95" t="s">
        <v>2101</v>
      </c>
      <c r="G2508" s="95" t="s">
        <v>31</v>
      </c>
      <c r="H2508" s="95" t="s">
        <v>31</v>
      </c>
      <c r="I2508" s="95" t="s">
        <v>31</v>
      </c>
      <c r="J2508" s="95" t="s">
        <v>1884</v>
      </c>
      <c r="K2508" s="95" t="s">
        <v>1885</v>
      </c>
      <c r="L2508" s="96">
        <v>2964</v>
      </c>
      <c r="M2508" s="95" t="s">
        <v>1886</v>
      </c>
      <c r="N2508" s="95" t="s">
        <v>31</v>
      </c>
      <c r="O2508" s="95" t="s">
        <v>31</v>
      </c>
      <c r="P2508" s="95" t="s">
        <v>3465</v>
      </c>
      <c r="Q2508" s="95" t="s">
        <v>3466</v>
      </c>
      <c r="R2508" s="95" t="s">
        <v>3802</v>
      </c>
      <c r="S2508" s="93">
        <v>28215</v>
      </c>
      <c r="T2508" s="93">
        <v>28215</v>
      </c>
      <c r="U2508" s="95" t="s">
        <v>31</v>
      </c>
      <c r="V2508" s="95" t="s">
        <v>2993</v>
      </c>
    </row>
    <row r="2509" spans="1:22" ht="15.75" x14ac:dyDescent="0.3">
      <c r="A2509" s="95" t="s">
        <v>370</v>
      </c>
      <c r="B2509" s="95" t="s">
        <v>2032</v>
      </c>
      <c r="C2509" s="95" t="s">
        <v>1904</v>
      </c>
      <c r="D2509" s="95" t="s">
        <v>1905</v>
      </c>
      <c r="E2509" s="95" t="s">
        <v>2038</v>
      </c>
      <c r="F2509" s="95" t="s">
        <v>2101</v>
      </c>
      <c r="G2509" s="95" t="s">
        <v>31</v>
      </c>
      <c r="H2509" s="95" t="s">
        <v>31</v>
      </c>
      <c r="I2509" s="95" t="s">
        <v>31</v>
      </c>
      <c r="J2509" s="95" t="s">
        <v>1884</v>
      </c>
      <c r="K2509" s="95" t="s">
        <v>1885</v>
      </c>
      <c r="L2509" s="96">
        <v>46176</v>
      </c>
      <c r="M2509" s="95" t="s">
        <v>1886</v>
      </c>
      <c r="N2509" s="95" t="s">
        <v>31</v>
      </c>
      <c r="O2509" s="95" t="s">
        <v>31</v>
      </c>
      <c r="P2509" s="95" t="s">
        <v>3465</v>
      </c>
      <c r="Q2509" s="95" t="s">
        <v>3466</v>
      </c>
      <c r="R2509" s="95" t="s">
        <v>3803</v>
      </c>
      <c r="S2509" s="93">
        <v>28580</v>
      </c>
      <c r="T2509" s="93">
        <v>28580</v>
      </c>
      <c r="U2509" s="95" t="s">
        <v>31</v>
      </c>
      <c r="V2509" s="95" t="s">
        <v>2708</v>
      </c>
    </row>
    <row r="2510" spans="1:22" ht="15.75" x14ac:dyDescent="0.3">
      <c r="A2510" s="95" t="s">
        <v>370</v>
      </c>
      <c r="B2510" s="95" t="s">
        <v>2032</v>
      </c>
      <c r="C2510" s="95" t="s">
        <v>1904</v>
      </c>
      <c r="D2510" s="95" t="s">
        <v>1905</v>
      </c>
      <c r="E2510" s="95" t="s">
        <v>2038</v>
      </c>
      <c r="F2510" s="95" t="s">
        <v>2101</v>
      </c>
      <c r="G2510" s="95" t="s">
        <v>31</v>
      </c>
      <c r="H2510" s="95" t="s">
        <v>31</v>
      </c>
      <c r="I2510" s="95" t="s">
        <v>31</v>
      </c>
      <c r="J2510" s="95" t="s">
        <v>1884</v>
      </c>
      <c r="K2510" s="95" t="s">
        <v>1885</v>
      </c>
      <c r="L2510" s="96">
        <v>25773</v>
      </c>
      <c r="M2510" s="95" t="s">
        <v>1886</v>
      </c>
      <c r="N2510" s="95" t="s">
        <v>31</v>
      </c>
      <c r="O2510" s="95" t="s">
        <v>31</v>
      </c>
      <c r="P2510" s="95" t="s">
        <v>3465</v>
      </c>
      <c r="Q2510" s="95" t="s">
        <v>3466</v>
      </c>
      <c r="R2510" s="95" t="s">
        <v>3804</v>
      </c>
      <c r="S2510" s="93">
        <v>29676</v>
      </c>
      <c r="T2510" s="93">
        <v>29676</v>
      </c>
      <c r="U2510" s="95" t="s">
        <v>31</v>
      </c>
      <c r="V2510" s="95" t="s">
        <v>2710</v>
      </c>
    </row>
    <row r="2511" spans="1:22" ht="15.75" x14ac:dyDescent="0.3">
      <c r="A2511" s="95" t="s">
        <v>370</v>
      </c>
      <c r="B2511" s="95" t="s">
        <v>2032</v>
      </c>
      <c r="C2511" s="95" t="s">
        <v>1904</v>
      </c>
      <c r="D2511" s="95" t="s">
        <v>1905</v>
      </c>
      <c r="E2511" s="95" t="s">
        <v>2038</v>
      </c>
      <c r="F2511" s="95" t="s">
        <v>2101</v>
      </c>
      <c r="G2511" s="95" t="s">
        <v>31</v>
      </c>
      <c r="H2511" s="95" t="s">
        <v>31</v>
      </c>
      <c r="I2511" s="95" t="s">
        <v>31</v>
      </c>
      <c r="J2511" s="95" t="s">
        <v>1884</v>
      </c>
      <c r="K2511" s="95" t="s">
        <v>1885</v>
      </c>
      <c r="L2511" s="96">
        <v>109450</v>
      </c>
      <c r="M2511" s="95" t="s">
        <v>1886</v>
      </c>
      <c r="N2511" s="95" t="s">
        <v>31</v>
      </c>
      <c r="O2511" s="95" t="s">
        <v>31</v>
      </c>
      <c r="P2511" s="95" t="s">
        <v>3465</v>
      </c>
      <c r="Q2511" s="95" t="s">
        <v>3466</v>
      </c>
      <c r="R2511" s="95" t="s">
        <v>3805</v>
      </c>
      <c r="S2511" s="93">
        <v>34789</v>
      </c>
      <c r="T2511" s="93">
        <v>34789</v>
      </c>
      <c r="U2511" s="95" t="s">
        <v>31</v>
      </c>
      <c r="V2511" s="95" t="s">
        <v>3085</v>
      </c>
    </row>
    <row r="2512" spans="1:22" ht="15.75" x14ac:dyDescent="0.3">
      <c r="A2512" s="95" t="s">
        <v>370</v>
      </c>
      <c r="B2512" s="95" t="s">
        <v>2032</v>
      </c>
      <c r="C2512" s="95" t="s">
        <v>1904</v>
      </c>
      <c r="D2512" s="95" t="s">
        <v>1905</v>
      </c>
      <c r="E2512" s="95" t="s">
        <v>2038</v>
      </c>
      <c r="F2512" s="95" t="s">
        <v>2101</v>
      </c>
      <c r="G2512" s="95" t="s">
        <v>31</v>
      </c>
      <c r="H2512" s="95" t="s">
        <v>31</v>
      </c>
      <c r="I2512" s="95" t="s">
        <v>31</v>
      </c>
      <c r="J2512" s="95" t="s">
        <v>1884</v>
      </c>
      <c r="K2512" s="95" t="s">
        <v>1885</v>
      </c>
      <c r="L2512" s="96">
        <v>419383.84</v>
      </c>
      <c r="M2512" s="95" t="s">
        <v>1886</v>
      </c>
      <c r="N2512" s="95" t="s">
        <v>31</v>
      </c>
      <c r="O2512" s="95" t="s">
        <v>31</v>
      </c>
      <c r="P2512" s="95" t="s">
        <v>2102</v>
      </c>
      <c r="Q2512" s="95" t="s">
        <v>31</v>
      </c>
      <c r="R2512" s="95" t="s">
        <v>3806</v>
      </c>
      <c r="S2512" s="93">
        <v>41152</v>
      </c>
      <c r="T2512" s="93">
        <v>41152</v>
      </c>
      <c r="U2512" s="95" t="s">
        <v>3146</v>
      </c>
      <c r="V2512" s="95" t="s">
        <v>31</v>
      </c>
    </row>
    <row r="2513" spans="1:22" ht="15.75" x14ac:dyDescent="0.3">
      <c r="A2513" s="95" t="s">
        <v>370</v>
      </c>
      <c r="B2513" s="95" t="s">
        <v>2032</v>
      </c>
      <c r="C2513" s="95" t="s">
        <v>1904</v>
      </c>
      <c r="D2513" s="95" t="s">
        <v>1905</v>
      </c>
      <c r="E2513" s="95" t="s">
        <v>2038</v>
      </c>
      <c r="F2513" s="95" t="s">
        <v>2101</v>
      </c>
      <c r="G2513" s="95" t="s">
        <v>31</v>
      </c>
      <c r="H2513" s="95" t="s">
        <v>31</v>
      </c>
      <c r="I2513" s="95" t="s">
        <v>31</v>
      </c>
      <c r="J2513" s="95" t="s">
        <v>1884</v>
      </c>
      <c r="K2513" s="95" t="s">
        <v>1885</v>
      </c>
      <c r="L2513" s="96">
        <v>-639.4</v>
      </c>
      <c r="M2513" s="95" t="s">
        <v>1886</v>
      </c>
      <c r="N2513" s="95" t="s">
        <v>31</v>
      </c>
      <c r="O2513" s="95" t="s">
        <v>31</v>
      </c>
      <c r="P2513" s="95" t="s">
        <v>2102</v>
      </c>
      <c r="Q2513" s="95" t="s">
        <v>31</v>
      </c>
      <c r="R2513" s="95" t="s">
        <v>3806</v>
      </c>
      <c r="S2513" s="93">
        <v>41305</v>
      </c>
      <c r="T2513" s="93">
        <v>41305</v>
      </c>
      <c r="U2513" s="95" t="s">
        <v>3146</v>
      </c>
      <c r="V2513" s="95" t="s">
        <v>31</v>
      </c>
    </row>
    <row r="2514" spans="1:22" ht="15.75" x14ac:dyDescent="0.3">
      <c r="A2514" s="95" t="s">
        <v>370</v>
      </c>
      <c r="B2514" s="95" t="s">
        <v>2032</v>
      </c>
      <c r="C2514" s="95" t="s">
        <v>1904</v>
      </c>
      <c r="D2514" s="95" t="s">
        <v>1905</v>
      </c>
      <c r="E2514" s="95" t="s">
        <v>2038</v>
      </c>
      <c r="F2514" s="95" t="s">
        <v>2101</v>
      </c>
      <c r="G2514" s="95" t="s">
        <v>31</v>
      </c>
      <c r="H2514" s="95" t="s">
        <v>31</v>
      </c>
      <c r="I2514" s="95" t="s">
        <v>31</v>
      </c>
      <c r="J2514" s="95" t="s">
        <v>1884</v>
      </c>
      <c r="K2514" s="95" t="s">
        <v>1885</v>
      </c>
      <c r="L2514" s="96">
        <v>-14.31</v>
      </c>
      <c r="M2514" s="95" t="s">
        <v>1886</v>
      </c>
      <c r="N2514" s="95" t="s">
        <v>31</v>
      </c>
      <c r="O2514" s="95" t="s">
        <v>31</v>
      </c>
      <c r="P2514" s="95" t="s">
        <v>2102</v>
      </c>
      <c r="Q2514" s="95" t="s">
        <v>31</v>
      </c>
      <c r="R2514" s="95" t="s">
        <v>3806</v>
      </c>
      <c r="S2514" s="93">
        <v>41333</v>
      </c>
      <c r="T2514" s="93">
        <v>41333</v>
      </c>
      <c r="U2514" s="95" t="s">
        <v>3146</v>
      </c>
      <c r="V2514" s="95" t="s">
        <v>31</v>
      </c>
    </row>
    <row r="2515" spans="1:22" ht="15.75" x14ac:dyDescent="0.3">
      <c r="A2515" s="95" t="s">
        <v>370</v>
      </c>
      <c r="B2515" s="95" t="s">
        <v>2032</v>
      </c>
      <c r="C2515" s="95" t="s">
        <v>1904</v>
      </c>
      <c r="D2515" s="95" t="s">
        <v>1905</v>
      </c>
      <c r="E2515" s="95" t="s">
        <v>2038</v>
      </c>
      <c r="F2515" s="95" t="s">
        <v>2101</v>
      </c>
      <c r="G2515" s="95" t="s">
        <v>31</v>
      </c>
      <c r="H2515" s="95" t="s">
        <v>31</v>
      </c>
      <c r="I2515" s="95" t="s">
        <v>31</v>
      </c>
      <c r="J2515" s="95" t="s">
        <v>1884</v>
      </c>
      <c r="K2515" s="95" t="s">
        <v>1885</v>
      </c>
      <c r="L2515" s="96">
        <v>483</v>
      </c>
      <c r="M2515" s="95" t="s">
        <v>1886</v>
      </c>
      <c r="N2515" s="95" t="s">
        <v>3159</v>
      </c>
      <c r="O2515" s="95" t="s">
        <v>3159</v>
      </c>
      <c r="P2515" s="95" t="s">
        <v>3807</v>
      </c>
      <c r="Q2515" s="95" t="s">
        <v>3022</v>
      </c>
      <c r="R2515" s="95" t="s">
        <v>3808</v>
      </c>
      <c r="S2515" s="93">
        <v>20545</v>
      </c>
      <c r="T2515" s="93">
        <v>20545</v>
      </c>
      <c r="U2515" s="95" t="s">
        <v>31</v>
      </c>
      <c r="V2515" s="95" t="s">
        <v>2552</v>
      </c>
    </row>
    <row r="2516" spans="1:22" ht="15.75" x14ac:dyDescent="0.3">
      <c r="A2516" s="95" t="s">
        <v>370</v>
      </c>
      <c r="B2516" s="95" t="s">
        <v>2032</v>
      </c>
      <c r="C2516" s="95" t="s">
        <v>1904</v>
      </c>
      <c r="D2516" s="95" t="s">
        <v>1905</v>
      </c>
      <c r="E2516" s="95" t="s">
        <v>2038</v>
      </c>
      <c r="F2516" s="95" t="s">
        <v>2101</v>
      </c>
      <c r="G2516" s="95" t="s">
        <v>31</v>
      </c>
      <c r="H2516" s="95" t="s">
        <v>31</v>
      </c>
      <c r="I2516" s="95" t="s">
        <v>31</v>
      </c>
      <c r="J2516" s="95" t="s">
        <v>1884</v>
      </c>
      <c r="K2516" s="95" t="s">
        <v>1885</v>
      </c>
      <c r="L2516" s="96">
        <v>1242</v>
      </c>
      <c r="M2516" s="95" t="s">
        <v>1886</v>
      </c>
      <c r="N2516" s="95" t="s">
        <v>3169</v>
      </c>
      <c r="O2516" s="95" t="s">
        <v>3169</v>
      </c>
      <c r="P2516" s="95" t="s">
        <v>3021</v>
      </c>
      <c r="Q2516" s="95" t="s">
        <v>3022</v>
      </c>
      <c r="R2516" s="95" t="s">
        <v>3809</v>
      </c>
      <c r="S2516" s="93">
        <v>20545</v>
      </c>
      <c r="T2516" s="93">
        <v>20545</v>
      </c>
      <c r="U2516" s="95" t="s">
        <v>31</v>
      </c>
      <c r="V2516" s="95" t="s">
        <v>2552</v>
      </c>
    </row>
    <row r="2517" spans="1:22" ht="15.75" x14ac:dyDescent="0.3">
      <c r="A2517" s="95" t="s">
        <v>370</v>
      </c>
      <c r="B2517" s="95" t="s">
        <v>2032</v>
      </c>
      <c r="C2517" s="95" t="s">
        <v>1904</v>
      </c>
      <c r="D2517" s="95" t="s">
        <v>1905</v>
      </c>
      <c r="E2517" s="95" t="s">
        <v>2038</v>
      </c>
      <c r="F2517" s="95" t="s">
        <v>2101</v>
      </c>
      <c r="G2517" s="95" t="s">
        <v>31</v>
      </c>
      <c r="H2517" s="95" t="s">
        <v>31</v>
      </c>
      <c r="I2517" s="95" t="s">
        <v>31</v>
      </c>
      <c r="J2517" s="95" t="s">
        <v>1884</v>
      </c>
      <c r="K2517" s="95" t="s">
        <v>1885</v>
      </c>
      <c r="L2517" s="96">
        <v>1242</v>
      </c>
      <c r="M2517" s="95" t="s">
        <v>1886</v>
      </c>
      <c r="N2517" s="95" t="s">
        <v>3172</v>
      </c>
      <c r="O2517" s="95" t="s">
        <v>3172</v>
      </c>
      <c r="P2517" s="95" t="s">
        <v>3021</v>
      </c>
      <c r="Q2517" s="95" t="s">
        <v>3022</v>
      </c>
      <c r="R2517" s="95" t="s">
        <v>3810</v>
      </c>
      <c r="S2517" s="93">
        <v>20545</v>
      </c>
      <c r="T2517" s="93">
        <v>20545</v>
      </c>
      <c r="U2517" s="95" t="s">
        <v>31</v>
      </c>
      <c r="V2517" s="95" t="s">
        <v>2552</v>
      </c>
    </row>
    <row r="2518" spans="1:22" ht="15.75" x14ac:dyDescent="0.3">
      <c r="A2518" s="95" t="s">
        <v>370</v>
      </c>
      <c r="B2518" s="95" t="s">
        <v>2032</v>
      </c>
      <c r="C2518" s="95" t="s">
        <v>1904</v>
      </c>
      <c r="D2518" s="95" t="s">
        <v>1905</v>
      </c>
      <c r="E2518" s="95" t="s">
        <v>2038</v>
      </c>
      <c r="F2518" s="95" t="s">
        <v>2101</v>
      </c>
      <c r="G2518" s="95" t="s">
        <v>31</v>
      </c>
      <c r="H2518" s="95" t="s">
        <v>31</v>
      </c>
      <c r="I2518" s="95" t="s">
        <v>31</v>
      </c>
      <c r="J2518" s="95" t="s">
        <v>1884</v>
      </c>
      <c r="K2518" s="95" t="s">
        <v>1885</v>
      </c>
      <c r="L2518" s="96">
        <v>1242</v>
      </c>
      <c r="M2518" s="95" t="s">
        <v>1886</v>
      </c>
      <c r="N2518" s="95" t="s">
        <v>3174</v>
      </c>
      <c r="O2518" s="95" t="s">
        <v>3174</v>
      </c>
      <c r="P2518" s="95" t="s">
        <v>3021</v>
      </c>
      <c r="Q2518" s="95" t="s">
        <v>3022</v>
      </c>
      <c r="R2518" s="95" t="s">
        <v>3811</v>
      </c>
      <c r="S2518" s="93">
        <v>20545</v>
      </c>
      <c r="T2518" s="93">
        <v>20545</v>
      </c>
      <c r="U2518" s="95" t="s">
        <v>31</v>
      </c>
      <c r="V2518" s="95" t="s">
        <v>2552</v>
      </c>
    </row>
    <row r="2519" spans="1:22" ht="15.75" x14ac:dyDescent="0.3">
      <c r="A2519" s="95" t="s">
        <v>370</v>
      </c>
      <c r="B2519" s="95" t="s">
        <v>2032</v>
      </c>
      <c r="C2519" s="95" t="s">
        <v>1904</v>
      </c>
      <c r="D2519" s="95" t="s">
        <v>1905</v>
      </c>
      <c r="E2519" s="95" t="s">
        <v>2038</v>
      </c>
      <c r="F2519" s="95" t="s">
        <v>2101</v>
      </c>
      <c r="G2519" s="95" t="s">
        <v>31</v>
      </c>
      <c r="H2519" s="95" t="s">
        <v>31</v>
      </c>
      <c r="I2519" s="95" t="s">
        <v>31</v>
      </c>
      <c r="J2519" s="95" t="s">
        <v>1884</v>
      </c>
      <c r="K2519" s="95" t="s">
        <v>1885</v>
      </c>
      <c r="L2519" s="96">
        <v>1242</v>
      </c>
      <c r="M2519" s="95" t="s">
        <v>1886</v>
      </c>
      <c r="N2519" s="95" t="s">
        <v>3176</v>
      </c>
      <c r="O2519" s="95" t="s">
        <v>3176</v>
      </c>
      <c r="P2519" s="95" t="s">
        <v>3021</v>
      </c>
      <c r="Q2519" s="95" t="s">
        <v>3022</v>
      </c>
      <c r="R2519" s="95" t="s">
        <v>3812</v>
      </c>
      <c r="S2519" s="93">
        <v>20545</v>
      </c>
      <c r="T2519" s="93">
        <v>20545</v>
      </c>
      <c r="U2519" s="95" t="s">
        <v>31</v>
      </c>
      <c r="V2519" s="95" t="s">
        <v>2552</v>
      </c>
    </row>
    <row r="2520" spans="1:22" ht="15.75" x14ac:dyDescent="0.3">
      <c r="A2520" s="95" t="s">
        <v>370</v>
      </c>
      <c r="B2520" s="95" t="s">
        <v>2032</v>
      </c>
      <c r="C2520" s="95" t="s">
        <v>1904</v>
      </c>
      <c r="D2520" s="95" t="s">
        <v>1905</v>
      </c>
      <c r="E2520" s="95" t="s">
        <v>2038</v>
      </c>
      <c r="F2520" s="95" t="s">
        <v>2101</v>
      </c>
      <c r="G2520" s="95" t="s">
        <v>31</v>
      </c>
      <c r="H2520" s="95" t="s">
        <v>31</v>
      </c>
      <c r="I2520" s="95" t="s">
        <v>31</v>
      </c>
      <c r="J2520" s="95" t="s">
        <v>1884</v>
      </c>
      <c r="K2520" s="95" t="s">
        <v>1885</v>
      </c>
      <c r="L2520" s="96">
        <v>1242</v>
      </c>
      <c r="M2520" s="95" t="s">
        <v>1886</v>
      </c>
      <c r="N2520" s="95" t="s">
        <v>3180</v>
      </c>
      <c r="O2520" s="95" t="s">
        <v>3180</v>
      </c>
      <c r="P2520" s="95" t="s">
        <v>3021</v>
      </c>
      <c r="Q2520" s="95" t="s">
        <v>3022</v>
      </c>
      <c r="R2520" s="95" t="s">
        <v>3813</v>
      </c>
      <c r="S2520" s="93">
        <v>20545</v>
      </c>
      <c r="T2520" s="93">
        <v>20545</v>
      </c>
      <c r="U2520" s="95" t="s">
        <v>31</v>
      </c>
      <c r="V2520" s="95" t="s">
        <v>2552</v>
      </c>
    </row>
    <row r="2521" spans="1:22" ht="15.75" x14ac:dyDescent="0.3">
      <c r="A2521" s="95" t="s">
        <v>370</v>
      </c>
      <c r="B2521" s="95" t="s">
        <v>2032</v>
      </c>
      <c r="C2521" s="95" t="s">
        <v>1904</v>
      </c>
      <c r="D2521" s="95" t="s">
        <v>1905</v>
      </c>
      <c r="E2521" s="95" t="s">
        <v>2038</v>
      </c>
      <c r="F2521" s="95" t="s">
        <v>2101</v>
      </c>
      <c r="G2521" s="95" t="s">
        <v>31</v>
      </c>
      <c r="H2521" s="95" t="s">
        <v>31</v>
      </c>
      <c r="I2521" s="95" t="s">
        <v>31</v>
      </c>
      <c r="J2521" s="95" t="s">
        <v>1884</v>
      </c>
      <c r="K2521" s="95" t="s">
        <v>1885</v>
      </c>
      <c r="L2521" s="96">
        <v>483</v>
      </c>
      <c r="M2521" s="95" t="s">
        <v>1886</v>
      </c>
      <c r="N2521" s="95" t="s">
        <v>3182</v>
      </c>
      <c r="O2521" s="95" t="s">
        <v>3182</v>
      </c>
      <c r="P2521" s="95" t="s">
        <v>3807</v>
      </c>
      <c r="Q2521" s="95" t="s">
        <v>3022</v>
      </c>
      <c r="R2521" s="95" t="s">
        <v>3814</v>
      </c>
      <c r="S2521" s="93">
        <v>20545</v>
      </c>
      <c r="T2521" s="93">
        <v>20545</v>
      </c>
      <c r="U2521" s="95" t="s">
        <v>31</v>
      </c>
      <c r="V2521" s="95" t="s">
        <v>2552</v>
      </c>
    </row>
    <row r="2522" spans="1:22" ht="15.75" x14ac:dyDescent="0.3">
      <c r="A2522" s="95" t="s">
        <v>370</v>
      </c>
      <c r="B2522" s="95" t="s">
        <v>2032</v>
      </c>
      <c r="C2522" s="95" t="s">
        <v>1904</v>
      </c>
      <c r="D2522" s="95" t="s">
        <v>1905</v>
      </c>
      <c r="E2522" s="95" t="s">
        <v>2038</v>
      </c>
      <c r="F2522" s="95" t="s">
        <v>2101</v>
      </c>
      <c r="G2522" s="95" t="s">
        <v>31</v>
      </c>
      <c r="H2522" s="95" t="s">
        <v>31</v>
      </c>
      <c r="I2522" s="95" t="s">
        <v>31</v>
      </c>
      <c r="J2522" s="95" t="s">
        <v>1884</v>
      </c>
      <c r="K2522" s="95" t="s">
        <v>1885</v>
      </c>
      <c r="L2522" s="96">
        <v>483</v>
      </c>
      <c r="M2522" s="95" t="s">
        <v>1886</v>
      </c>
      <c r="N2522" s="95" t="s">
        <v>3185</v>
      </c>
      <c r="O2522" s="95" t="s">
        <v>3185</v>
      </c>
      <c r="P2522" s="95" t="s">
        <v>3807</v>
      </c>
      <c r="Q2522" s="95" t="s">
        <v>3022</v>
      </c>
      <c r="R2522" s="95" t="s">
        <v>3815</v>
      </c>
      <c r="S2522" s="93">
        <v>20545</v>
      </c>
      <c r="T2522" s="93">
        <v>20545</v>
      </c>
      <c r="U2522" s="95" t="s">
        <v>31</v>
      </c>
      <c r="V2522" s="95" t="s">
        <v>2552</v>
      </c>
    </row>
    <row r="2523" spans="1:22" ht="15.75" x14ac:dyDescent="0.3">
      <c r="A2523" s="95" t="s">
        <v>370</v>
      </c>
      <c r="B2523" s="95" t="s">
        <v>2032</v>
      </c>
      <c r="C2523" s="95" t="s">
        <v>1904</v>
      </c>
      <c r="D2523" s="95" t="s">
        <v>1905</v>
      </c>
      <c r="E2523" s="95" t="s">
        <v>2038</v>
      </c>
      <c r="F2523" s="95" t="s">
        <v>2101</v>
      </c>
      <c r="G2523" s="95" t="s">
        <v>31</v>
      </c>
      <c r="H2523" s="95" t="s">
        <v>31</v>
      </c>
      <c r="I2523" s="95" t="s">
        <v>31</v>
      </c>
      <c r="J2523" s="95" t="s">
        <v>1884</v>
      </c>
      <c r="K2523" s="95" t="s">
        <v>1885</v>
      </c>
      <c r="L2523" s="96">
        <v>483</v>
      </c>
      <c r="M2523" s="95" t="s">
        <v>1886</v>
      </c>
      <c r="N2523" s="95" t="s">
        <v>3188</v>
      </c>
      <c r="O2523" s="95" t="s">
        <v>3188</v>
      </c>
      <c r="P2523" s="95" t="s">
        <v>3807</v>
      </c>
      <c r="Q2523" s="95" t="s">
        <v>3022</v>
      </c>
      <c r="R2523" s="95" t="s">
        <v>3816</v>
      </c>
      <c r="S2523" s="93">
        <v>20545</v>
      </c>
      <c r="T2523" s="93">
        <v>20545</v>
      </c>
      <c r="U2523" s="95" t="s">
        <v>31</v>
      </c>
      <c r="V2523" s="95" t="s">
        <v>2552</v>
      </c>
    </row>
    <row r="2524" spans="1:22" ht="15.75" x14ac:dyDescent="0.3">
      <c r="A2524" s="95" t="s">
        <v>370</v>
      </c>
      <c r="B2524" s="95" t="s">
        <v>2032</v>
      </c>
      <c r="C2524" s="95" t="s">
        <v>1904</v>
      </c>
      <c r="D2524" s="95" t="s">
        <v>1905</v>
      </c>
      <c r="E2524" s="95" t="s">
        <v>2038</v>
      </c>
      <c r="F2524" s="95" t="s">
        <v>2101</v>
      </c>
      <c r="G2524" s="95" t="s">
        <v>31</v>
      </c>
      <c r="H2524" s="95" t="s">
        <v>31</v>
      </c>
      <c r="I2524" s="95" t="s">
        <v>31</v>
      </c>
      <c r="J2524" s="95" t="s">
        <v>1884</v>
      </c>
      <c r="K2524" s="95" t="s">
        <v>1885</v>
      </c>
      <c r="L2524" s="96">
        <v>1242</v>
      </c>
      <c r="M2524" s="95" t="s">
        <v>1886</v>
      </c>
      <c r="N2524" s="95" t="s">
        <v>3190</v>
      </c>
      <c r="O2524" s="95" t="s">
        <v>3190</v>
      </c>
      <c r="P2524" s="95" t="s">
        <v>3021</v>
      </c>
      <c r="Q2524" s="95" t="s">
        <v>3022</v>
      </c>
      <c r="R2524" s="95" t="s">
        <v>3817</v>
      </c>
      <c r="S2524" s="93">
        <v>20545</v>
      </c>
      <c r="T2524" s="93">
        <v>20545</v>
      </c>
      <c r="U2524" s="95" t="s">
        <v>31</v>
      </c>
      <c r="V2524" s="95" t="s">
        <v>2552</v>
      </c>
    </row>
    <row r="2525" spans="1:22" ht="15.75" x14ac:dyDescent="0.3">
      <c r="A2525" s="95" t="s">
        <v>370</v>
      </c>
      <c r="B2525" s="95" t="s">
        <v>2032</v>
      </c>
      <c r="C2525" s="95" t="s">
        <v>1904</v>
      </c>
      <c r="D2525" s="95" t="s">
        <v>1905</v>
      </c>
      <c r="E2525" s="95" t="s">
        <v>2038</v>
      </c>
      <c r="F2525" s="95" t="s">
        <v>2101</v>
      </c>
      <c r="G2525" s="95" t="s">
        <v>31</v>
      </c>
      <c r="H2525" s="95" t="s">
        <v>31</v>
      </c>
      <c r="I2525" s="95" t="s">
        <v>31</v>
      </c>
      <c r="J2525" s="95" t="s">
        <v>1884</v>
      </c>
      <c r="K2525" s="95" t="s">
        <v>1885</v>
      </c>
      <c r="L2525" s="96">
        <v>2036</v>
      </c>
      <c r="M2525" s="95" t="s">
        <v>1886</v>
      </c>
      <c r="N2525" s="95" t="s">
        <v>3202</v>
      </c>
      <c r="O2525" s="95" t="s">
        <v>3202</v>
      </c>
      <c r="P2525" s="95" t="s">
        <v>3021</v>
      </c>
      <c r="Q2525" s="95" t="s">
        <v>3022</v>
      </c>
      <c r="R2525" s="95" t="s">
        <v>3818</v>
      </c>
      <c r="S2525" s="93">
        <v>20179</v>
      </c>
      <c r="T2525" s="93">
        <v>20179</v>
      </c>
      <c r="U2525" s="95" t="s">
        <v>31</v>
      </c>
      <c r="V2525" s="95" t="s">
        <v>2550</v>
      </c>
    </row>
    <row r="2526" spans="1:22" ht="15.75" x14ac:dyDescent="0.3">
      <c r="A2526" s="95" t="s">
        <v>370</v>
      </c>
      <c r="B2526" s="95" t="s">
        <v>2032</v>
      </c>
      <c r="C2526" s="95" t="s">
        <v>1904</v>
      </c>
      <c r="D2526" s="95" t="s">
        <v>1905</v>
      </c>
      <c r="E2526" s="95" t="s">
        <v>2038</v>
      </c>
      <c r="F2526" s="95" t="s">
        <v>2101</v>
      </c>
      <c r="G2526" s="95" t="s">
        <v>31</v>
      </c>
      <c r="H2526" s="95" t="s">
        <v>31</v>
      </c>
      <c r="I2526" s="95" t="s">
        <v>31</v>
      </c>
      <c r="J2526" s="95" t="s">
        <v>1884</v>
      </c>
      <c r="K2526" s="95" t="s">
        <v>1885</v>
      </c>
      <c r="L2526" s="96">
        <v>2071</v>
      </c>
      <c r="M2526" s="95" t="s">
        <v>1886</v>
      </c>
      <c r="N2526" s="95" t="s">
        <v>3204</v>
      </c>
      <c r="O2526" s="95" t="s">
        <v>3204</v>
      </c>
      <c r="P2526" s="95" t="s">
        <v>3021</v>
      </c>
      <c r="Q2526" s="95" t="s">
        <v>3022</v>
      </c>
      <c r="R2526" s="95" t="s">
        <v>3819</v>
      </c>
      <c r="S2526" s="93">
        <v>20545</v>
      </c>
      <c r="T2526" s="93">
        <v>20545</v>
      </c>
      <c r="U2526" s="95" t="s">
        <v>31</v>
      </c>
      <c r="V2526" s="95" t="s">
        <v>2552</v>
      </c>
    </row>
    <row r="2527" spans="1:22" ht="15.75" x14ac:dyDescent="0.3">
      <c r="A2527" s="95" t="s">
        <v>370</v>
      </c>
      <c r="B2527" s="95" t="s">
        <v>2032</v>
      </c>
      <c r="C2527" s="95" t="s">
        <v>1904</v>
      </c>
      <c r="D2527" s="95" t="s">
        <v>1905</v>
      </c>
      <c r="E2527" s="95" t="s">
        <v>2038</v>
      </c>
      <c r="F2527" s="95" t="s">
        <v>2101</v>
      </c>
      <c r="G2527" s="95" t="s">
        <v>31</v>
      </c>
      <c r="H2527" s="95" t="s">
        <v>31</v>
      </c>
      <c r="I2527" s="95" t="s">
        <v>31</v>
      </c>
      <c r="J2527" s="95" t="s">
        <v>1884</v>
      </c>
      <c r="K2527" s="95" t="s">
        <v>1885</v>
      </c>
      <c r="L2527" s="96">
        <v>2036</v>
      </c>
      <c r="M2527" s="95" t="s">
        <v>1886</v>
      </c>
      <c r="N2527" s="95" t="s">
        <v>2846</v>
      </c>
      <c r="O2527" s="95" t="s">
        <v>2846</v>
      </c>
      <c r="P2527" s="95" t="s">
        <v>3021</v>
      </c>
      <c r="Q2527" s="95" t="s">
        <v>3022</v>
      </c>
      <c r="R2527" s="95" t="s">
        <v>3820</v>
      </c>
      <c r="S2527" s="93">
        <v>20179</v>
      </c>
      <c r="T2527" s="93">
        <v>20179</v>
      </c>
      <c r="U2527" s="95" t="s">
        <v>31</v>
      </c>
      <c r="V2527" s="95" t="s">
        <v>2550</v>
      </c>
    </row>
    <row r="2528" spans="1:22" ht="15.75" x14ac:dyDescent="0.3">
      <c r="A2528" s="95" t="s">
        <v>370</v>
      </c>
      <c r="B2528" s="95" t="s">
        <v>2032</v>
      </c>
      <c r="C2528" s="95" t="s">
        <v>1904</v>
      </c>
      <c r="D2528" s="95" t="s">
        <v>1905</v>
      </c>
      <c r="E2528" s="95" t="s">
        <v>2038</v>
      </c>
      <c r="F2528" s="95" t="s">
        <v>2101</v>
      </c>
      <c r="G2528" s="95" t="s">
        <v>31</v>
      </c>
      <c r="H2528" s="95" t="s">
        <v>31</v>
      </c>
      <c r="I2528" s="95" t="s">
        <v>31</v>
      </c>
      <c r="J2528" s="95" t="s">
        <v>1884</v>
      </c>
      <c r="K2528" s="95" t="s">
        <v>1885</v>
      </c>
      <c r="L2528" s="96">
        <v>2071</v>
      </c>
      <c r="M2528" s="95" t="s">
        <v>1886</v>
      </c>
      <c r="N2528" s="95" t="s">
        <v>2846</v>
      </c>
      <c r="O2528" s="95" t="s">
        <v>2846</v>
      </c>
      <c r="P2528" s="95" t="s">
        <v>3021</v>
      </c>
      <c r="Q2528" s="95" t="s">
        <v>3022</v>
      </c>
      <c r="R2528" s="95" t="s">
        <v>3821</v>
      </c>
      <c r="S2528" s="93">
        <v>20545</v>
      </c>
      <c r="T2528" s="93">
        <v>20545</v>
      </c>
      <c r="U2528" s="95" t="s">
        <v>31</v>
      </c>
      <c r="V2528" s="95" t="s">
        <v>2552</v>
      </c>
    </row>
    <row r="2529" spans="1:22" ht="15.75" x14ac:dyDescent="0.3">
      <c r="A2529" s="95" t="s">
        <v>370</v>
      </c>
      <c r="B2529" s="95" t="s">
        <v>2032</v>
      </c>
      <c r="C2529" s="95" t="s">
        <v>1904</v>
      </c>
      <c r="D2529" s="95" t="s">
        <v>1905</v>
      </c>
      <c r="E2529" s="95" t="s">
        <v>2038</v>
      </c>
      <c r="F2529" s="95" t="s">
        <v>2101</v>
      </c>
      <c r="G2529" s="95" t="s">
        <v>31</v>
      </c>
      <c r="H2529" s="95" t="s">
        <v>31</v>
      </c>
      <c r="I2529" s="95" t="s">
        <v>31</v>
      </c>
      <c r="J2529" s="95" t="s">
        <v>1884</v>
      </c>
      <c r="K2529" s="95" t="s">
        <v>1885</v>
      </c>
      <c r="L2529" s="96">
        <v>2028</v>
      </c>
      <c r="M2529" s="95" t="s">
        <v>1886</v>
      </c>
      <c r="N2529" s="95" t="s">
        <v>2878</v>
      </c>
      <c r="O2529" s="95" t="s">
        <v>2878</v>
      </c>
      <c r="P2529" s="95" t="s">
        <v>3021</v>
      </c>
      <c r="Q2529" s="95" t="s">
        <v>3022</v>
      </c>
      <c r="R2529" s="95" t="s">
        <v>3822</v>
      </c>
      <c r="S2529" s="93">
        <v>20545</v>
      </c>
      <c r="T2529" s="93">
        <v>20545</v>
      </c>
      <c r="U2529" s="95" t="s">
        <v>31</v>
      </c>
      <c r="V2529" s="95" t="s">
        <v>2550</v>
      </c>
    </row>
    <row r="2530" spans="1:22" ht="15.75" x14ac:dyDescent="0.3">
      <c r="A2530" s="95" t="s">
        <v>370</v>
      </c>
      <c r="B2530" s="95" t="s">
        <v>2032</v>
      </c>
      <c r="C2530" s="95" t="s">
        <v>1904</v>
      </c>
      <c r="D2530" s="95" t="s">
        <v>1905</v>
      </c>
      <c r="E2530" s="95" t="s">
        <v>2038</v>
      </c>
      <c r="F2530" s="95" t="s">
        <v>2101</v>
      </c>
      <c r="G2530" s="95" t="s">
        <v>31</v>
      </c>
      <c r="H2530" s="95" t="s">
        <v>31</v>
      </c>
      <c r="I2530" s="95" t="s">
        <v>31</v>
      </c>
      <c r="J2530" s="95" t="s">
        <v>1884</v>
      </c>
      <c r="K2530" s="95" t="s">
        <v>1885</v>
      </c>
      <c r="L2530" s="96">
        <v>2071</v>
      </c>
      <c r="M2530" s="95" t="s">
        <v>1886</v>
      </c>
      <c r="N2530" s="95" t="s">
        <v>2888</v>
      </c>
      <c r="O2530" s="95" t="s">
        <v>2888</v>
      </c>
      <c r="P2530" s="95" t="s">
        <v>3021</v>
      </c>
      <c r="Q2530" s="95" t="s">
        <v>3022</v>
      </c>
      <c r="R2530" s="95" t="s">
        <v>3823</v>
      </c>
      <c r="S2530" s="93">
        <v>20545</v>
      </c>
      <c r="T2530" s="93">
        <v>20545</v>
      </c>
      <c r="U2530" s="95" t="s">
        <v>31</v>
      </c>
      <c r="V2530" s="95" t="s">
        <v>2552</v>
      </c>
    </row>
    <row r="2531" spans="1:22" ht="15.75" x14ac:dyDescent="0.3">
      <c r="A2531" s="95" t="s">
        <v>370</v>
      </c>
      <c r="B2531" s="95" t="s">
        <v>2032</v>
      </c>
      <c r="C2531" s="95" t="s">
        <v>1904</v>
      </c>
      <c r="D2531" s="95" t="s">
        <v>1905</v>
      </c>
      <c r="E2531" s="95" t="s">
        <v>2038</v>
      </c>
      <c r="F2531" s="95" t="s">
        <v>2101</v>
      </c>
      <c r="G2531" s="95" t="s">
        <v>31</v>
      </c>
      <c r="H2531" s="95" t="s">
        <v>31</v>
      </c>
      <c r="I2531" s="95" t="s">
        <v>31</v>
      </c>
      <c r="J2531" s="95" t="s">
        <v>1884</v>
      </c>
      <c r="K2531" s="95" t="s">
        <v>1885</v>
      </c>
      <c r="L2531" s="96">
        <v>2071</v>
      </c>
      <c r="M2531" s="95" t="s">
        <v>1886</v>
      </c>
      <c r="N2531" s="95" t="s">
        <v>2890</v>
      </c>
      <c r="O2531" s="95" t="s">
        <v>2890</v>
      </c>
      <c r="P2531" s="95" t="s">
        <v>3021</v>
      </c>
      <c r="Q2531" s="95" t="s">
        <v>3022</v>
      </c>
      <c r="R2531" s="95" t="s">
        <v>3824</v>
      </c>
      <c r="S2531" s="93">
        <v>20545</v>
      </c>
      <c r="T2531" s="93">
        <v>20545</v>
      </c>
      <c r="U2531" s="95" t="s">
        <v>31</v>
      </c>
      <c r="V2531" s="95" t="s">
        <v>2552</v>
      </c>
    </row>
    <row r="2532" spans="1:22" ht="15.75" x14ac:dyDescent="0.3">
      <c r="A2532" s="95" t="s">
        <v>370</v>
      </c>
      <c r="B2532" s="95" t="s">
        <v>2032</v>
      </c>
      <c r="C2532" s="95" t="s">
        <v>1904</v>
      </c>
      <c r="D2532" s="95" t="s">
        <v>1905</v>
      </c>
      <c r="E2532" s="95" t="s">
        <v>2038</v>
      </c>
      <c r="F2532" s="95" t="s">
        <v>2101</v>
      </c>
      <c r="G2532" s="95" t="s">
        <v>31</v>
      </c>
      <c r="H2532" s="95" t="s">
        <v>31</v>
      </c>
      <c r="I2532" s="95" t="s">
        <v>31</v>
      </c>
      <c r="J2532" s="95" t="s">
        <v>1884</v>
      </c>
      <c r="K2532" s="95" t="s">
        <v>1885</v>
      </c>
      <c r="L2532" s="96">
        <v>2036</v>
      </c>
      <c r="M2532" s="95" t="s">
        <v>1886</v>
      </c>
      <c r="N2532" s="95" t="s">
        <v>2892</v>
      </c>
      <c r="O2532" s="95" t="s">
        <v>2892</v>
      </c>
      <c r="P2532" s="95" t="s">
        <v>3021</v>
      </c>
      <c r="Q2532" s="95" t="s">
        <v>3022</v>
      </c>
      <c r="R2532" s="95" t="s">
        <v>3825</v>
      </c>
      <c r="S2532" s="93">
        <v>20179</v>
      </c>
      <c r="T2532" s="93">
        <v>20179</v>
      </c>
      <c r="U2532" s="95" t="s">
        <v>31</v>
      </c>
      <c r="V2532" s="95" t="s">
        <v>2550</v>
      </c>
    </row>
    <row r="2533" spans="1:22" ht="15.75" x14ac:dyDescent="0.3">
      <c r="A2533" s="95" t="s">
        <v>370</v>
      </c>
      <c r="B2533" s="95" t="s">
        <v>2032</v>
      </c>
      <c r="C2533" s="95" t="s">
        <v>1904</v>
      </c>
      <c r="D2533" s="95" t="s">
        <v>1905</v>
      </c>
      <c r="E2533" s="95" t="s">
        <v>2038</v>
      </c>
      <c r="F2533" s="95" t="s">
        <v>2101</v>
      </c>
      <c r="G2533" s="95" t="s">
        <v>31</v>
      </c>
      <c r="H2533" s="95" t="s">
        <v>31</v>
      </c>
      <c r="I2533" s="95" t="s">
        <v>31</v>
      </c>
      <c r="J2533" s="95" t="s">
        <v>1884</v>
      </c>
      <c r="K2533" s="95" t="s">
        <v>1885</v>
      </c>
      <c r="L2533" s="96">
        <v>1242</v>
      </c>
      <c r="M2533" s="95" t="s">
        <v>1886</v>
      </c>
      <c r="N2533" s="95" t="s">
        <v>3207</v>
      </c>
      <c r="O2533" s="95" t="s">
        <v>3207</v>
      </c>
      <c r="P2533" s="95" t="s">
        <v>3021</v>
      </c>
      <c r="Q2533" s="95" t="s">
        <v>3022</v>
      </c>
      <c r="R2533" s="95" t="s">
        <v>3826</v>
      </c>
      <c r="S2533" s="93">
        <v>20545</v>
      </c>
      <c r="T2533" s="93">
        <v>20545</v>
      </c>
      <c r="U2533" s="95" t="s">
        <v>31</v>
      </c>
      <c r="V2533" s="95" t="s">
        <v>2552</v>
      </c>
    </row>
    <row r="2534" spans="1:22" ht="15.75" x14ac:dyDescent="0.3">
      <c r="A2534" s="95" t="s">
        <v>370</v>
      </c>
      <c r="B2534" s="95" t="s">
        <v>2032</v>
      </c>
      <c r="C2534" s="95" t="s">
        <v>1904</v>
      </c>
      <c r="D2534" s="95" t="s">
        <v>1905</v>
      </c>
      <c r="E2534" s="95" t="s">
        <v>2038</v>
      </c>
      <c r="F2534" s="95" t="s">
        <v>2101</v>
      </c>
      <c r="G2534" s="95" t="s">
        <v>31</v>
      </c>
      <c r="H2534" s="95" t="s">
        <v>31</v>
      </c>
      <c r="I2534" s="95" t="s">
        <v>31</v>
      </c>
      <c r="J2534" s="95" t="s">
        <v>1884</v>
      </c>
      <c r="K2534" s="95" t="s">
        <v>1885</v>
      </c>
      <c r="L2534" s="96">
        <v>2028</v>
      </c>
      <c r="M2534" s="95" t="s">
        <v>1886</v>
      </c>
      <c r="N2534" s="95" t="s">
        <v>2894</v>
      </c>
      <c r="O2534" s="95" t="s">
        <v>2894</v>
      </c>
      <c r="P2534" s="95" t="s">
        <v>3021</v>
      </c>
      <c r="Q2534" s="95" t="s">
        <v>3022</v>
      </c>
      <c r="R2534" s="95" t="s">
        <v>3827</v>
      </c>
      <c r="S2534" s="93">
        <v>20545</v>
      </c>
      <c r="T2534" s="93">
        <v>20545</v>
      </c>
      <c r="U2534" s="95" t="s">
        <v>31</v>
      </c>
      <c r="V2534" s="95" t="s">
        <v>2550</v>
      </c>
    </row>
    <row r="2535" spans="1:22" ht="15.75" x14ac:dyDescent="0.3">
      <c r="A2535" s="95" t="s">
        <v>370</v>
      </c>
      <c r="B2535" s="95" t="s">
        <v>2032</v>
      </c>
      <c r="C2535" s="95" t="s">
        <v>1904</v>
      </c>
      <c r="D2535" s="95" t="s">
        <v>1905</v>
      </c>
      <c r="E2535" s="95" t="s">
        <v>2038</v>
      </c>
      <c r="F2535" s="95" t="s">
        <v>2101</v>
      </c>
      <c r="G2535" s="95" t="s">
        <v>31</v>
      </c>
      <c r="H2535" s="95" t="s">
        <v>31</v>
      </c>
      <c r="I2535" s="95" t="s">
        <v>31</v>
      </c>
      <c r="J2535" s="95" t="s">
        <v>1884</v>
      </c>
      <c r="K2535" s="95" t="s">
        <v>1885</v>
      </c>
      <c r="L2535" s="96">
        <v>2787</v>
      </c>
      <c r="M2535" s="95" t="s">
        <v>1886</v>
      </c>
      <c r="N2535" s="95" t="s">
        <v>3209</v>
      </c>
      <c r="O2535" s="95" t="s">
        <v>3209</v>
      </c>
      <c r="P2535" s="95" t="s">
        <v>3058</v>
      </c>
      <c r="Q2535" s="95" t="s">
        <v>3022</v>
      </c>
      <c r="R2535" s="95" t="s">
        <v>3828</v>
      </c>
      <c r="S2535" s="93">
        <v>20545</v>
      </c>
      <c r="T2535" s="93">
        <v>20545</v>
      </c>
      <c r="U2535" s="95" t="s">
        <v>31</v>
      </c>
      <c r="V2535" s="95" t="s">
        <v>2550</v>
      </c>
    </row>
    <row r="2536" spans="1:22" ht="15.75" x14ac:dyDescent="0.3">
      <c r="A2536" s="95" t="s">
        <v>370</v>
      </c>
      <c r="B2536" s="95" t="s">
        <v>2032</v>
      </c>
      <c r="C2536" s="95" t="s">
        <v>1904</v>
      </c>
      <c r="D2536" s="95" t="s">
        <v>1905</v>
      </c>
      <c r="E2536" s="95" t="s">
        <v>2038</v>
      </c>
      <c r="F2536" s="95" t="s">
        <v>2101</v>
      </c>
      <c r="G2536" s="95" t="s">
        <v>31</v>
      </c>
      <c r="H2536" s="95" t="s">
        <v>31</v>
      </c>
      <c r="I2536" s="95" t="s">
        <v>31</v>
      </c>
      <c r="J2536" s="95" t="s">
        <v>1884</v>
      </c>
      <c r="K2536" s="95" t="s">
        <v>1885</v>
      </c>
      <c r="L2536" s="96">
        <v>1213</v>
      </c>
      <c r="M2536" s="95" t="s">
        <v>1886</v>
      </c>
      <c r="N2536" s="95" t="s">
        <v>3211</v>
      </c>
      <c r="O2536" s="95" t="s">
        <v>3211</v>
      </c>
      <c r="P2536" s="95" t="s">
        <v>3021</v>
      </c>
      <c r="Q2536" s="95" t="s">
        <v>3022</v>
      </c>
      <c r="R2536" s="95" t="s">
        <v>3829</v>
      </c>
      <c r="S2536" s="93">
        <v>20545</v>
      </c>
      <c r="T2536" s="93">
        <v>20545</v>
      </c>
      <c r="U2536" s="95" t="s">
        <v>31</v>
      </c>
      <c r="V2536" s="95" t="s">
        <v>2552</v>
      </c>
    </row>
    <row r="2537" spans="1:22" ht="15.75" x14ac:dyDescent="0.3">
      <c r="A2537" s="95" t="s">
        <v>370</v>
      </c>
      <c r="B2537" s="95" t="s">
        <v>2032</v>
      </c>
      <c r="C2537" s="95" t="s">
        <v>1904</v>
      </c>
      <c r="D2537" s="95" t="s">
        <v>1905</v>
      </c>
      <c r="E2537" s="95" t="s">
        <v>2038</v>
      </c>
      <c r="F2537" s="95" t="s">
        <v>2101</v>
      </c>
      <c r="G2537" s="95" t="s">
        <v>31</v>
      </c>
      <c r="H2537" s="95" t="s">
        <v>31</v>
      </c>
      <c r="I2537" s="95" t="s">
        <v>31</v>
      </c>
      <c r="J2537" s="95" t="s">
        <v>1884</v>
      </c>
      <c r="K2537" s="95" t="s">
        <v>1885</v>
      </c>
      <c r="L2537" s="96">
        <v>1213</v>
      </c>
      <c r="M2537" s="95" t="s">
        <v>1886</v>
      </c>
      <c r="N2537" s="95" t="s">
        <v>3213</v>
      </c>
      <c r="O2537" s="95" t="s">
        <v>3213</v>
      </c>
      <c r="P2537" s="95" t="s">
        <v>3021</v>
      </c>
      <c r="Q2537" s="95" t="s">
        <v>3022</v>
      </c>
      <c r="R2537" s="95" t="s">
        <v>3830</v>
      </c>
      <c r="S2537" s="93">
        <v>20545</v>
      </c>
      <c r="T2537" s="93">
        <v>20545</v>
      </c>
      <c r="U2537" s="95" t="s">
        <v>31</v>
      </c>
      <c r="V2537" s="95" t="s">
        <v>2552</v>
      </c>
    </row>
    <row r="2538" spans="1:22" ht="15.75" x14ac:dyDescent="0.3">
      <c r="A2538" s="95" t="s">
        <v>370</v>
      </c>
      <c r="B2538" s="95" t="s">
        <v>2032</v>
      </c>
      <c r="C2538" s="95" t="s">
        <v>1904</v>
      </c>
      <c r="D2538" s="95" t="s">
        <v>1905</v>
      </c>
      <c r="E2538" s="95" t="s">
        <v>2038</v>
      </c>
      <c r="F2538" s="95" t="s">
        <v>2101</v>
      </c>
      <c r="G2538" s="95" t="s">
        <v>31</v>
      </c>
      <c r="H2538" s="95" t="s">
        <v>31</v>
      </c>
      <c r="I2538" s="95" t="s">
        <v>31</v>
      </c>
      <c r="J2538" s="95" t="s">
        <v>1884</v>
      </c>
      <c r="K2538" s="95" t="s">
        <v>1885</v>
      </c>
      <c r="L2538" s="96">
        <v>1213</v>
      </c>
      <c r="M2538" s="95" t="s">
        <v>1886</v>
      </c>
      <c r="N2538" s="95" t="s">
        <v>3215</v>
      </c>
      <c r="O2538" s="95" t="s">
        <v>3215</v>
      </c>
      <c r="P2538" s="95" t="s">
        <v>3021</v>
      </c>
      <c r="Q2538" s="95" t="s">
        <v>3022</v>
      </c>
      <c r="R2538" s="95" t="s">
        <v>3831</v>
      </c>
      <c r="S2538" s="93">
        <v>20545</v>
      </c>
      <c r="T2538" s="93">
        <v>20545</v>
      </c>
      <c r="U2538" s="95" t="s">
        <v>31</v>
      </c>
      <c r="V2538" s="95" t="s">
        <v>2552</v>
      </c>
    </row>
    <row r="2539" spans="1:22" ht="15.75" x14ac:dyDescent="0.3">
      <c r="A2539" s="95" t="s">
        <v>370</v>
      </c>
      <c r="B2539" s="95" t="s">
        <v>2032</v>
      </c>
      <c r="C2539" s="95" t="s">
        <v>1904</v>
      </c>
      <c r="D2539" s="95" t="s">
        <v>1905</v>
      </c>
      <c r="E2539" s="95" t="s">
        <v>2038</v>
      </c>
      <c r="F2539" s="95" t="s">
        <v>2101</v>
      </c>
      <c r="G2539" s="95" t="s">
        <v>31</v>
      </c>
      <c r="H2539" s="95" t="s">
        <v>31</v>
      </c>
      <c r="I2539" s="95" t="s">
        <v>31</v>
      </c>
      <c r="J2539" s="95" t="s">
        <v>1884</v>
      </c>
      <c r="K2539" s="95" t="s">
        <v>1885</v>
      </c>
      <c r="L2539" s="96">
        <v>1213</v>
      </c>
      <c r="M2539" s="95" t="s">
        <v>1886</v>
      </c>
      <c r="N2539" s="95" t="s">
        <v>3217</v>
      </c>
      <c r="O2539" s="95" t="s">
        <v>3217</v>
      </c>
      <c r="P2539" s="95" t="s">
        <v>3021</v>
      </c>
      <c r="Q2539" s="95" t="s">
        <v>3022</v>
      </c>
      <c r="R2539" s="95" t="s">
        <v>3832</v>
      </c>
      <c r="S2539" s="93">
        <v>20545</v>
      </c>
      <c r="T2539" s="93">
        <v>20545</v>
      </c>
      <c r="U2539" s="95" t="s">
        <v>31</v>
      </c>
      <c r="V2539" s="95" t="s">
        <v>2552</v>
      </c>
    </row>
    <row r="2540" spans="1:22" ht="15.75" x14ac:dyDescent="0.3">
      <c r="A2540" s="95" t="s">
        <v>370</v>
      </c>
      <c r="B2540" s="95" t="s">
        <v>2032</v>
      </c>
      <c r="C2540" s="95" t="s">
        <v>1904</v>
      </c>
      <c r="D2540" s="95" t="s">
        <v>1905</v>
      </c>
      <c r="E2540" s="95" t="s">
        <v>2038</v>
      </c>
      <c r="F2540" s="95" t="s">
        <v>2101</v>
      </c>
      <c r="G2540" s="95" t="s">
        <v>31</v>
      </c>
      <c r="H2540" s="95" t="s">
        <v>31</v>
      </c>
      <c r="I2540" s="95" t="s">
        <v>31</v>
      </c>
      <c r="J2540" s="95" t="s">
        <v>1884</v>
      </c>
      <c r="K2540" s="95" t="s">
        <v>1885</v>
      </c>
      <c r="L2540" s="96">
        <v>1213</v>
      </c>
      <c r="M2540" s="95" t="s">
        <v>1886</v>
      </c>
      <c r="N2540" s="95" t="s">
        <v>3219</v>
      </c>
      <c r="O2540" s="95" t="s">
        <v>3219</v>
      </c>
      <c r="P2540" s="95" t="s">
        <v>3021</v>
      </c>
      <c r="Q2540" s="95" t="s">
        <v>3022</v>
      </c>
      <c r="R2540" s="95" t="s">
        <v>3833</v>
      </c>
      <c r="S2540" s="93">
        <v>20545</v>
      </c>
      <c r="T2540" s="93">
        <v>20545</v>
      </c>
      <c r="U2540" s="95" t="s">
        <v>31</v>
      </c>
      <c r="V2540" s="95" t="s">
        <v>2552</v>
      </c>
    </row>
    <row r="2541" spans="1:22" ht="15.75" x14ac:dyDescent="0.3">
      <c r="A2541" s="95" t="s">
        <v>370</v>
      </c>
      <c r="B2541" s="95" t="s">
        <v>2032</v>
      </c>
      <c r="C2541" s="95" t="s">
        <v>1904</v>
      </c>
      <c r="D2541" s="95" t="s">
        <v>1905</v>
      </c>
      <c r="E2541" s="95" t="s">
        <v>2038</v>
      </c>
      <c r="F2541" s="95" t="s">
        <v>2101</v>
      </c>
      <c r="G2541" s="95" t="s">
        <v>31</v>
      </c>
      <c r="H2541" s="95" t="s">
        <v>31</v>
      </c>
      <c r="I2541" s="95" t="s">
        <v>31</v>
      </c>
      <c r="J2541" s="95" t="s">
        <v>1884</v>
      </c>
      <c r="K2541" s="95" t="s">
        <v>1885</v>
      </c>
      <c r="L2541" s="96">
        <v>1213</v>
      </c>
      <c r="M2541" s="95" t="s">
        <v>1886</v>
      </c>
      <c r="N2541" s="95" t="s">
        <v>3221</v>
      </c>
      <c r="O2541" s="95" t="s">
        <v>3221</v>
      </c>
      <c r="P2541" s="95" t="s">
        <v>3021</v>
      </c>
      <c r="Q2541" s="95" t="s">
        <v>3022</v>
      </c>
      <c r="R2541" s="95" t="s">
        <v>3834</v>
      </c>
      <c r="S2541" s="93">
        <v>20545</v>
      </c>
      <c r="T2541" s="93">
        <v>20545</v>
      </c>
      <c r="U2541" s="95" t="s">
        <v>31</v>
      </c>
      <c r="V2541" s="95" t="s">
        <v>2552</v>
      </c>
    </row>
    <row r="2542" spans="1:22" ht="15.75" x14ac:dyDescent="0.3">
      <c r="A2542" s="95" t="s">
        <v>370</v>
      </c>
      <c r="B2542" s="95" t="s">
        <v>2032</v>
      </c>
      <c r="C2542" s="95" t="s">
        <v>1904</v>
      </c>
      <c r="D2542" s="95" t="s">
        <v>1905</v>
      </c>
      <c r="E2542" s="95" t="s">
        <v>2038</v>
      </c>
      <c r="F2542" s="95" t="s">
        <v>2101</v>
      </c>
      <c r="G2542" s="95" t="s">
        <v>31</v>
      </c>
      <c r="H2542" s="95" t="s">
        <v>31</v>
      </c>
      <c r="I2542" s="95" t="s">
        <v>31</v>
      </c>
      <c r="J2542" s="95" t="s">
        <v>1884</v>
      </c>
      <c r="K2542" s="95" t="s">
        <v>1885</v>
      </c>
      <c r="L2542" s="96">
        <v>2060</v>
      </c>
      <c r="M2542" s="95" t="s">
        <v>1886</v>
      </c>
      <c r="N2542" s="95" t="s">
        <v>3223</v>
      </c>
      <c r="O2542" s="95" t="s">
        <v>3223</v>
      </c>
      <c r="P2542" s="95" t="s">
        <v>3063</v>
      </c>
      <c r="Q2542" s="95" t="s">
        <v>3064</v>
      </c>
      <c r="R2542" s="95" t="s">
        <v>3835</v>
      </c>
      <c r="S2542" s="93">
        <v>28215</v>
      </c>
      <c r="T2542" s="93">
        <v>28215</v>
      </c>
      <c r="U2542" s="95" t="s">
        <v>31</v>
      </c>
      <c r="V2542" s="95" t="s">
        <v>2993</v>
      </c>
    </row>
    <row r="2543" spans="1:22" ht="15.75" x14ac:dyDescent="0.3">
      <c r="A2543" s="95" t="s">
        <v>370</v>
      </c>
      <c r="B2543" s="95" t="s">
        <v>2032</v>
      </c>
      <c r="C2543" s="95" t="s">
        <v>1904</v>
      </c>
      <c r="D2543" s="95" t="s">
        <v>1905</v>
      </c>
      <c r="E2543" s="95" t="s">
        <v>2038</v>
      </c>
      <c r="F2543" s="95" t="s">
        <v>2101</v>
      </c>
      <c r="G2543" s="95" t="s">
        <v>31</v>
      </c>
      <c r="H2543" s="95" t="s">
        <v>31</v>
      </c>
      <c r="I2543" s="95" t="s">
        <v>31</v>
      </c>
      <c r="J2543" s="95" t="s">
        <v>1884</v>
      </c>
      <c r="K2543" s="95" t="s">
        <v>1885</v>
      </c>
      <c r="L2543" s="96">
        <v>1213</v>
      </c>
      <c r="M2543" s="95" t="s">
        <v>1886</v>
      </c>
      <c r="N2543" s="95" t="s">
        <v>3225</v>
      </c>
      <c r="O2543" s="95" t="s">
        <v>3225</v>
      </c>
      <c r="P2543" s="95" t="s">
        <v>3021</v>
      </c>
      <c r="Q2543" s="95" t="s">
        <v>3022</v>
      </c>
      <c r="R2543" s="95" t="s">
        <v>3836</v>
      </c>
      <c r="S2543" s="93">
        <v>20545</v>
      </c>
      <c r="T2543" s="93">
        <v>20545</v>
      </c>
      <c r="U2543" s="95" t="s">
        <v>31</v>
      </c>
      <c r="V2543" s="95" t="s">
        <v>2552</v>
      </c>
    </row>
    <row r="2544" spans="1:22" ht="15.75" x14ac:dyDescent="0.3">
      <c r="A2544" s="95" t="s">
        <v>370</v>
      </c>
      <c r="B2544" s="95" t="s">
        <v>2032</v>
      </c>
      <c r="C2544" s="95" t="s">
        <v>1904</v>
      </c>
      <c r="D2544" s="95" t="s">
        <v>1905</v>
      </c>
      <c r="E2544" s="95" t="s">
        <v>2038</v>
      </c>
      <c r="F2544" s="95" t="s">
        <v>2101</v>
      </c>
      <c r="G2544" s="95" t="s">
        <v>31</v>
      </c>
      <c r="H2544" s="95" t="s">
        <v>31</v>
      </c>
      <c r="I2544" s="95" t="s">
        <v>31</v>
      </c>
      <c r="J2544" s="95" t="s">
        <v>1884</v>
      </c>
      <c r="K2544" s="95" t="s">
        <v>1885</v>
      </c>
      <c r="L2544" s="96">
        <v>1223</v>
      </c>
      <c r="M2544" s="95" t="s">
        <v>1886</v>
      </c>
      <c r="N2544" s="95" t="s">
        <v>3227</v>
      </c>
      <c r="O2544" s="95" t="s">
        <v>3227</v>
      </c>
      <c r="P2544" s="95" t="s">
        <v>3021</v>
      </c>
      <c r="Q2544" s="95" t="s">
        <v>3022</v>
      </c>
      <c r="R2544" s="95" t="s">
        <v>3837</v>
      </c>
      <c r="S2544" s="93">
        <v>21275</v>
      </c>
      <c r="T2544" s="93">
        <v>21275</v>
      </c>
      <c r="U2544" s="95" t="s">
        <v>31</v>
      </c>
      <c r="V2544" s="95" t="s">
        <v>2554</v>
      </c>
    </row>
    <row r="2545" spans="1:22" ht="15.75" x14ac:dyDescent="0.3">
      <c r="A2545" s="95" t="s">
        <v>370</v>
      </c>
      <c r="B2545" s="95" t="s">
        <v>2032</v>
      </c>
      <c r="C2545" s="95" t="s">
        <v>1904</v>
      </c>
      <c r="D2545" s="95" t="s">
        <v>1905</v>
      </c>
      <c r="E2545" s="95" t="s">
        <v>2038</v>
      </c>
      <c r="F2545" s="95" t="s">
        <v>2101</v>
      </c>
      <c r="G2545" s="95" t="s">
        <v>31</v>
      </c>
      <c r="H2545" s="95" t="s">
        <v>31</v>
      </c>
      <c r="I2545" s="95" t="s">
        <v>31</v>
      </c>
      <c r="J2545" s="95" t="s">
        <v>1884</v>
      </c>
      <c r="K2545" s="95" t="s">
        <v>1885</v>
      </c>
      <c r="L2545" s="96">
        <v>2031</v>
      </c>
      <c r="M2545" s="95" t="s">
        <v>1886</v>
      </c>
      <c r="N2545" s="95" t="s">
        <v>3229</v>
      </c>
      <c r="O2545" s="95" t="s">
        <v>3229</v>
      </c>
      <c r="P2545" s="95" t="s">
        <v>3021</v>
      </c>
      <c r="Q2545" s="95" t="s">
        <v>3022</v>
      </c>
      <c r="R2545" s="95" t="s">
        <v>3838</v>
      </c>
      <c r="S2545" s="93">
        <v>21275</v>
      </c>
      <c r="T2545" s="93">
        <v>21275</v>
      </c>
      <c r="U2545" s="95" t="s">
        <v>31</v>
      </c>
      <c r="V2545" s="95" t="s">
        <v>2554</v>
      </c>
    </row>
    <row r="2546" spans="1:22" ht="15.75" x14ac:dyDescent="0.3">
      <c r="A2546" s="95" t="s">
        <v>370</v>
      </c>
      <c r="B2546" s="95" t="s">
        <v>2032</v>
      </c>
      <c r="C2546" s="95" t="s">
        <v>1904</v>
      </c>
      <c r="D2546" s="95" t="s">
        <v>1905</v>
      </c>
      <c r="E2546" s="95" t="s">
        <v>2038</v>
      </c>
      <c r="F2546" s="95" t="s">
        <v>2101</v>
      </c>
      <c r="G2546" s="95" t="s">
        <v>31</v>
      </c>
      <c r="H2546" s="95" t="s">
        <v>31</v>
      </c>
      <c r="I2546" s="95" t="s">
        <v>31</v>
      </c>
      <c r="J2546" s="95" t="s">
        <v>1884</v>
      </c>
      <c r="K2546" s="95" t="s">
        <v>1885</v>
      </c>
      <c r="L2546" s="96">
        <v>3801</v>
      </c>
      <c r="M2546" s="95" t="s">
        <v>1886</v>
      </c>
      <c r="N2546" s="95" t="s">
        <v>3231</v>
      </c>
      <c r="O2546" s="95" t="s">
        <v>3231</v>
      </c>
      <c r="P2546" s="95" t="s">
        <v>3063</v>
      </c>
      <c r="Q2546" s="95" t="s">
        <v>3064</v>
      </c>
      <c r="R2546" s="95" t="s">
        <v>3839</v>
      </c>
      <c r="S2546" s="93">
        <v>28215</v>
      </c>
      <c r="T2546" s="93">
        <v>28215</v>
      </c>
      <c r="U2546" s="95" t="s">
        <v>31</v>
      </c>
      <c r="V2546" s="95" t="s">
        <v>2993</v>
      </c>
    </row>
    <row r="2547" spans="1:22" ht="15.75" x14ac:dyDescent="0.3">
      <c r="A2547" s="95" t="s">
        <v>370</v>
      </c>
      <c r="B2547" s="95" t="s">
        <v>2032</v>
      </c>
      <c r="C2547" s="95" t="s">
        <v>1904</v>
      </c>
      <c r="D2547" s="95" t="s">
        <v>1905</v>
      </c>
      <c r="E2547" s="95" t="s">
        <v>2038</v>
      </c>
      <c r="F2547" s="95" t="s">
        <v>2101</v>
      </c>
      <c r="G2547" s="95" t="s">
        <v>31</v>
      </c>
      <c r="H2547" s="95" t="s">
        <v>31</v>
      </c>
      <c r="I2547" s="95" t="s">
        <v>31</v>
      </c>
      <c r="J2547" s="95" t="s">
        <v>1884</v>
      </c>
      <c r="K2547" s="95" t="s">
        <v>1885</v>
      </c>
      <c r="L2547" s="96">
        <v>3801</v>
      </c>
      <c r="M2547" s="95" t="s">
        <v>1886</v>
      </c>
      <c r="N2547" s="95" t="s">
        <v>3233</v>
      </c>
      <c r="O2547" s="95" t="s">
        <v>3233</v>
      </c>
      <c r="P2547" s="95" t="s">
        <v>3063</v>
      </c>
      <c r="Q2547" s="95" t="s">
        <v>3064</v>
      </c>
      <c r="R2547" s="95" t="s">
        <v>3840</v>
      </c>
      <c r="S2547" s="93">
        <v>28215</v>
      </c>
      <c r="T2547" s="93">
        <v>28215</v>
      </c>
      <c r="U2547" s="95" t="s">
        <v>31</v>
      </c>
      <c r="V2547" s="95" t="s">
        <v>2993</v>
      </c>
    </row>
    <row r="2548" spans="1:22" ht="15.75" x14ac:dyDescent="0.3">
      <c r="A2548" s="95" t="s">
        <v>370</v>
      </c>
      <c r="B2548" s="95" t="s">
        <v>2032</v>
      </c>
      <c r="C2548" s="95" t="s">
        <v>1904</v>
      </c>
      <c r="D2548" s="95" t="s">
        <v>1905</v>
      </c>
      <c r="E2548" s="95" t="s">
        <v>2038</v>
      </c>
      <c r="F2548" s="95" t="s">
        <v>2101</v>
      </c>
      <c r="G2548" s="95" t="s">
        <v>31</v>
      </c>
      <c r="H2548" s="95" t="s">
        <v>31</v>
      </c>
      <c r="I2548" s="95" t="s">
        <v>31</v>
      </c>
      <c r="J2548" s="95" t="s">
        <v>1884</v>
      </c>
      <c r="K2548" s="95" t="s">
        <v>1885</v>
      </c>
      <c r="L2548" s="96">
        <v>4123</v>
      </c>
      <c r="M2548" s="95" t="s">
        <v>1886</v>
      </c>
      <c r="N2548" s="95" t="s">
        <v>3237</v>
      </c>
      <c r="O2548" s="95" t="s">
        <v>3237</v>
      </c>
      <c r="P2548" s="95" t="s">
        <v>3841</v>
      </c>
      <c r="Q2548" s="95" t="s">
        <v>3842</v>
      </c>
      <c r="R2548" s="95" t="s">
        <v>3843</v>
      </c>
      <c r="S2548" s="93">
        <v>28580</v>
      </c>
      <c r="T2548" s="93">
        <v>28580</v>
      </c>
      <c r="U2548" s="95" t="s">
        <v>31</v>
      </c>
      <c r="V2548" s="95" t="s">
        <v>2708</v>
      </c>
    </row>
    <row r="2549" spans="1:22" ht="15.75" x14ac:dyDescent="0.3">
      <c r="A2549" s="95" t="s">
        <v>370</v>
      </c>
      <c r="B2549" s="95" t="s">
        <v>2032</v>
      </c>
      <c r="C2549" s="95" t="s">
        <v>1904</v>
      </c>
      <c r="D2549" s="95" t="s">
        <v>1905</v>
      </c>
      <c r="E2549" s="95" t="s">
        <v>2038</v>
      </c>
      <c r="F2549" s="95" t="s">
        <v>2101</v>
      </c>
      <c r="G2549" s="95" t="s">
        <v>31</v>
      </c>
      <c r="H2549" s="95" t="s">
        <v>31</v>
      </c>
      <c r="I2549" s="95" t="s">
        <v>31</v>
      </c>
      <c r="J2549" s="95" t="s">
        <v>1884</v>
      </c>
      <c r="K2549" s="95" t="s">
        <v>1885</v>
      </c>
      <c r="L2549" s="96">
        <v>4123</v>
      </c>
      <c r="M2549" s="95" t="s">
        <v>1886</v>
      </c>
      <c r="N2549" s="95" t="s">
        <v>3239</v>
      </c>
      <c r="O2549" s="95" t="s">
        <v>3239</v>
      </c>
      <c r="P2549" s="95" t="s">
        <v>3841</v>
      </c>
      <c r="Q2549" s="95" t="s">
        <v>3842</v>
      </c>
      <c r="R2549" s="95" t="s">
        <v>3844</v>
      </c>
      <c r="S2549" s="93">
        <v>28580</v>
      </c>
      <c r="T2549" s="93">
        <v>28580</v>
      </c>
      <c r="U2549" s="95" t="s">
        <v>31</v>
      </c>
      <c r="V2549" s="95" t="s">
        <v>2708</v>
      </c>
    </row>
    <row r="2550" spans="1:22" ht="15.75" x14ac:dyDescent="0.3">
      <c r="A2550" s="95" t="s">
        <v>370</v>
      </c>
      <c r="B2550" s="95" t="s">
        <v>2032</v>
      </c>
      <c r="C2550" s="95" t="s">
        <v>1904</v>
      </c>
      <c r="D2550" s="95" t="s">
        <v>1905</v>
      </c>
      <c r="E2550" s="95" t="s">
        <v>2038</v>
      </c>
      <c r="F2550" s="95" t="s">
        <v>2101</v>
      </c>
      <c r="G2550" s="95" t="s">
        <v>31</v>
      </c>
      <c r="H2550" s="95" t="s">
        <v>31</v>
      </c>
      <c r="I2550" s="95" t="s">
        <v>31</v>
      </c>
      <c r="J2550" s="95" t="s">
        <v>1884</v>
      </c>
      <c r="K2550" s="95" t="s">
        <v>1885</v>
      </c>
      <c r="L2550" s="96">
        <v>4122</v>
      </c>
      <c r="M2550" s="95" t="s">
        <v>1886</v>
      </c>
      <c r="N2550" s="95" t="s">
        <v>3241</v>
      </c>
      <c r="O2550" s="95" t="s">
        <v>3241</v>
      </c>
      <c r="P2550" s="95" t="s">
        <v>3841</v>
      </c>
      <c r="Q2550" s="95" t="s">
        <v>3842</v>
      </c>
      <c r="R2550" s="95" t="s">
        <v>3845</v>
      </c>
      <c r="S2550" s="93">
        <v>28580</v>
      </c>
      <c r="T2550" s="93">
        <v>28580</v>
      </c>
      <c r="U2550" s="95" t="s">
        <v>31</v>
      </c>
      <c r="V2550" s="95" t="s">
        <v>2708</v>
      </c>
    </row>
    <row r="2551" spans="1:22" ht="15.75" x14ac:dyDescent="0.3">
      <c r="A2551" s="95" t="s">
        <v>370</v>
      </c>
      <c r="B2551" s="95" t="s">
        <v>2032</v>
      </c>
      <c r="C2551" s="95" t="s">
        <v>1904</v>
      </c>
      <c r="D2551" s="95" t="s">
        <v>1905</v>
      </c>
      <c r="E2551" s="95" t="s">
        <v>2038</v>
      </c>
      <c r="F2551" s="95" t="s">
        <v>2101</v>
      </c>
      <c r="G2551" s="95" t="s">
        <v>31</v>
      </c>
      <c r="H2551" s="95" t="s">
        <v>31</v>
      </c>
      <c r="I2551" s="95" t="s">
        <v>31</v>
      </c>
      <c r="J2551" s="95" t="s">
        <v>1884</v>
      </c>
      <c r="K2551" s="95" t="s">
        <v>1885</v>
      </c>
      <c r="L2551" s="96">
        <v>3660</v>
      </c>
      <c r="M2551" s="95" t="s">
        <v>1886</v>
      </c>
      <c r="N2551" s="95" t="s">
        <v>3243</v>
      </c>
      <c r="O2551" s="95" t="s">
        <v>3243</v>
      </c>
      <c r="P2551" s="95" t="s">
        <v>3060</v>
      </c>
      <c r="Q2551" s="95" t="s">
        <v>3061</v>
      </c>
      <c r="R2551" s="95" t="s">
        <v>3846</v>
      </c>
      <c r="S2551" s="93">
        <v>28580</v>
      </c>
      <c r="T2551" s="93">
        <v>28580</v>
      </c>
      <c r="U2551" s="95" t="s">
        <v>31</v>
      </c>
      <c r="V2551" s="95" t="s">
        <v>2708</v>
      </c>
    </row>
    <row r="2552" spans="1:22" ht="15.75" x14ac:dyDescent="0.3">
      <c r="A2552" s="95" t="s">
        <v>370</v>
      </c>
      <c r="B2552" s="95" t="s">
        <v>2032</v>
      </c>
      <c r="C2552" s="95" t="s">
        <v>1904</v>
      </c>
      <c r="D2552" s="95" t="s">
        <v>1905</v>
      </c>
      <c r="E2552" s="95" t="s">
        <v>2038</v>
      </c>
      <c r="F2552" s="95" t="s">
        <v>2101</v>
      </c>
      <c r="G2552" s="95" t="s">
        <v>31</v>
      </c>
      <c r="H2552" s="95" t="s">
        <v>31</v>
      </c>
      <c r="I2552" s="95" t="s">
        <v>31</v>
      </c>
      <c r="J2552" s="95" t="s">
        <v>1884</v>
      </c>
      <c r="K2552" s="95" t="s">
        <v>1885</v>
      </c>
      <c r="L2552" s="96">
        <v>3660</v>
      </c>
      <c r="M2552" s="95" t="s">
        <v>1886</v>
      </c>
      <c r="N2552" s="95" t="s">
        <v>3245</v>
      </c>
      <c r="O2552" s="95" t="s">
        <v>3245</v>
      </c>
      <c r="P2552" s="95" t="s">
        <v>3060</v>
      </c>
      <c r="Q2552" s="95" t="s">
        <v>3061</v>
      </c>
      <c r="R2552" s="95" t="s">
        <v>3847</v>
      </c>
      <c r="S2552" s="93">
        <v>28580</v>
      </c>
      <c r="T2552" s="93">
        <v>28580</v>
      </c>
      <c r="U2552" s="95" t="s">
        <v>31</v>
      </c>
      <c r="V2552" s="95" t="s">
        <v>2708</v>
      </c>
    </row>
    <row r="2553" spans="1:22" ht="15.75" x14ac:dyDescent="0.3">
      <c r="A2553" s="95" t="s">
        <v>370</v>
      </c>
      <c r="B2553" s="95" t="s">
        <v>2032</v>
      </c>
      <c r="C2553" s="95" t="s">
        <v>1904</v>
      </c>
      <c r="D2553" s="95" t="s">
        <v>1905</v>
      </c>
      <c r="E2553" s="95" t="s">
        <v>2038</v>
      </c>
      <c r="F2553" s="95" t="s">
        <v>2101</v>
      </c>
      <c r="G2553" s="95" t="s">
        <v>31</v>
      </c>
      <c r="H2553" s="95" t="s">
        <v>31</v>
      </c>
      <c r="I2553" s="95" t="s">
        <v>31</v>
      </c>
      <c r="J2553" s="95" t="s">
        <v>1884</v>
      </c>
      <c r="K2553" s="95" t="s">
        <v>1885</v>
      </c>
      <c r="L2553" s="96">
        <v>4387</v>
      </c>
      <c r="M2553" s="95" t="s">
        <v>1886</v>
      </c>
      <c r="N2553" s="95" t="s">
        <v>3247</v>
      </c>
      <c r="O2553" s="95" t="s">
        <v>3247</v>
      </c>
      <c r="P2553" s="95" t="s">
        <v>3063</v>
      </c>
      <c r="Q2553" s="95" t="s">
        <v>3064</v>
      </c>
      <c r="R2553" s="95" t="s">
        <v>3848</v>
      </c>
      <c r="S2553" s="93">
        <v>28580</v>
      </c>
      <c r="T2553" s="93">
        <v>28580</v>
      </c>
      <c r="U2553" s="95" t="s">
        <v>31</v>
      </c>
      <c r="V2553" s="95" t="s">
        <v>2708</v>
      </c>
    </row>
    <row r="2554" spans="1:22" ht="15.75" x14ac:dyDescent="0.3">
      <c r="A2554" s="95" t="s">
        <v>370</v>
      </c>
      <c r="B2554" s="95" t="s">
        <v>2032</v>
      </c>
      <c r="C2554" s="95" t="s">
        <v>1904</v>
      </c>
      <c r="D2554" s="95" t="s">
        <v>1905</v>
      </c>
      <c r="E2554" s="95" t="s">
        <v>2038</v>
      </c>
      <c r="F2554" s="95" t="s">
        <v>2101</v>
      </c>
      <c r="G2554" s="95" t="s">
        <v>31</v>
      </c>
      <c r="H2554" s="95" t="s">
        <v>31</v>
      </c>
      <c r="I2554" s="95" t="s">
        <v>31</v>
      </c>
      <c r="J2554" s="95" t="s">
        <v>1884</v>
      </c>
      <c r="K2554" s="95" t="s">
        <v>1885</v>
      </c>
      <c r="L2554" s="96">
        <v>4389</v>
      </c>
      <c r="M2554" s="95" t="s">
        <v>1886</v>
      </c>
      <c r="N2554" s="95" t="s">
        <v>3249</v>
      </c>
      <c r="O2554" s="95" t="s">
        <v>3249</v>
      </c>
      <c r="P2554" s="95" t="s">
        <v>3063</v>
      </c>
      <c r="Q2554" s="95" t="s">
        <v>3064</v>
      </c>
      <c r="R2554" s="95" t="s">
        <v>3849</v>
      </c>
      <c r="S2554" s="93">
        <v>28580</v>
      </c>
      <c r="T2554" s="93">
        <v>28580</v>
      </c>
      <c r="U2554" s="95" t="s">
        <v>31</v>
      </c>
      <c r="V2554" s="95" t="s">
        <v>2708</v>
      </c>
    </row>
    <row r="2555" spans="1:22" ht="15.75" x14ac:dyDescent="0.3">
      <c r="A2555" s="95" t="s">
        <v>370</v>
      </c>
      <c r="B2555" s="95" t="s">
        <v>2032</v>
      </c>
      <c r="C2555" s="95" t="s">
        <v>1904</v>
      </c>
      <c r="D2555" s="95" t="s">
        <v>1905</v>
      </c>
      <c r="E2555" s="95" t="s">
        <v>2038</v>
      </c>
      <c r="F2555" s="95" t="s">
        <v>2101</v>
      </c>
      <c r="G2555" s="95" t="s">
        <v>31</v>
      </c>
      <c r="H2555" s="95" t="s">
        <v>31</v>
      </c>
      <c r="I2555" s="95" t="s">
        <v>31</v>
      </c>
      <c r="J2555" s="95" t="s">
        <v>1884</v>
      </c>
      <c r="K2555" s="95" t="s">
        <v>1885</v>
      </c>
      <c r="L2555" s="96">
        <v>4008</v>
      </c>
      <c r="M2555" s="95" t="s">
        <v>1886</v>
      </c>
      <c r="N2555" s="95" t="s">
        <v>3251</v>
      </c>
      <c r="O2555" s="95" t="s">
        <v>3251</v>
      </c>
      <c r="P2555" s="95" t="s">
        <v>3060</v>
      </c>
      <c r="Q2555" s="95" t="s">
        <v>3061</v>
      </c>
      <c r="R2555" s="95" t="s">
        <v>3850</v>
      </c>
      <c r="S2555" s="93">
        <v>29311</v>
      </c>
      <c r="T2555" s="93">
        <v>29311</v>
      </c>
      <c r="U2555" s="95" t="s">
        <v>31</v>
      </c>
      <c r="V2555" s="95" t="s">
        <v>3253</v>
      </c>
    </row>
    <row r="2556" spans="1:22" ht="15.75" x14ac:dyDescent="0.3">
      <c r="A2556" s="95" t="s">
        <v>370</v>
      </c>
      <c r="B2556" s="95" t="s">
        <v>2032</v>
      </c>
      <c r="C2556" s="95" t="s">
        <v>1904</v>
      </c>
      <c r="D2556" s="95" t="s">
        <v>1905</v>
      </c>
      <c r="E2556" s="95" t="s">
        <v>2038</v>
      </c>
      <c r="F2556" s="95" t="s">
        <v>2101</v>
      </c>
      <c r="G2556" s="95" t="s">
        <v>31</v>
      </c>
      <c r="H2556" s="95" t="s">
        <v>31</v>
      </c>
      <c r="I2556" s="95" t="s">
        <v>31</v>
      </c>
      <c r="J2556" s="95" t="s">
        <v>1884</v>
      </c>
      <c r="K2556" s="95" t="s">
        <v>1885</v>
      </c>
      <c r="L2556" s="96">
        <v>4084</v>
      </c>
      <c r="M2556" s="95" t="s">
        <v>1886</v>
      </c>
      <c r="N2556" s="95" t="s">
        <v>3257</v>
      </c>
      <c r="O2556" s="95" t="s">
        <v>3257</v>
      </c>
      <c r="P2556" s="95" t="s">
        <v>3060</v>
      </c>
      <c r="Q2556" s="95" t="s">
        <v>3061</v>
      </c>
      <c r="R2556" s="95" t="s">
        <v>3851</v>
      </c>
      <c r="S2556" s="93">
        <v>29676</v>
      </c>
      <c r="T2556" s="93">
        <v>29676</v>
      </c>
      <c r="U2556" s="95" t="s">
        <v>31</v>
      </c>
      <c r="V2556" s="95" t="s">
        <v>2710</v>
      </c>
    </row>
    <row r="2557" spans="1:22" ht="15.75" x14ac:dyDescent="0.3">
      <c r="A2557" s="95" t="s">
        <v>370</v>
      </c>
      <c r="B2557" s="95" t="s">
        <v>2032</v>
      </c>
      <c r="C2557" s="95" t="s">
        <v>1904</v>
      </c>
      <c r="D2557" s="95" t="s">
        <v>1905</v>
      </c>
      <c r="E2557" s="95" t="s">
        <v>2038</v>
      </c>
      <c r="F2557" s="95" t="s">
        <v>2101</v>
      </c>
      <c r="G2557" s="95" t="s">
        <v>31</v>
      </c>
      <c r="H2557" s="95" t="s">
        <v>31</v>
      </c>
      <c r="I2557" s="95" t="s">
        <v>31</v>
      </c>
      <c r="J2557" s="95" t="s">
        <v>1884</v>
      </c>
      <c r="K2557" s="95" t="s">
        <v>1885</v>
      </c>
      <c r="L2557" s="96">
        <v>4086</v>
      </c>
      <c r="M2557" s="95" t="s">
        <v>1886</v>
      </c>
      <c r="N2557" s="95" t="s">
        <v>3259</v>
      </c>
      <c r="O2557" s="95" t="s">
        <v>3259</v>
      </c>
      <c r="P2557" s="95" t="s">
        <v>3060</v>
      </c>
      <c r="Q2557" s="95" t="s">
        <v>3061</v>
      </c>
      <c r="R2557" s="95" t="s">
        <v>3852</v>
      </c>
      <c r="S2557" s="93">
        <v>29676</v>
      </c>
      <c r="T2557" s="93">
        <v>29676</v>
      </c>
      <c r="U2557" s="95" t="s">
        <v>31</v>
      </c>
      <c r="V2557" s="95" t="s">
        <v>2710</v>
      </c>
    </row>
    <row r="2558" spans="1:22" ht="15.75" x14ac:dyDescent="0.3">
      <c r="A2558" s="95" t="s">
        <v>370</v>
      </c>
      <c r="B2558" s="95" t="s">
        <v>2032</v>
      </c>
      <c r="C2558" s="95" t="s">
        <v>1904</v>
      </c>
      <c r="D2558" s="95" t="s">
        <v>1905</v>
      </c>
      <c r="E2558" s="95" t="s">
        <v>2038</v>
      </c>
      <c r="F2558" s="95" t="s">
        <v>2110</v>
      </c>
      <c r="G2558" s="95" t="s">
        <v>31</v>
      </c>
      <c r="H2558" s="95" t="s">
        <v>31</v>
      </c>
      <c r="I2558" s="95" t="s">
        <v>31</v>
      </c>
      <c r="J2558" s="95" t="s">
        <v>1884</v>
      </c>
      <c r="K2558" s="95" t="s">
        <v>1885</v>
      </c>
      <c r="L2558" s="96">
        <v>2046</v>
      </c>
      <c r="M2558" s="95" t="s">
        <v>1886</v>
      </c>
      <c r="N2558" s="95" t="s">
        <v>31</v>
      </c>
      <c r="O2558" s="95" t="s">
        <v>31</v>
      </c>
      <c r="P2558" s="95" t="s">
        <v>2509</v>
      </c>
      <c r="Q2558" s="95" t="s">
        <v>2509</v>
      </c>
      <c r="R2558" s="95" t="s">
        <v>3853</v>
      </c>
      <c r="S2558" s="93">
        <v>19814</v>
      </c>
      <c r="T2558" s="93">
        <v>19814</v>
      </c>
      <c r="U2558" s="95" t="s">
        <v>31</v>
      </c>
      <c r="V2558" s="95" t="s">
        <v>31</v>
      </c>
    </row>
    <row r="2559" spans="1:22" ht="15.75" x14ac:dyDescent="0.3">
      <c r="A2559" s="95" t="s">
        <v>370</v>
      </c>
      <c r="B2559" s="95" t="s">
        <v>2032</v>
      </c>
      <c r="C2559" s="95" t="s">
        <v>1904</v>
      </c>
      <c r="D2559" s="95" t="s">
        <v>1905</v>
      </c>
      <c r="E2559" s="95" t="s">
        <v>2038</v>
      </c>
      <c r="F2559" s="95" t="s">
        <v>2110</v>
      </c>
      <c r="G2559" s="95" t="s">
        <v>31</v>
      </c>
      <c r="H2559" s="95" t="s">
        <v>31</v>
      </c>
      <c r="I2559" s="95" t="s">
        <v>31</v>
      </c>
      <c r="J2559" s="95" t="s">
        <v>1884</v>
      </c>
      <c r="K2559" s="95" t="s">
        <v>1885</v>
      </c>
      <c r="L2559" s="96">
        <v>23206</v>
      </c>
      <c r="M2559" s="95" t="s">
        <v>1886</v>
      </c>
      <c r="N2559" s="95" t="s">
        <v>31</v>
      </c>
      <c r="O2559" s="95" t="s">
        <v>31</v>
      </c>
      <c r="P2559" s="95" t="s">
        <v>2509</v>
      </c>
      <c r="Q2559" s="95" t="s">
        <v>2509</v>
      </c>
      <c r="R2559" s="95" t="s">
        <v>3854</v>
      </c>
      <c r="S2559" s="93">
        <v>19814</v>
      </c>
      <c r="T2559" s="93">
        <v>19814</v>
      </c>
      <c r="U2559" s="95" t="s">
        <v>31</v>
      </c>
      <c r="V2559" s="95" t="s">
        <v>2529</v>
      </c>
    </row>
    <row r="2560" spans="1:22" ht="15.75" x14ac:dyDescent="0.3">
      <c r="A2560" s="95" t="s">
        <v>370</v>
      </c>
      <c r="B2560" s="95" t="s">
        <v>2032</v>
      </c>
      <c r="C2560" s="95" t="s">
        <v>1904</v>
      </c>
      <c r="D2560" s="95" t="s">
        <v>1905</v>
      </c>
      <c r="E2560" s="95" t="s">
        <v>2038</v>
      </c>
      <c r="F2560" s="95" t="s">
        <v>2110</v>
      </c>
      <c r="G2560" s="95" t="s">
        <v>31</v>
      </c>
      <c r="H2560" s="95" t="s">
        <v>31</v>
      </c>
      <c r="I2560" s="95" t="s">
        <v>31</v>
      </c>
      <c r="J2560" s="95" t="s">
        <v>1884</v>
      </c>
      <c r="K2560" s="95" t="s">
        <v>1885</v>
      </c>
      <c r="L2560" s="96">
        <v>97</v>
      </c>
      <c r="M2560" s="95" t="s">
        <v>1886</v>
      </c>
      <c r="N2560" s="95" t="s">
        <v>31</v>
      </c>
      <c r="O2560" s="95" t="s">
        <v>31</v>
      </c>
      <c r="P2560" s="95" t="s">
        <v>2509</v>
      </c>
      <c r="Q2560" s="95" t="s">
        <v>2509</v>
      </c>
      <c r="R2560" s="95" t="s">
        <v>3855</v>
      </c>
      <c r="S2560" s="93">
        <v>20179</v>
      </c>
      <c r="T2560" s="93">
        <v>20179</v>
      </c>
      <c r="U2560" s="95" t="s">
        <v>31</v>
      </c>
      <c r="V2560" s="95" t="s">
        <v>2570</v>
      </c>
    </row>
    <row r="2561" spans="1:22" ht="15.75" x14ac:dyDescent="0.3">
      <c r="A2561" s="95" t="s">
        <v>370</v>
      </c>
      <c r="B2561" s="95" t="s">
        <v>2032</v>
      </c>
      <c r="C2561" s="95" t="s">
        <v>1904</v>
      </c>
      <c r="D2561" s="95" t="s">
        <v>1905</v>
      </c>
      <c r="E2561" s="95" t="s">
        <v>2038</v>
      </c>
      <c r="F2561" s="95" t="s">
        <v>2110</v>
      </c>
      <c r="G2561" s="95" t="s">
        <v>31</v>
      </c>
      <c r="H2561" s="95" t="s">
        <v>31</v>
      </c>
      <c r="I2561" s="95" t="s">
        <v>31</v>
      </c>
      <c r="J2561" s="95" t="s">
        <v>1884</v>
      </c>
      <c r="K2561" s="95" t="s">
        <v>1885</v>
      </c>
      <c r="L2561" s="96">
        <v>2653</v>
      </c>
      <c r="M2561" s="95" t="s">
        <v>1886</v>
      </c>
      <c r="N2561" s="95" t="s">
        <v>31</v>
      </c>
      <c r="O2561" s="95" t="s">
        <v>31</v>
      </c>
      <c r="P2561" s="95" t="s">
        <v>2509</v>
      </c>
      <c r="Q2561" s="95" t="s">
        <v>2509</v>
      </c>
      <c r="R2561" s="95" t="s">
        <v>3856</v>
      </c>
      <c r="S2561" s="93">
        <v>20179</v>
      </c>
      <c r="T2561" s="93">
        <v>20179</v>
      </c>
      <c r="U2561" s="95" t="s">
        <v>31</v>
      </c>
      <c r="V2561" s="95" t="s">
        <v>2550</v>
      </c>
    </row>
    <row r="2562" spans="1:22" ht="15.75" x14ac:dyDescent="0.3">
      <c r="A2562" s="95" t="s">
        <v>370</v>
      </c>
      <c r="B2562" s="95" t="s">
        <v>2032</v>
      </c>
      <c r="C2562" s="95" t="s">
        <v>1904</v>
      </c>
      <c r="D2562" s="95" t="s">
        <v>1905</v>
      </c>
      <c r="E2562" s="95" t="s">
        <v>2038</v>
      </c>
      <c r="F2562" s="95" t="s">
        <v>2110</v>
      </c>
      <c r="G2562" s="95" t="s">
        <v>31</v>
      </c>
      <c r="H2562" s="95" t="s">
        <v>31</v>
      </c>
      <c r="I2562" s="95" t="s">
        <v>31</v>
      </c>
      <c r="J2562" s="95" t="s">
        <v>1884</v>
      </c>
      <c r="K2562" s="95" t="s">
        <v>1885</v>
      </c>
      <c r="L2562" s="96">
        <v>6019</v>
      </c>
      <c r="M2562" s="95" t="s">
        <v>1886</v>
      </c>
      <c r="N2562" s="95" t="s">
        <v>31</v>
      </c>
      <c r="O2562" s="95" t="s">
        <v>31</v>
      </c>
      <c r="P2562" s="95" t="s">
        <v>2509</v>
      </c>
      <c r="Q2562" s="95" t="s">
        <v>2509</v>
      </c>
      <c r="R2562" s="95" t="s">
        <v>3857</v>
      </c>
      <c r="S2562" s="93">
        <v>20179</v>
      </c>
      <c r="T2562" s="93">
        <v>20179</v>
      </c>
      <c r="U2562" s="95" t="s">
        <v>31</v>
      </c>
      <c r="V2562" s="95" t="s">
        <v>31</v>
      </c>
    </row>
    <row r="2563" spans="1:22" ht="15.75" x14ac:dyDescent="0.3">
      <c r="A2563" s="95" t="s">
        <v>370</v>
      </c>
      <c r="B2563" s="95" t="s">
        <v>2032</v>
      </c>
      <c r="C2563" s="95" t="s">
        <v>1904</v>
      </c>
      <c r="D2563" s="95" t="s">
        <v>1905</v>
      </c>
      <c r="E2563" s="95" t="s">
        <v>2038</v>
      </c>
      <c r="F2563" s="95" t="s">
        <v>2110</v>
      </c>
      <c r="G2563" s="95" t="s">
        <v>31</v>
      </c>
      <c r="H2563" s="95" t="s">
        <v>31</v>
      </c>
      <c r="I2563" s="95" t="s">
        <v>31</v>
      </c>
      <c r="J2563" s="95" t="s">
        <v>1884</v>
      </c>
      <c r="K2563" s="95" t="s">
        <v>1885</v>
      </c>
      <c r="L2563" s="96">
        <v>451</v>
      </c>
      <c r="M2563" s="95" t="s">
        <v>1886</v>
      </c>
      <c r="N2563" s="95" t="s">
        <v>31</v>
      </c>
      <c r="O2563" s="95" t="s">
        <v>31</v>
      </c>
      <c r="P2563" s="95" t="s">
        <v>2509</v>
      </c>
      <c r="Q2563" s="95" t="s">
        <v>2509</v>
      </c>
      <c r="R2563" s="95" t="s">
        <v>3858</v>
      </c>
      <c r="S2563" s="93">
        <v>20545</v>
      </c>
      <c r="T2563" s="93">
        <v>20545</v>
      </c>
      <c r="U2563" s="95" t="s">
        <v>31</v>
      </c>
      <c r="V2563" s="95" t="s">
        <v>2550</v>
      </c>
    </row>
    <row r="2564" spans="1:22" ht="15.75" x14ac:dyDescent="0.3">
      <c r="A2564" s="95" t="s">
        <v>370</v>
      </c>
      <c r="B2564" s="95" t="s">
        <v>2032</v>
      </c>
      <c r="C2564" s="95" t="s">
        <v>1904</v>
      </c>
      <c r="D2564" s="95" t="s">
        <v>1905</v>
      </c>
      <c r="E2564" s="95" t="s">
        <v>2038</v>
      </c>
      <c r="F2564" s="95" t="s">
        <v>2110</v>
      </c>
      <c r="G2564" s="95" t="s">
        <v>31</v>
      </c>
      <c r="H2564" s="95" t="s">
        <v>31</v>
      </c>
      <c r="I2564" s="95" t="s">
        <v>31</v>
      </c>
      <c r="J2564" s="95" t="s">
        <v>1884</v>
      </c>
      <c r="K2564" s="95" t="s">
        <v>1885</v>
      </c>
      <c r="L2564" s="96">
        <v>43219</v>
      </c>
      <c r="M2564" s="95" t="s">
        <v>1886</v>
      </c>
      <c r="N2564" s="95" t="s">
        <v>31</v>
      </c>
      <c r="O2564" s="95" t="s">
        <v>31</v>
      </c>
      <c r="P2564" s="95" t="s">
        <v>2509</v>
      </c>
      <c r="Q2564" s="95" t="s">
        <v>2509</v>
      </c>
      <c r="R2564" s="95" t="s">
        <v>3859</v>
      </c>
      <c r="S2564" s="93">
        <v>20545</v>
      </c>
      <c r="T2564" s="93">
        <v>20545</v>
      </c>
      <c r="U2564" s="95" t="s">
        <v>31</v>
      </c>
      <c r="V2564" s="95" t="s">
        <v>2552</v>
      </c>
    </row>
    <row r="2565" spans="1:22" ht="15.75" x14ac:dyDescent="0.3">
      <c r="A2565" s="95" t="s">
        <v>370</v>
      </c>
      <c r="B2565" s="95" t="s">
        <v>2032</v>
      </c>
      <c r="C2565" s="95" t="s">
        <v>1904</v>
      </c>
      <c r="D2565" s="95" t="s">
        <v>1905</v>
      </c>
      <c r="E2565" s="95" t="s">
        <v>2038</v>
      </c>
      <c r="F2565" s="95" t="s">
        <v>2110</v>
      </c>
      <c r="G2565" s="95" t="s">
        <v>31</v>
      </c>
      <c r="H2565" s="95" t="s">
        <v>31</v>
      </c>
      <c r="I2565" s="95" t="s">
        <v>31</v>
      </c>
      <c r="J2565" s="95" t="s">
        <v>1884</v>
      </c>
      <c r="K2565" s="95" t="s">
        <v>1885</v>
      </c>
      <c r="L2565" s="96">
        <v>228</v>
      </c>
      <c r="M2565" s="95" t="s">
        <v>1886</v>
      </c>
      <c r="N2565" s="95" t="s">
        <v>31</v>
      </c>
      <c r="O2565" s="95" t="s">
        <v>31</v>
      </c>
      <c r="P2565" s="95" t="s">
        <v>2509</v>
      </c>
      <c r="Q2565" s="95" t="s">
        <v>2509</v>
      </c>
      <c r="R2565" s="95" t="s">
        <v>3860</v>
      </c>
      <c r="S2565" s="93">
        <v>21275</v>
      </c>
      <c r="T2565" s="93">
        <v>21275</v>
      </c>
      <c r="U2565" s="95" t="s">
        <v>31</v>
      </c>
      <c r="V2565" s="95" t="s">
        <v>2554</v>
      </c>
    </row>
    <row r="2566" spans="1:22" ht="15.75" x14ac:dyDescent="0.3">
      <c r="A2566" s="95" t="s">
        <v>370</v>
      </c>
      <c r="B2566" s="95" t="s">
        <v>2032</v>
      </c>
      <c r="C2566" s="95" t="s">
        <v>1904</v>
      </c>
      <c r="D2566" s="95" t="s">
        <v>1905</v>
      </c>
      <c r="E2566" s="95" t="s">
        <v>2038</v>
      </c>
      <c r="F2566" s="95" t="s">
        <v>2110</v>
      </c>
      <c r="G2566" s="95" t="s">
        <v>31</v>
      </c>
      <c r="H2566" s="95" t="s">
        <v>31</v>
      </c>
      <c r="I2566" s="95" t="s">
        <v>31</v>
      </c>
      <c r="J2566" s="95" t="s">
        <v>1884</v>
      </c>
      <c r="K2566" s="95" t="s">
        <v>1885</v>
      </c>
      <c r="L2566" s="96">
        <v>6510</v>
      </c>
      <c r="M2566" s="95" t="s">
        <v>1886</v>
      </c>
      <c r="N2566" s="95" t="s">
        <v>31</v>
      </c>
      <c r="O2566" s="95" t="s">
        <v>31</v>
      </c>
      <c r="P2566" s="95" t="s">
        <v>2509</v>
      </c>
      <c r="Q2566" s="95" t="s">
        <v>2509</v>
      </c>
      <c r="R2566" s="95" t="s">
        <v>3861</v>
      </c>
      <c r="S2566" s="93">
        <v>21275</v>
      </c>
      <c r="T2566" s="93">
        <v>21275</v>
      </c>
      <c r="U2566" s="95" t="s">
        <v>31</v>
      </c>
      <c r="V2566" s="95" t="s">
        <v>2690</v>
      </c>
    </row>
    <row r="2567" spans="1:22" ht="15.75" x14ac:dyDescent="0.3">
      <c r="A2567" s="95" t="s">
        <v>370</v>
      </c>
      <c r="B2567" s="95" t="s">
        <v>2032</v>
      </c>
      <c r="C2567" s="95" t="s">
        <v>1904</v>
      </c>
      <c r="D2567" s="95" t="s">
        <v>1905</v>
      </c>
      <c r="E2567" s="95" t="s">
        <v>2038</v>
      </c>
      <c r="F2567" s="95" t="s">
        <v>2110</v>
      </c>
      <c r="G2567" s="95" t="s">
        <v>31</v>
      </c>
      <c r="H2567" s="95" t="s">
        <v>31</v>
      </c>
      <c r="I2567" s="95" t="s">
        <v>31</v>
      </c>
      <c r="J2567" s="95" t="s">
        <v>1884</v>
      </c>
      <c r="K2567" s="95" t="s">
        <v>1885</v>
      </c>
      <c r="L2567" s="96">
        <v>228</v>
      </c>
      <c r="M2567" s="95" t="s">
        <v>1886</v>
      </c>
      <c r="N2567" s="95" t="s">
        <v>31</v>
      </c>
      <c r="O2567" s="95" t="s">
        <v>31</v>
      </c>
      <c r="P2567" s="95" t="s">
        <v>2509</v>
      </c>
      <c r="Q2567" s="95" t="s">
        <v>2509</v>
      </c>
      <c r="R2567" s="95" t="s">
        <v>3862</v>
      </c>
      <c r="S2567" s="93">
        <v>22006</v>
      </c>
      <c r="T2567" s="93">
        <v>22006</v>
      </c>
      <c r="U2567" s="95" t="s">
        <v>31</v>
      </c>
      <c r="V2567" s="95" t="s">
        <v>2983</v>
      </c>
    </row>
    <row r="2568" spans="1:22" ht="15.75" x14ac:dyDescent="0.3">
      <c r="A2568" s="95" t="s">
        <v>370</v>
      </c>
      <c r="B2568" s="95" t="s">
        <v>2032</v>
      </c>
      <c r="C2568" s="95" t="s">
        <v>1904</v>
      </c>
      <c r="D2568" s="95" t="s">
        <v>1905</v>
      </c>
      <c r="E2568" s="95" t="s">
        <v>2038</v>
      </c>
      <c r="F2568" s="95" t="s">
        <v>2110</v>
      </c>
      <c r="G2568" s="95" t="s">
        <v>31</v>
      </c>
      <c r="H2568" s="95" t="s">
        <v>31</v>
      </c>
      <c r="I2568" s="95" t="s">
        <v>31</v>
      </c>
      <c r="J2568" s="95" t="s">
        <v>1884</v>
      </c>
      <c r="K2568" s="95" t="s">
        <v>1885</v>
      </c>
      <c r="L2568" s="96">
        <v>2581</v>
      </c>
      <c r="M2568" s="95" t="s">
        <v>1886</v>
      </c>
      <c r="N2568" s="95" t="s">
        <v>31</v>
      </c>
      <c r="O2568" s="95" t="s">
        <v>31</v>
      </c>
      <c r="P2568" s="95" t="s">
        <v>2509</v>
      </c>
      <c r="Q2568" s="95" t="s">
        <v>2509</v>
      </c>
      <c r="R2568" s="95" t="s">
        <v>3863</v>
      </c>
      <c r="S2568" s="93">
        <v>28215</v>
      </c>
      <c r="T2568" s="93">
        <v>28215</v>
      </c>
      <c r="U2568" s="95" t="s">
        <v>31</v>
      </c>
      <c r="V2568" s="95" t="s">
        <v>2993</v>
      </c>
    </row>
    <row r="2569" spans="1:22" ht="15.75" x14ac:dyDescent="0.3">
      <c r="A2569" s="95" t="s">
        <v>370</v>
      </c>
      <c r="B2569" s="95" t="s">
        <v>2032</v>
      </c>
      <c r="C2569" s="95" t="s">
        <v>1904</v>
      </c>
      <c r="D2569" s="95" t="s">
        <v>1905</v>
      </c>
      <c r="E2569" s="95" t="s">
        <v>2038</v>
      </c>
      <c r="F2569" s="95" t="s">
        <v>2110</v>
      </c>
      <c r="G2569" s="95" t="s">
        <v>31</v>
      </c>
      <c r="H2569" s="95" t="s">
        <v>31</v>
      </c>
      <c r="I2569" s="95" t="s">
        <v>31</v>
      </c>
      <c r="J2569" s="95" t="s">
        <v>1884</v>
      </c>
      <c r="K2569" s="95" t="s">
        <v>1885</v>
      </c>
      <c r="L2569" s="96">
        <v>34301</v>
      </c>
      <c r="M2569" s="95" t="s">
        <v>1886</v>
      </c>
      <c r="N2569" s="95" t="s">
        <v>31</v>
      </c>
      <c r="O2569" s="95" t="s">
        <v>31</v>
      </c>
      <c r="P2569" s="95" t="s">
        <v>2509</v>
      </c>
      <c r="Q2569" s="95" t="s">
        <v>2509</v>
      </c>
      <c r="R2569" s="95" t="s">
        <v>3864</v>
      </c>
      <c r="S2569" s="93">
        <v>28580</v>
      </c>
      <c r="T2569" s="93">
        <v>28580</v>
      </c>
      <c r="U2569" s="95" t="s">
        <v>31</v>
      </c>
      <c r="V2569" s="95" t="s">
        <v>2708</v>
      </c>
    </row>
    <row r="2570" spans="1:22" ht="15.75" x14ac:dyDescent="0.3">
      <c r="A2570" s="95" t="s">
        <v>370</v>
      </c>
      <c r="B2570" s="95" t="s">
        <v>2032</v>
      </c>
      <c r="C2570" s="95" t="s">
        <v>1904</v>
      </c>
      <c r="D2570" s="95" t="s">
        <v>1905</v>
      </c>
      <c r="E2570" s="95" t="s">
        <v>2038</v>
      </c>
      <c r="F2570" s="95" t="s">
        <v>2110</v>
      </c>
      <c r="G2570" s="95" t="s">
        <v>31</v>
      </c>
      <c r="H2570" s="95" t="s">
        <v>31</v>
      </c>
      <c r="I2570" s="95" t="s">
        <v>31</v>
      </c>
      <c r="J2570" s="95" t="s">
        <v>1884</v>
      </c>
      <c r="K2570" s="95" t="s">
        <v>1885</v>
      </c>
      <c r="L2570" s="96">
        <v>23440</v>
      </c>
      <c r="M2570" s="95" t="s">
        <v>1886</v>
      </c>
      <c r="N2570" s="95" t="s">
        <v>31</v>
      </c>
      <c r="O2570" s="95" t="s">
        <v>31</v>
      </c>
      <c r="P2570" s="95" t="s">
        <v>2509</v>
      </c>
      <c r="Q2570" s="95" t="s">
        <v>2509</v>
      </c>
      <c r="R2570" s="95" t="s">
        <v>3865</v>
      </c>
      <c r="S2570" s="93">
        <v>29676</v>
      </c>
      <c r="T2570" s="93">
        <v>29676</v>
      </c>
      <c r="U2570" s="95" t="s">
        <v>31</v>
      </c>
      <c r="V2570" s="95" t="s">
        <v>2710</v>
      </c>
    </row>
    <row r="2571" spans="1:22" ht="15.75" x14ac:dyDescent="0.3">
      <c r="A2571" s="95" t="s">
        <v>370</v>
      </c>
      <c r="B2571" s="95" t="s">
        <v>2032</v>
      </c>
      <c r="C2571" s="95" t="s">
        <v>1904</v>
      </c>
      <c r="D2571" s="95" t="s">
        <v>1905</v>
      </c>
      <c r="E2571" s="95" t="s">
        <v>2038</v>
      </c>
      <c r="F2571" s="95" t="s">
        <v>2110</v>
      </c>
      <c r="G2571" s="95" t="s">
        <v>31</v>
      </c>
      <c r="H2571" s="95" t="s">
        <v>31</v>
      </c>
      <c r="I2571" s="95" t="s">
        <v>31</v>
      </c>
      <c r="J2571" s="95" t="s">
        <v>1884</v>
      </c>
      <c r="K2571" s="95" t="s">
        <v>1885</v>
      </c>
      <c r="L2571" s="96">
        <v>773</v>
      </c>
      <c r="M2571" s="95" t="s">
        <v>1886</v>
      </c>
      <c r="N2571" s="95" t="s">
        <v>31</v>
      </c>
      <c r="O2571" s="95" t="s">
        <v>31</v>
      </c>
      <c r="P2571" s="95" t="s">
        <v>2509</v>
      </c>
      <c r="Q2571" s="95" t="s">
        <v>2509</v>
      </c>
      <c r="R2571" s="95" t="s">
        <v>3866</v>
      </c>
      <c r="S2571" s="93">
        <v>35520</v>
      </c>
      <c r="T2571" s="93">
        <v>35520</v>
      </c>
      <c r="U2571" s="95" t="s">
        <v>31</v>
      </c>
      <c r="V2571" s="95" t="s">
        <v>3087</v>
      </c>
    </row>
    <row r="2572" spans="1:22" ht="15.75" x14ac:dyDescent="0.3">
      <c r="A2572" s="95" t="s">
        <v>370</v>
      </c>
      <c r="B2572" s="95" t="s">
        <v>2032</v>
      </c>
      <c r="C2572" s="95" t="s">
        <v>1904</v>
      </c>
      <c r="D2572" s="95" t="s">
        <v>1905</v>
      </c>
      <c r="E2572" s="95" t="s">
        <v>2038</v>
      </c>
      <c r="F2572" s="95" t="s">
        <v>2110</v>
      </c>
      <c r="G2572" s="95" t="s">
        <v>31</v>
      </c>
      <c r="H2572" s="95" t="s">
        <v>31</v>
      </c>
      <c r="I2572" s="95" t="s">
        <v>31</v>
      </c>
      <c r="J2572" s="95" t="s">
        <v>1884</v>
      </c>
      <c r="K2572" s="95" t="s">
        <v>1885</v>
      </c>
      <c r="L2572" s="96">
        <v>50661.279999999999</v>
      </c>
      <c r="M2572" s="95" t="s">
        <v>1886</v>
      </c>
      <c r="N2572" s="95" t="s">
        <v>31</v>
      </c>
      <c r="O2572" s="95" t="s">
        <v>31</v>
      </c>
      <c r="P2572" s="95" t="s">
        <v>2111</v>
      </c>
      <c r="Q2572" s="95" t="s">
        <v>31</v>
      </c>
      <c r="R2572" s="95" t="s">
        <v>3867</v>
      </c>
      <c r="S2572" s="93">
        <v>41152</v>
      </c>
      <c r="T2572" s="93">
        <v>41152</v>
      </c>
      <c r="U2572" s="95" t="s">
        <v>3146</v>
      </c>
      <c r="V2572" s="95" t="s">
        <v>31</v>
      </c>
    </row>
    <row r="2573" spans="1:22" ht="15.75" x14ac:dyDescent="0.3">
      <c r="A2573" s="95" t="s">
        <v>370</v>
      </c>
      <c r="B2573" s="95" t="s">
        <v>2032</v>
      </c>
      <c r="C2573" s="95" t="s">
        <v>1904</v>
      </c>
      <c r="D2573" s="95" t="s">
        <v>1905</v>
      </c>
      <c r="E2573" s="95" t="s">
        <v>2038</v>
      </c>
      <c r="F2573" s="95" t="s">
        <v>2110</v>
      </c>
      <c r="G2573" s="95" t="s">
        <v>31</v>
      </c>
      <c r="H2573" s="95" t="s">
        <v>31</v>
      </c>
      <c r="I2573" s="95" t="s">
        <v>31</v>
      </c>
      <c r="J2573" s="95" t="s">
        <v>1884</v>
      </c>
      <c r="K2573" s="95" t="s">
        <v>1885</v>
      </c>
      <c r="L2573" s="96">
        <v>-77.239999999999995</v>
      </c>
      <c r="M2573" s="95" t="s">
        <v>1886</v>
      </c>
      <c r="N2573" s="95" t="s">
        <v>31</v>
      </c>
      <c r="O2573" s="95" t="s">
        <v>31</v>
      </c>
      <c r="P2573" s="95" t="s">
        <v>2111</v>
      </c>
      <c r="Q2573" s="95" t="s">
        <v>31</v>
      </c>
      <c r="R2573" s="95" t="s">
        <v>3867</v>
      </c>
      <c r="S2573" s="93">
        <v>41305</v>
      </c>
      <c r="T2573" s="93">
        <v>41305</v>
      </c>
      <c r="U2573" s="95" t="s">
        <v>3146</v>
      </c>
      <c r="V2573" s="95" t="s">
        <v>31</v>
      </c>
    </row>
    <row r="2574" spans="1:22" ht="15.75" x14ac:dyDescent="0.3">
      <c r="A2574" s="95" t="s">
        <v>370</v>
      </c>
      <c r="B2574" s="95" t="s">
        <v>2032</v>
      </c>
      <c r="C2574" s="95" t="s">
        <v>1904</v>
      </c>
      <c r="D2574" s="95" t="s">
        <v>1905</v>
      </c>
      <c r="E2574" s="95" t="s">
        <v>2038</v>
      </c>
      <c r="F2574" s="95" t="s">
        <v>2110</v>
      </c>
      <c r="G2574" s="95" t="s">
        <v>31</v>
      </c>
      <c r="H2574" s="95" t="s">
        <v>31</v>
      </c>
      <c r="I2574" s="95" t="s">
        <v>31</v>
      </c>
      <c r="J2574" s="95" t="s">
        <v>1884</v>
      </c>
      <c r="K2574" s="95" t="s">
        <v>1885</v>
      </c>
      <c r="L2574" s="96">
        <v>-1.73</v>
      </c>
      <c r="M2574" s="95" t="s">
        <v>1886</v>
      </c>
      <c r="N2574" s="95" t="s">
        <v>31</v>
      </c>
      <c r="O2574" s="95" t="s">
        <v>31</v>
      </c>
      <c r="P2574" s="95" t="s">
        <v>2111</v>
      </c>
      <c r="Q2574" s="95" t="s">
        <v>31</v>
      </c>
      <c r="R2574" s="95" t="s">
        <v>3867</v>
      </c>
      <c r="S2574" s="93">
        <v>41333</v>
      </c>
      <c r="T2574" s="93">
        <v>41333</v>
      </c>
      <c r="U2574" s="95" t="s">
        <v>3146</v>
      </c>
      <c r="V2574" s="95" t="s">
        <v>31</v>
      </c>
    </row>
    <row r="2575" spans="1:22" ht="15.75" x14ac:dyDescent="0.3">
      <c r="A2575" s="95" t="s">
        <v>370</v>
      </c>
      <c r="B2575" s="95" t="s">
        <v>2032</v>
      </c>
      <c r="C2575" s="95" t="s">
        <v>1904</v>
      </c>
      <c r="D2575" s="95" t="s">
        <v>1905</v>
      </c>
      <c r="E2575" s="95" t="s">
        <v>2038</v>
      </c>
      <c r="F2575" s="95" t="s">
        <v>2110</v>
      </c>
      <c r="G2575" s="95" t="s">
        <v>31</v>
      </c>
      <c r="H2575" s="95" t="s">
        <v>31</v>
      </c>
      <c r="I2575" s="95" t="s">
        <v>31</v>
      </c>
      <c r="J2575" s="95" t="s">
        <v>1884</v>
      </c>
      <c r="K2575" s="95" t="s">
        <v>1885</v>
      </c>
      <c r="L2575" s="96">
        <v>2509.5500000000002</v>
      </c>
      <c r="M2575" s="95" t="s">
        <v>1886</v>
      </c>
      <c r="N2575" s="95" t="s">
        <v>31</v>
      </c>
      <c r="O2575" s="95" t="s">
        <v>31</v>
      </c>
      <c r="P2575" s="95" t="s">
        <v>2505</v>
      </c>
      <c r="Q2575" s="95" t="s">
        <v>31</v>
      </c>
      <c r="R2575" s="95" t="s">
        <v>3868</v>
      </c>
      <c r="S2575" s="93">
        <v>38260</v>
      </c>
      <c r="T2575" s="93">
        <v>38260</v>
      </c>
      <c r="U2575" s="95" t="s">
        <v>3141</v>
      </c>
      <c r="V2575" s="95" t="s">
        <v>31</v>
      </c>
    </row>
    <row r="2576" spans="1:22" ht="15.75" x14ac:dyDescent="0.3">
      <c r="A2576" s="95" t="s">
        <v>370</v>
      </c>
      <c r="B2576" s="95" t="s">
        <v>2032</v>
      </c>
      <c r="C2576" s="95" t="s">
        <v>1904</v>
      </c>
      <c r="D2576" s="95" t="s">
        <v>1905</v>
      </c>
      <c r="E2576" s="95" t="s">
        <v>2038</v>
      </c>
      <c r="F2576" s="95" t="s">
        <v>2110</v>
      </c>
      <c r="G2576" s="95" t="s">
        <v>31</v>
      </c>
      <c r="H2576" s="95" t="s">
        <v>31</v>
      </c>
      <c r="I2576" s="95" t="s">
        <v>31</v>
      </c>
      <c r="J2576" s="95" t="s">
        <v>1884</v>
      </c>
      <c r="K2576" s="95" t="s">
        <v>1885</v>
      </c>
      <c r="L2576" s="96">
        <v>104.32</v>
      </c>
      <c r="M2576" s="95" t="s">
        <v>1886</v>
      </c>
      <c r="N2576" s="95" t="s">
        <v>31</v>
      </c>
      <c r="O2576" s="95" t="s">
        <v>31</v>
      </c>
      <c r="P2576" s="95" t="s">
        <v>2505</v>
      </c>
      <c r="Q2576" s="95" t="s">
        <v>31</v>
      </c>
      <c r="R2576" s="95" t="s">
        <v>3868</v>
      </c>
      <c r="S2576" s="93">
        <v>38291</v>
      </c>
      <c r="T2576" s="93">
        <v>38291</v>
      </c>
      <c r="U2576" s="95" t="s">
        <v>3141</v>
      </c>
      <c r="V2576" s="95" t="s">
        <v>31</v>
      </c>
    </row>
    <row r="2577" spans="1:22" ht="15.75" x14ac:dyDescent="0.3">
      <c r="A2577" s="95" t="s">
        <v>370</v>
      </c>
      <c r="B2577" s="95" t="s">
        <v>2032</v>
      </c>
      <c r="C2577" s="95" t="s">
        <v>1904</v>
      </c>
      <c r="D2577" s="95" t="s">
        <v>1905</v>
      </c>
      <c r="E2577" s="95" t="s">
        <v>2038</v>
      </c>
      <c r="F2577" s="95" t="s">
        <v>2110</v>
      </c>
      <c r="G2577" s="95" t="s">
        <v>31</v>
      </c>
      <c r="H2577" s="95" t="s">
        <v>31</v>
      </c>
      <c r="I2577" s="95" t="s">
        <v>31</v>
      </c>
      <c r="J2577" s="95" t="s">
        <v>1884</v>
      </c>
      <c r="K2577" s="95" t="s">
        <v>1885</v>
      </c>
      <c r="L2577" s="96">
        <v>0.25</v>
      </c>
      <c r="M2577" s="95" t="s">
        <v>1886</v>
      </c>
      <c r="N2577" s="95" t="s">
        <v>31</v>
      </c>
      <c r="O2577" s="95" t="s">
        <v>31</v>
      </c>
      <c r="P2577" s="95" t="s">
        <v>2505</v>
      </c>
      <c r="Q2577" s="95" t="s">
        <v>31</v>
      </c>
      <c r="R2577" s="95" t="s">
        <v>3868</v>
      </c>
      <c r="S2577" s="93">
        <v>38352</v>
      </c>
      <c r="T2577" s="93">
        <v>38352</v>
      </c>
      <c r="U2577" s="95" t="s">
        <v>3141</v>
      </c>
      <c r="V2577" s="95" t="s">
        <v>31</v>
      </c>
    </row>
    <row r="2578" spans="1:22" ht="15.75" x14ac:dyDescent="0.3">
      <c r="A2578" s="95" t="s">
        <v>370</v>
      </c>
      <c r="B2578" s="95" t="s">
        <v>2032</v>
      </c>
      <c r="C2578" s="95" t="s">
        <v>1904</v>
      </c>
      <c r="D2578" s="95" t="s">
        <v>1905</v>
      </c>
      <c r="E2578" s="95" t="s">
        <v>2038</v>
      </c>
      <c r="F2578" s="95" t="s">
        <v>2110</v>
      </c>
      <c r="G2578" s="95" t="s">
        <v>31</v>
      </c>
      <c r="H2578" s="95" t="s">
        <v>31</v>
      </c>
      <c r="I2578" s="95" t="s">
        <v>31</v>
      </c>
      <c r="J2578" s="95" t="s">
        <v>1884</v>
      </c>
      <c r="K2578" s="95" t="s">
        <v>1885</v>
      </c>
      <c r="L2578" s="96">
        <v>6.1550000000000002</v>
      </c>
      <c r="M2578" s="95" t="s">
        <v>1886</v>
      </c>
      <c r="N2578" s="95" t="s">
        <v>31</v>
      </c>
      <c r="O2578" s="95" t="s">
        <v>31</v>
      </c>
      <c r="P2578" s="95" t="s">
        <v>2505</v>
      </c>
      <c r="Q2578" s="95" t="s">
        <v>31</v>
      </c>
      <c r="R2578" s="95" t="s">
        <v>3868</v>
      </c>
      <c r="S2578" s="93">
        <v>38503</v>
      </c>
      <c r="T2578" s="93">
        <v>38352</v>
      </c>
      <c r="U2578" s="95" t="s">
        <v>3141</v>
      </c>
      <c r="V2578" s="95" t="s">
        <v>31</v>
      </c>
    </row>
    <row r="2579" spans="1:22" ht="15.75" x14ac:dyDescent="0.3">
      <c r="A2579" s="95" t="s">
        <v>370</v>
      </c>
      <c r="B2579" s="95" t="s">
        <v>2032</v>
      </c>
      <c r="C2579" s="95" t="s">
        <v>1904</v>
      </c>
      <c r="D2579" s="95" t="s">
        <v>1905</v>
      </c>
      <c r="E2579" s="95" t="s">
        <v>2038</v>
      </c>
      <c r="F2579" s="95" t="s">
        <v>2110</v>
      </c>
      <c r="G2579" s="95" t="s">
        <v>31</v>
      </c>
      <c r="H2579" s="95" t="s">
        <v>31</v>
      </c>
      <c r="I2579" s="95" t="s">
        <v>31</v>
      </c>
      <c r="J2579" s="95" t="s">
        <v>1884</v>
      </c>
      <c r="K2579" s="95" t="s">
        <v>1885</v>
      </c>
      <c r="L2579" s="96">
        <v>0.36699999999999999</v>
      </c>
      <c r="M2579" s="95" t="s">
        <v>1886</v>
      </c>
      <c r="N2579" s="95" t="s">
        <v>31</v>
      </c>
      <c r="O2579" s="95" t="s">
        <v>31</v>
      </c>
      <c r="P2579" s="95" t="s">
        <v>2505</v>
      </c>
      <c r="Q2579" s="95" t="s">
        <v>31</v>
      </c>
      <c r="R2579" s="95" t="s">
        <v>3868</v>
      </c>
      <c r="S2579" s="93">
        <v>38533</v>
      </c>
      <c r="T2579" s="93">
        <v>38533</v>
      </c>
      <c r="U2579" s="95" t="s">
        <v>3141</v>
      </c>
      <c r="V2579" s="95" t="s">
        <v>31</v>
      </c>
    </row>
    <row r="2580" spans="1:22" ht="15.75" x14ac:dyDescent="0.3">
      <c r="A2580" s="95" t="s">
        <v>370</v>
      </c>
      <c r="B2580" s="95" t="s">
        <v>2032</v>
      </c>
      <c r="C2580" s="95" t="s">
        <v>1904</v>
      </c>
      <c r="D2580" s="95" t="s">
        <v>1905</v>
      </c>
      <c r="E2580" s="95" t="s">
        <v>2038</v>
      </c>
      <c r="F2580" s="95" t="s">
        <v>2110</v>
      </c>
      <c r="G2580" s="95" t="s">
        <v>31</v>
      </c>
      <c r="H2580" s="95" t="s">
        <v>31</v>
      </c>
      <c r="I2580" s="95" t="s">
        <v>31</v>
      </c>
      <c r="J2580" s="95" t="s">
        <v>1884</v>
      </c>
      <c r="K2580" s="95" t="s">
        <v>1885</v>
      </c>
      <c r="L2580" s="96">
        <v>0.57999999999999996</v>
      </c>
      <c r="M2580" s="95" t="s">
        <v>1886</v>
      </c>
      <c r="N2580" s="95" t="s">
        <v>31</v>
      </c>
      <c r="O2580" s="95" t="s">
        <v>31</v>
      </c>
      <c r="P2580" s="95" t="s">
        <v>2505</v>
      </c>
      <c r="Q2580" s="95" t="s">
        <v>31</v>
      </c>
      <c r="R2580" s="95" t="s">
        <v>3868</v>
      </c>
      <c r="S2580" s="93">
        <v>38656</v>
      </c>
      <c r="T2580" s="93">
        <v>38533</v>
      </c>
      <c r="U2580" s="95" t="s">
        <v>3141</v>
      </c>
      <c r="V2580" s="95" t="s">
        <v>31</v>
      </c>
    </row>
    <row r="2581" spans="1:22" ht="15.75" x14ac:dyDescent="0.3">
      <c r="A2581" s="95" t="s">
        <v>370</v>
      </c>
      <c r="B2581" s="95" t="s">
        <v>2032</v>
      </c>
      <c r="C2581" s="95" t="s">
        <v>1904</v>
      </c>
      <c r="D2581" s="95" t="s">
        <v>1905</v>
      </c>
      <c r="E2581" s="95" t="s">
        <v>2038</v>
      </c>
      <c r="F2581" s="95" t="s">
        <v>2110</v>
      </c>
      <c r="G2581" s="95" t="s">
        <v>31</v>
      </c>
      <c r="H2581" s="95" t="s">
        <v>31</v>
      </c>
      <c r="I2581" s="95" t="s">
        <v>31</v>
      </c>
      <c r="J2581" s="95" t="s">
        <v>1884</v>
      </c>
      <c r="K2581" s="95" t="s">
        <v>1885</v>
      </c>
      <c r="L2581" s="96">
        <v>25974.27</v>
      </c>
      <c r="M2581" s="95" t="s">
        <v>1886</v>
      </c>
      <c r="N2581" s="95" t="s">
        <v>31</v>
      </c>
      <c r="O2581" s="95" t="s">
        <v>31</v>
      </c>
      <c r="P2581" s="95" t="s">
        <v>2505</v>
      </c>
      <c r="Q2581" s="95" t="s">
        <v>31</v>
      </c>
      <c r="R2581" s="95" t="s">
        <v>3869</v>
      </c>
      <c r="S2581" s="93">
        <v>38260</v>
      </c>
      <c r="T2581" s="93">
        <v>38260</v>
      </c>
      <c r="U2581" s="95" t="s">
        <v>3130</v>
      </c>
      <c r="V2581" s="95" t="s">
        <v>31</v>
      </c>
    </row>
    <row r="2582" spans="1:22" ht="15.75" x14ac:dyDescent="0.3">
      <c r="A2582" s="95" t="s">
        <v>370</v>
      </c>
      <c r="B2582" s="95" t="s">
        <v>2032</v>
      </c>
      <c r="C2582" s="95" t="s">
        <v>1904</v>
      </c>
      <c r="D2582" s="95" t="s">
        <v>1905</v>
      </c>
      <c r="E2582" s="95" t="s">
        <v>2038</v>
      </c>
      <c r="F2582" s="95" t="s">
        <v>2110</v>
      </c>
      <c r="G2582" s="95" t="s">
        <v>31</v>
      </c>
      <c r="H2582" s="95" t="s">
        <v>31</v>
      </c>
      <c r="I2582" s="95" t="s">
        <v>31</v>
      </c>
      <c r="J2582" s="95" t="s">
        <v>1884</v>
      </c>
      <c r="K2582" s="95" t="s">
        <v>1885</v>
      </c>
      <c r="L2582" s="96">
        <v>288.19</v>
      </c>
      <c r="M2582" s="95" t="s">
        <v>1886</v>
      </c>
      <c r="N2582" s="95" t="s">
        <v>31</v>
      </c>
      <c r="O2582" s="95" t="s">
        <v>31</v>
      </c>
      <c r="P2582" s="95" t="s">
        <v>2505</v>
      </c>
      <c r="Q2582" s="95" t="s">
        <v>31</v>
      </c>
      <c r="R2582" s="95" t="s">
        <v>3869</v>
      </c>
      <c r="S2582" s="93">
        <v>38291</v>
      </c>
      <c r="T2582" s="93">
        <v>38291</v>
      </c>
      <c r="U2582" s="95" t="s">
        <v>3130</v>
      </c>
      <c r="V2582" s="95" t="s">
        <v>31</v>
      </c>
    </row>
    <row r="2583" spans="1:22" ht="15.75" x14ac:dyDescent="0.3">
      <c r="A2583" s="95" t="s">
        <v>370</v>
      </c>
      <c r="B2583" s="95" t="s">
        <v>2032</v>
      </c>
      <c r="C2583" s="95" t="s">
        <v>1904</v>
      </c>
      <c r="D2583" s="95" t="s">
        <v>1905</v>
      </c>
      <c r="E2583" s="95" t="s">
        <v>2038</v>
      </c>
      <c r="F2583" s="95" t="s">
        <v>2110</v>
      </c>
      <c r="G2583" s="95" t="s">
        <v>31</v>
      </c>
      <c r="H2583" s="95" t="s">
        <v>31</v>
      </c>
      <c r="I2583" s="95" t="s">
        <v>31</v>
      </c>
      <c r="J2583" s="95" t="s">
        <v>1884</v>
      </c>
      <c r="K2583" s="95" t="s">
        <v>1885</v>
      </c>
      <c r="L2583" s="96">
        <v>0.7</v>
      </c>
      <c r="M2583" s="95" t="s">
        <v>1886</v>
      </c>
      <c r="N2583" s="95" t="s">
        <v>31</v>
      </c>
      <c r="O2583" s="95" t="s">
        <v>31</v>
      </c>
      <c r="P2583" s="95" t="s">
        <v>2505</v>
      </c>
      <c r="Q2583" s="95" t="s">
        <v>31</v>
      </c>
      <c r="R2583" s="95" t="s">
        <v>3869</v>
      </c>
      <c r="S2583" s="93">
        <v>38321</v>
      </c>
      <c r="T2583" s="93">
        <v>38321</v>
      </c>
      <c r="U2583" s="95" t="s">
        <v>3130</v>
      </c>
      <c r="V2583" s="95" t="s">
        <v>31</v>
      </c>
    </row>
    <row r="2584" spans="1:22" ht="15.75" x14ac:dyDescent="0.3">
      <c r="A2584" s="95" t="s">
        <v>370</v>
      </c>
      <c r="B2584" s="95" t="s">
        <v>2032</v>
      </c>
      <c r="C2584" s="95" t="s">
        <v>1904</v>
      </c>
      <c r="D2584" s="95" t="s">
        <v>1905</v>
      </c>
      <c r="E2584" s="95" t="s">
        <v>2038</v>
      </c>
      <c r="F2584" s="95" t="s">
        <v>2110</v>
      </c>
      <c r="G2584" s="95" t="s">
        <v>31</v>
      </c>
      <c r="H2584" s="95" t="s">
        <v>31</v>
      </c>
      <c r="I2584" s="95" t="s">
        <v>31</v>
      </c>
      <c r="J2584" s="95" t="s">
        <v>1884</v>
      </c>
      <c r="K2584" s="95" t="s">
        <v>1885</v>
      </c>
      <c r="L2584" s="96">
        <v>-1.61</v>
      </c>
      <c r="M2584" s="95" t="s">
        <v>1886</v>
      </c>
      <c r="N2584" s="95" t="s">
        <v>31</v>
      </c>
      <c r="O2584" s="95" t="s">
        <v>31</v>
      </c>
      <c r="P2584" s="95" t="s">
        <v>2505</v>
      </c>
      <c r="Q2584" s="95" t="s">
        <v>31</v>
      </c>
      <c r="R2584" s="95" t="s">
        <v>3869</v>
      </c>
      <c r="S2584" s="93">
        <v>38352</v>
      </c>
      <c r="T2584" s="93">
        <v>38352</v>
      </c>
      <c r="U2584" s="95" t="s">
        <v>3130</v>
      </c>
      <c r="V2584" s="95" t="s">
        <v>31</v>
      </c>
    </row>
    <row r="2585" spans="1:22" ht="15.75" x14ac:dyDescent="0.3">
      <c r="A2585" s="95" t="s">
        <v>370</v>
      </c>
      <c r="B2585" s="95" t="s">
        <v>2032</v>
      </c>
      <c r="C2585" s="95" t="s">
        <v>1904</v>
      </c>
      <c r="D2585" s="95" t="s">
        <v>1905</v>
      </c>
      <c r="E2585" s="95" t="s">
        <v>2038</v>
      </c>
      <c r="F2585" s="95" t="s">
        <v>2110</v>
      </c>
      <c r="G2585" s="95" t="s">
        <v>31</v>
      </c>
      <c r="H2585" s="95" t="s">
        <v>31</v>
      </c>
      <c r="I2585" s="95" t="s">
        <v>31</v>
      </c>
      <c r="J2585" s="95" t="s">
        <v>1884</v>
      </c>
      <c r="K2585" s="95" t="s">
        <v>1885</v>
      </c>
      <c r="L2585" s="96">
        <v>-17.760000000000002</v>
      </c>
      <c r="M2585" s="95" t="s">
        <v>1886</v>
      </c>
      <c r="N2585" s="95" t="s">
        <v>31</v>
      </c>
      <c r="O2585" s="95" t="s">
        <v>31</v>
      </c>
      <c r="P2585" s="95" t="s">
        <v>2505</v>
      </c>
      <c r="Q2585" s="95" t="s">
        <v>31</v>
      </c>
      <c r="R2585" s="95" t="s">
        <v>3869</v>
      </c>
      <c r="S2585" s="93">
        <v>38442</v>
      </c>
      <c r="T2585" s="93">
        <v>38442</v>
      </c>
      <c r="U2585" s="95" t="s">
        <v>3130</v>
      </c>
      <c r="V2585" s="95" t="s">
        <v>31</v>
      </c>
    </row>
    <row r="2586" spans="1:22" ht="15.75" x14ac:dyDescent="0.3">
      <c r="A2586" s="95" t="s">
        <v>370</v>
      </c>
      <c r="B2586" s="95" t="s">
        <v>2032</v>
      </c>
      <c r="C2586" s="95" t="s">
        <v>1904</v>
      </c>
      <c r="D2586" s="95" t="s">
        <v>1905</v>
      </c>
      <c r="E2586" s="95" t="s">
        <v>2038</v>
      </c>
      <c r="F2586" s="95" t="s">
        <v>2110</v>
      </c>
      <c r="G2586" s="95" t="s">
        <v>31</v>
      </c>
      <c r="H2586" s="95" t="s">
        <v>31</v>
      </c>
      <c r="I2586" s="95" t="s">
        <v>31</v>
      </c>
      <c r="J2586" s="95" t="s">
        <v>1884</v>
      </c>
      <c r="K2586" s="95" t="s">
        <v>1885</v>
      </c>
      <c r="L2586" s="96">
        <v>-0.38</v>
      </c>
      <c r="M2586" s="95" t="s">
        <v>1886</v>
      </c>
      <c r="N2586" s="95" t="s">
        <v>31</v>
      </c>
      <c r="O2586" s="95" t="s">
        <v>31</v>
      </c>
      <c r="P2586" s="95" t="s">
        <v>2505</v>
      </c>
      <c r="Q2586" s="95" t="s">
        <v>31</v>
      </c>
      <c r="R2586" s="95" t="s">
        <v>3869</v>
      </c>
      <c r="S2586" s="93">
        <v>38533</v>
      </c>
      <c r="T2586" s="93">
        <v>38533</v>
      </c>
      <c r="U2586" s="95" t="s">
        <v>3130</v>
      </c>
      <c r="V2586" s="95" t="s">
        <v>31</v>
      </c>
    </row>
    <row r="2587" spans="1:22" ht="15.75" x14ac:dyDescent="0.3">
      <c r="A2587" s="95" t="s">
        <v>370</v>
      </c>
      <c r="B2587" s="95" t="s">
        <v>2032</v>
      </c>
      <c r="C2587" s="95" t="s">
        <v>1904</v>
      </c>
      <c r="D2587" s="95" t="s">
        <v>1905</v>
      </c>
      <c r="E2587" s="95" t="s">
        <v>2038</v>
      </c>
      <c r="F2587" s="95" t="s">
        <v>2402</v>
      </c>
      <c r="G2587" s="95" t="s">
        <v>31</v>
      </c>
      <c r="H2587" s="95" t="s">
        <v>31</v>
      </c>
      <c r="I2587" s="95" t="s">
        <v>31</v>
      </c>
      <c r="J2587" s="95" t="s">
        <v>1884</v>
      </c>
      <c r="K2587" s="95" t="s">
        <v>1885</v>
      </c>
      <c r="L2587" s="96">
        <v>70670</v>
      </c>
      <c r="M2587" s="95" t="s">
        <v>1886</v>
      </c>
      <c r="N2587" s="95" t="s">
        <v>31</v>
      </c>
      <c r="O2587" s="95" t="s">
        <v>31</v>
      </c>
      <c r="P2587" s="95" t="s">
        <v>3870</v>
      </c>
      <c r="Q2587" s="95" t="s">
        <v>3871</v>
      </c>
      <c r="R2587" s="95" t="s">
        <v>3872</v>
      </c>
      <c r="S2587" s="93">
        <v>19814</v>
      </c>
      <c r="T2587" s="93">
        <v>19814</v>
      </c>
      <c r="U2587" s="95" t="s">
        <v>31</v>
      </c>
      <c r="V2587" s="95" t="s">
        <v>2529</v>
      </c>
    </row>
    <row r="2588" spans="1:22" ht="15.75" x14ac:dyDescent="0.3">
      <c r="A2588" s="95" t="s">
        <v>370</v>
      </c>
      <c r="B2588" s="95" t="s">
        <v>2032</v>
      </c>
      <c r="C2588" s="95" t="s">
        <v>1904</v>
      </c>
      <c r="D2588" s="95" t="s">
        <v>1905</v>
      </c>
      <c r="E2588" s="95" t="s">
        <v>2038</v>
      </c>
      <c r="F2588" s="95" t="s">
        <v>2402</v>
      </c>
      <c r="G2588" s="95" t="s">
        <v>31</v>
      </c>
      <c r="H2588" s="95" t="s">
        <v>31</v>
      </c>
      <c r="I2588" s="95" t="s">
        <v>31</v>
      </c>
      <c r="J2588" s="95" t="s">
        <v>1884</v>
      </c>
      <c r="K2588" s="95" t="s">
        <v>1885</v>
      </c>
      <c r="L2588" s="96">
        <v>26379</v>
      </c>
      <c r="M2588" s="95" t="s">
        <v>1886</v>
      </c>
      <c r="N2588" s="95" t="s">
        <v>31</v>
      </c>
      <c r="O2588" s="95" t="s">
        <v>31</v>
      </c>
      <c r="P2588" s="95" t="s">
        <v>3870</v>
      </c>
      <c r="Q2588" s="95" t="s">
        <v>3871</v>
      </c>
      <c r="R2588" s="95" t="s">
        <v>3873</v>
      </c>
      <c r="S2588" s="93">
        <v>20179</v>
      </c>
      <c r="T2588" s="93">
        <v>20179</v>
      </c>
      <c r="U2588" s="95" t="s">
        <v>31</v>
      </c>
      <c r="V2588" s="95" t="s">
        <v>2550</v>
      </c>
    </row>
    <row r="2589" spans="1:22" ht="15.75" x14ac:dyDescent="0.3">
      <c r="A2589" s="95" t="s">
        <v>370</v>
      </c>
      <c r="B2589" s="95" t="s">
        <v>2032</v>
      </c>
      <c r="C2589" s="95" t="s">
        <v>1904</v>
      </c>
      <c r="D2589" s="95" t="s">
        <v>1905</v>
      </c>
      <c r="E2589" s="95" t="s">
        <v>2038</v>
      </c>
      <c r="F2589" s="95" t="s">
        <v>2402</v>
      </c>
      <c r="G2589" s="95" t="s">
        <v>31</v>
      </c>
      <c r="H2589" s="95" t="s">
        <v>31</v>
      </c>
      <c r="I2589" s="95" t="s">
        <v>31</v>
      </c>
      <c r="J2589" s="95" t="s">
        <v>1884</v>
      </c>
      <c r="K2589" s="95" t="s">
        <v>1885</v>
      </c>
      <c r="L2589" s="96">
        <v>91650</v>
      </c>
      <c r="M2589" s="95" t="s">
        <v>1886</v>
      </c>
      <c r="N2589" s="95" t="s">
        <v>31</v>
      </c>
      <c r="O2589" s="95" t="s">
        <v>31</v>
      </c>
      <c r="P2589" s="95" t="s">
        <v>3870</v>
      </c>
      <c r="Q2589" s="95" t="s">
        <v>3871</v>
      </c>
      <c r="R2589" s="95" t="s">
        <v>3874</v>
      </c>
      <c r="S2589" s="93">
        <v>20545</v>
      </c>
      <c r="T2589" s="93">
        <v>20545</v>
      </c>
      <c r="U2589" s="95" t="s">
        <v>31</v>
      </c>
      <c r="V2589" s="95" t="s">
        <v>2552</v>
      </c>
    </row>
    <row r="2590" spans="1:22" ht="15.75" x14ac:dyDescent="0.3">
      <c r="A2590" s="95" t="s">
        <v>370</v>
      </c>
      <c r="B2590" s="95" t="s">
        <v>2032</v>
      </c>
      <c r="C2590" s="95" t="s">
        <v>1904</v>
      </c>
      <c r="D2590" s="95" t="s">
        <v>1905</v>
      </c>
      <c r="E2590" s="95" t="s">
        <v>2038</v>
      </c>
      <c r="F2590" s="95" t="s">
        <v>2402</v>
      </c>
      <c r="G2590" s="95" t="s">
        <v>31</v>
      </c>
      <c r="H2590" s="95" t="s">
        <v>31</v>
      </c>
      <c r="I2590" s="95" t="s">
        <v>31</v>
      </c>
      <c r="J2590" s="95" t="s">
        <v>1884</v>
      </c>
      <c r="K2590" s="95" t="s">
        <v>1885</v>
      </c>
      <c r="L2590" s="96">
        <v>1339</v>
      </c>
      <c r="M2590" s="95" t="s">
        <v>1886</v>
      </c>
      <c r="N2590" s="95" t="s">
        <v>31</v>
      </c>
      <c r="O2590" s="95" t="s">
        <v>31</v>
      </c>
      <c r="P2590" s="95" t="s">
        <v>3870</v>
      </c>
      <c r="Q2590" s="95" t="s">
        <v>3871</v>
      </c>
      <c r="R2590" s="95" t="s">
        <v>3875</v>
      </c>
      <c r="S2590" s="93">
        <v>21275</v>
      </c>
      <c r="T2590" s="93">
        <v>21275</v>
      </c>
      <c r="U2590" s="95" t="s">
        <v>31</v>
      </c>
      <c r="V2590" s="95" t="s">
        <v>2690</v>
      </c>
    </row>
    <row r="2591" spans="1:22" ht="15.75" x14ac:dyDescent="0.3">
      <c r="A2591" s="95" t="s">
        <v>370</v>
      </c>
      <c r="B2591" s="95" t="s">
        <v>2032</v>
      </c>
      <c r="C2591" s="95" t="s">
        <v>1904</v>
      </c>
      <c r="D2591" s="95" t="s">
        <v>1905</v>
      </c>
      <c r="E2591" s="95" t="s">
        <v>2038</v>
      </c>
      <c r="F2591" s="95" t="s">
        <v>2402</v>
      </c>
      <c r="G2591" s="95" t="s">
        <v>31</v>
      </c>
      <c r="H2591" s="95" t="s">
        <v>31</v>
      </c>
      <c r="I2591" s="95" t="s">
        <v>31</v>
      </c>
      <c r="J2591" s="95" t="s">
        <v>1884</v>
      </c>
      <c r="K2591" s="95" t="s">
        <v>1885</v>
      </c>
      <c r="L2591" s="96">
        <v>54794</v>
      </c>
      <c r="M2591" s="95" t="s">
        <v>1886</v>
      </c>
      <c r="N2591" s="95" t="s">
        <v>31</v>
      </c>
      <c r="O2591" s="95" t="s">
        <v>31</v>
      </c>
      <c r="P2591" s="95" t="s">
        <v>3870</v>
      </c>
      <c r="Q2591" s="95" t="s">
        <v>3871</v>
      </c>
      <c r="R2591" s="95" t="s">
        <v>3876</v>
      </c>
      <c r="S2591" s="93">
        <v>28580</v>
      </c>
      <c r="T2591" s="93">
        <v>28580</v>
      </c>
      <c r="U2591" s="95" t="s">
        <v>31</v>
      </c>
      <c r="V2591" s="95" t="s">
        <v>2708</v>
      </c>
    </row>
    <row r="2592" spans="1:22" ht="15.75" x14ac:dyDescent="0.3">
      <c r="A2592" s="95" t="s">
        <v>370</v>
      </c>
      <c r="B2592" s="95" t="s">
        <v>2032</v>
      </c>
      <c r="C2592" s="95" t="s">
        <v>1904</v>
      </c>
      <c r="D2592" s="95" t="s">
        <v>1905</v>
      </c>
      <c r="E2592" s="95" t="s">
        <v>2038</v>
      </c>
      <c r="F2592" s="95" t="s">
        <v>2402</v>
      </c>
      <c r="G2592" s="95" t="s">
        <v>31</v>
      </c>
      <c r="H2592" s="95" t="s">
        <v>31</v>
      </c>
      <c r="I2592" s="95" t="s">
        <v>31</v>
      </c>
      <c r="J2592" s="95" t="s">
        <v>1884</v>
      </c>
      <c r="K2592" s="95" t="s">
        <v>1885</v>
      </c>
      <c r="L2592" s="96">
        <v>19857</v>
      </c>
      <c r="M2592" s="95" t="s">
        <v>1886</v>
      </c>
      <c r="N2592" s="95" t="s">
        <v>31</v>
      </c>
      <c r="O2592" s="95" t="s">
        <v>31</v>
      </c>
      <c r="P2592" s="95" t="s">
        <v>3870</v>
      </c>
      <c r="Q2592" s="95" t="s">
        <v>3871</v>
      </c>
      <c r="R2592" s="95" t="s">
        <v>3877</v>
      </c>
      <c r="S2592" s="93">
        <v>29676</v>
      </c>
      <c r="T2592" s="93">
        <v>29676</v>
      </c>
      <c r="U2592" s="95" t="s">
        <v>31</v>
      </c>
      <c r="V2592" s="95" t="s">
        <v>2710</v>
      </c>
    </row>
    <row r="2593" spans="1:22" ht="15.75" x14ac:dyDescent="0.3">
      <c r="A2593" s="95" t="s">
        <v>370</v>
      </c>
      <c r="B2593" s="95" t="s">
        <v>2032</v>
      </c>
      <c r="C2593" s="95" t="s">
        <v>1904</v>
      </c>
      <c r="D2593" s="95" t="s">
        <v>1905</v>
      </c>
      <c r="E2593" s="95" t="s">
        <v>2038</v>
      </c>
      <c r="F2593" s="95" t="s">
        <v>2402</v>
      </c>
      <c r="G2593" s="95" t="s">
        <v>31</v>
      </c>
      <c r="H2593" s="95" t="s">
        <v>31</v>
      </c>
      <c r="I2593" s="95" t="s">
        <v>31</v>
      </c>
      <c r="J2593" s="95" t="s">
        <v>1884</v>
      </c>
      <c r="K2593" s="95" t="s">
        <v>1885</v>
      </c>
      <c r="L2593" s="96">
        <v>51551</v>
      </c>
      <c r="M2593" s="95" t="s">
        <v>1886</v>
      </c>
      <c r="N2593" s="95" t="s">
        <v>31</v>
      </c>
      <c r="O2593" s="95" t="s">
        <v>31</v>
      </c>
      <c r="P2593" s="95" t="s">
        <v>3870</v>
      </c>
      <c r="Q2593" s="95" t="s">
        <v>3871</v>
      </c>
      <c r="R2593" s="95" t="s">
        <v>3878</v>
      </c>
      <c r="S2593" s="93">
        <v>34789</v>
      </c>
      <c r="T2593" s="93">
        <v>34789</v>
      </c>
      <c r="U2593" s="95" t="s">
        <v>31</v>
      </c>
      <c r="V2593" s="95" t="s">
        <v>3085</v>
      </c>
    </row>
    <row r="2594" spans="1:22" ht="15.75" x14ac:dyDescent="0.3">
      <c r="A2594" s="95" t="s">
        <v>370</v>
      </c>
      <c r="B2594" s="95" t="s">
        <v>2032</v>
      </c>
      <c r="C2594" s="95" t="s">
        <v>1904</v>
      </c>
      <c r="D2594" s="95" t="s">
        <v>1905</v>
      </c>
      <c r="E2594" s="95" t="s">
        <v>2038</v>
      </c>
      <c r="F2594" s="95" t="s">
        <v>2402</v>
      </c>
      <c r="G2594" s="95" t="s">
        <v>31</v>
      </c>
      <c r="H2594" s="95" t="s">
        <v>31</v>
      </c>
      <c r="I2594" s="95" t="s">
        <v>31</v>
      </c>
      <c r="J2594" s="95" t="s">
        <v>1884</v>
      </c>
      <c r="K2594" s="95" t="s">
        <v>1885</v>
      </c>
      <c r="L2594" s="96">
        <v>1062724.73</v>
      </c>
      <c r="M2594" s="95" t="s">
        <v>1886</v>
      </c>
      <c r="N2594" s="95" t="s">
        <v>31</v>
      </c>
      <c r="O2594" s="95" t="s">
        <v>31</v>
      </c>
      <c r="P2594" s="95" t="s">
        <v>2403</v>
      </c>
      <c r="Q2594" s="95" t="s">
        <v>31</v>
      </c>
      <c r="R2594" s="95" t="s">
        <v>3879</v>
      </c>
      <c r="S2594" s="93">
        <v>41152</v>
      </c>
      <c r="T2594" s="93">
        <v>41152</v>
      </c>
      <c r="U2594" s="95" t="s">
        <v>3146</v>
      </c>
      <c r="V2594" s="95" t="s">
        <v>31</v>
      </c>
    </row>
    <row r="2595" spans="1:22" ht="15.75" x14ac:dyDescent="0.3">
      <c r="A2595" s="95" t="s">
        <v>370</v>
      </c>
      <c r="B2595" s="95" t="s">
        <v>2032</v>
      </c>
      <c r="C2595" s="95" t="s">
        <v>1904</v>
      </c>
      <c r="D2595" s="95" t="s">
        <v>1905</v>
      </c>
      <c r="E2595" s="95" t="s">
        <v>2038</v>
      </c>
      <c r="F2595" s="95" t="s">
        <v>2402</v>
      </c>
      <c r="G2595" s="95" t="s">
        <v>31</v>
      </c>
      <c r="H2595" s="95" t="s">
        <v>31</v>
      </c>
      <c r="I2595" s="95" t="s">
        <v>31</v>
      </c>
      <c r="J2595" s="95" t="s">
        <v>1884</v>
      </c>
      <c r="K2595" s="95" t="s">
        <v>1885</v>
      </c>
      <c r="L2595" s="96">
        <v>0.01</v>
      </c>
      <c r="M2595" s="95" t="s">
        <v>1886</v>
      </c>
      <c r="N2595" s="95" t="s">
        <v>31</v>
      </c>
      <c r="O2595" s="95" t="s">
        <v>31</v>
      </c>
      <c r="P2595" s="95" t="s">
        <v>2403</v>
      </c>
      <c r="Q2595" s="95" t="s">
        <v>31</v>
      </c>
      <c r="R2595" s="95" t="s">
        <v>3879</v>
      </c>
      <c r="S2595" s="93">
        <v>41182</v>
      </c>
      <c r="T2595" s="93">
        <v>41182</v>
      </c>
      <c r="U2595" s="95" t="s">
        <v>3146</v>
      </c>
      <c r="V2595" s="95" t="s">
        <v>31</v>
      </c>
    </row>
    <row r="2596" spans="1:22" ht="15.75" x14ac:dyDescent="0.3">
      <c r="A2596" s="95" t="s">
        <v>370</v>
      </c>
      <c r="B2596" s="95" t="s">
        <v>2032</v>
      </c>
      <c r="C2596" s="95" t="s">
        <v>1904</v>
      </c>
      <c r="D2596" s="95" t="s">
        <v>1905</v>
      </c>
      <c r="E2596" s="95" t="s">
        <v>2038</v>
      </c>
      <c r="F2596" s="95" t="s">
        <v>2402</v>
      </c>
      <c r="G2596" s="95" t="s">
        <v>31</v>
      </c>
      <c r="H2596" s="95" t="s">
        <v>31</v>
      </c>
      <c r="I2596" s="95" t="s">
        <v>31</v>
      </c>
      <c r="J2596" s="95" t="s">
        <v>1884</v>
      </c>
      <c r="K2596" s="95" t="s">
        <v>1885</v>
      </c>
      <c r="L2596" s="96">
        <v>-1620.22</v>
      </c>
      <c r="M2596" s="95" t="s">
        <v>1886</v>
      </c>
      <c r="N2596" s="95" t="s">
        <v>31</v>
      </c>
      <c r="O2596" s="95" t="s">
        <v>31</v>
      </c>
      <c r="P2596" s="95" t="s">
        <v>2403</v>
      </c>
      <c r="Q2596" s="95" t="s">
        <v>31</v>
      </c>
      <c r="R2596" s="95" t="s">
        <v>3879</v>
      </c>
      <c r="S2596" s="93">
        <v>41305</v>
      </c>
      <c r="T2596" s="93">
        <v>41305</v>
      </c>
      <c r="U2596" s="95" t="s">
        <v>3146</v>
      </c>
      <c r="V2596" s="95" t="s">
        <v>31</v>
      </c>
    </row>
    <row r="2597" spans="1:22" ht="15.75" x14ac:dyDescent="0.3">
      <c r="A2597" s="95" t="s">
        <v>370</v>
      </c>
      <c r="B2597" s="95" t="s">
        <v>2032</v>
      </c>
      <c r="C2597" s="95" t="s">
        <v>1904</v>
      </c>
      <c r="D2597" s="95" t="s">
        <v>1905</v>
      </c>
      <c r="E2597" s="95" t="s">
        <v>2038</v>
      </c>
      <c r="F2597" s="95" t="s">
        <v>2402</v>
      </c>
      <c r="G2597" s="95" t="s">
        <v>31</v>
      </c>
      <c r="H2597" s="95" t="s">
        <v>31</v>
      </c>
      <c r="I2597" s="95" t="s">
        <v>31</v>
      </c>
      <c r="J2597" s="95" t="s">
        <v>1884</v>
      </c>
      <c r="K2597" s="95" t="s">
        <v>1885</v>
      </c>
      <c r="L2597" s="96">
        <v>-36.26</v>
      </c>
      <c r="M2597" s="95" t="s">
        <v>1886</v>
      </c>
      <c r="N2597" s="95" t="s">
        <v>31</v>
      </c>
      <c r="O2597" s="95" t="s">
        <v>31</v>
      </c>
      <c r="P2597" s="95" t="s">
        <v>2403</v>
      </c>
      <c r="Q2597" s="95" t="s">
        <v>31</v>
      </c>
      <c r="R2597" s="95" t="s">
        <v>3879</v>
      </c>
      <c r="S2597" s="93">
        <v>41333</v>
      </c>
      <c r="T2597" s="93">
        <v>41333</v>
      </c>
      <c r="U2597" s="95" t="s">
        <v>3146</v>
      </c>
      <c r="V2597" s="95" t="s">
        <v>31</v>
      </c>
    </row>
    <row r="2598" spans="1:22" ht="15.75" x14ac:dyDescent="0.3">
      <c r="A2598" s="95" t="s">
        <v>370</v>
      </c>
      <c r="B2598" s="95" t="s">
        <v>2032</v>
      </c>
      <c r="C2598" s="95" t="s">
        <v>1904</v>
      </c>
      <c r="D2598" s="95" t="s">
        <v>1905</v>
      </c>
      <c r="E2598" s="95" t="s">
        <v>2038</v>
      </c>
      <c r="F2598" s="95" t="s">
        <v>2039</v>
      </c>
      <c r="G2598" s="95" t="s">
        <v>31</v>
      </c>
      <c r="H2598" s="95" t="s">
        <v>31</v>
      </c>
      <c r="I2598" s="95" t="s">
        <v>31</v>
      </c>
      <c r="J2598" s="95" t="s">
        <v>1884</v>
      </c>
      <c r="K2598" s="95" t="s">
        <v>1885</v>
      </c>
      <c r="L2598" s="96">
        <v>1168</v>
      </c>
      <c r="M2598" s="95" t="s">
        <v>1886</v>
      </c>
      <c r="N2598" s="95" t="s">
        <v>31</v>
      </c>
      <c r="O2598" s="95" t="s">
        <v>31</v>
      </c>
      <c r="P2598" s="95" t="s">
        <v>3880</v>
      </c>
      <c r="Q2598" s="95" t="s">
        <v>3073</v>
      </c>
      <c r="R2598" s="95" t="s">
        <v>3881</v>
      </c>
      <c r="S2598" s="93">
        <v>28580</v>
      </c>
      <c r="T2598" s="93">
        <v>28580</v>
      </c>
      <c r="U2598" s="95" t="s">
        <v>31</v>
      </c>
      <c r="V2598" s="95" t="s">
        <v>2708</v>
      </c>
    </row>
    <row r="2599" spans="1:22" ht="15.75" x14ac:dyDescent="0.3">
      <c r="A2599" s="95" t="s">
        <v>370</v>
      </c>
      <c r="B2599" s="95" t="s">
        <v>2032</v>
      </c>
      <c r="C2599" s="95" t="s">
        <v>1904</v>
      </c>
      <c r="D2599" s="95" t="s">
        <v>1905</v>
      </c>
      <c r="E2599" s="95" t="s">
        <v>2038</v>
      </c>
      <c r="F2599" s="95" t="s">
        <v>2039</v>
      </c>
      <c r="G2599" s="95" t="s">
        <v>31</v>
      </c>
      <c r="H2599" s="95" t="s">
        <v>31</v>
      </c>
      <c r="I2599" s="95" t="s">
        <v>31</v>
      </c>
      <c r="J2599" s="95" t="s">
        <v>1884</v>
      </c>
      <c r="K2599" s="95" t="s">
        <v>1885</v>
      </c>
      <c r="L2599" s="96">
        <v>13448.61</v>
      </c>
      <c r="M2599" s="95" t="s">
        <v>1886</v>
      </c>
      <c r="N2599" s="95" t="s">
        <v>3882</v>
      </c>
      <c r="O2599" s="95" t="s">
        <v>31</v>
      </c>
      <c r="P2599" s="95" t="s">
        <v>2041</v>
      </c>
      <c r="Q2599" s="95" t="s">
        <v>31</v>
      </c>
      <c r="R2599" s="95" t="s">
        <v>3883</v>
      </c>
      <c r="S2599" s="93">
        <v>40877</v>
      </c>
      <c r="T2599" s="93">
        <v>40877</v>
      </c>
      <c r="U2599" s="95" t="s">
        <v>3884</v>
      </c>
      <c r="V2599" s="95" t="s">
        <v>31</v>
      </c>
    </row>
    <row r="2600" spans="1:22" ht="15.75" x14ac:dyDescent="0.3">
      <c r="A2600" s="95" t="s">
        <v>370</v>
      </c>
      <c r="B2600" s="95" t="s">
        <v>2032</v>
      </c>
      <c r="C2600" s="95" t="s">
        <v>1904</v>
      </c>
      <c r="D2600" s="95" t="s">
        <v>1905</v>
      </c>
      <c r="E2600" s="95" t="s">
        <v>2038</v>
      </c>
      <c r="F2600" s="95" t="s">
        <v>2039</v>
      </c>
      <c r="G2600" s="95" t="s">
        <v>31</v>
      </c>
      <c r="H2600" s="95" t="s">
        <v>31</v>
      </c>
      <c r="I2600" s="95" t="s">
        <v>31</v>
      </c>
      <c r="J2600" s="95" t="s">
        <v>1884</v>
      </c>
      <c r="K2600" s="95" t="s">
        <v>1885</v>
      </c>
      <c r="L2600" s="96">
        <v>399302</v>
      </c>
      <c r="M2600" s="95" t="s">
        <v>1886</v>
      </c>
      <c r="N2600" s="95" t="s">
        <v>3882</v>
      </c>
      <c r="O2600" s="95" t="s">
        <v>3882</v>
      </c>
      <c r="P2600" s="95" t="s">
        <v>3885</v>
      </c>
      <c r="Q2600" s="95" t="s">
        <v>3073</v>
      </c>
      <c r="R2600" s="95" t="s">
        <v>3886</v>
      </c>
      <c r="S2600" s="93">
        <v>20545</v>
      </c>
      <c r="T2600" s="93">
        <v>20545</v>
      </c>
      <c r="U2600" s="95" t="s">
        <v>31</v>
      </c>
      <c r="V2600" s="95" t="s">
        <v>2552</v>
      </c>
    </row>
    <row r="2601" spans="1:22" ht="15.75" x14ac:dyDescent="0.3">
      <c r="A2601" s="95" t="s">
        <v>370</v>
      </c>
      <c r="B2601" s="95" t="s">
        <v>2032</v>
      </c>
      <c r="C2601" s="95" t="s">
        <v>1904</v>
      </c>
      <c r="D2601" s="95" t="s">
        <v>1905</v>
      </c>
      <c r="E2601" s="95" t="s">
        <v>2038</v>
      </c>
      <c r="F2601" s="95" t="s">
        <v>2039</v>
      </c>
      <c r="G2601" s="95" t="s">
        <v>31</v>
      </c>
      <c r="H2601" s="95" t="s">
        <v>31</v>
      </c>
      <c r="I2601" s="95" t="s">
        <v>31</v>
      </c>
      <c r="J2601" s="95" t="s">
        <v>1884</v>
      </c>
      <c r="K2601" s="95" t="s">
        <v>1885</v>
      </c>
      <c r="L2601" s="96">
        <v>13448.18</v>
      </c>
      <c r="M2601" s="95" t="s">
        <v>1886</v>
      </c>
      <c r="N2601" s="95" t="s">
        <v>3887</v>
      </c>
      <c r="O2601" s="95" t="s">
        <v>31</v>
      </c>
      <c r="P2601" s="95" t="s">
        <v>2041</v>
      </c>
      <c r="Q2601" s="95" t="s">
        <v>31</v>
      </c>
      <c r="R2601" s="95" t="s">
        <v>3888</v>
      </c>
      <c r="S2601" s="93">
        <v>40877</v>
      </c>
      <c r="T2601" s="93">
        <v>40877</v>
      </c>
      <c r="U2601" s="95" t="s">
        <v>3884</v>
      </c>
      <c r="V2601" s="95" t="s">
        <v>31</v>
      </c>
    </row>
    <row r="2602" spans="1:22" ht="15.75" x14ac:dyDescent="0.3">
      <c r="A2602" s="95" t="s">
        <v>370</v>
      </c>
      <c r="B2602" s="95" t="s">
        <v>2032</v>
      </c>
      <c r="C2602" s="95" t="s">
        <v>1904</v>
      </c>
      <c r="D2602" s="95" t="s">
        <v>1905</v>
      </c>
      <c r="E2602" s="95" t="s">
        <v>2038</v>
      </c>
      <c r="F2602" s="95" t="s">
        <v>2039</v>
      </c>
      <c r="G2602" s="95" t="s">
        <v>31</v>
      </c>
      <c r="H2602" s="95" t="s">
        <v>31</v>
      </c>
      <c r="I2602" s="95" t="s">
        <v>31</v>
      </c>
      <c r="J2602" s="95" t="s">
        <v>1884</v>
      </c>
      <c r="K2602" s="95" t="s">
        <v>1885</v>
      </c>
      <c r="L2602" s="96">
        <v>399302</v>
      </c>
      <c r="M2602" s="95" t="s">
        <v>1886</v>
      </c>
      <c r="N2602" s="95" t="s">
        <v>3887</v>
      </c>
      <c r="O2602" s="95" t="s">
        <v>3887</v>
      </c>
      <c r="P2602" s="95" t="s">
        <v>3885</v>
      </c>
      <c r="Q2602" s="95" t="s">
        <v>3073</v>
      </c>
      <c r="R2602" s="95" t="s">
        <v>3889</v>
      </c>
      <c r="S2602" s="93">
        <v>20545</v>
      </c>
      <c r="T2602" s="93">
        <v>20545</v>
      </c>
      <c r="U2602" s="95" t="s">
        <v>31</v>
      </c>
      <c r="V2602" s="95" t="s">
        <v>2552</v>
      </c>
    </row>
    <row r="2603" spans="1:22" ht="15.75" x14ac:dyDescent="0.3">
      <c r="A2603" s="95" t="s">
        <v>370</v>
      </c>
      <c r="B2603" s="95" t="s">
        <v>2032</v>
      </c>
      <c r="C2603" s="95" t="s">
        <v>1904</v>
      </c>
      <c r="D2603" s="95" t="s">
        <v>1905</v>
      </c>
      <c r="E2603" s="95" t="s">
        <v>2038</v>
      </c>
      <c r="F2603" s="95" t="s">
        <v>2039</v>
      </c>
      <c r="G2603" s="95" t="s">
        <v>31</v>
      </c>
      <c r="H2603" s="95" t="s">
        <v>31</v>
      </c>
      <c r="I2603" s="95" t="s">
        <v>31</v>
      </c>
      <c r="J2603" s="95" t="s">
        <v>1884</v>
      </c>
      <c r="K2603" s="95" t="s">
        <v>1885</v>
      </c>
      <c r="L2603" s="96">
        <v>13448.18</v>
      </c>
      <c r="M2603" s="95" t="s">
        <v>1886</v>
      </c>
      <c r="N2603" s="95" t="s">
        <v>3890</v>
      </c>
      <c r="O2603" s="95" t="s">
        <v>31</v>
      </c>
      <c r="P2603" s="95" t="s">
        <v>2041</v>
      </c>
      <c r="Q2603" s="95" t="s">
        <v>31</v>
      </c>
      <c r="R2603" s="95" t="s">
        <v>3891</v>
      </c>
      <c r="S2603" s="93">
        <v>40877</v>
      </c>
      <c r="T2603" s="93">
        <v>40877</v>
      </c>
      <c r="U2603" s="95" t="s">
        <v>3884</v>
      </c>
      <c r="V2603" s="95" t="s">
        <v>31</v>
      </c>
    </row>
    <row r="2604" spans="1:22" ht="15.75" x14ac:dyDescent="0.3">
      <c r="A2604" s="95" t="s">
        <v>370</v>
      </c>
      <c r="B2604" s="95" t="s">
        <v>2032</v>
      </c>
      <c r="C2604" s="95" t="s">
        <v>1904</v>
      </c>
      <c r="D2604" s="95" t="s">
        <v>1905</v>
      </c>
      <c r="E2604" s="95" t="s">
        <v>2038</v>
      </c>
      <c r="F2604" s="95" t="s">
        <v>2039</v>
      </c>
      <c r="G2604" s="95" t="s">
        <v>31</v>
      </c>
      <c r="H2604" s="95" t="s">
        <v>31</v>
      </c>
      <c r="I2604" s="95" t="s">
        <v>31</v>
      </c>
      <c r="J2604" s="95" t="s">
        <v>1884</v>
      </c>
      <c r="K2604" s="95" t="s">
        <v>1885</v>
      </c>
      <c r="L2604" s="96">
        <v>399302</v>
      </c>
      <c r="M2604" s="95" t="s">
        <v>1886</v>
      </c>
      <c r="N2604" s="95" t="s">
        <v>3890</v>
      </c>
      <c r="O2604" s="95" t="s">
        <v>3890</v>
      </c>
      <c r="P2604" s="95" t="s">
        <v>3885</v>
      </c>
      <c r="Q2604" s="95" t="s">
        <v>3073</v>
      </c>
      <c r="R2604" s="95" t="s">
        <v>3892</v>
      </c>
      <c r="S2604" s="93">
        <v>20545</v>
      </c>
      <c r="T2604" s="93">
        <v>20545</v>
      </c>
      <c r="U2604" s="95" t="s">
        <v>31</v>
      </c>
      <c r="V2604" s="95" t="s">
        <v>2552</v>
      </c>
    </row>
    <row r="2605" spans="1:22" ht="15.75" x14ac:dyDescent="0.3">
      <c r="A2605" s="95" t="s">
        <v>370</v>
      </c>
      <c r="B2605" s="95" t="s">
        <v>2032</v>
      </c>
      <c r="C2605" s="95" t="s">
        <v>1904</v>
      </c>
      <c r="D2605" s="95" t="s">
        <v>1905</v>
      </c>
      <c r="E2605" s="95" t="s">
        <v>2038</v>
      </c>
      <c r="F2605" s="95" t="s">
        <v>2039</v>
      </c>
      <c r="G2605" s="95" t="s">
        <v>31</v>
      </c>
      <c r="H2605" s="95" t="s">
        <v>31</v>
      </c>
      <c r="I2605" s="95" t="s">
        <v>31</v>
      </c>
      <c r="J2605" s="95" t="s">
        <v>1884</v>
      </c>
      <c r="K2605" s="95" t="s">
        <v>1885</v>
      </c>
      <c r="L2605" s="96">
        <v>306</v>
      </c>
      <c r="M2605" s="95" t="s">
        <v>1886</v>
      </c>
      <c r="N2605" s="95" t="s">
        <v>3893</v>
      </c>
      <c r="O2605" s="95" t="s">
        <v>3893</v>
      </c>
      <c r="P2605" s="95" t="s">
        <v>3072</v>
      </c>
      <c r="Q2605" s="95" t="s">
        <v>3073</v>
      </c>
      <c r="R2605" s="95" t="s">
        <v>3894</v>
      </c>
      <c r="S2605" s="93">
        <v>20545</v>
      </c>
      <c r="T2605" s="93">
        <v>20545</v>
      </c>
      <c r="U2605" s="95" t="s">
        <v>31</v>
      </c>
      <c r="V2605" s="95" t="s">
        <v>3895</v>
      </c>
    </row>
    <row r="2606" spans="1:22" ht="15.75" x14ac:dyDescent="0.3">
      <c r="A2606" s="95" t="s">
        <v>370</v>
      </c>
      <c r="B2606" s="95" t="s">
        <v>2032</v>
      </c>
      <c r="C2606" s="95" t="s">
        <v>1904</v>
      </c>
      <c r="D2606" s="95" t="s">
        <v>1905</v>
      </c>
      <c r="E2606" s="95" t="s">
        <v>2038</v>
      </c>
      <c r="F2606" s="95" t="s">
        <v>2039</v>
      </c>
      <c r="G2606" s="95" t="s">
        <v>31</v>
      </c>
      <c r="H2606" s="95" t="s">
        <v>31</v>
      </c>
      <c r="I2606" s="95" t="s">
        <v>31</v>
      </c>
      <c r="J2606" s="95" t="s">
        <v>1884</v>
      </c>
      <c r="K2606" s="95" t="s">
        <v>1885</v>
      </c>
      <c r="L2606" s="96">
        <v>529650</v>
      </c>
      <c r="M2606" s="95" t="s">
        <v>1886</v>
      </c>
      <c r="N2606" s="95" t="s">
        <v>3893</v>
      </c>
      <c r="O2606" s="95" t="s">
        <v>3893</v>
      </c>
      <c r="P2606" s="95" t="s">
        <v>3072</v>
      </c>
      <c r="Q2606" s="95" t="s">
        <v>3073</v>
      </c>
      <c r="R2606" s="95" t="s">
        <v>3896</v>
      </c>
      <c r="S2606" s="93">
        <v>20545</v>
      </c>
      <c r="T2606" s="93">
        <v>20545</v>
      </c>
      <c r="U2606" s="95" t="s">
        <v>31</v>
      </c>
      <c r="V2606" s="95" t="s">
        <v>2550</v>
      </c>
    </row>
    <row r="2607" spans="1:22" ht="15.75" x14ac:dyDescent="0.3">
      <c r="A2607" s="95" t="s">
        <v>370</v>
      </c>
      <c r="B2607" s="95" t="s">
        <v>2032</v>
      </c>
      <c r="C2607" s="95" t="s">
        <v>1904</v>
      </c>
      <c r="D2607" s="95" t="s">
        <v>1905</v>
      </c>
      <c r="E2607" s="95" t="s">
        <v>2038</v>
      </c>
      <c r="F2607" s="95" t="s">
        <v>2039</v>
      </c>
      <c r="G2607" s="95" t="s">
        <v>31</v>
      </c>
      <c r="H2607" s="95" t="s">
        <v>31</v>
      </c>
      <c r="I2607" s="95" t="s">
        <v>31</v>
      </c>
      <c r="J2607" s="95" t="s">
        <v>1884</v>
      </c>
      <c r="K2607" s="95" t="s">
        <v>1885</v>
      </c>
      <c r="L2607" s="96">
        <v>306</v>
      </c>
      <c r="M2607" s="95" t="s">
        <v>1886</v>
      </c>
      <c r="N2607" s="95" t="s">
        <v>3897</v>
      </c>
      <c r="O2607" s="95" t="s">
        <v>3897</v>
      </c>
      <c r="P2607" s="95" t="s">
        <v>3072</v>
      </c>
      <c r="Q2607" s="95" t="s">
        <v>3073</v>
      </c>
      <c r="R2607" s="95" t="s">
        <v>3898</v>
      </c>
      <c r="S2607" s="93">
        <v>20545</v>
      </c>
      <c r="T2607" s="93">
        <v>20545</v>
      </c>
      <c r="U2607" s="95" t="s">
        <v>31</v>
      </c>
      <c r="V2607" s="95" t="s">
        <v>3895</v>
      </c>
    </row>
    <row r="2608" spans="1:22" ht="15.75" x14ac:dyDescent="0.3">
      <c r="A2608" s="95" t="s">
        <v>370</v>
      </c>
      <c r="B2608" s="95" t="s">
        <v>2032</v>
      </c>
      <c r="C2608" s="95" t="s">
        <v>1904</v>
      </c>
      <c r="D2608" s="95" t="s">
        <v>1905</v>
      </c>
      <c r="E2608" s="95" t="s">
        <v>2038</v>
      </c>
      <c r="F2608" s="95" t="s">
        <v>2039</v>
      </c>
      <c r="G2608" s="95" t="s">
        <v>31</v>
      </c>
      <c r="H2608" s="95" t="s">
        <v>31</v>
      </c>
      <c r="I2608" s="95" t="s">
        <v>31</v>
      </c>
      <c r="J2608" s="95" t="s">
        <v>1884</v>
      </c>
      <c r="K2608" s="95" t="s">
        <v>1885</v>
      </c>
      <c r="L2608" s="96">
        <v>529650</v>
      </c>
      <c r="M2608" s="95" t="s">
        <v>1886</v>
      </c>
      <c r="N2608" s="95" t="s">
        <v>3897</v>
      </c>
      <c r="O2608" s="95" t="s">
        <v>3897</v>
      </c>
      <c r="P2608" s="95" t="s">
        <v>3072</v>
      </c>
      <c r="Q2608" s="95" t="s">
        <v>3073</v>
      </c>
      <c r="R2608" s="95" t="s">
        <v>3899</v>
      </c>
      <c r="S2608" s="93">
        <v>20545</v>
      </c>
      <c r="T2608" s="93">
        <v>20545</v>
      </c>
      <c r="U2608" s="95" t="s">
        <v>31</v>
      </c>
      <c r="V2608" s="95" t="s">
        <v>2550</v>
      </c>
    </row>
    <row r="2609" spans="1:22" ht="15.75" x14ac:dyDescent="0.3">
      <c r="A2609" s="95" t="s">
        <v>370</v>
      </c>
      <c r="B2609" s="95" t="s">
        <v>2032</v>
      </c>
      <c r="C2609" s="95" t="s">
        <v>1904</v>
      </c>
      <c r="D2609" s="95" t="s">
        <v>1905</v>
      </c>
      <c r="E2609" s="95" t="s">
        <v>2038</v>
      </c>
      <c r="F2609" s="95" t="s">
        <v>2039</v>
      </c>
      <c r="G2609" s="95" t="s">
        <v>31</v>
      </c>
      <c r="H2609" s="95" t="s">
        <v>31</v>
      </c>
      <c r="I2609" s="95" t="s">
        <v>31</v>
      </c>
      <c r="J2609" s="95" t="s">
        <v>1884</v>
      </c>
      <c r="K2609" s="95" t="s">
        <v>1885</v>
      </c>
      <c r="L2609" s="96">
        <v>306</v>
      </c>
      <c r="M2609" s="95" t="s">
        <v>1886</v>
      </c>
      <c r="N2609" s="95" t="s">
        <v>3900</v>
      </c>
      <c r="O2609" s="95" t="s">
        <v>3900</v>
      </c>
      <c r="P2609" s="95" t="s">
        <v>3072</v>
      </c>
      <c r="Q2609" s="95" t="s">
        <v>3073</v>
      </c>
      <c r="R2609" s="95" t="s">
        <v>3901</v>
      </c>
      <c r="S2609" s="93">
        <v>20545</v>
      </c>
      <c r="T2609" s="93">
        <v>20545</v>
      </c>
      <c r="U2609" s="95" t="s">
        <v>31</v>
      </c>
      <c r="V2609" s="95" t="s">
        <v>3895</v>
      </c>
    </row>
    <row r="2610" spans="1:22" ht="15.75" x14ac:dyDescent="0.3">
      <c r="A2610" s="95" t="s">
        <v>370</v>
      </c>
      <c r="B2610" s="95" t="s">
        <v>2032</v>
      </c>
      <c r="C2610" s="95" t="s">
        <v>1904</v>
      </c>
      <c r="D2610" s="95" t="s">
        <v>1905</v>
      </c>
      <c r="E2610" s="95" t="s">
        <v>2038</v>
      </c>
      <c r="F2610" s="95" t="s">
        <v>2039</v>
      </c>
      <c r="G2610" s="95" t="s">
        <v>31</v>
      </c>
      <c r="H2610" s="95" t="s">
        <v>31</v>
      </c>
      <c r="I2610" s="95" t="s">
        <v>31</v>
      </c>
      <c r="J2610" s="95" t="s">
        <v>1884</v>
      </c>
      <c r="K2610" s="95" t="s">
        <v>1885</v>
      </c>
      <c r="L2610" s="96">
        <v>529651</v>
      </c>
      <c r="M2610" s="95" t="s">
        <v>1886</v>
      </c>
      <c r="N2610" s="95" t="s">
        <v>3900</v>
      </c>
      <c r="O2610" s="95" t="s">
        <v>3900</v>
      </c>
      <c r="P2610" s="95" t="s">
        <v>3072</v>
      </c>
      <c r="Q2610" s="95" t="s">
        <v>3073</v>
      </c>
      <c r="R2610" s="95" t="s">
        <v>3902</v>
      </c>
      <c r="S2610" s="93">
        <v>20545</v>
      </c>
      <c r="T2610" s="93">
        <v>20545</v>
      </c>
      <c r="U2610" s="95" t="s">
        <v>31</v>
      </c>
      <c r="V2610" s="95" t="s">
        <v>2550</v>
      </c>
    </row>
    <row r="2611" spans="1:22" ht="15.75" x14ac:dyDescent="0.3">
      <c r="A2611" s="95" t="s">
        <v>370</v>
      </c>
      <c r="B2611" s="95" t="s">
        <v>2032</v>
      </c>
      <c r="C2611" s="95" t="s">
        <v>1904</v>
      </c>
      <c r="D2611" s="95" t="s">
        <v>1905</v>
      </c>
      <c r="E2611" s="95" t="s">
        <v>2038</v>
      </c>
      <c r="F2611" s="95" t="s">
        <v>2039</v>
      </c>
      <c r="G2611" s="95" t="s">
        <v>31</v>
      </c>
      <c r="H2611" s="95" t="s">
        <v>31</v>
      </c>
      <c r="I2611" s="95" t="s">
        <v>31</v>
      </c>
      <c r="J2611" s="95" t="s">
        <v>1884</v>
      </c>
      <c r="K2611" s="95" t="s">
        <v>1885</v>
      </c>
      <c r="L2611" s="96">
        <v>494637</v>
      </c>
      <c r="M2611" s="95" t="s">
        <v>1886</v>
      </c>
      <c r="N2611" s="95" t="s">
        <v>3903</v>
      </c>
      <c r="O2611" s="95" t="s">
        <v>3903</v>
      </c>
      <c r="P2611" s="95" t="s">
        <v>3904</v>
      </c>
      <c r="Q2611" s="95" t="s">
        <v>3073</v>
      </c>
      <c r="R2611" s="95" t="s">
        <v>3905</v>
      </c>
      <c r="S2611" s="93">
        <v>28580</v>
      </c>
      <c r="T2611" s="93">
        <v>28580</v>
      </c>
      <c r="U2611" s="95" t="s">
        <v>31</v>
      </c>
      <c r="V2611" s="95" t="s">
        <v>2708</v>
      </c>
    </row>
    <row r="2612" spans="1:22" ht="15.75" x14ac:dyDescent="0.3">
      <c r="A2612" s="95" t="s">
        <v>370</v>
      </c>
      <c r="B2612" s="95" t="s">
        <v>2032</v>
      </c>
      <c r="C2612" s="95" t="s">
        <v>1904</v>
      </c>
      <c r="D2612" s="95" t="s">
        <v>1905</v>
      </c>
      <c r="E2612" s="95" t="s">
        <v>2038</v>
      </c>
      <c r="F2612" s="95" t="s">
        <v>2039</v>
      </c>
      <c r="G2612" s="95" t="s">
        <v>31</v>
      </c>
      <c r="H2612" s="95" t="s">
        <v>31</v>
      </c>
      <c r="I2612" s="95" t="s">
        <v>31</v>
      </c>
      <c r="J2612" s="95" t="s">
        <v>1884</v>
      </c>
      <c r="K2612" s="95" t="s">
        <v>1885</v>
      </c>
      <c r="L2612" s="96">
        <v>1541073</v>
      </c>
      <c r="M2612" s="95" t="s">
        <v>1886</v>
      </c>
      <c r="N2612" s="95" t="s">
        <v>3906</v>
      </c>
      <c r="O2612" s="95" t="s">
        <v>3906</v>
      </c>
      <c r="P2612" s="95" t="s">
        <v>3076</v>
      </c>
      <c r="Q2612" s="95" t="s">
        <v>3073</v>
      </c>
      <c r="R2612" s="95" t="s">
        <v>3907</v>
      </c>
      <c r="S2612" s="93">
        <v>28580</v>
      </c>
      <c r="T2612" s="93">
        <v>28580</v>
      </c>
      <c r="U2612" s="95" t="s">
        <v>31</v>
      </c>
      <c r="V2612" s="95" t="s">
        <v>2708</v>
      </c>
    </row>
    <row r="2613" spans="1:22" ht="15.75" x14ac:dyDescent="0.3">
      <c r="A2613" s="95" t="s">
        <v>370</v>
      </c>
      <c r="B2613" s="95" t="s">
        <v>2032</v>
      </c>
      <c r="C2613" s="95" t="s">
        <v>1904</v>
      </c>
      <c r="D2613" s="95" t="s">
        <v>1905</v>
      </c>
      <c r="E2613" s="95" t="s">
        <v>2038</v>
      </c>
      <c r="F2613" s="95" t="s">
        <v>3908</v>
      </c>
      <c r="G2613" s="95" t="s">
        <v>31</v>
      </c>
      <c r="H2613" s="95" t="s">
        <v>31</v>
      </c>
      <c r="I2613" s="95" t="s">
        <v>31</v>
      </c>
      <c r="J2613" s="95" t="s">
        <v>1884</v>
      </c>
      <c r="K2613" s="95" t="s">
        <v>1885</v>
      </c>
      <c r="L2613" s="96">
        <v>13922</v>
      </c>
      <c r="M2613" s="95" t="s">
        <v>1886</v>
      </c>
      <c r="N2613" s="95" t="s">
        <v>31</v>
      </c>
      <c r="O2613" s="95" t="s">
        <v>31</v>
      </c>
      <c r="P2613" s="95" t="s">
        <v>3909</v>
      </c>
      <c r="Q2613" s="95" t="s">
        <v>2603</v>
      </c>
      <c r="R2613" s="95" t="s">
        <v>3910</v>
      </c>
      <c r="S2613" s="93">
        <v>35520</v>
      </c>
      <c r="T2613" s="93">
        <v>35520</v>
      </c>
      <c r="U2613" s="95" t="s">
        <v>31</v>
      </c>
      <c r="V2613" s="95" t="s">
        <v>3113</v>
      </c>
    </row>
    <row r="2614" spans="1:22" ht="15.75" x14ac:dyDescent="0.3">
      <c r="A2614" s="95" t="s">
        <v>370</v>
      </c>
      <c r="B2614" s="95" t="s">
        <v>2032</v>
      </c>
      <c r="C2614" s="95" t="s">
        <v>1904</v>
      </c>
      <c r="D2614" s="95" t="s">
        <v>1905</v>
      </c>
      <c r="E2614" s="95" t="s">
        <v>2038</v>
      </c>
      <c r="F2614" s="95" t="s">
        <v>3908</v>
      </c>
      <c r="G2614" s="95" t="s">
        <v>31</v>
      </c>
      <c r="H2614" s="95" t="s">
        <v>31</v>
      </c>
      <c r="I2614" s="95" t="s">
        <v>31</v>
      </c>
      <c r="J2614" s="95" t="s">
        <v>1884</v>
      </c>
      <c r="K2614" s="95" t="s">
        <v>1885</v>
      </c>
      <c r="L2614" s="96">
        <v>10778</v>
      </c>
      <c r="M2614" s="95" t="s">
        <v>1886</v>
      </c>
      <c r="N2614" s="95" t="s">
        <v>3911</v>
      </c>
      <c r="O2614" s="95" t="s">
        <v>3912</v>
      </c>
      <c r="P2614" s="95" t="s">
        <v>3913</v>
      </c>
      <c r="Q2614" s="95" t="s">
        <v>3914</v>
      </c>
      <c r="R2614" s="95" t="s">
        <v>3915</v>
      </c>
      <c r="S2614" s="93">
        <v>19814</v>
      </c>
      <c r="T2614" s="93">
        <v>19814</v>
      </c>
      <c r="U2614" s="95" t="s">
        <v>31</v>
      </c>
      <c r="V2614" s="95" t="s">
        <v>2529</v>
      </c>
    </row>
    <row r="2615" spans="1:22" ht="15.75" x14ac:dyDescent="0.3">
      <c r="A2615" s="95" t="s">
        <v>370</v>
      </c>
      <c r="B2615" s="95" t="s">
        <v>2032</v>
      </c>
      <c r="C2615" s="95" t="s">
        <v>1904</v>
      </c>
      <c r="D2615" s="95" t="s">
        <v>1905</v>
      </c>
      <c r="E2615" s="95" t="s">
        <v>2038</v>
      </c>
      <c r="F2615" s="95" t="s">
        <v>3916</v>
      </c>
      <c r="G2615" s="95" t="s">
        <v>31</v>
      </c>
      <c r="H2615" s="95" t="s">
        <v>31</v>
      </c>
      <c r="I2615" s="95" t="s">
        <v>31</v>
      </c>
      <c r="J2615" s="95" t="s">
        <v>1884</v>
      </c>
      <c r="K2615" s="95" t="s">
        <v>1885</v>
      </c>
      <c r="L2615" s="96">
        <v>352</v>
      </c>
      <c r="M2615" s="95" t="s">
        <v>1886</v>
      </c>
      <c r="N2615" s="95" t="s">
        <v>3917</v>
      </c>
      <c r="O2615" s="95" t="s">
        <v>3917</v>
      </c>
      <c r="P2615" s="95" t="s">
        <v>3918</v>
      </c>
      <c r="Q2615" s="95" t="s">
        <v>3914</v>
      </c>
      <c r="R2615" s="95" t="s">
        <v>3919</v>
      </c>
      <c r="S2615" s="93">
        <v>19449</v>
      </c>
      <c r="T2615" s="93">
        <v>19449</v>
      </c>
      <c r="U2615" s="95" t="s">
        <v>31</v>
      </c>
      <c r="V2615" s="95" t="s">
        <v>31</v>
      </c>
    </row>
    <row r="2616" spans="1:22" ht="15.75" x14ac:dyDescent="0.3">
      <c r="A2616" s="95" t="s">
        <v>370</v>
      </c>
      <c r="B2616" s="95" t="s">
        <v>2032</v>
      </c>
      <c r="C2616" s="95" t="s">
        <v>1904</v>
      </c>
      <c r="D2616" s="95" t="s">
        <v>1905</v>
      </c>
      <c r="E2616" s="95" t="s">
        <v>2038</v>
      </c>
      <c r="F2616" s="95" t="s">
        <v>3916</v>
      </c>
      <c r="G2616" s="95" t="s">
        <v>31</v>
      </c>
      <c r="H2616" s="95" t="s">
        <v>31</v>
      </c>
      <c r="I2616" s="95" t="s">
        <v>31</v>
      </c>
      <c r="J2616" s="95" t="s">
        <v>1884</v>
      </c>
      <c r="K2616" s="95" t="s">
        <v>1885</v>
      </c>
      <c r="L2616" s="96">
        <v>6003</v>
      </c>
      <c r="M2616" s="95" t="s">
        <v>1886</v>
      </c>
      <c r="N2616" s="95" t="s">
        <v>3917</v>
      </c>
      <c r="O2616" s="95" t="s">
        <v>3917</v>
      </c>
      <c r="P2616" s="95" t="s">
        <v>3918</v>
      </c>
      <c r="Q2616" s="95" t="s">
        <v>3914</v>
      </c>
      <c r="R2616" s="95" t="s">
        <v>3920</v>
      </c>
      <c r="S2616" s="93">
        <v>20545</v>
      </c>
      <c r="T2616" s="93">
        <v>20545</v>
      </c>
      <c r="U2616" s="95" t="s">
        <v>31</v>
      </c>
      <c r="V2616" s="95" t="s">
        <v>2552</v>
      </c>
    </row>
    <row r="2617" spans="1:22" ht="15.75" x14ac:dyDescent="0.3">
      <c r="A2617" s="95" t="s">
        <v>370</v>
      </c>
      <c r="B2617" s="95" t="s">
        <v>2032</v>
      </c>
      <c r="C2617" s="95" t="s">
        <v>1904</v>
      </c>
      <c r="D2617" s="95" t="s">
        <v>1905</v>
      </c>
      <c r="E2617" s="95" t="s">
        <v>2038</v>
      </c>
      <c r="F2617" s="95" t="s">
        <v>3921</v>
      </c>
      <c r="G2617" s="95" t="s">
        <v>31</v>
      </c>
      <c r="H2617" s="95" t="s">
        <v>31</v>
      </c>
      <c r="I2617" s="95" t="s">
        <v>31</v>
      </c>
      <c r="J2617" s="95" t="s">
        <v>1884</v>
      </c>
      <c r="K2617" s="95" t="s">
        <v>1885</v>
      </c>
      <c r="L2617" s="96">
        <v>74074.61</v>
      </c>
      <c r="M2617" s="95" t="s">
        <v>1886</v>
      </c>
      <c r="N2617" s="95" t="s">
        <v>3922</v>
      </c>
      <c r="O2617" s="95" t="s">
        <v>31</v>
      </c>
      <c r="P2617" s="95" t="s">
        <v>3923</v>
      </c>
      <c r="Q2617" s="95" t="s">
        <v>31</v>
      </c>
      <c r="R2617" s="95" t="s">
        <v>3924</v>
      </c>
      <c r="S2617" s="93">
        <v>41152</v>
      </c>
      <c r="T2617" s="93">
        <v>41152</v>
      </c>
      <c r="U2617" s="95" t="s">
        <v>3146</v>
      </c>
      <c r="V2617" s="95" t="s">
        <v>31</v>
      </c>
    </row>
    <row r="2618" spans="1:22" ht="15.75" x14ac:dyDescent="0.3">
      <c r="A2618" s="95" t="s">
        <v>370</v>
      </c>
      <c r="B2618" s="95" t="s">
        <v>2032</v>
      </c>
      <c r="C2618" s="95" t="s">
        <v>1904</v>
      </c>
      <c r="D2618" s="95" t="s">
        <v>1905</v>
      </c>
      <c r="E2618" s="95" t="s">
        <v>2038</v>
      </c>
      <c r="F2618" s="95" t="s">
        <v>3921</v>
      </c>
      <c r="G2618" s="95" t="s">
        <v>31</v>
      </c>
      <c r="H2618" s="95" t="s">
        <v>31</v>
      </c>
      <c r="I2618" s="95" t="s">
        <v>31</v>
      </c>
      <c r="J2618" s="95" t="s">
        <v>1884</v>
      </c>
      <c r="K2618" s="95" t="s">
        <v>1885</v>
      </c>
      <c r="L2618" s="96">
        <v>-112.94</v>
      </c>
      <c r="M2618" s="95" t="s">
        <v>1886</v>
      </c>
      <c r="N2618" s="95" t="s">
        <v>3922</v>
      </c>
      <c r="O2618" s="95" t="s">
        <v>31</v>
      </c>
      <c r="P2618" s="95" t="s">
        <v>3923</v>
      </c>
      <c r="Q2618" s="95" t="s">
        <v>31</v>
      </c>
      <c r="R2618" s="95" t="s">
        <v>3924</v>
      </c>
      <c r="S2618" s="93">
        <v>41305</v>
      </c>
      <c r="T2618" s="93">
        <v>41305</v>
      </c>
      <c r="U2618" s="95" t="s">
        <v>3146</v>
      </c>
      <c r="V2618" s="95" t="s">
        <v>31</v>
      </c>
    </row>
    <row r="2619" spans="1:22" ht="15.75" x14ac:dyDescent="0.3">
      <c r="A2619" s="95" t="s">
        <v>370</v>
      </c>
      <c r="B2619" s="95" t="s">
        <v>2032</v>
      </c>
      <c r="C2619" s="95" t="s">
        <v>1904</v>
      </c>
      <c r="D2619" s="95" t="s">
        <v>1905</v>
      </c>
      <c r="E2619" s="95" t="s">
        <v>2038</v>
      </c>
      <c r="F2619" s="95" t="s">
        <v>3921</v>
      </c>
      <c r="G2619" s="95" t="s">
        <v>31</v>
      </c>
      <c r="H2619" s="95" t="s">
        <v>31</v>
      </c>
      <c r="I2619" s="95" t="s">
        <v>31</v>
      </c>
      <c r="J2619" s="95" t="s">
        <v>1884</v>
      </c>
      <c r="K2619" s="95" t="s">
        <v>1885</v>
      </c>
      <c r="L2619" s="96">
        <v>-2.5299999999999998</v>
      </c>
      <c r="M2619" s="95" t="s">
        <v>1886</v>
      </c>
      <c r="N2619" s="95" t="s">
        <v>3922</v>
      </c>
      <c r="O2619" s="95" t="s">
        <v>31</v>
      </c>
      <c r="P2619" s="95" t="s">
        <v>3923</v>
      </c>
      <c r="Q2619" s="95" t="s">
        <v>31</v>
      </c>
      <c r="R2619" s="95" t="s">
        <v>3924</v>
      </c>
      <c r="S2619" s="93">
        <v>41333</v>
      </c>
      <c r="T2619" s="93">
        <v>41333</v>
      </c>
      <c r="U2619" s="95" t="s">
        <v>3146</v>
      </c>
      <c r="V2619" s="95" t="s">
        <v>31</v>
      </c>
    </row>
    <row r="2620" spans="1:22" ht="15.75" x14ac:dyDescent="0.3">
      <c r="A2620" s="95" t="s">
        <v>370</v>
      </c>
      <c r="B2620" s="95" t="s">
        <v>2032</v>
      </c>
      <c r="C2620" s="95" t="s">
        <v>1904</v>
      </c>
      <c r="D2620" s="95" t="s">
        <v>1905</v>
      </c>
      <c r="E2620" s="95" t="s">
        <v>2038</v>
      </c>
      <c r="F2620" s="95" t="s">
        <v>2048</v>
      </c>
      <c r="G2620" s="95" t="s">
        <v>31</v>
      </c>
      <c r="H2620" s="95" t="s">
        <v>31</v>
      </c>
      <c r="I2620" s="95" t="s">
        <v>31</v>
      </c>
      <c r="J2620" s="95" t="s">
        <v>1884</v>
      </c>
      <c r="K2620" s="95" t="s">
        <v>1885</v>
      </c>
      <c r="L2620" s="96">
        <v>21712</v>
      </c>
      <c r="M2620" s="95" t="s">
        <v>1886</v>
      </c>
      <c r="N2620" s="95" t="s">
        <v>31</v>
      </c>
      <c r="O2620" s="95" t="s">
        <v>31</v>
      </c>
      <c r="P2620" s="95" t="s">
        <v>2513</v>
      </c>
      <c r="Q2620" s="95" t="s">
        <v>3078</v>
      </c>
      <c r="R2620" s="95" t="s">
        <v>3925</v>
      </c>
      <c r="S2620" s="93">
        <v>20179</v>
      </c>
      <c r="T2620" s="93">
        <v>20179</v>
      </c>
      <c r="U2620" s="95" t="s">
        <v>31</v>
      </c>
      <c r="V2620" s="95" t="s">
        <v>2550</v>
      </c>
    </row>
    <row r="2621" spans="1:22" ht="15.75" x14ac:dyDescent="0.3">
      <c r="A2621" s="95" t="s">
        <v>370</v>
      </c>
      <c r="B2621" s="95" t="s">
        <v>2032</v>
      </c>
      <c r="C2621" s="95" t="s">
        <v>1904</v>
      </c>
      <c r="D2621" s="95" t="s">
        <v>1905</v>
      </c>
      <c r="E2621" s="95" t="s">
        <v>2038</v>
      </c>
      <c r="F2621" s="95" t="s">
        <v>2048</v>
      </c>
      <c r="G2621" s="95" t="s">
        <v>31</v>
      </c>
      <c r="H2621" s="95" t="s">
        <v>31</v>
      </c>
      <c r="I2621" s="95" t="s">
        <v>31</v>
      </c>
      <c r="J2621" s="95" t="s">
        <v>1884</v>
      </c>
      <c r="K2621" s="95" t="s">
        <v>1885</v>
      </c>
      <c r="L2621" s="96">
        <v>20973</v>
      </c>
      <c r="M2621" s="95" t="s">
        <v>1886</v>
      </c>
      <c r="N2621" s="95" t="s">
        <v>31</v>
      </c>
      <c r="O2621" s="95" t="s">
        <v>31</v>
      </c>
      <c r="P2621" s="95" t="s">
        <v>2513</v>
      </c>
      <c r="Q2621" s="95" t="s">
        <v>3078</v>
      </c>
      <c r="R2621" s="95" t="s">
        <v>3926</v>
      </c>
      <c r="S2621" s="93">
        <v>20545</v>
      </c>
      <c r="T2621" s="93">
        <v>20545</v>
      </c>
      <c r="U2621" s="95" t="s">
        <v>31</v>
      </c>
      <c r="V2621" s="95" t="s">
        <v>2550</v>
      </c>
    </row>
    <row r="2622" spans="1:22" ht="15.75" x14ac:dyDescent="0.3">
      <c r="A2622" s="95" t="s">
        <v>370</v>
      </c>
      <c r="B2622" s="95" t="s">
        <v>2032</v>
      </c>
      <c r="C2622" s="95" t="s">
        <v>1904</v>
      </c>
      <c r="D2622" s="95" t="s">
        <v>1905</v>
      </c>
      <c r="E2622" s="95" t="s">
        <v>2038</v>
      </c>
      <c r="F2622" s="95" t="s">
        <v>2048</v>
      </c>
      <c r="G2622" s="95" t="s">
        <v>31</v>
      </c>
      <c r="H2622" s="95" t="s">
        <v>31</v>
      </c>
      <c r="I2622" s="95" t="s">
        <v>31</v>
      </c>
      <c r="J2622" s="95" t="s">
        <v>1884</v>
      </c>
      <c r="K2622" s="95" t="s">
        <v>1885</v>
      </c>
      <c r="L2622" s="96">
        <v>83472</v>
      </c>
      <c r="M2622" s="95" t="s">
        <v>1886</v>
      </c>
      <c r="N2622" s="95" t="s">
        <v>31</v>
      </c>
      <c r="O2622" s="95" t="s">
        <v>31</v>
      </c>
      <c r="P2622" s="95" t="s">
        <v>2513</v>
      </c>
      <c r="Q2622" s="95" t="s">
        <v>3078</v>
      </c>
      <c r="R2622" s="95" t="s">
        <v>3927</v>
      </c>
      <c r="S2622" s="93">
        <v>20545</v>
      </c>
      <c r="T2622" s="93">
        <v>20545</v>
      </c>
      <c r="U2622" s="95" t="s">
        <v>31</v>
      </c>
      <c r="V2622" s="95" t="s">
        <v>2552</v>
      </c>
    </row>
    <row r="2623" spans="1:22" ht="15.75" x14ac:dyDescent="0.3">
      <c r="A2623" s="95" t="s">
        <v>370</v>
      </c>
      <c r="B2623" s="95" t="s">
        <v>2032</v>
      </c>
      <c r="C2623" s="95" t="s">
        <v>1904</v>
      </c>
      <c r="D2623" s="95" t="s">
        <v>1905</v>
      </c>
      <c r="E2623" s="95" t="s">
        <v>2038</v>
      </c>
      <c r="F2623" s="95" t="s">
        <v>2048</v>
      </c>
      <c r="G2623" s="95" t="s">
        <v>31</v>
      </c>
      <c r="H2623" s="95" t="s">
        <v>31</v>
      </c>
      <c r="I2623" s="95" t="s">
        <v>31</v>
      </c>
      <c r="J2623" s="95" t="s">
        <v>1884</v>
      </c>
      <c r="K2623" s="95" t="s">
        <v>1885</v>
      </c>
      <c r="L2623" s="96">
        <v>2069</v>
      </c>
      <c r="M2623" s="95" t="s">
        <v>1886</v>
      </c>
      <c r="N2623" s="95" t="s">
        <v>31</v>
      </c>
      <c r="O2623" s="95" t="s">
        <v>31</v>
      </c>
      <c r="P2623" s="95" t="s">
        <v>2513</v>
      </c>
      <c r="Q2623" s="95" t="s">
        <v>3078</v>
      </c>
      <c r="R2623" s="95" t="s">
        <v>3928</v>
      </c>
      <c r="S2623" s="93">
        <v>21275</v>
      </c>
      <c r="T2623" s="93">
        <v>21275</v>
      </c>
      <c r="U2623" s="95" t="s">
        <v>31</v>
      </c>
      <c r="V2623" s="95" t="s">
        <v>3774</v>
      </c>
    </row>
    <row r="2624" spans="1:22" ht="15.75" x14ac:dyDescent="0.3">
      <c r="A2624" s="95" t="s">
        <v>370</v>
      </c>
      <c r="B2624" s="95" t="s">
        <v>2032</v>
      </c>
      <c r="C2624" s="95" t="s">
        <v>1904</v>
      </c>
      <c r="D2624" s="95" t="s">
        <v>1905</v>
      </c>
      <c r="E2624" s="95" t="s">
        <v>2038</v>
      </c>
      <c r="F2624" s="95" t="s">
        <v>2048</v>
      </c>
      <c r="G2624" s="95" t="s">
        <v>31</v>
      </c>
      <c r="H2624" s="95" t="s">
        <v>31</v>
      </c>
      <c r="I2624" s="95" t="s">
        <v>31</v>
      </c>
      <c r="J2624" s="95" t="s">
        <v>1884</v>
      </c>
      <c r="K2624" s="95" t="s">
        <v>1885</v>
      </c>
      <c r="L2624" s="96">
        <v>6350</v>
      </c>
      <c r="M2624" s="95" t="s">
        <v>1886</v>
      </c>
      <c r="N2624" s="95" t="s">
        <v>31</v>
      </c>
      <c r="O2624" s="95" t="s">
        <v>31</v>
      </c>
      <c r="P2624" s="95" t="s">
        <v>2513</v>
      </c>
      <c r="Q2624" s="95" t="s">
        <v>3078</v>
      </c>
      <c r="R2624" s="95" t="s">
        <v>3929</v>
      </c>
      <c r="S2624" s="93">
        <v>21275</v>
      </c>
      <c r="T2624" s="93">
        <v>21275</v>
      </c>
      <c r="U2624" s="95" t="s">
        <v>31</v>
      </c>
      <c r="V2624" s="95" t="s">
        <v>2554</v>
      </c>
    </row>
    <row r="2625" spans="1:22" ht="15.75" x14ac:dyDescent="0.3">
      <c r="A2625" s="95" t="s">
        <v>370</v>
      </c>
      <c r="B2625" s="95" t="s">
        <v>2032</v>
      </c>
      <c r="C2625" s="95" t="s">
        <v>1904</v>
      </c>
      <c r="D2625" s="95" t="s">
        <v>1905</v>
      </c>
      <c r="E2625" s="95" t="s">
        <v>2038</v>
      </c>
      <c r="F2625" s="95" t="s">
        <v>2048</v>
      </c>
      <c r="G2625" s="95" t="s">
        <v>31</v>
      </c>
      <c r="H2625" s="95" t="s">
        <v>31</v>
      </c>
      <c r="I2625" s="95" t="s">
        <v>31</v>
      </c>
      <c r="J2625" s="95" t="s">
        <v>1884</v>
      </c>
      <c r="K2625" s="95" t="s">
        <v>1885</v>
      </c>
      <c r="L2625" s="96">
        <v>1166</v>
      </c>
      <c r="M2625" s="95" t="s">
        <v>1886</v>
      </c>
      <c r="N2625" s="95" t="s">
        <v>31</v>
      </c>
      <c r="O2625" s="95" t="s">
        <v>31</v>
      </c>
      <c r="P2625" s="95" t="s">
        <v>2513</v>
      </c>
      <c r="Q2625" s="95" t="s">
        <v>3078</v>
      </c>
      <c r="R2625" s="95" t="s">
        <v>3930</v>
      </c>
      <c r="S2625" s="93">
        <v>22006</v>
      </c>
      <c r="T2625" s="93">
        <v>22006</v>
      </c>
      <c r="U2625" s="95" t="s">
        <v>31</v>
      </c>
      <c r="V2625" s="95" t="s">
        <v>2983</v>
      </c>
    </row>
    <row r="2626" spans="1:22" ht="15.75" x14ac:dyDescent="0.3">
      <c r="A2626" s="95" t="s">
        <v>370</v>
      </c>
      <c r="B2626" s="95" t="s">
        <v>2032</v>
      </c>
      <c r="C2626" s="95" t="s">
        <v>1904</v>
      </c>
      <c r="D2626" s="95" t="s">
        <v>1905</v>
      </c>
      <c r="E2626" s="95" t="s">
        <v>2038</v>
      </c>
      <c r="F2626" s="95" t="s">
        <v>2048</v>
      </c>
      <c r="G2626" s="95" t="s">
        <v>31</v>
      </c>
      <c r="H2626" s="95" t="s">
        <v>31</v>
      </c>
      <c r="I2626" s="95" t="s">
        <v>31</v>
      </c>
      <c r="J2626" s="95" t="s">
        <v>1884</v>
      </c>
      <c r="K2626" s="95" t="s">
        <v>1885</v>
      </c>
      <c r="L2626" s="96">
        <v>1597</v>
      </c>
      <c r="M2626" s="95" t="s">
        <v>1886</v>
      </c>
      <c r="N2626" s="95" t="s">
        <v>31</v>
      </c>
      <c r="O2626" s="95" t="s">
        <v>31</v>
      </c>
      <c r="P2626" s="95" t="s">
        <v>2513</v>
      </c>
      <c r="Q2626" s="95" t="s">
        <v>3078</v>
      </c>
      <c r="R2626" s="95" t="s">
        <v>3931</v>
      </c>
      <c r="S2626" s="93">
        <v>28215</v>
      </c>
      <c r="T2626" s="93">
        <v>28215</v>
      </c>
      <c r="U2626" s="95" t="s">
        <v>31</v>
      </c>
      <c r="V2626" s="95" t="s">
        <v>2989</v>
      </c>
    </row>
    <row r="2627" spans="1:22" ht="15.75" x14ac:dyDescent="0.3">
      <c r="A2627" s="95" t="s">
        <v>370</v>
      </c>
      <c r="B2627" s="95" t="s">
        <v>2032</v>
      </c>
      <c r="C2627" s="95" t="s">
        <v>1904</v>
      </c>
      <c r="D2627" s="95" t="s">
        <v>1905</v>
      </c>
      <c r="E2627" s="95" t="s">
        <v>2038</v>
      </c>
      <c r="F2627" s="95" t="s">
        <v>2048</v>
      </c>
      <c r="G2627" s="95" t="s">
        <v>31</v>
      </c>
      <c r="H2627" s="95" t="s">
        <v>31</v>
      </c>
      <c r="I2627" s="95" t="s">
        <v>31</v>
      </c>
      <c r="J2627" s="95" t="s">
        <v>1884</v>
      </c>
      <c r="K2627" s="95" t="s">
        <v>1885</v>
      </c>
      <c r="L2627" s="96">
        <v>10264</v>
      </c>
      <c r="M2627" s="95" t="s">
        <v>1886</v>
      </c>
      <c r="N2627" s="95" t="s">
        <v>31</v>
      </c>
      <c r="O2627" s="95" t="s">
        <v>31</v>
      </c>
      <c r="P2627" s="95" t="s">
        <v>2513</v>
      </c>
      <c r="Q2627" s="95" t="s">
        <v>3078</v>
      </c>
      <c r="R2627" s="95" t="s">
        <v>3932</v>
      </c>
      <c r="S2627" s="93">
        <v>28215</v>
      </c>
      <c r="T2627" s="93">
        <v>28215</v>
      </c>
      <c r="U2627" s="95" t="s">
        <v>31</v>
      </c>
      <c r="V2627" s="95" t="s">
        <v>2993</v>
      </c>
    </row>
    <row r="2628" spans="1:22" ht="15.75" x14ac:dyDescent="0.3">
      <c r="A2628" s="95" t="s">
        <v>370</v>
      </c>
      <c r="B2628" s="95" t="s">
        <v>2032</v>
      </c>
      <c r="C2628" s="95" t="s">
        <v>1904</v>
      </c>
      <c r="D2628" s="95" t="s">
        <v>1905</v>
      </c>
      <c r="E2628" s="95" t="s">
        <v>2038</v>
      </c>
      <c r="F2628" s="95" t="s">
        <v>2048</v>
      </c>
      <c r="G2628" s="95" t="s">
        <v>31</v>
      </c>
      <c r="H2628" s="95" t="s">
        <v>31</v>
      </c>
      <c r="I2628" s="95" t="s">
        <v>31</v>
      </c>
      <c r="J2628" s="95" t="s">
        <v>1884</v>
      </c>
      <c r="K2628" s="95" t="s">
        <v>1885</v>
      </c>
      <c r="L2628" s="96">
        <v>225365</v>
      </c>
      <c r="M2628" s="95" t="s">
        <v>1886</v>
      </c>
      <c r="N2628" s="95" t="s">
        <v>31</v>
      </c>
      <c r="O2628" s="95" t="s">
        <v>31</v>
      </c>
      <c r="P2628" s="95" t="s">
        <v>2513</v>
      </c>
      <c r="Q2628" s="95" t="s">
        <v>3078</v>
      </c>
      <c r="R2628" s="95" t="s">
        <v>3933</v>
      </c>
      <c r="S2628" s="93">
        <v>28580</v>
      </c>
      <c r="T2628" s="93">
        <v>28580</v>
      </c>
      <c r="U2628" s="95" t="s">
        <v>31</v>
      </c>
      <c r="V2628" s="95" t="s">
        <v>2708</v>
      </c>
    </row>
    <row r="2629" spans="1:22" ht="15.75" x14ac:dyDescent="0.3">
      <c r="A2629" s="95" t="s">
        <v>370</v>
      </c>
      <c r="B2629" s="95" t="s">
        <v>2032</v>
      </c>
      <c r="C2629" s="95" t="s">
        <v>1904</v>
      </c>
      <c r="D2629" s="95" t="s">
        <v>1905</v>
      </c>
      <c r="E2629" s="95" t="s">
        <v>2038</v>
      </c>
      <c r="F2629" s="95" t="s">
        <v>2048</v>
      </c>
      <c r="G2629" s="95" t="s">
        <v>31</v>
      </c>
      <c r="H2629" s="95" t="s">
        <v>31</v>
      </c>
      <c r="I2629" s="95" t="s">
        <v>31</v>
      </c>
      <c r="J2629" s="95" t="s">
        <v>1884</v>
      </c>
      <c r="K2629" s="95" t="s">
        <v>1885</v>
      </c>
      <c r="L2629" s="96">
        <v>100520</v>
      </c>
      <c r="M2629" s="95" t="s">
        <v>1886</v>
      </c>
      <c r="N2629" s="95" t="s">
        <v>31</v>
      </c>
      <c r="O2629" s="95" t="s">
        <v>31</v>
      </c>
      <c r="P2629" s="95" t="s">
        <v>2513</v>
      </c>
      <c r="Q2629" s="95" t="s">
        <v>3078</v>
      </c>
      <c r="R2629" s="95" t="s">
        <v>3934</v>
      </c>
      <c r="S2629" s="93">
        <v>29676</v>
      </c>
      <c r="T2629" s="93">
        <v>29676</v>
      </c>
      <c r="U2629" s="95" t="s">
        <v>31</v>
      </c>
      <c r="V2629" s="95" t="s">
        <v>2710</v>
      </c>
    </row>
    <row r="2630" spans="1:22" ht="15.75" x14ac:dyDescent="0.3">
      <c r="A2630" s="95" t="s">
        <v>370</v>
      </c>
      <c r="B2630" s="95" t="s">
        <v>2032</v>
      </c>
      <c r="C2630" s="95" t="s">
        <v>1904</v>
      </c>
      <c r="D2630" s="95" t="s">
        <v>1905</v>
      </c>
      <c r="E2630" s="95" t="s">
        <v>2038</v>
      </c>
      <c r="F2630" s="95" t="s">
        <v>2048</v>
      </c>
      <c r="G2630" s="95" t="s">
        <v>31</v>
      </c>
      <c r="H2630" s="95" t="s">
        <v>31</v>
      </c>
      <c r="I2630" s="95" t="s">
        <v>31</v>
      </c>
      <c r="J2630" s="95" t="s">
        <v>1884</v>
      </c>
      <c r="K2630" s="95" t="s">
        <v>1885</v>
      </c>
      <c r="L2630" s="96">
        <v>672</v>
      </c>
      <c r="M2630" s="95" t="s">
        <v>1886</v>
      </c>
      <c r="N2630" s="95" t="s">
        <v>31</v>
      </c>
      <c r="O2630" s="95" t="s">
        <v>31</v>
      </c>
      <c r="P2630" s="95" t="s">
        <v>2513</v>
      </c>
      <c r="Q2630" s="95" t="s">
        <v>3078</v>
      </c>
      <c r="R2630" s="95" t="s">
        <v>3935</v>
      </c>
      <c r="S2630" s="93">
        <v>35155</v>
      </c>
      <c r="T2630" s="93">
        <v>35155</v>
      </c>
      <c r="U2630" s="95" t="s">
        <v>31</v>
      </c>
      <c r="V2630" s="95" t="s">
        <v>3070</v>
      </c>
    </row>
    <row r="2631" spans="1:22" ht="15.75" x14ac:dyDescent="0.3">
      <c r="A2631" s="95" t="s">
        <v>370</v>
      </c>
      <c r="B2631" s="95" t="s">
        <v>2032</v>
      </c>
      <c r="C2631" s="95" t="s">
        <v>1904</v>
      </c>
      <c r="D2631" s="95" t="s">
        <v>1905</v>
      </c>
      <c r="E2631" s="95" t="s">
        <v>2038</v>
      </c>
      <c r="F2631" s="95" t="s">
        <v>2048</v>
      </c>
      <c r="G2631" s="95" t="s">
        <v>31</v>
      </c>
      <c r="H2631" s="95" t="s">
        <v>31</v>
      </c>
      <c r="I2631" s="95" t="s">
        <v>31</v>
      </c>
      <c r="J2631" s="95" t="s">
        <v>1884</v>
      </c>
      <c r="K2631" s="95" t="s">
        <v>1885</v>
      </c>
      <c r="L2631" s="96">
        <v>21623</v>
      </c>
      <c r="M2631" s="95" t="s">
        <v>1886</v>
      </c>
      <c r="N2631" s="95" t="s">
        <v>31</v>
      </c>
      <c r="O2631" s="95" t="s">
        <v>31</v>
      </c>
      <c r="P2631" s="95" t="s">
        <v>2513</v>
      </c>
      <c r="Q2631" s="95" t="s">
        <v>3078</v>
      </c>
      <c r="R2631" s="95" t="s">
        <v>3936</v>
      </c>
      <c r="S2631" s="93">
        <v>35520</v>
      </c>
      <c r="T2631" s="93">
        <v>35520</v>
      </c>
      <c r="U2631" s="95" t="s">
        <v>31</v>
      </c>
      <c r="V2631" s="95" t="s">
        <v>3113</v>
      </c>
    </row>
    <row r="2632" spans="1:22" ht="15.75" x14ac:dyDescent="0.3">
      <c r="A2632" s="95" t="s">
        <v>370</v>
      </c>
      <c r="B2632" s="95" t="s">
        <v>2032</v>
      </c>
      <c r="C2632" s="95" t="s">
        <v>1904</v>
      </c>
      <c r="D2632" s="95" t="s">
        <v>1905</v>
      </c>
      <c r="E2632" s="95" t="s">
        <v>2038</v>
      </c>
      <c r="F2632" s="95" t="s">
        <v>2048</v>
      </c>
      <c r="G2632" s="95" t="s">
        <v>31</v>
      </c>
      <c r="H2632" s="95" t="s">
        <v>31</v>
      </c>
      <c r="I2632" s="95" t="s">
        <v>31</v>
      </c>
      <c r="J2632" s="95" t="s">
        <v>1884</v>
      </c>
      <c r="K2632" s="95" t="s">
        <v>1885</v>
      </c>
      <c r="L2632" s="96">
        <v>17924.03</v>
      </c>
      <c r="M2632" s="95" t="s">
        <v>1886</v>
      </c>
      <c r="N2632" s="95" t="s">
        <v>31</v>
      </c>
      <c r="O2632" s="95" t="s">
        <v>31</v>
      </c>
      <c r="P2632" s="95" t="s">
        <v>2049</v>
      </c>
      <c r="Q2632" s="95" t="s">
        <v>31</v>
      </c>
      <c r="R2632" s="95" t="s">
        <v>3937</v>
      </c>
      <c r="S2632" s="93">
        <v>41152</v>
      </c>
      <c r="T2632" s="93">
        <v>41152</v>
      </c>
      <c r="U2632" s="95" t="s">
        <v>3146</v>
      </c>
      <c r="V2632" s="95" t="s">
        <v>31</v>
      </c>
    </row>
    <row r="2633" spans="1:22" ht="15.75" x14ac:dyDescent="0.3">
      <c r="A2633" s="95" t="s">
        <v>370</v>
      </c>
      <c r="B2633" s="95" t="s">
        <v>2032</v>
      </c>
      <c r="C2633" s="95" t="s">
        <v>1904</v>
      </c>
      <c r="D2633" s="95" t="s">
        <v>1905</v>
      </c>
      <c r="E2633" s="95" t="s">
        <v>2038</v>
      </c>
      <c r="F2633" s="95" t="s">
        <v>2048</v>
      </c>
      <c r="G2633" s="95" t="s">
        <v>31</v>
      </c>
      <c r="H2633" s="95" t="s">
        <v>31</v>
      </c>
      <c r="I2633" s="95" t="s">
        <v>31</v>
      </c>
      <c r="J2633" s="95" t="s">
        <v>1884</v>
      </c>
      <c r="K2633" s="95" t="s">
        <v>1885</v>
      </c>
      <c r="L2633" s="96">
        <v>-27.33</v>
      </c>
      <c r="M2633" s="95" t="s">
        <v>1886</v>
      </c>
      <c r="N2633" s="95" t="s">
        <v>31</v>
      </c>
      <c r="O2633" s="95" t="s">
        <v>31</v>
      </c>
      <c r="P2633" s="95" t="s">
        <v>2049</v>
      </c>
      <c r="Q2633" s="95" t="s">
        <v>31</v>
      </c>
      <c r="R2633" s="95" t="s">
        <v>3937</v>
      </c>
      <c r="S2633" s="93">
        <v>41305</v>
      </c>
      <c r="T2633" s="93">
        <v>41305</v>
      </c>
      <c r="U2633" s="95" t="s">
        <v>3146</v>
      </c>
      <c r="V2633" s="95" t="s">
        <v>31</v>
      </c>
    </row>
    <row r="2634" spans="1:22" ht="15.75" x14ac:dyDescent="0.3">
      <c r="A2634" s="95" t="s">
        <v>370</v>
      </c>
      <c r="B2634" s="95" t="s">
        <v>2032</v>
      </c>
      <c r="C2634" s="95" t="s">
        <v>1904</v>
      </c>
      <c r="D2634" s="95" t="s">
        <v>1905</v>
      </c>
      <c r="E2634" s="95" t="s">
        <v>2038</v>
      </c>
      <c r="F2634" s="95" t="s">
        <v>2048</v>
      </c>
      <c r="G2634" s="95" t="s">
        <v>31</v>
      </c>
      <c r="H2634" s="95" t="s">
        <v>31</v>
      </c>
      <c r="I2634" s="95" t="s">
        <v>31</v>
      </c>
      <c r="J2634" s="95" t="s">
        <v>1884</v>
      </c>
      <c r="K2634" s="95" t="s">
        <v>1885</v>
      </c>
      <c r="L2634" s="96">
        <v>-0.61</v>
      </c>
      <c r="M2634" s="95" t="s">
        <v>1886</v>
      </c>
      <c r="N2634" s="95" t="s">
        <v>31</v>
      </c>
      <c r="O2634" s="95" t="s">
        <v>31</v>
      </c>
      <c r="P2634" s="95" t="s">
        <v>2049</v>
      </c>
      <c r="Q2634" s="95" t="s">
        <v>31</v>
      </c>
      <c r="R2634" s="95" t="s">
        <v>3937</v>
      </c>
      <c r="S2634" s="93">
        <v>41333</v>
      </c>
      <c r="T2634" s="93">
        <v>41333</v>
      </c>
      <c r="U2634" s="95" t="s">
        <v>3146</v>
      </c>
      <c r="V2634" s="95" t="s">
        <v>31</v>
      </c>
    </row>
    <row r="2635" spans="1:22" ht="15.75" x14ac:dyDescent="0.3">
      <c r="A2635" s="95" t="s">
        <v>370</v>
      </c>
      <c r="B2635" s="95" t="s">
        <v>2032</v>
      </c>
      <c r="C2635" s="95" t="s">
        <v>1904</v>
      </c>
      <c r="D2635" s="95" t="s">
        <v>1905</v>
      </c>
      <c r="E2635" s="95" t="s">
        <v>2038</v>
      </c>
      <c r="F2635" s="95" t="s">
        <v>2048</v>
      </c>
      <c r="G2635" s="95" t="s">
        <v>31</v>
      </c>
      <c r="H2635" s="95" t="s">
        <v>31</v>
      </c>
      <c r="I2635" s="95" t="s">
        <v>31</v>
      </c>
      <c r="J2635" s="95" t="s">
        <v>1884</v>
      </c>
      <c r="K2635" s="95" t="s">
        <v>1885</v>
      </c>
      <c r="L2635" s="96">
        <v>77781.36</v>
      </c>
      <c r="M2635" s="95" t="s">
        <v>1886</v>
      </c>
      <c r="N2635" s="95" t="s">
        <v>31</v>
      </c>
      <c r="O2635" s="95" t="s">
        <v>31</v>
      </c>
      <c r="P2635" s="95" t="s">
        <v>2049</v>
      </c>
      <c r="Q2635" s="95" t="s">
        <v>31</v>
      </c>
      <c r="R2635" s="95" t="s">
        <v>3938</v>
      </c>
      <c r="S2635" s="93">
        <v>41882</v>
      </c>
      <c r="T2635" s="93">
        <v>41882</v>
      </c>
      <c r="U2635" s="95" t="s">
        <v>2715</v>
      </c>
      <c r="V2635" s="95" t="s">
        <v>31</v>
      </c>
    </row>
    <row r="2636" spans="1:22" ht="15.75" x14ac:dyDescent="0.3">
      <c r="A2636" s="95" t="s">
        <v>370</v>
      </c>
      <c r="B2636" s="95" t="s">
        <v>2032</v>
      </c>
      <c r="C2636" s="95" t="s">
        <v>1904</v>
      </c>
      <c r="D2636" s="95" t="s">
        <v>1905</v>
      </c>
      <c r="E2636" s="95" t="s">
        <v>2038</v>
      </c>
      <c r="F2636" s="95" t="s">
        <v>2048</v>
      </c>
      <c r="G2636" s="95" t="s">
        <v>31</v>
      </c>
      <c r="H2636" s="95" t="s">
        <v>31</v>
      </c>
      <c r="I2636" s="95" t="s">
        <v>31</v>
      </c>
      <c r="J2636" s="95" t="s">
        <v>1884</v>
      </c>
      <c r="K2636" s="95" t="s">
        <v>1885</v>
      </c>
      <c r="L2636" s="96">
        <v>5690.75</v>
      </c>
      <c r="M2636" s="95" t="s">
        <v>1886</v>
      </c>
      <c r="N2636" s="95" t="s">
        <v>31</v>
      </c>
      <c r="O2636" s="95" t="s">
        <v>31</v>
      </c>
      <c r="P2636" s="95" t="s">
        <v>2515</v>
      </c>
      <c r="Q2636" s="95" t="s">
        <v>31</v>
      </c>
      <c r="R2636" s="95" t="s">
        <v>3939</v>
      </c>
      <c r="S2636" s="93">
        <v>38260</v>
      </c>
      <c r="T2636" s="93">
        <v>38260</v>
      </c>
      <c r="U2636" s="95" t="s">
        <v>3141</v>
      </c>
      <c r="V2636" s="95" t="s">
        <v>31</v>
      </c>
    </row>
    <row r="2637" spans="1:22" ht="15.75" x14ac:dyDescent="0.3">
      <c r="A2637" s="95" t="s">
        <v>370</v>
      </c>
      <c r="B2637" s="95" t="s">
        <v>2032</v>
      </c>
      <c r="C2637" s="95" t="s">
        <v>1904</v>
      </c>
      <c r="D2637" s="95" t="s">
        <v>1905</v>
      </c>
      <c r="E2637" s="95" t="s">
        <v>2038</v>
      </c>
      <c r="F2637" s="95" t="s">
        <v>2048</v>
      </c>
      <c r="G2637" s="95" t="s">
        <v>31</v>
      </c>
      <c r="H2637" s="95" t="s">
        <v>31</v>
      </c>
      <c r="I2637" s="95" t="s">
        <v>31</v>
      </c>
      <c r="J2637" s="95" t="s">
        <v>1884</v>
      </c>
      <c r="K2637" s="95" t="s">
        <v>1885</v>
      </c>
      <c r="L2637" s="96">
        <v>236.56</v>
      </c>
      <c r="M2637" s="95" t="s">
        <v>1886</v>
      </c>
      <c r="N2637" s="95" t="s">
        <v>31</v>
      </c>
      <c r="O2637" s="95" t="s">
        <v>31</v>
      </c>
      <c r="P2637" s="95" t="s">
        <v>2515</v>
      </c>
      <c r="Q2637" s="95" t="s">
        <v>31</v>
      </c>
      <c r="R2637" s="95" t="s">
        <v>3939</v>
      </c>
      <c r="S2637" s="93">
        <v>38291</v>
      </c>
      <c r="T2637" s="93">
        <v>38291</v>
      </c>
      <c r="U2637" s="95" t="s">
        <v>3141</v>
      </c>
      <c r="V2637" s="95" t="s">
        <v>31</v>
      </c>
    </row>
    <row r="2638" spans="1:22" ht="15.75" x14ac:dyDescent="0.3">
      <c r="A2638" s="95" t="s">
        <v>370</v>
      </c>
      <c r="B2638" s="95" t="s">
        <v>2032</v>
      </c>
      <c r="C2638" s="95" t="s">
        <v>1904</v>
      </c>
      <c r="D2638" s="95" t="s">
        <v>1905</v>
      </c>
      <c r="E2638" s="95" t="s">
        <v>2038</v>
      </c>
      <c r="F2638" s="95" t="s">
        <v>2048</v>
      </c>
      <c r="G2638" s="95" t="s">
        <v>31</v>
      </c>
      <c r="H2638" s="95" t="s">
        <v>31</v>
      </c>
      <c r="I2638" s="95" t="s">
        <v>31</v>
      </c>
      <c r="J2638" s="95" t="s">
        <v>1884</v>
      </c>
      <c r="K2638" s="95" t="s">
        <v>1885</v>
      </c>
      <c r="L2638" s="96">
        <v>0.56000000000000005</v>
      </c>
      <c r="M2638" s="95" t="s">
        <v>1886</v>
      </c>
      <c r="N2638" s="95" t="s">
        <v>31</v>
      </c>
      <c r="O2638" s="95" t="s">
        <v>31</v>
      </c>
      <c r="P2638" s="95" t="s">
        <v>2515</v>
      </c>
      <c r="Q2638" s="95" t="s">
        <v>31</v>
      </c>
      <c r="R2638" s="95" t="s">
        <v>3939</v>
      </c>
      <c r="S2638" s="93">
        <v>38352</v>
      </c>
      <c r="T2638" s="93">
        <v>38352</v>
      </c>
      <c r="U2638" s="95" t="s">
        <v>3141</v>
      </c>
      <c r="V2638" s="95" t="s">
        <v>31</v>
      </c>
    </row>
    <row r="2639" spans="1:22" ht="15.75" x14ac:dyDescent="0.3">
      <c r="A2639" s="95" t="s">
        <v>370</v>
      </c>
      <c r="B2639" s="95" t="s">
        <v>2032</v>
      </c>
      <c r="C2639" s="95" t="s">
        <v>1904</v>
      </c>
      <c r="D2639" s="95" t="s">
        <v>1905</v>
      </c>
      <c r="E2639" s="95" t="s">
        <v>2038</v>
      </c>
      <c r="F2639" s="95" t="s">
        <v>2048</v>
      </c>
      <c r="G2639" s="95" t="s">
        <v>31</v>
      </c>
      <c r="H2639" s="95" t="s">
        <v>31</v>
      </c>
      <c r="I2639" s="95" t="s">
        <v>31</v>
      </c>
      <c r="J2639" s="95" t="s">
        <v>1884</v>
      </c>
      <c r="K2639" s="95" t="s">
        <v>1885</v>
      </c>
      <c r="L2639" s="96">
        <v>13.988</v>
      </c>
      <c r="M2639" s="95" t="s">
        <v>1886</v>
      </c>
      <c r="N2639" s="95" t="s">
        <v>31</v>
      </c>
      <c r="O2639" s="95" t="s">
        <v>31</v>
      </c>
      <c r="P2639" s="95" t="s">
        <v>2515</v>
      </c>
      <c r="Q2639" s="95" t="s">
        <v>31</v>
      </c>
      <c r="R2639" s="95" t="s">
        <v>3939</v>
      </c>
      <c r="S2639" s="93">
        <v>38503</v>
      </c>
      <c r="T2639" s="93">
        <v>38352</v>
      </c>
      <c r="U2639" s="95" t="s">
        <v>3141</v>
      </c>
      <c r="V2639" s="95" t="s">
        <v>31</v>
      </c>
    </row>
    <row r="2640" spans="1:22" ht="15.75" x14ac:dyDescent="0.3">
      <c r="A2640" s="95" t="s">
        <v>370</v>
      </c>
      <c r="B2640" s="95" t="s">
        <v>2032</v>
      </c>
      <c r="C2640" s="95" t="s">
        <v>1904</v>
      </c>
      <c r="D2640" s="95" t="s">
        <v>1905</v>
      </c>
      <c r="E2640" s="95" t="s">
        <v>2038</v>
      </c>
      <c r="F2640" s="95" t="s">
        <v>2048</v>
      </c>
      <c r="G2640" s="95" t="s">
        <v>31</v>
      </c>
      <c r="H2640" s="95" t="s">
        <v>31</v>
      </c>
      <c r="I2640" s="95" t="s">
        <v>31</v>
      </c>
      <c r="J2640" s="95" t="s">
        <v>1884</v>
      </c>
      <c r="K2640" s="95" t="s">
        <v>1885</v>
      </c>
      <c r="L2640" s="96">
        <v>0.83099999999999996</v>
      </c>
      <c r="M2640" s="95" t="s">
        <v>1886</v>
      </c>
      <c r="N2640" s="95" t="s">
        <v>31</v>
      </c>
      <c r="O2640" s="95" t="s">
        <v>31</v>
      </c>
      <c r="P2640" s="95" t="s">
        <v>2515</v>
      </c>
      <c r="Q2640" s="95" t="s">
        <v>31</v>
      </c>
      <c r="R2640" s="95" t="s">
        <v>3939</v>
      </c>
      <c r="S2640" s="93">
        <v>38533</v>
      </c>
      <c r="T2640" s="93">
        <v>38533</v>
      </c>
      <c r="U2640" s="95" t="s">
        <v>3141</v>
      </c>
      <c r="V2640" s="95" t="s">
        <v>31</v>
      </c>
    </row>
    <row r="2641" spans="1:22" ht="15.75" x14ac:dyDescent="0.3">
      <c r="A2641" s="95" t="s">
        <v>370</v>
      </c>
      <c r="B2641" s="95" t="s">
        <v>2032</v>
      </c>
      <c r="C2641" s="95" t="s">
        <v>1904</v>
      </c>
      <c r="D2641" s="95" t="s">
        <v>1905</v>
      </c>
      <c r="E2641" s="95" t="s">
        <v>2038</v>
      </c>
      <c r="F2641" s="95" t="s">
        <v>2048</v>
      </c>
      <c r="G2641" s="95" t="s">
        <v>31</v>
      </c>
      <c r="H2641" s="95" t="s">
        <v>31</v>
      </c>
      <c r="I2641" s="95" t="s">
        <v>31</v>
      </c>
      <c r="J2641" s="95" t="s">
        <v>1884</v>
      </c>
      <c r="K2641" s="95" t="s">
        <v>1885</v>
      </c>
      <c r="L2641" s="96">
        <v>1.32</v>
      </c>
      <c r="M2641" s="95" t="s">
        <v>1886</v>
      </c>
      <c r="N2641" s="95" t="s">
        <v>31</v>
      </c>
      <c r="O2641" s="95" t="s">
        <v>31</v>
      </c>
      <c r="P2641" s="95" t="s">
        <v>2515</v>
      </c>
      <c r="Q2641" s="95" t="s">
        <v>31</v>
      </c>
      <c r="R2641" s="95" t="s">
        <v>3939</v>
      </c>
      <c r="S2641" s="93">
        <v>38656</v>
      </c>
      <c r="T2641" s="93">
        <v>38533</v>
      </c>
      <c r="U2641" s="95" t="s">
        <v>3141</v>
      </c>
      <c r="V2641" s="95" t="s">
        <v>31</v>
      </c>
    </row>
    <row r="2642" spans="1:22" ht="15.75" x14ac:dyDescent="0.3">
      <c r="A2642" s="95" t="s">
        <v>370</v>
      </c>
      <c r="B2642" s="95" t="s">
        <v>2032</v>
      </c>
      <c r="C2642" s="95" t="s">
        <v>1904</v>
      </c>
      <c r="D2642" s="95" t="s">
        <v>1905</v>
      </c>
      <c r="E2642" s="95" t="s">
        <v>2038</v>
      </c>
      <c r="F2642" s="95" t="s">
        <v>2048</v>
      </c>
      <c r="G2642" s="95" t="s">
        <v>31</v>
      </c>
      <c r="H2642" s="95" t="s">
        <v>31</v>
      </c>
      <c r="I2642" s="95" t="s">
        <v>31</v>
      </c>
      <c r="J2642" s="95" t="s">
        <v>1884</v>
      </c>
      <c r="K2642" s="95" t="s">
        <v>1885</v>
      </c>
      <c r="L2642" s="96">
        <v>27383.54</v>
      </c>
      <c r="M2642" s="95" t="s">
        <v>1886</v>
      </c>
      <c r="N2642" s="95" t="s">
        <v>31</v>
      </c>
      <c r="O2642" s="95" t="s">
        <v>31</v>
      </c>
      <c r="P2642" s="95" t="s">
        <v>2515</v>
      </c>
      <c r="Q2642" s="95" t="s">
        <v>31</v>
      </c>
      <c r="R2642" s="95" t="s">
        <v>3940</v>
      </c>
      <c r="S2642" s="93">
        <v>38260</v>
      </c>
      <c r="T2642" s="93">
        <v>38260</v>
      </c>
      <c r="U2642" s="95" t="s">
        <v>3130</v>
      </c>
      <c r="V2642" s="95" t="s">
        <v>31</v>
      </c>
    </row>
    <row r="2643" spans="1:22" ht="15.75" x14ac:dyDescent="0.3">
      <c r="A2643" s="95" t="s">
        <v>370</v>
      </c>
      <c r="B2643" s="95" t="s">
        <v>2032</v>
      </c>
      <c r="C2643" s="95" t="s">
        <v>1904</v>
      </c>
      <c r="D2643" s="95" t="s">
        <v>1905</v>
      </c>
      <c r="E2643" s="95" t="s">
        <v>2038</v>
      </c>
      <c r="F2643" s="95" t="s">
        <v>2048</v>
      </c>
      <c r="G2643" s="95" t="s">
        <v>31</v>
      </c>
      <c r="H2643" s="95" t="s">
        <v>31</v>
      </c>
      <c r="I2643" s="95" t="s">
        <v>31</v>
      </c>
      <c r="J2643" s="95" t="s">
        <v>1884</v>
      </c>
      <c r="K2643" s="95" t="s">
        <v>1885</v>
      </c>
      <c r="L2643" s="96">
        <v>303.83</v>
      </c>
      <c r="M2643" s="95" t="s">
        <v>1886</v>
      </c>
      <c r="N2643" s="95" t="s">
        <v>31</v>
      </c>
      <c r="O2643" s="95" t="s">
        <v>31</v>
      </c>
      <c r="P2643" s="95" t="s">
        <v>2515</v>
      </c>
      <c r="Q2643" s="95" t="s">
        <v>31</v>
      </c>
      <c r="R2643" s="95" t="s">
        <v>3940</v>
      </c>
      <c r="S2643" s="93">
        <v>38291</v>
      </c>
      <c r="T2643" s="93">
        <v>38291</v>
      </c>
      <c r="U2643" s="95" t="s">
        <v>3130</v>
      </c>
      <c r="V2643" s="95" t="s">
        <v>31</v>
      </c>
    </row>
    <row r="2644" spans="1:22" ht="15.75" x14ac:dyDescent="0.3">
      <c r="A2644" s="95" t="s">
        <v>370</v>
      </c>
      <c r="B2644" s="95" t="s">
        <v>2032</v>
      </c>
      <c r="C2644" s="95" t="s">
        <v>1904</v>
      </c>
      <c r="D2644" s="95" t="s">
        <v>1905</v>
      </c>
      <c r="E2644" s="95" t="s">
        <v>2038</v>
      </c>
      <c r="F2644" s="95" t="s">
        <v>2048</v>
      </c>
      <c r="G2644" s="95" t="s">
        <v>31</v>
      </c>
      <c r="H2644" s="95" t="s">
        <v>31</v>
      </c>
      <c r="I2644" s="95" t="s">
        <v>31</v>
      </c>
      <c r="J2644" s="95" t="s">
        <v>1884</v>
      </c>
      <c r="K2644" s="95" t="s">
        <v>1885</v>
      </c>
      <c r="L2644" s="96">
        <v>0.74</v>
      </c>
      <c r="M2644" s="95" t="s">
        <v>1886</v>
      </c>
      <c r="N2644" s="95" t="s">
        <v>31</v>
      </c>
      <c r="O2644" s="95" t="s">
        <v>31</v>
      </c>
      <c r="P2644" s="95" t="s">
        <v>2515</v>
      </c>
      <c r="Q2644" s="95" t="s">
        <v>31</v>
      </c>
      <c r="R2644" s="95" t="s">
        <v>3940</v>
      </c>
      <c r="S2644" s="93">
        <v>38321</v>
      </c>
      <c r="T2644" s="93">
        <v>38321</v>
      </c>
      <c r="U2644" s="95" t="s">
        <v>3130</v>
      </c>
      <c r="V2644" s="95" t="s">
        <v>31</v>
      </c>
    </row>
    <row r="2645" spans="1:22" ht="15.75" x14ac:dyDescent="0.3">
      <c r="A2645" s="95" t="s">
        <v>370</v>
      </c>
      <c r="B2645" s="95" t="s">
        <v>2032</v>
      </c>
      <c r="C2645" s="95" t="s">
        <v>1904</v>
      </c>
      <c r="D2645" s="95" t="s">
        <v>1905</v>
      </c>
      <c r="E2645" s="95" t="s">
        <v>2038</v>
      </c>
      <c r="F2645" s="95" t="s">
        <v>2048</v>
      </c>
      <c r="G2645" s="95" t="s">
        <v>31</v>
      </c>
      <c r="H2645" s="95" t="s">
        <v>31</v>
      </c>
      <c r="I2645" s="95" t="s">
        <v>31</v>
      </c>
      <c r="J2645" s="95" t="s">
        <v>1884</v>
      </c>
      <c r="K2645" s="95" t="s">
        <v>1885</v>
      </c>
      <c r="L2645" s="96">
        <v>-1.7</v>
      </c>
      <c r="M2645" s="95" t="s">
        <v>1886</v>
      </c>
      <c r="N2645" s="95" t="s">
        <v>31</v>
      </c>
      <c r="O2645" s="95" t="s">
        <v>31</v>
      </c>
      <c r="P2645" s="95" t="s">
        <v>2515</v>
      </c>
      <c r="Q2645" s="95" t="s">
        <v>31</v>
      </c>
      <c r="R2645" s="95" t="s">
        <v>3940</v>
      </c>
      <c r="S2645" s="93">
        <v>38352</v>
      </c>
      <c r="T2645" s="93">
        <v>38352</v>
      </c>
      <c r="U2645" s="95" t="s">
        <v>3130</v>
      </c>
      <c r="V2645" s="95" t="s">
        <v>31</v>
      </c>
    </row>
    <row r="2646" spans="1:22" ht="15.75" x14ac:dyDescent="0.3">
      <c r="A2646" s="95" t="s">
        <v>370</v>
      </c>
      <c r="B2646" s="95" t="s">
        <v>2032</v>
      </c>
      <c r="C2646" s="95" t="s">
        <v>1904</v>
      </c>
      <c r="D2646" s="95" t="s">
        <v>1905</v>
      </c>
      <c r="E2646" s="95" t="s">
        <v>2038</v>
      </c>
      <c r="F2646" s="95" t="s">
        <v>2048</v>
      </c>
      <c r="G2646" s="95" t="s">
        <v>31</v>
      </c>
      <c r="H2646" s="95" t="s">
        <v>31</v>
      </c>
      <c r="I2646" s="95" t="s">
        <v>31</v>
      </c>
      <c r="J2646" s="95" t="s">
        <v>1884</v>
      </c>
      <c r="K2646" s="95" t="s">
        <v>1885</v>
      </c>
      <c r="L2646" s="96">
        <v>-18.73</v>
      </c>
      <c r="M2646" s="95" t="s">
        <v>1886</v>
      </c>
      <c r="N2646" s="95" t="s">
        <v>31</v>
      </c>
      <c r="O2646" s="95" t="s">
        <v>31</v>
      </c>
      <c r="P2646" s="95" t="s">
        <v>2515</v>
      </c>
      <c r="Q2646" s="95" t="s">
        <v>31</v>
      </c>
      <c r="R2646" s="95" t="s">
        <v>3940</v>
      </c>
      <c r="S2646" s="93">
        <v>38442</v>
      </c>
      <c r="T2646" s="93">
        <v>38442</v>
      </c>
      <c r="U2646" s="95" t="s">
        <v>3130</v>
      </c>
      <c r="V2646" s="95" t="s">
        <v>31</v>
      </c>
    </row>
    <row r="2647" spans="1:22" ht="15.75" x14ac:dyDescent="0.3">
      <c r="A2647" s="95" t="s">
        <v>370</v>
      </c>
      <c r="B2647" s="95" t="s">
        <v>2032</v>
      </c>
      <c r="C2647" s="95" t="s">
        <v>1904</v>
      </c>
      <c r="D2647" s="95" t="s">
        <v>1905</v>
      </c>
      <c r="E2647" s="95" t="s">
        <v>2038</v>
      </c>
      <c r="F2647" s="95" t="s">
        <v>2048</v>
      </c>
      <c r="G2647" s="95" t="s">
        <v>31</v>
      </c>
      <c r="H2647" s="95" t="s">
        <v>31</v>
      </c>
      <c r="I2647" s="95" t="s">
        <v>31</v>
      </c>
      <c r="J2647" s="95" t="s">
        <v>1884</v>
      </c>
      <c r="K2647" s="95" t="s">
        <v>1885</v>
      </c>
      <c r="L2647" s="96">
        <v>-0.4</v>
      </c>
      <c r="M2647" s="95" t="s">
        <v>1886</v>
      </c>
      <c r="N2647" s="95" t="s">
        <v>31</v>
      </c>
      <c r="O2647" s="95" t="s">
        <v>31</v>
      </c>
      <c r="P2647" s="95" t="s">
        <v>2515</v>
      </c>
      <c r="Q2647" s="95" t="s">
        <v>31</v>
      </c>
      <c r="R2647" s="95" t="s">
        <v>3940</v>
      </c>
      <c r="S2647" s="93">
        <v>38533</v>
      </c>
      <c r="T2647" s="93">
        <v>38533</v>
      </c>
      <c r="U2647" s="95" t="s">
        <v>3130</v>
      </c>
      <c r="V2647" s="95" t="s">
        <v>31</v>
      </c>
    </row>
    <row r="2648" spans="1:22" ht="15.75" x14ac:dyDescent="0.3">
      <c r="A2648" s="95" t="s">
        <v>370</v>
      </c>
      <c r="B2648" s="95" t="s">
        <v>2032</v>
      </c>
      <c r="C2648" s="95" t="s">
        <v>1904</v>
      </c>
      <c r="D2648" s="95" t="s">
        <v>1905</v>
      </c>
      <c r="E2648" s="95" t="s">
        <v>2038</v>
      </c>
      <c r="F2648" s="95" t="s">
        <v>2438</v>
      </c>
      <c r="G2648" s="95" t="s">
        <v>31</v>
      </c>
      <c r="H2648" s="95" t="s">
        <v>31</v>
      </c>
      <c r="I2648" s="95" t="s">
        <v>31</v>
      </c>
      <c r="J2648" s="95" t="s">
        <v>1884</v>
      </c>
      <c r="K2648" s="95" t="s">
        <v>1885</v>
      </c>
      <c r="L2648" s="96">
        <v>63092</v>
      </c>
      <c r="M2648" s="95" t="s">
        <v>1886</v>
      </c>
      <c r="N2648" s="95" t="s">
        <v>31</v>
      </c>
      <c r="O2648" s="95" t="s">
        <v>31</v>
      </c>
      <c r="P2648" s="95" t="s">
        <v>3941</v>
      </c>
      <c r="Q2648" s="95" t="s">
        <v>3942</v>
      </c>
      <c r="R2648" s="95" t="s">
        <v>3943</v>
      </c>
      <c r="S2648" s="93">
        <v>19814</v>
      </c>
      <c r="T2648" s="93">
        <v>19814</v>
      </c>
      <c r="U2648" s="95" t="s">
        <v>31</v>
      </c>
      <c r="V2648" s="95" t="s">
        <v>2529</v>
      </c>
    </row>
    <row r="2649" spans="1:22" ht="15.75" x14ac:dyDescent="0.3">
      <c r="A2649" s="95" t="s">
        <v>370</v>
      </c>
      <c r="B2649" s="95" t="s">
        <v>2032</v>
      </c>
      <c r="C2649" s="95" t="s">
        <v>1904</v>
      </c>
      <c r="D2649" s="95" t="s">
        <v>1905</v>
      </c>
      <c r="E2649" s="95" t="s">
        <v>2038</v>
      </c>
      <c r="F2649" s="95" t="s">
        <v>2438</v>
      </c>
      <c r="G2649" s="95" t="s">
        <v>31</v>
      </c>
      <c r="H2649" s="95" t="s">
        <v>31</v>
      </c>
      <c r="I2649" s="95" t="s">
        <v>31</v>
      </c>
      <c r="J2649" s="95" t="s">
        <v>1884</v>
      </c>
      <c r="K2649" s="95" t="s">
        <v>1885</v>
      </c>
      <c r="L2649" s="96">
        <v>34961</v>
      </c>
      <c r="M2649" s="95" t="s">
        <v>1886</v>
      </c>
      <c r="N2649" s="95" t="s">
        <v>31</v>
      </c>
      <c r="O2649" s="95" t="s">
        <v>31</v>
      </c>
      <c r="P2649" s="95" t="s">
        <v>3941</v>
      </c>
      <c r="Q2649" s="95" t="s">
        <v>3942</v>
      </c>
      <c r="R2649" s="95" t="s">
        <v>3944</v>
      </c>
      <c r="S2649" s="93">
        <v>20179</v>
      </c>
      <c r="T2649" s="93">
        <v>20179</v>
      </c>
      <c r="U2649" s="95" t="s">
        <v>31</v>
      </c>
      <c r="V2649" s="95" t="s">
        <v>2550</v>
      </c>
    </row>
    <row r="2650" spans="1:22" ht="15.75" x14ac:dyDescent="0.3">
      <c r="A2650" s="95" t="s">
        <v>370</v>
      </c>
      <c r="B2650" s="95" t="s">
        <v>2032</v>
      </c>
      <c r="C2650" s="95" t="s">
        <v>1904</v>
      </c>
      <c r="D2650" s="95" t="s">
        <v>1905</v>
      </c>
      <c r="E2650" s="95" t="s">
        <v>2038</v>
      </c>
      <c r="F2650" s="95" t="s">
        <v>2438</v>
      </c>
      <c r="G2650" s="95" t="s">
        <v>31</v>
      </c>
      <c r="H2650" s="95" t="s">
        <v>31</v>
      </c>
      <c r="I2650" s="95" t="s">
        <v>31</v>
      </c>
      <c r="J2650" s="95" t="s">
        <v>1884</v>
      </c>
      <c r="K2650" s="95" t="s">
        <v>1885</v>
      </c>
      <c r="L2650" s="96">
        <v>67190</v>
      </c>
      <c r="M2650" s="95" t="s">
        <v>1886</v>
      </c>
      <c r="N2650" s="95" t="s">
        <v>31</v>
      </c>
      <c r="O2650" s="95" t="s">
        <v>31</v>
      </c>
      <c r="P2650" s="95" t="s">
        <v>3941</v>
      </c>
      <c r="Q2650" s="95" t="s">
        <v>3942</v>
      </c>
      <c r="R2650" s="95" t="s">
        <v>3945</v>
      </c>
      <c r="S2650" s="93">
        <v>20545</v>
      </c>
      <c r="T2650" s="93">
        <v>20545</v>
      </c>
      <c r="U2650" s="95" t="s">
        <v>31</v>
      </c>
      <c r="V2650" s="95" t="s">
        <v>2550</v>
      </c>
    </row>
    <row r="2651" spans="1:22" ht="15.75" x14ac:dyDescent="0.3">
      <c r="A2651" s="95" t="s">
        <v>370</v>
      </c>
      <c r="B2651" s="95" t="s">
        <v>2032</v>
      </c>
      <c r="C2651" s="95" t="s">
        <v>1904</v>
      </c>
      <c r="D2651" s="95" t="s">
        <v>1905</v>
      </c>
      <c r="E2651" s="95" t="s">
        <v>2038</v>
      </c>
      <c r="F2651" s="95" t="s">
        <v>2438</v>
      </c>
      <c r="G2651" s="95" t="s">
        <v>31</v>
      </c>
      <c r="H2651" s="95" t="s">
        <v>31</v>
      </c>
      <c r="I2651" s="95" t="s">
        <v>31</v>
      </c>
      <c r="J2651" s="95" t="s">
        <v>1884</v>
      </c>
      <c r="K2651" s="95" t="s">
        <v>1885</v>
      </c>
      <c r="L2651" s="96">
        <v>81016</v>
      </c>
      <c r="M2651" s="95" t="s">
        <v>1886</v>
      </c>
      <c r="N2651" s="95" t="s">
        <v>31</v>
      </c>
      <c r="O2651" s="95" t="s">
        <v>31</v>
      </c>
      <c r="P2651" s="95" t="s">
        <v>3941</v>
      </c>
      <c r="Q2651" s="95" t="s">
        <v>3942</v>
      </c>
      <c r="R2651" s="95" t="s">
        <v>3946</v>
      </c>
      <c r="S2651" s="93">
        <v>20545</v>
      </c>
      <c r="T2651" s="93">
        <v>20545</v>
      </c>
      <c r="U2651" s="95" t="s">
        <v>31</v>
      </c>
      <c r="V2651" s="95" t="s">
        <v>2552</v>
      </c>
    </row>
    <row r="2652" spans="1:22" ht="15.75" x14ac:dyDescent="0.3">
      <c r="A2652" s="95" t="s">
        <v>370</v>
      </c>
      <c r="B2652" s="95" t="s">
        <v>2032</v>
      </c>
      <c r="C2652" s="95" t="s">
        <v>1904</v>
      </c>
      <c r="D2652" s="95" t="s">
        <v>1905</v>
      </c>
      <c r="E2652" s="95" t="s">
        <v>2038</v>
      </c>
      <c r="F2652" s="95" t="s">
        <v>2438</v>
      </c>
      <c r="G2652" s="95" t="s">
        <v>31</v>
      </c>
      <c r="H2652" s="95" t="s">
        <v>31</v>
      </c>
      <c r="I2652" s="95" t="s">
        <v>31</v>
      </c>
      <c r="J2652" s="95" t="s">
        <v>1884</v>
      </c>
      <c r="K2652" s="95" t="s">
        <v>1885</v>
      </c>
      <c r="L2652" s="96">
        <v>12477</v>
      </c>
      <c r="M2652" s="95" t="s">
        <v>1886</v>
      </c>
      <c r="N2652" s="95" t="s">
        <v>31</v>
      </c>
      <c r="O2652" s="95" t="s">
        <v>31</v>
      </c>
      <c r="P2652" s="95" t="s">
        <v>3941</v>
      </c>
      <c r="Q2652" s="95" t="s">
        <v>3942</v>
      </c>
      <c r="R2652" s="95" t="s">
        <v>3947</v>
      </c>
      <c r="S2652" s="93">
        <v>21275</v>
      </c>
      <c r="T2652" s="93">
        <v>21275</v>
      </c>
      <c r="U2652" s="95" t="s">
        <v>31</v>
      </c>
      <c r="V2652" s="95" t="s">
        <v>2554</v>
      </c>
    </row>
    <row r="2653" spans="1:22" ht="15.75" x14ac:dyDescent="0.3">
      <c r="A2653" s="95" t="s">
        <v>370</v>
      </c>
      <c r="B2653" s="95" t="s">
        <v>2032</v>
      </c>
      <c r="C2653" s="95" t="s">
        <v>1904</v>
      </c>
      <c r="D2653" s="95" t="s">
        <v>1905</v>
      </c>
      <c r="E2653" s="95" t="s">
        <v>2038</v>
      </c>
      <c r="F2653" s="95" t="s">
        <v>2438</v>
      </c>
      <c r="G2653" s="95" t="s">
        <v>31</v>
      </c>
      <c r="H2653" s="95" t="s">
        <v>31</v>
      </c>
      <c r="I2653" s="95" t="s">
        <v>31</v>
      </c>
      <c r="J2653" s="95" t="s">
        <v>1884</v>
      </c>
      <c r="K2653" s="95" t="s">
        <v>1885</v>
      </c>
      <c r="L2653" s="96">
        <v>1058</v>
      </c>
      <c r="M2653" s="95" t="s">
        <v>1886</v>
      </c>
      <c r="N2653" s="95" t="s">
        <v>31</v>
      </c>
      <c r="O2653" s="95" t="s">
        <v>31</v>
      </c>
      <c r="P2653" s="95" t="s">
        <v>3941</v>
      </c>
      <c r="Q2653" s="95" t="s">
        <v>3942</v>
      </c>
      <c r="R2653" s="95" t="s">
        <v>3948</v>
      </c>
      <c r="S2653" s="93">
        <v>22006</v>
      </c>
      <c r="T2653" s="93">
        <v>22006</v>
      </c>
      <c r="U2653" s="95" t="s">
        <v>31</v>
      </c>
      <c r="V2653" s="95" t="s">
        <v>2983</v>
      </c>
    </row>
    <row r="2654" spans="1:22" ht="15.75" x14ac:dyDescent="0.3">
      <c r="A2654" s="95" t="s">
        <v>370</v>
      </c>
      <c r="B2654" s="95" t="s">
        <v>2032</v>
      </c>
      <c r="C2654" s="95" t="s">
        <v>1904</v>
      </c>
      <c r="D2654" s="95" t="s">
        <v>1905</v>
      </c>
      <c r="E2654" s="95" t="s">
        <v>2038</v>
      </c>
      <c r="F2654" s="95" t="s">
        <v>2438</v>
      </c>
      <c r="G2654" s="95" t="s">
        <v>31</v>
      </c>
      <c r="H2654" s="95" t="s">
        <v>31</v>
      </c>
      <c r="I2654" s="95" t="s">
        <v>31</v>
      </c>
      <c r="J2654" s="95" t="s">
        <v>1884</v>
      </c>
      <c r="K2654" s="95" t="s">
        <v>1885</v>
      </c>
      <c r="L2654" s="96">
        <v>1126</v>
      </c>
      <c r="M2654" s="95" t="s">
        <v>1886</v>
      </c>
      <c r="N2654" s="95" t="s">
        <v>31</v>
      </c>
      <c r="O2654" s="95" t="s">
        <v>31</v>
      </c>
      <c r="P2654" s="95" t="s">
        <v>3941</v>
      </c>
      <c r="Q2654" s="95" t="s">
        <v>3942</v>
      </c>
      <c r="R2654" s="95" t="s">
        <v>3949</v>
      </c>
      <c r="S2654" s="93">
        <v>23101</v>
      </c>
      <c r="T2654" s="93">
        <v>23101</v>
      </c>
      <c r="U2654" s="95" t="s">
        <v>31</v>
      </c>
      <c r="V2654" s="95" t="s">
        <v>2917</v>
      </c>
    </row>
    <row r="2655" spans="1:22" ht="15.75" x14ac:dyDescent="0.3">
      <c r="A2655" s="95" t="s">
        <v>370</v>
      </c>
      <c r="B2655" s="95" t="s">
        <v>2032</v>
      </c>
      <c r="C2655" s="95" t="s">
        <v>1904</v>
      </c>
      <c r="D2655" s="95" t="s">
        <v>1905</v>
      </c>
      <c r="E2655" s="95" t="s">
        <v>2038</v>
      </c>
      <c r="F2655" s="95" t="s">
        <v>2438</v>
      </c>
      <c r="G2655" s="95" t="s">
        <v>31</v>
      </c>
      <c r="H2655" s="95" t="s">
        <v>31</v>
      </c>
      <c r="I2655" s="95" t="s">
        <v>31</v>
      </c>
      <c r="J2655" s="95" t="s">
        <v>1884</v>
      </c>
      <c r="K2655" s="95" t="s">
        <v>1885</v>
      </c>
      <c r="L2655" s="96">
        <v>690</v>
      </c>
      <c r="M2655" s="95" t="s">
        <v>1886</v>
      </c>
      <c r="N2655" s="95" t="s">
        <v>31</v>
      </c>
      <c r="O2655" s="95" t="s">
        <v>31</v>
      </c>
      <c r="P2655" s="95" t="s">
        <v>3941</v>
      </c>
      <c r="Q2655" s="95" t="s">
        <v>3942</v>
      </c>
      <c r="R2655" s="95" t="s">
        <v>3950</v>
      </c>
      <c r="S2655" s="93">
        <v>27850</v>
      </c>
      <c r="T2655" s="93">
        <v>27850</v>
      </c>
      <c r="U2655" s="95" t="s">
        <v>31</v>
      </c>
      <c r="V2655" s="95" t="s">
        <v>3632</v>
      </c>
    </row>
    <row r="2656" spans="1:22" ht="15.75" x14ac:dyDescent="0.3">
      <c r="A2656" s="95" t="s">
        <v>370</v>
      </c>
      <c r="B2656" s="95" t="s">
        <v>2032</v>
      </c>
      <c r="C2656" s="95" t="s">
        <v>1904</v>
      </c>
      <c r="D2656" s="95" t="s">
        <v>1905</v>
      </c>
      <c r="E2656" s="95" t="s">
        <v>2038</v>
      </c>
      <c r="F2656" s="95" t="s">
        <v>2438</v>
      </c>
      <c r="G2656" s="95" t="s">
        <v>31</v>
      </c>
      <c r="H2656" s="95" t="s">
        <v>31</v>
      </c>
      <c r="I2656" s="95" t="s">
        <v>31</v>
      </c>
      <c r="J2656" s="95" t="s">
        <v>1884</v>
      </c>
      <c r="K2656" s="95" t="s">
        <v>1885</v>
      </c>
      <c r="L2656" s="96">
        <v>2682</v>
      </c>
      <c r="M2656" s="95" t="s">
        <v>1886</v>
      </c>
      <c r="N2656" s="95" t="s">
        <v>31</v>
      </c>
      <c r="O2656" s="95" t="s">
        <v>31</v>
      </c>
      <c r="P2656" s="95" t="s">
        <v>3941</v>
      </c>
      <c r="Q2656" s="95" t="s">
        <v>3942</v>
      </c>
      <c r="R2656" s="95" t="s">
        <v>3951</v>
      </c>
      <c r="S2656" s="93">
        <v>28215</v>
      </c>
      <c r="T2656" s="93">
        <v>28215</v>
      </c>
      <c r="U2656" s="95" t="s">
        <v>31</v>
      </c>
      <c r="V2656" s="95" t="s">
        <v>2989</v>
      </c>
    </row>
    <row r="2657" spans="1:22" ht="15.75" x14ac:dyDescent="0.3">
      <c r="A2657" s="95" t="s">
        <v>370</v>
      </c>
      <c r="B2657" s="95" t="s">
        <v>2032</v>
      </c>
      <c r="C2657" s="95" t="s">
        <v>1904</v>
      </c>
      <c r="D2657" s="95" t="s">
        <v>1905</v>
      </c>
      <c r="E2657" s="95" t="s">
        <v>2038</v>
      </c>
      <c r="F2657" s="95" t="s">
        <v>2438</v>
      </c>
      <c r="G2657" s="95" t="s">
        <v>31</v>
      </c>
      <c r="H2657" s="95" t="s">
        <v>31</v>
      </c>
      <c r="I2657" s="95" t="s">
        <v>31</v>
      </c>
      <c r="J2657" s="95" t="s">
        <v>1884</v>
      </c>
      <c r="K2657" s="95" t="s">
        <v>1885</v>
      </c>
      <c r="L2657" s="96">
        <v>20377</v>
      </c>
      <c r="M2657" s="95" t="s">
        <v>1886</v>
      </c>
      <c r="N2657" s="95" t="s">
        <v>31</v>
      </c>
      <c r="O2657" s="95" t="s">
        <v>31</v>
      </c>
      <c r="P2657" s="95" t="s">
        <v>3941</v>
      </c>
      <c r="Q2657" s="95" t="s">
        <v>3942</v>
      </c>
      <c r="R2657" s="95" t="s">
        <v>3952</v>
      </c>
      <c r="S2657" s="93">
        <v>28215</v>
      </c>
      <c r="T2657" s="93">
        <v>28215</v>
      </c>
      <c r="U2657" s="95" t="s">
        <v>31</v>
      </c>
      <c r="V2657" s="95" t="s">
        <v>2993</v>
      </c>
    </row>
    <row r="2658" spans="1:22" ht="15.75" x14ac:dyDescent="0.3">
      <c r="A2658" s="95" t="s">
        <v>370</v>
      </c>
      <c r="B2658" s="95" t="s">
        <v>2032</v>
      </c>
      <c r="C2658" s="95" t="s">
        <v>1904</v>
      </c>
      <c r="D2658" s="95" t="s">
        <v>1905</v>
      </c>
      <c r="E2658" s="95" t="s">
        <v>2038</v>
      </c>
      <c r="F2658" s="95" t="s">
        <v>2438</v>
      </c>
      <c r="G2658" s="95" t="s">
        <v>31</v>
      </c>
      <c r="H2658" s="95" t="s">
        <v>31</v>
      </c>
      <c r="I2658" s="95" t="s">
        <v>31</v>
      </c>
      <c r="J2658" s="95" t="s">
        <v>1884</v>
      </c>
      <c r="K2658" s="95" t="s">
        <v>1885</v>
      </c>
      <c r="L2658" s="96">
        <v>145801</v>
      </c>
      <c r="M2658" s="95" t="s">
        <v>1886</v>
      </c>
      <c r="N2658" s="95" t="s">
        <v>31</v>
      </c>
      <c r="O2658" s="95" t="s">
        <v>31</v>
      </c>
      <c r="P2658" s="95" t="s">
        <v>3941</v>
      </c>
      <c r="Q2658" s="95" t="s">
        <v>3942</v>
      </c>
      <c r="R2658" s="95" t="s">
        <v>3953</v>
      </c>
      <c r="S2658" s="93">
        <v>28580</v>
      </c>
      <c r="T2658" s="93">
        <v>28580</v>
      </c>
      <c r="U2658" s="95" t="s">
        <v>31</v>
      </c>
      <c r="V2658" s="95" t="s">
        <v>2708</v>
      </c>
    </row>
    <row r="2659" spans="1:22" ht="15.75" x14ac:dyDescent="0.3">
      <c r="A2659" s="95" t="s">
        <v>370</v>
      </c>
      <c r="B2659" s="95" t="s">
        <v>2032</v>
      </c>
      <c r="C2659" s="95" t="s">
        <v>1904</v>
      </c>
      <c r="D2659" s="95" t="s">
        <v>1905</v>
      </c>
      <c r="E2659" s="95" t="s">
        <v>2038</v>
      </c>
      <c r="F2659" s="95" t="s">
        <v>2438</v>
      </c>
      <c r="G2659" s="95" t="s">
        <v>31</v>
      </c>
      <c r="H2659" s="95" t="s">
        <v>31</v>
      </c>
      <c r="I2659" s="95" t="s">
        <v>31</v>
      </c>
      <c r="J2659" s="95" t="s">
        <v>1884</v>
      </c>
      <c r="K2659" s="95" t="s">
        <v>1885</v>
      </c>
      <c r="L2659" s="96">
        <v>39233</v>
      </c>
      <c r="M2659" s="95" t="s">
        <v>1886</v>
      </c>
      <c r="N2659" s="95" t="s">
        <v>31</v>
      </c>
      <c r="O2659" s="95" t="s">
        <v>31</v>
      </c>
      <c r="P2659" s="95" t="s">
        <v>3941</v>
      </c>
      <c r="Q2659" s="95" t="s">
        <v>3942</v>
      </c>
      <c r="R2659" s="95" t="s">
        <v>3954</v>
      </c>
      <c r="S2659" s="93">
        <v>29676</v>
      </c>
      <c r="T2659" s="93">
        <v>29676</v>
      </c>
      <c r="U2659" s="95" t="s">
        <v>31</v>
      </c>
      <c r="V2659" s="95" t="s">
        <v>2710</v>
      </c>
    </row>
    <row r="2660" spans="1:22" ht="15.75" x14ac:dyDescent="0.3">
      <c r="A2660" s="95" t="s">
        <v>370</v>
      </c>
      <c r="B2660" s="95" t="s">
        <v>2032</v>
      </c>
      <c r="C2660" s="95" t="s">
        <v>1904</v>
      </c>
      <c r="D2660" s="95" t="s">
        <v>1905</v>
      </c>
      <c r="E2660" s="95" t="s">
        <v>2038</v>
      </c>
      <c r="F2660" s="95" t="s">
        <v>2438</v>
      </c>
      <c r="G2660" s="95" t="s">
        <v>31</v>
      </c>
      <c r="H2660" s="95" t="s">
        <v>31</v>
      </c>
      <c r="I2660" s="95" t="s">
        <v>31</v>
      </c>
      <c r="J2660" s="95" t="s">
        <v>1884</v>
      </c>
      <c r="K2660" s="95" t="s">
        <v>1885</v>
      </c>
      <c r="L2660" s="96">
        <v>342</v>
      </c>
      <c r="M2660" s="95" t="s">
        <v>1886</v>
      </c>
      <c r="N2660" s="95" t="s">
        <v>31</v>
      </c>
      <c r="O2660" s="95" t="s">
        <v>31</v>
      </c>
      <c r="P2660" s="95" t="s">
        <v>3941</v>
      </c>
      <c r="Q2660" s="95" t="s">
        <v>3942</v>
      </c>
      <c r="R2660" s="95" t="s">
        <v>3955</v>
      </c>
      <c r="S2660" s="93">
        <v>31502</v>
      </c>
      <c r="T2660" s="93">
        <v>31502</v>
      </c>
      <c r="U2660" s="95" t="s">
        <v>31</v>
      </c>
      <c r="V2660" s="95" t="s">
        <v>2698</v>
      </c>
    </row>
    <row r="2661" spans="1:22" ht="15.75" x14ac:dyDescent="0.3">
      <c r="A2661" s="95" t="s">
        <v>370</v>
      </c>
      <c r="B2661" s="95" t="s">
        <v>2032</v>
      </c>
      <c r="C2661" s="95" t="s">
        <v>1904</v>
      </c>
      <c r="D2661" s="95" t="s">
        <v>1905</v>
      </c>
      <c r="E2661" s="95" t="s">
        <v>2038</v>
      </c>
      <c r="F2661" s="95" t="s">
        <v>2438</v>
      </c>
      <c r="G2661" s="95" t="s">
        <v>31</v>
      </c>
      <c r="H2661" s="95" t="s">
        <v>31</v>
      </c>
      <c r="I2661" s="95" t="s">
        <v>31</v>
      </c>
      <c r="J2661" s="95" t="s">
        <v>1884</v>
      </c>
      <c r="K2661" s="95" t="s">
        <v>1885</v>
      </c>
      <c r="L2661" s="96">
        <v>16029</v>
      </c>
      <c r="M2661" s="95" t="s">
        <v>1886</v>
      </c>
      <c r="N2661" s="95" t="s">
        <v>31</v>
      </c>
      <c r="O2661" s="95" t="s">
        <v>31</v>
      </c>
      <c r="P2661" s="95" t="s">
        <v>3941</v>
      </c>
      <c r="Q2661" s="95" t="s">
        <v>3942</v>
      </c>
      <c r="R2661" s="95" t="s">
        <v>3956</v>
      </c>
      <c r="S2661" s="93">
        <v>34789</v>
      </c>
      <c r="T2661" s="93">
        <v>34789</v>
      </c>
      <c r="U2661" s="95" t="s">
        <v>31</v>
      </c>
      <c r="V2661" s="95" t="s">
        <v>3085</v>
      </c>
    </row>
    <row r="2662" spans="1:22" ht="15.75" x14ac:dyDescent="0.3">
      <c r="A2662" s="95" t="s">
        <v>370</v>
      </c>
      <c r="B2662" s="95" t="s">
        <v>2032</v>
      </c>
      <c r="C2662" s="95" t="s">
        <v>1904</v>
      </c>
      <c r="D2662" s="95" t="s">
        <v>1905</v>
      </c>
      <c r="E2662" s="95" t="s">
        <v>2038</v>
      </c>
      <c r="F2662" s="95" t="s">
        <v>2438</v>
      </c>
      <c r="G2662" s="95" t="s">
        <v>31</v>
      </c>
      <c r="H2662" s="95" t="s">
        <v>31</v>
      </c>
      <c r="I2662" s="95" t="s">
        <v>31</v>
      </c>
      <c r="J2662" s="95" t="s">
        <v>1884</v>
      </c>
      <c r="K2662" s="95" t="s">
        <v>1885</v>
      </c>
      <c r="L2662" s="96">
        <v>389753.59999999998</v>
      </c>
      <c r="M2662" s="95" t="s">
        <v>1886</v>
      </c>
      <c r="N2662" s="95" t="s">
        <v>31</v>
      </c>
      <c r="O2662" s="95" t="s">
        <v>31</v>
      </c>
      <c r="P2662" s="95" t="s">
        <v>2439</v>
      </c>
      <c r="Q2662" s="95" t="s">
        <v>31</v>
      </c>
      <c r="R2662" s="95" t="s">
        <v>3957</v>
      </c>
      <c r="S2662" s="93">
        <v>41152</v>
      </c>
      <c r="T2662" s="93">
        <v>41152</v>
      </c>
      <c r="U2662" s="95" t="s">
        <v>3146</v>
      </c>
      <c r="V2662" s="95" t="s">
        <v>31</v>
      </c>
    </row>
    <row r="2663" spans="1:22" ht="15.75" x14ac:dyDescent="0.3">
      <c r="A2663" s="95" t="s">
        <v>370</v>
      </c>
      <c r="B2663" s="95" t="s">
        <v>2032</v>
      </c>
      <c r="C2663" s="95" t="s">
        <v>1904</v>
      </c>
      <c r="D2663" s="95" t="s">
        <v>1905</v>
      </c>
      <c r="E2663" s="95" t="s">
        <v>2038</v>
      </c>
      <c r="F2663" s="95" t="s">
        <v>2438</v>
      </c>
      <c r="G2663" s="95" t="s">
        <v>31</v>
      </c>
      <c r="H2663" s="95" t="s">
        <v>31</v>
      </c>
      <c r="I2663" s="95" t="s">
        <v>31</v>
      </c>
      <c r="J2663" s="95" t="s">
        <v>1884</v>
      </c>
      <c r="K2663" s="95" t="s">
        <v>1885</v>
      </c>
      <c r="L2663" s="96">
        <v>-594.23</v>
      </c>
      <c r="M2663" s="95" t="s">
        <v>1886</v>
      </c>
      <c r="N2663" s="95" t="s">
        <v>31</v>
      </c>
      <c r="O2663" s="95" t="s">
        <v>31</v>
      </c>
      <c r="P2663" s="95" t="s">
        <v>2439</v>
      </c>
      <c r="Q2663" s="95" t="s">
        <v>31</v>
      </c>
      <c r="R2663" s="95" t="s">
        <v>3957</v>
      </c>
      <c r="S2663" s="93">
        <v>41305</v>
      </c>
      <c r="T2663" s="93">
        <v>41305</v>
      </c>
      <c r="U2663" s="95" t="s">
        <v>3146</v>
      </c>
      <c r="V2663" s="95" t="s">
        <v>31</v>
      </c>
    </row>
    <row r="2664" spans="1:22" ht="15.75" x14ac:dyDescent="0.3">
      <c r="A2664" s="95" t="s">
        <v>370</v>
      </c>
      <c r="B2664" s="95" t="s">
        <v>2032</v>
      </c>
      <c r="C2664" s="95" t="s">
        <v>1904</v>
      </c>
      <c r="D2664" s="95" t="s">
        <v>1905</v>
      </c>
      <c r="E2664" s="95" t="s">
        <v>2038</v>
      </c>
      <c r="F2664" s="95" t="s">
        <v>2438</v>
      </c>
      <c r="G2664" s="95" t="s">
        <v>31</v>
      </c>
      <c r="H2664" s="95" t="s">
        <v>31</v>
      </c>
      <c r="I2664" s="95" t="s">
        <v>31</v>
      </c>
      <c r="J2664" s="95" t="s">
        <v>1884</v>
      </c>
      <c r="K2664" s="95" t="s">
        <v>1885</v>
      </c>
      <c r="L2664" s="96">
        <v>-13.29</v>
      </c>
      <c r="M2664" s="95" t="s">
        <v>1886</v>
      </c>
      <c r="N2664" s="95" t="s">
        <v>31</v>
      </c>
      <c r="O2664" s="95" t="s">
        <v>31</v>
      </c>
      <c r="P2664" s="95" t="s">
        <v>2439</v>
      </c>
      <c r="Q2664" s="95" t="s">
        <v>31</v>
      </c>
      <c r="R2664" s="95" t="s">
        <v>3957</v>
      </c>
      <c r="S2664" s="93">
        <v>41333</v>
      </c>
      <c r="T2664" s="93">
        <v>41333</v>
      </c>
      <c r="U2664" s="95" t="s">
        <v>3146</v>
      </c>
      <c r="V2664" s="95" t="s">
        <v>31</v>
      </c>
    </row>
    <row r="2665" spans="1:22" ht="15.75" x14ac:dyDescent="0.3">
      <c r="A2665" s="95" t="s">
        <v>370</v>
      </c>
      <c r="B2665" s="95" t="s">
        <v>2032</v>
      </c>
      <c r="C2665" s="95" t="s">
        <v>1904</v>
      </c>
      <c r="D2665" s="95" t="s">
        <v>1905</v>
      </c>
      <c r="E2665" s="95" t="s">
        <v>2038</v>
      </c>
      <c r="F2665" s="95" t="s">
        <v>2438</v>
      </c>
      <c r="G2665" s="95" t="s">
        <v>31</v>
      </c>
      <c r="H2665" s="95" t="s">
        <v>31</v>
      </c>
      <c r="I2665" s="95" t="s">
        <v>31</v>
      </c>
      <c r="J2665" s="95" t="s">
        <v>1884</v>
      </c>
      <c r="K2665" s="95" t="s">
        <v>1885</v>
      </c>
      <c r="L2665" s="96">
        <v>10178.82</v>
      </c>
      <c r="M2665" s="95" t="s">
        <v>1886</v>
      </c>
      <c r="N2665" s="95" t="s">
        <v>31</v>
      </c>
      <c r="O2665" s="95" t="s">
        <v>31</v>
      </c>
      <c r="P2665" s="95" t="s">
        <v>2439</v>
      </c>
      <c r="Q2665" s="95" t="s">
        <v>31</v>
      </c>
      <c r="R2665" s="95" t="s">
        <v>3958</v>
      </c>
      <c r="S2665" s="93">
        <v>42035</v>
      </c>
      <c r="T2665" s="93">
        <v>42035</v>
      </c>
      <c r="U2665" s="95" t="s">
        <v>3428</v>
      </c>
      <c r="V2665" s="95" t="s">
        <v>31</v>
      </c>
    </row>
    <row r="2666" spans="1:22" ht="15.75" x14ac:dyDescent="0.3">
      <c r="A2666" s="95" t="s">
        <v>370</v>
      </c>
      <c r="B2666" s="95" t="s">
        <v>2032</v>
      </c>
      <c r="C2666" s="95" t="s">
        <v>1904</v>
      </c>
      <c r="D2666" s="95" t="s">
        <v>1905</v>
      </c>
      <c r="E2666" s="95" t="s">
        <v>2038</v>
      </c>
      <c r="F2666" s="95" t="s">
        <v>2438</v>
      </c>
      <c r="G2666" s="95" t="s">
        <v>31</v>
      </c>
      <c r="H2666" s="95" t="s">
        <v>31</v>
      </c>
      <c r="I2666" s="95" t="s">
        <v>31</v>
      </c>
      <c r="J2666" s="95" t="s">
        <v>1884</v>
      </c>
      <c r="K2666" s="95" t="s">
        <v>1885</v>
      </c>
      <c r="L2666" s="96">
        <v>19.27</v>
      </c>
      <c r="M2666" s="95" t="s">
        <v>1886</v>
      </c>
      <c r="N2666" s="95" t="s">
        <v>31</v>
      </c>
      <c r="O2666" s="95" t="s">
        <v>31</v>
      </c>
      <c r="P2666" s="95" t="s">
        <v>2439</v>
      </c>
      <c r="Q2666" s="95" t="s">
        <v>31</v>
      </c>
      <c r="R2666" s="95" t="s">
        <v>3958</v>
      </c>
      <c r="S2666" s="93">
        <v>42308</v>
      </c>
      <c r="T2666" s="93">
        <v>42308</v>
      </c>
      <c r="U2666" s="95" t="s">
        <v>3428</v>
      </c>
      <c r="V2666" s="95" t="s">
        <v>31</v>
      </c>
    </row>
    <row r="2667" spans="1:22" ht="15.75" x14ac:dyDescent="0.3">
      <c r="A2667" s="95" t="s">
        <v>370</v>
      </c>
      <c r="B2667" s="95" t="s">
        <v>2032</v>
      </c>
      <c r="C2667" s="95" t="s">
        <v>1904</v>
      </c>
      <c r="D2667" s="95" t="s">
        <v>1905</v>
      </c>
      <c r="E2667" s="95" t="s">
        <v>2038</v>
      </c>
      <c r="F2667" s="95" t="s">
        <v>3959</v>
      </c>
      <c r="G2667" s="95" t="s">
        <v>31</v>
      </c>
      <c r="H2667" s="95" t="s">
        <v>31</v>
      </c>
      <c r="I2667" s="95" t="s">
        <v>31</v>
      </c>
      <c r="J2667" s="95" t="s">
        <v>1884</v>
      </c>
      <c r="K2667" s="95" t="s">
        <v>1885</v>
      </c>
      <c r="L2667" s="96">
        <v>13034</v>
      </c>
      <c r="M2667" s="95" t="s">
        <v>1886</v>
      </c>
      <c r="N2667" s="95" t="s">
        <v>31</v>
      </c>
      <c r="O2667" s="95" t="s">
        <v>31</v>
      </c>
      <c r="P2667" s="95" t="s">
        <v>3960</v>
      </c>
      <c r="Q2667" s="95" t="s">
        <v>3961</v>
      </c>
      <c r="R2667" s="95" t="s">
        <v>3962</v>
      </c>
      <c r="S2667" s="93">
        <v>19814</v>
      </c>
      <c r="T2667" s="93">
        <v>19814</v>
      </c>
      <c r="U2667" s="95" t="s">
        <v>31</v>
      </c>
      <c r="V2667" s="95" t="s">
        <v>31</v>
      </c>
    </row>
    <row r="2668" spans="1:22" ht="15.75" x14ac:dyDescent="0.3">
      <c r="A2668" s="95" t="s">
        <v>370</v>
      </c>
      <c r="B2668" s="95" t="s">
        <v>2032</v>
      </c>
      <c r="C2668" s="95" t="s">
        <v>1904</v>
      </c>
      <c r="D2668" s="95" t="s">
        <v>1905</v>
      </c>
      <c r="E2668" s="95" t="s">
        <v>2038</v>
      </c>
      <c r="F2668" s="95" t="s">
        <v>3959</v>
      </c>
      <c r="G2668" s="95" t="s">
        <v>31</v>
      </c>
      <c r="H2668" s="95" t="s">
        <v>31</v>
      </c>
      <c r="I2668" s="95" t="s">
        <v>31</v>
      </c>
      <c r="J2668" s="95" t="s">
        <v>1884</v>
      </c>
      <c r="K2668" s="95" t="s">
        <v>1885</v>
      </c>
      <c r="L2668" s="96">
        <v>9006</v>
      </c>
      <c r="M2668" s="95" t="s">
        <v>1886</v>
      </c>
      <c r="N2668" s="95" t="s">
        <v>31</v>
      </c>
      <c r="O2668" s="95" t="s">
        <v>31</v>
      </c>
      <c r="P2668" s="95" t="s">
        <v>3960</v>
      </c>
      <c r="Q2668" s="95" t="s">
        <v>3961</v>
      </c>
      <c r="R2668" s="95" t="s">
        <v>3963</v>
      </c>
      <c r="S2668" s="93">
        <v>20545</v>
      </c>
      <c r="T2668" s="93">
        <v>20545</v>
      </c>
      <c r="U2668" s="95" t="s">
        <v>31</v>
      </c>
      <c r="V2668" s="95" t="s">
        <v>2550</v>
      </c>
    </row>
    <row r="2669" spans="1:22" ht="15.75" x14ac:dyDescent="0.3">
      <c r="A2669" s="95" t="s">
        <v>370</v>
      </c>
      <c r="B2669" s="95" t="s">
        <v>2032</v>
      </c>
      <c r="C2669" s="95" t="s">
        <v>1904</v>
      </c>
      <c r="D2669" s="95" t="s">
        <v>1905</v>
      </c>
      <c r="E2669" s="95" t="s">
        <v>2038</v>
      </c>
      <c r="F2669" s="95" t="s">
        <v>3959</v>
      </c>
      <c r="G2669" s="95" t="s">
        <v>31</v>
      </c>
      <c r="H2669" s="95" t="s">
        <v>31</v>
      </c>
      <c r="I2669" s="95" t="s">
        <v>31</v>
      </c>
      <c r="J2669" s="95" t="s">
        <v>1884</v>
      </c>
      <c r="K2669" s="95" t="s">
        <v>1885</v>
      </c>
      <c r="L2669" s="96">
        <v>23891</v>
      </c>
      <c r="M2669" s="95" t="s">
        <v>1886</v>
      </c>
      <c r="N2669" s="95" t="s">
        <v>31</v>
      </c>
      <c r="O2669" s="95" t="s">
        <v>31</v>
      </c>
      <c r="P2669" s="95" t="s">
        <v>3960</v>
      </c>
      <c r="Q2669" s="95" t="s">
        <v>3961</v>
      </c>
      <c r="R2669" s="95" t="s">
        <v>3964</v>
      </c>
      <c r="S2669" s="93">
        <v>28580</v>
      </c>
      <c r="T2669" s="93">
        <v>28580</v>
      </c>
      <c r="U2669" s="95" t="s">
        <v>31</v>
      </c>
      <c r="V2669" s="95" t="s">
        <v>2708</v>
      </c>
    </row>
    <row r="2670" spans="1:22" ht="15.75" x14ac:dyDescent="0.3">
      <c r="A2670" s="95" t="s">
        <v>370</v>
      </c>
      <c r="B2670" s="95" t="s">
        <v>2032</v>
      </c>
      <c r="C2670" s="95" t="s">
        <v>1904</v>
      </c>
      <c r="D2670" s="95" t="s">
        <v>1905</v>
      </c>
      <c r="E2670" s="95" t="s">
        <v>2038</v>
      </c>
      <c r="F2670" s="95" t="s">
        <v>3965</v>
      </c>
      <c r="G2670" s="95" t="s">
        <v>31</v>
      </c>
      <c r="H2670" s="95" t="s">
        <v>31</v>
      </c>
      <c r="I2670" s="95" t="s">
        <v>31</v>
      </c>
      <c r="J2670" s="95" t="s">
        <v>1884</v>
      </c>
      <c r="K2670" s="95" t="s">
        <v>1885</v>
      </c>
      <c r="L2670" s="96">
        <v>30742</v>
      </c>
      <c r="M2670" s="95" t="s">
        <v>1886</v>
      </c>
      <c r="N2670" s="95" t="s">
        <v>31</v>
      </c>
      <c r="O2670" s="95" t="s">
        <v>31</v>
      </c>
      <c r="P2670" s="95" t="s">
        <v>3966</v>
      </c>
      <c r="Q2670" s="95" t="s">
        <v>2965</v>
      </c>
      <c r="R2670" s="95" t="s">
        <v>3967</v>
      </c>
      <c r="S2670" s="93">
        <v>20179</v>
      </c>
      <c r="T2670" s="93">
        <v>20179</v>
      </c>
      <c r="U2670" s="95" t="s">
        <v>31</v>
      </c>
      <c r="V2670" s="95" t="s">
        <v>31</v>
      </c>
    </row>
    <row r="2671" spans="1:22" ht="15.75" x14ac:dyDescent="0.3">
      <c r="A2671" s="95" t="s">
        <v>370</v>
      </c>
      <c r="B2671" s="95" t="s">
        <v>2032</v>
      </c>
      <c r="C2671" s="95" t="s">
        <v>1904</v>
      </c>
      <c r="D2671" s="95" t="s">
        <v>1905</v>
      </c>
      <c r="E2671" s="95" t="s">
        <v>2038</v>
      </c>
      <c r="F2671" s="95" t="s">
        <v>3965</v>
      </c>
      <c r="G2671" s="95" t="s">
        <v>31</v>
      </c>
      <c r="H2671" s="95" t="s">
        <v>31</v>
      </c>
      <c r="I2671" s="95" t="s">
        <v>31</v>
      </c>
      <c r="J2671" s="95" t="s">
        <v>1884</v>
      </c>
      <c r="K2671" s="95" t="s">
        <v>1885</v>
      </c>
      <c r="L2671" s="96">
        <v>10831</v>
      </c>
      <c r="M2671" s="95" t="s">
        <v>1886</v>
      </c>
      <c r="N2671" s="95" t="s">
        <v>31</v>
      </c>
      <c r="O2671" s="95" t="s">
        <v>31</v>
      </c>
      <c r="P2671" s="95" t="s">
        <v>3966</v>
      </c>
      <c r="Q2671" s="95" t="s">
        <v>2965</v>
      </c>
      <c r="R2671" s="95" t="s">
        <v>3968</v>
      </c>
      <c r="S2671" s="93">
        <v>20545</v>
      </c>
      <c r="T2671" s="93">
        <v>20545</v>
      </c>
      <c r="U2671" s="95" t="s">
        <v>31</v>
      </c>
      <c r="V2671" s="95" t="s">
        <v>2552</v>
      </c>
    </row>
    <row r="2672" spans="1:22" ht="15.75" x14ac:dyDescent="0.3">
      <c r="A2672" s="95" t="s">
        <v>370</v>
      </c>
      <c r="B2672" s="95" t="s">
        <v>2032</v>
      </c>
      <c r="C2672" s="95" t="s">
        <v>1904</v>
      </c>
      <c r="D2672" s="95" t="s">
        <v>1905</v>
      </c>
      <c r="E2672" s="95" t="s">
        <v>2038</v>
      </c>
      <c r="F2672" s="95" t="s">
        <v>3969</v>
      </c>
      <c r="G2672" s="95" t="s">
        <v>31</v>
      </c>
      <c r="H2672" s="95" t="s">
        <v>31</v>
      </c>
      <c r="I2672" s="95" t="s">
        <v>31</v>
      </c>
      <c r="J2672" s="95" t="s">
        <v>1884</v>
      </c>
      <c r="K2672" s="95" t="s">
        <v>1885</v>
      </c>
      <c r="L2672" s="96">
        <v>39603</v>
      </c>
      <c r="M2672" s="95" t="s">
        <v>1886</v>
      </c>
      <c r="N2672" s="95" t="s">
        <v>31</v>
      </c>
      <c r="O2672" s="95" t="s">
        <v>31</v>
      </c>
      <c r="P2672" s="95" t="s">
        <v>3970</v>
      </c>
      <c r="Q2672" s="95" t="s">
        <v>3971</v>
      </c>
      <c r="R2672" s="95" t="s">
        <v>3972</v>
      </c>
      <c r="S2672" s="93">
        <v>19814</v>
      </c>
      <c r="T2672" s="93">
        <v>19814</v>
      </c>
      <c r="U2672" s="95" t="s">
        <v>31</v>
      </c>
      <c r="V2672" s="95" t="s">
        <v>2529</v>
      </c>
    </row>
    <row r="2673" spans="1:22" ht="15.75" x14ac:dyDescent="0.3">
      <c r="A2673" s="95" t="s">
        <v>370</v>
      </c>
      <c r="B2673" s="95" t="s">
        <v>2032</v>
      </c>
      <c r="C2673" s="95" t="s">
        <v>1904</v>
      </c>
      <c r="D2673" s="95" t="s">
        <v>1905</v>
      </c>
      <c r="E2673" s="95" t="s">
        <v>2038</v>
      </c>
      <c r="F2673" s="95" t="s">
        <v>3969</v>
      </c>
      <c r="G2673" s="95" t="s">
        <v>31</v>
      </c>
      <c r="H2673" s="95" t="s">
        <v>31</v>
      </c>
      <c r="I2673" s="95" t="s">
        <v>31</v>
      </c>
      <c r="J2673" s="95" t="s">
        <v>1884</v>
      </c>
      <c r="K2673" s="95" t="s">
        <v>1885</v>
      </c>
      <c r="L2673" s="96">
        <v>2309</v>
      </c>
      <c r="M2673" s="95" t="s">
        <v>1886</v>
      </c>
      <c r="N2673" s="95" t="s">
        <v>31</v>
      </c>
      <c r="O2673" s="95" t="s">
        <v>31</v>
      </c>
      <c r="P2673" s="95" t="s">
        <v>3970</v>
      </c>
      <c r="Q2673" s="95" t="s">
        <v>3971</v>
      </c>
      <c r="R2673" s="95" t="s">
        <v>3973</v>
      </c>
      <c r="S2673" s="93">
        <v>20179</v>
      </c>
      <c r="T2673" s="93">
        <v>20179</v>
      </c>
      <c r="U2673" s="95" t="s">
        <v>31</v>
      </c>
      <c r="V2673" s="95" t="s">
        <v>3974</v>
      </c>
    </row>
    <row r="2674" spans="1:22" ht="15.75" x14ac:dyDescent="0.3">
      <c r="A2674" s="95" t="s">
        <v>370</v>
      </c>
      <c r="B2674" s="95" t="s">
        <v>2032</v>
      </c>
      <c r="C2674" s="95" t="s">
        <v>1904</v>
      </c>
      <c r="D2674" s="95" t="s">
        <v>1905</v>
      </c>
      <c r="E2674" s="95" t="s">
        <v>2038</v>
      </c>
      <c r="F2674" s="95" t="s">
        <v>3969</v>
      </c>
      <c r="G2674" s="95" t="s">
        <v>31</v>
      </c>
      <c r="H2674" s="95" t="s">
        <v>31</v>
      </c>
      <c r="I2674" s="95" t="s">
        <v>31</v>
      </c>
      <c r="J2674" s="95" t="s">
        <v>1884</v>
      </c>
      <c r="K2674" s="95" t="s">
        <v>1885</v>
      </c>
      <c r="L2674" s="96">
        <v>4069</v>
      </c>
      <c r="M2674" s="95" t="s">
        <v>1886</v>
      </c>
      <c r="N2674" s="95" t="s">
        <v>31</v>
      </c>
      <c r="O2674" s="95" t="s">
        <v>31</v>
      </c>
      <c r="P2674" s="95" t="s">
        <v>3970</v>
      </c>
      <c r="Q2674" s="95" t="s">
        <v>3971</v>
      </c>
      <c r="R2674" s="95" t="s">
        <v>3975</v>
      </c>
      <c r="S2674" s="93">
        <v>20179</v>
      </c>
      <c r="T2674" s="93">
        <v>20179</v>
      </c>
      <c r="U2674" s="95" t="s">
        <v>31</v>
      </c>
      <c r="V2674" s="95" t="s">
        <v>2550</v>
      </c>
    </row>
    <row r="2675" spans="1:22" ht="15.75" x14ac:dyDescent="0.3">
      <c r="A2675" s="95" t="s">
        <v>370</v>
      </c>
      <c r="B2675" s="95" t="s">
        <v>2032</v>
      </c>
      <c r="C2675" s="95" t="s">
        <v>1904</v>
      </c>
      <c r="D2675" s="95" t="s">
        <v>1905</v>
      </c>
      <c r="E2675" s="95" t="s">
        <v>2038</v>
      </c>
      <c r="F2675" s="95" t="s">
        <v>3969</v>
      </c>
      <c r="G2675" s="95" t="s">
        <v>31</v>
      </c>
      <c r="H2675" s="95" t="s">
        <v>31</v>
      </c>
      <c r="I2675" s="95" t="s">
        <v>31</v>
      </c>
      <c r="J2675" s="95" t="s">
        <v>1884</v>
      </c>
      <c r="K2675" s="95" t="s">
        <v>1885</v>
      </c>
      <c r="L2675" s="96">
        <v>375</v>
      </c>
      <c r="M2675" s="95" t="s">
        <v>1886</v>
      </c>
      <c r="N2675" s="95" t="s">
        <v>31</v>
      </c>
      <c r="O2675" s="95" t="s">
        <v>31</v>
      </c>
      <c r="P2675" s="95" t="s">
        <v>3970</v>
      </c>
      <c r="Q2675" s="95" t="s">
        <v>3971</v>
      </c>
      <c r="R2675" s="95" t="s">
        <v>3976</v>
      </c>
      <c r="S2675" s="93">
        <v>20545</v>
      </c>
      <c r="T2675" s="93">
        <v>20545</v>
      </c>
      <c r="U2675" s="95" t="s">
        <v>31</v>
      </c>
      <c r="V2675" s="95" t="s">
        <v>3977</v>
      </c>
    </row>
    <row r="2676" spans="1:22" ht="15.75" x14ac:dyDescent="0.3">
      <c r="A2676" s="95" t="s">
        <v>370</v>
      </c>
      <c r="B2676" s="95" t="s">
        <v>2032</v>
      </c>
      <c r="C2676" s="95" t="s">
        <v>1904</v>
      </c>
      <c r="D2676" s="95" t="s">
        <v>1905</v>
      </c>
      <c r="E2676" s="95" t="s">
        <v>2038</v>
      </c>
      <c r="F2676" s="95" t="s">
        <v>3969</v>
      </c>
      <c r="G2676" s="95" t="s">
        <v>31</v>
      </c>
      <c r="H2676" s="95" t="s">
        <v>31</v>
      </c>
      <c r="I2676" s="95" t="s">
        <v>31</v>
      </c>
      <c r="J2676" s="95" t="s">
        <v>1884</v>
      </c>
      <c r="K2676" s="95" t="s">
        <v>1885</v>
      </c>
      <c r="L2676" s="96">
        <v>21533</v>
      </c>
      <c r="M2676" s="95" t="s">
        <v>1886</v>
      </c>
      <c r="N2676" s="95" t="s">
        <v>31</v>
      </c>
      <c r="O2676" s="95" t="s">
        <v>31</v>
      </c>
      <c r="P2676" s="95" t="s">
        <v>3970</v>
      </c>
      <c r="Q2676" s="95" t="s">
        <v>3971</v>
      </c>
      <c r="R2676" s="95" t="s">
        <v>3978</v>
      </c>
      <c r="S2676" s="93">
        <v>20545</v>
      </c>
      <c r="T2676" s="93">
        <v>20545</v>
      </c>
      <c r="U2676" s="95" t="s">
        <v>31</v>
      </c>
      <c r="V2676" s="95" t="s">
        <v>2552</v>
      </c>
    </row>
    <row r="2677" spans="1:22" ht="15.75" x14ac:dyDescent="0.3">
      <c r="A2677" s="95" t="s">
        <v>370</v>
      </c>
      <c r="B2677" s="95" t="s">
        <v>2032</v>
      </c>
      <c r="C2677" s="95" t="s">
        <v>1904</v>
      </c>
      <c r="D2677" s="95" t="s">
        <v>1905</v>
      </c>
      <c r="E2677" s="95" t="s">
        <v>2038</v>
      </c>
      <c r="F2677" s="95" t="s">
        <v>3969</v>
      </c>
      <c r="G2677" s="95" t="s">
        <v>31</v>
      </c>
      <c r="H2677" s="95" t="s">
        <v>31</v>
      </c>
      <c r="I2677" s="95" t="s">
        <v>31</v>
      </c>
      <c r="J2677" s="95" t="s">
        <v>1884</v>
      </c>
      <c r="K2677" s="95" t="s">
        <v>1885</v>
      </c>
      <c r="L2677" s="96">
        <v>429</v>
      </c>
      <c r="M2677" s="95" t="s">
        <v>1886</v>
      </c>
      <c r="N2677" s="95" t="s">
        <v>31</v>
      </c>
      <c r="O2677" s="95" t="s">
        <v>31</v>
      </c>
      <c r="P2677" s="95" t="s">
        <v>3970</v>
      </c>
      <c r="Q2677" s="95" t="s">
        <v>3971</v>
      </c>
      <c r="R2677" s="95" t="s">
        <v>3979</v>
      </c>
      <c r="S2677" s="93">
        <v>21275</v>
      </c>
      <c r="T2677" s="93">
        <v>21275</v>
      </c>
      <c r="U2677" s="95" t="s">
        <v>31</v>
      </c>
      <c r="V2677" s="95" t="s">
        <v>2554</v>
      </c>
    </row>
    <row r="2678" spans="1:22" ht="15.75" x14ac:dyDescent="0.3">
      <c r="A2678" s="95" t="s">
        <v>370</v>
      </c>
      <c r="B2678" s="95" t="s">
        <v>2032</v>
      </c>
      <c r="C2678" s="95" t="s">
        <v>1904</v>
      </c>
      <c r="D2678" s="95" t="s">
        <v>1905</v>
      </c>
      <c r="E2678" s="95" t="s">
        <v>2038</v>
      </c>
      <c r="F2678" s="95" t="s">
        <v>3969</v>
      </c>
      <c r="G2678" s="95" t="s">
        <v>31</v>
      </c>
      <c r="H2678" s="95" t="s">
        <v>31</v>
      </c>
      <c r="I2678" s="95" t="s">
        <v>31</v>
      </c>
      <c r="J2678" s="95" t="s">
        <v>1884</v>
      </c>
      <c r="K2678" s="95" t="s">
        <v>1885</v>
      </c>
      <c r="L2678" s="96">
        <v>4470</v>
      </c>
      <c r="M2678" s="95" t="s">
        <v>1886</v>
      </c>
      <c r="N2678" s="95" t="s">
        <v>31</v>
      </c>
      <c r="O2678" s="95" t="s">
        <v>31</v>
      </c>
      <c r="P2678" s="95" t="s">
        <v>3970</v>
      </c>
      <c r="Q2678" s="95" t="s">
        <v>3971</v>
      </c>
      <c r="R2678" s="95" t="s">
        <v>3980</v>
      </c>
      <c r="S2678" s="93">
        <v>28580</v>
      </c>
      <c r="T2678" s="93">
        <v>28580</v>
      </c>
      <c r="U2678" s="95" t="s">
        <v>31</v>
      </c>
      <c r="V2678" s="95" t="s">
        <v>2708</v>
      </c>
    </row>
    <row r="2679" spans="1:22" ht="15.75" x14ac:dyDescent="0.3">
      <c r="A2679" s="95" t="s">
        <v>370</v>
      </c>
      <c r="B2679" s="95" t="s">
        <v>2032</v>
      </c>
      <c r="C2679" s="95" t="s">
        <v>1904</v>
      </c>
      <c r="D2679" s="95" t="s">
        <v>1905</v>
      </c>
      <c r="E2679" s="95" t="s">
        <v>2038</v>
      </c>
      <c r="F2679" s="95" t="s">
        <v>2419</v>
      </c>
      <c r="G2679" s="95" t="s">
        <v>31</v>
      </c>
      <c r="H2679" s="95" t="s">
        <v>31</v>
      </c>
      <c r="I2679" s="95" t="s">
        <v>31</v>
      </c>
      <c r="J2679" s="95" t="s">
        <v>1884</v>
      </c>
      <c r="K2679" s="95" t="s">
        <v>1885</v>
      </c>
      <c r="L2679" s="96">
        <v>5529</v>
      </c>
      <c r="M2679" s="95" t="s">
        <v>1886</v>
      </c>
      <c r="N2679" s="95" t="s">
        <v>31</v>
      </c>
      <c r="O2679" s="95" t="s">
        <v>31</v>
      </c>
      <c r="P2679" s="95" t="s">
        <v>3981</v>
      </c>
      <c r="Q2679" s="95" t="s">
        <v>3982</v>
      </c>
      <c r="R2679" s="95" t="s">
        <v>3983</v>
      </c>
      <c r="S2679" s="93">
        <v>19814</v>
      </c>
      <c r="T2679" s="93">
        <v>19814</v>
      </c>
      <c r="U2679" s="95" t="s">
        <v>31</v>
      </c>
      <c r="V2679" s="95" t="s">
        <v>31</v>
      </c>
    </row>
    <row r="2680" spans="1:22" ht="15.75" x14ac:dyDescent="0.3">
      <c r="A2680" s="95" t="s">
        <v>370</v>
      </c>
      <c r="B2680" s="95" t="s">
        <v>2032</v>
      </c>
      <c r="C2680" s="95" t="s">
        <v>1904</v>
      </c>
      <c r="D2680" s="95" t="s">
        <v>1905</v>
      </c>
      <c r="E2680" s="95" t="s">
        <v>2038</v>
      </c>
      <c r="F2680" s="95" t="s">
        <v>2419</v>
      </c>
      <c r="G2680" s="95" t="s">
        <v>31</v>
      </c>
      <c r="H2680" s="95" t="s">
        <v>31</v>
      </c>
      <c r="I2680" s="95" t="s">
        <v>31</v>
      </c>
      <c r="J2680" s="95" t="s">
        <v>1884</v>
      </c>
      <c r="K2680" s="95" t="s">
        <v>1885</v>
      </c>
      <c r="L2680" s="96">
        <v>1918</v>
      </c>
      <c r="M2680" s="95" t="s">
        <v>1886</v>
      </c>
      <c r="N2680" s="95" t="s">
        <v>31</v>
      </c>
      <c r="O2680" s="95" t="s">
        <v>31</v>
      </c>
      <c r="P2680" s="95" t="s">
        <v>3981</v>
      </c>
      <c r="Q2680" s="95" t="s">
        <v>3982</v>
      </c>
      <c r="R2680" s="95" t="s">
        <v>3984</v>
      </c>
      <c r="S2680" s="93">
        <v>20179</v>
      </c>
      <c r="T2680" s="93">
        <v>20179</v>
      </c>
      <c r="U2680" s="95" t="s">
        <v>31</v>
      </c>
      <c r="V2680" s="95" t="s">
        <v>31</v>
      </c>
    </row>
    <row r="2681" spans="1:22" ht="15.75" x14ac:dyDescent="0.3">
      <c r="A2681" s="95" t="s">
        <v>370</v>
      </c>
      <c r="B2681" s="95" t="s">
        <v>2032</v>
      </c>
      <c r="C2681" s="95" t="s">
        <v>1904</v>
      </c>
      <c r="D2681" s="95" t="s">
        <v>1905</v>
      </c>
      <c r="E2681" s="95" t="s">
        <v>2038</v>
      </c>
      <c r="F2681" s="95" t="s">
        <v>2419</v>
      </c>
      <c r="G2681" s="95" t="s">
        <v>31</v>
      </c>
      <c r="H2681" s="95" t="s">
        <v>31</v>
      </c>
      <c r="I2681" s="95" t="s">
        <v>31</v>
      </c>
      <c r="J2681" s="95" t="s">
        <v>1884</v>
      </c>
      <c r="K2681" s="95" t="s">
        <v>1885</v>
      </c>
      <c r="L2681" s="96">
        <v>6463</v>
      </c>
      <c r="M2681" s="95" t="s">
        <v>1886</v>
      </c>
      <c r="N2681" s="95" t="s">
        <v>31</v>
      </c>
      <c r="O2681" s="95" t="s">
        <v>31</v>
      </c>
      <c r="P2681" s="95" t="s">
        <v>3981</v>
      </c>
      <c r="Q2681" s="95" t="s">
        <v>3982</v>
      </c>
      <c r="R2681" s="95" t="s">
        <v>3985</v>
      </c>
      <c r="S2681" s="93">
        <v>20545</v>
      </c>
      <c r="T2681" s="93">
        <v>20545</v>
      </c>
      <c r="U2681" s="95" t="s">
        <v>31</v>
      </c>
      <c r="V2681" s="95" t="s">
        <v>2552</v>
      </c>
    </row>
    <row r="2682" spans="1:22" ht="15.75" x14ac:dyDescent="0.3">
      <c r="A2682" s="95" t="s">
        <v>370</v>
      </c>
      <c r="B2682" s="95" t="s">
        <v>2032</v>
      </c>
      <c r="C2682" s="95" t="s">
        <v>1904</v>
      </c>
      <c r="D2682" s="95" t="s">
        <v>1905</v>
      </c>
      <c r="E2682" s="95" t="s">
        <v>2038</v>
      </c>
      <c r="F2682" s="95" t="s">
        <v>2419</v>
      </c>
      <c r="G2682" s="95" t="s">
        <v>31</v>
      </c>
      <c r="H2682" s="95" t="s">
        <v>31</v>
      </c>
      <c r="I2682" s="95" t="s">
        <v>31</v>
      </c>
      <c r="J2682" s="95" t="s">
        <v>1884</v>
      </c>
      <c r="K2682" s="95" t="s">
        <v>1885</v>
      </c>
      <c r="L2682" s="96">
        <v>131</v>
      </c>
      <c r="M2682" s="95" t="s">
        <v>1886</v>
      </c>
      <c r="N2682" s="95" t="s">
        <v>31</v>
      </c>
      <c r="O2682" s="95" t="s">
        <v>31</v>
      </c>
      <c r="P2682" s="95" t="s">
        <v>3981</v>
      </c>
      <c r="Q2682" s="95" t="s">
        <v>3982</v>
      </c>
      <c r="R2682" s="95" t="s">
        <v>3986</v>
      </c>
      <c r="S2682" s="93">
        <v>21275</v>
      </c>
      <c r="T2682" s="93">
        <v>21275</v>
      </c>
      <c r="U2682" s="95" t="s">
        <v>31</v>
      </c>
      <c r="V2682" s="95" t="s">
        <v>2554</v>
      </c>
    </row>
    <row r="2683" spans="1:22" ht="15.75" x14ac:dyDescent="0.3">
      <c r="A2683" s="95" t="s">
        <v>370</v>
      </c>
      <c r="B2683" s="95" t="s">
        <v>2032</v>
      </c>
      <c r="C2683" s="95" t="s">
        <v>1904</v>
      </c>
      <c r="D2683" s="95" t="s">
        <v>1905</v>
      </c>
      <c r="E2683" s="95" t="s">
        <v>2038</v>
      </c>
      <c r="F2683" s="95" t="s">
        <v>2419</v>
      </c>
      <c r="G2683" s="95" t="s">
        <v>31</v>
      </c>
      <c r="H2683" s="95" t="s">
        <v>31</v>
      </c>
      <c r="I2683" s="95" t="s">
        <v>31</v>
      </c>
      <c r="J2683" s="95" t="s">
        <v>1884</v>
      </c>
      <c r="K2683" s="95" t="s">
        <v>1885</v>
      </c>
      <c r="L2683" s="96">
        <v>1109</v>
      </c>
      <c r="M2683" s="95" t="s">
        <v>1886</v>
      </c>
      <c r="N2683" s="95" t="s">
        <v>31</v>
      </c>
      <c r="O2683" s="95" t="s">
        <v>31</v>
      </c>
      <c r="P2683" s="95" t="s">
        <v>3981</v>
      </c>
      <c r="Q2683" s="95" t="s">
        <v>3982</v>
      </c>
      <c r="R2683" s="95" t="s">
        <v>3987</v>
      </c>
      <c r="S2683" s="93">
        <v>28580</v>
      </c>
      <c r="T2683" s="93">
        <v>28580</v>
      </c>
      <c r="U2683" s="95" t="s">
        <v>31</v>
      </c>
      <c r="V2683" s="95" t="s">
        <v>2708</v>
      </c>
    </row>
    <row r="2684" spans="1:22" ht="15.75" x14ac:dyDescent="0.3">
      <c r="A2684" s="95" t="s">
        <v>370</v>
      </c>
      <c r="B2684" s="95" t="s">
        <v>2032</v>
      </c>
      <c r="C2684" s="95" t="s">
        <v>1904</v>
      </c>
      <c r="D2684" s="95" t="s">
        <v>1905</v>
      </c>
      <c r="E2684" s="95" t="s">
        <v>2038</v>
      </c>
      <c r="F2684" s="95" t="s">
        <v>2419</v>
      </c>
      <c r="G2684" s="95" t="s">
        <v>31</v>
      </c>
      <c r="H2684" s="95" t="s">
        <v>31</v>
      </c>
      <c r="I2684" s="95" t="s">
        <v>31</v>
      </c>
      <c r="J2684" s="95" t="s">
        <v>1884</v>
      </c>
      <c r="K2684" s="95" t="s">
        <v>1885</v>
      </c>
      <c r="L2684" s="96">
        <v>1524</v>
      </c>
      <c r="M2684" s="95" t="s">
        <v>1886</v>
      </c>
      <c r="N2684" s="95" t="s">
        <v>31</v>
      </c>
      <c r="O2684" s="95" t="s">
        <v>31</v>
      </c>
      <c r="P2684" s="95" t="s">
        <v>3981</v>
      </c>
      <c r="Q2684" s="95" t="s">
        <v>3982</v>
      </c>
      <c r="R2684" s="95" t="s">
        <v>3988</v>
      </c>
      <c r="S2684" s="93">
        <v>29676</v>
      </c>
      <c r="T2684" s="93">
        <v>29676</v>
      </c>
      <c r="U2684" s="95" t="s">
        <v>31</v>
      </c>
      <c r="V2684" s="95" t="s">
        <v>2710</v>
      </c>
    </row>
    <row r="2685" spans="1:22" ht="15.75" x14ac:dyDescent="0.3">
      <c r="A2685" s="95" t="s">
        <v>370</v>
      </c>
      <c r="B2685" s="95" t="s">
        <v>2032</v>
      </c>
      <c r="C2685" s="95" t="s">
        <v>1904</v>
      </c>
      <c r="D2685" s="95" t="s">
        <v>1905</v>
      </c>
      <c r="E2685" s="95" t="s">
        <v>2038</v>
      </c>
      <c r="F2685" s="95" t="s">
        <v>2519</v>
      </c>
      <c r="G2685" s="95" t="s">
        <v>31</v>
      </c>
      <c r="H2685" s="95" t="s">
        <v>31</v>
      </c>
      <c r="I2685" s="95" t="s">
        <v>31</v>
      </c>
      <c r="J2685" s="95" t="s">
        <v>1884</v>
      </c>
      <c r="K2685" s="95" t="s">
        <v>1885</v>
      </c>
      <c r="L2685" s="96">
        <v>38843</v>
      </c>
      <c r="M2685" s="95" t="s">
        <v>1886</v>
      </c>
      <c r="N2685" s="95" t="s">
        <v>31</v>
      </c>
      <c r="O2685" s="95" t="s">
        <v>31</v>
      </c>
      <c r="P2685" s="95" t="s">
        <v>3989</v>
      </c>
      <c r="Q2685" s="95" t="s">
        <v>3990</v>
      </c>
      <c r="R2685" s="95" t="s">
        <v>3991</v>
      </c>
      <c r="S2685" s="93">
        <v>29676</v>
      </c>
      <c r="T2685" s="93">
        <v>29676</v>
      </c>
      <c r="U2685" s="95" t="s">
        <v>31</v>
      </c>
      <c r="V2685" s="95" t="s">
        <v>2996</v>
      </c>
    </row>
    <row r="2686" spans="1:22" ht="15.75" x14ac:dyDescent="0.3">
      <c r="A2686" s="95" t="s">
        <v>370</v>
      </c>
      <c r="B2686" s="95" t="s">
        <v>2032</v>
      </c>
      <c r="C2686" s="95" t="s">
        <v>1904</v>
      </c>
      <c r="D2686" s="95" t="s">
        <v>1905</v>
      </c>
      <c r="E2686" s="95" t="s">
        <v>2038</v>
      </c>
      <c r="F2686" s="95" t="s">
        <v>2519</v>
      </c>
      <c r="G2686" s="95" t="s">
        <v>31</v>
      </c>
      <c r="H2686" s="95" t="s">
        <v>31</v>
      </c>
      <c r="I2686" s="95" t="s">
        <v>31</v>
      </c>
      <c r="J2686" s="95" t="s">
        <v>1884</v>
      </c>
      <c r="K2686" s="95" t="s">
        <v>1885</v>
      </c>
      <c r="L2686" s="96">
        <v>29528</v>
      </c>
      <c r="M2686" s="95" t="s">
        <v>1886</v>
      </c>
      <c r="N2686" s="95" t="s">
        <v>31</v>
      </c>
      <c r="O2686" s="95" t="s">
        <v>31</v>
      </c>
      <c r="P2686" s="95" t="s">
        <v>3989</v>
      </c>
      <c r="Q2686" s="95" t="s">
        <v>3990</v>
      </c>
      <c r="R2686" s="95" t="s">
        <v>3992</v>
      </c>
      <c r="S2686" s="93">
        <v>34059</v>
      </c>
      <c r="T2686" s="93">
        <v>34059</v>
      </c>
      <c r="U2686" s="95" t="s">
        <v>31</v>
      </c>
      <c r="V2686" s="95" t="s">
        <v>3993</v>
      </c>
    </row>
    <row r="2687" spans="1:22" ht="15.75" x14ac:dyDescent="0.3">
      <c r="A2687" s="95" t="s">
        <v>370</v>
      </c>
      <c r="B2687" s="95" t="s">
        <v>2032</v>
      </c>
      <c r="C2687" s="95" t="s">
        <v>1904</v>
      </c>
      <c r="D2687" s="95" t="s">
        <v>1905</v>
      </c>
      <c r="E2687" s="95" t="s">
        <v>2038</v>
      </c>
      <c r="F2687" s="95" t="s">
        <v>2519</v>
      </c>
      <c r="G2687" s="95" t="s">
        <v>31</v>
      </c>
      <c r="H2687" s="95" t="s">
        <v>31</v>
      </c>
      <c r="I2687" s="95" t="s">
        <v>31</v>
      </c>
      <c r="J2687" s="95" t="s">
        <v>1884</v>
      </c>
      <c r="K2687" s="95" t="s">
        <v>1885</v>
      </c>
      <c r="L2687" s="96">
        <v>59339.040000000001</v>
      </c>
      <c r="M2687" s="95" t="s">
        <v>1886</v>
      </c>
      <c r="N2687" s="95" t="s">
        <v>31</v>
      </c>
      <c r="O2687" s="95" t="s">
        <v>31</v>
      </c>
      <c r="P2687" s="95" t="s">
        <v>2520</v>
      </c>
      <c r="Q2687" s="95" t="s">
        <v>31</v>
      </c>
      <c r="R2687" s="95" t="s">
        <v>3994</v>
      </c>
      <c r="S2687" s="93">
        <v>38138</v>
      </c>
      <c r="T2687" s="93">
        <v>38138</v>
      </c>
      <c r="U2687" s="95" t="s">
        <v>3515</v>
      </c>
      <c r="V2687" s="95" t="s">
        <v>31</v>
      </c>
    </row>
    <row r="2688" spans="1:22" ht="15.75" x14ac:dyDescent="0.3">
      <c r="A2688" s="95" t="s">
        <v>370</v>
      </c>
      <c r="B2688" s="95" t="s">
        <v>2032</v>
      </c>
      <c r="C2688" s="95" t="s">
        <v>1904</v>
      </c>
      <c r="D2688" s="95" t="s">
        <v>1905</v>
      </c>
      <c r="E2688" s="95" t="s">
        <v>2038</v>
      </c>
      <c r="F2688" s="95" t="s">
        <v>2519</v>
      </c>
      <c r="G2688" s="95" t="s">
        <v>31</v>
      </c>
      <c r="H2688" s="95" t="s">
        <v>31</v>
      </c>
      <c r="I2688" s="95" t="s">
        <v>31</v>
      </c>
      <c r="J2688" s="95" t="s">
        <v>1884</v>
      </c>
      <c r="K2688" s="95" t="s">
        <v>1885</v>
      </c>
      <c r="L2688" s="96">
        <v>116.8</v>
      </c>
      <c r="M2688" s="95" t="s">
        <v>1886</v>
      </c>
      <c r="N2688" s="95" t="s">
        <v>31</v>
      </c>
      <c r="O2688" s="95" t="s">
        <v>31</v>
      </c>
      <c r="P2688" s="95" t="s">
        <v>2520</v>
      </c>
      <c r="Q2688" s="95" t="s">
        <v>31</v>
      </c>
      <c r="R2688" s="95" t="s">
        <v>3994</v>
      </c>
      <c r="S2688" s="93">
        <v>38291</v>
      </c>
      <c r="T2688" s="93">
        <v>38291</v>
      </c>
      <c r="U2688" s="95" t="s">
        <v>3515</v>
      </c>
      <c r="V2688" s="95" t="s">
        <v>31</v>
      </c>
    </row>
    <row r="2689" spans="1:22" ht="15.75" x14ac:dyDescent="0.3">
      <c r="A2689" s="95" t="s">
        <v>370</v>
      </c>
      <c r="B2689" s="95" t="s">
        <v>2032</v>
      </c>
      <c r="C2689" s="95" t="s">
        <v>1904</v>
      </c>
      <c r="D2689" s="95" t="s">
        <v>1905</v>
      </c>
      <c r="E2689" s="95" t="s">
        <v>2038</v>
      </c>
      <c r="F2689" s="95" t="s">
        <v>2519</v>
      </c>
      <c r="G2689" s="95" t="s">
        <v>31</v>
      </c>
      <c r="H2689" s="95" t="s">
        <v>31</v>
      </c>
      <c r="I2689" s="95" t="s">
        <v>31</v>
      </c>
      <c r="J2689" s="95" t="s">
        <v>1884</v>
      </c>
      <c r="K2689" s="95" t="s">
        <v>1885</v>
      </c>
      <c r="L2689" s="96">
        <v>-1.1499999999999999</v>
      </c>
      <c r="M2689" s="95" t="s">
        <v>1886</v>
      </c>
      <c r="N2689" s="95" t="s">
        <v>31</v>
      </c>
      <c r="O2689" s="95" t="s">
        <v>31</v>
      </c>
      <c r="P2689" s="95" t="s">
        <v>2520</v>
      </c>
      <c r="Q2689" s="95" t="s">
        <v>31</v>
      </c>
      <c r="R2689" s="95" t="s">
        <v>3994</v>
      </c>
      <c r="S2689" s="93">
        <v>38352</v>
      </c>
      <c r="T2689" s="93">
        <v>38352</v>
      </c>
      <c r="U2689" s="95" t="s">
        <v>3515</v>
      </c>
      <c r="V2689" s="95" t="s">
        <v>31</v>
      </c>
    </row>
    <row r="2690" spans="1:22" ht="15.75" x14ac:dyDescent="0.3">
      <c r="A2690" s="95" t="s">
        <v>370</v>
      </c>
      <c r="B2690" s="95" t="s">
        <v>2032</v>
      </c>
      <c r="C2690" s="95" t="s">
        <v>1904</v>
      </c>
      <c r="D2690" s="95" t="s">
        <v>1905</v>
      </c>
      <c r="E2690" s="95" t="s">
        <v>2038</v>
      </c>
      <c r="F2690" s="95" t="s">
        <v>3080</v>
      </c>
      <c r="G2690" s="95" t="s">
        <v>31</v>
      </c>
      <c r="H2690" s="95" t="s">
        <v>31</v>
      </c>
      <c r="I2690" s="95" t="s">
        <v>31</v>
      </c>
      <c r="J2690" s="95" t="s">
        <v>1884</v>
      </c>
      <c r="K2690" s="95" t="s">
        <v>1885</v>
      </c>
      <c r="L2690" s="96">
        <v>12818</v>
      </c>
      <c r="M2690" s="95" t="s">
        <v>1886</v>
      </c>
      <c r="N2690" s="95" t="s">
        <v>31</v>
      </c>
      <c r="O2690" s="95" t="s">
        <v>31</v>
      </c>
      <c r="P2690" s="95" t="s">
        <v>3081</v>
      </c>
      <c r="Q2690" s="95" t="s">
        <v>3082</v>
      </c>
      <c r="R2690" s="95" t="s">
        <v>3995</v>
      </c>
      <c r="S2690" s="93">
        <v>19814</v>
      </c>
      <c r="T2690" s="93">
        <v>19814</v>
      </c>
      <c r="U2690" s="95" t="s">
        <v>31</v>
      </c>
      <c r="V2690" s="95" t="s">
        <v>2529</v>
      </c>
    </row>
    <row r="2691" spans="1:22" ht="15.75" x14ac:dyDescent="0.3">
      <c r="A2691" s="95" t="s">
        <v>370</v>
      </c>
      <c r="B2691" s="95" t="s">
        <v>2032</v>
      </c>
      <c r="C2691" s="95" t="s">
        <v>1904</v>
      </c>
      <c r="D2691" s="95" t="s">
        <v>1905</v>
      </c>
      <c r="E2691" s="95" t="s">
        <v>2038</v>
      </c>
      <c r="F2691" s="95" t="s">
        <v>3080</v>
      </c>
      <c r="G2691" s="95" t="s">
        <v>31</v>
      </c>
      <c r="H2691" s="95" t="s">
        <v>31</v>
      </c>
      <c r="I2691" s="95" t="s">
        <v>31</v>
      </c>
      <c r="J2691" s="95" t="s">
        <v>1884</v>
      </c>
      <c r="K2691" s="95" t="s">
        <v>1885</v>
      </c>
      <c r="L2691" s="96">
        <v>615</v>
      </c>
      <c r="M2691" s="95" t="s">
        <v>1886</v>
      </c>
      <c r="N2691" s="95" t="s">
        <v>31</v>
      </c>
      <c r="O2691" s="95" t="s">
        <v>31</v>
      </c>
      <c r="P2691" s="95" t="s">
        <v>3081</v>
      </c>
      <c r="Q2691" s="95" t="s">
        <v>3082</v>
      </c>
      <c r="R2691" s="95" t="s">
        <v>3996</v>
      </c>
      <c r="S2691" s="93">
        <v>20179</v>
      </c>
      <c r="T2691" s="93">
        <v>20179</v>
      </c>
      <c r="U2691" s="95" t="s">
        <v>31</v>
      </c>
      <c r="V2691" s="95" t="s">
        <v>2550</v>
      </c>
    </row>
    <row r="2692" spans="1:22" ht="15.75" x14ac:dyDescent="0.3">
      <c r="A2692" s="95" t="s">
        <v>370</v>
      </c>
      <c r="B2692" s="95" t="s">
        <v>2032</v>
      </c>
      <c r="C2692" s="95" t="s">
        <v>1904</v>
      </c>
      <c r="D2692" s="95" t="s">
        <v>1905</v>
      </c>
      <c r="E2692" s="95" t="s">
        <v>2038</v>
      </c>
      <c r="F2692" s="95" t="s">
        <v>3080</v>
      </c>
      <c r="G2692" s="95" t="s">
        <v>31</v>
      </c>
      <c r="H2692" s="95" t="s">
        <v>31</v>
      </c>
      <c r="I2692" s="95" t="s">
        <v>31</v>
      </c>
      <c r="J2692" s="95" t="s">
        <v>1884</v>
      </c>
      <c r="K2692" s="95" t="s">
        <v>1885</v>
      </c>
      <c r="L2692" s="96">
        <v>8180</v>
      </c>
      <c r="M2692" s="95" t="s">
        <v>1886</v>
      </c>
      <c r="N2692" s="95" t="s">
        <v>31</v>
      </c>
      <c r="O2692" s="95" t="s">
        <v>31</v>
      </c>
      <c r="P2692" s="95" t="s">
        <v>3081</v>
      </c>
      <c r="Q2692" s="95" t="s">
        <v>3082</v>
      </c>
      <c r="R2692" s="95" t="s">
        <v>3997</v>
      </c>
      <c r="S2692" s="93">
        <v>20545</v>
      </c>
      <c r="T2692" s="93">
        <v>20545</v>
      </c>
      <c r="U2692" s="95" t="s">
        <v>31</v>
      </c>
      <c r="V2692" s="95" t="s">
        <v>2552</v>
      </c>
    </row>
    <row r="2693" spans="1:22" ht="15.75" x14ac:dyDescent="0.3">
      <c r="A2693" s="95" t="s">
        <v>370</v>
      </c>
      <c r="B2693" s="95" t="s">
        <v>2032</v>
      </c>
      <c r="C2693" s="95" t="s">
        <v>1904</v>
      </c>
      <c r="D2693" s="95" t="s">
        <v>1905</v>
      </c>
      <c r="E2693" s="95" t="s">
        <v>2038</v>
      </c>
      <c r="F2693" s="95" t="s">
        <v>3080</v>
      </c>
      <c r="G2693" s="95" t="s">
        <v>31</v>
      </c>
      <c r="H2693" s="95" t="s">
        <v>31</v>
      </c>
      <c r="I2693" s="95" t="s">
        <v>31</v>
      </c>
      <c r="J2693" s="95" t="s">
        <v>1884</v>
      </c>
      <c r="K2693" s="95" t="s">
        <v>1885</v>
      </c>
      <c r="L2693" s="96">
        <v>625</v>
      </c>
      <c r="M2693" s="95" t="s">
        <v>1886</v>
      </c>
      <c r="N2693" s="95" t="s">
        <v>31</v>
      </c>
      <c r="O2693" s="95" t="s">
        <v>31</v>
      </c>
      <c r="P2693" s="95" t="s">
        <v>3081</v>
      </c>
      <c r="Q2693" s="95" t="s">
        <v>3082</v>
      </c>
      <c r="R2693" s="95" t="s">
        <v>3998</v>
      </c>
      <c r="S2693" s="93">
        <v>21275</v>
      </c>
      <c r="T2693" s="93">
        <v>21275</v>
      </c>
      <c r="U2693" s="95" t="s">
        <v>31</v>
      </c>
      <c r="V2693" s="95" t="s">
        <v>2690</v>
      </c>
    </row>
    <row r="2694" spans="1:22" ht="15.75" x14ac:dyDescent="0.3">
      <c r="A2694" s="95" t="s">
        <v>370</v>
      </c>
      <c r="B2694" s="95" t="s">
        <v>2032</v>
      </c>
      <c r="C2694" s="95" t="s">
        <v>1904</v>
      </c>
      <c r="D2694" s="95" t="s">
        <v>1905</v>
      </c>
      <c r="E2694" s="95" t="s">
        <v>2038</v>
      </c>
      <c r="F2694" s="95" t="s">
        <v>3080</v>
      </c>
      <c r="G2694" s="95" t="s">
        <v>31</v>
      </c>
      <c r="H2694" s="95" t="s">
        <v>31</v>
      </c>
      <c r="I2694" s="95" t="s">
        <v>31</v>
      </c>
      <c r="J2694" s="95" t="s">
        <v>1884</v>
      </c>
      <c r="K2694" s="95" t="s">
        <v>1885</v>
      </c>
      <c r="L2694" s="96">
        <v>27032</v>
      </c>
      <c r="M2694" s="95" t="s">
        <v>1886</v>
      </c>
      <c r="N2694" s="95" t="s">
        <v>31</v>
      </c>
      <c r="O2694" s="95" t="s">
        <v>31</v>
      </c>
      <c r="P2694" s="95" t="s">
        <v>3081</v>
      </c>
      <c r="Q2694" s="95" t="s">
        <v>3082</v>
      </c>
      <c r="R2694" s="95" t="s">
        <v>3999</v>
      </c>
      <c r="S2694" s="93">
        <v>28580</v>
      </c>
      <c r="T2694" s="93">
        <v>28580</v>
      </c>
      <c r="U2694" s="95" t="s">
        <v>31</v>
      </c>
      <c r="V2694" s="95" t="s">
        <v>2708</v>
      </c>
    </row>
    <row r="2695" spans="1:22" ht="15.75" x14ac:dyDescent="0.3">
      <c r="A2695" s="95" t="s">
        <v>370</v>
      </c>
      <c r="B2695" s="95" t="s">
        <v>2032</v>
      </c>
      <c r="C2695" s="95" t="s">
        <v>1904</v>
      </c>
      <c r="D2695" s="95" t="s">
        <v>1905</v>
      </c>
      <c r="E2695" s="95" t="s">
        <v>2038</v>
      </c>
      <c r="F2695" s="95" t="s">
        <v>3080</v>
      </c>
      <c r="G2695" s="95" t="s">
        <v>31</v>
      </c>
      <c r="H2695" s="95" t="s">
        <v>31</v>
      </c>
      <c r="I2695" s="95" t="s">
        <v>31</v>
      </c>
      <c r="J2695" s="95" t="s">
        <v>1884</v>
      </c>
      <c r="K2695" s="95" t="s">
        <v>1885</v>
      </c>
      <c r="L2695" s="96">
        <v>55822.97</v>
      </c>
      <c r="M2695" s="95" t="s">
        <v>1886</v>
      </c>
      <c r="N2695" s="95" t="s">
        <v>4000</v>
      </c>
      <c r="O2695" s="95" t="s">
        <v>31</v>
      </c>
      <c r="P2695" s="95" t="s">
        <v>4001</v>
      </c>
      <c r="Q2695" s="95" t="s">
        <v>4002</v>
      </c>
      <c r="R2695" s="95" t="s">
        <v>4003</v>
      </c>
      <c r="S2695" s="93">
        <v>39263</v>
      </c>
      <c r="T2695" s="93">
        <v>39263</v>
      </c>
      <c r="U2695" s="95" t="s">
        <v>3553</v>
      </c>
      <c r="V2695" s="95" t="s">
        <v>31</v>
      </c>
    </row>
    <row r="2696" spans="1:22" ht="15.75" x14ac:dyDescent="0.3">
      <c r="A2696" s="95" t="s">
        <v>370</v>
      </c>
      <c r="B2696" s="95" t="s">
        <v>2032</v>
      </c>
      <c r="C2696" s="95" t="s">
        <v>1904</v>
      </c>
      <c r="D2696" s="95" t="s">
        <v>1905</v>
      </c>
      <c r="E2696" s="95" t="s">
        <v>2038</v>
      </c>
      <c r="F2696" s="95" t="s">
        <v>3080</v>
      </c>
      <c r="G2696" s="95" t="s">
        <v>31</v>
      </c>
      <c r="H2696" s="95" t="s">
        <v>31</v>
      </c>
      <c r="I2696" s="95" t="s">
        <v>31</v>
      </c>
      <c r="J2696" s="95" t="s">
        <v>1884</v>
      </c>
      <c r="K2696" s="95" t="s">
        <v>1885</v>
      </c>
      <c r="L2696" s="96">
        <v>71507.23</v>
      </c>
      <c r="M2696" s="95" t="s">
        <v>1886</v>
      </c>
      <c r="N2696" s="95" t="s">
        <v>4004</v>
      </c>
      <c r="O2696" s="95" t="s">
        <v>31</v>
      </c>
      <c r="P2696" s="95" t="s">
        <v>4001</v>
      </c>
      <c r="Q2696" s="95" t="s">
        <v>4002</v>
      </c>
      <c r="R2696" s="95" t="s">
        <v>4005</v>
      </c>
      <c r="S2696" s="93">
        <v>39263</v>
      </c>
      <c r="T2696" s="93">
        <v>39263</v>
      </c>
      <c r="U2696" s="95" t="s">
        <v>3553</v>
      </c>
      <c r="V2696" s="95" t="s">
        <v>31</v>
      </c>
    </row>
    <row r="2697" spans="1:22" ht="15.75" x14ac:dyDescent="0.3">
      <c r="A2697" s="95" t="s">
        <v>370</v>
      </c>
      <c r="B2697" s="95" t="s">
        <v>2032</v>
      </c>
      <c r="C2697" s="95" t="s">
        <v>1904</v>
      </c>
      <c r="D2697" s="95" t="s">
        <v>1905</v>
      </c>
      <c r="E2697" s="95" t="s">
        <v>2038</v>
      </c>
      <c r="F2697" s="95" t="s">
        <v>4006</v>
      </c>
      <c r="G2697" s="95" t="s">
        <v>31</v>
      </c>
      <c r="H2697" s="95" t="s">
        <v>31</v>
      </c>
      <c r="I2697" s="95" t="s">
        <v>31</v>
      </c>
      <c r="J2697" s="95" t="s">
        <v>1884</v>
      </c>
      <c r="K2697" s="95" t="s">
        <v>1885</v>
      </c>
      <c r="L2697" s="96">
        <v>1477</v>
      </c>
      <c r="M2697" s="95" t="s">
        <v>1886</v>
      </c>
      <c r="N2697" s="95" t="s">
        <v>31</v>
      </c>
      <c r="O2697" s="95" t="s">
        <v>31</v>
      </c>
      <c r="P2697" s="95" t="s">
        <v>4007</v>
      </c>
      <c r="Q2697" s="95" t="s">
        <v>4008</v>
      </c>
      <c r="R2697" s="95" t="s">
        <v>4009</v>
      </c>
      <c r="S2697" s="93">
        <v>20910</v>
      </c>
      <c r="T2697" s="93">
        <v>20910</v>
      </c>
      <c r="U2697" s="95" t="s">
        <v>31</v>
      </c>
      <c r="V2697" s="95" t="s">
        <v>4010</v>
      </c>
    </row>
    <row r="2698" spans="1:22" ht="15.75" x14ac:dyDescent="0.3">
      <c r="A2698" s="95" t="s">
        <v>370</v>
      </c>
      <c r="B2698" s="95" t="s">
        <v>2032</v>
      </c>
      <c r="C2698" s="95" t="s">
        <v>1904</v>
      </c>
      <c r="D2698" s="95" t="s">
        <v>1905</v>
      </c>
      <c r="E2698" s="95" t="s">
        <v>2038</v>
      </c>
      <c r="F2698" s="95" t="s">
        <v>4006</v>
      </c>
      <c r="G2698" s="95" t="s">
        <v>31</v>
      </c>
      <c r="H2698" s="95" t="s">
        <v>31</v>
      </c>
      <c r="I2698" s="95" t="s">
        <v>31</v>
      </c>
      <c r="J2698" s="95" t="s">
        <v>1884</v>
      </c>
      <c r="K2698" s="95" t="s">
        <v>1885</v>
      </c>
      <c r="L2698" s="96">
        <v>4561</v>
      </c>
      <c r="M2698" s="95" t="s">
        <v>1886</v>
      </c>
      <c r="N2698" s="95" t="s">
        <v>31</v>
      </c>
      <c r="O2698" s="95" t="s">
        <v>31</v>
      </c>
      <c r="P2698" s="95" t="s">
        <v>4007</v>
      </c>
      <c r="Q2698" s="95" t="s">
        <v>4008</v>
      </c>
      <c r="R2698" s="95" t="s">
        <v>4011</v>
      </c>
      <c r="S2698" s="93">
        <v>22371</v>
      </c>
      <c r="T2698" s="93">
        <v>22371</v>
      </c>
      <c r="U2698" s="95" t="s">
        <v>31</v>
      </c>
      <c r="V2698" s="95" t="s">
        <v>4012</v>
      </c>
    </row>
    <row r="2699" spans="1:22" ht="15.75" x14ac:dyDescent="0.3">
      <c r="A2699" s="95" t="s">
        <v>370</v>
      </c>
      <c r="B2699" s="95" t="s">
        <v>2032</v>
      </c>
      <c r="C2699" s="95" t="s">
        <v>1904</v>
      </c>
      <c r="D2699" s="95" t="s">
        <v>1905</v>
      </c>
      <c r="E2699" s="95" t="s">
        <v>2038</v>
      </c>
      <c r="F2699" s="95" t="s">
        <v>4006</v>
      </c>
      <c r="G2699" s="95" t="s">
        <v>31</v>
      </c>
      <c r="H2699" s="95" t="s">
        <v>31</v>
      </c>
      <c r="I2699" s="95" t="s">
        <v>31</v>
      </c>
      <c r="J2699" s="95" t="s">
        <v>1884</v>
      </c>
      <c r="K2699" s="95" t="s">
        <v>1885</v>
      </c>
      <c r="L2699" s="96">
        <v>571</v>
      </c>
      <c r="M2699" s="95" t="s">
        <v>1886</v>
      </c>
      <c r="N2699" s="95" t="s">
        <v>31</v>
      </c>
      <c r="O2699" s="95" t="s">
        <v>31</v>
      </c>
      <c r="P2699" s="95" t="s">
        <v>4007</v>
      </c>
      <c r="Q2699" s="95" t="s">
        <v>4008</v>
      </c>
      <c r="R2699" s="95" t="s">
        <v>4013</v>
      </c>
      <c r="S2699" s="93">
        <v>23467</v>
      </c>
      <c r="T2699" s="93">
        <v>23467</v>
      </c>
      <c r="U2699" s="95" t="s">
        <v>31</v>
      </c>
      <c r="V2699" s="95" t="s">
        <v>4014</v>
      </c>
    </row>
    <row r="2700" spans="1:22" ht="15.75" x14ac:dyDescent="0.3">
      <c r="A2700" s="95" t="s">
        <v>370</v>
      </c>
      <c r="B2700" s="95" t="s">
        <v>2032</v>
      </c>
      <c r="C2700" s="95" t="s">
        <v>1904</v>
      </c>
      <c r="D2700" s="95" t="s">
        <v>1905</v>
      </c>
      <c r="E2700" s="95" t="s">
        <v>2038</v>
      </c>
      <c r="F2700" s="95" t="s">
        <v>4006</v>
      </c>
      <c r="G2700" s="95" t="s">
        <v>31</v>
      </c>
      <c r="H2700" s="95" t="s">
        <v>31</v>
      </c>
      <c r="I2700" s="95" t="s">
        <v>31</v>
      </c>
      <c r="J2700" s="95" t="s">
        <v>1884</v>
      </c>
      <c r="K2700" s="95" t="s">
        <v>1885</v>
      </c>
      <c r="L2700" s="96">
        <v>3269</v>
      </c>
      <c r="M2700" s="95" t="s">
        <v>1886</v>
      </c>
      <c r="N2700" s="95" t="s">
        <v>31</v>
      </c>
      <c r="O2700" s="95" t="s">
        <v>31</v>
      </c>
      <c r="P2700" s="95" t="s">
        <v>4007</v>
      </c>
      <c r="Q2700" s="95" t="s">
        <v>4008</v>
      </c>
      <c r="R2700" s="95" t="s">
        <v>4015</v>
      </c>
      <c r="S2700" s="93">
        <v>28580</v>
      </c>
      <c r="T2700" s="93">
        <v>28580</v>
      </c>
      <c r="U2700" s="95" t="s">
        <v>31</v>
      </c>
      <c r="V2700" s="95" t="s">
        <v>2708</v>
      </c>
    </row>
    <row r="2701" spans="1:22" ht="15.75" x14ac:dyDescent="0.3">
      <c r="A2701" s="95" t="s">
        <v>370</v>
      </c>
      <c r="B2701" s="95" t="s">
        <v>2032</v>
      </c>
      <c r="C2701" s="95" t="s">
        <v>1904</v>
      </c>
      <c r="D2701" s="95" t="s">
        <v>1905</v>
      </c>
      <c r="E2701" s="95" t="s">
        <v>1890</v>
      </c>
      <c r="F2701" s="95" t="s">
        <v>1891</v>
      </c>
      <c r="G2701" s="95" t="s">
        <v>31</v>
      </c>
      <c r="H2701" s="95" t="s">
        <v>31</v>
      </c>
      <c r="I2701" s="95" t="s">
        <v>31</v>
      </c>
      <c r="J2701" s="95" t="s">
        <v>1884</v>
      </c>
      <c r="K2701" s="95" t="s">
        <v>1885</v>
      </c>
      <c r="L2701" s="96">
        <v>376593.19</v>
      </c>
      <c r="M2701" s="95" t="s">
        <v>1886</v>
      </c>
      <c r="N2701" s="95" t="s">
        <v>31</v>
      </c>
      <c r="O2701" s="95" t="s">
        <v>31</v>
      </c>
      <c r="P2701" s="95" t="s">
        <v>1893</v>
      </c>
      <c r="Q2701" s="95" t="s">
        <v>31</v>
      </c>
      <c r="R2701" s="95" t="s">
        <v>4016</v>
      </c>
      <c r="S2701" s="93">
        <v>41152</v>
      </c>
      <c r="T2701" s="93">
        <v>41152</v>
      </c>
      <c r="U2701" s="95" t="s">
        <v>3146</v>
      </c>
      <c r="V2701" s="95" t="s">
        <v>31</v>
      </c>
    </row>
    <row r="2702" spans="1:22" ht="15.75" x14ac:dyDescent="0.3">
      <c r="A2702" s="95" t="s">
        <v>370</v>
      </c>
      <c r="B2702" s="95" t="s">
        <v>2032</v>
      </c>
      <c r="C2702" s="95" t="s">
        <v>1904</v>
      </c>
      <c r="D2702" s="95" t="s">
        <v>1905</v>
      </c>
      <c r="E2702" s="95" t="s">
        <v>1890</v>
      </c>
      <c r="F2702" s="95" t="s">
        <v>1891</v>
      </c>
      <c r="G2702" s="95" t="s">
        <v>31</v>
      </c>
      <c r="H2702" s="95" t="s">
        <v>31</v>
      </c>
      <c r="I2702" s="95" t="s">
        <v>31</v>
      </c>
      <c r="J2702" s="95" t="s">
        <v>1884</v>
      </c>
      <c r="K2702" s="95" t="s">
        <v>1885</v>
      </c>
      <c r="L2702" s="96">
        <v>0.12</v>
      </c>
      <c r="M2702" s="95" t="s">
        <v>1886</v>
      </c>
      <c r="N2702" s="95" t="s">
        <v>31</v>
      </c>
      <c r="O2702" s="95" t="s">
        <v>31</v>
      </c>
      <c r="P2702" s="95" t="s">
        <v>1893</v>
      </c>
      <c r="Q2702" s="95" t="s">
        <v>31</v>
      </c>
      <c r="R2702" s="95" t="s">
        <v>4016</v>
      </c>
      <c r="S2702" s="93">
        <v>41182</v>
      </c>
      <c r="T2702" s="93">
        <v>41182</v>
      </c>
      <c r="U2702" s="95" t="s">
        <v>3146</v>
      </c>
      <c r="V2702" s="95" t="s">
        <v>31</v>
      </c>
    </row>
    <row r="2703" spans="1:22" ht="15.75" x14ac:dyDescent="0.3">
      <c r="A2703" s="95" t="s">
        <v>370</v>
      </c>
      <c r="B2703" s="95" t="s">
        <v>2032</v>
      </c>
      <c r="C2703" s="95" t="s">
        <v>1904</v>
      </c>
      <c r="D2703" s="95" t="s">
        <v>1905</v>
      </c>
      <c r="E2703" s="95" t="s">
        <v>1890</v>
      </c>
      <c r="F2703" s="95" t="s">
        <v>1891</v>
      </c>
      <c r="G2703" s="95" t="s">
        <v>31</v>
      </c>
      <c r="H2703" s="95" t="s">
        <v>31</v>
      </c>
      <c r="I2703" s="95" t="s">
        <v>31</v>
      </c>
      <c r="J2703" s="95" t="s">
        <v>1884</v>
      </c>
      <c r="K2703" s="95" t="s">
        <v>1885</v>
      </c>
      <c r="L2703" s="96">
        <v>-573.99</v>
      </c>
      <c r="M2703" s="95" t="s">
        <v>1886</v>
      </c>
      <c r="N2703" s="95" t="s">
        <v>31</v>
      </c>
      <c r="O2703" s="95" t="s">
        <v>31</v>
      </c>
      <c r="P2703" s="95" t="s">
        <v>1893</v>
      </c>
      <c r="Q2703" s="95" t="s">
        <v>31</v>
      </c>
      <c r="R2703" s="95" t="s">
        <v>4016</v>
      </c>
      <c r="S2703" s="93">
        <v>41305</v>
      </c>
      <c r="T2703" s="93">
        <v>41305</v>
      </c>
      <c r="U2703" s="95" t="s">
        <v>3146</v>
      </c>
      <c r="V2703" s="95" t="s">
        <v>31</v>
      </c>
    </row>
    <row r="2704" spans="1:22" ht="15.75" x14ac:dyDescent="0.3">
      <c r="A2704" s="95" t="s">
        <v>370</v>
      </c>
      <c r="B2704" s="95" t="s">
        <v>2032</v>
      </c>
      <c r="C2704" s="95" t="s">
        <v>1904</v>
      </c>
      <c r="D2704" s="95" t="s">
        <v>1905</v>
      </c>
      <c r="E2704" s="95" t="s">
        <v>1890</v>
      </c>
      <c r="F2704" s="95" t="s">
        <v>1891</v>
      </c>
      <c r="G2704" s="95" t="s">
        <v>31</v>
      </c>
      <c r="H2704" s="95" t="s">
        <v>31</v>
      </c>
      <c r="I2704" s="95" t="s">
        <v>31</v>
      </c>
      <c r="J2704" s="95" t="s">
        <v>1884</v>
      </c>
      <c r="K2704" s="95" t="s">
        <v>1885</v>
      </c>
      <c r="L2704" s="96">
        <v>-12.88</v>
      </c>
      <c r="M2704" s="95" t="s">
        <v>1886</v>
      </c>
      <c r="N2704" s="95" t="s">
        <v>31</v>
      </c>
      <c r="O2704" s="95" t="s">
        <v>31</v>
      </c>
      <c r="P2704" s="95" t="s">
        <v>1893</v>
      </c>
      <c r="Q2704" s="95" t="s">
        <v>31</v>
      </c>
      <c r="R2704" s="95" t="s">
        <v>4016</v>
      </c>
      <c r="S2704" s="93">
        <v>41333</v>
      </c>
      <c r="T2704" s="93">
        <v>41333</v>
      </c>
      <c r="U2704" s="95" t="s">
        <v>3146</v>
      </c>
      <c r="V2704" s="95" t="s">
        <v>31</v>
      </c>
    </row>
    <row r="2705" spans="1:22" ht="15.75" x14ac:dyDescent="0.3">
      <c r="A2705" s="95" t="s">
        <v>370</v>
      </c>
      <c r="B2705" s="95" t="s">
        <v>2032</v>
      </c>
      <c r="C2705" s="95" t="s">
        <v>1904</v>
      </c>
      <c r="D2705" s="95" t="s">
        <v>1905</v>
      </c>
      <c r="E2705" s="95" t="s">
        <v>1890</v>
      </c>
      <c r="F2705" s="95" t="s">
        <v>1891</v>
      </c>
      <c r="G2705" s="95" t="s">
        <v>31</v>
      </c>
      <c r="H2705" s="95" t="s">
        <v>31</v>
      </c>
      <c r="I2705" s="95" t="s">
        <v>31</v>
      </c>
      <c r="J2705" s="95" t="s">
        <v>1884</v>
      </c>
      <c r="K2705" s="95" t="s">
        <v>1885</v>
      </c>
      <c r="L2705" s="96">
        <v>0.01</v>
      </c>
      <c r="M2705" s="95" t="s">
        <v>1886</v>
      </c>
      <c r="N2705" s="95" t="s">
        <v>31</v>
      </c>
      <c r="O2705" s="95" t="s">
        <v>31</v>
      </c>
      <c r="P2705" s="95" t="s">
        <v>1893</v>
      </c>
      <c r="Q2705" s="95" t="s">
        <v>31</v>
      </c>
      <c r="R2705" s="95" t="s">
        <v>4016</v>
      </c>
      <c r="S2705" s="93">
        <v>41486</v>
      </c>
      <c r="T2705" s="93">
        <v>41486</v>
      </c>
      <c r="U2705" s="95" t="s">
        <v>3146</v>
      </c>
      <c r="V2705" s="95" t="s">
        <v>31</v>
      </c>
    </row>
    <row r="2706" spans="1:22" ht="15.75" x14ac:dyDescent="0.3">
      <c r="A2706" s="95" t="s">
        <v>370</v>
      </c>
      <c r="B2706" s="95" t="s">
        <v>2032</v>
      </c>
      <c r="C2706" s="95" t="s">
        <v>1904</v>
      </c>
      <c r="D2706" s="95" t="s">
        <v>1905</v>
      </c>
      <c r="E2706" s="95" t="s">
        <v>1881</v>
      </c>
      <c r="F2706" s="95" t="s">
        <v>1882</v>
      </c>
      <c r="G2706" s="95" t="s">
        <v>31</v>
      </c>
      <c r="H2706" s="95" t="s">
        <v>31</v>
      </c>
      <c r="I2706" s="95" t="s">
        <v>31</v>
      </c>
      <c r="J2706" s="95" t="s">
        <v>1884</v>
      </c>
      <c r="K2706" s="95" t="s">
        <v>1885</v>
      </c>
      <c r="L2706" s="96">
        <v>9564.11</v>
      </c>
      <c r="M2706" s="95" t="s">
        <v>1886</v>
      </c>
      <c r="N2706" s="95" t="s">
        <v>31</v>
      </c>
      <c r="O2706" s="95" t="s">
        <v>31</v>
      </c>
      <c r="P2706" s="95" t="s">
        <v>1887</v>
      </c>
      <c r="Q2706" s="95" t="s">
        <v>31</v>
      </c>
      <c r="R2706" s="95" t="s">
        <v>4017</v>
      </c>
      <c r="S2706" s="93">
        <v>40482</v>
      </c>
      <c r="T2706" s="93">
        <v>40482</v>
      </c>
      <c r="U2706" s="95" t="s">
        <v>3356</v>
      </c>
      <c r="V2706" s="95" t="s">
        <v>31</v>
      </c>
    </row>
    <row r="2707" spans="1:22" ht="15.75" x14ac:dyDescent="0.3">
      <c r="A2707" s="95" t="s">
        <v>370</v>
      </c>
      <c r="B2707" s="95" t="s">
        <v>2032</v>
      </c>
      <c r="C2707" s="95" t="s">
        <v>1904</v>
      </c>
      <c r="D2707" s="95" t="s">
        <v>1905</v>
      </c>
      <c r="E2707" s="95" t="s">
        <v>2000</v>
      </c>
      <c r="F2707" s="95" t="s">
        <v>2001</v>
      </c>
      <c r="G2707" s="95" t="s">
        <v>31</v>
      </c>
      <c r="H2707" s="95" t="s">
        <v>31</v>
      </c>
      <c r="I2707" s="95" t="s">
        <v>31</v>
      </c>
      <c r="J2707" s="95" t="s">
        <v>1884</v>
      </c>
      <c r="K2707" s="95" t="s">
        <v>1885</v>
      </c>
      <c r="L2707" s="96">
        <v>611136.72</v>
      </c>
      <c r="M2707" s="95" t="s">
        <v>2002</v>
      </c>
      <c r="N2707" s="95" t="s">
        <v>31</v>
      </c>
      <c r="O2707" s="95" t="s">
        <v>31</v>
      </c>
      <c r="P2707" s="95" t="s">
        <v>2006</v>
      </c>
      <c r="Q2707" s="95" t="s">
        <v>31</v>
      </c>
      <c r="R2707" s="95" t="s">
        <v>4018</v>
      </c>
      <c r="S2707" s="93">
        <v>42551</v>
      </c>
      <c r="T2707" s="93">
        <v>42551</v>
      </c>
      <c r="U2707" s="95" t="s">
        <v>4019</v>
      </c>
      <c r="V2707" s="95" t="s">
        <v>31</v>
      </c>
    </row>
    <row r="2708" spans="1:22" ht="15.75" x14ac:dyDescent="0.3">
      <c r="A2708" s="95" t="s">
        <v>370</v>
      </c>
      <c r="B2708" s="95" t="s">
        <v>2032</v>
      </c>
      <c r="C2708" s="95" t="s">
        <v>1904</v>
      </c>
      <c r="D2708" s="95" t="s">
        <v>1905</v>
      </c>
      <c r="E2708" s="95" t="s">
        <v>2000</v>
      </c>
      <c r="F2708" s="95" t="s">
        <v>2001</v>
      </c>
      <c r="G2708" s="95" t="s">
        <v>31</v>
      </c>
      <c r="H2708" s="95" t="s">
        <v>31</v>
      </c>
      <c r="I2708" s="95" t="s">
        <v>31</v>
      </c>
      <c r="J2708" s="95" t="s">
        <v>1884</v>
      </c>
      <c r="K2708" s="95" t="s">
        <v>1885</v>
      </c>
      <c r="L2708" s="96">
        <v>352.12</v>
      </c>
      <c r="M2708" s="95" t="s">
        <v>2002</v>
      </c>
      <c r="N2708" s="95" t="s">
        <v>31</v>
      </c>
      <c r="O2708" s="95" t="s">
        <v>31</v>
      </c>
      <c r="P2708" s="95" t="s">
        <v>2006</v>
      </c>
      <c r="Q2708" s="95" t="s">
        <v>31</v>
      </c>
      <c r="R2708" s="95" t="s">
        <v>4018</v>
      </c>
      <c r="S2708" s="93">
        <v>42582</v>
      </c>
      <c r="T2708" s="93">
        <v>42582</v>
      </c>
      <c r="U2708" s="95" t="s">
        <v>4019</v>
      </c>
      <c r="V2708" s="95" t="s">
        <v>31</v>
      </c>
    </row>
    <row r="2709" spans="1:22" ht="15.75" x14ac:dyDescent="0.3">
      <c r="A2709" s="95" t="s">
        <v>370</v>
      </c>
      <c r="B2709" s="95" t="s">
        <v>2032</v>
      </c>
      <c r="C2709" s="95" t="s">
        <v>1904</v>
      </c>
      <c r="D2709" s="95" t="s">
        <v>1905</v>
      </c>
      <c r="E2709" s="95" t="s">
        <v>2522</v>
      </c>
      <c r="F2709" s="95" t="s">
        <v>2523</v>
      </c>
      <c r="G2709" s="95" t="s">
        <v>31</v>
      </c>
      <c r="H2709" s="95" t="s">
        <v>31</v>
      </c>
      <c r="I2709" s="95" t="s">
        <v>31</v>
      </c>
      <c r="J2709" s="95" t="s">
        <v>1851</v>
      </c>
      <c r="K2709" s="95" t="s">
        <v>2021</v>
      </c>
      <c r="L2709" s="96">
        <v>-1449.26</v>
      </c>
      <c r="M2709" s="95" t="s">
        <v>1908</v>
      </c>
      <c r="N2709" s="95" t="s">
        <v>31</v>
      </c>
      <c r="O2709" s="95" t="s">
        <v>31</v>
      </c>
      <c r="P2709" s="95" t="s">
        <v>2524</v>
      </c>
      <c r="Q2709" s="95" t="s">
        <v>2525</v>
      </c>
      <c r="R2709" s="95" t="s">
        <v>2526</v>
      </c>
      <c r="S2709" s="93">
        <v>38894</v>
      </c>
      <c r="T2709" s="93">
        <v>38261</v>
      </c>
      <c r="U2709" s="95" t="s">
        <v>31</v>
      </c>
      <c r="V2709" s="95" t="s">
        <v>2527</v>
      </c>
    </row>
    <row r="2710" spans="1:22" ht="15.75" x14ac:dyDescent="0.3">
      <c r="A2710" s="95" t="s">
        <v>370</v>
      </c>
      <c r="B2710" s="95" t="s">
        <v>2032</v>
      </c>
      <c r="C2710" s="95" t="s">
        <v>1904</v>
      </c>
      <c r="D2710" s="95" t="s">
        <v>1905</v>
      </c>
      <c r="E2710" s="95" t="s">
        <v>2522</v>
      </c>
      <c r="F2710" s="95" t="s">
        <v>2523</v>
      </c>
      <c r="G2710" s="95" t="s">
        <v>31</v>
      </c>
      <c r="H2710" s="95" t="s">
        <v>31</v>
      </c>
      <c r="I2710" s="95" t="s">
        <v>31</v>
      </c>
      <c r="J2710" s="95" t="s">
        <v>1851</v>
      </c>
      <c r="K2710" s="95" t="s">
        <v>2021</v>
      </c>
      <c r="L2710" s="96">
        <v>-35183</v>
      </c>
      <c r="M2710" s="95" t="s">
        <v>1908</v>
      </c>
      <c r="N2710" s="95" t="s">
        <v>31</v>
      </c>
      <c r="O2710" s="95" t="s">
        <v>31</v>
      </c>
      <c r="P2710" s="95" t="s">
        <v>2524</v>
      </c>
      <c r="Q2710" s="95" t="s">
        <v>2525</v>
      </c>
      <c r="R2710" s="95" t="s">
        <v>2528</v>
      </c>
      <c r="S2710" s="93">
        <v>38894</v>
      </c>
      <c r="T2710" s="93">
        <v>38261</v>
      </c>
      <c r="U2710" s="95" t="s">
        <v>31</v>
      </c>
      <c r="V2710" s="95" t="s">
        <v>2529</v>
      </c>
    </row>
    <row r="2711" spans="1:22" ht="15.75" x14ac:dyDescent="0.3">
      <c r="A2711" s="95" t="s">
        <v>370</v>
      </c>
      <c r="B2711" s="95" t="s">
        <v>2032</v>
      </c>
      <c r="C2711" s="95" t="s">
        <v>1904</v>
      </c>
      <c r="D2711" s="95" t="s">
        <v>1905</v>
      </c>
      <c r="E2711" s="95" t="s">
        <v>2522</v>
      </c>
      <c r="F2711" s="95" t="s">
        <v>2530</v>
      </c>
      <c r="G2711" s="95" t="s">
        <v>31</v>
      </c>
      <c r="H2711" s="95" t="s">
        <v>31</v>
      </c>
      <c r="I2711" s="95" t="s">
        <v>31</v>
      </c>
      <c r="J2711" s="95" t="s">
        <v>1851</v>
      </c>
      <c r="K2711" s="95" t="s">
        <v>2021</v>
      </c>
      <c r="L2711" s="96">
        <v>-2429.9499999999998</v>
      </c>
      <c r="M2711" s="95" t="s">
        <v>1908</v>
      </c>
      <c r="N2711" s="95" t="s">
        <v>31</v>
      </c>
      <c r="O2711" s="95" t="s">
        <v>31</v>
      </c>
      <c r="P2711" s="95" t="s">
        <v>2531</v>
      </c>
      <c r="Q2711" s="95" t="s">
        <v>2532</v>
      </c>
      <c r="R2711" s="95" t="s">
        <v>2533</v>
      </c>
      <c r="S2711" s="93">
        <v>38894</v>
      </c>
      <c r="T2711" s="93">
        <v>38261</v>
      </c>
      <c r="U2711" s="95" t="s">
        <v>31</v>
      </c>
      <c r="V2711" s="95" t="s">
        <v>2527</v>
      </c>
    </row>
    <row r="2712" spans="1:22" ht="15.75" x14ac:dyDescent="0.3">
      <c r="A2712" s="95" t="s">
        <v>370</v>
      </c>
      <c r="B2712" s="95" t="s">
        <v>2032</v>
      </c>
      <c r="C2712" s="95" t="s">
        <v>1904</v>
      </c>
      <c r="D2712" s="95" t="s">
        <v>1905</v>
      </c>
      <c r="E2712" s="95" t="s">
        <v>2038</v>
      </c>
      <c r="F2712" s="95" t="s">
        <v>2054</v>
      </c>
      <c r="G2712" s="95" t="s">
        <v>31</v>
      </c>
      <c r="H2712" s="95" t="s">
        <v>31</v>
      </c>
      <c r="I2712" s="95" t="s">
        <v>31</v>
      </c>
      <c r="J2712" s="95" t="s">
        <v>1884</v>
      </c>
      <c r="K2712" s="95" t="s">
        <v>2021</v>
      </c>
      <c r="L2712" s="96">
        <v>-110607.75</v>
      </c>
      <c r="M2712" s="95" t="s">
        <v>1886</v>
      </c>
      <c r="N2712" s="95" t="s">
        <v>3128</v>
      </c>
      <c r="O2712" s="95" t="s">
        <v>31</v>
      </c>
      <c r="P2712" s="95" t="s">
        <v>2467</v>
      </c>
      <c r="Q2712" s="95" t="s">
        <v>2468</v>
      </c>
      <c r="R2712" s="95" t="s">
        <v>3129</v>
      </c>
      <c r="S2712" s="93">
        <v>40749</v>
      </c>
      <c r="T2712" s="93">
        <v>38260</v>
      </c>
      <c r="U2712" s="95" t="s">
        <v>3130</v>
      </c>
      <c r="V2712" s="95" t="s">
        <v>31</v>
      </c>
    </row>
    <row r="2713" spans="1:22" ht="15.75" x14ac:dyDescent="0.3">
      <c r="A2713" s="95" t="s">
        <v>370</v>
      </c>
      <c r="B2713" s="95" t="s">
        <v>2032</v>
      </c>
      <c r="C2713" s="95" t="s">
        <v>1904</v>
      </c>
      <c r="D2713" s="95" t="s">
        <v>1905</v>
      </c>
      <c r="E2713" s="95" t="s">
        <v>2038</v>
      </c>
      <c r="F2713" s="95" t="s">
        <v>2054</v>
      </c>
      <c r="G2713" s="95" t="s">
        <v>31</v>
      </c>
      <c r="H2713" s="95" t="s">
        <v>31</v>
      </c>
      <c r="I2713" s="95" t="s">
        <v>31</v>
      </c>
      <c r="J2713" s="95" t="s">
        <v>1884</v>
      </c>
      <c r="K2713" s="95" t="s">
        <v>2021</v>
      </c>
      <c r="L2713" s="96">
        <v>-110607.75</v>
      </c>
      <c r="M2713" s="95" t="s">
        <v>1886</v>
      </c>
      <c r="N2713" s="95" t="s">
        <v>3131</v>
      </c>
      <c r="O2713" s="95" t="s">
        <v>31</v>
      </c>
      <c r="P2713" s="95" t="s">
        <v>2467</v>
      </c>
      <c r="Q2713" s="95" t="s">
        <v>2468</v>
      </c>
      <c r="R2713" s="95" t="s">
        <v>3132</v>
      </c>
      <c r="S2713" s="93">
        <v>40749</v>
      </c>
      <c r="T2713" s="93">
        <v>38260</v>
      </c>
      <c r="U2713" s="95" t="s">
        <v>3130</v>
      </c>
      <c r="V2713" s="95" t="s">
        <v>31</v>
      </c>
    </row>
    <row r="2714" spans="1:22" ht="15.75" x14ac:dyDescent="0.3">
      <c r="A2714" s="95" t="s">
        <v>370</v>
      </c>
      <c r="B2714" s="95" t="s">
        <v>2032</v>
      </c>
      <c r="C2714" s="95" t="s">
        <v>1904</v>
      </c>
      <c r="D2714" s="95" t="s">
        <v>1905</v>
      </c>
      <c r="E2714" s="95" t="s">
        <v>2038</v>
      </c>
      <c r="F2714" s="95" t="s">
        <v>2054</v>
      </c>
      <c r="G2714" s="95" t="s">
        <v>31</v>
      </c>
      <c r="H2714" s="95" t="s">
        <v>31</v>
      </c>
      <c r="I2714" s="95" t="s">
        <v>31</v>
      </c>
      <c r="J2714" s="95" t="s">
        <v>1884</v>
      </c>
      <c r="K2714" s="95" t="s">
        <v>2021</v>
      </c>
      <c r="L2714" s="96">
        <v>-110607.75</v>
      </c>
      <c r="M2714" s="95" t="s">
        <v>1886</v>
      </c>
      <c r="N2714" s="95" t="s">
        <v>3133</v>
      </c>
      <c r="O2714" s="95" t="s">
        <v>31</v>
      </c>
      <c r="P2714" s="95" t="s">
        <v>2467</v>
      </c>
      <c r="Q2714" s="95" t="s">
        <v>2468</v>
      </c>
      <c r="R2714" s="95" t="s">
        <v>3134</v>
      </c>
      <c r="S2714" s="93">
        <v>40749</v>
      </c>
      <c r="T2714" s="93">
        <v>38260</v>
      </c>
      <c r="U2714" s="95" t="s">
        <v>3130</v>
      </c>
      <c r="V2714" s="95" t="s">
        <v>31</v>
      </c>
    </row>
    <row r="2715" spans="1:22" ht="15.75" x14ac:dyDescent="0.3">
      <c r="A2715" s="95" t="s">
        <v>370</v>
      </c>
      <c r="B2715" s="95" t="s">
        <v>2032</v>
      </c>
      <c r="C2715" s="95" t="s">
        <v>1904</v>
      </c>
      <c r="D2715" s="95" t="s">
        <v>1905</v>
      </c>
      <c r="E2715" s="95" t="s">
        <v>2038</v>
      </c>
      <c r="F2715" s="95" t="s">
        <v>2054</v>
      </c>
      <c r="G2715" s="95" t="s">
        <v>31</v>
      </c>
      <c r="H2715" s="95" t="s">
        <v>31</v>
      </c>
      <c r="I2715" s="95" t="s">
        <v>31</v>
      </c>
      <c r="J2715" s="95" t="s">
        <v>1884</v>
      </c>
      <c r="K2715" s="95" t="s">
        <v>2021</v>
      </c>
      <c r="L2715" s="96">
        <v>-110607.75</v>
      </c>
      <c r="M2715" s="95" t="s">
        <v>1886</v>
      </c>
      <c r="N2715" s="95" t="s">
        <v>3137</v>
      </c>
      <c r="O2715" s="95" t="s">
        <v>31</v>
      </c>
      <c r="P2715" s="95" t="s">
        <v>2467</v>
      </c>
      <c r="Q2715" s="95" t="s">
        <v>2468</v>
      </c>
      <c r="R2715" s="95" t="s">
        <v>3138</v>
      </c>
      <c r="S2715" s="93">
        <v>40749</v>
      </c>
      <c r="T2715" s="93">
        <v>38260</v>
      </c>
      <c r="U2715" s="95" t="s">
        <v>3130</v>
      </c>
      <c r="V2715" s="95" t="s">
        <v>31</v>
      </c>
    </row>
    <row r="2716" spans="1:22" ht="15.75" x14ac:dyDescent="0.3">
      <c r="A2716" s="95" t="s">
        <v>370</v>
      </c>
      <c r="B2716" s="95" t="s">
        <v>2032</v>
      </c>
      <c r="C2716" s="95" t="s">
        <v>1904</v>
      </c>
      <c r="D2716" s="95" t="s">
        <v>1905</v>
      </c>
      <c r="E2716" s="95" t="s">
        <v>2038</v>
      </c>
      <c r="F2716" s="95" t="s">
        <v>3004</v>
      </c>
      <c r="G2716" s="95" t="s">
        <v>31</v>
      </c>
      <c r="H2716" s="95" t="s">
        <v>31</v>
      </c>
      <c r="I2716" s="95" t="s">
        <v>31</v>
      </c>
      <c r="J2716" s="95" t="s">
        <v>1884</v>
      </c>
      <c r="K2716" s="95" t="s">
        <v>2021</v>
      </c>
      <c r="L2716" s="96">
        <v>-13657.5</v>
      </c>
      <c r="M2716" s="95" t="s">
        <v>1886</v>
      </c>
      <c r="N2716" s="95" t="s">
        <v>3752</v>
      </c>
      <c r="O2716" s="95" t="s">
        <v>31</v>
      </c>
      <c r="P2716" s="95" t="s">
        <v>3005</v>
      </c>
      <c r="Q2716" s="95" t="s">
        <v>3006</v>
      </c>
      <c r="R2716" s="95" t="s">
        <v>3753</v>
      </c>
      <c r="S2716" s="93">
        <v>40749</v>
      </c>
      <c r="T2716" s="93">
        <v>33694</v>
      </c>
      <c r="U2716" s="95" t="s">
        <v>31</v>
      </c>
      <c r="V2716" s="95" t="s">
        <v>3100</v>
      </c>
    </row>
    <row r="2717" spans="1:22" ht="15.75" x14ac:dyDescent="0.3">
      <c r="A2717" s="95" t="s">
        <v>370</v>
      </c>
      <c r="B2717" s="95" t="s">
        <v>2032</v>
      </c>
      <c r="C2717" s="95" t="s">
        <v>1904</v>
      </c>
      <c r="D2717" s="95" t="s">
        <v>1905</v>
      </c>
      <c r="E2717" s="95" t="s">
        <v>2038</v>
      </c>
      <c r="F2717" s="95" t="s">
        <v>2062</v>
      </c>
      <c r="G2717" s="95" t="s">
        <v>31</v>
      </c>
      <c r="H2717" s="95" t="s">
        <v>31</v>
      </c>
      <c r="I2717" s="95" t="s">
        <v>31</v>
      </c>
      <c r="J2717" s="95" t="s">
        <v>1884</v>
      </c>
      <c r="K2717" s="95" t="s">
        <v>4020</v>
      </c>
      <c r="L2717" s="96">
        <v>11000</v>
      </c>
      <c r="M2717" s="95" t="s">
        <v>1886</v>
      </c>
      <c r="N2717" s="95" t="s">
        <v>31</v>
      </c>
      <c r="O2717" s="95" t="s">
        <v>31</v>
      </c>
      <c r="P2717" s="95" t="s">
        <v>2911</v>
      </c>
      <c r="Q2717" s="95" t="s">
        <v>2912</v>
      </c>
      <c r="R2717" s="95" t="s">
        <v>3410</v>
      </c>
      <c r="S2717" s="93">
        <v>37504</v>
      </c>
      <c r="T2717" s="93">
        <v>37487</v>
      </c>
      <c r="U2717" s="95" t="s">
        <v>31</v>
      </c>
      <c r="V2717" s="95" t="s">
        <v>2552</v>
      </c>
    </row>
    <row r="2718" spans="1:22" ht="15.75" x14ac:dyDescent="0.3">
      <c r="A2718" s="95" t="s">
        <v>370</v>
      </c>
      <c r="B2718" s="95" t="s">
        <v>2032</v>
      </c>
      <c r="C2718" s="95" t="s">
        <v>1904</v>
      </c>
      <c r="D2718" s="95" t="s">
        <v>1905</v>
      </c>
      <c r="E2718" s="95" t="s">
        <v>2038</v>
      </c>
      <c r="F2718" s="95" t="s">
        <v>2062</v>
      </c>
      <c r="G2718" s="95" t="s">
        <v>31</v>
      </c>
      <c r="H2718" s="95" t="s">
        <v>31</v>
      </c>
      <c r="I2718" s="95" t="s">
        <v>31</v>
      </c>
      <c r="J2718" s="95" t="s">
        <v>1884</v>
      </c>
      <c r="K2718" s="95" t="s">
        <v>4020</v>
      </c>
      <c r="L2718" s="96">
        <v>-4986</v>
      </c>
      <c r="M2718" s="95" t="s">
        <v>1886</v>
      </c>
      <c r="N2718" s="95" t="s">
        <v>31</v>
      </c>
      <c r="O2718" s="95" t="s">
        <v>31</v>
      </c>
      <c r="P2718" s="95" t="s">
        <v>2911</v>
      </c>
      <c r="Q2718" s="95" t="s">
        <v>2912</v>
      </c>
      <c r="R2718" s="95" t="s">
        <v>3410</v>
      </c>
      <c r="S2718" s="93">
        <v>37504</v>
      </c>
      <c r="T2718" s="93">
        <v>37487</v>
      </c>
      <c r="U2718" s="95" t="s">
        <v>2474</v>
      </c>
      <c r="V2718" s="95" t="s">
        <v>2552</v>
      </c>
    </row>
    <row r="2719" spans="1:22" ht="15.75" x14ac:dyDescent="0.3">
      <c r="A2719" s="95" t="s">
        <v>370</v>
      </c>
      <c r="B2719" s="95" t="s">
        <v>2032</v>
      </c>
      <c r="C2719" s="95" t="s">
        <v>1904</v>
      </c>
      <c r="D2719" s="95" t="s">
        <v>1905</v>
      </c>
      <c r="E2719" s="95" t="s">
        <v>2038</v>
      </c>
      <c r="F2719" s="95" t="s">
        <v>2062</v>
      </c>
      <c r="G2719" s="95" t="s">
        <v>31</v>
      </c>
      <c r="H2719" s="95" t="s">
        <v>31</v>
      </c>
      <c r="I2719" s="95" t="s">
        <v>31</v>
      </c>
      <c r="J2719" s="95" t="s">
        <v>1884</v>
      </c>
      <c r="K2719" s="95" t="s">
        <v>4020</v>
      </c>
      <c r="L2719" s="96">
        <v>4390</v>
      </c>
      <c r="M2719" s="95" t="s">
        <v>1886</v>
      </c>
      <c r="N2719" s="95" t="s">
        <v>31</v>
      </c>
      <c r="O2719" s="95" t="s">
        <v>31</v>
      </c>
      <c r="P2719" s="95" t="s">
        <v>2911</v>
      </c>
      <c r="Q2719" s="95" t="s">
        <v>2912</v>
      </c>
      <c r="R2719" s="95" t="s">
        <v>3412</v>
      </c>
      <c r="S2719" s="93">
        <v>37504</v>
      </c>
      <c r="T2719" s="93">
        <v>37487</v>
      </c>
      <c r="U2719" s="95" t="s">
        <v>31</v>
      </c>
      <c r="V2719" s="95" t="s">
        <v>3413</v>
      </c>
    </row>
    <row r="2720" spans="1:22" ht="15.75" x14ac:dyDescent="0.3">
      <c r="A2720" s="95" t="s">
        <v>370</v>
      </c>
      <c r="B2720" s="95" t="s">
        <v>2032</v>
      </c>
      <c r="C2720" s="95" t="s">
        <v>1904</v>
      </c>
      <c r="D2720" s="95" t="s">
        <v>1905</v>
      </c>
      <c r="E2720" s="95" t="s">
        <v>2038</v>
      </c>
      <c r="F2720" s="95" t="s">
        <v>2062</v>
      </c>
      <c r="G2720" s="95" t="s">
        <v>31</v>
      </c>
      <c r="H2720" s="95" t="s">
        <v>31</v>
      </c>
      <c r="I2720" s="95" t="s">
        <v>31</v>
      </c>
      <c r="J2720" s="95" t="s">
        <v>1884</v>
      </c>
      <c r="K2720" s="95" t="s">
        <v>4020</v>
      </c>
      <c r="L2720" s="96">
        <v>-768</v>
      </c>
      <c r="M2720" s="95" t="s">
        <v>1886</v>
      </c>
      <c r="N2720" s="95" t="s">
        <v>31</v>
      </c>
      <c r="O2720" s="95" t="s">
        <v>31</v>
      </c>
      <c r="P2720" s="95" t="s">
        <v>2911</v>
      </c>
      <c r="Q2720" s="95" t="s">
        <v>2912</v>
      </c>
      <c r="R2720" s="95" t="s">
        <v>3412</v>
      </c>
      <c r="S2720" s="93">
        <v>37504</v>
      </c>
      <c r="T2720" s="93">
        <v>37487</v>
      </c>
      <c r="U2720" s="95" t="s">
        <v>2478</v>
      </c>
      <c r="V2720" s="95" t="s">
        <v>3413</v>
      </c>
    </row>
    <row r="2721" spans="1:22" ht="15.75" x14ac:dyDescent="0.3">
      <c r="A2721" s="95" t="s">
        <v>370</v>
      </c>
      <c r="B2721" s="95" t="s">
        <v>2032</v>
      </c>
      <c r="C2721" s="95" t="s">
        <v>1904</v>
      </c>
      <c r="D2721" s="95" t="s">
        <v>1905</v>
      </c>
      <c r="E2721" s="95" t="s">
        <v>2522</v>
      </c>
      <c r="F2721" s="95" t="s">
        <v>2523</v>
      </c>
      <c r="G2721" s="95" t="s">
        <v>31</v>
      </c>
      <c r="H2721" s="95" t="s">
        <v>31</v>
      </c>
      <c r="I2721" s="95" t="s">
        <v>31</v>
      </c>
      <c r="J2721" s="95" t="s">
        <v>1851</v>
      </c>
      <c r="K2721" s="95" t="s">
        <v>2017</v>
      </c>
      <c r="L2721" s="96">
        <v>-712.74</v>
      </c>
      <c r="M2721" s="95" t="s">
        <v>1908</v>
      </c>
      <c r="N2721" s="95" t="s">
        <v>31</v>
      </c>
      <c r="O2721" s="95" t="s">
        <v>31</v>
      </c>
      <c r="P2721" s="95" t="s">
        <v>2524</v>
      </c>
      <c r="Q2721" s="95" t="s">
        <v>2525</v>
      </c>
      <c r="R2721" s="95" t="s">
        <v>2526</v>
      </c>
      <c r="S2721" s="93">
        <v>38926</v>
      </c>
      <c r="T2721" s="93">
        <v>38261</v>
      </c>
      <c r="U2721" s="95" t="s">
        <v>31</v>
      </c>
      <c r="V2721" s="95" t="s">
        <v>2527</v>
      </c>
    </row>
    <row r="2722" spans="1:22" ht="15.75" x14ac:dyDescent="0.3">
      <c r="A2722" s="95" t="s">
        <v>370</v>
      </c>
      <c r="B2722" s="95" t="s">
        <v>2032</v>
      </c>
      <c r="C2722" s="95" t="s">
        <v>1904</v>
      </c>
      <c r="D2722" s="95" t="s">
        <v>1905</v>
      </c>
      <c r="E2722" s="95" t="s">
        <v>2522</v>
      </c>
      <c r="F2722" s="95" t="s">
        <v>2523</v>
      </c>
      <c r="G2722" s="95" t="s">
        <v>31</v>
      </c>
      <c r="H2722" s="95" t="s">
        <v>31</v>
      </c>
      <c r="I2722" s="95" t="s">
        <v>31</v>
      </c>
      <c r="J2722" s="95" t="s">
        <v>1851</v>
      </c>
      <c r="K2722" s="95" t="s">
        <v>2017</v>
      </c>
      <c r="L2722" s="96">
        <v>-17303</v>
      </c>
      <c r="M2722" s="95" t="s">
        <v>1908</v>
      </c>
      <c r="N2722" s="95" t="s">
        <v>31</v>
      </c>
      <c r="O2722" s="95" t="s">
        <v>31</v>
      </c>
      <c r="P2722" s="95" t="s">
        <v>2524</v>
      </c>
      <c r="Q2722" s="95" t="s">
        <v>2525</v>
      </c>
      <c r="R2722" s="95" t="s">
        <v>2528</v>
      </c>
      <c r="S2722" s="93">
        <v>38926</v>
      </c>
      <c r="T2722" s="93">
        <v>38261</v>
      </c>
      <c r="U2722" s="95" t="s">
        <v>31</v>
      </c>
      <c r="V2722" s="95" t="s">
        <v>2529</v>
      </c>
    </row>
    <row r="2723" spans="1:22" ht="15.75" x14ac:dyDescent="0.3">
      <c r="A2723" s="95" t="s">
        <v>370</v>
      </c>
      <c r="B2723" s="95" t="s">
        <v>2032</v>
      </c>
      <c r="C2723" s="95" t="s">
        <v>1904</v>
      </c>
      <c r="D2723" s="95" t="s">
        <v>1905</v>
      </c>
      <c r="E2723" s="95" t="s">
        <v>2522</v>
      </c>
      <c r="F2723" s="95" t="s">
        <v>2530</v>
      </c>
      <c r="G2723" s="95" t="s">
        <v>31</v>
      </c>
      <c r="H2723" s="95" t="s">
        <v>31</v>
      </c>
      <c r="I2723" s="95" t="s">
        <v>31</v>
      </c>
      <c r="J2723" s="95" t="s">
        <v>1851</v>
      </c>
      <c r="K2723" s="95" t="s">
        <v>2017</v>
      </c>
      <c r="L2723" s="96">
        <v>-1195.05</v>
      </c>
      <c r="M2723" s="95" t="s">
        <v>1908</v>
      </c>
      <c r="N2723" s="95" t="s">
        <v>31</v>
      </c>
      <c r="O2723" s="95" t="s">
        <v>31</v>
      </c>
      <c r="P2723" s="95" t="s">
        <v>2531</v>
      </c>
      <c r="Q2723" s="95" t="s">
        <v>2532</v>
      </c>
      <c r="R2723" s="95" t="s">
        <v>2533</v>
      </c>
      <c r="S2723" s="93">
        <v>38926</v>
      </c>
      <c r="T2723" s="93">
        <v>38261</v>
      </c>
      <c r="U2723" s="95" t="s">
        <v>31</v>
      </c>
      <c r="V2723" s="95" t="s">
        <v>2527</v>
      </c>
    </row>
    <row r="2724" spans="1:22" ht="15.75" x14ac:dyDescent="0.3">
      <c r="A2724" s="95" t="s">
        <v>370</v>
      </c>
      <c r="B2724" s="95" t="s">
        <v>2032</v>
      </c>
      <c r="C2724" s="95" t="s">
        <v>1904</v>
      </c>
      <c r="D2724" s="95" t="s">
        <v>1905</v>
      </c>
      <c r="E2724" s="95" t="s">
        <v>2033</v>
      </c>
      <c r="F2724" s="95" t="s">
        <v>2442</v>
      </c>
      <c r="G2724" s="95" t="s">
        <v>31</v>
      </c>
      <c r="H2724" s="95" t="s">
        <v>31</v>
      </c>
      <c r="I2724" s="95" t="s">
        <v>31</v>
      </c>
      <c r="J2724" s="95" t="s">
        <v>1851</v>
      </c>
      <c r="K2724" s="95" t="s">
        <v>2017</v>
      </c>
      <c r="L2724" s="96">
        <v>-4627</v>
      </c>
      <c r="M2724" s="95" t="s">
        <v>2002</v>
      </c>
      <c r="N2724" s="95" t="s">
        <v>31</v>
      </c>
      <c r="O2724" s="95" t="s">
        <v>2534</v>
      </c>
      <c r="P2724" s="95" t="s">
        <v>2535</v>
      </c>
      <c r="Q2724" s="95" t="s">
        <v>2535</v>
      </c>
      <c r="R2724" s="95" t="s">
        <v>2536</v>
      </c>
      <c r="S2724" s="93">
        <v>37011</v>
      </c>
      <c r="T2724" s="93">
        <v>37011</v>
      </c>
      <c r="U2724" s="95" t="s">
        <v>31</v>
      </c>
      <c r="V2724" s="95" t="s">
        <v>2529</v>
      </c>
    </row>
    <row r="2725" spans="1:22" ht="15.75" x14ac:dyDescent="0.3">
      <c r="A2725" s="95" t="s">
        <v>370</v>
      </c>
      <c r="B2725" s="95" t="s">
        <v>2032</v>
      </c>
      <c r="C2725" s="95" t="s">
        <v>1904</v>
      </c>
      <c r="D2725" s="95" t="s">
        <v>1905</v>
      </c>
      <c r="E2725" s="95" t="s">
        <v>2033</v>
      </c>
      <c r="F2725" s="95" t="s">
        <v>2442</v>
      </c>
      <c r="G2725" s="95" t="s">
        <v>31</v>
      </c>
      <c r="H2725" s="95" t="s">
        <v>31</v>
      </c>
      <c r="I2725" s="95" t="s">
        <v>31</v>
      </c>
      <c r="J2725" s="95" t="s">
        <v>1851</v>
      </c>
      <c r="K2725" s="95" t="s">
        <v>2017</v>
      </c>
      <c r="L2725" s="96">
        <v>-12055</v>
      </c>
      <c r="M2725" s="95" t="s">
        <v>2002</v>
      </c>
      <c r="N2725" s="95" t="s">
        <v>2448</v>
      </c>
      <c r="O2725" s="95" t="s">
        <v>2537</v>
      </c>
      <c r="P2725" s="95" t="s">
        <v>2538</v>
      </c>
      <c r="Q2725" s="95" t="s">
        <v>2539</v>
      </c>
      <c r="R2725" s="95" t="s">
        <v>2540</v>
      </c>
      <c r="S2725" s="93">
        <v>37287</v>
      </c>
      <c r="T2725" s="93">
        <v>37287</v>
      </c>
      <c r="U2725" s="95" t="s">
        <v>2453</v>
      </c>
      <c r="V2725" s="95" t="s">
        <v>2529</v>
      </c>
    </row>
    <row r="2726" spans="1:22" ht="15.75" x14ac:dyDescent="0.3">
      <c r="A2726" s="95" t="s">
        <v>370</v>
      </c>
      <c r="B2726" s="95" t="s">
        <v>2032</v>
      </c>
      <c r="C2726" s="95" t="s">
        <v>1904</v>
      </c>
      <c r="D2726" s="95" t="s">
        <v>1905</v>
      </c>
      <c r="E2726" s="95" t="s">
        <v>2033</v>
      </c>
      <c r="F2726" s="95" t="s">
        <v>2442</v>
      </c>
      <c r="G2726" s="95" t="s">
        <v>31</v>
      </c>
      <c r="H2726" s="95" t="s">
        <v>31</v>
      </c>
      <c r="I2726" s="95" t="s">
        <v>31</v>
      </c>
      <c r="J2726" s="95" t="s">
        <v>1851</v>
      </c>
      <c r="K2726" s="95" t="s">
        <v>2017</v>
      </c>
      <c r="L2726" s="96">
        <v>-958</v>
      </c>
      <c r="M2726" s="95" t="s">
        <v>2002</v>
      </c>
      <c r="N2726" s="95" t="s">
        <v>2448</v>
      </c>
      <c r="O2726" s="95" t="s">
        <v>2537</v>
      </c>
      <c r="P2726" s="95" t="s">
        <v>2538</v>
      </c>
      <c r="Q2726" s="95" t="s">
        <v>2539</v>
      </c>
      <c r="R2726" s="95" t="s">
        <v>2541</v>
      </c>
      <c r="S2726" s="93">
        <v>37287</v>
      </c>
      <c r="T2726" s="93">
        <v>37287</v>
      </c>
      <c r="U2726" s="95" t="s">
        <v>2453</v>
      </c>
      <c r="V2726" s="95" t="s">
        <v>2542</v>
      </c>
    </row>
    <row r="2727" spans="1:22" ht="15.75" x14ac:dyDescent="0.3">
      <c r="A2727" s="95" t="s">
        <v>370</v>
      </c>
      <c r="B2727" s="95" t="s">
        <v>2032</v>
      </c>
      <c r="C2727" s="95" t="s">
        <v>1904</v>
      </c>
      <c r="D2727" s="95" t="s">
        <v>1905</v>
      </c>
      <c r="E2727" s="95" t="s">
        <v>2033</v>
      </c>
      <c r="F2727" s="95" t="s">
        <v>2442</v>
      </c>
      <c r="G2727" s="95" t="s">
        <v>31</v>
      </c>
      <c r="H2727" s="95" t="s">
        <v>31</v>
      </c>
      <c r="I2727" s="95" t="s">
        <v>31</v>
      </c>
      <c r="J2727" s="95" t="s">
        <v>1851</v>
      </c>
      <c r="K2727" s="95" t="s">
        <v>2017</v>
      </c>
      <c r="L2727" s="96">
        <v>-1178</v>
      </c>
      <c r="M2727" s="95" t="s">
        <v>2002</v>
      </c>
      <c r="N2727" s="95" t="s">
        <v>2448</v>
      </c>
      <c r="O2727" s="95" t="s">
        <v>2537</v>
      </c>
      <c r="P2727" s="95" t="s">
        <v>2543</v>
      </c>
      <c r="Q2727" s="95" t="s">
        <v>2544</v>
      </c>
      <c r="R2727" s="95" t="s">
        <v>2545</v>
      </c>
      <c r="S2727" s="93">
        <v>37287</v>
      </c>
      <c r="T2727" s="93">
        <v>37287</v>
      </c>
      <c r="U2727" s="95" t="s">
        <v>2451</v>
      </c>
      <c r="V2727" s="95" t="s">
        <v>2529</v>
      </c>
    </row>
    <row r="2728" spans="1:22" ht="15.75" x14ac:dyDescent="0.3">
      <c r="A2728" s="95" t="s">
        <v>370</v>
      </c>
      <c r="B2728" s="95" t="s">
        <v>2032</v>
      </c>
      <c r="C2728" s="95" t="s">
        <v>1904</v>
      </c>
      <c r="D2728" s="95" t="s">
        <v>1905</v>
      </c>
      <c r="E2728" s="95" t="s">
        <v>2033</v>
      </c>
      <c r="F2728" s="95" t="s">
        <v>2034</v>
      </c>
      <c r="G2728" s="95" t="s">
        <v>31</v>
      </c>
      <c r="H2728" s="95" t="s">
        <v>31</v>
      </c>
      <c r="I2728" s="95" t="s">
        <v>31</v>
      </c>
      <c r="J2728" s="95" t="s">
        <v>1851</v>
      </c>
      <c r="K2728" s="95" t="s">
        <v>2017</v>
      </c>
      <c r="L2728" s="96">
        <v>-6606</v>
      </c>
      <c r="M2728" s="95" t="s">
        <v>2002</v>
      </c>
      <c r="N2728" s="95" t="s">
        <v>31</v>
      </c>
      <c r="O2728" s="95" t="s">
        <v>31</v>
      </c>
      <c r="P2728" s="95" t="s">
        <v>2546</v>
      </c>
      <c r="Q2728" s="95" t="s">
        <v>2547</v>
      </c>
      <c r="R2728" s="95" t="s">
        <v>2548</v>
      </c>
      <c r="S2728" s="93">
        <v>40724</v>
      </c>
      <c r="T2728" s="93">
        <v>40695</v>
      </c>
      <c r="U2728" s="95" t="s">
        <v>31</v>
      </c>
      <c r="V2728" s="95" t="s">
        <v>2529</v>
      </c>
    </row>
    <row r="2729" spans="1:22" ht="15.75" x14ac:dyDescent="0.3">
      <c r="A2729" s="95" t="s">
        <v>370</v>
      </c>
      <c r="B2729" s="95" t="s">
        <v>2032</v>
      </c>
      <c r="C2729" s="95" t="s">
        <v>1904</v>
      </c>
      <c r="D2729" s="95" t="s">
        <v>1905</v>
      </c>
      <c r="E2729" s="95" t="s">
        <v>2033</v>
      </c>
      <c r="F2729" s="95" t="s">
        <v>2034</v>
      </c>
      <c r="G2729" s="95" t="s">
        <v>31</v>
      </c>
      <c r="H2729" s="95" t="s">
        <v>31</v>
      </c>
      <c r="I2729" s="95" t="s">
        <v>31</v>
      </c>
      <c r="J2729" s="95" t="s">
        <v>1851</v>
      </c>
      <c r="K2729" s="95" t="s">
        <v>2017</v>
      </c>
      <c r="L2729" s="96">
        <v>-1672</v>
      </c>
      <c r="M2729" s="95" t="s">
        <v>2002</v>
      </c>
      <c r="N2729" s="95" t="s">
        <v>31</v>
      </c>
      <c r="O2729" s="95" t="s">
        <v>31</v>
      </c>
      <c r="P2729" s="95" t="s">
        <v>2546</v>
      </c>
      <c r="Q2729" s="95" t="s">
        <v>2547</v>
      </c>
      <c r="R2729" s="95" t="s">
        <v>2549</v>
      </c>
      <c r="S2729" s="93">
        <v>40724</v>
      </c>
      <c r="T2729" s="93">
        <v>40695</v>
      </c>
      <c r="U2729" s="95" t="s">
        <v>31</v>
      </c>
      <c r="V2729" s="95" t="s">
        <v>2550</v>
      </c>
    </row>
    <row r="2730" spans="1:22" ht="15.75" x14ac:dyDescent="0.3">
      <c r="A2730" s="95" t="s">
        <v>370</v>
      </c>
      <c r="B2730" s="95" t="s">
        <v>2032</v>
      </c>
      <c r="C2730" s="95" t="s">
        <v>1904</v>
      </c>
      <c r="D2730" s="95" t="s">
        <v>1905</v>
      </c>
      <c r="E2730" s="95" t="s">
        <v>2033</v>
      </c>
      <c r="F2730" s="95" t="s">
        <v>2034</v>
      </c>
      <c r="G2730" s="95" t="s">
        <v>31</v>
      </c>
      <c r="H2730" s="95" t="s">
        <v>31</v>
      </c>
      <c r="I2730" s="95" t="s">
        <v>31</v>
      </c>
      <c r="J2730" s="95" t="s">
        <v>1851</v>
      </c>
      <c r="K2730" s="95" t="s">
        <v>2017</v>
      </c>
      <c r="L2730" s="96">
        <v>-3143</v>
      </c>
      <c r="M2730" s="95" t="s">
        <v>2002</v>
      </c>
      <c r="N2730" s="95" t="s">
        <v>31</v>
      </c>
      <c r="O2730" s="95" t="s">
        <v>31</v>
      </c>
      <c r="P2730" s="95" t="s">
        <v>2546</v>
      </c>
      <c r="Q2730" s="95" t="s">
        <v>2547</v>
      </c>
      <c r="R2730" s="95" t="s">
        <v>2551</v>
      </c>
      <c r="S2730" s="93">
        <v>40724</v>
      </c>
      <c r="T2730" s="93">
        <v>40695</v>
      </c>
      <c r="U2730" s="95" t="s">
        <v>31</v>
      </c>
      <c r="V2730" s="95" t="s">
        <v>2552</v>
      </c>
    </row>
    <row r="2731" spans="1:22" ht="15.75" x14ac:dyDescent="0.3">
      <c r="A2731" s="95" t="s">
        <v>370</v>
      </c>
      <c r="B2731" s="95" t="s">
        <v>2032</v>
      </c>
      <c r="C2731" s="95" t="s">
        <v>1904</v>
      </c>
      <c r="D2731" s="95" t="s">
        <v>1905</v>
      </c>
      <c r="E2731" s="95" t="s">
        <v>2033</v>
      </c>
      <c r="F2731" s="95" t="s">
        <v>2034</v>
      </c>
      <c r="G2731" s="95" t="s">
        <v>31</v>
      </c>
      <c r="H2731" s="95" t="s">
        <v>31</v>
      </c>
      <c r="I2731" s="95" t="s">
        <v>31</v>
      </c>
      <c r="J2731" s="95" t="s">
        <v>1851</v>
      </c>
      <c r="K2731" s="95" t="s">
        <v>2017</v>
      </c>
      <c r="L2731" s="96">
        <v>-139</v>
      </c>
      <c r="M2731" s="95" t="s">
        <v>2002</v>
      </c>
      <c r="N2731" s="95" t="s">
        <v>31</v>
      </c>
      <c r="O2731" s="95" t="s">
        <v>31</v>
      </c>
      <c r="P2731" s="95" t="s">
        <v>2546</v>
      </c>
      <c r="Q2731" s="95" t="s">
        <v>2547</v>
      </c>
      <c r="R2731" s="95" t="s">
        <v>2553</v>
      </c>
      <c r="S2731" s="93">
        <v>40724</v>
      </c>
      <c r="T2731" s="93">
        <v>40695</v>
      </c>
      <c r="U2731" s="95" t="s">
        <v>31</v>
      </c>
      <c r="V2731" s="95" t="s">
        <v>2554</v>
      </c>
    </row>
    <row r="2732" spans="1:22" ht="15.75" x14ac:dyDescent="0.3">
      <c r="A2732" s="95" t="s">
        <v>370</v>
      </c>
      <c r="B2732" s="95" t="s">
        <v>2032</v>
      </c>
      <c r="C2732" s="95" t="s">
        <v>1904</v>
      </c>
      <c r="D2732" s="95" t="s">
        <v>1905</v>
      </c>
      <c r="E2732" s="95" t="s">
        <v>2033</v>
      </c>
      <c r="F2732" s="95" t="s">
        <v>2664</v>
      </c>
      <c r="G2732" s="95" t="s">
        <v>31</v>
      </c>
      <c r="H2732" s="95" t="s">
        <v>31</v>
      </c>
      <c r="I2732" s="95" t="s">
        <v>31</v>
      </c>
      <c r="J2732" s="95" t="s">
        <v>1884</v>
      </c>
      <c r="K2732" s="95" t="s">
        <v>2017</v>
      </c>
      <c r="L2732" s="96">
        <v>-2308</v>
      </c>
      <c r="M2732" s="95" t="s">
        <v>2002</v>
      </c>
      <c r="N2732" s="95" t="s">
        <v>2665</v>
      </c>
      <c r="O2732" s="95" t="s">
        <v>2666</v>
      </c>
      <c r="P2732" s="95" t="s">
        <v>2667</v>
      </c>
      <c r="Q2732" s="95" t="s">
        <v>2668</v>
      </c>
      <c r="R2732" s="95" t="s">
        <v>2669</v>
      </c>
      <c r="S2732" s="93">
        <v>37925</v>
      </c>
      <c r="T2732" s="93">
        <v>37925</v>
      </c>
      <c r="U2732" s="95" t="s">
        <v>2560</v>
      </c>
      <c r="V2732" s="95" t="s">
        <v>2552</v>
      </c>
    </row>
    <row r="2733" spans="1:22" ht="15.75" x14ac:dyDescent="0.3">
      <c r="A2733" s="95" t="s">
        <v>370</v>
      </c>
      <c r="B2733" s="95" t="s">
        <v>2032</v>
      </c>
      <c r="C2733" s="95" t="s">
        <v>1904</v>
      </c>
      <c r="D2733" s="95" t="s">
        <v>1905</v>
      </c>
      <c r="E2733" s="95" t="s">
        <v>2033</v>
      </c>
      <c r="F2733" s="95" t="s">
        <v>2664</v>
      </c>
      <c r="G2733" s="95" t="s">
        <v>31</v>
      </c>
      <c r="H2733" s="95" t="s">
        <v>31</v>
      </c>
      <c r="I2733" s="95" t="s">
        <v>31</v>
      </c>
      <c r="J2733" s="95" t="s">
        <v>1884</v>
      </c>
      <c r="K2733" s="95" t="s">
        <v>2017</v>
      </c>
      <c r="L2733" s="96">
        <v>-1038</v>
      </c>
      <c r="M2733" s="95" t="s">
        <v>2002</v>
      </c>
      <c r="N2733" s="95" t="s">
        <v>2670</v>
      </c>
      <c r="O2733" s="95" t="s">
        <v>2671</v>
      </c>
      <c r="P2733" s="95" t="s">
        <v>2667</v>
      </c>
      <c r="Q2733" s="95" t="s">
        <v>2668</v>
      </c>
      <c r="R2733" s="95" t="s">
        <v>2672</v>
      </c>
      <c r="S2733" s="93">
        <v>36616</v>
      </c>
      <c r="T2733" s="93">
        <v>36616</v>
      </c>
      <c r="U2733" s="95" t="s">
        <v>2502</v>
      </c>
      <c r="V2733" s="95" t="s">
        <v>2550</v>
      </c>
    </row>
    <row r="2734" spans="1:22" ht="15.75" x14ac:dyDescent="0.3">
      <c r="A2734" s="95" t="s">
        <v>370</v>
      </c>
      <c r="B2734" s="95" t="s">
        <v>2032</v>
      </c>
      <c r="C2734" s="95" t="s">
        <v>1904</v>
      </c>
      <c r="D2734" s="95" t="s">
        <v>1905</v>
      </c>
      <c r="E2734" s="95" t="s">
        <v>2033</v>
      </c>
      <c r="F2734" s="95" t="s">
        <v>2664</v>
      </c>
      <c r="G2734" s="95" t="s">
        <v>31</v>
      </c>
      <c r="H2734" s="95" t="s">
        <v>31</v>
      </c>
      <c r="I2734" s="95" t="s">
        <v>31</v>
      </c>
      <c r="J2734" s="95" t="s">
        <v>1884</v>
      </c>
      <c r="K2734" s="95" t="s">
        <v>2017</v>
      </c>
      <c r="L2734" s="96">
        <v>-2923.31</v>
      </c>
      <c r="M2734" s="95" t="s">
        <v>2002</v>
      </c>
      <c r="N2734" s="95" t="s">
        <v>2670</v>
      </c>
      <c r="O2734" s="95" t="s">
        <v>2671</v>
      </c>
      <c r="P2734" s="95" t="s">
        <v>2667</v>
      </c>
      <c r="Q2734" s="95" t="s">
        <v>2668</v>
      </c>
      <c r="R2734" s="95" t="s">
        <v>2672</v>
      </c>
      <c r="S2734" s="93">
        <v>38625</v>
      </c>
      <c r="T2734" s="93">
        <v>38624</v>
      </c>
      <c r="U2734" s="95" t="s">
        <v>31</v>
      </c>
      <c r="V2734" s="95" t="s">
        <v>2550</v>
      </c>
    </row>
    <row r="2735" spans="1:22" ht="15.75" x14ac:dyDescent="0.3">
      <c r="A2735" s="95" t="s">
        <v>370</v>
      </c>
      <c r="B2735" s="95" t="s">
        <v>2032</v>
      </c>
      <c r="C2735" s="95" t="s">
        <v>1904</v>
      </c>
      <c r="D2735" s="95" t="s">
        <v>1905</v>
      </c>
      <c r="E2735" s="95" t="s">
        <v>2033</v>
      </c>
      <c r="F2735" s="95" t="s">
        <v>2664</v>
      </c>
      <c r="G2735" s="95" t="s">
        <v>31</v>
      </c>
      <c r="H2735" s="95" t="s">
        <v>31</v>
      </c>
      <c r="I2735" s="95" t="s">
        <v>31</v>
      </c>
      <c r="J2735" s="95" t="s">
        <v>1884</v>
      </c>
      <c r="K2735" s="95" t="s">
        <v>2017</v>
      </c>
      <c r="L2735" s="96">
        <v>153.31</v>
      </c>
      <c r="M2735" s="95" t="s">
        <v>2002</v>
      </c>
      <c r="N2735" s="95" t="s">
        <v>2670</v>
      </c>
      <c r="O2735" s="95" t="s">
        <v>2671</v>
      </c>
      <c r="P2735" s="95" t="s">
        <v>2667</v>
      </c>
      <c r="Q2735" s="95" t="s">
        <v>2668</v>
      </c>
      <c r="R2735" s="95" t="s">
        <v>2672</v>
      </c>
      <c r="S2735" s="93">
        <v>38625</v>
      </c>
      <c r="T2735" s="93">
        <v>38624</v>
      </c>
      <c r="U2735" s="95" t="s">
        <v>2502</v>
      </c>
      <c r="V2735" s="95" t="s">
        <v>2550</v>
      </c>
    </row>
    <row r="2736" spans="1:22" ht="15.75" x14ac:dyDescent="0.3">
      <c r="A2736" s="95" t="s">
        <v>370</v>
      </c>
      <c r="B2736" s="95" t="s">
        <v>2032</v>
      </c>
      <c r="C2736" s="95" t="s">
        <v>1904</v>
      </c>
      <c r="D2736" s="95" t="s">
        <v>1905</v>
      </c>
      <c r="E2736" s="95" t="s">
        <v>2038</v>
      </c>
      <c r="F2736" s="95" t="s">
        <v>2123</v>
      </c>
      <c r="G2736" s="95" t="s">
        <v>31</v>
      </c>
      <c r="H2736" s="95" t="s">
        <v>31</v>
      </c>
      <c r="I2736" s="95" t="s">
        <v>31</v>
      </c>
      <c r="J2736" s="95" t="s">
        <v>1884</v>
      </c>
      <c r="K2736" s="95" t="s">
        <v>1885</v>
      </c>
      <c r="L2736" s="97">
        <v>-3853.18</v>
      </c>
      <c r="M2736" s="95" t="s">
        <v>1886</v>
      </c>
      <c r="N2736" s="95" t="s">
        <v>2139</v>
      </c>
      <c r="O2736" s="95" t="s">
        <v>31</v>
      </c>
      <c r="P2736" s="95" t="s">
        <v>2125</v>
      </c>
      <c r="Q2736" s="95" t="s">
        <v>31</v>
      </c>
      <c r="R2736" s="95" t="s">
        <v>2140</v>
      </c>
      <c r="S2736" s="93">
        <v>43008</v>
      </c>
      <c r="T2736" s="93">
        <v>43008</v>
      </c>
      <c r="U2736" s="95" t="s">
        <v>2141</v>
      </c>
      <c r="V2736" s="95" t="s">
        <v>31</v>
      </c>
    </row>
    <row r="2737" spans="1:22" ht="15.75" x14ac:dyDescent="0.3">
      <c r="A2737" s="95" t="s">
        <v>370</v>
      </c>
      <c r="B2737" s="95" t="s">
        <v>2032</v>
      </c>
      <c r="C2737" s="95" t="s">
        <v>1904</v>
      </c>
      <c r="D2737" s="95" t="s">
        <v>1905</v>
      </c>
      <c r="E2737" s="95" t="s">
        <v>2033</v>
      </c>
      <c r="F2737" s="95" t="s">
        <v>2058</v>
      </c>
      <c r="G2737" s="95" t="s">
        <v>31</v>
      </c>
      <c r="H2737" s="95" t="s">
        <v>31</v>
      </c>
      <c r="I2737" s="95" t="s">
        <v>31</v>
      </c>
      <c r="J2737" s="95" t="s">
        <v>1884</v>
      </c>
      <c r="K2737" s="95" t="s">
        <v>2017</v>
      </c>
      <c r="L2737" s="96">
        <v>-5181</v>
      </c>
      <c r="M2737" s="95" t="s">
        <v>2002</v>
      </c>
      <c r="N2737" s="95" t="s">
        <v>31</v>
      </c>
      <c r="O2737" s="95" t="s">
        <v>31</v>
      </c>
      <c r="P2737" s="95" t="s">
        <v>2699</v>
      </c>
      <c r="Q2737" s="95" t="s">
        <v>2700</v>
      </c>
      <c r="R2737" s="95" t="s">
        <v>2701</v>
      </c>
      <c r="S2737" s="93">
        <v>41090</v>
      </c>
      <c r="T2737" s="93">
        <v>41061</v>
      </c>
      <c r="U2737" s="95" t="s">
        <v>31</v>
      </c>
      <c r="V2737" s="95" t="s">
        <v>2529</v>
      </c>
    </row>
    <row r="2738" spans="1:22" ht="15.75" x14ac:dyDescent="0.3">
      <c r="A2738" s="95" t="s">
        <v>370</v>
      </c>
      <c r="B2738" s="95" t="s">
        <v>2032</v>
      </c>
      <c r="C2738" s="95" t="s">
        <v>1904</v>
      </c>
      <c r="D2738" s="95" t="s">
        <v>1905</v>
      </c>
      <c r="E2738" s="95" t="s">
        <v>2033</v>
      </c>
      <c r="F2738" s="95" t="s">
        <v>2058</v>
      </c>
      <c r="G2738" s="95" t="s">
        <v>31</v>
      </c>
      <c r="H2738" s="95" t="s">
        <v>31</v>
      </c>
      <c r="I2738" s="95" t="s">
        <v>31</v>
      </c>
      <c r="J2738" s="95" t="s">
        <v>1884</v>
      </c>
      <c r="K2738" s="95" t="s">
        <v>2017</v>
      </c>
      <c r="L2738" s="96">
        <v>-1215</v>
      </c>
      <c r="M2738" s="95" t="s">
        <v>2002</v>
      </c>
      <c r="N2738" s="95" t="s">
        <v>31</v>
      </c>
      <c r="O2738" s="95" t="s">
        <v>31</v>
      </c>
      <c r="P2738" s="95" t="s">
        <v>2699</v>
      </c>
      <c r="Q2738" s="95" t="s">
        <v>2700</v>
      </c>
      <c r="R2738" s="95" t="s">
        <v>2701</v>
      </c>
      <c r="S2738" s="93">
        <v>41882</v>
      </c>
      <c r="T2738" s="93">
        <v>41852</v>
      </c>
      <c r="U2738" s="95" t="s">
        <v>31</v>
      </c>
      <c r="V2738" s="95" t="s">
        <v>2529</v>
      </c>
    </row>
    <row r="2739" spans="1:22" ht="15.75" x14ac:dyDescent="0.3">
      <c r="A2739" s="95" t="s">
        <v>370</v>
      </c>
      <c r="B2739" s="95" t="s">
        <v>2032</v>
      </c>
      <c r="C2739" s="95" t="s">
        <v>1904</v>
      </c>
      <c r="D2739" s="95" t="s">
        <v>1905</v>
      </c>
      <c r="E2739" s="95" t="s">
        <v>2038</v>
      </c>
      <c r="F2739" s="95" t="s">
        <v>2054</v>
      </c>
      <c r="G2739" s="95" t="s">
        <v>31</v>
      </c>
      <c r="H2739" s="95" t="s">
        <v>31</v>
      </c>
      <c r="I2739" s="95" t="s">
        <v>31</v>
      </c>
      <c r="J2739" s="95" t="s">
        <v>1851</v>
      </c>
      <c r="K2739" s="95" t="s">
        <v>2017</v>
      </c>
      <c r="L2739" s="96">
        <v>-35664</v>
      </c>
      <c r="M2739" s="95" t="s">
        <v>1886</v>
      </c>
      <c r="N2739" s="95" t="s">
        <v>31</v>
      </c>
      <c r="O2739" s="95" t="s">
        <v>2741</v>
      </c>
      <c r="P2739" s="95" t="s">
        <v>2742</v>
      </c>
      <c r="Q2739" s="95" t="s">
        <v>2743</v>
      </c>
      <c r="R2739" s="95" t="s">
        <v>2744</v>
      </c>
      <c r="S2739" s="93">
        <v>36769</v>
      </c>
      <c r="T2739" s="93">
        <v>36769</v>
      </c>
      <c r="U2739" s="95" t="s">
        <v>31</v>
      </c>
      <c r="V2739" s="95" t="s">
        <v>2552</v>
      </c>
    </row>
    <row r="2740" spans="1:22" ht="15.75" x14ac:dyDescent="0.3">
      <c r="A2740" s="95" t="s">
        <v>370</v>
      </c>
      <c r="B2740" s="95" t="s">
        <v>2032</v>
      </c>
      <c r="C2740" s="95" t="s">
        <v>1904</v>
      </c>
      <c r="D2740" s="95" t="s">
        <v>1905</v>
      </c>
      <c r="E2740" s="95" t="s">
        <v>2038</v>
      </c>
      <c r="F2740" s="95" t="s">
        <v>2054</v>
      </c>
      <c r="G2740" s="95" t="s">
        <v>31</v>
      </c>
      <c r="H2740" s="95" t="s">
        <v>31</v>
      </c>
      <c r="I2740" s="95" t="s">
        <v>31</v>
      </c>
      <c r="J2740" s="95" t="s">
        <v>1851</v>
      </c>
      <c r="K2740" s="95" t="s">
        <v>2017</v>
      </c>
      <c r="L2740" s="96">
        <v>-273884</v>
      </c>
      <c r="M2740" s="95" t="s">
        <v>1886</v>
      </c>
      <c r="N2740" s="95" t="s">
        <v>31</v>
      </c>
      <c r="O2740" s="95" t="s">
        <v>2745</v>
      </c>
      <c r="P2740" s="95" t="s">
        <v>2746</v>
      </c>
      <c r="Q2740" s="95" t="s">
        <v>2747</v>
      </c>
      <c r="R2740" s="95" t="s">
        <v>2748</v>
      </c>
      <c r="S2740" s="93">
        <v>36616</v>
      </c>
      <c r="T2740" s="93">
        <v>36616</v>
      </c>
      <c r="U2740" s="95" t="s">
        <v>2465</v>
      </c>
      <c r="V2740" s="95" t="s">
        <v>2708</v>
      </c>
    </row>
    <row r="2741" spans="1:22" ht="15.75" x14ac:dyDescent="0.3">
      <c r="A2741" s="95" t="s">
        <v>370</v>
      </c>
      <c r="B2741" s="95" t="s">
        <v>2032</v>
      </c>
      <c r="C2741" s="95" t="s">
        <v>1904</v>
      </c>
      <c r="D2741" s="95" t="s">
        <v>1905</v>
      </c>
      <c r="E2741" s="95" t="s">
        <v>2038</v>
      </c>
      <c r="F2741" s="95" t="s">
        <v>2054</v>
      </c>
      <c r="G2741" s="95" t="s">
        <v>31</v>
      </c>
      <c r="H2741" s="95" t="s">
        <v>31</v>
      </c>
      <c r="I2741" s="95" t="s">
        <v>31</v>
      </c>
      <c r="J2741" s="95" t="s">
        <v>1851</v>
      </c>
      <c r="K2741" s="95" t="s">
        <v>2017</v>
      </c>
      <c r="L2741" s="96">
        <v>-35664</v>
      </c>
      <c r="M2741" s="95" t="s">
        <v>1886</v>
      </c>
      <c r="N2741" s="95" t="s">
        <v>2749</v>
      </c>
      <c r="O2741" s="95" t="s">
        <v>2750</v>
      </c>
      <c r="P2741" s="95" t="s">
        <v>2742</v>
      </c>
      <c r="Q2741" s="95" t="s">
        <v>2743</v>
      </c>
      <c r="R2741" s="95" t="s">
        <v>2751</v>
      </c>
      <c r="S2741" s="93">
        <v>38257</v>
      </c>
      <c r="T2741" s="93">
        <v>38257</v>
      </c>
      <c r="U2741" s="95" t="s">
        <v>3141</v>
      </c>
      <c r="V2741" s="95" t="s">
        <v>2552</v>
      </c>
    </row>
    <row r="2742" spans="1:22" ht="15.75" x14ac:dyDescent="0.3">
      <c r="A2742" s="95" t="s">
        <v>370</v>
      </c>
      <c r="B2742" s="95" t="s">
        <v>2032</v>
      </c>
      <c r="C2742" s="95" t="s">
        <v>1904</v>
      </c>
      <c r="D2742" s="95" t="s">
        <v>1905</v>
      </c>
      <c r="E2742" s="95" t="s">
        <v>2038</v>
      </c>
      <c r="F2742" s="95" t="s">
        <v>2054</v>
      </c>
      <c r="G2742" s="95" t="s">
        <v>31</v>
      </c>
      <c r="H2742" s="95" t="s">
        <v>31</v>
      </c>
      <c r="I2742" s="95" t="s">
        <v>31</v>
      </c>
      <c r="J2742" s="95" t="s">
        <v>1851</v>
      </c>
      <c r="K2742" s="95" t="s">
        <v>2017</v>
      </c>
      <c r="L2742" s="96">
        <v>-312528</v>
      </c>
      <c r="M2742" s="95" t="s">
        <v>1886</v>
      </c>
      <c r="N2742" s="95" t="s">
        <v>2752</v>
      </c>
      <c r="O2742" s="95" t="s">
        <v>2753</v>
      </c>
      <c r="P2742" s="95" t="s">
        <v>2754</v>
      </c>
      <c r="Q2742" s="95" t="s">
        <v>2755</v>
      </c>
      <c r="R2742" s="95" t="s">
        <v>2756</v>
      </c>
      <c r="S2742" s="93">
        <v>38472</v>
      </c>
      <c r="T2742" s="93">
        <v>38472</v>
      </c>
      <c r="U2742" s="95" t="s">
        <v>3130</v>
      </c>
      <c r="V2742" s="95" t="s">
        <v>2757</v>
      </c>
    </row>
    <row r="2743" spans="1:22" ht="15.75" x14ac:dyDescent="0.3">
      <c r="A2743" s="95" t="s">
        <v>370</v>
      </c>
      <c r="B2743" s="95" t="s">
        <v>2032</v>
      </c>
      <c r="C2743" s="95" t="s">
        <v>1904</v>
      </c>
      <c r="D2743" s="95" t="s">
        <v>1905</v>
      </c>
      <c r="E2743" s="95" t="s">
        <v>2038</v>
      </c>
      <c r="F2743" s="95" t="s">
        <v>2054</v>
      </c>
      <c r="G2743" s="95" t="s">
        <v>31</v>
      </c>
      <c r="H2743" s="95" t="s">
        <v>31</v>
      </c>
      <c r="I2743" s="95" t="s">
        <v>31</v>
      </c>
      <c r="J2743" s="95" t="s">
        <v>1851</v>
      </c>
      <c r="K2743" s="95" t="s">
        <v>2017</v>
      </c>
      <c r="L2743" s="96">
        <v>-312528</v>
      </c>
      <c r="M2743" s="95" t="s">
        <v>1886</v>
      </c>
      <c r="N2743" s="95" t="s">
        <v>2758</v>
      </c>
      <c r="O2743" s="95" t="s">
        <v>2759</v>
      </c>
      <c r="P2743" s="95" t="s">
        <v>2754</v>
      </c>
      <c r="Q2743" s="95" t="s">
        <v>2755</v>
      </c>
      <c r="R2743" s="95" t="s">
        <v>2760</v>
      </c>
      <c r="S2743" s="93">
        <v>38472</v>
      </c>
      <c r="T2743" s="93">
        <v>38472</v>
      </c>
      <c r="U2743" s="95" t="s">
        <v>3130</v>
      </c>
      <c r="V2743" s="95" t="s">
        <v>2757</v>
      </c>
    </row>
    <row r="2744" spans="1:22" ht="15.75" x14ac:dyDescent="0.3">
      <c r="A2744" s="95" t="s">
        <v>370</v>
      </c>
      <c r="B2744" s="95" t="s">
        <v>2032</v>
      </c>
      <c r="C2744" s="95" t="s">
        <v>1904</v>
      </c>
      <c r="D2744" s="95" t="s">
        <v>1905</v>
      </c>
      <c r="E2744" s="95" t="s">
        <v>2038</v>
      </c>
      <c r="F2744" s="95" t="s">
        <v>2054</v>
      </c>
      <c r="G2744" s="95" t="s">
        <v>31</v>
      </c>
      <c r="H2744" s="95" t="s">
        <v>31</v>
      </c>
      <c r="I2744" s="95" t="s">
        <v>31</v>
      </c>
      <c r="J2744" s="95" t="s">
        <v>1851</v>
      </c>
      <c r="K2744" s="95" t="s">
        <v>2017</v>
      </c>
      <c r="L2744" s="96">
        <v>-341271</v>
      </c>
      <c r="M2744" s="95" t="s">
        <v>1886</v>
      </c>
      <c r="N2744" s="95" t="s">
        <v>2761</v>
      </c>
      <c r="O2744" s="95" t="s">
        <v>2762</v>
      </c>
      <c r="P2744" s="95" t="s">
        <v>2763</v>
      </c>
      <c r="Q2744" s="95" t="s">
        <v>2764</v>
      </c>
      <c r="R2744" s="95" t="s">
        <v>2765</v>
      </c>
      <c r="S2744" s="93">
        <v>38472</v>
      </c>
      <c r="T2744" s="93">
        <v>38472</v>
      </c>
      <c r="U2744" s="95" t="s">
        <v>3130</v>
      </c>
      <c r="V2744" s="95" t="s">
        <v>2766</v>
      </c>
    </row>
    <row r="2745" spans="1:22" ht="15.75" x14ac:dyDescent="0.3">
      <c r="A2745" s="95" t="s">
        <v>370</v>
      </c>
      <c r="B2745" s="95" t="s">
        <v>2032</v>
      </c>
      <c r="C2745" s="95" t="s">
        <v>1904</v>
      </c>
      <c r="D2745" s="95" t="s">
        <v>1905</v>
      </c>
      <c r="E2745" s="95" t="s">
        <v>2038</v>
      </c>
      <c r="F2745" s="95" t="s">
        <v>2054</v>
      </c>
      <c r="G2745" s="95" t="s">
        <v>31</v>
      </c>
      <c r="H2745" s="95" t="s">
        <v>31</v>
      </c>
      <c r="I2745" s="95" t="s">
        <v>31</v>
      </c>
      <c r="J2745" s="95" t="s">
        <v>1851</v>
      </c>
      <c r="K2745" s="95" t="s">
        <v>2017</v>
      </c>
      <c r="L2745" s="96">
        <v>-341271</v>
      </c>
      <c r="M2745" s="95" t="s">
        <v>1886</v>
      </c>
      <c r="N2745" s="95" t="s">
        <v>2767</v>
      </c>
      <c r="O2745" s="95" t="s">
        <v>2768</v>
      </c>
      <c r="P2745" s="95" t="s">
        <v>2763</v>
      </c>
      <c r="Q2745" s="95" t="s">
        <v>2764</v>
      </c>
      <c r="R2745" s="95" t="s">
        <v>2769</v>
      </c>
      <c r="S2745" s="93">
        <v>38472</v>
      </c>
      <c r="T2745" s="93">
        <v>38472</v>
      </c>
      <c r="U2745" s="95" t="s">
        <v>3130</v>
      </c>
      <c r="V2745" s="95" t="s">
        <v>2766</v>
      </c>
    </row>
    <row r="2746" spans="1:22" ht="15.75" x14ac:dyDescent="0.3">
      <c r="A2746" s="95" t="s">
        <v>370</v>
      </c>
      <c r="B2746" s="95" t="s">
        <v>2032</v>
      </c>
      <c r="C2746" s="95" t="s">
        <v>1904</v>
      </c>
      <c r="D2746" s="95" t="s">
        <v>1905</v>
      </c>
      <c r="E2746" s="95" t="s">
        <v>2038</v>
      </c>
      <c r="F2746" s="95" t="s">
        <v>2104</v>
      </c>
      <c r="G2746" s="95" t="s">
        <v>31</v>
      </c>
      <c r="H2746" s="95" t="s">
        <v>31</v>
      </c>
      <c r="I2746" s="95" t="s">
        <v>31</v>
      </c>
      <c r="J2746" s="95" t="s">
        <v>1851</v>
      </c>
      <c r="K2746" s="95" t="s">
        <v>2017</v>
      </c>
      <c r="L2746" s="96">
        <v>-2510</v>
      </c>
      <c r="M2746" s="95" t="s">
        <v>1886</v>
      </c>
      <c r="N2746" s="95" t="s">
        <v>31</v>
      </c>
      <c r="O2746" s="95" t="s">
        <v>2770</v>
      </c>
      <c r="P2746" s="95" t="s">
        <v>2771</v>
      </c>
      <c r="Q2746" s="95" t="s">
        <v>2772</v>
      </c>
      <c r="R2746" s="95" t="s">
        <v>2773</v>
      </c>
      <c r="S2746" s="93">
        <v>39051</v>
      </c>
      <c r="T2746" s="93">
        <v>39022</v>
      </c>
      <c r="U2746" s="95" t="s">
        <v>31</v>
      </c>
      <c r="V2746" s="95" t="s">
        <v>2550</v>
      </c>
    </row>
    <row r="2747" spans="1:22" ht="15.75" x14ac:dyDescent="0.3">
      <c r="A2747" s="95" t="s">
        <v>370</v>
      </c>
      <c r="B2747" s="95" t="s">
        <v>2032</v>
      </c>
      <c r="C2747" s="95" t="s">
        <v>1904</v>
      </c>
      <c r="D2747" s="95" t="s">
        <v>1905</v>
      </c>
      <c r="E2747" s="95" t="s">
        <v>2038</v>
      </c>
      <c r="F2747" s="95" t="s">
        <v>2104</v>
      </c>
      <c r="G2747" s="95" t="s">
        <v>31</v>
      </c>
      <c r="H2747" s="95" t="s">
        <v>31</v>
      </c>
      <c r="I2747" s="95" t="s">
        <v>31</v>
      </c>
      <c r="J2747" s="95" t="s">
        <v>1851</v>
      </c>
      <c r="K2747" s="95" t="s">
        <v>2017</v>
      </c>
      <c r="L2747" s="96">
        <v>-6040</v>
      </c>
      <c r="M2747" s="95" t="s">
        <v>1886</v>
      </c>
      <c r="N2747" s="95" t="s">
        <v>2774</v>
      </c>
      <c r="O2747" s="95" t="s">
        <v>2775</v>
      </c>
      <c r="P2747" s="95" t="s">
        <v>2776</v>
      </c>
      <c r="Q2747" s="95" t="s">
        <v>2777</v>
      </c>
      <c r="R2747" s="95" t="s">
        <v>2778</v>
      </c>
      <c r="S2747" s="93">
        <v>38257</v>
      </c>
      <c r="T2747" s="93">
        <v>38257</v>
      </c>
      <c r="U2747" s="95" t="s">
        <v>3141</v>
      </c>
      <c r="V2747" s="95" t="s">
        <v>2554</v>
      </c>
    </row>
    <row r="2748" spans="1:22" ht="15.75" x14ac:dyDescent="0.3">
      <c r="A2748" s="95" t="s">
        <v>370</v>
      </c>
      <c r="B2748" s="95" t="s">
        <v>2032</v>
      </c>
      <c r="C2748" s="95" t="s">
        <v>1904</v>
      </c>
      <c r="D2748" s="95" t="s">
        <v>1905</v>
      </c>
      <c r="E2748" s="95" t="s">
        <v>2038</v>
      </c>
      <c r="F2748" s="95" t="s">
        <v>2104</v>
      </c>
      <c r="G2748" s="95" t="s">
        <v>31</v>
      </c>
      <c r="H2748" s="95" t="s">
        <v>31</v>
      </c>
      <c r="I2748" s="95" t="s">
        <v>31</v>
      </c>
      <c r="J2748" s="95" t="s">
        <v>1851</v>
      </c>
      <c r="K2748" s="95" t="s">
        <v>2017</v>
      </c>
      <c r="L2748" s="96">
        <v>-3246</v>
      </c>
      <c r="M2748" s="95" t="s">
        <v>1886</v>
      </c>
      <c r="N2748" s="95" t="s">
        <v>2779</v>
      </c>
      <c r="O2748" s="95" t="s">
        <v>2780</v>
      </c>
      <c r="P2748" s="95" t="s">
        <v>2771</v>
      </c>
      <c r="Q2748" s="95" t="s">
        <v>2772</v>
      </c>
      <c r="R2748" s="95" t="s">
        <v>2781</v>
      </c>
      <c r="S2748" s="93">
        <v>39051</v>
      </c>
      <c r="T2748" s="93">
        <v>39022</v>
      </c>
      <c r="U2748" s="95" t="s">
        <v>31</v>
      </c>
      <c r="V2748" s="95" t="s">
        <v>2550</v>
      </c>
    </row>
    <row r="2749" spans="1:22" ht="15.75" x14ac:dyDescent="0.3">
      <c r="A2749" s="95" t="s">
        <v>370</v>
      </c>
      <c r="B2749" s="95" t="s">
        <v>2032</v>
      </c>
      <c r="C2749" s="95" t="s">
        <v>1904</v>
      </c>
      <c r="D2749" s="95" t="s">
        <v>1905</v>
      </c>
      <c r="E2749" s="95" t="s">
        <v>2038</v>
      </c>
      <c r="F2749" s="95" t="s">
        <v>2104</v>
      </c>
      <c r="G2749" s="95" t="s">
        <v>31</v>
      </c>
      <c r="H2749" s="95" t="s">
        <v>31</v>
      </c>
      <c r="I2749" s="95" t="s">
        <v>31</v>
      </c>
      <c r="J2749" s="95" t="s">
        <v>1851</v>
      </c>
      <c r="K2749" s="95" t="s">
        <v>2017</v>
      </c>
      <c r="L2749" s="96">
        <v>-2510</v>
      </c>
      <c r="M2749" s="95" t="s">
        <v>1886</v>
      </c>
      <c r="N2749" s="95" t="s">
        <v>2782</v>
      </c>
      <c r="O2749" s="95" t="s">
        <v>2783</v>
      </c>
      <c r="P2749" s="95" t="s">
        <v>2771</v>
      </c>
      <c r="Q2749" s="95" t="s">
        <v>2772</v>
      </c>
      <c r="R2749" s="95" t="s">
        <v>2784</v>
      </c>
      <c r="S2749" s="93">
        <v>38257</v>
      </c>
      <c r="T2749" s="93">
        <v>38257</v>
      </c>
      <c r="U2749" s="95" t="s">
        <v>3141</v>
      </c>
      <c r="V2749" s="95" t="s">
        <v>2550</v>
      </c>
    </row>
    <row r="2750" spans="1:22" ht="15.75" x14ac:dyDescent="0.3">
      <c r="A2750" s="95" t="s">
        <v>370</v>
      </c>
      <c r="B2750" s="95" t="s">
        <v>2032</v>
      </c>
      <c r="C2750" s="95" t="s">
        <v>1904</v>
      </c>
      <c r="D2750" s="95" t="s">
        <v>1905</v>
      </c>
      <c r="E2750" s="95" t="s">
        <v>2038</v>
      </c>
      <c r="F2750" s="95" t="s">
        <v>2104</v>
      </c>
      <c r="G2750" s="95" t="s">
        <v>31</v>
      </c>
      <c r="H2750" s="95" t="s">
        <v>31</v>
      </c>
      <c r="I2750" s="95" t="s">
        <v>31</v>
      </c>
      <c r="J2750" s="95" t="s">
        <v>1851</v>
      </c>
      <c r="K2750" s="95" t="s">
        <v>2017</v>
      </c>
      <c r="L2750" s="96">
        <v>-6282</v>
      </c>
      <c r="M2750" s="95" t="s">
        <v>1886</v>
      </c>
      <c r="N2750" s="95" t="s">
        <v>2785</v>
      </c>
      <c r="O2750" s="95" t="s">
        <v>2786</v>
      </c>
      <c r="P2750" s="95" t="s">
        <v>2776</v>
      </c>
      <c r="Q2750" s="95" t="s">
        <v>2777</v>
      </c>
      <c r="R2750" s="95" t="s">
        <v>2787</v>
      </c>
      <c r="S2750" s="93">
        <v>39051</v>
      </c>
      <c r="T2750" s="93">
        <v>39022</v>
      </c>
      <c r="U2750" s="95" t="s">
        <v>31</v>
      </c>
      <c r="V2750" s="95" t="s">
        <v>2529</v>
      </c>
    </row>
    <row r="2751" spans="1:22" ht="15.75" x14ac:dyDescent="0.3">
      <c r="A2751" s="95" t="s">
        <v>370</v>
      </c>
      <c r="B2751" s="95" t="s">
        <v>2032</v>
      </c>
      <c r="C2751" s="95" t="s">
        <v>1904</v>
      </c>
      <c r="D2751" s="95" t="s">
        <v>1905</v>
      </c>
      <c r="E2751" s="95" t="s">
        <v>2038</v>
      </c>
      <c r="F2751" s="95" t="s">
        <v>2104</v>
      </c>
      <c r="G2751" s="95" t="s">
        <v>31</v>
      </c>
      <c r="H2751" s="95" t="s">
        <v>31</v>
      </c>
      <c r="I2751" s="95" t="s">
        <v>31</v>
      </c>
      <c r="J2751" s="95" t="s">
        <v>1851</v>
      </c>
      <c r="K2751" s="95" t="s">
        <v>2017</v>
      </c>
      <c r="L2751" s="96">
        <v>-6282</v>
      </c>
      <c r="M2751" s="95" t="s">
        <v>1886</v>
      </c>
      <c r="N2751" s="95" t="s">
        <v>2788</v>
      </c>
      <c r="O2751" s="95" t="s">
        <v>2789</v>
      </c>
      <c r="P2751" s="95" t="s">
        <v>2776</v>
      </c>
      <c r="Q2751" s="95" t="s">
        <v>2777</v>
      </c>
      <c r="R2751" s="95" t="s">
        <v>2790</v>
      </c>
      <c r="S2751" s="93">
        <v>38257</v>
      </c>
      <c r="T2751" s="93">
        <v>38257</v>
      </c>
      <c r="U2751" s="95" t="s">
        <v>3141</v>
      </c>
      <c r="V2751" s="95" t="s">
        <v>2529</v>
      </c>
    </row>
    <row r="2752" spans="1:22" ht="15.75" x14ac:dyDescent="0.3">
      <c r="A2752" s="95" t="s">
        <v>370</v>
      </c>
      <c r="B2752" s="95" t="s">
        <v>2032</v>
      </c>
      <c r="C2752" s="95" t="s">
        <v>1904</v>
      </c>
      <c r="D2752" s="95" t="s">
        <v>1905</v>
      </c>
      <c r="E2752" s="95" t="s">
        <v>2038</v>
      </c>
      <c r="F2752" s="95" t="s">
        <v>2104</v>
      </c>
      <c r="G2752" s="95" t="s">
        <v>31</v>
      </c>
      <c r="H2752" s="95" t="s">
        <v>31</v>
      </c>
      <c r="I2752" s="95" t="s">
        <v>31</v>
      </c>
      <c r="J2752" s="95" t="s">
        <v>1851</v>
      </c>
      <c r="K2752" s="95" t="s">
        <v>2017</v>
      </c>
      <c r="L2752" s="96">
        <v>-6282</v>
      </c>
      <c r="M2752" s="95" t="s">
        <v>1886</v>
      </c>
      <c r="N2752" s="95" t="s">
        <v>2791</v>
      </c>
      <c r="O2752" s="95" t="s">
        <v>2792</v>
      </c>
      <c r="P2752" s="95" t="s">
        <v>2776</v>
      </c>
      <c r="Q2752" s="95" t="s">
        <v>2777</v>
      </c>
      <c r="R2752" s="95" t="s">
        <v>2793</v>
      </c>
      <c r="S2752" s="93">
        <v>39051</v>
      </c>
      <c r="T2752" s="93">
        <v>39022</v>
      </c>
      <c r="U2752" s="95" t="s">
        <v>31</v>
      </c>
      <c r="V2752" s="95" t="s">
        <v>2529</v>
      </c>
    </row>
    <row r="2753" spans="1:22" ht="15.75" x14ac:dyDescent="0.3">
      <c r="A2753" s="95" t="s">
        <v>370</v>
      </c>
      <c r="B2753" s="95" t="s">
        <v>2032</v>
      </c>
      <c r="C2753" s="95" t="s">
        <v>1904</v>
      </c>
      <c r="D2753" s="95" t="s">
        <v>1905</v>
      </c>
      <c r="E2753" s="95" t="s">
        <v>2038</v>
      </c>
      <c r="F2753" s="95" t="s">
        <v>2104</v>
      </c>
      <c r="G2753" s="95" t="s">
        <v>31</v>
      </c>
      <c r="H2753" s="95" t="s">
        <v>31</v>
      </c>
      <c r="I2753" s="95" t="s">
        <v>31</v>
      </c>
      <c r="J2753" s="95" t="s">
        <v>1851</v>
      </c>
      <c r="K2753" s="95" t="s">
        <v>2017</v>
      </c>
      <c r="L2753" s="96">
        <v>-6282</v>
      </c>
      <c r="M2753" s="95" t="s">
        <v>1886</v>
      </c>
      <c r="N2753" s="95" t="s">
        <v>2794</v>
      </c>
      <c r="O2753" s="95" t="s">
        <v>2795</v>
      </c>
      <c r="P2753" s="95" t="s">
        <v>2776</v>
      </c>
      <c r="Q2753" s="95" t="s">
        <v>2777</v>
      </c>
      <c r="R2753" s="95" t="s">
        <v>2796</v>
      </c>
      <c r="S2753" s="93">
        <v>38257</v>
      </c>
      <c r="T2753" s="93">
        <v>38257</v>
      </c>
      <c r="U2753" s="95" t="s">
        <v>3141</v>
      </c>
      <c r="V2753" s="95" t="s">
        <v>2529</v>
      </c>
    </row>
    <row r="2754" spans="1:22" ht="15.75" x14ac:dyDescent="0.3">
      <c r="A2754" s="95" t="s">
        <v>370</v>
      </c>
      <c r="B2754" s="95" t="s">
        <v>2032</v>
      </c>
      <c r="C2754" s="95" t="s">
        <v>1904</v>
      </c>
      <c r="D2754" s="95" t="s">
        <v>1905</v>
      </c>
      <c r="E2754" s="95" t="s">
        <v>2038</v>
      </c>
      <c r="F2754" s="95" t="s">
        <v>2104</v>
      </c>
      <c r="G2754" s="95" t="s">
        <v>31</v>
      </c>
      <c r="H2754" s="95" t="s">
        <v>31</v>
      </c>
      <c r="I2754" s="95" t="s">
        <v>31</v>
      </c>
      <c r="J2754" s="95" t="s">
        <v>1851</v>
      </c>
      <c r="K2754" s="95" t="s">
        <v>2017</v>
      </c>
      <c r="L2754" s="96">
        <v>-6282</v>
      </c>
      <c r="M2754" s="95" t="s">
        <v>1886</v>
      </c>
      <c r="N2754" s="95" t="s">
        <v>2797</v>
      </c>
      <c r="O2754" s="95" t="s">
        <v>2798</v>
      </c>
      <c r="P2754" s="95" t="s">
        <v>2776</v>
      </c>
      <c r="Q2754" s="95" t="s">
        <v>2777</v>
      </c>
      <c r="R2754" s="95" t="s">
        <v>2799</v>
      </c>
      <c r="S2754" s="93">
        <v>39051</v>
      </c>
      <c r="T2754" s="93">
        <v>39022</v>
      </c>
      <c r="U2754" s="95" t="s">
        <v>31</v>
      </c>
      <c r="V2754" s="95" t="s">
        <v>2529</v>
      </c>
    </row>
    <row r="2755" spans="1:22" ht="15.75" x14ac:dyDescent="0.3">
      <c r="A2755" s="95" t="s">
        <v>370</v>
      </c>
      <c r="B2755" s="95" t="s">
        <v>2032</v>
      </c>
      <c r="C2755" s="95" t="s">
        <v>1904</v>
      </c>
      <c r="D2755" s="95" t="s">
        <v>1905</v>
      </c>
      <c r="E2755" s="95" t="s">
        <v>2038</v>
      </c>
      <c r="F2755" s="95" t="s">
        <v>2104</v>
      </c>
      <c r="G2755" s="95" t="s">
        <v>31</v>
      </c>
      <c r="H2755" s="95" t="s">
        <v>31</v>
      </c>
      <c r="I2755" s="95" t="s">
        <v>31</v>
      </c>
      <c r="J2755" s="95" t="s">
        <v>1851</v>
      </c>
      <c r="K2755" s="95" t="s">
        <v>2017</v>
      </c>
      <c r="L2755" s="96">
        <v>-4043</v>
      </c>
      <c r="M2755" s="95" t="s">
        <v>1886</v>
      </c>
      <c r="N2755" s="95" t="s">
        <v>2800</v>
      </c>
      <c r="O2755" s="95" t="s">
        <v>2801</v>
      </c>
      <c r="P2755" s="95" t="s">
        <v>2771</v>
      </c>
      <c r="Q2755" s="95" t="s">
        <v>2772</v>
      </c>
      <c r="R2755" s="95" t="s">
        <v>2802</v>
      </c>
      <c r="S2755" s="93">
        <v>39051</v>
      </c>
      <c r="T2755" s="93">
        <v>39022</v>
      </c>
      <c r="U2755" s="95" t="s">
        <v>31</v>
      </c>
      <c r="V2755" s="95" t="s">
        <v>2529</v>
      </c>
    </row>
    <row r="2756" spans="1:22" ht="15.75" x14ac:dyDescent="0.3">
      <c r="A2756" s="95" t="s">
        <v>370</v>
      </c>
      <c r="B2756" s="95" t="s">
        <v>2032</v>
      </c>
      <c r="C2756" s="95" t="s">
        <v>1904</v>
      </c>
      <c r="D2756" s="95" t="s">
        <v>1905</v>
      </c>
      <c r="E2756" s="95" t="s">
        <v>2038</v>
      </c>
      <c r="F2756" s="95" t="s">
        <v>2104</v>
      </c>
      <c r="G2756" s="95" t="s">
        <v>31</v>
      </c>
      <c r="H2756" s="95" t="s">
        <v>31</v>
      </c>
      <c r="I2756" s="95" t="s">
        <v>31</v>
      </c>
      <c r="J2756" s="95" t="s">
        <v>1851</v>
      </c>
      <c r="K2756" s="95" t="s">
        <v>2017</v>
      </c>
      <c r="L2756" s="96">
        <v>-4043</v>
      </c>
      <c r="M2756" s="95" t="s">
        <v>1886</v>
      </c>
      <c r="N2756" s="95" t="s">
        <v>2803</v>
      </c>
      <c r="O2756" s="95" t="s">
        <v>2804</v>
      </c>
      <c r="P2756" s="95" t="s">
        <v>2771</v>
      </c>
      <c r="Q2756" s="95" t="s">
        <v>2772</v>
      </c>
      <c r="R2756" s="95" t="s">
        <v>2805</v>
      </c>
      <c r="S2756" s="93">
        <v>38257</v>
      </c>
      <c r="T2756" s="93">
        <v>38257</v>
      </c>
      <c r="U2756" s="95" t="s">
        <v>3141</v>
      </c>
      <c r="V2756" s="95" t="s">
        <v>2529</v>
      </c>
    </row>
    <row r="2757" spans="1:22" ht="15.75" x14ac:dyDescent="0.3">
      <c r="A2757" s="95" t="s">
        <v>370</v>
      </c>
      <c r="B2757" s="95" t="s">
        <v>2032</v>
      </c>
      <c r="C2757" s="95" t="s">
        <v>1904</v>
      </c>
      <c r="D2757" s="95" t="s">
        <v>1905</v>
      </c>
      <c r="E2757" s="95" t="s">
        <v>2038</v>
      </c>
      <c r="F2757" s="95" t="s">
        <v>2104</v>
      </c>
      <c r="G2757" s="95" t="s">
        <v>31</v>
      </c>
      <c r="H2757" s="95" t="s">
        <v>31</v>
      </c>
      <c r="I2757" s="95" t="s">
        <v>31</v>
      </c>
      <c r="J2757" s="95" t="s">
        <v>1851</v>
      </c>
      <c r="K2757" s="95" t="s">
        <v>2017</v>
      </c>
      <c r="L2757" s="96">
        <v>-4043</v>
      </c>
      <c r="M2757" s="95" t="s">
        <v>1886</v>
      </c>
      <c r="N2757" s="95" t="s">
        <v>2806</v>
      </c>
      <c r="O2757" s="95" t="s">
        <v>2807</v>
      </c>
      <c r="P2757" s="95" t="s">
        <v>2771</v>
      </c>
      <c r="Q2757" s="95" t="s">
        <v>2772</v>
      </c>
      <c r="R2757" s="95" t="s">
        <v>2808</v>
      </c>
      <c r="S2757" s="93">
        <v>39051</v>
      </c>
      <c r="T2757" s="93">
        <v>39022</v>
      </c>
      <c r="U2757" s="95" t="s">
        <v>31</v>
      </c>
      <c r="V2757" s="95" t="s">
        <v>2529</v>
      </c>
    </row>
    <row r="2758" spans="1:22" ht="15.75" x14ac:dyDescent="0.3">
      <c r="A2758" s="95" t="s">
        <v>370</v>
      </c>
      <c r="B2758" s="95" t="s">
        <v>2032</v>
      </c>
      <c r="C2758" s="95" t="s">
        <v>1904</v>
      </c>
      <c r="D2758" s="95" t="s">
        <v>1905</v>
      </c>
      <c r="E2758" s="95" t="s">
        <v>2038</v>
      </c>
      <c r="F2758" s="95" t="s">
        <v>2104</v>
      </c>
      <c r="G2758" s="95" t="s">
        <v>31</v>
      </c>
      <c r="H2758" s="95" t="s">
        <v>31</v>
      </c>
      <c r="I2758" s="95" t="s">
        <v>31</v>
      </c>
      <c r="J2758" s="95" t="s">
        <v>1851</v>
      </c>
      <c r="K2758" s="95" t="s">
        <v>2017</v>
      </c>
      <c r="L2758" s="96">
        <v>-4043</v>
      </c>
      <c r="M2758" s="95" t="s">
        <v>1886</v>
      </c>
      <c r="N2758" s="95" t="s">
        <v>2809</v>
      </c>
      <c r="O2758" s="95" t="s">
        <v>2810</v>
      </c>
      <c r="P2758" s="95" t="s">
        <v>2771</v>
      </c>
      <c r="Q2758" s="95" t="s">
        <v>2772</v>
      </c>
      <c r="R2758" s="95" t="s">
        <v>2811</v>
      </c>
      <c r="S2758" s="93">
        <v>38257</v>
      </c>
      <c r="T2758" s="93">
        <v>38257</v>
      </c>
      <c r="U2758" s="95" t="s">
        <v>3141</v>
      </c>
      <c r="V2758" s="95" t="s">
        <v>2529</v>
      </c>
    </row>
    <row r="2759" spans="1:22" ht="15.75" x14ac:dyDescent="0.3">
      <c r="A2759" s="95" t="s">
        <v>370</v>
      </c>
      <c r="B2759" s="95" t="s">
        <v>2032</v>
      </c>
      <c r="C2759" s="95" t="s">
        <v>1904</v>
      </c>
      <c r="D2759" s="95" t="s">
        <v>1905</v>
      </c>
      <c r="E2759" s="95" t="s">
        <v>2038</v>
      </c>
      <c r="F2759" s="95" t="s">
        <v>2104</v>
      </c>
      <c r="G2759" s="95" t="s">
        <v>31</v>
      </c>
      <c r="H2759" s="95" t="s">
        <v>31</v>
      </c>
      <c r="I2759" s="95" t="s">
        <v>31</v>
      </c>
      <c r="J2759" s="95" t="s">
        <v>1851</v>
      </c>
      <c r="K2759" s="95" t="s">
        <v>2017</v>
      </c>
      <c r="L2759" s="96">
        <v>-4043</v>
      </c>
      <c r="M2759" s="95" t="s">
        <v>1886</v>
      </c>
      <c r="N2759" s="95" t="s">
        <v>2812</v>
      </c>
      <c r="O2759" s="95" t="s">
        <v>2813</v>
      </c>
      <c r="P2759" s="95" t="s">
        <v>2771</v>
      </c>
      <c r="Q2759" s="95" t="s">
        <v>2772</v>
      </c>
      <c r="R2759" s="95" t="s">
        <v>2814</v>
      </c>
      <c r="S2759" s="93">
        <v>39051</v>
      </c>
      <c r="T2759" s="93">
        <v>39022</v>
      </c>
      <c r="U2759" s="95" t="s">
        <v>31</v>
      </c>
      <c r="V2759" s="95" t="s">
        <v>2529</v>
      </c>
    </row>
    <row r="2760" spans="1:22" ht="15.75" x14ac:dyDescent="0.3">
      <c r="A2760" s="95" t="s">
        <v>370</v>
      </c>
      <c r="B2760" s="95" t="s">
        <v>2032</v>
      </c>
      <c r="C2760" s="95" t="s">
        <v>1904</v>
      </c>
      <c r="D2760" s="95" t="s">
        <v>1905</v>
      </c>
      <c r="E2760" s="95" t="s">
        <v>2038</v>
      </c>
      <c r="F2760" s="95" t="s">
        <v>2104</v>
      </c>
      <c r="G2760" s="95" t="s">
        <v>31</v>
      </c>
      <c r="H2760" s="95" t="s">
        <v>31</v>
      </c>
      <c r="I2760" s="95" t="s">
        <v>31</v>
      </c>
      <c r="J2760" s="95" t="s">
        <v>1851</v>
      </c>
      <c r="K2760" s="95" t="s">
        <v>2017</v>
      </c>
      <c r="L2760" s="96">
        <v>-4043</v>
      </c>
      <c r="M2760" s="95" t="s">
        <v>1886</v>
      </c>
      <c r="N2760" s="95" t="s">
        <v>2815</v>
      </c>
      <c r="O2760" s="95" t="s">
        <v>2816</v>
      </c>
      <c r="P2760" s="95" t="s">
        <v>2771</v>
      </c>
      <c r="Q2760" s="95" t="s">
        <v>2772</v>
      </c>
      <c r="R2760" s="95" t="s">
        <v>2817</v>
      </c>
      <c r="S2760" s="93">
        <v>39051</v>
      </c>
      <c r="T2760" s="93">
        <v>39022</v>
      </c>
      <c r="U2760" s="95" t="s">
        <v>31</v>
      </c>
      <c r="V2760" s="95" t="s">
        <v>2529</v>
      </c>
    </row>
    <row r="2761" spans="1:22" ht="15.75" x14ac:dyDescent="0.3">
      <c r="A2761" s="95" t="s">
        <v>370</v>
      </c>
      <c r="B2761" s="95" t="s">
        <v>2032</v>
      </c>
      <c r="C2761" s="95" t="s">
        <v>1904</v>
      </c>
      <c r="D2761" s="95" t="s">
        <v>1905</v>
      </c>
      <c r="E2761" s="95" t="s">
        <v>2038</v>
      </c>
      <c r="F2761" s="95" t="s">
        <v>2104</v>
      </c>
      <c r="G2761" s="95" t="s">
        <v>31</v>
      </c>
      <c r="H2761" s="95" t="s">
        <v>31</v>
      </c>
      <c r="I2761" s="95" t="s">
        <v>31</v>
      </c>
      <c r="J2761" s="95" t="s">
        <v>1851</v>
      </c>
      <c r="K2761" s="95" t="s">
        <v>2017</v>
      </c>
      <c r="L2761" s="96">
        <v>-4043</v>
      </c>
      <c r="M2761" s="95" t="s">
        <v>1886</v>
      </c>
      <c r="N2761" s="95" t="s">
        <v>2818</v>
      </c>
      <c r="O2761" s="95" t="s">
        <v>2819</v>
      </c>
      <c r="P2761" s="95" t="s">
        <v>2771</v>
      </c>
      <c r="Q2761" s="95" t="s">
        <v>2772</v>
      </c>
      <c r="R2761" s="95" t="s">
        <v>2820</v>
      </c>
      <c r="S2761" s="93">
        <v>38257</v>
      </c>
      <c r="T2761" s="93">
        <v>38257</v>
      </c>
      <c r="U2761" s="95" t="s">
        <v>3141</v>
      </c>
      <c r="V2761" s="95" t="s">
        <v>2529</v>
      </c>
    </row>
    <row r="2762" spans="1:22" ht="15.75" x14ac:dyDescent="0.3">
      <c r="A2762" s="95" t="s">
        <v>370</v>
      </c>
      <c r="B2762" s="95" t="s">
        <v>2032</v>
      </c>
      <c r="C2762" s="95" t="s">
        <v>1904</v>
      </c>
      <c r="D2762" s="95" t="s">
        <v>1905</v>
      </c>
      <c r="E2762" s="95" t="s">
        <v>2038</v>
      </c>
      <c r="F2762" s="95" t="s">
        <v>2104</v>
      </c>
      <c r="G2762" s="95" t="s">
        <v>31</v>
      </c>
      <c r="H2762" s="95" t="s">
        <v>31</v>
      </c>
      <c r="I2762" s="95" t="s">
        <v>31</v>
      </c>
      <c r="J2762" s="95" t="s">
        <v>1851</v>
      </c>
      <c r="K2762" s="95" t="s">
        <v>2017</v>
      </c>
      <c r="L2762" s="96">
        <v>-4043</v>
      </c>
      <c r="M2762" s="95" t="s">
        <v>1886</v>
      </c>
      <c r="N2762" s="95" t="s">
        <v>2821</v>
      </c>
      <c r="O2762" s="95" t="s">
        <v>2822</v>
      </c>
      <c r="P2762" s="95" t="s">
        <v>2771</v>
      </c>
      <c r="Q2762" s="95" t="s">
        <v>2772</v>
      </c>
      <c r="R2762" s="95" t="s">
        <v>2823</v>
      </c>
      <c r="S2762" s="93">
        <v>39051</v>
      </c>
      <c r="T2762" s="93">
        <v>39022</v>
      </c>
      <c r="U2762" s="95" t="s">
        <v>31</v>
      </c>
      <c r="V2762" s="95" t="s">
        <v>2529</v>
      </c>
    </row>
    <row r="2763" spans="1:22" ht="15.75" x14ac:dyDescent="0.3">
      <c r="A2763" s="95" t="s">
        <v>370</v>
      </c>
      <c r="B2763" s="95" t="s">
        <v>2032</v>
      </c>
      <c r="C2763" s="95" t="s">
        <v>1904</v>
      </c>
      <c r="D2763" s="95" t="s">
        <v>1905</v>
      </c>
      <c r="E2763" s="95" t="s">
        <v>2038</v>
      </c>
      <c r="F2763" s="95" t="s">
        <v>2104</v>
      </c>
      <c r="G2763" s="95" t="s">
        <v>31</v>
      </c>
      <c r="H2763" s="95" t="s">
        <v>31</v>
      </c>
      <c r="I2763" s="95" t="s">
        <v>31</v>
      </c>
      <c r="J2763" s="95" t="s">
        <v>1851</v>
      </c>
      <c r="K2763" s="95" t="s">
        <v>2017</v>
      </c>
      <c r="L2763" s="96">
        <v>-4043</v>
      </c>
      <c r="M2763" s="95" t="s">
        <v>1886</v>
      </c>
      <c r="N2763" s="95" t="s">
        <v>2824</v>
      </c>
      <c r="O2763" s="95" t="s">
        <v>2825</v>
      </c>
      <c r="P2763" s="95" t="s">
        <v>2771</v>
      </c>
      <c r="Q2763" s="95" t="s">
        <v>2772</v>
      </c>
      <c r="R2763" s="95" t="s">
        <v>2826</v>
      </c>
      <c r="S2763" s="93">
        <v>38257</v>
      </c>
      <c r="T2763" s="93">
        <v>38257</v>
      </c>
      <c r="U2763" s="95" t="s">
        <v>3141</v>
      </c>
      <c r="V2763" s="95" t="s">
        <v>2529</v>
      </c>
    </row>
    <row r="2764" spans="1:22" ht="15.75" x14ac:dyDescent="0.3">
      <c r="A2764" s="95" t="s">
        <v>370</v>
      </c>
      <c r="B2764" s="95" t="s">
        <v>2032</v>
      </c>
      <c r="C2764" s="95" t="s">
        <v>1904</v>
      </c>
      <c r="D2764" s="95" t="s">
        <v>1905</v>
      </c>
      <c r="E2764" s="95" t="s">
        <v>2038</v>
      </c>
      <c r="F2764" s="95" t="s">
        <v>2104</v>
      </c>
      <c r="G2764" s="95" t="s">
        <v>31</v>
      </c>
      <c r="H2764" s="95" t="s">
        <v>31</v>
      </c>
      <c r="I2764" s="95" t="s">
        <v>31</v>
      </c>
      <c r="J2764" s="95" t="s">
        <v>1851</v>
      </c>
      <c r="K2764" s="95" t="s">
        <v>2017</v>
      </c>
      <c r="L2764" s="96">
        <v>-4043</v>
      </c>
      <c r="M2764" s="95" t="s">
        <v>1886</v>
      </c>
      <c r="N2764" s="95" t="s">
        <v>2827</v>
      </c>
      <c r="O2764" s="95" t="s">
        <v>2828</v>
      </c>
      <c r="P2764" s="95" t="s">
        <v>2771</v>
      </c>
      <c r="Q2764" s="95" t="s">
        <v>2772</v>
      </c>
      <c r="R2764" s="95" t="s">
        <v>2829</v>
      </c>
      <c r="S2764" s="93">
        <v>39051</v>
      </c>
      <c r="T2764" s="93">
        <v>39022</v>
      </c>
      <c r="U2764" s="95" t="s">
        <v>31</v>
      </c>
      <c r="V2764" s="95" t="s">
        <v>2529</v>
      </c>
    </row>
    <row r="2765" spans="1:22" ht="15.75" x14ac:dyDescent="0.3">
      <c r="A2765" s="95" t="s">
        <v>370</v>
      </c>
      <c r="B2765" s="95" t="s">
        <v>2032</v>
      </c>
      <c r="C2765" s="95" t="s">
        <v>1904</v>
      </c>
      <c r="D2765" s="95" t="s">
        <v>1905</v>
      </c>
      <c r="E2765" s="95" t="s">
        <v>2038</v>
      </c>
      <c r="F2765" s="95" t="s">
        <v>2104</v>
      </c>
      <c r="G2765" s="95" t="s">
        <v>31</v>
      </c>
      <c r="H2765" s="95" t="s">
        <v>31</v>
      </c>
      <c r="I2765" s="95" t="s">
        <v>31</v>
      </c>
      <c r="J2765" s="95" t="s">
        <v>1851</v>
      </c>
      <c r="K2765" s="95" t="s">
        <v>2017</v>
      </c>
      <c r="L2765" s="96">
        <v>-4886</v>
      </c>
      <c r="M2765" s="95" t="s">
        <v>1886</v>
      </c>
      <c r="N2765" s="95" t="s">
        <v>2830</v>
      </c>
      <c r="O2765" s="95" t="s">
        <v>2831</v>
      </c>
      <c r="P2765" s="95" t="s">
        <v>2832</v>
      </c>
      <c r="Q2765" s="95" t="s">
        <v>2833</v>
      </c>
      <c r="R2765" s="95" t="s">
        <v>2834</v>
      </c>
      <c r="S2765" s="93">
        <v>39051</v>
      </c>
      <c r="T2765" s="93">
        <v>39022</v>
      </c>
      <c r="U2765" s="95" t="s">
        <v>31</v>
      </c>
      <c r="V2765" s="95" t="s">
        <v>2550</v>
      </c>
    </row>
    <row r="2766" spans="1:22" ht="15.75" x14ac:dyDescent="0.3">
      <c r="A2766" s="95" t="s">
        <v>370</v>
      </c>
      <c r="B2766" s="95" t="s">
        <v>2032</v>
      </c>
      <c r="C2766" s="95" t="s">
        <v>1904</v>
      </c>
      <c r="D2766" s="95" t="s">
        <v>1905</v>
      </c>
      <c r="E2766" s="95" t="s">
        <v>2038</v>
      </c>
      <c r="F2766" s="95" t="s">
        <v>2104</v>
      </c>
      <c r="G2766" s="95" t="s">
        <v>31</v>
      </c>
      <c r="H2766" s="95" t="s">
        <v>31</v>
      </c>
      <c r="I2766" s="95" t="s">
        <v>31</v>
      </c>
      <c r="J2766" s="95" t="s">
        <v>1851</v>
      </c>
      <c r="K2766" s="95" t="s">
        <v>2017</v>
      </c>
      <c r="L2766" s="96">
        <v>-3040</v>
      </c>
      <c r="M2766" s="95" t="s">
        <v>1886</v>
      </c>
      <c r="N2766" s="95" t="s">
        <v>2835</v>
      </c>
      <c r="O2766" s="95" t="s">
        <v>2836</v>
      </c>
      <c r="P2766" s="95" t="s">
        <v>2837</v>
      </c>
      <c r="Q2766" s="95" t="s">
        <v>2833</v>
      </c>
      <c r="R2766" s="95" t="s">
        <v>2838</v>
      </c>
      <c r="S2766" s="93">
        <v>39051</v>
      </c>
      <c r="T2766" s="93">
        <v>39022</v>
      </c>
      <c r="U2766" s="95" t="s">
        <v>31</v>
      </c>
      <c r="V2766" s="95" t="s">
        <v>2550</v>
      </c>
    </row>
    <row r="2767" spans="1:22" ht="15.75" x14ac:dyDescent="0.3">
      <c r="A2767" s="95" t="s">
        <v>370</v>
      </c>
      <c r="B2767" s="95" t="s">
        <v>2032</v>
      </c>
      <c r="C2767" s="95" t="s">
        <v>1904</v>
      </c>
      <c r="D2767" s="95" t="s">
        <v>1905</v>
      </c>
      <c r="E2767" s="95" t="s">
        <v>2038</v>
      </c>
      <c r="F2767" s="95" t="s">
        <v>2104</v>
      </c>
      <c r="G2767" s="95" t="s">
        <v>31</v>
      </c>
      <c r="H2767" s="95" t="s">
        <v>31</v>
      </c>
      <c r="I2767" s="95" t="s">
        <v>31</v>
      </c>
      <c r="J2767" s="95" t="s">
        <v>1851</v>
      </c>
      <c r="K2767" s="95" t="s">
        <v>2017</v>
      </c>
      <c r="L2767" s="96">
        <v>-3040</v>
      </c>
      <c r="M2767" s="95" t="s">
        <v>1886</v>
      </c>
      <c r="N2767" s="95" t="s">
        <v>2839</v>
      </c>
      <c r="O2767" s="95" t="s">
        <v>2840</v>
      </c>
      <c r="P2767" s="95" t="s">
        <v>2837</v>
      </c>
      <c r="Q2767" s="95" t="s">
        <v>2833</v>
      </c>
      <c r="R2767" s="95" t="s">
        <v>2841</v>
      </c>
      <c r="S2767" s="93">
        <v>39051</v>
      </c>
      <c r="T2767" s="93">
        <v>39022</v>
      </c>
      <c r="U2767" s="95" t="s">
        <v>31</v>
      </c>
      <c r="V2767" s="95" t="s">
        <v>2550</v>
      </c>
    </row>
    <row r="2768" spans="1:22" ht="15.75" x14ac:dyDescent="0.3">
      <c r="A2768" s="95" t="s">
        <v>370</v>
      </c>
      <c r="B2768" s="95" t="s">
        <v>2032</v>
      </c>
      <c r="C2768" s="95" t="s">
        <v>1904</v>
      </c>
      <c r="D2768" s="95" t="s">
        <v>1905</v>
      </c>
      <c r="E2768" s="95" t="s">
        <v>2038</v>
      </c>
      <c r="F2768" s="95" t="s">
        <v>2104</v>
      </c>
      <c r="G2768" s="95" t="s">
        <v>31</v>
      </c>
      <c r="H2768" s="95" t="s">
        <v>31</v>
      </c>
      <c r="I2768" s="95" t="s">
        <v>31</v>
      </c>
      <c r="J2768" s="95" t="s">
        <v>1851</v>
      </c>
      <c r="K2768" s="95" t="s">
        <v>2017</v>
      </c>
      <c r="L2768" s="96">
        <v>-2757</v>
      </c>
      <c r="M2768" s="95" t="s">
        <v>1886</v>
      </c>
      <c r="N2768" s="95" t="s">
        <v>2842</v>
      </c>
      <c r="O2768" s="95" t="s">
        <v>2843</v>
      </c>
      <c r="P2768" s="95" t="s">
        <v>2771</v>
      </c>
      <c r="Q2768" s="95" t="s">
        <v>2772</v>
      </c>
      <c r="R2768" s="95" t="s">
        <v>2844</v>
      </c>
      <c r="S2768" s="93">
        <v>38257</v>
      </c>
      <c r="T2768" s="93">
        <v>38257</v>
      </c>
      <c r="U2768" s="95" t="s">
        <v>3141</v>
      </c>
      <c r="V2768" s="95" t="s">
        <v>2552</v>
      </c>
    </row>
    <row r="2769" spans="1:22" ht="15.75" x14ac:dyDescent="0.3">
      <c r="A2769" s="95" t="s">
        <v>370</v>
      </c>
      <c r="B2769" s="95" t="s">
        <v>2032</v>
      </c>
      <c r="C2769" s="95" t="s">
        <v>1904</v>
      </c>
      <c r="D2769" s="95" t="s">
        <v>1905</v>
      </c>
      <c r="E2769" s="95" t="s">
        <v>2038</v>
      </c>
      <c r="F2769" s="95" t="s">
        <v>2104</v>
      </c>
      <c r="G2769" s="95" t="s">
        <v>31</v>
      </c>
      <c r="H2769" s="95" t="s">
        <v>31</v>
      </c>
      <c r="I2769" s="95" t="s">
        <v>31</v>
      </c>
      <c r="J2769" s="95" t="s">
        <v>1851</v>
      </c>
      <c r="K2769" s="95" t="s">
        <v>2017</v>
      </c>
      <c r="L2769" s="96">
        <v>-2805</v>
      </c>
      <c r="M2769" s="95" t="s">
        <v>1886</v>
      </c>
      <c r="N2769" s="95" t="s">
        <v>2845</v>
      </c>
      <c r="O2769" s="95" t="s">
        <v>2846</v>
      </c>
      <c r="P2769" s="95" t="s">
        <v>2771</v>
      </c>
      <c r="Q2769" s="95" t="s">
        <v>2772</v>
      </c>
      <c r="R2769" s="95" t="s">
        <v>2847</v>
      </c>
      <c r="S2769" s="93">
        <v>38257</v>
      </c>
      <c r="T2769" s="93">
        <v>38257</v>
      </c>
      <c r="U2769" s="95" t="s">
        <v>3141</v>
      </c>
      <c r="V2769" s="95" t="s">
        <v>2550</v>
      </c>
    </row>
    <row r="2770" spans="1:22" ht="15.75" x14ac:dyDescent="0.3">
      <c r="A2770" s="95" t="s">
        <v>370</v>
      </c>
      <c r="B2770" s="95" t="s">
        <v>2032</v>
      </c>
      <c r="C2770" s="95" t="s">
        <v>1904</v>
      </c>
      <c r="D2770" s="95" t="s">
        <v>1905</v>
      </c>
      <c r="E2770" s="95" t="s">
        <v>2038</v>
      </c>
      <c r="F2770" s="95" t="s">
        <v>2104</v>
      </c>
      <c r="G2770" s="95" t="s">
        <v>31</v>
      </c>
      <c r="H2770" s="95" t="s">
        <v>31</v>
      </c>
      <c r="I2770" s="95" t="s">
        <v>31</v>
      </c>
      <c r="J2770" s="95" t="s">
        <v>1851</v>
      </c>
      <c r="K2770" s="95" t="s">
        <v>2017</v>
      </c>
      <c r="L2770" s="96">
        <v>-2805</v>
      </c>
      <c r="M2770" s="95" t="s">
        <v>1886</v>
      </c>
      <c r="N2770" s="95" t="s">
        <v>2848</v>
      </c>
      <c r="O2770" s="95" t="s">
        <v>2849</v>
      </c>
      <c r="P2770" s="95" t="s">
        <v>2771</v>
      </c>
      <c r="Q2770" s="95" t="s">
        <v>2772</v>
      </c>
      <c r="R2770" s="95" t="s">
        <v>2850</v>
      </c>
      <c r="S2770" s="93">
        <v>38257</v>
      </c>
      <c r="T2770" s="93">
        <v>38257</v>
      </c>
      <c r="U2770" s="95" t="s">
        <v>3141</v>
      </c>
      <c r="V2770" s="95" t="s">
        <v>2550</v>
      </c>
    </row>
    <row r="2771" spans="1:22" ht="15.75" x14ac:dyDescent="0.3">
      <c r="A2771" s="95" t="s">
        <v>370</v>
      </c>
      <c r="B2771" s="95" t="s">
        <v>2032</v>
      </c>
      <c r="C2771" s="95" t="s">
        <v>1904</v>
      </c>
      <c r="D2771" s="95" t="s">
        <v>1905</v>
      </c>
      <c r="E2771" s="95" t="s">
        <v>2038</v>
      </c>
      <c r="F2771" s="95" t="s">
        <v>2104</v>
      </c>
      <c r="G2771" s="95" t="s">
        <v>31</v>
      </c>
      <c r="H2771" s="95" t="s">
        <v>31</v>
      </c>
      <c r="I2771" s="95" t="s">
        <v>31</v>
      </c>
      <c r="J2771" s="95" t="s">
        <v>1851</v>
      </c>
      <c r="K2771" s="95" t="s">
        <v>2017</v>
      </c>
      <c r="L2771" s="96">
        <v>-2805</v>
      </c>
      <c r="M2771" s="95" t="s">
        <v>1886</v>
      </c>
      <c r="N2771" s="95" t="s">
        <v>2851</v>
      </c>
      <c r="O2771" s="95" t="s">
        <v>2852</v>
      </c>
      <c r="P2771" s="95" t="s">
        <v>2771</v>
      </c>
      <c r="Q2771" s="95" t="s">
        <v>2772</v>
      </c>
      <c r="R2771" s="95" t="s">
        <v>2853</v>
      </c>
      <c r="S2771" s="93">
        <v>39051</v>
      </c>
      <c r="T2771" s="93">
        <v>39022</v>
      </c>
      <c r="U2771" s="95" t="s">
        <v>31</v>
      </c>
      <c r="V2771" s="95" t="s">
        <v>2550</v>
      </c>
    </row>
    <row r="2772" spans="1:22" ht="15.75" x14ac:dyDescent="0.3">
      <c r="A2772" s="95" t="s">
        <v>370</v>
      </c>
      <c r="B2772" s="95" t="s">
        <v>2032</v>
      </c>
      <c r="C2772" s="95" t="s">
        <v>1904</v>
      </c>
      <c r="D2772" s="95" t="s">
        <v>1905</v>
      </c>
      <c r="E2772" s="95" t="s">
        <v>2038</v>
      </c>
      <c r="F2772" s="95" t="s">
        <v>2104</v>
      </c>
      <c r="G2772" s="95" t="s">
        <v>31</v>
      </c>
      <c r="H2772" s="95" t="s">
        <v>31</v>
      </c>
      <c r="I2772" s="95" t="s">
        <v>31</v>
      </c>
      <c r="J2772" s="95" t="s">
        <v>1851</v>
      </c>
      <c r="K2772" s="95" t="s">
        <v>2017</v>
      </c>
      <c r="L2772" s="96">
        <v>-3239</v>
      </c>
      <c r="M2772" s="95" t="s">
        <v>1886</v>
      </c>
      <c r="N2772" s="95" t="s">
        <v>2854</v>
      </c>
      <c r="O2772" s="95" t="s">
        <v>2855</v>
      </c>
      <c r="P2772" s="95" t="s">
        <v>2771</v>
      </c>
      <c r="Q2772" s="95" t="s">
        <v>2772</v>
      </c>
      <c r="R2772" s="95" t="s">
        <v>2856</v>
      </c>
      <c r="S2772" s="93">
        <v>38257</v>
      </c>
      <c r="T2772" s="93">
        <v>38257</v>
      </c>
      <c r="U2772" s="95" t="s">
        <v>3141</v>
      </c>
      <c r="V2772" s="95" t="s">
        <v>2550</v>
      </c>
    </row>
    <row r="2773" spans="1:22" ht="15.75" x14ac:dyDescent="0.3">
      <c r="A2773" s="95" t="s">
        <v>370</v>
      </c>
      <c r="B2773" s="95" t="s">
        <v>2032</v>
      </c>
      <c r="C2773" s="95" t="s">
        <v>1904</v>
      </c>
      <c r="D2773" s="95" t="s">
        <v>1905</v>
      </c>
      <c r="E2773" s="95" t="s">
        <v>2038</v>
      </c>
      <c r="F2773" s="95" t="s">
        <v>2104</v>
      </c>
      <c r="G2773" s="95" t="s">
        <v>31</v>
      </c>
      <c r="H2773" s="95" t="s">
        <v>31</v>
      </c>
      <c r="I2773" s="95" t="s">
        <v>31</v>
      </c>
      <c r="J2773" s="95" t="s">
        <v>1851</v>
      </c>
      <c r="K2773" s="95" t="s">
        <v>2017</v>
      </c>
      <c r="L2773" s="96">
        <v>-3457</v>
      </c>
      <c r="M2773" s="95" t="s">
        <v>1886</v>
      </c>
      <c r="N2773" s="95" t="s">
        <v>2857</v>
      </c>
      <c r="O2773" s="95" t="s">
        <v>2858</v>
      </c>
      <c r="P2773" s="95" t="s">
        <v>2776</v>
      </c>
      <c r="Q2773" s="95" t="s">
        <v>2777</v>
      </c>
      <c r="R2773" s="95" t="s">
        <v>2859</v>
      </c>
      <c r="S2773" s="93">
        <v>39051</v>
      </c>
      <c r="T2773" s="93">
        <v>39022</v>
      </c>
      <c r="U2773" s="95" t="s">
        <v>31</v>
      </c>
      <c r="V2773" s="95" t="s">
        <v>2550</v>
      </c>
    </row>
    <row r="2774" spans="1:22" ht="15.75" x14ac:dyDescent="0.3">
      <c r="A2774" s="95" t="s">
        <v>370</v>
      </c>
      <c r="B2774" s="95" t="s">
        <v>2032</v>
      </c>
      <c r="C2774" s="95" t="s">
        <v>1904</v>
      </c>
      <c r="D2774" s="95" t="s">
        <v>1905</v>
      </c>
      <c r="E2774" s="95" t="s">
        <v>2038</v>
      </c>
      <c r="F2774" s="95" t="s">
        <v>2104</v>
      </c>
      <c r="G2774" s="95" t="s">
        <v>31</v>
      </c>
      <c r="H2774" s="95" t="s">
        <v>31</v>
      </c>
      <c r="I2774" s="95" t="s">
        <v>31</v>
      </c>
      <c r="J2774" s="95" t="s">
        <v>1851</v>
      </c>
      <c r="K2774" s="95" t="s">
        <v>2017</v>
      </c>
      <c r="L2774" s="96">
        <v>-3434</v>
      </c>
      <c r="M2774" s="95" t="s">
        <v>1886</v>
      </c>
      <c r="N2774" s="95" t="s">
        <v>2860</v>
      </c>
      <c r="O2774" s="95" t="s">
        <v>2861</v>
      </c>
      <c r="P2774" s="95" t="s">
        <v>2862</v>
      </c>
      <c r="Q2774" s="95" t="s">
        <v>2833</v>
      </c>
      <c r="R2774" s="95" t="s">
        <v>2863</v>
      </c>
      <c r="S2774" s="93">
        <v>39051</v>
      </c>
      <c r="T2774" s="93">
        <v>39022</v>
      </c>
      <c r="U2774" s="95" t="s">
        <v>31</v>
      </c>
      <c r="V2774" s="95" t="s">
        <v>2552</v>
      </c>
    </row>
    <row r="2775" spans="1:22" ht="15.75" x14ac:dyDescent="0.3">
      <c r="A2775" s="95" t="s">
        <v>370</v>
      </c>
      <c r="B2775" s="95" t="s">
        <v>2032</v>
      </c>
      <c r="C2775" s="95" t="s">
        <v>1904</v>
      </c>
      <c r="D2775" s="95" t="s">
        <v>1905</v>
      </c>
      <c r="E2775" s="95" t="s">
        <v>2038</v>
      </c>
      <c r="F2775" s="95" t="s">
        <v>2104</v>
      </c>
      <c r="G2775" s="95" t="s">
        <v>31</v>
      </c>
      <c r="H2775" s="95" t="s">
        <v>31</v>
      </c>
      <c r="I2775" s="95" t="s">
        <v>31</v>
      </c>
      <c r="J2775" s="95" t="s">
        <v>1851</v>
      </c>
      <c r="K2775" s="95" t="s">
        <v>2017</v>
      </c>
      <c r="L2775" s="96">
        <v>-2510</v>
      </c>
      <c r="M2775" s="95" t="s">
        <v>1886</v>
      </c>
      <c r="N2775" s="95" t="s">
        <v>2864</v>
      </c>
      <c r="O2775" s="95" t="s">
        <v>2865</v>
      </c>
      <c r="P2775" s="95" t="s">
        <v>2771</v>
      </c>
      <c r="Q2775" s="95" t="s">
        <v>2772</v>
      </c>
      <c r="R2775" s="95" t="s">
        <v>2866</v>
      </c>
      <c r="S2775" s="93">
        <v>39051</v>
      </c>
      <c r="T2775" s="93">
        <v>39022</v>
      </c>
      <c r="U2775" s="95" t="s">
        <v>31</v>
      </c>
      <c r="V2775" s="95" t="s">
        <v>2550</v>
      </c>
    </row>
    <row r="2776" spans="1:22" ht="15.75" x14ac:dyDescent="0.3">
      <c r="A2776" s="95" t="s">
        <v>370</v>
      </c>
      <c r="B2776" s="95" t="s">
        <v>2032</v>
      </c>
      <c r="C2776" s="95" t="s">
        <v>1904</v>
      </c>
      <c r="D2776" s="95" t="s">
        <v>1905</v>
      </c>
      <c r="E2776" s="95" t="s">
        <v>2038</v>
      </c>
      <c r="F2776" s="95" t="s">
        <v>2104</v>
      </c>
      <c r="G2776" s="95" t="s">
        <v>31</v>
      </c>
      <c r="H2776" s="95" t="s">
        <v>31</v>
      </c>
      <c r="I2776" s="95" t="s">
        <v>31</v>
      </c>
      <c r="J2776" s="95" t="s">
        <v>1851</v>
      </c>
      <c r="K2776" s="95" t="s">
        <v>2017</v>
      </c>
      <c r="L2776" s="96">
        <v>-2457</v>
      </c>
      <c r="M2776" s="95" t="s">
        <v>1886</v>
      </c>
      <c r="N2776" s="95" t="s">
        <v>2867</v>
      </c>
      <c r="O2776" s="95" t="s">
        <v>2868</v>
      </c>
      <c r="P2776" s="95" t="s">
        <v>2869</v>
      </c>
      <c r="Q2776" s="95" t="s">
        <v>2833</v>
      </c>
      <c r="R2776" s="95" t="s">
        <v>2870</v>
      </c>
      <c r="S2776" s="93">
        <v>39051</v>
      </c>
      <c r="T2776" s="93">
        <v>39022</v>
      </c>
      <c r="U2776" s="95" t="s">
        <v>31</v>
      </c>
      <c r="V2776" s="95" t="s">
        <v>2552</v>
      </c>
    </row>
    <row r="2777" spans="1:22" ht="15.75" x14ac:dyDescent="0.3">
      <c r="A2777" s="95" t="s">
        <v>370</v>
      </c>
      <c r="B2777" s="95" t="s">
        <v>2032</v>
      </c>
      <c r="C2777" s="95" t="s">
        <v>1904</v>
      </c>
      <c r="D2777" s="95" t="s">
        <v>1905</v>
      </c>
      <c r="E2777" s="95" t="s">
        <v>2038</v>
      </c>
      <c r="F2777" s="95" t="s">
        <v>2104</v>
      </c>
      <c r="G2777" s="95" t="s">
        <v>31</v>
      </c>
      <c r="H2777" s="95" t="s">
        <v>31</v>
      </c>
      <c r="I2777" s="95" t="s">
        <v>31</v>
      </c>
      <c r="J2777" s="95" t="s">
        <v>1851</v>
      </c>
      <c r="K2777" s="95" t="s">
        <v>2017</v>
      </c>
      <c r="L2777" s="96">
        <v>-2457</v>
      </c>
      <c r="M2777" s="95" t="s">
        <v>1886</v>
      </c>
      <c r="N2777" s="95" t="s">
        <v>2871</v>
      </c>
      <c r="O2777" s="95" t="s">
        <v>2872</v>
      </c>
      <c r="P2777" s="95" t="s">
        <v>2869</v>
      </c>
      <c r="Q2777" s="95" t="s">
        <v>2833</v>
      </c>
      <c r="R2777" s="95" t="s">
        <v>2873</v>
      </c>
      <c r="S2777" s="93">
        <v>39051</v>
      </c>
      <c r="T2777" s="93">
        <v>39022</v>
      </c>
      <c r="U2777" s="95" t="s">
        <v>31</v>
      </c>
      <c r="V2777" s="95" t="s">
        <v>2552</v>
      </c>
    </row>
    <row r="2778" spans="1:22" ht="15.75" x14ac:dyDescent="0.3">
      <c r="A2778" s="95" t="s">
        <v>370</v>
      </c>
      <c r="B2778" s="95" t="s">
        <v>2032</v>
      </c>
      <c r="C2778" s="95" t="s">
        <v>1904</v>
      </c>
      <c r="D2778" s="95" t="s">
        <v>1905</v>
      </c>
      <c r="E2778" s="95" t="s">
        <v>2038</v>
      </c>
      <c r="F2778" s="95" t="s">
        <v>2104</v>
      </c>
      <c r="G2778" s="95" t="s">
        <v>31</v>
      </c>
      <c r="H2778" s="95" t="s">
        <v>31</v>
      </c>
      <c r="I2778" s="95" t="s">
        <v>31</v>
      </c>
      <c r="J2778" s="95" t="s">
        <v>1851</v>
      </c>
      <c r="K2778" s="95" t="s">
        <v>2017</v>
      </c>
      <c r="L2778" s="96">
        <v>-2805</v>
      </c>
      <c r="M2778" s="95" t="s">
        <v>1886</v>
      </c>
      <c r="N2778" s="95" t="s">
        <v>2874</v>
      </c>
      <c r="O2778" s="95" t="s">
        <v>2874</v>
      </c>
      <c r="P2778" s="95" t="s">
        <v>2771</v>
      </c>
      <c r="Q2778" s="95" t="s">
        <v>2772</v>
      </c>
      <c r="R2778" s="95" t="s">
        <v>2875</v>
      </c>
      <c r="S2778" s="93">
        <v>40482</v>
      </c>
      <c r="T2778" s="93">
        <v>40452</v>
      </c>
      <c r="U2778" s="95" t="s">
        <v>31</v>
      </c>
      <c r="V2778" s="95" t="s">
        <v>2550</v>
      </c>
    </row>
    <row r="2779" spans="1:22" ht="15.75" x14ac:dyDescent="0.3">
      <c r="A2779" s="95" t="s">
        <v>370</v>
      </c>
      <c r="B2779" s="95" t="s">
        <v>2032</v>
      </c>
      <c r="C2779" s="95" t="s">
        <v>1904</v>
      </c>
      <c r="D2779" s="95" t="s">
        <v>1905</v>
      </c>
      <c r="E2779" s="95" t="s">
        <v>2038</v>
      </c>
      <c r="F2779" s="95" t="s">
        <v>2104</v>
      </c>
      <c r="G2779" s="95" t="s">
        <v>31</v>
      </c>
      <c r="H2779" s="95" t="s">
        <v>31</v>
      </c>
      <c r="I2779" s="95" t="s">
        <v>31</v>
      </c>
      <c r="J2779" s="95" t="s">
        <v>1851</v>
      </c>
      <c r="K2779" s="95" t="s">
        <v>2017</v>
      </c>
      <c r="L2779" s="96">
        <v>-2805</v>
      </c>
      <c r="M2779" s="95" t="s">
        <v>1886</v>
      </c>
      <c r="N2779" s="95" t="s">
        <v>2876</v>
      </c>
      <c r="O2779" s="95" t="s">
        <v>2876</v>
      </c>
      <c r="P2779" s="95" t="s">
        <v>2771</v>
      </c>
      <c r="Q2779" s="95" t="s">
        <v>2772</v>
      </c>
      <c r="R2779" s="95" t="s">
        <v>2877</v>
      </c>
      <c r="S2779" s="93">
        <v>40482</v>
      </c>
      <c r="T2779" s="93">
        <v>40452</v>
      </c>
      <c r="U2779" s="95" t="s">
        <v>31</v>
      </c>
      <c r="V2779" s="95" t="s">
        <v>2550</v>
      </c>
    </row>
    <row r="2780" spans="1:22" ht="15.75" x14ac:dyDescent="0.3">
      <c r="A2780" s="95" t="s">
        <v>370</v>
      </c>
      <c r="B2780" s="95" t="s">
        <v>2032</v>
      </c>
      <c r="C2780" s="95" t="s">
        <v>1904</v>
      </c>
      <c r="D2780" s="95" t="s">
        <v>1905</v>
      </c>
      <c r="E2780" s="95" t="s">
        <v>2038</v>
      </c>
      <c r="F2780" s="95" t="s">
        <v>2104</v>
      </c>
      <c r="G2780" s="95" t="s">
        <v>31</v>
      </c>
      <c r="H2780" s="95" t="s">
        <v>31</v>
      </c>
      <c r="I2780" s="95" t="s">
        <v>31</v>
      </c>
      <c r="J2780" s="95" t="s">
        <v>1851</v>
      </c>
      <c r="K2780" s="95" t="s">
        <v>2017</v>
      </c>
      <c r="L2780" s="96">
        <v>-3239</v>
      </c>
      <c r="M2780" s="95" t="s">
        <v>1886</v>
      </c>
      <c r="N2780" s="95" t="s">
        <v>2878</v>
      </c>
      <c r="O2780" s="95" t="s">
        <v>2878</v>
      </c>
      <c r="P2780" s="95" t="s">
        <v>2771</v>
      </c>
      <c r="Q2780" s="95" t="s">
        <v>2772</v>
      </c>
      <c r="R2780" s="95" t="s">
        <v>2879</v>
      </c>
      <c r="S2780" s="93">
        <v>42094</v>
      </c>
      <c r="T2780" s="93">
        <v>42064</v>
      </c>
      <c r="U2780" s="95" t="s">
        <v>31</v>
      </c>
      <c r="V2780" s="95" t="s">
        <v>2550</v>
      </c>
    </row>
    <row r="2781" spans="1:22" ht="15.75" x14ac:dyDescent="0.3">
      <c r="A2781" s="95" t="s">
        <v>370</v>
      </c>
      <c r="B2781" s="95" t="s">
        <v>2032</v>
      </c>
      <c r="C2781" s="95" t="s">
        <v>1904</v>
      </c>
      <c r="D2781" s="95" t="s">
        <v>1905</v>
      </c>
      <c r="E2781" s="95" t="s">
        <v>2038</v>
      </c>
      <c r="F2781" s="95" t="s">
        <v>2104</v>
      </c>
      <c r="G2781" s="95" t="s">
        <v>31</v>
      </c>
      <c r="H2781" s="95" t="s">
        <v>31</v>
      </c>
      <c r="I2781" s="95" t="s">
        <v>31</v>
      </c>
      <c r="J2781" s="95" t="s">
        <v>1851</v>
      </c>
      <c r="K2781" s="95" t="s">
        <v>2017</v>
      </c>
      <c r="L2781" s="96">
        <v>-264</v>
      </c>
      <c r="M2781" s="95" t="s">
        <v>1886</v>
      </c>
      <c r="N2781" s="95" t="s">
        <v>2880</v>
      </c>
      <c r="O2781" s="95" t="s">
        <v>2880</v>
      </c>
      <c r="P2781" s="95" t="s">
        <v>2881</v>
      </c>
      <c r="Q2781" s="95" t="s">
        <v>2882</v>
      </c>
      <c r="R2781" s="95" t="s">
        <v>2883</v>
      </c>
      <c r="S2781" s="93">
        <v>40999</v>
      </c>
      <c r="T2781" s="93">
        <v>40969</v>
      </c>
      <c r="U2781" s="95" t="s">
        <v>31</v>
      </c>
      <c r="V2781" s="95" t="s">
        <v>2552</v>
      </c>
    </row>
    <row r="2782" spans="1:22" ht="15.75" x14ac:dyDescent="0.3">
      <c r="A2782" s="95" t="s">
        <v>370</v>
      </c>
      <c r="B2782" s="95" t="s">
        <v>2032</v>
      </c>
      <c r="C2782" s="95" t="s">
        <v>1904</v>
      </c>
      <c r="D2782" s="95" t="s">
        <v>1905</v>
      </c>
      <c r="E2782" s="95" t="s">
        <v>2038</v>
      </c>
      <c r="F2782" s="95" t="s">
        <v>2104</v>
      </c>
      <c r="G2782" s="95" t="s">
        <v>31</v>
      </c>
      <c r="H2782" s="95" t="s">
        <v>31</v>
      </c>
      <c r="I2782" s="95" t="s">
        <v>31</v>
      </c>
      <c r="J2782" s="95" t="s">
        <v>1851</v>
      </c>
      <c r="K2782" s="95" t="s">
        <v>2017</v>
      </c>
      <c r="L2782" s="96">
        <v>-264</v>
      </c>
      <c r="M2782" s="95" t="s">
        <v>1886</v>
      </c>
      <c r="N2782" s="95" t="s">
        <v>2884</v>
      </c>
      <c r="O2782" s="95" t="s">
        <v>2884</v>
      </c>
      <c r="P2782" s="95" t="s">
        <v>2881</v>
      </c>
      <c r="Q2782" s="95" t="s">
        <v>2882</v>
      </c>
      <c r="R2782" s="95" t="s">
        <v>2885</v>
      </c>
      <c r="S2782" s="93">
        <v>40999</v>
      </c>
      <c r="T2782" s="93">
        <v>40969</v>
      </c>
      <c r="U2782" s="95" t="s">
        <v>31</v>
      </c>
      <c r="V2782" s="95" t="s">
        <v>2552</v>
      </c>
    </row>
    <row r="2783" spans="1:22" ht="15.75" x14ac:dyDescent="0.3">
      <c r="A2783" s="95" t="s">
        <v>370</v>
      </c>
      <c r="B2783" s="95" t="s">
        <v>2032</v>
      </c>
      <c r="C2783" s="95" t="s">
        <v>1904</v>
      </c>
      <c r="D2783" s="95" t="s">
        <v>1905</v>
      </c>
      <c r="E2783" s="95" t="s">
        <v>2038</v>
      </c>
      <c r="F2783" s="95" t="s">
        <v>2104</v>
      </c>
      <c r="G2783" s="95" t="s">
        <v>31</v>
      </c>
      <c r="H2783" s="95" t="s">
        <v>31</v>
      </c>
      <c r="I2783" s="95" t="s">
        <v>31</v>
      </c>
      <c r="J2783" s="95" t="s">
        <v>1851</v>
      </c>
      <c r="K2783" s="95" t="s">
        <v>2017</v>
      </c>
      <c r="L2783" s="96">
        <v>-264</v>
      </c>
      <c r="M2783" s="95" t="s">
        <v>1886</v>
      </c>
      <c r="N2783" s="95" t="s">
        <v>2886</v>
      </c>
      <c r="O2783" s="95" t="s">
        <v>2886</v>
      </c>
      <c r="P2783" s="95" t="s">
        <v>2881</v>
      </c>
      <c r="Q2783" s="95" t="s">
        <v>2882</v>
      </c>
      <c r="R2783" s="95" t="s">
        <v>2887</v>
      </c>
      <c r="S2783" s="93">
        <v>40999</v>
      </c>
      <c r="T2783" s="93">
        <v>40969</v>
      </c>
      <c r="U2783" s="95" t="s">
        <v>31</v>
      </c>
      <c r="V2783" s="95" t="s">
        <v>2552</v>
      </c>
    </row>
    <row r="2784" spans="1:22" ht="15.75" x14ac:dyDescent="0.3">
      <c r="A2784" s="95" t="s">
        <v>370</v>
      </c>
      <c r="B2784" s="95" t="s">
        <v>2032</v>
      </c>
      <c r="C2784" s="95" t="s">
        <v>1904</v>
      </c>
      <c r="D2784" s="95" t="s">
        <v>1905</v>
      </c>
      <c r="E2784" s="95" t="s">
        <v>2038</v>
      </c>
      <c r="F2784" s="95" t="s">
        <v>2104</v>
      </c>
      <c r="G2784" s="95" t="s">
        <v>31</v>
      </c>
      <c r="H2784" s="95" t="s">
        <v>31</v>
      </c>
      <c r="I2784" s="95" t="s">
        <v>31</v>
      </c>
      <c r="J2784" s="95" t="s">
        <v>1851</v>
      </c>
      <c r="K2784" s="95" t="s">
        <v>2017</v>
      </c>
      <c r="L2784" s="96">
        <v>-2771</v>
      </c>
      <c r="M2784" s="95" t="s">
        <v>1886</v>
      </c>
      <c r="N2784" s="95" t="s">
        <v>2888</v>
      </c>
      <c r="O2784" s="95" t="s">
        <v>2888</v>
      </c>
      <c r="P2784" s="95" t="s">
        <v>2837</v>
      </c>
      <c r="Q2784" s="95" t="s">
        <v>2833</v>
      </c>
      <c r="R2784" s="95" t="s">
        <v>2889</v>
      </c>
      <c r="S2784" s="93">
        <v>42094</v>
      </c>
      <c r="T2784" s="93">
        <v>42064</v>
      </c>
      <c r="U2784" s="95" t="s">
        <v>31</v>
      </c>
      <c r="V2784" s="95" t="s">
        <v>2552</v>
      </c>
    </row>
    <row r="2785" spans="1:22" ht="15.75" x14ac:dyDescent="0.3">
      <c r="A2785" s="95" t="s">
        <v>370</v>
      </c>
      <c r="B2785" s="95" t="s">
        <v>2032</v>
      </c>
      <c r="C2785" s="95" t="s">
        <v>1904</v>
      </c>
      <c r="D2785" s="95" t="s">
        <v>1905</v>
      </c>
      <c r="E2785" s="95" t="s">
        <v>2038</v>
      </c>
      <c r="F2785" s="95" t="s">
        <v>2104</v>
      </c>
      <c r="G2785" s="95" t="s">
        <v>31</v>
      </c>
      <c r="H2785" s="95" t="s">
        <v>31</v>
      </c>
      <c r="I2785" s="95" t="s">
        <v>31</v>
      </c>
      <c r="J2785" s="95" t="s">
        <v>1851</v>
      </c>
      <c r="K2785" s="95" t="s">
        <v>2017</v>
      </c>
      <c r="L2785" s="96">
        <v>-2771</v>
      </c>
      <c r="M2785" s="95" t="s">
        <v>1886</v>
      </c>
      <c r="N2785" s="95" t="s">
        <v>2890</v>
      </c>
      <c r="O2785" s="95" t="s">
        <v>2890</v>
      </c>
      <c r="P2785" s="95" t="s">
        <v>2837</v>
      </c>
      <c r="Q2785" s="95" t="s">
        <v>2833</v>
      </c>
      <c r="R2785" s="95" t="s">
        <v>2891</v>
      </c>
      <c r="S2785" s="93">
        <v>42094</v>
      </c>
      <c r="T2785" s="93">
        <v>42064</v>
      </c>
      <c r="U2785" s="95" t="s">
        <v>31</v>
      </c>
      <c r="V2785" s="95" t="s">
        <v>2552</v>
      </c>
    </row>
    <row r="2786" spans="1:22" ht="15.75" x14ac:dyDescent="0.3">
      <c r="A2786" s="95" t="s">
        <v>370</v>
      </c>
      <c r="B2786" s="95" t="s">
        <v>2032</v>
      </c>
      <c r="C2786" s="95" t="s">
        <v>1904</v>
      </c>
      <c r="D2786" s="95" t="s">
        <v>1905</v>
      </c>
      <c r="E2786" s="95" t="s">
        <v>2038</v>
      </c>
      <c r="F2786" s="95" t="s">
        <v>2104</v>
      </c>
      <c r="G2786" s="95" t="s">
        <v>31</v>
      </c>
      <c r="H2786" s="95" t="s">
        <v>31</v>
      </c>
      <c r="I2786" s="95" t="s">
        <v>31</v>
      </c>
      <c r="J2786" s="95" t="s">
        <v>1851</v>
      </c>
      <c r="K2786" s="95" t="s">
        <v>2017</v>
      </c>
      <c r="L2786" s="96">
        <v>-2510</v>
      </c>
      <c r="M2786" s="95" t="s">
        <v>1886</v>
      </c>
      <c r="N2786" s="95" t="s">
        <v>2892</v>
      </c>
      <c r="O2786" s="95" t="s">
        <v>2892</v>
      </c>
      <c r="P2786" s="95" t="s">
        <v>2771</v>
      </c>
      <c r="Q2786" s="95" t="s">
        <v>2772</v>
      </c>
      <c r="R2786" s="95" t="s">
        <v>2893</v>
      </c>
      <c r="S2786" s="93">
        <v>42094</v>
      </c>
      <c r="T2786" s="93">
        <v>42064</v>
      </c>
      <c r="U2786" s="95" t="s">
        <v>31</v>
      </c>
      <c r="V2786" s="95" t="s">
        <v>2550</v>
      </c>
    </row>
    <row r="2787" spans="1:22" ht="15.75" x14ac:dyDescent="0.3">
      <c r="A2787" s="95" t="s">
        <v>370</v>
      </c>
      <c r="B2787" s="95" t="s">
        <v>2032</v>
      </c>
      <c r="C2787" s="95" t="s">
        <v>1904</v>
      </c>
      <c r="D2787" s="95" t="s">
        <v>1905</v>
      </c>
      <c r="E2787" s="95" t="s">
        <v>2038</v>
      </c>
      <c r="F2787" s="95" t="s">
        <v>2104</v>
      </c>
      <c r="G2787" s="95" t="s">
        <v>31</v>
      </c>
      <c r="H2787" s="95" t="s">
        <v>31</v>
      </c>
      <c r="I2787" s="95" t="s">
        <v>31</v>
      </c>
      <c r="J2787" s="95" t="s">
        <v>1851</v>
      </c>
      <c r="K2787" s="95" t="s">
        <v>2017</v>
      </c>
      <c r="L2787" s="96">
        <v>-5334</v>
      </c>
      <c r="M2787" s="95" t="s">
        <v>1886</v>
      </c>
      <c r="N2787" s="95" t="s">
        <v>2894</v>
      </c>
      <c r="O2787" s="95" t="s">
        <v>2894</v>
      </c>
      <c r="P2787" s="95" t="s">
        <v>2837</v>
      </c>
      <c r="Q2787" s="95" t="s">
        <v>2833</v>
      </c>
      <c r="R2787" s="95" t="s">
        <v>2895</v>
      </c>
      <c r="S2787" s="93">
        <v>42094</v>
      </c>
      <c r="T2787" s="93">
        <v>42064</v>
      </c>
      <c r="U2787" s="95" t="s">
        <v>31</v>
      </c>
      <c r="V2787" s="95" t="s">
        <v>2550</v>
      </c>
    </row>
    <row r="2788" spans="1:22" ht="15.75" x14ac:dyDescent="0.3">
      <c r="A2788" s="95" t="s">
        <v>370</v>
      </c>
      <c r="B2788" s="95" t="s">
        <v>2032</v>
      </c>
      <c r="C2788" s="95" t="s">
        <v>1904</v>
      </c>
      <c r="D2788" s="95" t="s">
        <v>1905</v>
      </c>
      <c r="E2788" s="95" t="s">
        <v>2038</v>
      </c>
      <c r="F2788" s="95" t="s">
        <v>2104</v>
      </c>
      <c r="G2788" s="95" t="s">
        <v>31</v>
      </c>
      <c r="H2788" s="95" t="s">
        <v>31</v>
      </c>
      <c r="I2788" s="95" t="s">
        <v>31</v>
      </c>
      <c r="J2788" s="95" t="s">
        <v>1851</v>
      </c>
      <c r="K2788" s="95" t="s">
        <v>2017</v>
      </c>
      <c r="L2788" s="96">
        <v>-33991</v>
      </c>
      <c r="M2788" s="95" t="s">
        <v>1886</v>
      </c>
      <c r="N2788" s="95" t="s">
        <v>2900</v>
      </c>
      <c r="O2788" s="95" t="s">
        <v>2900</v>
      </c>
      <c r="P2788" s="95" t="s">
        <v>2901</v>
      </c>
      <c r="Q2788" s="95" t="s">
        <v>2902</v>
      </c>
      <c r="R2788" s="95" t="s">
        <v>2903</v>
      </c>
      <c r="S2788" s="93">
        <v>41213</v>
      </c>
      <c r="T2788" s="93">
        <v>41183</v>
      </c>
      <c r="U2788" s="95" t="s">
        <v>31</v>
      </c>
      <c r="V2788" s="95" t="s">
        <v>2708</v>
      </c>
    </row>
    <row r="2789" spans="1:22" ht="15.75" x14ac:dyDescent="0.3">
      <c r="A2789" s="95" t="s">
        <v>370</v>
      </c>
      <c r="B2789" s="95" t="s">
        <v>2032</v>
      </c>
      <c r="C2789" s="95" t="s">
        <v>1904</v>
      </c>
      <c r="D2789" s="95" t="s">
        <v>1905</v>
      </c>
      <c r="E2789" s="95" t="s">
        <v>2038</v>
      </c>
      <c r="F2789" s="95" t="s">
        <v>2104</v>
      </c>
      <c r="G2789" s="95" t="s">
        <v>31</v>
      </c>
      <c r="H2789" s="95" t="s">
        <v>31</v>
      </c>
      <c r="I2789" s="95" t="s">
        <v>31</v>
      </c>
      <c r="J2789" s="95" t="s">
        <v>1851</v>
      </c>
      <c r="K2789" s="95" t="s">
        <v>2017</v>
      </c>
      <c r="L2789" s="96">
        <v>-11746</v>
      </c>
      <c r="M2789" s="95" t="s">
        <v>1886</v>
      </c>
      <c r="N2789" s="95" t="s">
        <v>2904</v>
      </c>
      <c r="O2789" s="95" t="s">
        <v>2904</v>
      </c>
      <c r="P2789" s="95" t="s">
        <v>2905</v>
      </c>
      <c r="Q2789" s="95" t="s">
        <v>2906</v>
      </c>
      <c r="R2789" s="95" t="s">
        <v>2907</v>
      </c>
      <c r="S2789" s="93">
        <v>40724</v>
      </c>
      <c r="T2789" s="93">
        <v>40695</v>
      </c>
      <c r="U2789" s="95" t="s">
        <v>31</v>
      </c>
      <c r="V2789" s="95" t="s">
        <v>2708</v>
      </c>
    </row>
    <row r="2790" spans="1:22" ht="15.75" x14ac:dyDescent="0.3">
      <c r="A2790" s="95" t="s">
        <v>370</v>
      </c>
      <c r="B2790" s="95" t="s">
        <v>2032</v>
      </c>
      <c r="C2790" s="95" t="s">
        <v>1904</v>
      </c>
      <c r="D2790" s="95" t="s">
        <v>1905</v>
      </c>
      <c r="E2790" s="95" t="s">
        <v>2038</v>
      </c>
      <c r="F2790" s="95" t="s">
        <v>2104</v>
      </c>
      <c r="G2790" s="95" t="s">
        <v>31</v>
      </c>
      <c r="H2790" s="95" t="s">
        <v>31</v>
      </c>
      <c r="I2790" s="95" t="s">
        <v>31</v>
      </c>
      <c r="J2790" s="95" t="s">
        <v>1851</v>
      </c>
      <c r="K2790" s="95" t="s">
        <v>2017</v>
      </c>
      <c r="L2790" s="96">
        <v>-42446</v>
      </c>
      <c r="M2790" s="95" t="s">
        <v>1886</v>
      </c>
      <c r="N2790" s="95" t="s">
        <v>2908</v>
      </c>
      <c r="O2790" s="95" t="s">
        <v>2908</v>
      </c>
      <c r="P2790" s="95" t="s">
        <v>2909</v>
      </c>
      <c r="Q2790" s="95" t="s">
        <v>2902</v>
      </c>
      <c r="R2790" s="95" t="s">
        <v>2910</v>
      </c>
      <c r="S2790" s="93">
        <v>41152</v>
      </c>
      <c r="T2790" s="93">
        <v>41122</v>
      </c>
      <c r="U2790" s="95" t="s">
        <v>31</v>
      </c>
      <c r="V2790" s="95" t="s">
        <v>2710</v>
      </c>
    </row>
    <row r="2791" spans="1:22" ht="15.75" x14ac:dyDescent="0.3">
      <c r="A2791" s="95" t="s">
        <v>370</v>
      </c>
      <c r="B2791" s="95" t="s">
        <v>2032</v>
      </c>
      <c r="C2791" s="95" t="s">
        <v>1904</v>
      </c>
      <c r="D2791" s="95" t="s">
        <v>1905</v>
      </c>
      <c r="E2791" s="95" t="s">
        <v>2038</v>
      </c>
      <c r="F2791" s="95" t="s">
        <v>2062</v>
      </c>
      <c r="G2791" s="95" t="s">
        <v>31</v>
      </c>
      <c r="H2791" s="95" t="s">
        <v>31</v>
      </c>
      <c r="I2791" s="95" t="s">
        <v>31</v>
      </c>
      <c r="J2791" s="95" t="s">
        <v>1851</v>
      </c>
      <c r="K2791" s="95" t="s">
        <v>2017</v>
      </c>
      <c r="L2791" s="96">
        <v>-369</v>
      </c>
      <c r="M2791" s="95" t="s">
        <v>1886</v>
      </c>
      <c r="N2791" s="95" t="s">
        <v>31</v>
      </c>
      <c r="O2791" s="95" t="s">
        <v>31</v>
      </c>
      <c r="P2791" s="95" t="s">
        <v>2911</v>
      </c>
      <c r="Q2791" s="95" t="s">
        <v>2912</v>
      </c>
      <c r="R2791" s="95" t="s">
        <v>2913</v>
      </c>
      <c r="S2791" s="93">
        <v>38472</v>
      </c>
      <c r="T2791" s="93">
        <v>38472</v>
      </c>
      <c r="U2791" s="95" t="s">
        <v>3425</v>
      </c>
      <c r="V2791" s="95" t="s">
        <v>2550</v>
      </c>
    </row>
    <row r="2792" spans="1:22" ht="15.75" x14ac:dyDescent="0.3">
      <c r="A2792" s="95" t="s">
        <v>370</v>
      </c>
      <c r="B2792" s="95" t="s">
        <v>2032</v>
      </c>
      <c r="C2792" s="95" t="s">
        <v>1904</v>
      </c>
      <c r="D2792" s="95" t="s">
        <v>1905</v>
      </c>
      <c r="E2792" s="95" t="s">
        <v>2038</v>
      </c>
      <c r="F2792" s="95" t="s">
        <v>2062</v>
      </c>
      <c r="G2792" s="95" t="s">
        <v>31</v>
      </c>
      <c r="H2792" s="95" t="s">
        <v>31</v>
      </c>
      <c r="I2792" s="95" t="s">
        <v>31</v>
      </c>
      <c r="J2792" s="95" t="s">
        <v>1851</v>
      </c>
      <c r="K2792" s="95" t="s">
        <v>2017</v>
      </c>
      <c r="L2792" s="96">
        <v>-15173</v>
      </c>
      <c r="M2792" s="95" t="s">
        <v>1886</v>
      </c>
      <c r="N2792" s="95" t="s">
        <v>31</v>
      </c>
      <c r="O2792" s="95" t="s">
        <v>31</v>
      </c>
      <c r="P2792" s="95" t="s">
        <v>2911</v>
      </c>
      <c r="Q2792" s="95" t="s">
        <v>2912</v>
      </c>
      <c r="R2792" s="95" t="s">
        <v>2914</v>
      </c>
      <c r="S2792" s="93">
        <v>38472</v>
      </c>
      <c r="T2792" s="93">
        <v>38472</v>
      </c>
      <c r="U2792" s="95" t="s">
        <v>3425</v>
      </c>
      <c r="V2792" s="95" t="s">
        <v>2915</v>
      </c>
    </row>
    <row r="2793" spans="1:22" ht="15.75" x14ac:dyDescent="0.3">
      <c r="A2793" s="95" t="s">
        <v>370</v>
      </c>
      <c r="B2793" s="95" t="s">
        <v>2032</v>
      </c>
      <c r="C2793" s="95" t="s">
        <v>1904</v>
      </c>
      <c r="D2793" s="95" t="s">
        <v>1905</v>
      </c>
      <c r="E2793" s="95" t="s">
        <v>2038</v>
      </c>
      <c r="F2793" s="95" t="s">
        <v>2062</v>
      </c>
      <c r="G2793" s="95" t="s">
        <v>31</v>
      </c>
      <c r="H2793" s="95" t="s">
        <v>31</v>
      </c>
      <c r="I2793" s="95" t="s">
        <v>31</v>
      </c>
      <c r="J2793" s="95" t="s">
        <v>1851</v>
      </c>
      <c r="K2793" s="95" t="s">
        <v>2017</v>
      </c>
      <c r="L2793" s="96">
        <v>-11025</v>
      </c>
      <c r="M2793" s="95" t="s">
        <v>1886</v>
      </c>
      <c r="N2793" s="95" t="s">
        <v>31</v>
      </c>
      <c r="O2793" s="95" t="s">
        <v>31</v>
      </c>
      <c r="P2793" s="95" t="s">
        <v>2911</v>
      </c>
      <c r="Q2793" s="95" t="s">
        <v>2912</v>
      </c>
      <c r="R2793" s="95" t="s">
        <v>2916</v>
      </c>
      <c r="S2793" s="93">
        <v>36738</v>
      </c>
      <c r="T2793" s="93">
        <v>36738</v>
      </c>
      <c r="U2793" s="95" t="s">
        <v>2478</v>
      </c>
      <c r="V2793" s="95" t="s">
        <v>2917</v>
      </c>
    </row>
    <row r="2794" spans="1:22" ht="15.75" x14ac:dyDescent="0.3">
      <c r="A2794" s="95" t="s">
        <v>370</v>
      </c>
      <c r="B2794" s="95" t="s">
        <v>2032</v>
      </c>
      <c r="C2794" s="95" t="s">
        <v>1904</v>
      </c>
      <c r="D2794" s="95" t="s">
        <v>1905</v>
      </c>
      <c r="E2794" s="95" t="s">
        <v>2038</v>
      </c>
      <c r="F2794" s="95" t="s">
        <v>2123</v>
      </c>
      <c r="G2794" s="95" t="s">
        <v>31</v>
      </c>
      <c r="H2794" s="95" t="s">
        <v>31</v>
      </c>
      <c r="I2794" s="95" t="s">
        <v>31</v>
      </c>
      <c r="J2794" s="95" t="s">
        <v>1851</v>
      </c>
      <c r="K2794" s="95" t="s">
        <v>2017</v>
      </c>
      <c r="L2794" s="96">
        <v>-39238</v>
      </c>
      <c r="M2794" s="95" t="s">
        <v>1886</v>
      </c>
      <c r="N2794" s="95" t="s">
        <v>31</v>
      </c>
      <c r="O2794" s="95" t="s">
        <v>2918</v>
      </c>
      <c r="P2794" s="95" t="s">
        <v>2919</v>
      </c>
      <c r="Q2794" s="95" t="s">
        <v>2920</v>
      </c>
      <c r="R2794" s="95" t="s">
        <v>2921</v>
      </c>
      <c r="S2794" s="93">
        <v>37011</v>
      </c>
      <c r="T2794" s="93">
        <v>37011</v>
      </c>
      <c r="U2794" s="95" t="s">
        <v>31</v>
      </c>
      <c r="V2794" s="95" t="s">
        <v>2708</v>
      </c>
    </row>
    <row r="2795" spans="1:22" ht="15.75" x14ac:dyDescent="0.3">
      <c r="A2795" s="95" t="s">
        <v>370</v>
      </c>
      <c r="B2795" s="95" t="s">
        <v>2032</v>
      </c>
      <c r="C2795" s="95" t="s">
        <v>1904</v>
      </c>
      <c r="D2795" s="95" t="s">
        <v>1905</v>
      </c>
      <c r="E2795" s="95" t="s">
        <v>2038</v>
      </c>
      <c r="F2795" s="95" t="s">
        <v>2123</v>
      </c>
      <c r="G2795" s="95" t="s">
        <v>31</v>
      </c>
      <c r="H2795" s="95" t="s">
        <v>31</v>
      </c>
      <c r="I2795" s="95" t="s">
        <v>31</v>
      </c>
      <c r="J2795" s="95" t="s">
        <v>1851</v>
      </c>
      <c r="K2795" s="95" t="s">
        <v>2017</v>
      </c>
      <c r="L2795" s="96">
        <v>-39238</v>
      </c>
      <c r="M2795" s="95" t="s">
        <v>1886</v>
      </c>
      <c r="N2795" s="95" t="s">
        <v>31</v>
      </c>
      <c r="O2795" s="95" t="s">
        <v>2922</v>
      </c>
      <c r="P2795" s="95" t="s">
        <v>2919</v>
      </c>
      <c r="Q2795" s="95" t="s">
        <v>2920</v>
      </c>
      <c r="R2795" s="95" t="s">
        <v>2923</v>
      </c>
      <c r="S2795" s="93">
        <v>37011</v>
      </c>
      <c r="T2795" s="93">
        <v>37011</v>
      </c>
      <c r="U2795" s="95" t="s">
        <v>31</v>
      </c>
      <c r="V2795" s="95" t="s">
        <v>2708</v>
      </c>
    </row>
    <row r="2796" spans="1:22" ht="15.75" x14ac:dyDescent="0.3">
      <c r="A2796" s="95" t="s">
        <v>370</v>
      </c>
      <c r="B2796" s="95" t="s">
        <v>2032</v>
      </c>
      <c r="C2796" s="95" t="s">
        <v>1904</v>
      </c>
      <c r="D2796" s="95" t="s">
        <v>1905</v>
      </c>
      <c r="E2796" s="95" t="s">
        <v>2038</v>
      </c>
      <c r="F2796" s="95" t="s">
        <v>2123</v>
      </c>
      <c r="G2796" s="95" t="s">
        <v>31</v>
      </c>
      <c r="H2796" s="95" t="s">
        <v>31</v>
      </c>
      <c r="I2796" s="95" t="s">
        <v>31</v>
      </c>
      <c r="J2796" s="95" t="s">
        <v>1851</v>
      </c>
      <c r="K2796" s="95" t="s">
        <v>2017</v>
      </c>
      <c r="L2796" s="96">
        <v>-39238</v>
      </c>
      <c r="M2796" s="95" t="s">
        <v>1886</v>
      </c>
      <c r="N2796" s="95" t="s">
        <v>31</v>
      </c>
      <c r="O2796" s="95" t="s">
        <v>2924</v>
      </c>
      <c r="P2796" s="95" t="s">
        <v>2919</v>
      </c>
      <c r="Q2796" s="95" t="s">
        <v>2920</v>
      </c>
      <c r="R2796" s="95" t="s">
        <v>2925</v>
      </c>
      <c r="S2796" s="93">
        <v>37011</v>
      </c>
      <c r="T2796" s="93">
        <v>37011</v>
      </c>
      <c r="U2796" s="95" t="s">
        <v>31</v>
      </c>
      <c r="V2796" s="95" t="s">
        <v>2708</v>
      </c>
    </row>
    <row r="2797" spans="1:22" ht="15.75" x14ac:dyDescent="0.3">
      <c r="A2797" s="95" t="s">
        <v>370</v>
      </c>
      <c r="B2797" s="95" t="s">
        <v>2032</v>
      </c>
      <c r="C2797" s="95" t="s">
        <v>1904</v>
      </c>
      <c r="D2797" s="95" t="s">
        <v>1905</v>
      </c>
      <c r="E2797" s="95" t="s">
        <v>2038</v>
      </c>
      <c r="F2797" s="95" t="s">
        <v>2123</v>
      </c>
      <c r="G2797" s="95" t="s">
        <v>31</v>
      </c>
      <c r="H2797" s="95" t="s">
        <v>31</v>
      </c>
      <c r="I2797" s="95" t="s">
        <v>31</v>
      </c>
      <c r="J2797" s="95" t="s">
        <v>1851</v>
      </c>
      <c r="K2797" s="95" t="s">
        <v>2017</v>
      </c>
      <c r="L2797" s="96">
        <v>-8319</v>
      </c>
      <c r="M2797" s="95" t="s">
        <v>1886</v>
      </c>
      <c r="N2797" s="95" t="s">
        <v>31</v>
      </c>
      <c r="O2797" s="95" t="s">
        <v>2926</v>
      </c>
      <c r="P2797" s="95" t="s">
        <v>2927</v>
      </c>
      <c r="Q2797" s="95" t="s">
        <v>2928</v>
      </c>
      <c r="R2797" s="95" t="s">
        <v>2929</v>
      </c>
      <c r="S2797" s="93">
        <v>37011</v>
      </c>
      <c r="T2797" s="93">
        <v>37011</v>
      </c>
      <c r="U2797" s="95" t="s">
        <v>31</v>
      </c>
      <c r="V2797" s="95" t="s">
        <v>2708</v>
      </c>
    </row>
    <row r="2798" spans="1:22" ht="15.75" x14ac:dyDescent="0.3">
      <c r="A2798" s="95" t="s">
        <v>370</v>
      </c>
      <c r="B2798" s="95" t="s">
        <v>2032</v>
      </c>
      <c r="C2798" s="95" t="s">
        <v>1904</v>
      </c>
      <c r="D2798" s="95" t="s">
        <v>1905</v>
      </c>
      <c r="E2798" s="95" t="s">
        <v>2038</v>
      </c>
      <c r="F2798" s="95" t="s">
        <v>2123</v>
      </c>
      <c r="G2798" s="95" t="s">
        <v>31</v>
      </c>
      <c r="H2798" s="95" t="s">
        <v>31</v>
      </c>
      <c r="I2798" s="95" t="s">
        <v>31</v>
      </c>
      <c r="J2798" s="95" t="s">
        <v>1851</v>
      </c>
      <c r="K2798" s="95" t="s">
        <v>2017</v>
      </c>
      <c r="L2798" s="96">
        <v>-9207</v>
      </c>
      <c r="M2798" s="95" t="s">
        <v>1886</v>
      </c>
      <c r="N2798" s="95" t="s">
        <v>31</v>
      </c>
      <c r="O2798" s="95" t="s">
        <v>2930</v>
      </c>
      <c r="P2798" s="95" t="s">
        <v>2931</v>
      </c>
      <c r="Q2798" s="95" t="s">
        <v>2932</v>
      </c>
      <c r="R2798" s="95" t="s">
        <v>2933</v>
      </c>
      <c r="S2798" s="93">
        <v>37011</v>
      </c>
      <c r="T2798" s="93">
        <v>37011</v>
      </c>
      <c r="U2798" s="95" t="s">
        <v>31</v>
      </c>
      <c r="V2798" s="95" t="s">
        <v>2934</v>
      </c>
    </row>
    <row r="2799" spans="1:22" ht="15.75" x14ac:dyDescent="0.3">
      <c r="A2799" s="95" t="s">
        <v>370</v>
      </c>
      <c r="B2799" s="95" t="s">
        <v>2032</v>
      </c>
      <c r="C2799" s="95" t="s">
        <v>1904</v>
      </c>
      <c r="D2799" s="95" t="s">
        <v>1905</v>
      </c>
      <c r="E2799" s="95" t="s">
        <v>2038</v>
      </c>
      <c r="F2799" s="95" t="s">
        <v>2123</v>
      </c>
      <c r="G2799" s="95" t="s">
        <v>31</v>
      </c>
      <c r="H2799" s="95" t="s">
        <v>31</v>
      </c>
      <c r="I2799" s="95" t="s">
        <v>31</v>
      </c>
      <c r="J2799" s="95" t="s">
        <v>1851</v>
      </c>
      <c r="K2799" s="95" t="s">
        <v>2017</v>
      </c>
      <c r="L2799" s="96">
        <v>-1313</v>
      </c>
      <c r="M2799" s="95" t="s">
        <v>1886</v>
      </c>
      <c r="N2799" s="95" t="s">
        <v>31</v>
      </c>
      <c r="O2799" s="95" t="s">
        <v>2935</v>
      </c>
      <c r="P2799" s="95" t="s">
        <v>2936</v>
      </c>
      <c r="Q2799" s="95" t="s">
        <v>2937</v>
      </c>
      <c r="R2799" s="95" t="s">
        <v>2938</v>
      </c>
      <c r="S2799" s="93">
        <v>37011</v>
      </c>
      <c r="T2799" s="93">
        <v>37011</v>
      </c>
      <c r="U2799" s="95" t="s">
        <v>31</v>
      </c>
      <c r="V2799" s="95" t="s">
        <v>2552</v>
      </c>
    </row>
    <row r="2800" spans="1:22" ht="15.75" x14ac:dyDescent="0.3">
      <c r="A2800" s="95" t="s">
        <v>370</v>
      </c>
      <c r="B2800" s="95" t="s">
        <v>2032</v>
      </c>
      <c r="C2800" s="95" t="s">
        <v>1904</v>
      </c>
      <c r="D2800" s="95" t="s">
        <v>1905</v>
      </c>
      <c r="E2800" s="95" t="s">
        <v>2038</v>
      </c>
      <c r="F2800" s="95" t="s">
        <v>2123</v>
      </c>
      <c r="G2800" s="95" t="s">
        <v>31</v>
      </c>
      <c r="H2800" s="95" t="s">
        <v>31</v>
      </c>
      <c r="I2800" s="95" t="s">
        <v>31</v>
      </c>
      <c r="J2800" s="95" t="s">
        <v>1851</v>
      </c>
      <c r="K2800" s="95" t="s">
        <v>2017</v>
      </c>
      <c r="L2800" s="96">
        <v>-1534</v>
      </c>
      <c r="M2800" s="95" t="s">
        <v>1886</v>
      </c>
      <c r="N2800" s="95" t="s">
        <v>31</v>
      </c>
      <c r="O2800" s="95" t="s">
        <v>2939</v>
      </c>
      <c r="P2800" s="95" t="s">
        <v>2936</v>
      </c>
      <c r="Q2800" s="95" t="s">
        <v>2937</v>
      </c>
      <c r="R2800" s="95" t="s">
        <v>2940</v>
      </c>
      <c r="S2800" s="93">
        <v>37011</v>
      </c>
      <c r="T2800" s="93">
        <v>37011</v>
      </c>
      <c r="U2800" s="95" t="s">
        <v>31</v>
      </c>
      <c r="V2800" s="95" t="s">
        <v>2941</v>
      </c>
    </row>
    <row r="2801" spans="1:22" ht="15.75" x14ac:dyDescent="0.3">
      <c r="A2801" s="95" t="s">
        <v>370</v>
      </c>
      <c r="B2801" s="95" t="s">
        <v>2032</v>
      </c>
      <c r="C2801" s="95" t="s">
        <v>1904</v>
      </c>
      <c r="D2801" s="95" t="s">
        <v>1905</v>
      </c>
      <c r="E2801" s="95" t="s">
        <v>2038</v>
      </c>
      <c r="F2801" s="95" t="s">
        <v>2123</v>
      </c>
      <c r="G2801" s="95" t="s">
        <v>31</v>
      </c>
      <c r="H2801" s="95" t="s">
        <v>31</v>
      </c>
      <c r="I2801" s="95" t="s">
        <v>31</v>
      </c>
      <c r="J2801" s="95" t="s">
        <v>1851</v>
      </c>
      <c r="K2801" s="95" t="s">
        <v>2017</v>
      </c>
      <c r="L2801" s="96">
        <v>-1534</v>
      </c>
      <c r="M2801" s="95" t="s">
        <v>1886</v>
      </c>
      <c r="N2801" s="95" t="s">
        <v>31</v>
      </c>
      <c r="O2801" s="95" t="s">
        <v>2942</v>
      </c>
      <c r="P2801" s="95" t="s">
        <v>2936</v>
      </c>
      <c r="Q2801" s="95" t="s">
        <v>2937</v>
      </c>
      <c r="R2801" s="95" t="s">
        <v>2943</v>
      </c>
      <c r="S2801" s="93">
        <v>37011</v>
      </c>
      <c r="T2801" s="93">
        <v>37011</v>
      </c>
      <c r="U2801" s="95" t="s">
        <v>31</v>
      </c>
      <c r="V2801" s="95" t="s">
        <v>2941</v>
      </c>
    </row>
    <row r="2802" spans="1:22" ht="15.75" x14ac:dyDescent="0.3">
      <c r="A2802" s="95" t="s">
        <v>370</v>
      </c>
      <c r="B2802" s="95" t="s">
        <v>2032</v>
      </c>
      <c r="C2802" s="95" t="s">
        <v>1904</v>
      </c>
      <c r="D2802" s="95" t="s">
        <v>1905</v>
      </c>
      <c r="E2802" s="95" t="s">
        <v>2038</v>
      </c>
      <c r="F2802" s="95" t="s">
        <v>2123</v>
      </c>
      <c r="G2802" s="95" t="s">
        <v>31</v>
      </c>
      <c r="H2802" s="95" t="s">
        <v>31</v>
      </c>
      <c r="I2802" s="95" t="s">
        <v>31</v>
      </c>
      <c r="J2802" s="95" t="s">
        <v>1851</v>
      </c>
      <c r="K2802" s="95" t="s">
        <v>2017</v>
      </c>
      <c r="L2802" s="96">
        <v>-1426</v>
      </c>
      <c r="M2802" s="95" t="s">
        <v>1886</v>
      </c>
      <c r="N2802" s="95" t="s">
        <v>31</v>
      </c>
      <c r="O2802" s="95" t="s">
        <v>2944</v>
      </c>
      <c r="P2802" s="95" t="s">
        <v>2945</v>
      </c>
      <c r="Q2802" s="95" t="s">
        <v>2937</v>
      </c>
      <c r="R2802" s="95" t="s">
        <v>2946</v>
      </c>
      <c r="S2802" s="93">
        <v>37011</v>
      </c>
      <c r="T2802" s="93">
        <v>37011</v>
      </c>
      <c r="U2802" s="95" t="s">
        <v>31</v>
      </c>
      <c r="V2802" s="95" t="s">
        <v>2550</v>
      </c>
    </row>
    <row r="2803" spans="1:22" ht="15.75" x14ac:dyDescent="0.3">
      <c r="A2803" s="95" t="s">
        <v>370</v>
      </c>
      <c r="B2803" s="95" t="s">
        <v>2032</v>
      </c>
      <c r="C2803" s="95" t="s">
        <v>1904</v>
      </c>
      <c r="D2803" s="95" t="s">
        <v>1905</v>
      </c>
      <c r="E2803" s="95" t="s">
        <v>2038</v>
      </c>
      <c r="F2803" s="95" t="s">
        <v>2123</v>
      </c>
      <c r="G2803" s="95" t="s">
        <v>31</v>
      </c>
      <c r="H2803" s="95" t="s">
        <v>31</v>
      </c>
      <c r="I2803" s="95" t="s">
        <v>31</v>
      </c>
      <c r="J2803" s="95" t="s">
        <v>1851</v>
      </c>
      <c r="K2803" s="95" t="s">
        <v>2017</v>
      </c>
      <c r="L2803" s="96">
        <v>-1572</v>
      </c>
      <c r="M2803" s="95" t="s">
        <v>1886</v>
      </c>
      <c r="N2803" s="95" t="s">
        <v>31</v>
      </c>
      <c r="O2803" s="95" t="s">
        <v>2947</v>
      </c>
      <c r="P2803" s="95" t="s">
        <v>2948</v>
      </c>
      <c r="Q2803" s="95" t="s">
        <v>2949</v>
      </c>
      <c r="R2803" s="95" t="s">
        <v>2950</v>
      </c>
      <c r="S2803" s="93">
        <v>37011</v>
      </c>
      <c r="T2803" s="93">
        <v>37011</v>
      </c>
      <c r="U2803" s="95" t="s">
        <v>31</v>
      </c>
      <c r="V2803" s="95" t="s">
        <v>2951</v>
      </c>
    </row>
    <row r="2804" spans="1:22" ht="15.75" x14ac:dyDescent="0.3">
      <c r="A2804" s="95" t="s">
        <v>370</v>
      </c>
      <c r="B2804" s="95" t="s">
        <v>2032</v>
      </c>
      <c r="C2804" s="95" t="s">
        <v>1904</v>
      </c>
      <c r="D2804" s="95" t="s">
        <v>1905</v>
      </c>
      <c r="E2804" s="95" t="s">
        <v>2038</v>
      </c>
      <c r="F2804" s="95" t="s">
        <v>2123</v>
      </c>
      <c r="G2804" s="95" t="s">
        <v>31</v>
      </c>
      <c r="H2804" s="95" t="s">
        <v>31</v>
      </c>
      <c r="I2804" s="95" t="s">
        <v>31</v>
      </c>
      <c r="J2804" s="95" t="s">
        <v>1851</v>
      </c>
      <c r="K2804" s="95" t="s">
        <v>2017</v>
      </c>
      <c r="L2804" s="96">
        <v>-1417</v>
      </c>
      <c r="M2804" s="95" t="s">
        <v>1886</v>
      </c>
      <c r="N2804" s="95" t="s">
        <v>31</v>
      </c>
      <c r="O2804" s="95" t="s">
        <v>2952</v>
      </c>
      <c r="P2804" s="95" t="s">
        <v>2945</v>
      </c>
      <c r="Q2804" s="95" t="s">
        <v>2937</v>
      </c>
      <c r="R2804" s="95" t="s">
        <v>2953</v>
      </c>
      <c r="S2804" s="93">
        <v>37011</v>
      </c>
      <c r="T2804" s="93">
        <v>37011</v>
      </c>
      <c r="U2804" s="95" t="s">
        <v>31</v>
      </c>
      <c r="V2804" s="95" t="s">
        <v>2550</v>
      </c>
    </row>
    <row r="2805" spans="1:22" ht="15.75" x14ac:dyDescent="0.3">
      <c r="A2805" s="95" t="s">
        <v>370</v>
      </c>
      <c r="B2805" s="95" t="s">
        <v>2032</v>
      </c>
      <c r="C2805" s="95" t="s">
        <v>1904</v>
      </c>
      <c r="D2805" s="95" t="s">
        <v>1905</v>
      </c>
      <c r="E2805" s="95" t="s">
        <v>2038</v>
      </c>
      <c r="F2805" s="95" t="s">
        <v>2123</v>
      </c>
      <c r="G2805" s="95" t="s">
        <v>31</v>
      </c>
      <c r="H2805" s="95" t="s">
        <v>31</v>
      </c>
      <c r="I2805" s="95" t="s">
        <v>31</v>
      </c>
      <c r="J2805" s="95" t="s">
        <v>1851</v>
      </c>
      <c r="K2805" s="95" t="s">
        <v>2017</v>
      </c>
      <c r="L2805" s="96">
        <v>-8319</v>
      </c>
      <c r="M2805" s="95" t="s">
        <v>1886</v>
      </c>
      <c r="N2805" s="95" t="s">
        <v>2954</v>
      </c>
      <c r="O2805" s="95" t="s">
        <v>2955</v>
      </c>
      <c r="P2805" s="95" t="s">
        <v>2927</v>
      </c>
      <c r="Q2805" s="95" t="s">
        <v>2928</v>
      </c>
      <c r="R2805" s="95" t="s">
        <v>2956</v>
      </c>
      <c r="S2805" s="93">
        <v>37833</v>
      </c>
      <c r="T2805" s="93">
        <v>37833</v>
      </c>
      <c r="U2805" s="95" t="s">
        <v>3528</v>
      </c>
      <c r="V2805" s="95" t="s">
        <v>2708</v>
      </c>
    </row>
    <row r="2806" spans="1:22" ht="15.75" x14ac:dyDescent="0.3">
      <c r="A2806" s="95" t="s">
        <v>370</v>
      </c>
      <c r="B2806" s="95" t="s">
        <v>2032</v>
      </c>
      <c r="C2806" s="95" t="s">
        <v>1904</v>
      </c>
      <c r="D2806" s="95" t="s">
        <v>1905</v>
      </c>
      <c r="E2806" s="95" t="s">
        <v>2038</v>
      </c>
      <c r="F2806" s="95" t="s">
        <v>2123</v>
      </c>
      <c r="G2806" s="95" t="s">
        <v>31</v>
      </c>
      <c r="H2806" s="95" t="s">
        <v>31</v>
      </c>
      <c r="I2806" s="95" t="s">
        <v>31</v>
      </c>
      <c r="J2806" s="95" t="s">
        <v>1851</v>
      </c>
      <c r="K2806" s="95" t="s">
        <v>2017</v>
      </c>
      <c r="L2806" s="96">
        <v>-8046</v>
      </c>
      <c r="M2806" s="95" t="s">
        <v>1886</v>
      </c>
      <c r="N2806" s="95" t="s">
        <v>2957</v>
      </c>
      <c r="O2806" s="95" t="s">
        <v>2958</v>
      </c>
      <c r="P2806" s="95" t="s">
        <v>2927</v>
      </c>
      <c r="Q2806" s="95" t="s">
        <v>2928</v>
      </c>
      <c r="R2806" s="95" t="s">
        <v>2959</v>
      </c>
      <c r="S2806" s="93">
        <v>37833</v>
      </c>
      <c r="T2806" s="93">
        <v>37833</v>
      </c>
      <c r="U2806" s="95" t="s">
        <v>3528</v>
      </c>
      <c r="V2806" s="95" t="s">
        <v>2708</v>
      </c>
    </row>
    <row r="2807" spans="1:22" ht="15.75" x14ac:dyDescent="0.3">
      <c r="A2807" s="95" t="s">
        <v>370</v>
      </c>
      <c r="B2807" s="95" t="s">
        <v>2032</v>
      </c>
      <c r="C2807" s="95" t="s">
        <v>1904</v>
      </c>
      <c r="D2807" s="95" t="s">
        <v>1905</v>
      </c>
      <c r="E2807" s="95" t="s">
        <v>2038</v>
      </c>
      <c r="F2807" s="95" t="s">
        <v>2123</v>
      </c>
      <c r="G2807" s="95" t="s">
        <v>31</v>
      </c>
      <c r="H2807" s="95" t="s">
        <v>31</v>
      </c>
      <c r="I2807" s="95" t="s">
        <v>31</v>
      </c>
      <c r="J2807" s="95" t="s">
        <v>1851</v>
      </c>
      <c r="K2807" s="95" t="s">
        <v>2017</v>
      </c>
      <c r="L2807" s="96">
        <v>-8319</v>
      </c>
      <c r="M2807" s="95" t="s">
        <v>1886</v>
      </c>
      <c r="N2807" s="95" t="s">
        <v>2960</v>
      </c>
      <c r="O2807" s="95" t="s">
        <v>2961</v>
      </c>
      <c r="P2807" s="95" t="s">
        <v>2927</v>
      </c>
      <c r="Q2807" s="95" t="s">
        <v>2928</v>
      </c>
      <c r="R2807" s="95" t="s">
        <v>2962</v>
      </c>
      <c r="S2807" s="93">
        <v>37833</v>
      </c>
      <c r="T2807" s="93">
        <v>37833</v>
      </c>
      <c r="U2807" s="95" t="s">
        <v>3528</v>
      </c>
      <c r="V2807" s="95" t="s">
        <v>2708</v>
      </c>
    </row>
    <row r="2808" spans="1:22" ht="15.75" x14ac:dyDescent="0.3">
      <c r="A2808" s="95" t="s">
        <v>370</v>
      </c>
      <c r="B2808" s="95" t="s">
        <v>2032</v>
      </c>
      <c r="C2808" s="95" t="s">
        <v>1904</v>
      </c>
      <c r="D2808" s="95" t="s">
        <v>1905</v>
      </c>
      <c r="E2808" s="95" t="s">
        <v>2038</v>
      </c>
      <c r="F2808" s="95" t="s">
        <v>2123</v>
      </c>
      <c r="G2808" s="95" t="s">
        <v>31</v>
      </c>
      <c r="H2808" s="95" t="s">
        <v>31</v>
      </c>
      <c r="I2808" s="95" t="s">
        <v>31</v>
      </c>
      <c r="J2808" s="95" t="s">
        <v>1851</v>
      </c>
      <c r="K2808" s="95" t="s">
        <v>2017</v>
      </c>
      <c r="L2808" s="96">
        <v>-25480</v>
      </c>
      <c r="M2808" s="95" t="s">
        <v>1886</v>
      </c>
      <c r="N2808" s="95" t="s">
        <v>2972</v>
      </c>
      <c r="O2808" s="95" t="s">
        <v>2972</v>
      </c>
      <c r="P2808" s="95" t="s">
        <v>2973</v>
      </c>
      <c r="Q2808" s="95" t="s">
        <v>2965</v>
      </c>
      <c r="R2808" s="95" t="s">
        <v>2974</v>
      </c>
      <c r="S2808" s="93">
        <v>41152</v>
      </c>
      <c r="T2808" s="93">
        <v>41122</v>
      </c>
      <c r="U2808" s="95" t="s">
        <v>31</v>
      </c>
      <c r="V2808" s="95" t="s">
        <v>2975</v>
      </c>
    </row>
    <row r="2809" spans="1:22" ht="15.75" x14ac:dyDescent="0.3">
      <c r="A2809" s="95" t="s">
        <v>370</v>
      </c>
      <c r="B2809" s="95" t="s">
        <v>2032</v>
      </c>
      <c r="C2809" s="95" t="s">
        <v>1904</v>
      </c>
      <c r="D2809" s="95" t="s">
        <v>1905</v>
      </c>
      <c r="E2809" s="95" t="s">
        <v>2038</v>
      </c>
      <c r="F2809" s="95" t="s">
        <v>2123</v>
      </c>
      <c r="G2809" s="95" t="s">
        <v>31</v>
      </c>
      <c r="H2809" s="95" t="s">
        <v>31</v>
      </c>
      <c r="I2809" s="95" t="s">
        <v>31</v>
      </c>
      <c r="J2809" s="95" t="s">
        <v>1851</v>
      </c>
      <c r="K2809" s="95" t="s">
        <v>2017</v>
      </c>
      <c r="L2809" s="96">
        <v>-25480</v>
      </c>
      <c r="M2809" s="95" t="s">
        <v>1886</v>
      </c>
      <c r="N2809" s="95" t="s">
        <v>2976</v>
      </c>
      <c r="O2809" s="95" t="s">
        <v>2976</v>
      </c>
      <c r="P2809" s="95" t="s">
        <v>2973</v>
      </c>
      <c r="Q2809" s="95" t="s">
        <v>2965</v>
      </c>
      <c r="R2809" s="95" t="s">
        <v>2977</v>
      </c>
      <c r="S2809" s="93">
        <v>41152</v>
      </c>
      <c r="T2809" s="93">
        <v>41122</v>
      </c>
      <c r="U2809" s="95" t="s">
        <v>31</v>
      </c>
      <c r="V2809" s="95" t="s">
        <v>2975</v>
      </c>
    </row>
    <row r="2810" spans="1:22" ht="15.75" x14ac:dyDescent="0.3">
      <c r="A2810" s="95" t="s">
        <v>370</v>
      </c>
      <c r="B2810" s="95" t="s">
        <v>2032</v>
      </c>
      <c r="C2810" s="95" t="s">
        <v>1904</v>
      </c>
      <c r="D2810" s="95" t="s">
        <v>1905</v>
      </c>
      <c r="E2810" s="95" t="s">
        <v>2038</v>
      </c>
      <c r="F2810" s="95" t="s">
        <v>2123</v>
      </c>
      <c r="G2810" s="95" t="s">
        <v>31</v>
      </c>
      <c r="H2810" s="95" t="s">
        <v>31</v>
      </c>
      <c r="I2810" s="95" t="s">
        <v>31</v>
      </c>
      <c r="J2810" s="95" t="s">
        <v>1851</v>
      </c>
      <c r="K2810" s="95" t="s">
        <v>2017</v>
      </c>
      <c r="L2810" s="96">
        <v>-25480</v>
      </c>
      <c r="M2810" s="95" t="s">
        <v>1886</v>
      </c>
      <c r="N2810" s="95" t="s">
        <v>2978</v>
      </c>
      <c r="O2810" s="95" t="s">
        <v>2978</v>
      </c>
      <c r="P2810" s="95" t="s">
        <v>2973</v>
      </c>
      <c r="Q2810" s="95" t="s">
        <v>2965</v>
      </c>
      <c r="R2810" s="95" t="s">
        <v>2979</v>
      </c>
      <c r="S2810" s="93">
        <v>41152</v>
      </c>
      <c r="T2810" s="93">
        <v>41122</v>
      </c>
      <c r="U2810" s="95" t="s">
        <v>31</v>
      </c>
      <c r="V2810" s="95" t="s">
        <v>2975</v>
      </c>
    </row>
    <row r="2811" spans="1:22" ht="15.75" x14ac:dyDescent="0.3">
      <c r="A2811" s="95" t="s">
        <v>370</v>
      </c>
      <c r="B2811" s="95" t="s">
        <v>2032</v>
      </c>
      <c r="C2811" s="95" t="s">
        <v>1904</v>
      </c>
      <c r="D2811" s="95" t="s">
        <v>1905</v>
      </c>
      <c r="E2811" s="95" t="s">
        <v>2038</v>
      </c>
      <c r="F2811" s="95" t="s">
        <v>2070</v>
      </c>
      <c r="G2811" s="95" t="s">
        <v>31</v>
      </c>
      <c r="H2811" s="95" t="s">
        <v>31</v>
      </c>
      <c r="I2811" s="95" t="s">
        <v>31</v>
      </c>
      <c r="J2811" s="95" t="s">
        <v>1851</v>
      </c>
      <c r="K2811" s="95" t="s">
        <v>2017</v>
      </c>
      <c r="L2811" s="96">
        <v>-21132</v>
      </c>
      <c r="M2811" s="95" t="s">
        <v>1886</v>
      </c>
      <c r="N2811" s="95" t="s">
        <v>31</v>
      </c>
      <c r="O2811" s="95" t="s">
        <v>31</v>
      </c>
      <c r="P2811" s="95" t="s">
        <v>2494</v>
      </c>
      <c r="Q2811" s="95" t="s">
        <v>2980</v>
      </c>
      <c r="R2811" s="95" t="s">
        <v>2981</v>
      </c>
      <c r="S2811" s="93">
        <v>37042</v>
      </c>
      <c r="T2811" s="93">
        <v>37042</v>
      </c>
      <c r="U2811" s="95" t="s">
        <v>2491</v>
      </c>
      <c r="V2811" s="95" t="s">
        <v>2552</v>
      </c>
    </row>
    <row r="2812" spans="1:22" ht="15.75" x14ac:dyDescent="0.3">
      <c r="A2812" s="95" t="s">
        <v>370</v>
      </c>
      <c r="B2812" s="95" t="s">
        <v>2032</v>
      </c>
      <c r="C2812" s="95" t="s">
        <v>1904</v>
      </c>
      <c r="D2812" s="95" t="s">
        <v>1905</v>
      </c>
      <c r="E2812" s="95" t="s">
        <v>2038</v>
      </c>
      <c r="F2812" s="95" t="s">
        <v>2070</v>
      </c>
      <c r="G2812" s="95" t="s">
        <v>31</v>
      </c>
      <c r="H2812" s="95" t="s">
        <v>31</v>
      </c>
      <c r="I2812" s="95" t="s">
        <v>31</v>
      </c>
      <c r="J2812" s="95" t="s">
        <v>1851</v>
      </c>
      <c r="K2812" s="95" t="s">
        <v>2017</v>
      </c>
      <c r="L2812" s="96">
        <v>-10369</v>
      </c>
      <c r="M2812" s="95" t="s">
        <v>1886</v>
      </c>
      <c r="N2812" s="95" t="s">
        <v>31</v>
      </c>
      <c r="O2812" s="95" t="s">
        <v>31</v>
      </c>
      <c r="P2812" s="95" t="s">
        <v>2494</v>
      </c>
      <c r="Q2812" s="95" t="s">
        <v>2980</v>
      </c>
      <c r="R2812" s="95" t="s">
        <v>2982</v>
      </c>
      <c r="S2812" s="93">
        <v>37772</v>
      </c>
      <c r="T2812" s="93">
        <v>37772</v>
      </c>
      <c r="U2812" s="95" t="s">
        <v>3562</v>
      </c>
      <c r="V2812" s="95" t="s">
        <v>2983</v>
      </c>
    </row>
    <row r="2813" spans="1:22" ht="15.75" x14ac:dyDescent="0.3">
      <c r="A2813" s="95" t="s">
        <v>370</v>
      </c>
      <c r="B2813" s="95" t="s">
        <v>2032</v>
      </c>
      <c r="C2813" s="95" t="s">
        <v>1904</v>
      </c>
      <c r="D2813" s="95" t="s">
        <v>1905</v>
      </c>
      <c r="E2813" s="95" t="s">
        <v>2038</v>
      </c>
      <c r="F2813" s="95" t="s">
        <v>2070</v>
      </c>
      <c r="G2813" s="95" t="s">
        <v>31</v>
      </c>
      <c r="H2813" s="95" t="s">
        <v>31</v>
      </c>
      <c r="I2813" s="95" t="s">
        <v>31</v>
      </c>
      <c r="J2813" s="95" t="s">
        <v>1851</v>
      </c>
      <c r="K2813" s="95" t="s">
        <v>2017</v>
      </c>
      <c r="L2813" s="96">
        <v>-16049</v>
      </c>
      <c r="M2813" s="95" t="s">
        <v>1886</v>
      </c>
      <c r="N2813" s="95" t="s">
        <v>31</v>
      </c>
      <c r="O2813" s="95" t="s">
        <v>31</v>
      </c>
      <c r="P2813" s="95" t="s">
        <v>2494</v>
      </c>
      <c r="Q2813" s="95" t="s">
        <v>2980</v>
      </c>
      <c r="R2813" s="95" t="s">
        <v>2984</v>
      </c>
      <c r="S2813" s="93">
        <v>37772</v>
      </c>
      <c r="T2813" s="93">
        <v>37772</v>
      </c>
      <c r="U2813" s="95" t="s">
        <v>3562</v>
      </c>
      <c r="V2813" s="95" t="s">
        <v>2985</v>
      </c>
    </row>
    <row r="2814" spans="1:22" ht="15.75" x14ac:dyDescent="0.3">
      <c r="A2814" s="95" t="s">
        <v>370</v>
      </c>
      <c r="B2814" s="95" t="s">
        <v>2032</v>
      </c>
      <c r="C2814" s="95" t="s">
        <v>1904</v>
      </c>
      <c r="D2814" s="95" t="s">
        <v>1905</v>
      </c>
      <c r="E2814" s="95" t="s">
        <v>2038</v>
      </c>
      <c r="F2814" s="95" t="s">
        <v>2070</v>
      </c>
      <c r="G2814" s="95" t="s">
        <v>31</v>
      </c>
      <c r="H2814" s="95" t="s">
        <v>31</v>
      </c>
      <c r="I2814" s="95" t="s">
        <v>31</v>
      </c>
      <c r="J2814" s="95" t="s">
        <v>1851</v>
      </c>
      <c r="K2814" s="95" t="s">
        <v>2017</v>
      </c>
      <c r="L2814" s="96">
        <v>-40552</v>
      </c>
      <c r="M2814" s="95" t="s">
        <v>1886</v>
      </c>
      <c r="N2814" s="95" t="s">
        <v>31</v>
      </c>
      <c r="O2814" s="95" t="s">
        <v>31</v>
      </c>
      <c r="P2814" s="95" t="s">
        <v>2494</v>
      </c>
      <c r="Q2814" s="95" t="s">
        <v>2980</v>
      </c>
      <c r="R2814" s="95" t="s">
        <v>2984</v>
      </c>
      <c r="S2814" s="93">
        <v>39599</v>
      </c>
      <c r="T2814" s="93">
        <v>39569</v>
      </c>
      <c r="U2814" s="95" t="s">
        <v>31</v>
      </c>
      <c r="V2814" s="95" t="s">
        <v>2985</v>
      </c>
    </row>
    <row r="2815" spans="1:22" ht="15.75" x14ac:dyDescent="0.3">
      <c r="A2815" s="95" t="s">
        <v>370</v>
      </c>
      <c r="B2815" s="95" t="s">
        <v>2032</v>
      </c>
      <c r="C2815" s="95" t="s">
        <v>1904</v>
      </c>
      <c r="D2815" s="95" t="s">
        <v>1905</v>
      </c>
      <c r="E2815" s="95" t="s">
        <v>2038</v>
      </c>
      <c r="F2815" s="95" t="s">
        <v>2070</v>
      </c>
      <c r="G2815" s="95" t="s">
        <v>31</v>
      </c>
      <c r="H2815" s="95" t="s">
        <v>31</v>
      </c>
      <c r="I2815" s="95" t="s">
        <v>31</v>
      </c>
      <c r="J2815" s="95" t="s">
        <v>1851</v>
      </c>
      <c r="K2815" s="95" t="s">
        <v>2017</v>
      </c>
      <c r="L2815" s="96">
        <v>16049</v>
      </c>
      <c r="M2815" s="95" t="s">
        <v>1886</v>
      </c>
      <c r="N2815" s="95" t="s">
        <v>31</v>
      </c>
      <c r="O2815" s="95" t="s">
        <v>31</v>
      </c>
      <c r="P2815" s="95" t="s">
        <v>2494</v>
      </c>
      <c r="Q2815" s="95" t="s">
        <v>2980</v>
      </c>
      <c r="R2815" s="95" t="s">
        <v>2984</v>
      </c>
      <c r="S2815" s="93">
        <v>39599</v>
      </c>
      <c r="T2815" s="93">
        <v>39569</v>
      </c>
      <c r="U2815" s="95" t="s">
        <v>3562</v>
      </c>
      <c r="V2815" s="95" t="s">
        <v>2985</v>
      </c>
    </row>
    <row r="2816" spans="1:22" ht="15.75" x14ac:dyDescent="0.3">
      <c r="A2816" s="95" t="s">
        <v>370</v>
      </c>
      <c r="B2816" s="95" t="s">
        <v>2032</v>
      </c>
      <c r="C2816" s="95" t="s">
        <v>1904</v>
      </c>
      <c r="D2816" s="95" t="s">
        <v>1905</v>
      </c>
      <c r="E2816" s="95" t="s">
        <v>2038</v>
      </c>
      <c r="F2816" s="95" t="s">
        <v>2070</v>
      </c>
      <c r="G2816" s="95" t="s">
        <v>31</v>
      </c>
      <c r="H2816" s="95" t="s">
        <v>31</v>
      </c>
      <c r="I2816" s="95" t="s">
        <v>31</v>
      </c>
      <c r="J2816" s="95" t="s">
        <v>1851</v>
      </c>
      <c r="K2816" s="95" t="s">
        <v>2017</v>
      </c>
      <c r="L2816" s="96">
        <v>-4328</v>
      </c>
      <c r="M2816" s="95" t="s">
        <v>1886</v>
      </c>
      <c r="N2816" s="95" t="s">
        <v>31</v>
      </c>
      <c r="O2816" s="95" t="s">
        <v>31</v>
      </c>
      <c r="P2816" s="95" t="s">
        <v>2494</v>
      </c>
      <c r="Q2816" s="95" t="s">
        <v>2980</v>
      </c>
      <c r="R2816" s="95" t="s">
        <v>2986</v>
      </c>
      <c r="S2816" s="93">
        <v>40451</v>
      </c>
      <c r="T2816" s="93">
        <v>40422</v>
      </c>
      <c r="U2816" s="95" t="s">
        <v>31</v>
      </c>
      <c r="V2816" s="95" t="s">
        <v>2987</v>
      </c>
    </row>
    <row r="2817" spans="1:22" ht="15.75" x14ac:dyDescent="0.3">
      <c r="A2817" s="95" t="s">
        <v>370</v>
      </c>
      <c r="B2817" s="95" t="s">
        <v>2032</v>
      </c>
      <c r="C2817" s="95" t="s">
        <v>1904</v>
      </c>
      <c r="D2817" s="95" t="s">
        <v>1905</v>
      </c>
      <c r="E2817" s="95" t="s">
        <v>2038</v>
      </c>
      <c r="F2817" s="95" t="s">
        <v>2070</v>
      </c>
      <c r="G2817" s="95" t="s">
        <v>31</v>
      </c>
      <c r="H2817" s="95" t="s">
        <v>31</v>
      </c>
      <c r="I2817" s="95" t="s">
        <v>31</v>
      </c>
      <c r="J2817" s="95" t="s">
        <v>1851</v>
      </c>
      <c r="K2817" s="95" t="s">
        <v>2017</v>
      </c>
      <c r="L2817" s="96">
        <v>-10797</v>
      </c>
      <c r="M2817" s="95" t="s">
        <v>1886</v>
      </c>
      <c r="N2817" s="95" t="s">
        <v>31</v>
      </c>
      <c r="O2817" s="95" t="s">
        <v>31</v>
      </c>
      <c r="P2817" s="95" t="s">
        <v>2494</v>
      </c>
      <c r="Q2817" s="95" t="s">
        <v>2980</v>
      </c>
      <c r="R2817" s="95" t="s">
        <v>2988</v>
      </c>
      <c r="S2817" s="93">
        <v>40602</v>
      </c>
      <c r="T2817" s="93">
        <v>40575</v>
      </c>
      <c r="U2817" s="95" t="s">
        <v>31</v>
      </c>
      <c r="V2817" s="95" t="s">
        <v>2989</v>
      </c>
    </row>
    <row r="2818" spans="1:22" ht="15.75" x14ac:dyDescent="0.3">
      <c r="A2818" s="95" t="s">
        <v>370</v>
      </c>
      <c r="B2818" s="95" t="s">
        <v>2032</v>
      </c>
      <c r="C2818" s="95" t="s">
        <v>1904</v>
      </c>
      <c r="D2818" s="95" t="s">
        <v>1905</v>
      </c>
      <c r="E2818" s="95" t="s">
        <v>2038</v>
      </c>
      <c r="F2818" s="95" t="s">
        <v>2070</v>
      </c>
      <c r="G2818" s="95" t="s">
        <v>31</v>
      </c>
      <c r="H2818" s="95" t="s">
        <v>31</v>
      </c>
      <c r="I2818" s="95" t="s">
        <v>31</v>
      </c>
      <c r="J2818" s="95" t="s">
        <v>1851</v>
      </c>
      <c r="K2818" s="95" t="s">
        <v>2017</v>
      </c>
      <c r="L2818" s="96">
        <v>-2521</v>
      </c>
      <c r="M2818" s="95" t="s">
        <v>1886</v>
      </c>
      <c r="N2818" s="95" t="s">
        <v>31</v>
      </c>
      <c r="O2818" s="95" t="s">
        <v>31</v>
      </c>
      <c r="P2818" s="95" t="s">
        <v>2494</v>
      </c>
      <c r="Q2818" s="95" t="s">
        <v>2980</v>
      </c>
      <c r="R2818" s="95" t="s">
        <v>2990</v>
      </c>
      <c r="S2818" s="93">
        <v>40939</v>
      </c>
      <c r="T2818" s="93">
        <v>40909</v>
      </c>
      <c r="U2818" s="95" t="s">
        <v>31</v>
      </c>
      <c r="V2818" s="95" t="s">
        <v>2991</v>
      </c>
    </row>
    <row r="2819" spans="1:22" ht="15.75" x14ac:dyDescent="0.3">
      <c r="A2819" s="95" t="s">
        <v>370</v>
      </c>
      <c r="B2819" s="95" t="s">
        <v>2032</v>
      </c>
      <c r="C2819" s="95" t="s">
        <v>1904</v>
      </c>
      <c r="D2819" s="95" t="s">
        <v>1905</v>
      </c>
      <c r="E2819" s="95" t="s">
        <v>2038</v>
      </c>
      <c r="F2819" s="95" t="s">
        <v>2070</v>
      </c>
      <c r="G2819" s="95" t="s">
        <v>31</v>
      </c>
      <c r="H2819" s="95" t="s">
        <v>31</v>
      </c>
      <c r="I2819" s="95" t="s">
        <v>31</v>
      </c>
      <c r="J2819" s="95" t="s">
        <v>1851</v>
      </c>
      <c r="K2819" s="95" t="s">
        <v>2017</v>
      </c>
      <c r="L2819" s="96">
        <v>-6588</v>
      </c>
      <c r="M2819" s="95" t="s">
        <v>1886</v>
      </c>
      <c r="N2819" s="95" t="s">
        <v>31</v>
      </c>
      <c r="O2819" s="95" t="s">
        <v>31</v>
      </c>
      <c r="P2819" s="95" t="s">
        <v>2494</v>
      </c>
      <c r="Q2819" s="95" t="s">
        <v>2980</v>
      </c>
      <c r="R2819" s="95" t="s">
        <v>2990</v>
      </c>
      <c r="S2819" s="93">
        <v>41243</v>
      </c>
      <c r="T2819" s="93">
        <v>41214</v>
      </c>
      <c r="U2819" s="95" t="s">
        <v>31</v>
      </c>
      <c r="V2819" s="95" t="s">
        <v>2991</v>
      </c>
    </row>
    <row r="2820" spans="1:22" ht="15.75" x14ac:dyDescent="0.3">
      <c r="A2820" s="95" t="s">
        <v>370</v>
      </c>
      <c r="B2820" s="95" t="s">
        <v>2032</v>
      </c>
      <c r="C2820" s="95" t="s">
        <v>1904</v>
      </c>
      <c r="D2820" s="95" t="s">
        <v>1905</v>
      </c>
      <c r="E2820" s="95" t="s">
        <v>2038</v>
      </c>
      <c r="F2820" s="95" t="s">
        <v>2070</v>
      </c>
      <c r="G2820" s="95" t="s">
        <v>31</v>
      </c>
      <c r="H2820" s="95" t="s">
        <v>31</v>
      </c>
      <c r="I2820" s="95" t="s">
        <v>31</v>
      </c>
      <c r="J2820" s="95" t="s">
        <v>1851</v>
      </c>
      <c r="K2820" s="95" t="s">
        <v>2017</v>
      </c>
      <c r="L2820" s="96">
        <v>-6865.4</v>
      </c>
      <c r="M2820" s="95" t="s">
        <v>1886</v>
      </c>
      <c r="N2820" s="95" t="s">
        <v>31</v>
      </c>
      <c r="O2820" s="95" t="s">
        <v>31</v>
      </c>
      <c r="P2820" s="95" t="s">
        <v>2494</v>
      </c>
      <c r="Q2820" s="95" t="s">
        <v>2980</v>
      </c>
      <c r="R2820" s="95" t="s">
        <v>2990</v>
      </c>
      <c r="S2820" s="93">
        <v>41455</v>
      </c>
      <c r="T2820" s="93">
        <v>41426</v>
      </c>
      <c r="U2820" s="95" t="s">
        <v>31</v>
      </c>
      <c r="V2820" s="95" t="s">
        <v>2991</v>
      </c>
    </row>
    <row r="2821" spans="1:22" ht="15.75" x14ac:dyDescent="0.3">
      <c r="A2821" s="95" t="s">
        <v>370</v>
      </c>
      <c r="B2821" s="95" t="s">
        <v>2032</v>
      </c>
      <c r="C2821" s="95" t="s">
        <v>1904</v>
      </c>
      <c r="D2821" s="95" t="s">
        <v>1905</v>
      </c>
      <c r="E2821" s="95" t="s">
        <v>2038</v>
      </c>
      <c r="F2821" s="95" t="s">
        <v>2070</v>
      </c>
      <c r="G2821" s="95" t="s">
        <v>31</v>
      </c>
      <c r="H2821" s="95" t="s">
        <v>31</v>
      </c>
      <c r="I2821" s="95" t="s">
        <v>31</v>
      </c>
      <c r="J2821" s="95" t="s">
        <v>1851</v>
      </c>
      <c r="K2821" s="95" t="s">
        <v>2017</v>
      </c>
      <c r="L2821" s="96">
        <v>-14813.6</v>
      </c>
      <c r="M2821" s="95" t="s">
        <v>1886</v>
      </c>
      <c r="N2821" s="95" t="s">
        <v>31</v>
      </c>
      <c r="O2821" s="95" t="s">
        <v>31</v>
      </c>
      <c r="P2821" s="95" t="s">
        <v>2494</v>
      </c>
      <c r="Q2821" s="95" t="s">
        <v>2980</v>
      </c>
      <c r="R2821" s="95" t="s">
        <v>2990</v>
      </c>
      <c r="S2821" s="93">
        <v>41729</v>
      </c>
      <c r="T2821" s="93">
        <v>41699</v>
      </c>
      <c r="U2821" s="95" t="s">
        <v>31</v>
      </c>
      <c r="V2821" s="95" t="s">
        <v>2991</v>
      </c>
    </row>
    <row r="2822" spans="1:22" ht="15.75" x14ac:dyDescent="0.3">
      <c r="A2822" s="95" t="s">
        <v>370</v>
      </c>
      <c r="B2822" s="95" t="s">
        <v>2032</v>
      </c>
      <c r="C2822" s="95" t="s">
        <v>1904</v>
      </c>
      <c r="D2822" s="95" t="s">
        <v>1905</v>
      </c>
      <c r="E2822" s="95" t="s">
        <v>2038</v>
      </c>
      <c r="F2822" s="95" t="s">
        <v>2070</v>
      </c>
      <c r="G2822" s="95" t="s">
        <v>31</v>
      </c>
      <c r="H2822" s="95" t="s">
        <v>31</v>
      </c>
      <c r="I2822" s="95" t="s">
        <v>31</v>
      </c>
      <c r="J2822" s="95" t="s">
        <v>1851</v>
      </c>
      <c r="K2822" s="95" t="s">
        <v>2017</v>
      </c>
      <c r="L2822" s="96">
        <v>-31410.85</v>
      </c>
      <c r="M2822" s="95" t="s">
        <v>1886</v>
      </c>
      <c r="N2822" s="95" t="s">
        <v>31</v>
      </c>
      <c r="O2822" s="95" t="s">
        <v>31</v>
      </c>
      <c r="P2822" s="95" t="s">
        <v>2494</v>
      </c>
      <c r="Q2822" s="95" t="s">
        <v>2980</v>
      </c>
      <c r="R2822" s="95" t="s">
        <v>2992</v>
      </c>
      <c r="S2822" s="93">
        <v>41729</v>
      </c>
      <c r="T2822" s="93">
        <v>41699</v>
      </c>
      <c r="U2822" s="95" t="s">
        <v>31</v>
      </c>
      <c r="V2822" s="95" t="s">
        <v>2993</v>
      </c>
    </row>
    <row r="2823" spans="1:22" ht="15.75" x14ac:dyDescent="0.3">
      <c r="A2823" s="95" t="s">
        <v>370</v>
      </c>
      <c r="B2823" s="95" t="s">
        <v>2032</v>
      </c>
      <c r="C2823" s="95" t="s">
        <v>1904</v>
      </c>
      <c r="D2823" s="95" t="s">
        <v>1905</v>
      </c>
      <c r="E2823" s="95" t="s">
        <v>2038</v>
      </c>
      <c r="F2823" s="95" t="s">
        <v>2070</v>
      </c>
      <c r="G2823" s="95" t="s">
        <v>31</v>
      </c>
      <c r="H2823" s="95" t="s">
        <v>31</v>
      </c>
      <c r="I2823" s="95" t="s">
        <v>31</v>
      </c>
      <c r="J2823" s="95" t="s">
        <v>1851</v>
      </c>
      <c r="K2823" s="95" t="s">
        <v>2017</v>
      </c>
      <c r="L2823" s="96">
        <v>-8015.15</v>
      </c>
      <c r="M2823" s="95" t="s">
        <v>1886</v>
      </c>
      <c r="N2823" s="95" t="s">
        <v>31</v>
      </c>
      <c r="O2823" s="95" t="s">
        <v>31</v>
      </c>
      <c r="P2823" s="95" t="s">
        <v>2494</v>
      </c>
      <c r="Q2823" s="95" t="s">
        <v>2980</v>
      </c>
      <c r="R2823" s="95" t="s">
        <v>2992</v>
      </c>
      <c r="S2823" s="93">
        <v>41851</v>
      </c>
      <c r="T2823" s="93">
        <v>41821</v>
      </c>
      <c r="U2823" s="95" t="s">
        <v>31</v>
      </c>
      <c r="V2823" s="95" t="s">
        <v>2993</v>
      </c>
    </row>
    <row r="2824" spans="1:22" ht="15.75" x14ac:dyDescent="0.3">
      <c r="A2824" s="95" t="s">
        <v>370</v>
      </c>
      <c r="B2824" s="95" t="s">
        <v>2032</v>
      </c>
      <c r="C2824" s="95" t="s">
        <v>1904</v>
      </c>
      <c r="D2824" s="95" t="s">
        <v>1905</v>
      </c>
      <c r="E2824" s="95" t="s">
        <v>2038</v>
      </c>
      <c r="F2824" s="95" t="s">
        <v>2070</v>
      </c>
      <c r="G2824" s="95" t="s">
        <v>31</v>
      </c>
      <c r="H2824" s="95" t="s">
        <v>31</v>
      </c>
      <c r="I2824" s="95" t="s">
        <v>31</v>
      </c>
      <c r="J2824" s="95" t="s">
        <v>1851</v>
      </c>
      <c r="K2824" s="95" t="s">
        <v>2017</v>
      </c>
      <c r="L2824" s="96">
        <v>-100</v>
      </c>
      <c r="M2824" s="95" t="s">
        <v>1886</v>
      </c>
      <c r="N2824" s="95" t="s">
        <v>31</v>
      </c>
      <c r="O2824" s="95" t="s">
        <v>31</v>
      </c>
      <c r="P2824" s="95" t="s">
        <v>2494</v>
      </c>
      <c r="Q2824" s="95" t="s">
        <v>2980</v>
      </c>
      <c r="R2824" s="95" t="s">
        <v>2992</v>
      </c>
      <c r="S2824" s="93">
        <v>42613</v>
      </c>
      <c r="T2824" s="93">
        <v>42583</v>
      </c>
      <c r="U2824" s="95" t="s">
        <v>31</v>
      </c>
      <c r="V2824" s="95" t="s">
        <v>2993</v>
      </c>
    </row>
    <row r="2825" spans="1:22" ht="15.75" x14ac:dyDescent="0.3">
      <c r="A2825" s="95" t="s">
        <v>370</v>
      </c>
      <c r="B2825" s="95" t="s">
        <v>2032</v>
      </c>
      <c r="C2825" s="95" t="s">
        <v>1904</v>
      </c>
      <c r="D2825" s="95" t="s">
        <v>1905</v>
      </c>
      <c r="E2825" s="95" t="s">
        <v>2038</v>
      </c>
      <c r="F2825" s="95" t="s">
        <v>2070</v>
      </c>
      <c r="G2825" s="95" t="s">
        <v>31</v>
      </c>
      <c r="H2825" s="95" t="s">
        <v>31</v>
      </c>
      <c r="I2825" s="95" t="s">
        <v>31</v>
      </c>
      <c r="J2825" s="95" t="s">
        <v>1851</v>
      </c>
      <c r="K2825" s="95" t="s">
        <v>2017</v>
      </c>
      <c r="L2825" s="96">
        <v>-15481.84</v>
      </c>
      <c r="M2825" s="95" t="s">
        <v>1886</v>
      </c>
      <c r="N2825" s="95" t="s">
        <v>31</v>
      </c>
      <c r="O2825" s="95" t="s">
        <v>31</v>
      </c>
      <c r="P2825" s="95" t="s">
        <v>2494</v>
      </c>
      <c r="Q2825" s="95" t="s">
        <v>2980</v>
      </c>
      <c r="R2825" s="95" t="s">
        <v>2994</v>
      </c>
      <c r="S2825" s="93">
        <v>41851</v>
      </c>
      <c r="T2825" s="93">
        <v>41821</v>
      </c>
      <c r="U2825" s="95" t="s">
        <v>31</v>
      </c>
      <c r="V2825" s="95" t="s">
        <v>2708</v>
      </c>
    </row>
    <row r="2826" spans="1:22" ht="15.75" x14ac:dyDescent="0.3">
      <c r="A2826" s="95" t="s">
        <v>370</v>
      </c>
      <c r="B2826" s="95" t="s">
        <v>2032</v>
      </c>
      <c r="C2826" s="95" t="s">
        <v>1904</v>
      </c>
      <c r="D2826" s="95" t="s">
        <v>1905</v>
      </c>
      <c r="E2826" s="95" t="s">
        <v>2038</v>
      </c>
      <c r="F2826" s="95" t="s">
        <v>2070</v>
      </c>
      <c r="G2826" s="95" t="s">
        <v>31</v>
      </c>
      <c r="H2826" s="95" t="s">
        <v>31</v>
      </c>
      <c r="I2826" s="95" t="s">
        <v>31</v>
      </c>
      <c r="J2826" s="95" t="s">
        <v>1851</v>
      </c>
      <c r="K2826" s="95" t="s">
        <v>2017</v>
      </c>
      <c r="L2826" s="96">
        <v>-88181.16</v>
      </c>
      <c r="M2826" s="95" t="s">
        <v>1886</v>
      </c>
      <c r="N2826" s="95" t="s">
        <v>31</v>
      </c>
      <c r="O2826" s="95" t="s">
        <v>31</v>
      </c>
      <c r="P2826" s="95" t="s">
        <v>2494</v>
      </c>
      <c r="Q2826" s="95" t="s">
        <v>2980</v>
      </c>
      <c r="R2826" s="95" t="s">
        <v>2994</v>
      </c>
      <c r="S2826" s="93">
        <v>42521</v>
      </c>
      <c r="T2826" s="93">
        <v>42491</v>
      </c>
      <c r="U2826" s="95" t="s">
        <v>31</v>
      </c>
      <c r="V2826" s="95" t="s">
        <v>2708</v>
      </c>
    </row>
    <row r="2827" spans="1:22" ht="15.75" x14ac:dyDescent="0.3">
      <c r="A2827" s="95" t="s">
        <v>370</v>
      </c>
      <c r="B2827" s="95" t="s">
        <v>2032</v>
      </c>
      <c r="C2827" s="95" t="s">
        <v>1904</v>
      </c>
      <c r="D2827" s="95" t="s">
        <v>1905</v>
      </c>
      <c r="E2827" s="95" t="s">
        <v>2038</v>
      </c>
      <c r="F2827" s="95" t="s">
        <v>2070</v>
      </c>
      <c r="G2827" s="95" t="s">
        <v>31</v>
      </c>
      <c r="H2827" s="95" t="s">
        <v>31</v>
      </c>
      <c r="I2827" s="95" t="s">
        <v>31</v>
      </c>
      <c r="J2827" s="95" t="s">
        <v>1851</v>
      </c>
      <c r="K2827" s="95" t="s">
        <v>2017</v>
      </c>
      <c r="L2827" s="96">
        <v>-10</v>
      </c>
      <c r="M2827" s="95" t="s">
        <v>1886</v>
      </c>
      <c r="N2827" s="95" t="s">
        <v>31</v>
      </c>
      <c r="O2827" s="95" t="s">
        <v>31</v>
      </c>
      <c r="P2827" s="95" t="s">
        <v>2494</v>
      </c>
      <c r="Q2827" s="95" t="s">
        <v>2980</v>
      </c>
      <c r="R2827" s="95" t="s">
        <v>2994</v>
      </c>
      <c r="S2827" s="93">
        <v>42613</v>
      </c>
      <c r="T2827" s="93">
        <v>42583</v>
      </c>
      <c r="U2827" s="95" t="s">
        <v>31</v>
      </c>
      <c r="V2827" s="95" t="s">
        <v>2708</v>
      </c>
    </row>
    <row r="2828" spans="1:22" ht="15.75" x14ac:dyDescent="0.3">
      <c r="A2828" s="95" t="s">
        <v>370</v>
      </c>
      <c r="B2828" s="95" t="s">
        <v>2032</v>
      </c>
      <c r="C2828" s="95" t="s">
        <v>1904</v>
      </c>
      <c r="D2828" s="95" t="s">
        <v>1905</v>
      </c>
      <c r="E2828" s="95" t="s">
        <v>2038</v>
      </c>
      <c r="F2828" s="95" t="s">
        <v>2070</v>
      </c>
      <c r="G2828" s="95" t="s">
        <v>31</v>
      </c>
      <c r="H2828" s="95" t="s">
        <v>31</v>
      </c>
      <c r="I2828" s="95" t="s">
        <v>31</v>
      </c>
      <c r="J2828" s="95" t="s">
        <v>1851</v>
      </c>
      <c r="K2828" s="95" t="s">
        <v>2017</v>
      </c>
      <c r="L2828" s="96">
        <v>-2992</v>
      </c>
      <c r="M2828" s="95" t="s">
        <v>1886</v>
      </c>
      <c r="N2828" s="95" t="s">
        <v>31</v>
      </c>
      <c r="O2828" s="95" t="s">
        <v>31</v>
      </c>
      <c r="P2828" s="95" t="s">
        <v>2494</v>
      </c>
      <c r="Q2828" s="95" t="s">
        <v>2980</v>
      </c>
      <c r="R2828" s="95" t="s">
        <v>2995</v>
      </c>
      <c r="S2828" s="93">
        <v>42521</v>
      </c>
      <c r="T2828" s="93">
        <v>42491</v>
      </c>
      <c r="U2828" s="95" t="s">
        <v>31</v>
      </c>
      <c r="V2828" s="95" t="s">
        <v>2996</v>
      </c>
    </row>
    <row r="2829" spans="1:22" ht="15.75" x14ac:dyDescent="0.3">
      <c r="A2829" s="95" t="s">
        <v>370</v>
      </c>
      <c r="B2829" s="95" t="s">
        <v>2032</v>
      </c>
      <c r="C2829" s="95" t="s">
        <v>1904</v>
      </c>
      <c r="D2829" s="95" t="s">
        <v>1905</v>
      </c>
      <c r="E2829" s="95" t="s">
        <v>2038</v>
      </c>
      <c r="F2829" s="95" t="s">
        <v>2070</v>
      </c>
      <c r="G2829" s="95" t="s">
        <v>31</v>
      </c>
      <c r="H2829" s="95" t="s">
        <v>31</v>
      </c>
      <c r="I2829" s="95" t="s">
        <v>31</v>
      </c>
      <c r="J2829" s="95" t="s">
        <v>1851</v>
      </c>
      <c r="K2829" s="95" t="s">
        <v>2017</v>
      </c>
      <c r="L2829" s="96">
        <v>-36130</v>
      </c>
      <c r="M2829" s="95" t="s">
        <v>1886</v>
      </c>
      <c r="N2829" s="95" t="s">
        <v>31</v>
      </c>
      <c r="O2829" s="95" t="s">
        <v>31</v>
      </c>
      <c r="P2829" s="95" t="s">
        <v>2494</v>
      </c>
      <c r="Q2829" s="95" t="s">
        <v>2980</v>
      </c>
      <c r="R2829" s="95" t="s">
        <v>2997</v>
      </c>
      <c r="S2829" s="93">
        <v>42521</v>
      </c>
      <c r="T2829" s="93">
        <v>42491</v>
      </c>
      <c r="U2829" s="95" t="s">
        <v>31</v>
      </c>
      <c r="V2829" s="95" t="s">
        <v>2710</v>
      </c>
    </row>
    <row r="2830" spans="1:22" ht="15.75" x14ac:dyDescent="0.3">
      <c r="A2830" s="95" t="s">
        <v>370</v>
      </c>
      <c r="B2830" s="95" t="s">
        <v>2032</v>
      </c>
      <c r="C2830" s="95" t="s">
        <v>1904</v>
      </c>
      <c r="D2830" s="95" t="s">
        <v>1905</v>
      </c>
      <c r="E2830" s="95" t="s">
        <v>2038</v>
      </c>
      <c r="F2830" s="95" t="s">
        <v>2070</v>
      </c>
      <c r="G2830" s="95" t="s">
        <v>31</v>
      </c>
      <c r="H2830" s="95" t="s">
        <v>31</v>
      </c>
      <c r="I2830" s="95" t="s">
        <v>31</v>
      </c>
      <c r="J2830" s="95" t="s">
        <v>1851</v>
      </c>
      <c r="K2830" s="95" t="s">
        <v>2017</v>
      </c>
      <c r="L2830" s="96">
        <v>-11923</v>
      </c>
      <c r="M2830" s="95" t="s">
        <v>1886</v>
      </c>
      <c r="N2830" s="95" t="s">
        <v>31</v>
      </c>
      <c r="O2830" s="95" t="s">
        <v>31</v>
      </c>
      <c r="P2830" s="95" t="s">
        <v>2494</v>
      </c>
      <c r="Q2830" s="95" t="s">
        <v>2980</v>
      </c>
      <c r="R2830" s="95" t="s">
        <v>2998</v>
      </c>
      <c r="S2830" s="93">
        <v>42521</v>
      </c>
      <c r="T2830" s="93">
        <v>42491</v>
      </c>
      <c r="U2830" s="95" t="s">
        <v>31</v>
      </c>
      <c r="V2830" s="95" t="s">
        <v>2999</v>
      </c>
    </row>
    <row r="2831" spans="1:22" ht="15.75" x14ac:dyDescent="0.3">
      <c r="A2831" s="95" t="s">
        <v>370</v>
      </c>
      <c r="B2831" s="95" t="s">
        <v>2032</v>
      </c>
      <c r="C2831" s="95" t="s">
        <v>1904</v>
      </c>
      <c r="D2831" s="95" t="s">
        <v>1905</v>
      </c>
      <c r="E2831" s="95" t="s">
        <v>2038</v>
      </c>
      <c r="F2831" s="95" t="s">
        <v>2070</v>
      </c>
      <c r="G2831" s="95" t="s">
        <v>31</v>
      </c>
      <c r="H2831" s="95" t="s">
        <v>31</v>
      </c>
      <c r="I2831" s="95" t="s">
        <v>31</v>
      </c>
      <c r="J2831" s="95" t="s">
        <v>1851</v>
      </c>
      <c r="K2831" s="95" t="s">
        <v>2017</v>
      </c>
      <c r="L2831" s="96">
        <v>-43113</v>
      </c>
      <c r="M2831" s="95" t="s">
        <v>1886</v>
      </c>
      <c r="N2831" s="95" t="s">
        <v>31</v>
      </c>
      <c r="O2831" s="95" t="s">
        <v>31</v>
      </c>
      <c r="P2831" s="95" t="s">
        <v>2494</v>
      </c>
      <c r="Q2831" s="95" t="s">
        <v>2980</v>
      </c>
      <c r="R2831" s="95" t="s">
        <v>3000</v>
      </c>
      <c r="S2831" s="93">
        <v>42521</v>
      </c>
      <c r="T2831" s="93">
        <v>42491</v>
      </c>
      <c r="U2831" s="95" t="s">
        <v>31</v>
      </c>
      <c r="V2831" s="95" t="s">
        <v>3001</v>
      </c>
    </row>
    <row r="2832" spans="1:22" ht="15.75" x14ac:dyDescent="0.3">
      <c r="A2832" s="95" t="s">
        <v>370</v>
      </c>
      <c r="B2832" s="95" t="s">
        <v>2032</v>
      </c>
      <c r="C2832" s="95" t="s">
        <v>1904</v>
      </c>
      <c r="D2832" s="95" t="s">
        <v>1905</v>
      </c>
      <c r="E2832" s="95" t="s">
        <v>2038</v>
      </c>
      <c r="F2832" s="95" t="s">
        <v>2070</v>
      </c>
      <c r="G2832" s="95" t="s">
        <v>31</v>
      </c>
      <c r="H2832" s="95" t="s">
        <v>31</v>
      </c>
      <c r="I2832" s="95" t="s">
        <v>31</v>
      </c>
      <c r="J2832" s="95" t="s">
        <v>1851</v>
      </c>
      <c r="K2832" s="95" t="s">
        <v>2017</v>
      </c>
      <c r="L2832" s="96">
        <v>-57280</v>
      </c>
      <c r="M2832" s="95" t="s">
        <v>1886</v>
      </c>
      <c r="N2832" s="95" t="s">
        <v>31</v>
      </c>
      <c r="O2832" s="95" t="s">
        <v>31</v>
      </c>
      <c r="P2832" s="95" t="s">
        <v>2494</v>
      </c>
      <c r="Q2832" s="95" t="s">
        <v>2980</v>
      </c>
      <c r="R2832" s="95" t="s">
        <v>3002</v>
      </c>
      <c r="S2832" s="93">
        <v>42521</v>
      </c>
      <c r="T2832" s="93">
        <v>42491</v>
      </c>
      <c r="U2832" s="95" t="s">
        <v>31</v>
      </c>
      <c r="V2832" s="95" t="s">
        <v>3003</v>
      </c>
    </row>
    <row r="2833" spans="1:22" ht="15.75" x14ac:dyDescent="0.3">
      <c r="A2833" s="95" t="s">
        <v>370</v>
      </c>
      <c r="B2833" s="95" t="s">
        <v>2032</v>
      </c>
      <c r="C2833" s="95" t="s">
        <v>1904</v>
      </c>
      <c r="D2833" s="95" t="s">
        <v>1905</v>
      </c>
      <c r="E2833" s="95" t="s">
        <v>2038</v>
      </c>
      <c r="F2833" s="95" t="s">
        <v>3004</v>
      </c>
      <c r="G2833" s="95" t="s">
        <v>31</v>
      </c>
      <c r="H2833" s="95" t="s">
        <v>31</v>
      </c>
      <c r="I2833" s="95" t="s">
        <v>31</v>
      </c>
      <c r="J2833" s="95" t="s">
        <v>1851</v>
      </c>
      <c r="K2833" s="95" t="s">
        <v>2017</v>
      </c>
      <c r="L2833" s="96">
        <v>-220</v>
      </c>
      <c r="M2833" s="95" t="s">
        <v>1886</v>
      </c>
      <c r="N2833" s="95" t="s">
        <v>31</v>
      </c>
      <c r="O2833" s="95" t="s">
        <v>31</v>
      </c>
      <c r="P2833" s="95" t="s">
        <v>3005</v>
      </c>
      <c r="Q2833" s="95" t="s">
        <v>3006</v>
      </c>
      <c r="R2833" s="95" t="s">
        <v>3007</v>
      </c>
      <c r="S2833" s="93">
        <v>37468</v>
      </c>
      <c r="T2833" s="93">
        <v>37468</v>
      </c>
      <c r="U2833" s="95" t="s">
        <v>2483</v>
      </c>
      <c r="V2833" s="95" t="s">
        <v>2529</v>
      </c>
    </row>
    <row r="2834" spans="1:22" ht="15.75" x14ac:dyDescent="0.3">
      <c r="A2834" s="95" t="s">
        <v>370</v>
      </c>
      <c r="B2834" s="95" t="s">
        <v>2032</v>
      </c>
      <c r="C2834" s="95" t="s">
        <v>1904</v>
      </c>
      <c r="D2834" s="95" t="s">
        <v>1905</v>
      </c>
      <c r="E2834" s="95" t="s">
        <v>2038</v>
      </c>
      <c r="F2834" s="95" t="s">
        <v>3004</v>
      </c>
      <c r="G2834" s="95" t="s">
        <v>31</v>
      </c>
      <c r="H2834" s="95" t="s">
        <v>31</v>
      </c>
      <c r="I2834" s="95" t="s">
        <v>31</v>
      </c>
      <c r="J2834" s="95" t="s">
        <v>1851</v>
      </c>
      <c r="K2834" s="95" t="s">
        <v>2017</v>
      </c>
      <c r="L2834" s="96">
        <v>-220</v>
      </c>
      <c r="M2834" s="95" t="s">
        <v>1886</v>
      </c>
      <c r="N2834" s="95" t="s">
        <v>31</v>
      </c>
      <c r="O2834" s="95" t="s">
        <v>31</v>
      </c>
      <c r="P2834" s="95" t="s">
        <v>3005</v>
      </c>
      <c r="Q2834" s="95" t="s">
        <v>3006</v>
      </c>
      <c r="R2834" s="95" t="s">
        <v>3008</v>
      </c>
      <c r="S2834" s="93">
        <v>37468</v>
      </c>
      <c r="T2834" s="93">
        <v>37468</v>
      </c>
      <c r="U2834" s="95" t="s">
        <v>2483</v>
      </c>
      <c r="V2834" s="95" t="s">
        <v>2529</v>
      </c>
    </row>
    <row r="2835" spans="1:22" ht="15.75" x14ac:dyDescent="0.3">
      <c r="A2835" s="95" t="s">
        <v>370</v>
      </c>
      <c r="B2835" s="95" t="s">
        <v>2032</v>
      </c>
      <c r="C2835" s="95" t="s">
        <v>1904</v>
      </c>
      <c r="D2835" s="95" t="s">
        <v>1905</v>
      </c>
      <c r="E2835" s="95" t="s">
        <v>2038</v>
      </c>
      <c r="F2835" s="95" t="s">
        <v>3004</v>
      </c>
      <c r="G2835" s="95" t="s">
        <v>31</v>
      </c>
      <c r="H2835" s="95" t="s">
        <v>31</v>
      </c>
      <c r="I2835" s="95" t="s">
        <v>31</v>
      </c>
      <c r="J2835" s="95" t="s">
        <v>1851</v>
      </c>
      <c r="K2835" s="95" t="s">
        <v>2017</v>
      </c>
      <c r="L2835" s="96">
        <v>-294</v>
      </c>
      <c r="M2835" s="95" t="s">
        <v>1886</v>
      </c>
      <c r="N2835" s="95" t="s">
        <v>31</v>
      </c>
      <c r="O2835" s="95" t="s">
        <v>31</v>
      </c>
      <c r="P2835" s="95" t="s">
        <v>3005</v>
      </c>
      <c r="Q2835" s="95" t="s">
        <v>3006</v>
      </c>
      <c r="R2835" s="95" t="s">
        <v>3009</v>
      </c>
      <c r="S2835" s="93">
        <v>37468</v>
      </c>
      <c r="T2835" s="93">
        <v>37468</v>
      </c>
      <c r="U2835" s="95" t="s">
        <v>2483</v>
      </c>
      <c r="V2835" s="95" t="s">
        <v>2529</v>
      </c>
    </row>
    <row r="2836" spans="1:22" ht="15.75" x14ac:dyDescent="0.3">
      <c r="A2836" s="95" t="s">
        <v>370</v>
      </c>
      <c r="B2836" s="95" t="s">
        <v>2032</v>
      </c>
      <c r="C2836" s="95" t="s">
        <v>1904</v>
      </c>
      <c r="D2836" s="95" t="s">
        <v>1905</v>
      </c>
      <c r="E2836" s="95" t="s">
        <v>2038</v>
      </c>
      <c r="F2836" s="95" t="s">
        <v>3004</v>
      </c>
      <c r="G2836" s="95" t="s">
        <v>31</v>
      </c>
      <c r="H2836" s="95" t="s">
        <v>31</v>
      </c>
      <c r="I2836" s="95" t="s">
        <v>31</v>
      </c>
      <c r="J2836" s="95" t="s">
        <v>1851</v>
      </c>
      <c r="K2836" s="95" t="s">
        <v>2017</v>
      </c>
      <c r="L2836" s="96">
        <v>-294</v>
      </c>
      <c r="M2836" s="95" t="s">
        <v>1886</v>
      </c>
      <c r="N2836" s="95" t="s">
        <v>31</v>
      </c>
      <c r="O2836" s="95" t="s">
        <v>31</v>
      </c>
      <c r="P2836" s="95" t="s">
        <v>3005</v>
      </c>
      <c r="Q2836" s="95" t="s">
        <v>3006</v>
      </c>
      <c r="R2836" s="95" t="s">
        <v>3010</v>
      </c>
      <c r="S2836" s="93">
        <v>37468</v>
      </c>
      <c r="T2836" s="93">
        <v>37468</v>
      </c>
      <c r="U2836" s="95" t="s">
        <v>2483</v>
      </c>
      <c r="V2836" s="95" t="s">
        <v>2529</v>
      </c>
    </row>
    <row r="2837" spans="1:22" ht="15.75" x14ac:dyDescent="0.3">
      <c r="A2837" s="95" t="s">
        <v>370</v>
      </c>
      <c r="B2837" s="95" t="s">
        <v>2032</v>
      </c>
      <c r="C2837" s="95" t="s">
        <v>1904</v>
      </c>
      <c r="D2837" s="95" t="s">
        <v>1905</v>
      </c>
      <c r="E2837" s="95" t="s">
        <v>2038</v>
      </c>
      <c r="F2837" s="95" t="s">
        <v>3004</v>
      </c>
      <c r="G2837" s="95" t="s">
        <v>31</v>
      </c>
      <c r="H2837" s="95" t="s">
        <v>31</v>
      </c>
      <c r="I2837" s="95" t="s">
        <v>31</v>
      </c>
      <c r="J2837" s="95" t="s">
        <v>1851</v>
      </c>
      <c r="K2837" s="95" t="s">
        <v>2017</v>
      </c>
      <c r="L2837" s="96">
        <v>-1483</v>
      </c>
      <c r="M2837" s="95" t="s">
        <v>1886</v>
      </c>
      <c r="N2837" s="95" t="s">
        <v>31</v>
      </c>
      <c r="O2837" s="95" t="s">
        <v>31</v>
      </c>
      <c r="P2837" s="95" t="s">
        <v>3005</v>
      </c>
      <c r="Q2837" s="95" t="s">
        <v>3006</v>
      </c>
      <c r="R2837" s="95" t="s">
        <v>3011</v>
      </c>
      <c r="S2837" s="93">
        <v>37468</v>
      </c>
      <c r="T2837" s="93">
        <v>37468</v>
      </c>
      <c r="U2837" s="95" t="s">
        <v>2483</v>
      </c>
      <c r="V2837" s="95" t="s">
        <v>2529</v>
      </c>
    </row>
    <row r="2838" spans="1:22" ht="15.75" x14ac:dyDescent="0.3">
      <c r="A2838" s="95" t="s">
        <v>370</v>
      </c>
      <c r="B2838" s="95" t="s">
        <v>2032</v>
      </c>
      <c r="C2838" s="95" t="s">
        <v>1904</v>
      </c>
      <c r="D2838" s="95" t="s">
        <v>1905</v>
      </c>
      <c r="E2838" s="95" t="s">
        <v>2038</v>
      </c>
      <c r="F2838" s="95" t="s">
        <v>3004</v>
      </c>
      <c r="G2838" s="95" t="s">
        <v>31</v>
      </c>
      <c r="H2838" s="95" t="s">
        <v>31</v>
      </c>
      <c r="I2838" s="95" t="s">
        <v>31</v>
      </c>
      <c r="J2838" s="95" t="s">
        <v>1851</v>
      </c>
      <c r="K2838" s="95" t="s">
        <v>2017</v>
      </c>
      <c r="L2838" s="96">
        <v>-1483</v>
      </c>
      <c r="M2838" s="95" t="s">
        <v>1886</v>
      </c>
      <c r="N2838" s="95" t="s">
        <v>31</v>
      </c>
      <c r="O2838" s="95" t="s">
        <v>31</v>
      </c>
      <c r="P2838" s="95" t="s">
        <v>3005</v>
      </c>
      <c r="Q2838" s="95" t="s">
        <v>3006</v>
      </c>
      <c r="R2838" s="95" t="s">
        <v>3012</v>
      </c>
      <c r="S2838" s="93">
        <v>37468</v>
      </c>
      <c r="T2838" s="93">
        <v>37468</v>
      </c>
      <c r="U2838" s="95" t="s">
        <v>2483</v>
      </c>
      <c r="V2838" s="95" t="s">
        <v>2529</v>
      </c>
    </row>
    <row r="2839" spans="1:22" ht="15.75" x14ac:dyDescent="0.3">
      <c r="A2839" s="95" t="s">
        <v>370</v>
      </c>
      <c r="B2839" s="95" t="s">
        <v>2032</v>
      </c>
      <c r="C2839" s="95" t="s">
        <v>1904</v>
      </c>
      <c r="D2839" s="95" t="s">
        <v>1905</v>
      </c>
      <c r="E2839" s="95" t="s">
        <v>2038</v>
      </c>
      <c r="F2839" s="95" t="s">
        <v>3004</v>
      </c>
      <c r="G2839" s="95" t="s">
        <v>31</v>
      </c>
      <c r="H2839" s="95" t="s">
        <v>31</v>
      </c>
      <c r="I2839" s="95" t="s">
        <v>31</v>
      </c>
      <c r="J2839" s="95" t="s">
        <v>1851</v>
      </c>
      <c r="K2839" s="95" t="s">
        <v>2017</v>
      </c>
      <c r="L2839" s="96">
        <v>-170</v>
      </c>
      <c r="M2839" s="95" t="s">
        <v>1886</v>
      </c>
      <c r="N2839" s="95" t="s">
        <v>31</v>
      </c>
      <c r="O2839" s="95" t="s">
        <v>31</v>
      </c>
      <c r="P2839" s="95" t="s">
        <v>3005</v>
      </c>
      <c r="Q2839" s="95" t="s">
        <v>3006</v>
      </c>
      <c r="R2839" s="95" t="s">
        <v>3013</v>
      </c>
      <c r="S2839" s="93">
        <v>36616</v>
      </c>
      <c r="T2839" s="93">
        <v>36616</v>
      </c>
      <c r="U2839" s="95" t="s">
        <v>4021</v>
      </c>
      <c r="V2839" s="95" t="s">
        <v>2552</v>
      </c>
    </row>
    <row r="2840" spans="1:22" ht="15.75" x14ac:dyDescent="0.3">
      <c r="A2840" s="95" t="s">
        <v>370</v>
      </c>
      <c r="B2840" s="95" t="s">
        <v>2032</v>
      </c>
      <c r="C2840" s="95" t="s">
        <v>1904</v>
      </c>
      <c r="D2840" s="95" t="s">
        <v>1905</v>
      </c>
      <c r="E2840" s="95" t="s">
        <v>2038</v>
      </c>
      <c r="F2840" s="95" t="s">
        <v>3004</v>
      </c>
      <c r="G2840" s="95" t="s">
        <v>31</v>
      </c>
      <c r="H2840" s="95" t="s">
        <v>31</v>
      </c>
      <c r="I2840" s="95" t="s">
        <v>31</v>
      </c>
      <c r="J2840" s="95" t="s">
        <v>1851</v>
      </c>
      <c r="K2840" s="95" t="s">
        <v>2017</v>
      </c>
      <c r="L2840" s="96">
        <v>-211</v>
      </c>
      <c r="M2840" s="95" t="s">
        <v>1886</v>
      </c>
      <c r="N2840" s="95" t="s">
        <v>31</v>
      </c>
      <c r="O2840" s="95" t="s">
        <v>31</v>
      </c>
      <c r="P2840" s="95" t="s">
        <v>3005</v>
      </c>
      <c r="Q2840" s="95" t="s">
        <v>3006</v>
      </c>
      <c r="R2840" s="95" t="s">
        <v>3014</v>
      </c>
      <c r="S2840" s="93">
        <v>39263</v>
      </c>
      <c r="T2840" s="93">
        <v>39234</v>
      </c>
      <c r="U2840" s="95" t="s">
        <v>31</v>
      </c>
      <c r="V2840" s="95" t="s">
        <v>2552</v>
      </c>
    </row>
    <row r="2841" spans="1:22" ht="15.75" x14ac:dyDescent="0.3">
      <c r="A2841" s="95" t="s">
        <v>370</v>
      </c>
      <c r="B2841" s="95" t="s">
        <v>2032</v>
      </c>
      <c r="C2841" s="95" t="s">
        <v>1904</v>
      </c>
      <c r="D2841" s="95" t="s">
        <v>1905</v>
      </c>
      <c r="E2841" s="95" t="s">
        <v>2038</v>
      </c>
      <c r="F2841" s="95" t="s">
        <v>3004</v>
      </c>
      <c r="G2841" s="95" t="s">
        <v>31</v>
      </c>
      <c r="H2841" s="95" t="s">
        <v>31</v>
      </c>
      <c r="I2841" s="95" t="s">
        <v>31</v>
      </c>
      <c r="J2841" s="95" t="s">
        <v>1851</v>
      </c>
      <c r="K2841" s="95" t="s">
        <v>2017</v>
      </c>
      <c r="L2841" s="96">
        <v>-211</v>
      </c>
      <c r="M2841" s="95" t="s">
        <v>1886</v>
      </c>
      <c r="N2841" s="95" t="s">
        <v>31</v>
      </c>
      <c r="O2841" s="95" t="s">
        <v>31</v>
      </c>
      <c r="P2841" s="95" t="s">
        <v>3005</v>
      </c>
      <c r="Q2841" s="95" t="s">
        <v>3006</v>
      </c>
      <c r="R2841" s="95" t="s">
        <v>3015</v>
      </c>
      <c r="S2841" s="93">
        <v>39263</v>
      </c>
      <c r="T2841" s="93">
        <v>39234</v>
      </c>
      <c r="U2841" s="95" t="s">
        <v>31</v>
      </c>
      <c r="V2841" s="95" t="s">
        <v>2552</v>
      </c>
    </row>
    <row r="2842" spans="1:22" ht="15.75" x14ac:dyDescent="0.3">
      <c r="A2842" s="95" t="s">
        <v>370</v>
      </c>
      <c r="B2842" s="95" t="s">
        <v>2032</v>
      </c>
      <c r="C2842" s="95" t="s">
        <v>1904</v>
      </c>
      <c r="D2842" s="95" t="s">
        <v>1905</v>
      </c>
      <c r="E2842" s="95" t="s">
        <v>2038</v>
      </c>
      <c r="F2842" s="95" t="s">
        <v>3004</v>
      </c>
      <c r="G2842" s="95" t="s">
        <v>31</v>
      </c>
      <c r="H2842" s="95" t="s">
        <v>31</v>
      </c>
      <c r="I2842" s="95" t="s">
        <v>31</v>
      </c>
      <c r="J2842" s="95" t="s">
        <v>1851</v>
      </c>
      <c r="K2842" s="95" t="s">
        <v>2017</v>
      </c>
      <c r="L2842" s="96">
        <v>-211</v>
      </c>
      <c r="M2842" s="95" t="s">
        <v>1886</v>
      </c>
      <c r="N2842" s="95" t="s">
        <v>31</v>
      </c>
      <c r="O2842" s="95" t="s">
        <v>31</v>
      </c>
      <c r="P2842" s="95" t="s">
        <v>3005</v>
      </c>
      <c r="Q2842" s="95" t="s">
        <v>3006</v>
      </c>
      <c r="R2842" s="95" t="s">
        <v>3016</v>
      </c>
      <c r="S2842" s="93">
        <v>39263</v>
      </c>
      <c r="T2842" s="93">
        <v>39234</v>
      </c>
      <c r="U2842" s="95" t="s">
        <v>31</v>
      </c>
      <c r="V2842" s="95" t="s">
        <v>2552</v>
      </c>
    </row>
    <row r="2843" spans="1:22" ht="15.75" x14ac:dyDescent="0.3">
      <c r="A2843" s="95" t="s">
        <v>370</v>
      </c>
      <c r="B2843" s="95" t="s">
        <v>2032</v>
      </c>
      <c r="C2843" s="95" t="s">
        <v>1904</v>
      </c>
      <c r="D2843" s="95" t="s">
        <v>1905</v>
      </c>
      <c r="E2843" s="95" t="s">
        <v>2038</v>
      </c>
      <c r="F2843" s="95" t="s">
        <v>3004</v>
      </c>
      <c r="G2843" s="95" t="s">
        <v>31</v>
      </c>
      <c r="H2843" s="95" t="s">
        <v>31</v>
      </c>
      <c r="I2843" s="95" t="s">
        <v>31</v>
      </c>
      <c r="J2843" s="95" t="s">
        <v>1851</v>
      </c>
      <c r="K2843" s="95" t="s">
        <v>2017</v>
      </c>
      <c r="L2843" s="96">
        <v>-224</v>
      </c>
      <c r="M2843" s="95" t="s">
        <v>1886</v>
      </c>
      <c r="N2843" s="95" t="s">
        <v>31</v>
      </c>
      <c r="O2843" s="95" t="s">
        <v>31</v>
      </c>
      <c r="P2843" s="95" t="s">
        <v>3005</v>
      </c>
      <c r="Q2843" s="95" t="s">
        <v>3006</v>
      </c>
      <c r="R2843" s="95" t="s">
        <v>3017</v>
      </c>
      <c r="S2843" s="93">
        <v>36616</v>
      </c>
      <c r="T2843" s="93">
        <v>36616</v>
      </c>
      <c r="U2843" s="95" t="s">
        <v>4021</v>
      </c>
      <c r="V2843" s="95" t="s">
        <v>2552</v>
      </c>
    </row>
    <row r="2844" spans="1:22" ht="15.75" x14ac:dyDescent="0.3">
      <c r="A2844" s="95" t="s">
        <v>370</v>
      </c>
      <c r="B2844" s="95" t="s">
        <v>2032</v>
      </c>
      <c r="C2844" s="95" t="s">
        <v>1904</v>
      </c>
      <c r="D2844" s="95" t="s">
        <v>1905</v>
      </c>
      <c r="E2844" s="95" t="s">
        <v>2038</v>
      </c>
      <c r="F2844" s="95" t="s">
        <v>2051</v>
      </c>
      <c r="G2844" s="95" t="s">
        <v>31</v>
      </c>
      <c r="H2844" s="95" t="s">
        <v>31</v>
      </c>
      <c r="I2844" s="95" t="s">
        <v>31</v>
      </c>
      <c r="J2844" s="95" t="s">
        <v>1851</v>
      </c>
      <c r="K2844" s="95" t="s">
        <v>2017</v>
      </c>
      <c r="L2844" s="96">
        <v>-5747</v>
      </c>
      <c r="M2844" s="95" t="s">
        <v>1886</v>
      </c>
      <c r="N2844" s="95" t="s">
        <v>31</v>
      </c>
      <c r="O2844" s="95" t="s">
        <v>31</v>
      </c>
      <c r="P2844" s="95" t="s">
        <v>2503</v>
      </c>
      <c r="Q2844" s="95" t="s">
        <v>2503</v>
      </c>
      <c r="R2844" s="95" t="s">
        <v>3018</v>
      </c>
      <c r="S2844" s="93">
        <v>37833</v>
      </c>
      <c r="T2844" s="93">
        <v>37833</v>
      </c>
      <c r="U2844" s="95" t="s">
        <v>4022</v>
      </c>
      <c r="V2844" s="95" t="s">
        <v>2529</v>
      </c>
    </row>
    <row r="2845" spans="1:22" ht="15.75" x14ac:dyDescent="0.3">
      <c r="A2845" s="95" t="s">
        <v>370</v>
      </c>
      <c r="B2845" s="95" t="s">
        <v>2032</v>
      </c>
      <c r="C2845" s="95" t="s">
        <v>1904</v>
      </c>
      <c r="D2845" s="95" t="s">
        <v>1905</v>
      </c>
      <c r="E2845" s="95" t="s">
        <v>2038</v>
      </c>
      <c r="F2845" s="95" t="s">
        <v>2051</v>
      </c>
      <c r="G2845" s="95" t="s">
        <v>31</v>
      </c>
      <c r="H2845" s="95" t="s">
        <v>31</v>
      </c>
      <c r="I2845" s="95" t="s">
        <v>31</v>
      </c>
      <c r="J2845" s="95" t="s">
        <v>1851</v>
      </c>
      <c r="K2845" s="95" t="s">
        <v>2017</v>
      </c>
      <c r="L2845" s="96">
        <v>-311</v>
      </c>
      <c r="M2845" s="95" t="s">
        <v>1886</v>
      </c>
      <c r="N2845" s="95" t="s">
        <v>31</v>
      </c>
      <c r="O2845" s="95" t="s">
        <v>31</v>
      </c>
      <c r="P2845" s="95" t="s">
        <v>2503</v>
      </c>
      <c r="Q2845" s="95" t="s">
        <v>2503</v>
      </c>
      <c r="R2845" s="95" t="s">
        <v>3019</v>
      </c>
      <c r="S2845" s="93">
        <v>37833</v>
      </c>
      <c r="T2845" s="93">
        <v>37833</v>
      </c>
      <c r="U2845" s="95" t="s">
        <v>4022</v>
      </c>
      <c r="V2845" s="95" t="s">
        <v>2550</v>
      </c>
    </row>
    <row r="2846" spans="1:22" ht="15.75" x14ac:dyDescent="0.3">
      <c r="A2846" s="95" t="s">
        <v>370</v>
      </c>
      <c r="B2846" s="95" t="s">
        <v>2032</v>
      </c>
      <c r="C2846" s="95" t="s">
        <v>1904</v>
      </c>
      <c r="D2846" s="95" t="s">
        <v>1905</v>
      </c>
      <c r="E2846" s="95" t="s">
        <v>2038</v>
      </c>
      <c r="F2846" s="95" t="s">
        <v>2051</v>
      </c>
      <c r="G2846" s="95" t="s">
        <v>31</v>
      </c>
      <c r="H2846" s="95" t="s">
        <v>31</v>
      </c>
      <c r="I2846" s="95" t="s">
        <v>31</v>
      </c>
      <c r="J2846" s="95" t="s">
        <v>1851</v>
      </c>
      <c r="K2846" s="95" t="s">
        <v>2017</v>
      </c>
      <c r="L2846" s="96">
        <v>-7619</v>
      </c>
      <c r="M2846" s="95" t="s">
        <v>1886</v>
      </c>
      <c r="N2846" s="95" t="s">
        <v>31</v>
      </c>
      <c r="O2846" s="95" t="s">
        <v>31</v>
      </c>
      <c r="P2846" s="95" t="s">
        <v>2503</v>
      </c>
      <c r="Q2846" s="95" t="s">
        <v>2503</v>
      </c>
      <c r="R2846" s="95" t="s">
        <v>3019</v>
      </c>
      <c r="S2846" s="93">
        <v>38257</v>
      </c>
      <c r="T2846" s="93">
        <v>38257</v>
      </c>
      <c r="U2846" s="95" t="s">
        <v>3141</v>
      </c>
      <c r="V2846" s="95" t="s">
        <v>2550</v>
      </c>
    </row>
    <row r="2847" spans="1:22" ht="15.75" x14ac:dyDescent="0.3">
      <c r="A2847" s="95" t="s">
        <v>370</v>
      </c>
      <c r="B2847" s="95" t="s">
        <v>2032</v>
      </c>
      <c r="C2847" s="95" t="s">
        <v>1904</v>
      </c>
      <c r="D2847" s="95" t="s">
        <v>1905</v>
      </c>
      <c r="E2847" s="95" t="s">
        <v>2038</v>
      </c>
      <c r="F2847" s="95" t="s">
        <v>2051</v>
      </c>
      <c r="G2847" s="95" t="s">
        <v>31</v>
      </c>
      <c r="H2847" s="95" t="s">
        <v>31</v>
      </c>
      <c r="I2847" s="95" t="s">
        <v>31</v>
      </c>
      <c r="J2847" s="95" t="s">
        <v>1851</v>
      </c>
      <c r="K2847" s="95" t="s">
        <v>2017</v>
      </c>
      <c r="L2847" s="96">
        <v>-1421</v>
      </c>
      <c r="M2847" s="95" t="s">
        <v>1886</v>
      </c>
      <c r="N2847" s="95" t="s">
        <v>31</v>
      </c>
      <c r="O2847" s="95" t="s">
        <v>31</v>
      </c>
      <c r="P2847" s="95" t="s">
        <v>2503</v>
      </c>
      <c r="Q2847" s="95" t="s">
        <v>2503</v>
      </c>
      <c r="R2847" s="95" t="s">
        <v>3019</v>
      </c>
      <c r="S2847" s="93">
        <v>38472</v>
      </c>
      <c r="T2847" s="93">
        <v>38472</v>
      </c>
      <c r="U2847" s="95" t="s">
        <v>3130</v>
      </c>
      <c r="V2847" s="95" t="s">
        <v>2550</v>
      </c>
    </row>
    <row r="2848" spans="1:22" ht="15.75" x14ac:dyDescent="0.3">
      <c r="A2848" s="95" t="s">
        <v>370</v>
      </c>
      <c r="B2848" s="95" t="s">
        <v>2032</v>
      </c>
      <c r="C2848" s="95" t="s">
        <v>1904</v>
      </c>
      <c r="D2848" s="95" t="s">
        <v>1905</v>
      </c>
      <c r="E2848" s="95" t="s">
        <v>2038</v>
      </c>
      <c r="F2848" s="95" t="s">
        <v>2051</v>
      </c>
      <c r="G2848" s="95" t="s">
        <v>31</v>
      </c>
      <c r="H2848" s="95" t="s">
        <v>31</v>
      </c>
      <c r="I2848" s="95" t="s">
        <v>31</v>
      </c>
      <c r="J2848" s="95" t="s">
        <v>1851</v>
      </c>
      <c r="K2848" s="95" t="s">
        <v>2017</v>
      </c>
      <c r="L2848" s="96">
        <v>-20211</v>
      </c>
      <c r="M2848" s="95" t="s">
        <v>1886</v>
      </c>
      <c r="N2848" s="95" t="s">
        <v>31</v>
      </c>
      <c r="O2848" s="95" t="s">
        <v>31</v>
      </c>
      <c r="P2848" s="95" t="s">
        <v>2503</v>
      </c>
      <c r="Q2848" s="95" t="s">
        <v>2503</v>
      </c>
      <c r="R2848" s="95" t="s">
        <v>3019</v>
      </c>
      <c r="S2848" s="93">
        <v>39051</v>
      </c>
      <c r="T2848" s="93">
        <v>39022</v>
      </c>
      <c r="U2848" s="95" t="s">
        <v>31</v>
      </c>
      <c r="V2848" s="95" t="s">
        <v>2550</v>
      </c>
    </row>
    <row r="2849" spans="1:22" ht="15.75" x14ac:dyDescent="0.3">
      <c r="A2849" s="95" t="s">
        <v>370</v>
      </c>
      <c r="B2849" s="95" t="s">
        <v>2032</v>
      </c>
      <c r="C2849" s="95" t="s">
        <v>1904</v>
      </c>
      <c r="D2849" s="95" t="s">
        <v>1905</v>
      </c>
      <c r="E2849" s="95" t="s">
        <v>2038</v>
      </c>
      <c r="F2849" s="95" t="s">
        <v>2051</v>
      </c>
      <c r="G2849" s="95" t="s">
        <v>31</v>
      </c>
      <c r="H2849" s="95" t="s">
        <v>31</v>
      </c>
      <c r="I2849" s="95" t="s">
        <v>31</v>
      </c>
      <c r="J2849" s="95" t="s">
        <v>1851</v>
      </c>
      <c r="K2849" s="95" t="s">
        <v>2017</v>
      </c>
      <c r="L2849" s="96">
        <v>311</v>
      </c>
      <c r="M2849" s="95" t="s">
        <v>1886</v>
      </c>
      <c r="N2849" s="95" t="s">
        <v>31</v>
      </c>
      <c r="O2849" s="95" t="s">
        <v>31</v>
      </c>
      <c r="P2849" s="95" t="s">
        <v>2503</v>
      </c>
      <c r="Q2849" s="95" t="s">
        <v>2503</v>
      </c>
      <c r="R2849" s="95" t="s">
        <v>3019</v>
      </c>
      <c r="S2849" s="93">
        <v>39051</v>
      </c>
      <c r="T2849" s="93">
        <v>39022</v>
      </c>
      <c r="U2849" s="95" t="s">
        <v>4022</v>
      </c>
      <c r="V2849" s="95" t="s">
        <v>2550</v>
      </c>
    </row>
    <row r="2850" spans="1:22" ht="15.75" x14ac:dyDescent="0.3">
      <c r="A2850" s="95" t="s">
        <v>370</v>
      </c>
      <c r="B2850" s="95" t="s">
        <v>2032</v>
      </c>
      <c r="C2850" s="95" t="s">
        <v>1904</v>
      </c>
      <c r="D2850" s="95" t="s">
        <v>1905</v>
      </c>
      <c r="E2850" s="95" t="s">
        <v>2038</v>
      </c>
      <c r="F2850" s="95" t="s">
        <v>2051</v>
      </c>
      <c r="G2850" s="95" t="s">
        <v>31</v>
      </c>
      <c r="H2850" s="95" t="s">
        <v>31</v>
      </c>
      <c r="I2850" s="95" t="s">
        <v>31</v>
      </c>
      <c r="J2850" s="95" t="s">
        <v>1851</v>
      </c>
      <c r="K2850" s="95" t="s">
        <v>2017</v>
      </c>
      <c r="L2850" s="96">
        <v>1421</v>
      </c>
      <c r="M2850" s="95" t="s">
        <v>1886</v>
      </c>
      <c r="N2850" s="95" t="s">
        <v>31</v>
      </c>
      <c r="O2850" s="95" t="s">
        <v>31</v>
      </c>
      <c r="P2850" s="95" t="s">
        <v>2503</v>
      </c>
      <c r="Q2850" s="95" t="s">
        <v>2503</v>
      </c>
      <c r="R2850" s="95" t="s">
        <v>3019</v>
      </c>
      <c r="S2850" s="93">
        <v>39051</v>
      </c>
      <c r="T2850" s="93">
        <v>39022</v>
      </c>
      <c r="U2850" s="95" t="s">
        <v>3130</v>
      </c>
      <c r="V2850" s="95" t="s">
        <v>2550</v>
      </c>
    </row>
    <row r="2851" spans="1:22" ht="15.75" x14ac:dyDescent="0.3">
      <c r="A2851" s="95" t="s">
        <v>370</v>
      </c>
      <c r="B2851" s="95" t="s">
        <v>2032</v>
      </c>
      <c r="C2851" s="95" t="s">
        <v>1904</v>
      </c>
      <c r="D2851" s="95" t="s">
        <v>1905</v>
      </c>
      <c r="E2851" s="95" t="s">
        <v>2038</v>
      </c>
      <c r="F2851" s="95" t="s">
        <v>2051</v>
      </c>
      <c r="G2851" s="95" t="s">
        <v>31</v>
      </c>
      <c r="H2851" s="95" t="s">
        <v>31</v>
      </c>
      <c r="I2851" s="95" t="s">
        <v>31</v>
      </c>
      <c r="J2851" s="95" t="s">
        <v>1851</v>
      </c>
      <c r="K2851" s="95" t="s">
        <v>2017</v>
      </c>
      <c r="L2851" s="96">
        <v>7619</v>
      </c>
      <c r="M2851" s="95" t="s">
        <v>1886</v>
      </c>
      <c r="N2851" s="95" t="s">
        <v>31</v>
      </c>
      <c r="O2851" s="95" t="s">
        <v>31</v>
      </c>
      <c r="P2851" s="95" t="s">
        <v>2503</v>
      </c>
      <c r="Q2851" s="95" t="s">
        <v>2503</v>
      </c>
      <c r="R2851" s="95" t="s">
        <v>3019</v>
      </c>
      <c r="S2851" s="93">
        <v>39051</v>
      </c>
      <c r="T2851" s="93">
        <v>39022</v>
      </c>
      <c r="U2851" s="95" t="s">
        <v>3141</v>
      </c>
      <c r="V2851" s="95" t="s">
        <v>2550</v>
      </c>
    </row>
    <row r="2852" spans="1:22" ht="15.75" x14ac:dyDescent="0.3">
      <c r="A2852" s="95" t="s">
        <v>370</v>
      </c>
      <c r="B2852" s="95" t="s">
        <v>2032</v>
      </c>
      <c r="C2852" s="95" t="s">
        <v>1904</v>
      </c>
      <c r="D2852" s="95" t="s">
        <v>1905</v>
      </c>
      <c r="E2852" s="95" t="s">
        <v>2038</v>
      </c>
      <c r="F2852" s="95" t="s">
        <v>2123</v>
      </c>
      <c r="G2852" s="95" t="s">
        <v>31</v>
      </c>
      <c r="H2852" s="95" t="s">
        <v>31</v>
      </c>
      <c r="I2852" s="95" t="s">
        <v>31</v>
      </c>
      <c r="J2852" s="95" t="s">
        <v>1884</v>
      </c>
      <c r="K2852" s="95" t="s">
        <v>1885</v>
      </c>
      <c r="L2852" s="97">
        <v>-3853.18</v>
      </c>
      <c r="M2852" s="95" t="s">
        <v>1886</v>
      </c>
      <c r="N2852" s="95" t="s">
        <v>2142</v>
      </c>
      <c r="O2852" s="95" t="s">
        <v>31</v>
      </c>
      <c r="P2852" s="95" t="s">
        <v>2125</v>
      </c>
      <c r="Q2852" s="95" t="s">
        <v>31</v>
      </c>
      <c r="R2852" s="95" t="s">
        <v>2143</v>
      </c>
      <c r="S2852" s="93">
        <v>43008</v>
      </c>
      <c r="T2852" s="93">
        <v>43008</v>
      </c>
      <c r="U2852" s="95" t="s">
        <v>2141</v>
      </c>
      <c r="V2852" s="95" t="s">
        <v>31</v>
      </c>
    </row>
    <row r="2853" spans="1:22" ht="15.75" x14ac:dyDescent="0.3">
      <c r="A2853" s="95" t="s">
        <v>370</v>
      </c>
      <c r="B2853" s="95" t="s">
        <v>2032</v>
      </c>
      <c r="C2853" s="95" t="s">
        <v>1904</v>
      </c>
      <c r="D2853" s="95" t="s">
        <v>1905</v>
      </c>
      <c r="E2853" s="95" t="s">
        <v>2038</v>
      </c>
      <c r="F2853" s="95" t="s">
        <v>2101</v>
      </c>
      <c r="G2853" s="95" t="s">
        <v>31</v>
      </c>
      <c r="H2853" s="95" t="s">
        <v>31</v>
      </c>
      <c r="I2853" s="95" t="s">
        <v>31</v>
      </c>
      <c r="J2853" s="95" t="s">
        <v>1851</v>
      </c>
      <c r="K2853" s="95" t="s">
        <v>2017</v>
      </c>
      <c r="L2853" s="96">
        <v>-2160</v>
      </c>
      <c r="M2853" s="95" t="s">
        <v>1886</v>
      </c>
      <c r="N2853" s="95" t="s">
        <v>31</v>
      </c>
      <c r="O2853" s="95" t="s">
        <v>2786</v>
      </c>
      <c r="P2853" s="95" t="s">
        <v>3021</v>
      </c>
      <c r="Q2853" s="95" t="s">
        <v>3022</v>
      </c>
      <c r="R2853" s="95" t="s">
        <v>3023</v>
      </c>
      <c r="S2853" s="93">
        <v>37833</v>
      </c>
      <c r="T2853" s="93">
        <v>37833</v>
      </c>
      <c r="U2853" s="95" t="s">
        <v>4022</v>
      </c>
      <c r="V2853" s="95" t="s">
        <v>2529</v>
      </c>
    </row>
    <row r="2854" spans="1:22" ht="15.75" x14ac:dyDescent="0.3">
      <c r="A2854" s="95" t="s">
        <v>370</v>
      </c>
      <c r="B2854" s="95" t="s">
        <v>2032</v>
      </c>
      <c r="C2854" s="95" t="s">
        <v>1904</v>
      </c>
      <c r="D2854" s="95" t="s">
        <v>1905</v>
      </c>
      <c r="E2854" s="95" t="s">
        <v>2038</v>
      </c>
      <c r="F2854" s="95" t="s">
        <v>2101</v>
      </c>
      <c r="G2854" s="95" t="s">
        <v>31</v>
      </c>
      <c r="H2854" s="95" t="s">
        <v>31</v>
      </c>
      <c r="I2854" s="95" t="s">
        <v>31</v>
      </c>
      <c r="J2854" s="95" t="s">
        <v>1851</v>
      </c>
      <c r="K2854" s="95" t="s">
        <v>2017</v>
      </c>
      <c r="L2854" s="96">
        <v>-2160</v>
      </c>
      <c r="M2854" s="95" t="s">
        <v>1886</v>
      </c>
      <c r="N2854" s="95" t="s">
        <v>31</v>
      </c>
      <c r="O2854" s="95" t="s">
        <v>2789</v>
      </c>
      <c r="P2854" s="95" t="s">
        <v>3021</v>
      </c>
      <c r="Q2854" s="95" t="s">
        <v>3022</v>
      </c>
      <c r="R2854" s="95" t="s">
        <v>3024</v>
      </c>
      <c r="S2854" s="93">
        <v>37833</v>
      </c>
      <c r="T2854" s="93">
        <v>37833</v>
      </c>
      <c r="U2854" s="95" t="s">
        <v>4022</v>
      </c>
      <c r="V2854" s="95" t="s">
        <v>2529</v>
      </c>
    </row>
    <row r="2855" spans="1:22" ht="15.75" x14ac:dyDescent="0.3">
      <c r="A2855" s="95" t="s">
        <v>370</v>
      </c>
      <c r="B2855" s="95" t="s">
        <v>2032</v>
      </c>
      <c r="C2855" s="95" t="s">
        <v>1904</v>
      </c>
      <c r="D2855" s="95" t="s">
        <v>1905</v>
      </c>
      <c r="E2855" s="95" t="s">
        <v>2038</v>
      </c>
      <c r="F2855" s="95" t="s">
        <v>2101</v>
      </c>
      <c r="G2855" s="95" t="s">
        <v>31</v>
      </c>
      <c r="H2855" s="95" t="s">
        <v>31</v>
      </c>
      <c r="I2855" s="95" t="s">
        <v>31</v>
      </c>
      <c r="J2855" s="95" t="s">
        <v>1851</v>
      </c>
      <c r="K2855" s="95" t="s">
        <v>2017</v>
      </c>
      <c r="L2855" s="96">
        <v>-2160</v>
      </c>
      <c r="M2855" s="95" t="s">
        <v>1886</v>
      </c>
      <c r="N2855" s="95" t="s">
        <v>31</v>
      </c>
      <c r="O2855" s="95" t="s">
        <v>2792</v>
      </c>
      <c r="P2855" s="95" t="s">
        <v>3021</v>
      </c>
      <c r="Q2855" s="95" t="s">
        <v>3022</v>
      </c>
      <c r="R2855" s="95" t="s">
        <v>3025</v>
      </c>
      <c r="S2855" s="93">
        <v>37833</v>
      </c>
      <c r="T2855" s="93">
        <v>37833</v>
      </c>
      <c r="U2855" s="95" t="s">
        <v>4022</v>
      </c>
      <c r="V2855" s="95" t="s">
        <v>2529</v>
      </c>
    </row>
    <row r="2856" spans="1:22" ht="15.75" x14ac:dyDescent="0.3">
      <c r="A2856" s="95" t="s">
        <v>370</v>
      </c>
      <c r="B2856" s="95" t="s">
        <v>2032</v>
      </c>
      <c r="C2856" s="95" t="s">
        <v>1904</v>
      </c>
      <c r="D2856" s="95" t="s">
        <v>1905</v>
      </c>
      <c r="E2856" s="95" t="s">
        <v>2038</v>
      </c>
      <c r="F2856" s="95" t="s">
        <v>2101</v>
      </c>
      <c r="G2856" s="95" t="s">
        <v>31</v>
      </c>
      <c r="H2856" s="95" t="s">
        <v>31</v>
      </c>
      <c r="I2856" s="95" t="s">
        <v>31</v>
      </c>
      <c r="J2856" s="95" t="s">
        <v>1851</v>
      </c>
      <c r="K2856" s="95" t="s">
        <v>2017</v>
      </c>
      <c r="L2856" s="96">
        <v>-2160</v>
      </c>
      <c r="M2856" s="95" t="s">
        <v>1886</v>
      </c>
      <c r="N2856" s="95" t="s">
        <v>31</v>
      </c>
      <c r="O2856" s="95" t="s">
        <v>2795</v>
      </c>
      <c r="P2856" s="95" t="s">
        <v>3021</v>
      </c>
      <c r="Q2856" s="95" t="s">
        <v>3022</v>
      </c>
      <c r="R2856" s="95" t="s">
        <v>3026</v>
      </c>
      <c r="S2856" s="93">
        <v>37833</v>
      </c>
      <c r="T2856" s="93">
        <v>37833</v>
      </c>
      <c r="U2856" s="95" t="s">
        <v>4022</v>
      </c>
      <c r="V2856" s="95" t="s">
        <v>2529</v>
      </c>
    </row>
    <row r="2857" spans="1:22" ht="15.75" x14ac:dyDescent="0.3">
      <c r="A2857" s="95" t="s">
        <v>370</v>
      </c>
      <c r="B2857" s="95" t="s">
        <v>2032</v>
      </c>
      <c r="C2857" s="95" t="s">
        <v>1904</v>
      </c>
      <c r="D2857" s="95" t="s">
        <v>1905</v>
      </c>
      <c r="E2857" s="95" t="s">
        <v>2038</v>
      </c>
      <c r="F2857" s="95" t="s">
        <v>2101</v>
      </c>
      <c r="G2857" s="95" t="s">
        <v>31</v>
      </c>
      <c r="H2857" s="95" t="s">
        <v>31</v>
      </c>
      <c r="I2857" s="95" t="s">
        <v>31</v>
      </c>
      <c r="J2857" s="95" t="s">
        <v>1851</v>
      </c>
      <c r="K2857" s="95" t="s">
        <v>2017</v>
      </c>
      <c r="L2857" s="96">
        <v>-2160</v>
      </c>
      <c r="M2857" s="95" t="s">
        <v>1886</v>
      </c>
      <c r="N2857" s="95" t="s">
        <v>31</v>
      </c>
      <c r="O2857" s="95" t="s">
        <v>2798</v>
      </c>
      <c r="P2857" s="95" t="s">
        <v>3021</v>
      </c>
      <c r="Q2857" s="95" t="s">
        <v>3022</v>
      </c>
      <c r="R2857" s="95" t="s">
        <v>3027</v>
      </c>
      <c r="S2857" s="93">
        <v>39051</v>
      </c>
      <c r="T2857" s="93">
        <v>39022</v>
      </c>
      <c r="U2857" s="95" t="s">
        <v>31</v>
      </c>
      <c r="V2857" s="95" t="s">
        <v>2529</v>
      </c>
    </row>
    <row r="2858" spans="1:22" ht="15.75" x14ac:dyDescent="0.3">
      <c r="A2858" s="95" t="s">
        <v>370</v>
      </c>
      <c r="B2858" s="95" t="s">
        <v>2032</v>
      </c>
      <c r="C2858" s="95" t="s">
        <v>1904</v>
      </c>
      <c r="D2858" s="95" t="s">
        <v>1905</v>
      </c>
      <c r="E2858" s="95" t="s">
        <v>2038</v>
      </c>
      <c r="F2858" s="95" t="s">
        <v>2101</v>
      </c>
      <c r="G2858" s="95" t="s">
        <v>31</v>
      </c>
      <c r="H2858" s="95" t="s">
        <v>31</v>
      </c>
      <c r="I2858" s="95" t="s">
        <v>31</v>
      </c>
      <c r="J2858" s="95" t="s">
        <v>1851</v>
      </c>
      <c r="K2858" s="95" t="s">
        <v>2017</v>
      </c>
      <c r="L2858" s="96">
        <v>-2160</v>
      </c>
      <c r="M2858" s="95" t="s">
        <v>1886</v>
      </c>
      <c r="N2858" s="95" t="s">
        <v>31</v>
      </c>
      <c r="O2858" s="95" t="s">
        <v>2801</v>
      </c>
      <c r="P2858" s="95" t="s">
        <v>3021</v>
      </c>
      <c r="Q2858" s="95" t="s">
        <v>3022</v>
      </c>
      <c r="R2858" s="95" t="s">
        <v>3028</v>
      </c>
      <c r="S2858" s="93">
        <v>39051</v>
      </c>
      <c r="T2858" s="93">
        <v>39022</v>
      </c>
      <c r="U2858" s="95" t="s">
        <v>31</v>
      </c>
      <c r="V2858" s="95" t="s">
        <v>2529</v>
      </c>
    </row>
    <row r="2859" spans="1:22" ht="15.75" x14ac:dyDescent="0.3">
      <c r="A2859" s="95" t="s">
        <v>370</v>
      </c>
      <c r="B2859" s="95" t="s">
        <v>2032</v>
      </c>
      <c r="C2859" s="95" t="s">
        <v>1904</v>
      </c>
      <c r="D2859" s="95" t="s">
        <v>1905</v>
      </c>
      <c r="E2859" s="95" t="s">
        <v>2038</v>
      </c>
      <c r="F2859" s="95" t="s">
        <v>2101</v>
      </c>
      <c r="G2859" s="95" t="s">
        <v>31</v>
      </c>
      <c r="H2859" s="95" t="s">
        <v>31</v>
      </c>
      <c r="I2859" s="95" t="s">
        <v>31</v>
      </c>
      <c r="J2859" s="95" t="s">
        <v>1851</v>
      </c>
      <c r="K2859" s="95" t="s">
        <v>2017</v>
      </c>
      <c r="L2859" s="96">
        <v>-2160</v>
      </c>
      <c r="M2859" s="95" t="s">
        <v>1886</v>
      </c>
      <c r="N2859" s="95" t="s">
        <v>31</v>
      </c>
      <c r="O2859" s="95" t="s">
        <v>2804</v>
      </c>
      <c r="P2859" s="95" t="s">
        <v>3021</v>
      </c>
      <c r="Q2859" s="95" t="s">
        <v>3022</v>
      </c>
      <c r="R2859" s="95" t="s">
        <v>3029</v>
      </c>
      <c r="S2859" s="93">
        <v>38257</v>
      </c>
      <c r="T2859" s="93">
        <v>38257</v>
      </c>
      <c r="U2859" s="95" t="s">
        <v>3141</v>
      </c>
      <c r="V2859" s="95" t="s">
        <v>2529</v>
      </c>
    </row>
    <row r="2860" spans="1:22" ht="15.75" x14ac:dyDescent="0.3">
      <c r="A2860" s="95" t="s">
        <v>370</v>
      </c>
      <c r="B2860" s="95" t="s">
        <v>2032</v>
      </c>
      <c r="C2860" s="95" t="s">
        <v>1904</v>
      </c>
      <c r="D2860" s="95" t="s">
        <v>1905</v>
      </c>
      <c r="E2860" s="95" t="s">
        <v>2038</v>
      </c>
      <c r="F2860" s="95" t="s">
        <v>2101</v>
      </c>
      <c r="G2860" s="95" t="s">
        <v>31</v>
      </c>
      <c r="H2860" s="95" t="s">
        <v>31</v>
      </c>
      <c r="I2860" s="95" t="s">
        <v>31</v>
      </c>
      <c r="J2860" s="95" t="s">
        <v>1851</v>
      </c>
      <c r="K2860" s="95" t="s">
        <v>2017</v>
      </c>
      <c r="L2860" s="96">
        <v>-2160</v>
      </c>
      <c r="M2860" s="95" t="s">
        <v>1886</v>
      </c>
      <c r="N2860" s="95" t="s">
        <v>31</v>
      </c>
      <c r="O2860" s="95" t="s">
        <v>2807</v>
      </c>
      <c r="P2860" s="95" t="s">
        <v>3021</v>
      </c>
      <c r="Q2860" s="95" t="s">
        <v>3022</v>
      </c>
      <c r="R2860" s="95" t="s">
        <v>3030</v>
      </c>
      <c r="S2860" s="93">
        <v>39051</v>
      </c>
      <c r="T2860" s="93">
        <v>39022</v>
      </c>
      <c r="U2860" s="95" t="s">
        <v>31</v>
      </c>
      <c r="V2860" s="95" t="s">
        <v>2529</v>
      </c>
    </row>
    <row r="2861" spans="1:22" ht="15.75" x14ac:dyDescent="0.3">
      <c r="A2861" s="95" t="s">
        <v>370</v>
      </c>
      <c r="B2861" s="95" t="s">
        <v>2032</v>
      </c>
      <c r="C2861" s="95" t="s">
        <v>1904</v>
      </c>
      <c r="D2861" s="95" t="s">
        <v>1905</v>
      </c>
      <c r="E2861" s="95" t="s">
        <v>2038</v>
      </c>
      <c r="F2861" s="95" t="s">
        <v>2101</v>
      </c>
      <c r="G2861" s="95" t="s">
        <v>31</v>
      </c>
      <c r="H2861" s="95" t="s">
        <v>31</v>
      </c>
      <c r="I2861" s="95" t="s">
        <v>31</v>
      </c>
      <c r="J2861" s="95" t="s">
        <v>1851</v>
      </c>
      <c r="K2861" s="95" t="s">
        <v>2017</v>
      </c>
      <c r="L2861" s="96">
        <v>-2160</v>
      </c>
      <c r="M2861" s="95" t="s">
        <v>1886</v>
      </c>
      <c r="N2861" s="95" t="s">
        <v>31</v>
      </c>
      <c r="O2861" s="95" t="s">
        <v>2810</v>
      </c>
      <c r="P2861" s="95" t="s">
        <v>3021</v>
      </c>
      <c r="Q2861" s="95" t="s">
        <v>3022</v>
      </c>
      <c r="R2861" s="95" t="s">
        <v>3031</v>
      </c>
      <c r="S2861" s="93">
        <v>38257</v>
      </c>
      <c r="T2861" s="93">
        <v>38257</v>
      </c>
      <c r="U2861" s="95" t="s">
        <v>3141</v>
      </c>
      <c r="V2861" s="95" t="s">
        <v>2529</v>
      </c>
    </row>
    <row r="2862" spans="1:22" ht="15.75" x14ac:dyDescent="0.3">
      <c r="A2862" s="95" t="s">
        <v>370</v>
      </c>
      <c r="B2862" s="95" t="s">
        <v>2032</v>
      </c>
      <c r="C2862" s="95" t="s">
        <v>1904</v>
      </c>
      <c r="D2862" s="95" t="s">
        <v>1905</v>
      </c>
      <c r="E2862" s="95" t="s">
        <v>2038</v>
      </c>
      <c r="F2862" s="95" t="s">
        <v>2101</v>
      </c>
      <c r="G2862" s="95" t="s">
        <v>31</v>
      </c>
      <c r="H2862" s="95" t="s">
        <v>31</v>
      </c>
      <c r="I2862" s="95" t="s">
        <v>31</v>
      </c>
      <c r="J2862" s="95" t="s">
        <v>1851</v>
      </c>
      <c r="K2862" s="95" t="s">
        <v>2017</v>
      </c>
      <c r="L2862" s="96">
        <v>-2160</v>
      </c>
      <c r="M2862" s="95" t="s">
        <v>1886</v>
      </c>
      <c r="N2862" s="95" t="s">
        <v>31</v>
      </c>
      <c r="O2862" s="95" t="s">
        <v>2813</v>
      </c>
      <c r="P2862" s="95" t="s">
        <v>3021</v>
      </c>
      <c r="Q2862" s="95" t="s">
        <v>3022</v>
      </c>
      <c r="R2862" s="95" t="s">
        <v>3032</v>
      </c>
      <c r="S2862" s="93">
        <v>39051</v>
      </c>
      <c r="T2862" s="93">
        <v>39022</v>
      </c>
      <c r="U2862" s="95" t="s">
        <v>31</v>
      </c>
      <c r="V2862" s="95" t="s">
        <v>2529</v>
      </c>
    </row>
    <row r="2863" spans="1:22" ht="15.75" x14ac:dyDescent="0.3">
      <c r="A2863" s="95" t="s">
        <v>370</v>
      </c>
      <c r="B2863" s="95" t="s">
        <v>2032</v>
      </c>
      <c r="C2863" s="95" t="s">
        <v>1904</v>
      </c>
      <c r="D2863" s="95" t="s">
        <v>1905</v>
      </c>
      <c r="E2863" s="95" t="s">
        <v>2038</v>
      </c>
      <c r="F2863" s="95" t="s">
        <v>2101</v>
      </c>
      <c r="G2863" s="95" t="s">
        <v>31</v>
      </c>
      <c r="H2863" s="95" t="s">
        <v>31</v>
      </c>
      <c r="I2863" s="95" t="s">
        <v>31</v>
      </c>
      <c r="J2863" s="95" t="s">
        <v>1851</v>
      </c>
      <c r="K2863" s="95" t="s">
        <v>2017</v>
      </c>
      <c r="L2863" s="96">
        <v>-2160</v>
      </c>
      <c r="M2863" s="95" t="s">
        <v>1886</v>
      </c>
      <c r="N2863" s="95" t="s">
        <v>31</v>
      </c>
      <c r="O2863" s="95" t="s">
        <v>2816</v>
      </c>
      <c r="P2863" s="95" t="s">
        <v>3021</v>
      </c>
      <c r="Q2863" s="95" t="s">
        <v>3022</v>
      </c>
      <c r="R2863" s="95" t="s">
        <v>3033</v>
      </c>
      <c r="S2863" s="93">
        <v>39051</v>
      </c>
      <c r="T2863" s="93">
        <v>39022</v>
      </c>
      <c r="U2863" s="95" t="s">
        <v>31</v>
      </c>
      <c r="V2863" s="95" t="s">
        <v>2529</v>
      </c>
    </row>
    <row r="2864" spans="1:22" ht="15.75" x14ac:dyDescent="0.3">
      <c r="A2864" s="95" t="s">
        <v>370</v>
      </c>
      <c r="B2864" s="95" t="s">
        <v>2032</v>
      </c>
      <c r="C2864" s="95" t="s">
        <v>1904</v>
      </c>
      <c r="D2864" s="95" t="s">
        <v>1905</v>
      </c>
      <c r="E2864" s="95" t="s">
        <v>2038</v>
      </c>
      <c r="F2864" s="95" t="s">
        <v>2101</v>
      </c>
      <c r="G2864" s="95" t="s">
        <v>31</v>
      </c>
      <c r="H2864" s="95" t="s">
        <v>31</v>
      </c>
      <c r="I2864" s="95" t="s">
        <v>31</v>
      </c>
      <c r="J2864" s="95" t="s">
        <v>1851</v>
      </c>
      <c r="K2864" s="95" t="s">
        <v>2017</v>
      </c>
      <c r="L2864" s="96">
        <v>-2160</v>
      </c>
      <c r="M2864" s="95" t="s">
        <v>1886</v>
      </c>
      <c r="N2864" s="95" t="s">
        <v>31</v>
      </c>
      <c r="O2864" s="95" t="s">
        <v>2819</v>
      </c>
      <c r="P2864" s="95" t="s">
        <v>3021</v>
      </c>
      <c r="Q2864" s="95" t="s">
        <v>3022</v>
      </c>
      <c r="R2864" s="95" t="s">
        <v>3034</v>
      </c>
      <c r="S2864" s="93">
        <v>38257</v>
      </c>
      <c r="T2864" s="93">
        <v>38257</v>
      </c>
      <c r="U2864" s="95" t="s">
        <v>3141</v>
      </c>
      <c r="V2864" s="95" t="s">
        <v>2529</v>
      </c>
    </row>
    <row r="2865" spans="1:22" ht="15.75" x14ac:dyDescent="0.3">
      <c r="A2865" s="95" t="s">
        <v>370</v>
      </c>
      <c r="B2865" s="95" t="s">
        <v>2032</v>
      </c>
      <c r="C2865" s="95" t="s">
        <v>1904</v>
      </c>
      <c r="D2865" s="95" t="s">
        <v>1905</v>
      </c>
      <c r="E2865" s="95" t="s">
        <v>2038</v>
      </c>
      <c r="F2865" s="95" t="s">
        <v>2101</v>
      </c>
      <c r="G2865" s="95" t="s">
        <v>31</v>
      </c>
      <c r="H2865" s="95" t="s">
        <v>31</v>
      </c>
      <c r="I2865" s="95" t="s">
        <v>31</v>
      </c>
      <c r="J2865" s="95" t="s">
        <v>1851</v>
      </c>
      <c r="K2865" s="95" t="s">
        <v>2017</v>
      </c>
      <c r="L2865" s="96">
        <v>-2160</v>
      </c>
      <c r="M2865" s="95" t="s">
        <v>1886</v>
      </c>
      <c r="N2865" s="95" t="s">
        <v>31</v>
      </c>
      <c r="O2865" s="95" t="s">
        <v>2822</v>
      </c>
      <c r="P2865" s="95" t="s">
        <v>3021</v>
      </c>
      <c r="Q2865" s="95" t="s">
        <v>3022</v>
      </c>
      <c r="R2865" s="95" t="s">
        <v>3035</v>
      </c>
      <c r="S2865" s="93">
        <v>39051</v>
      </c>
      <c r="T2865" s="93">
        <v>39022</v>
      </c>
      <c r="U2865" s="95" t="s">
        <v>31</v>
      </c>
      <c r="V2865" s="95" t="s">
        <v>2529</v>
      </c>
    </row>
    <row r="2866" spans="1:22" ht="15.75" x14ac:dyDescent="0.3">
      <c r="A2866" s="95" t="s">
        <v>370</v>
      </c>
      <c r="B2866" s="95" t="s">
        <v>2032</v>
      </c>
      <c r="C2866" s="95" t="s">
        <v>1904</v>
      </c>
      <c r="D2866" s="95" t="s">
        <v>1905</v>
      </c>
      <c r="E2866" s="95" t="s">
        <v>2038</v>
      </c>
      <c r="F2866" s="95" t="s">
        <v>2101</v>
      </c>
      <c r="G2866" s="95" t="s">
        <v>31</v>
      </c>
      <c r="H2866" s="95" t="s">
        <v>31</v>
      </c>
      <c r="I2866" s="95" t="s">
        <v>31</v>
      </c>
      <c r="J2866" s="95" t="s">
        <v>1851</v>
      </c>
      <c r="K2866" s="95" t="s">
        <v>2017</v>
      </c>
      <c r="L2866" s="96">
        <v>-2160</v>
      </c>
      <c r="M2866" s="95" t="s">
        <v>1886</v>
      </c>
      <c r="N2866" s="95" t="s">
        <v>31</v>
      </c>
      <c r="O2866" s="95" t="s">
        <v>2825</v>
      </c>
      <c r="P2866" s="95" t="s">
        <v>3021</v>
      </c>
      <c r="Q2866" s="95" t="s">
        <v>3022</v>
      </c>
      <c r="R2866" s="95" t="s">
        <v>3036</v>
      </c>
      <c r="S2866" s="93">
        <v>38257</v>
      </c>
      <c r="T2866" s="93">
        <v>38257</v>
      </c>
      <c r="U2866" s="95" t="s">
        <v>3141</v>
      </c>
      <c r="V2866" s="95" t="s">
        <v>2529</v>
      </c>
    </row>
    <row r="2867" spans="1:22" ht="15.75" x14ac:dyDescent="0.3">
      <c r="A2867" s="95" t="s">
        <v>370</v>
      </c>
      <c r="B2867" s="95" t="s">
        <v>2032</v>
      </c>
      <c r="C2867" s="95" t="s">
        <v>1904</v>
      </c>
      <c r="D2867" s="95" t="s">
        <v>1905</v>
      </c>
      <c r="E2867" s="95" t="s">
        <v>2038</v>
      </c>
      <c r="F2867" s="95" t="s">
        <v>2101</v>
      </c>
      <c r="G2867" s="95" t="s">
        <v>31</v>
      </c>
      <c r="H2867" s="95" t="s">
        <v>31</v>
      </c>
      <c r="I2867" s="95" t="s">
        <v>31</v>
      </c>
      <c r="J2867" s="95" t="s">
        <v>1851</v>
      </c>
      <c r="K2867" s="95" t="s">
        <v>2017</v>
      </c>
      <c r="L2867" s="96">
        <v>-2160</v>
      </c>
      <c r="M2867" s="95" t="s">
        <v>1886</v>
      </c>
      <c r="N2867" s="95" t="s">
        <v>31</v>
      </c>
      <c r="O2867" s="95" t="s">
        <v>2828</v>
      </c>
      <c r="P2867" s="95" t="s">
        <v>3021</v>
      </c>
      <c r="Q2867" s="95" t="s">
        <v>3022</v>
      </c>
      <c r="R2867" s="95" t="s">
        <v>3037</v>
      </c>
      <c r="S2867" s="93">
        <v>39051</v>
      </c>
      <c r="T2867" s="93">
        <v>39022</v>
      </c>
      <c r="U2867" s="95" t="s">
        <v>31</v>
      </c>
      <c r="V2867" s="95" t="s">
        <v>2529</v>
      </c>
    </row>
    <row r="2868" spans="1:22" ht="15.75" x14ac:dyDescent="0.3">
      <c r="A2868" s="95" t="s">
        <v>370</v>
      </c>
      <c r="B2868" s="95" t="s">
        <v>2032</v>
      </c>
      <c r="C2868" s="95" t="s">
        <v>1904</v>
      </c>
      <c r="D2868" s="95" t="s">
        <v>1905</v>
      </c>
      <c r="E2868" s="95" t="s">
        <v>2038</v>
      </c>
      <c r="F2868" s="95" t="s">
        <v>2101</v>
      </c>
      <c r="G2868" s="95" t="s">
        <v>31</v>
      </c>
      <c r="H2868" s="95" t="s">
        <v>31</v>
      </c>
      <c r="I2868" s="95" t="s">
        <v>31</v>
      </c>
      <c r="J2868" s="95" t="s">
        <v>1851</v>
      </c>
      <c r="K2868" s="95" t="s">
        <v>2017</v>
      </c>
      <c r="L2868" s="96">
        <v>-2036</v>
      </c>
      <c r="M2868" s="95" t="s">
        <v>1886</v>
      </c>
      <c r="N2868" s="95" t="s">
        <v>31</v>
      </c>
      <c r="O2868" s="95" t="s">
        <v>2780</v>
      </c>
      <c r="P2868" s="95" t="s">
        <v>3021</v>
      </c>
      <c r="Q2868" s="95" t="s">
        <v>3022</v>
      </c>
      <c r="R2868" s="95" t="s">
        <v>3038</v>
      </c>
      <c r="S2868" s="93">
        <v>39051</v>
      </c>
      <c r="T2868" s="93">
        <v>39022</v>
      </c>
      <c r="U2868" s="95" t="s">
        <v>31</v>
      </c>
      <c r="V2868" s="95" t="s">
        <v>2550</v>
      </c>
    </row>
    <row r="2869" spans="1:22" ht="15.75" x14ac:dyDescent="0.3">
      <c r="A2869" s="95" t="s">
        <v>370</v>
      </c>
      <c r="B2869" s="95" t="s">
        <v>2032</v>
      </c>
      <c r="C2869" s="95" t="s">
        <v>1904</v>
      </c>
      <c r="D2869" s="95" t="s">
        <v>1905</v>
      </c>
      <c r="E2869" s="95" t="s">
        <v>2038</v>
      </c>
      <c r="F2869" s="95" t="s">
        <v>2101</v>
      </c>
      <c r="G2869" s="95" t="s">
        <v>31</v>
      </c>
      <c r="H2869" s="95" t="s">
        <v>31</v>
      </c>
      <c r="I2869" s="95" t="s">
        <v>31</v>
      </c>
      <c r="J2869" s="95" t="s">
        <v>1851</v>
      </c>
      <c r="K2869" s="95" t="s">
        <v>2017</v>
      </c>
      <c r="L2869" s="96">
        <v>-2028</v>
      </c>
      <c r="M2869" s="95" t="s">
        <v>1886</v>
      </c>
      <c r="N2869" s="95" t="s">
        <v>31</v>
      </c>
      <c r="O2869" s="95" t="s">
        <v>2831</v>
      </c>
      <c r="P2869" s="95" t="s">
        <v>3021</v>
      </c>
      <c r="Q2869" s="95" t="s">
        <v>3022</v>
      </c>
      <c r="R2869" s="95" t="s">
        <v>3039</v>
      </c>
      <c r="S2869" s="93">
        <v>39051</v>
      </c>
      <c r="T2869" s="93">
        <v>39022</v>
      </c>
      <c r="U2869" s="95" t="s">
        <v>31</v>
      </c>
      <c r="V2869" s="95" t="s">
        <v>2550</v>
      </c>
    </row>
    <row r="2870" spans="1:22" ht="15.75" x14ac:dyDescent="0.3">
      <c r="A2870" s="95" t="s">
        <v>370</v>
      </c>
      <c r="B2870" s="95" t="s">
        <v>2032</v>
      </c>
      <c r="C2870" s="95" t="s">
        <v>1904</v>
      </c>
      <c r="D2870" s="95" t="s">
        <v>1905</v>
      </c>
      <c r="E2870" s="95" t="s">
        <v>2038</v>
      </c>
      <c r="F2870" s="95" t="s">
        <v>2101</v>
      </c>
      <c r="G2870" s="95" t="s">
        <v>31</v>
      </c>
      <c r="H2870" s="95" t="s">
        <v>31</v>
      </c>
      <c r="I2870" s="95" t="s">
        <v>31</v>
      </c>
      <c r="J2870" s="95" t="s">
        <v>1851</v>
      </c>
      <c r="K2870" s="95" t="s">
        <v>2017</v>
      </c>
      <c r="L2870" s="96">
        <v>-2028</v>
      </c>
      <c r="M2870" s="95" t="s">
        <v>1886</v>
      </c>
      <c r="N2870" s="95" t="s">
        <v>31</v>
      </c>
      <c r="O2870" s="95" t="s">
        <v>2836</v>
      </c>
      <c r="P2870" s="95" t="s">
        <v>3021</v>
      </c>
      <c r="Q2870" s="95" t="s">
        <v>3022</v>
      </c>
      <c r="R2870" s="95" t="s">
        <v>3040</v>
      </c>
      <c r="S2870" s="93">
        <v>39051</v>
      </c>
      <c r="T2870" s="93">
        <v>39022</v>
      </c>
      <c r="U2870" s="95" t="s">
        <v>31</v>
      </c>
      <c r="V2870" s="95" t="s">
        <v>2550</v>
      </c>
    </row>
    <row r="2871" spans="1:22" ht="15.75" x14ac:dyDescent="0.3">
      <c r="A2871" s="95" t="s">
        <v>370</v>
      </c>
      <c r="B2871" s="95" t="s">
        <v>2032</v>
      </c>
      <c r="C2871" s="95" t="s">
        <v>1904</v>
      </c>
      <c r="D2871" s="95" t="s">
        <v>1905</v>
      </c>
      <c r="E2871" s="95" t="s">
        <v>2038</v>
      </c>
      <c r="F2871" s="95" t="s">
        <v>2101</v>
      </c>
      <c r="G2871" s="95" t="s">
        <v>31</v>
      </c>
      <c r="H2871" s="95" t="s">
        <v>31</v>
      </c>
      <c r="I2871" s="95" t="s">
        <v>31</v>
      </c>
      <c r="J2871" s="95" t="s">
        <v>1851</v>
      </c>
      <c r="K2871" s="95" t="s">
        <v>2017</v>
      </c>
      <c r="L2871" s="96">
        <v>-2028</v>
      </c>
      <c r="M2871" s="95" t="s">
        <v>1886</v>
      </c>
      <c r="N2871" s="95" t="s">
        <v>31</v>
      </c>
      <c r="O2871" s="95" t="s">
        <v>2840</v>
      </c>
      <c r="P2871" s="95" t="s">
        <v>3021</v>
      </c>
      <c r="Q2871" s="95" t="s">
        <v>3022</v>
      </c>
      <c r="R2871" s="95" t="s">
        <v>3041</v>
      </c>
      <c r="S2871" s="93">
        <v>39051</v>
      </c>
      <c r="T2871" s="93">
        <v>39022</v>
      </c>
      <c r="U2871" s="95" t="s">
        <v>31</v>
      </c>
      <c r="V2871" s="95" t="s">
        <v>2550</v>
      </c>
    </row>
    <row r="2872" spans="1:22" ht="15.75" x14ac:dyDescent="0.3">
      <c r="A2872" s="95" t="s">
        <v>370</v>
      </c>
      <c r="B2872" s="95" t="s">
        <v>2032</v>
      </c>
      <c r="C2872" s="95" t="s">
        <v>1904</v>
      </c>
      <c r="D2872" s="95" t="s">
        <v>1905</v>
      </c>
      <c r="E2872" s="95" t="s">
        <v>2038</v>
      </c>
      <c r="F2872" s="95" t="s">
        <v>2101</v>
      </c>
      <c r="G2872" s="95" t="s">
        <v>31</v>
      </c>
      <c r="H2872" s="95" t="s">
        <v>31</v>
      </c>
      <c r="I2872" s="95" t="s">
        <v>31</v>
      </c>
      <c r="J2872" s="95" t="s">
        <v>1851</v>
      </c>
      <c r="K2872" s="95" t="s">
        <v>2017</v>
      </c>
      <c r="L2872" s="96">
        <v>-2071</v>
      </c>
      <c r="M2872" s="95" t="s">
        <v>1886</v>
      </c>
      <c r="N2872" s="95" t="s">
        <v>31</v>
      </c>
      <c r="O2872" s="95" t="s">
        <v>2843</v>
      </c>
      <c r="P2872" s="95" t="s">
        <v>3021</v>
      </c>
      <c r="Q2872" s="95" t="s">
        <v>3022</v>
      </c>
      <c r="R2872" s="95" t="s">
        <v>3042</v>
      </c>
      <c r="S2872" s="93">
        <v>38257</v>
      </c>
      <c r="T2872" s="93">
        <v>38257</v>
      </c>
      <c r="U2872" s="95" t="s">
        <v>3141</v>
      </c>
      <c r="V2872" s="95" t="s">
        <v>2552</v>
      </c>
    </row>
    <row r="2873" spans="1:22" ht="15.75" x14ac:dyDescent="0.3">
      <c r="A2873" s="95" t="s">
        <v>370</v>
      </c>
      <c r="B2873" s="95" t="s">
        <v>2032</v>
      </c>
      <c r="C2873" s="95" t="s">
        <v>1904</v>
      </c>
      <c r="D2873" s="95" t="s">
        <v>1905</v>
      </c>
      <c r="E2873" s="95" t="s">
        <v>2038</v>
      </c>
      <c r="F2873" s="95" t="s">
        <v>2101</v>
      </c>
      <c r="G2873" s="95" t="s">
        <v>31</v>
      </c>
      <c r="H2873" s="95" t="s">
        <v>31</v>
      </c>
      <c r="I2873" s="95" t="s">
        <v>31</v>
      </c>
      <c r="J2873" s="95" t="s">
        <v>1851</v>
      </c>
      <c r="K2873" s="95" t="s">
        <v>2017</v>
      </c>
      <c r="L2873" s="96">
        <v>-2071</v>
      </c>
      <c r="M2873" s="95" t="s">
        <v>1886</v>
      </c>
      <c r="N2873" s="95" t="s">
        <v>31</v>
      </c>
      <c r="O2873" s="95" t="s">
        <v>3043</v>
      </c>
      <c r="P2873" s="95" t="s">
        <v>3021</v>
      </c>
      <c r="Q2873" s="95" t="s">
        <v>3022</v>
      </c>
      <c r="R2873" s="95" t="s">
        <v>3044</v>
      </c>
      <c r="S2873" s="93">
        <v>38257</v>
      </c>
      <c r="T2873" s="93">
        <v>38257</v>
      </c>
      <c r="U2873" s="95" t="s">
        <v>3141</v>
      </c>
      <c r="V2873" s="95" t="s">
        <v>2552</v>
      </c>
    </row>
    <row r="2874" spans="1:22" ht="15.75" x14ac:dyDescent="0.3">
      <c r="A2874" s="95" t="s">
        <v>370</v>
      </c>
      <c r="B2874" s="95" t="s">
        <v>2032</v>
      </c>
      <c r="C2874" s="95" t="s">
        <v>1904</v>
      </c>
      <c r="D2874" s="95" t="s">
        <v>1905</v>
      </c>
      <c r="E2874" s="95" t="s">
        <v>2038</v>
      </c>
      <c r="F2874" s="95" t="s">
        <v>2101</v>
      </c>
      <c r="G2874" s="95" t="s">
        <v>31</v>
      </c>
      <c r="H2874" s="95" t="s">
        <v>31</v>
      </c>
      <c r="I2874" s="95" t="s">
        <v>31</v>
      </c>
      <c r="J2874" s="95" t="s">
        <v>1851</v>
      </c>
      <c r="K2874" s="95" t="s">
        <v>2017</v>
      </c>
      <c r="L2874" s="96">
        <v>-2036</v>
      </c>
      <c r="M2874" s="95" t="s">
        <v>1886</v>
      </c>
      <c r="N2874" s="95" t="s">
        <v>31</v>
      </c>
      <c r="O2874" s="95" t="s">
        <v>2849</v>
      </c>
      <c r="P2874" s="95" t="s">
        <v>3021</v>
      </c>
      <c r="Q2874" s="95" t="s">
        <v>3022</v>
      </c>
      <c r="R2874" s="95" t="s">
        <v>3045</v>
      </c>
      <c r="S2874" s="93">
        <v>39051</v>
      </c>
      <c r="T2874" s="93">
        <v>39022</v>
      </c>
      <c r="U2874" s="95" t="s">
        <v>31</v>
      </c>
      <c r="V2874" s="95" t="s">
        <v>2550</v>
      </c>
    </row>
    <row r="2875" spans="1:22" ht="15.75" x14ac:dyDescent="0.3">
      <c r="A2875" s="95" t="s">
        <v>370</v>
      </c>
      <c r="B2875" s="95" t="s">
        <v>2032</v>
      </c>
      <c r="C2875" s="95" t="s">
        <v>1904</v>
      </c>
      <c r="D2875" s="95" t="s">
        <v>1905</v>
      </c>
      <c r="E2875" s="95" t="s">
        <v>2038</v>
      </c>
      <c r="F2875" s="95" t="s">
        <v>2101</v>
      </c>
      <c r="G2875" s="95" t="s">
        <v>31</v>
      </c>
      <c r="H2875" s="95" t="s">
        <v>31</v>
      </c>
      <c r="I2875" s="95" t="s">
        <v>31</v>
      </c>
      <c r="J2875" s="95" t="s">
        <v>1851</v>
      </c>
      <c r="K2875" s="95" t="s">
        <v>2017</v>
      </c>
      <c r="L2875" s="96">
        <v>-2036</v>
      </c>
      <c r="M2875" s="95" t="s">
        <v>1886</v>
      </c>
      <c r="N2875" s="95" t="s">
        <v>31</v>
      </c>
      <c r="O2875" s="95" t="s">
        <v>2852</v>
      </c>
      <c r="P2875" s="95" t="s">
        <v>3021</v>
      </c>
      <c r="Q2875" s="95" t="s">
        <v>3022</v>
      </c>
      <c r="R2875" s="95" t="s">
        <v>3046</v>
      </c>
      <c r="S2875" s="93">
        <v>39051</v>
      </c>
      <c r="T2875" s="93">
        <v>39022</v>
      </c>
      <c r="U2875" s="95" t="s">
        <v>31</v>
      </c>
      <c r="V2875" s="95" t="s">
        <v>2550</v>
      </c>
    </row>
    <row r="2876" spans="1:22" ht="15.75" x14ac:dyDescent="0.3">
      <c r="A2876" s="95" t="s">
        <v>370</v>
      </c>
      <c r="B2876" s="95" t="s">
        <v>2032</v>
      </c>
      <c r="C2876" s="95" t="s">
        <v>1904</v>
      </c>
      <c r="D2876" s="95" t="s">
        <v>1905</v>
      </c>
      <c r="E2876" s="95" t="s">
        <v>2038</v>
      </c>
      <c r="F2876" s="95" t="s">
        <v>2101</v>
      </c>
      <c r="G2876" s="95" t="s">
        <v>31</v>
      </c>
      <c r="H2876" s="95" t="s">
        <v>31</v>
      </c>
      <c r="I2876" s="95" t="s">
        <v>31</v>
      </c>
      <c r="J2876" s="95" t="s">
        <v>1851</v>
      </c>
      <c r="K2876" s="95" t="s">
        <v>2017</v>
      </c>
      <c r="L2876" s="96">
        <v>-2028</v>
      </c>
      <c r="M2876" s="95" t="s">
        <v>1886</v>
      </c>
      <c r="N2876" s="95" t="s">
        <v>31</v>
      </c>
      <c r="O2876" s="95" t="s">
        <v>2855</v>
      </c>
      <c r="P2876" s="95" t="s">
        <v>3021</v>
      </c>
      <c r="Q2876" s="95" t="s">
        <v>3022</v>
      </c>
      <c r="R2876" s="95" t="s">
        <v>3047</v>
      </c>
      <c r="S2876" s="93">
        <v>38257</v>
      </c>
      <c r="T2876" s="93">
        <v>38257</v>
      </c>
      <c r="U2876" s="95" t="s">
        <v>3141</v>
      </c>
      <c r="V2876" s="95" t="s">
        <v>2550</v>
      </c>
    </row>
    <row r="2877" spans="1:22" ht="15.75" x14ac:dyDescent="0.3">
      <c r="A2877" s="95" t="s">
        <v>370</v>
      </c>
      <c r="B2877" s="95" t="s">
        <v>2032</v>
      </c>
      <c r="C2877" s="95" t="s">
        <v>1904</v>
      </c>
      <c r="D2877" s="95" t="s">
        <v>1905</v>
      </c>
      <c r="E2877" s="95" t="s">
        <v>2038</v>
      </c>
      <c r="F2877" s="95" t="s">
        <v>2101</v>
      </c>
      <c r="G2877" s="95" t="s">
        <v>31</v>
      </c>
      <c r="H2877" s="95" t="s">
        <v>31</v>
      </c>
      <c r="I2877" s="95" t="s">
        <v>31</v>
      </c>
      <c r="J2877" s="95" t="s">
        <v>1851</v>
      </c>
      <c r="K2877" s="95" t="s">
        <v>2017</v>
      </c>
      <c r="L2877" s="96">
        <v>-2036</v>
      </c>
      <c r="M2877" s="95" t="s">
        <v>1886</v>
      </c>
      <c r="N2877" s="95" t="s">
        <v>31</v>
      </c>
      <c r="O2877" s="95" t="s">
        <v>2858</v>
      </c>
      <c r="P2877" s="95" t="s">
        <v>3021</v>
      </c>
      <c r="Q2877" s="95" t="s">
        <v>3022</v>
      </c>
      <c r="R2877" s="95" t="s">
        <v>3048</v>
      </c>
      <c r="S2877" s="93">
        <v>39051</v>
      </c>
      <c r="T2877" s="93">
        <v>39022</v>
      </c>
      <c r="U2877" s="95" t="s">
        <v>31</v>
      </c>
      <c r="V2877" s="95" t="s">
        <v>2550</v>
      </c>
    </row>
    <row r="2878" spans="1:22" ht="15.75" x14ac:dyDescent="0.3">
      <c r="A2878" s="95" t="s">
        <v>370</v>
      </c>
      <c r="B2878" s="95" t="s">
        <v>2032</v>
      </c>
      <c r="C2878" s="95" t="s">
        <v>1904</v>
      </c>
      <c r="D2878" s="95" t="s">
        <v>1905</v>
      </c>
      <c r="E2878" s="95" t="s">
        <v>2038</v>
      </c>
      <c r="F2878" s="95" t="s">
        <v>2101</v>
      </c>
      <c r="G2878" s="95" t="s">
        <v>31</v>
      </c>
      <c r="H2878" s="95" t="s">
        <v>31</v>
      </c>
      <c r="I2878" s="95" t="s">
        <v>31</v>
      </c>
      <c r="J2878" s="95" t="s">
        <v>1851</v>
      </c>
      <c r="K2878" s="95" t="s">
        <v>2017</v>
      </c>
      <c r="L2878" s="96">
        <v>-2071</v>
      </c>
      <c r="M2878" s="95" t="s">
        <v>1886</v>
      </c>
      <c r="N2878" s="95" t="s">
        <v>31</v>
      </c>
      <c r="O2878" s="95" t="s">
        <v>2861</v>
      </c>
      <c r="P2878" s="95" t="s">
        <v>3021</v>
      </c>
      <c r="Q2878" s="95" t="s">
        <v>3022</v>
      </c>
      <c r="R2878" s="95" t="s">
        <v>3049</v>
      </c>
      <c r="S2878" s="93">
        <v>39051</v>
      </c>
      <c r="T2878" s="93">
        <v>39022</v>
      </c>
      <c r="U2878" s="95" t="s">
        <v>31</v>
      </c>
      <c r="V2878" s="95" t="s">
        <v>2552</v>
      </c>
    </row>
    <row r="2879" spans="1:22" ht="15.75" x14ac:dyDescent="0.3">
      <c r="A2879" s="95" t="s">
        <v>370</v>
      </c>
      <c r="B2879" s="95" t="s">
        <v>2032</v>
      </c>
      <c r="C2879" s="95" t="s">
        <v>1904</v>
      </c>
      <c r="D2879" s="95" t="s">
        <v>1905</v>
      </c>
      <c r="E2879" s="95" t="s">
        <v>2038</v>
      </c>
      <c r="F2879" s="95" t="s">
        <v>2101</v>
      </c>
      <c r="G2879" s="95" t="s">
        <v>31</v>
      </c>
      <c r="H2879" s="95" t="s">
        <v>31</v>
      </c>
      <c r="I2879" s="95" t="s">
        <v>31</v>
      </c>
      <c r="J2879" s="95" t="s">
        <v>1851</v>
      </c>
      <c r="K2879" s="95" t="s">
        <v>2017</v>
      </c>
      <c r="L2879" s="96">
        <v>-2036</v>
      </c>
      <c r="M2879" s="95" t="s">
        <v>1886</v>
      </c>
      <c r="N2879" s="95" t="s">
        <v>31</v>
      </c>
      <c r="O2879" s="95" t="s">
        <v>2770</v>
      </c>
      <c r="P2879" s="95" t="s">
        <v>3021</v>
      </c>
      <c r="Q2879" s="95" t="s">
        <v>3022</v>
      </c>
      <c r="R2879" s="95" t="s">
        <v>3050</v>
      </c>
      <c r="S2879" s="93">
        <v>39051</v>
      </c>
      <c r="T2879" s="93">
        <v>39022</v>
      </c>
      <c r="U2879" s="95" t="s">
        <v>31</v>
      </c>
      <c r="V2879" s="95" t="s">
        <v>2550</v>
      </c>
    </row>
    <row r="2880" spans="1:22" ht="15.75" x14ac:dyDescent="0.3">
      <c r="A2880" s="95" t="s">
        <v>370</v>
      </c>
      <c r="B2880" s="95" t="s">
        <v>2032</v>
      </c>
      <c r="C2880" s="95" t="s">
        <v>1904</v>
      </c>
      <c r="D2880" s="95" t="s">
        <v>1905</v>
      </c>
      <c r="E2880" s="95" t="s">
        <v>2038</v>
      </c>
      <c r="F2880" s="95" t="s">
        <v>2101</v>
      </c>
      <c r="G2880" s="95" t="s">
        <v>31</v>
      </c>
      <c r="H2880" s="95" t="s">
        <v>31</v>
      </c>
      <c r="I2880" s="95" t="s">
        <v>31</v>
      </c>
      <c r="J2880" s="95" t="s">
        <v>1851</v>
      </c>
      <c r="K2880" s="95" t="s">
        <v>2017</v>
      </c>
      <c r="L2880" s="96">
        <v>-2036</v>
      </c>
      <c r="M2880" s="95" t="s">
        <v>1886</v>
      </c>
      <c r="N2880" s="95" t="s">
        <v>31</v>
      </c>
      <c r="O2880" s="95" t="s">
        <v>2783</v>
      </c>
      <c r="P2880" s="95" t="s">
        <v>3021</v>
      </c>
      <c r="Q2880" s="95" t="s">
        <v>3022</v>
      </c>
      <c r="R2880" s="95" t="s">
        <v>3051</v>
      </c>
      <c r="S2880" s="93">
        <v>38257</v>
      </c>
      <c r="T2880" s="93">
        <v>38257</v>
      </c>
      <c r="U2880" s="95" t="s">
        <v>3141</v>
      </c>
      <c r="V2880" s="95" t="s">
        <v>2550</v>
      </c>
    </row>
    <row r="2881" spans="1:22" ht="15.75" x14ac:dyDescent="0.3">
      <c r="A2881" s="95" t="s">
        <v>370</v>
      </c>
      <c r="B2881" s="95" t="s">
        <v>2032</v>
      </c>
      <c r="C2881" s="95" t="s">
        <v>1904</v>
      </c>
      <c r="D2881" s="95" t="s">
        <v>1905</v>
      </c>
      <c r="E2881" s="95" t="s">
        <v>2038</v>
      </c>
      <c r="F2881" s="95" t="s">
        <v>2101</v>
      </c>
      <c r="G2881" s="95" t="s">
        <v>31</v>
      </c>
      <c r="H2881" s="95" t="s">
        <v>31</v>
      </c>
      <c r="I2881" s="95" t="s">
        <v>31</v>
      </c>
      <c r="J2881" s="95" t="s">
        <v>1851</v>
      </c>
      <c r="K2881" s="95" t="s">
        <v>2017</v>
      </c>
      <c r="L2881" s="96">
        <v>-2036</v>
      </c>
      <c r="M2881" s="95" t="s">
        <v>1886</v>
      </c>
      <c r="N2881" s="95" t="s">
        <v>31</v>
      </c>
      <c r="O2881" s="95" t="s">
        <v>2865</v>
      </c>
      <c r="P2881" s="95" t="s">
        <v>3021</v>
      </c>
      <c r="Q2881" s="95" t="s">
        <v>3022</v>
      </c>
      <c r="R2881" s="95" t="s">
        <v>3052</v>
      </c>
      <c r="S2881" s="93">
        <v>39051</v>
      </c>
      <c r="T2881" s="93">
        <v>39022</v>
      </c>
      <c r="U2881" s="95" t="s">
        <v>31</v>
      </c>
      <c r="V2881" s="95" t="s">
        <v>2550</v>
      </c>
    </row>
    <row r="2882" spans="1:22" ht="15.75" x14ac:dyDescent="0.3">
      <c r="A2882" s="95" t="s">
        <v>370</v>
      </c>
      <c r="B2882" s="95" t="s">
        <v>2032</v>
      </c>
      <c r="C2882" s="95" t="s">
        <v>1904</v>
      </c>
      <c r="D2882" s="95" t="s">
        <v>1905</v>
      </c>
      <c r="E2882" s="95" t="s">
        <v>2038</v>
      </c>
      <c r="F2882" s="95" t="s">
        <v>2101</v>
      </c>
      <c r="G2882" s="95" t="s">
        <v>31</v>
      </c>
      <c r="H2882" s="95" t="s">
        <v>31</v>
      </c>
      <c r="I2882" s="95" t="s">
        <v>31</v>
      </c>
      <c r="J2882" s="95" t="s">
        <v>1851</v>
      </c>
      <c r="K2882" s="95" t="s">
        <v>2017</v>
      </c>
      <c r="L2882" s="96">
        <v>-2071</v>
      </c>
      <c r="M2882" s="95" t="s">
        <v>1886</v>
      </c>
      <c r="N2882" s="95" t="s">
        <v>31</v>
      </c>
      <c r="O2882" s="95" t="s">
        <v>2868</v>
      </c>
      <c r="P2882" s="95" t="s">
        <v>3021</v>
      </c>
      <c r="Q2882" s="95" t="s">
        <v>3022</v>
      </c>
      <c r="R2882" s="95" t="s">
        <v>3053</v>
      </c>
      <c r="S2882" s="93">
        <v>39051</v>
      </c>
      <c r="T2882" s="93">
        <v>39022</v>
      </c>
      <c r="U2882" s="95" t="s">
        <v>31</v>
      </c>
      <c r="V2882" s="95" t="s">
        <v>2552</v>
      </c>
    </row>
    <row r="2883" spans="1:22" ht="15.75" x14ac:dyDescent="0.3">
      <c r="A2883" s="95" t="s">
        <v>370</v>
      </c>
      <c r="B2883" s="95" t="s">
        <v>2032</v>
      </c>
      <c r="C2883" s="95" t="s">
        <v>1904</v>
      </c>
      <c r="D2883" s="95" t="s">
        <v>1905</v>
      </c>
      <c r="E2883" s="95" t="s">
        <v>2038</v>
      </c>
      <c r="F2883" s="95" t="s">
        <v>2101</v>
      </c>
      <c r="G2883" s="95" t="s">
        <v>31</v>
      </c>
      <c r="H2883" s="95" t="s">
        <v>31</v>
      </c>
      <c r="I2883" s="95" t="s">
        <v>31</v>
      </c>
      <c r="J2883" s="95" t="s">
        <v>1851</v>
      </c>
      <c r="K2883" s="95" t="s">
        <v>2017</v>
      </c>
      <c r="L2883" s="96">
        <v>-2071</v>
      </c>
      <c r="M2883" s="95" t="s">
        <v>1886</v>
      </c>
      <c r="N2883" s="95" t="s">
        <v>31</v>
      </c>
      <c r="O2883" s="95" t="s">
        <v>2872</v>
      </c>
      <c r="P2883" s="95" t="s">
        <v>3021</v>
      </c>
      <c r="Q2883" s="95" t="s">
        <v>3022</v>
      </c>
      <c r="R2883" s="95" t="s">
        <v>3054</v>
      </c>
      <c r="S2883" s="93">
        <v>39051</v>
      </c>
      <c r="T2883" s="93">
        <v>39022</v>
      </c>
      <c r="U2883" s="95" t="s">
        <v>31</v>
      </c>
      <c r="V2883" s="95" t="s">
        <v>2552</v>
      </c>
    </row>
    <row r="2884" spans="1:22" ht="15.75" x14ac:dyDescent="0.3">
      <c r="A2884" s="95" t="s">
        <v>370</v>
      </c>
      <c r="B2884" s="95" t="s">
        <v>2032</v>
      </c>
      <c r="C2884" s="95" t="s">
        <v>1904</v>
      </c>
      <c r="D2884" s="95" t="s">
        <v>1905</v>
      </c>
      <c r="E2884" s="95" t="s">
        <v>2038</v>
      </c>
      <c r="F2884" s="95" t="s">
        <v>2101</v>
      </c>
      <c r="G2884" s="95" t="s">
        <v>31</v>
      </c>
      <c r="H2884" s="95" t="s">
        <v>31</v>
      </c>
      <c r="I2884" s="95" t="s">
        <v>31</v>
      </c>
      <c r="J2884" s="95" t="s">
        <v>1851</v>
      </c>
      <c r="K2884" s="95" t="s">
        <v>2017</v>
      </c>
      <c r="L2884" s="96">
        <v>-2031</v>
      </c>
      <c r="M2884" s="95" t="s">
        <v>1886</v>
      </c>
      <c r="N2884" s="95" t="s">
        <v>31</v>
      </c>
      <c r="O2884" s="95" t="s">
        <v>2775</v>
      </c>
      <c r="P2884" s="95" t="s">
        <v>3021</v>
      </c>
      <c r="Q2884" s="95" t="s">
        <v>3022</v>
      </c>
      <c r="R2884" s="95" t="s">
        <v>3055</v>
      </c>
      <c r="S2884" s="93">
        <v>38257</v>
      </c>
      <c r="T2884" s="93">
        <v>38257</v>
      </c>
      <c r="U2884" s="95" t="s">
        <v>3141</v>
      </c>
      <c r="V2884" s="95" t="s">
        <v>2554</v>
      </c>
    </row>
    <row r="2885" spans="1:22" ht="15.75" x14ac:dyDescent="0.3">
      <c r="A2885" s="95" t="s">
        <v>370</v>
      </c>
      <c r="B2885" s="95" t="s">
        <v>2032</v>
      </c>
      <c r="C2885" s="95" t="s">
        <v>1904</v>
      </c>
      <c r="D2885" s="95" t="s">
        <v>1905</v>
      </c>
      <c r="E2885" s="95" t="s">
        <v>2038</v>
      </c>
      <c r="F2885" s="95" t="s">
        <v>2101</v>
      </c>
      <c r="G2885" s="95" t="s">
        <v>31</v>
      </c>
      <c r="H2885" s="95" t="s">
        <v>31</v>
      </c>
      <c r="I2885" s="95" t="s">
        <v>31</v>
      </c>
      <c r="J2885" s="95" t="s">
        <v>1851</v>
      </c>
      <c r="K2885" s="95" t="s">
        <v>2017</v>
      </c>
      <c r="L2885" s="96">
        <v>-2036</v>
      </c>
      <c r="M2885" s="95" t="s">
        <v>1886</v>
      </c>
      <c r="N2885" s="95" t="s">
        <v>2874</v>
      </c>
      <c r="O2885" s="95" t="s">
        <v>2874</v>
      </c>
      <c r="P2885" s="95" t="s">
        <v>3021</v>
      </c>
      <c r="Q2885" s="95" t="s">
        <v>3022</v>
      </c>
      <c r="R2885" s="95" t="s">
        <v>3056</v>
      </c>
      <c r="S2885" s="93">
        <v>40482</v>
      </c>
      <c r="T2885" s="93">
        <v>40452</v>
      </c>
      <c r="U2885" s="95" t="s">
        <v>31</v>
      </c>
      <c r="V2885" s="95" t="s">
        <v>2550</v>
      </c>
    </row>
    <row r="2886" spans="1:22" ht="15.75" x14ac:dyDescent="0.3">
      <c r="A2886" s="95" t="s">
        <v>370</v>
      </c>
      <c r="B2886" s="95" t="s">
        <v>2032</v>
      </c>
      <c r="C2886" s="95" t="s">
        <v>1904</v>
      </c>
      <c r="D2886" s="95" t="s">
        <v>1905</v>
      </c>
      <c r="E2886" s="95" t="s">
        <v>2038</v>
      </c>
      <c r="F2886" s="95" t="s">
        <v>2101</v>
      </c>
      <c r="G2886" s="95" t="s">
        <v>31</v>
      </c>
      <c r="H2886" s="95" t="s">
        <v>31</v>
      </c>
      <c r="I2886" s="95" t="s">
        <v>31</v>
      </c>
      <c r="J2886" s="95" t="s">
        <v>1851</v>
      </c>
      <c r="K2886" s="95" t="s">
        <v>2017</v>
      </c>
      <c r="L2886" s="96">
        <v>-2036</v>
      </c>
      <c r="M2886" s="95" t="s">
        <v>1886</v>
      </c>
      <c r="N2886" s="95" t="s">
        <v>2876</v>
      </c>
      <c r="O2886" s="95" t="s">
        <v>2876</v>
      </c>
      <c r="P2886" s="95" t="s">
        <v>3021</v>
      </c>
      <c r="Q2886" s="95" t="s">
        <v>3022</v>
      </c>
      <c r="R2886" s="95" t="s">
        <v>3057</v>
      </c>
      <c r="S2886" s="93">
        <v>40482</v>
      </c>
      <c r="T2886" s="93">
        <v>40452</v>
      </c>
      <c r="U2886" s="95" t="s">
        <v>31</v>
      </c>
      <c r="V2886" s="95" t="s">
        <v>2550</v>
      </c>
    </row>
    <row r="2887" spans="1:22" ht="15.75" x14ac:dyDescent="0.3">
      <c r="A2887" s="95" t="s">
        <v>370</v>
      </c>
      <c r="B2887" s="95" t="s">
        <v>2032</v>
      </c>
      <c r="C2887" s="95" t="s">
        <v>1904</v>
      </c>
      <c r="D2887" s="95" t="s">
        <v>1905</v>
      </c>
      <c r="E2887" s="95" t="s">
        <v>2038</v>
      </c>
      <c r="F2887" s="95" t="s">
        <v>2101</v>
      </c>
      <c r="G2887" s="95" t="s">
        <v>31</v>
      </c>
      <c r="H2887" s="95" t="s">
        <v>31</v>
      </c>
      <c r="I2887" s="95" t="s">
        <v>31</v>
      </c>
      <c r="J2887" s="95" t="s">
        <v>1851</v>
      </c>
      <c r="K2887" s="95" t="s">
        <v>2017</v>
      </c>
      <c r="L2887" s="96">
        <v>-3660</v>
      </c>
      <c r="M2887" s="95" t="s">
        <v>1886</v>
      </c>
      <c r="N2887" s="95" t="s">
        <v>2900</v>
      </c>
      <c r="O2887" s="95" t="s">
        <v>2900</v>
      </c>
      <c r="P2887" s="95" t="s">
        <v>3060</v>
      </c>
      <c r="Q2887" s="95" t="s">
        <v>3061</v>
      </c>
      <c r="R2887" s="95" t="s">
        <v>3062</v>
      </c>
      <c r="S2887" s="93">
        <v>41213</v>
      </c>
      <c r="T2887" s="93">
        <v>41183</v>
      </c>
      <c r="U2887" s="95" t="s">
        <v>31</v>
      </c>
      <c r="V2887" s="95" t="s">
        <v>2708</v>
      </c>
    </row>
    <row r="2888" spans="1:22" ht="15.75" x14ac:dyDescent="0.3">
      <c r="A2888" s="95" t="s">
        <v>370</v>
      </c>
      <c r="B2888" s="95" t="s">
        <v>2032</v>
      </c>
      <c r="C2888" s="95" t="s">
        <v>1904</v>
      </c>
      <c r="D2888" s="95" t="s">
        <v>1905</v>
      </c>
      <c r="E2888" s="95" t="s">
        <v>2038</v>
      </c>
      <c r="F2888" s="95" t="s">
        <v>2101</v>
      </c>
      <c r="G2888" s="95" t="s">
        <v>31</v>
      </c>
      <c r="H2888" s="95" t="s">
        <v>31</v>
      </c>
      <c r="I2888" s="95" t="s">
        <v>31</v>
      </c>
      <c r="J2888" s="95" t="s">
        <v>1851</v>
      </c>
      <c r="K2888" s="95" t="s">
        <v>2017</v>
      </c>
      <c r="L2888" s="96">
        <v>-4387</v>
      </c>
      <c r="M2888" s="95" t="s">
        <v>1886</v>
      </c>
      <c r="N2888" s="95" t="s">
        <v>2904</v>
      </c>
      <c r="O2888" s="95" t="s">
        <v>2904</v>
      </c>
      <c r="P2888" s="95" t="s">
        <v>3063</v>
      </c>
      <c r="Q2888" s="95" t="s">
        <v>3064</v>
      </c>
      <c r="R2888" s="95" t="s">
        <v>3065</v>
      </c>
      <c r="S2888" s="93">
        <v>40724</v>
      </c>
      <c r="T2888" s="93">
        <v>40695</v>
      </c>
      <c r="U2888" s="95" t="s">
        <v>31</v>
      </c>
      <c r="V2888" s="95" t="s">
        <v>2708</v>
      </c>
    </row>
    <row r="2889" spans="1:22" ht="15.75" x14ac:dyDescent="0.3">
      <c r="A2889" s="95" t="s">
        <v>370</v>
      </c>
      <c r="B2889" s="95" t="s">
        <v>2032</v>
      </c>
      <c r="C2889" s="95" t="s">
        <v>1904</v>
      </c>
      <c r="D2889" s="95" t="s">
        <v>1905</v>
      </c>
      <c r="E2889" s="95" t="s">
        <v>2038</v>
      </c>
      <c r="F2889" s="95" t="s">
        <v>2101</v>
      </c>
      <c r="G2889" s="95" t="s">
        <v>31</v>
      </c>
      <c r="H2889" s="95" t="s">
        <v>31</v>
      </c>
      <c r="I2889" s="95" t="s">
        <v>31</v>
      </c>
      <c r="J2889" s="95" t="s">
        <v>1851</v>
      </c>
      <c r="K2889" s="95" t="s">
        <v>2017</v>
      </c>
      <c r="L2889" s="96">
        <v>-4084</v>
      </c>
      <c r="M2889" s="95" t="s">
        <v>1886</v>
      </c>
      <c r="N2889" s="95" t="s">
        <v>2908</v>
      </c>
      <c r="O2889" s="95" t="s">
        <v>2908</v>
      </c>
      <c r="P2889" s="95" t="s">
        <v>3060</v>
      </c>
      <c r="Q2889" s="95" t="s">
        <v>3061</v>
      </c>
      <c r="R2889" s="95" t="s">
        <v>3066</v>
      </c>
      <c r="S2889" s="93">
        <v>41152</v>
      </c>
      <c r="T2889" s="93">
        <v>41122</v>
      </c>
      <c r="U2889" s="95" t="s">
        <v>31</v>
      </c>
      <c r="V2889" s="95" t="s">
        <v>2710</v>
      </c>
    </row>
    <row r="2890" spans="1:22" ht="15.75" x14ac:dyDescent="0.3">
      <c r="A2890" s="95" t="s">
        <v>370</v>
      </c>
      <c r="B2890" s="95" t="s">
        <v>2032</v>
      </c>
      <c r="C2890" s="95" t="s">
        <v>1904</v>
      </c>
      <c r="D2890" s="95" t="s">
        <v>1905</v>
      </c>
      <c r="E2890" s="95" t="s">
        <v>2038</v>
      </c>
      <c r="F2890" s="95" t="s">
        <v>2039</v>
      </c>
      <c r="G2890" s="95" t="s">
        <v>31</v>
      </c>
      <c r="H2890" s="95" t="s">
        <v>31</v>
      </c>
      <c r="I2890" s="95" t="s">
        <v>31</v>
      </c>
      <c r="J2890" s="95" t="s">
        <v>1851</v>
      </c>
      <c r="K2890" s="95" t="s">
        <v>2017</v>
      </c>
      <c r="L2890" s="96">
        <v>-1521</v>
      </c>
      <c r="M2890" s="95" t="s">
        <v>1886</v>
      </c>
      <c r="N2890" s="95" t="s">
        <v>31</v>
      </c>
      <c r="O2890" s="95" t="s">
        <v>3067</v>
      </c>
      <c r="P2890" s="95" t="s">
        <v>3068</v>
      </c>
      <c r="Q2890" s="95" t="s">
        <v>2965</v>
      </c>
      <c r="R2890" s="95" t="s">
        <v>3069</v>
      </c>
      <c r="S2890" s="93">
        <v>37011</v>
      </c>
      <c r="T2890" s="93">
        <v>37011</v>
      </c>
      <c r="U2890" s="95" t="s">
        <v>31</v>
      </c>
      <c r="V2890" s="95" t="s">
        <v>3070</v>
      </c>
    </row>
    <row r="2891" spans="1:22" ht="15.75" x14ac:dyDescent="0.3">
      <c r="A2891" s="95" t="s">
        <v>370</v>
      </c>
      <c r="B2891" s="95" t="s">
        <v>2032</v>
      </c>
      <c r="C2891" s="95" t="s">
        <v>1904</v>
      </c>
      <c r="D2891" s="95" t="s">
        <v>1905</v>
      </c>
      <c r="E2891" s="95" t="s">
        <v>2038</v>
      </c>
      <c r="F2891" s="95" t="s">
        <v>2039</v>
      </c>
      <c r="G2891" s="95" t="s">
        <v>31</v>
      </c>
      <c r="H2891" s="95" t="s">
        <v>31</v>
      </c>
      <c r="I2891" s="95" t="s">
        <v>31</v>
      </c>
      <c r="J2891" s="95" t="s">
        <v>1851</v>
      </c>
      <c r="K2891" s="95" t="s">
        <v>2017</v>
      </c>
      <c r="L2891" s="96">
        <v>-232338</v>
      </c>
      <c r="M2891" s="95" t="s">
        <v>1886</v>
      </c>
      <c r="N2891" s="95" t="s">
        <v>3071</v>
      </c>
      <c r="O2891" s="95" t="s">
        <v>3071</v>
      </c>
      <c r="P2891" s="95" t="s">
        <v>3072</v>
      </c>
      <c r="Q2891" s="95" t="s">
        <v>3073</v>
      </c>
      <c r="R2891" s="95" t="s">
        <v>3074</v>
      </c>
      <c r="S2891" s="93">
        <v>41882</v>
      </c>
      <c r="T2891" s="93">
        <v>41852</v>
      </c>
      <c r="U2891" s="95" t="s">
        <v>31</v>
      </c>
      <c r="V2891" s="95" t="s">
        <v>2552</v>
      </c>
    </row>
    <row r="2892" spans="1:22" ht="15.75" x14ac:dyDescent="0.3">
      <c r="A2892" s="95" t="s">
        <v>370</v>
      </c>
      <c r="B2892" s="95" t="s">
        <v>2032</v>
      </c>
      <c r="C2892" s="95" t="s">
        <v>1904</v>
      </c>
      <c r="D2892" s="95" t="s">
        <v>1905</v>
      </c>
      <c r="E2892" s="95" t="s">
        <v>2038</v>
      </c>
      <c r="F2892" s="95" t="s">
        <v>2048</v>
      </c>
      <c r="G2892" s="95" t="s">
        <v>31</v>
      </c>
      <c r="H2892" s="95" t="s">
        <v>31</v>
      </c>
      <c r="I2892" s="95" t="s">
        <v>31</v>
      </c>
      <c r="J2892" s="95" t="s">
        <v>1851</v>
      </c>
      <c r="K2892" s="95" t="s">
        <v>2017</v>
      </c>
      <c r="L2892" s="96">
        <v>-35947</v>
      </c>
      <c r="M2892" s="95" t="s">
        <v>1886</v>
      </c>
      <c r="N2892" s="95" t="s">
        <v>31</v>
      </c>
      <c r="O2892" s="95" t="s">
        <v>31</v>
      </c>
      <c r="P2892" s="95" t="s">
        <v>2513</v>
      </c>
      <c r="Q2892" s="95" t="s">
        <v>3078</v>
      </c>
      <c r="R2892" s="95" t="s">
        <v>3079</v>
      </c>
      <c r="S2892" s="93">
        <v>37833</v>
      </c>
      <c r="T2892" s="93">
        <v>37833</v>
      </c>
      <c r="U2892" s="95" t="s">
        <v>4022</v>
      </c>
      <c r="V2892" s="95" t="s">
        <v>2529</v>
      </c>
    </row>
    <row r="2893" spans="1:22" ht="15.75" x14ac:dyDescent="0.3">
      <c r="A2893" s="95" t="s">
        <v>370</v>
      </c>
      <c r="B2893" s="95" t="s">
        <v>2032</v>
      </c>
      <c r="C2893" s="95" t="s">
        <v>1904</v>
      </c>
      <c r="D2893" s="95" t="s">
        <v>1905</v>
      </c>
      <c r="E2893" s="95" t="s">
        <v>2038</v>
      </c>
      <c r="F2893" s="95" t="s">
        <v>3080</v>
      </c>
      <c r="G2893" s="95" t="s">
        <v>31</v>
      </c>
      <c r="H2893" s="95" t="s">
        <v>31</v>
      </c>
      <c r="I2893" s="95" t="s">
        <v>31</v>
      </c>
      <c r="J2893" s="95" t="s">
        <v>1851</v>
      </c>
      <c r="K2893" s="95" t="s">
        <v>2017</v>
      </c>
      <c r="L2893" s="96">
        <v>-434</v>
      </c>
      <c r="M2893" s="95" t="s">
        <v>1886</v>
      </c>
      <c r="N2893" s="95" t="s">
        <v>31</v>
      </c>
      <c r="O2893" s="95" t="s">
        <v>31</v>
      </c>
      <c r="P2893" s="95" t="s">
        <v>3081</v>
      </c>
      <c r="Q2893" s="95" t="s">
        <v>3082</v>
      </c>
      <c r="R2893" s="95" t="s">
        <v>3083</v>
      </c>
      <c r="S2893" s="93">
        <v>41152</v>
      </c>
      <c r="T2893" s="93">
        <v>41122</v>
      </c>
      <c r="U2893" s="95" t="s">
        <v>31</v>
      </c>
      <c r="V2893" s="95" t="s">
        <v>2570</v>
      </c>
    </row>
    <row r="2894" spans="1:22" ht="15.75" x14ac:dyDescent="0.3">
      <c r="A2894" s="95" t="s">
        <v>370</v>
      </c>
      <c r="B2894" s="95" t="s">
        <v>2032</v>
      </c>
      <c r="C2894" s="95" t="s">
        <v>1904</v>
      </c>
      <c r="D2894" s="95" t="s">
        <v>1905</v>
      </c>
      <c r="E2894" s="95" t="s">
        <v>2038</v>
      </c>
      <c r="F2894" s="95" t="s">
        <v>3080</v>
      </c>
      <c r="G2894" s="95" t="s">
        <v>31</v>
      </c>
      <c r="H2894" s="95" t="s">
        <v>31</v>
      </c>
      <c r="I2894" s="95" t="s">
        <v>31</v>
      </c>
      <c r="J2894" s="95" t="s">
        <v>1851</v>
      </c>
      <c r="K2894" s="95" t="s">
        <v>2017</v>
      </c>
      <c r="L2894" s="96">
        <v>-66201</v>
      </c>
      <c r="M2894" s="95" t="s">
        <v>1886</v>
      </c>
      <c r="N2894" s="95" t="s">
        <v>31</v>
      </c>
      <c r="O2894" s="95" t="s">
        <v>31</v>
      </c>
      <c r="P2894" s="95" t="s">
        <v>3081</v>
      </c>
      <c r="Q2894" s="95" t="s">
        <v>3082</v>
      </c>
      <c r="R2894" s="95" t="s">
        <v>3084</v>
      </c>
      <c r="S2894" s="93">
        <v>39263</v>
      </c>
      <c r="T2894" s="93">
        <v>39234</v>
      </c>
      <c r="U2894" s="95" t="s">
        <v>31</v>
      </c>
      <c r="V2894" s="95" t="s">
        <v>3085</v>
      </c>
    </row>
    <row r="2895" spans="1:22" ht="15.75" x14ac:dyDescent="0.3">
      <c r="A2895" s="95" t="s">
        <v>370</v>
      </c>
      <c r="B2895" s="95" t="s">
        <v>2032</v>
      </c>
      <c r="C2895" s="95" t="s">
        <v>1904</v>
      </c>
      <c r="D2895" s="95" t="s">
        <v>1905</v>
      </c>
      <c r="E2895" s="95" t="s">
        <v>2038</v>
      </c>
      <c r="F2895" s="95" t="s">
        <v>2062</v>
      </c>
      <c r="G2895" s="95" t="s">
        <v>31</v>
      </c>
      <c r="H2895" s="95" t="s">
        <v>31</v>
      </c>
      <c r="I2895" s="95" t="s">
        <v>31</v>
      </c>
      <c r="J2895" s="95" t="s">
        <v>1884</v>
      </c>
      <c r="K2895" s="95" t="s">
        <v>2017</v>
      </c>
      <c r="L2895" s="96">
        <v>-426</v>
      </c>
      <c r="M2895" s="95" t="s">
        <v>1886</v>
      </c>
      <c r="N2895" s="95" t="s">
        <v>31</v>
      </c>
      <c r="O2895" s="95" t="s">
        <v>31</v>
      </c>
      <c r="P2895" s="95" t="s">
        <v>2911</v>
      </c>
      <c r="Q2895" s="95" t="s">
        <v>2912</v>
      </c>
      <c r="R2895" s="95" t="s">
        <v>3408</v>
      </c>
      <c r="S2895" s="93">
        <v>41882</v>
      </c>
      <c r="T2895" s="93">
        <v>41852</v>
      </c>
      <c r="U2895" s="95" t="s">
        <v>31</v>
      </c>
      <c r="V2895" s="95" t="s">
        <v>2529</v>
      </c>
    </row>
    <row r="2896" spans="1:22" ht="15.75" x14ac:dyDescent="0.3">
      <c r="A2896" s="95" t="s">
        <v>370</v>
      </c>
      <c r="B2896" s="95" t="s">
        <v>2032</v>
      </c>
      <c r="C2896" s="95" t="s">
        <v>1904</v>
      </c>
      <c r="D2896" s="95" t="s">
        <v>1905</v>
      </c>
      <c r="E2896" s="95" t="s">
        <v>2038</v>
      </c>
      <c r="F2896" s="95" t="s">
        <v>2062</v>
      </c>
      <c r="G2896" s="95" t="s">
        <v>31</v>
      </c>
      <c r="H2896" s="95" t="s">
        <v>31</v>
      </c>
      <c r="I2896" s="95" t="s">
        <v>31</v>
      </c>
      <c r="J2896" s="95" t="s">
        <v>1884</v>
      </c>
      <c r="K2896" s="95" t="s">
        <v>2017</v>
      </c>
      <c r="L2896" s="96">
        <v>-1</v>
      </c>
      <c r="M2896" s="95" t="s">
        <v>1886</v>
      </c>
      <c r="N2896" s="95" t="s">
        <v>31</v>
      </c>
      <c r="O2896" s="95" t="s">
        <v>31</v>
      </c>
      <c r="P2896" s="95" t="s">
        <v>2911</v>
      </c>
      <c r="Q2896" s="95" t="s">
        <v>2912</v>
      </c>
      <c r="R2896" s="95" t="s">
        <v>3408</v>
      </c>
      <c r="S2896" s="93">
        <v>42035</v>
      </c>
      <c r="T2896" s="93">
        <v>42005</v>
      </c>
      <c r="U2896" s="95" t="s">
        <v>31</v>
      </c>
      <c r="V2896" s="95" t="s">
        <v>2529</v>
      </c>
    </row>
    <row r="2897" spans="1:22" ht="15.75" x14ac:dyDescent="0.3">
      <c r="A2897" s="95" t="s">
        <v>370</v>
      </c>
      <c r="B2897" s="95" t="s">
        <v>2032</v>
      </c>
      <c r="C2897" s="95" t="s">
        <v>1904</v>
      </c>
      <c r="D2897" s="95" t="s">
        <v>1905</v>
      </c>
      <c r="E2897" s="95" t="s">
        <v>2038</v>
      </c>
      <c r="F2897" s="95" t="s">
        <v>2062</v>
      </c>
      <c r="G2897" s="95" t="s">
        <v>31</v>
      </c>
      <c r="H2897" s="95" t="s">
        <v>31</v>
      </c>
      <c r="I2897" s="95" t="s">
        <v>31</v>
      </c>
      <c r="J2897" s="95" t="s">
        <v>1884</v>
      </c>
      <c r="K2897" s="95" t="s">
        <v>2017</v>
      </c>
      <c r="L2897" s="96">
        <v>-4986</v>
      </c>
      <c r="M2897" s="95" t="s">
        <v>1886</v>
      </c>
      <c r="N2897" s="95" t="s">
        <v>31</v>
      </c>
      <c r="O2897" s="95" t="s">
        <v>31</v>
      </c>
      <c r="P2897" s="95" t="s">
        <v>2911</v>
      </c>
      <c r="Q2897" s="95" t="s">
        <v>2912</v>
      </c>
      <c r="R2897" s="95" t="s">
        <v>3410</v>
      </c>
      <c r="S2897" s="93">
        <v>36738</v>
      </c>
      <c r="T2897" s="93">
        <v>36738</v>
      </c>
      <c r="U2897" s="95" t="s">
        <v>2474</v>
      </c>
      <c r="V2897" s="95" t="s">
        <v>2552</v>
      </c>
    </row>
    <row r="2898" spans="1:22" ht="15.75" x14ac:dyDescent="0.3">
      <c r="A2898" s="95" t="s">
        <v>370</v>
      </c>
      <c r="B2898" s="95" t="s">
        <v>2032</v>
      </c>
      <c r="C2898" s="95" t="s">
        <v>1904</v>
      </c>
      <c r="D2898" s="95" t="s">
        <v>1905</v>
      </c>
      <c r="E2898" s="95" t="s">
        <v>2038</v>
      </c>
      <c r="F2898" s="95" t="s">
        <v>2062</v>
      </c>
      <c r="G2898" s="95" t="s">
        <v>31</v>
      </c>
      <c r="H2898" s="95" t="s">
        <v>31</v>
      </c>
      <c r="I2898" s="95" t="s">
        <v>31</v>
      </c>
      <c r="J2898" s="95" t="s">
        <v>1884</v>
      </c>
      <c r="K2898" s="95" t="s">
        <v>2017</v>
      </c>
      <c r="L2898" s="96">
        <v>-11000</v>
      </c>
      <c r="M2898" s="95" t="s">
        <v>1886</v>
      </c>
      <c r="N2898" s="95" t="s">
        <v>31</v>
      </c>
      <c r="O2898" s="95" t="s">
        <v>31</v>
      </c>
      <c r="P2898" s="95" t="s">
        <v>2911</v>
      </c>
      <c r="Q2898" s="95" t="s">
        <v>2912</v>
      </c>
      <c r="R2898" s="95" t="s">
        <v>3410</v>
      </c>
      <c r="S2898" s="93">
        <v>37487</v>
      </c>
      <c r="T2898" s="93">
        <v>37487</v>
      </c>
      <c r="U2898" s="95" t="s">
        <v>31</v>
      </c>
      <c r="V2898" s="95" t="s">
        <v>2552</v>
      </c>
    </row>
    <row r="2899" spans="1:22" ht="15.75" x14ac:dyDescent="0.3">
      <c r="A2899" s="95" t="s">
        <v>370</v>
      </c>
      <c r="B2899" s="95" t="s">
        <v>2032</v>
      </c>
      <c r="C2899" s="95" t="s">
        <v>1904</v>
      </c>
      <c r="D2899" s="95" t="s">
        <v>1905</v>
      </c>
      <c r="E2899" s="95" t="s">
        <v>2038</v>
      </c>
      <c r="F2899" s="95" t="s">
        <v>2062</v>
      </c>
      <c r="G2899" s="95" t="s">
        <v>31</v>
      </c>
      <c r="H2899" s="95" t="s">
        <v>31</v>
      </c>
      <c r="I2899" s="95" t="s">
        <v>31</v>
      </c>
      <c r="J2899" s="95" t="s">
        <v>1884</v>
      </c>
      <c r="K2899" s="95" t="s">
        <v>2017</v>
      </c>
      <c r="L2899" s="96">
        <v>4986</v>
      </c>
      <c r="M2899" s="95" t="s">
        <v>1886</v>
      </c>
      <c r="N2899" s="95" t="s">
        <v>31</v>
      </c>
      <c r="O2899" s="95" t="s">
        <v>31</v>
      </c>
      <c r="P2899" s="95" t="s">
        <v>2911</v>
      </c>
      <c r="Q2899" s="95" t="s">
        <v>2912</v>
      </c>
      <c r="R2899" s="95" t="s">
        <v>3410</v>
      </c>
      <c r="S2899" s="93">
        <v>37487</v>
      </c>
      <c r="T2899" s="93">
        <v>37487</v>
      </c>
      <c r="U2899" s="95" t="s">
        <v>2474</v>
      </c>
      <c r="V2899" s="95" t="s">
        <v>2552</v>
      </c>
    </row>
    <row r="2900" spans="1:22" ht="15.75" x14ac:dyDescent="0.3">
      <c r="A2900" s="95" t="s">
        <v>370</v>
      </c>
      <c r="B2900" s="95" t="s">
        <v>2032</v>
      </c>
      <c r="C2900" s="95" t="s">
        <v>1904</v>
      </c>
      <c r="D2900" s="95" t="s">
        <v>1905</v>
      </c>
      <c r="E2900" s="95" t="s">
        <v>2038</v>
      </c>
      <c r="F2900" s="95" t="s">
        <v>2062</v>
      </c>
      <c r="G2900" s="95" t="s">
        <v>31</v>
      </c>
      <c r="H2900" s="95" t="s">
        <v>31</v>
      </c>
      <c r="I2900" s="95" t="s">
        <v>31</v>
      </c>
      <c r="J2900" s="95" t="s">
        <v>1884</v>
      </c>
      <c r="K2900" s="95" t="s">
        <v>2017</v>
      </c>
      <c r="L2900" s="96">
        <v>-768</v>
      </c>
      <c r="M2900" s="95" t="s">
        <v>1886</v>
      </c>
      <c r="N2900" s="95" t="s">
        <v>31</v>
      </c>
      <c r="O2900" s="95" t="s">
        <v>31</v>
      </c>
      <c r="P2900" s="95" t="s">
        <v>2911</v>
      </c>
      <c r="Q2900" s="95" t="s">
        <v>2912</v>
      </c>
      <c r="R2900" s="95" t="s">
        <v>3412</v>
      </c>
      <c r="S2900" s="93">
        <v>36738</v>
      </c>
      <c r="T2900" s="93">
        <v>36738</v>
      </c>
      <c r="U2900" s="95" t="s">
        <v>2478</v>
      </c>
      <c r="V2900" s="95" t="s">
        <v>3413</v>
      </c>
    </row>
    <row r="2901" spans="1:22" ht="15.75" x14ac:dyDescent="0.3">
      <c r="A2901" s="95" t="s">
        <v>370</v>
      </c>
      <c r="B2901" s="95" t="s">
        <v>2032</v>
      </c>
      <c r="C2901" s="95" t="s">
        <v>1904</v>
      </c>
      <c r="D2901" s="95" t="s">
        <v>1905</v>
      </c>
      <c r="E2901" s="95" t="s">
        <v>2038</v>
      </c>
      <c r="F2901" s="95" t="s">
        <v>2062</v>
      </c>
      <c r="G2901" s="95" t="s">
        <v>31</v>
      </c>
      <c r="H2901" s="95" t="s">
        <v>31</v>
      </c>
      <c r="I2901" s="95" t="s">
        <v>31</v>
      </c>
      <c r="J2901" s="95" t="s">
        <v>1884</v>
      </c>
      <c r="K2901" s="95" t="s">
        <v>2017</v>
      </c>
      <c r="L2901" s="96">
        <v>-4390</v>
      </c>
      <c r="M2901" s="95" t="s">
        <v>1886</v>
      </c>
      <c r="N2901" s="95" t="s">
        <v>31</v>
      </c>
      <c r="O2901" s="95" t="s">
        <v>31</v>
      </c>
      <c r="P2901" s="95" t="s">
        <v>2911</v>
      </c>
      <c r="Q2901" s="95" t="s">
        <v>2912</v>
      </c>
      <c r="R2901" s="95" t="s">
        <v>3412</v>
      </c>
      <c r="S2901" s="93">
        <v>37487</v>
      </c>
      <c r="T2901" s="93">
        <v>37487</v>
      </c>
      <c r="U2901" s="95" t="s">
        <v>31</v>
      </c>
      <c r="V2901" s="95" t="s">
        <v>3413</v>
      </c>
    </row>
    <row r="2902" spans="1:22" ht="15.75" x14ac:dyDescent="0.3">
      <c r="A2902" s="95" t="s">
        <v>370</v>
      </c>
      <c r="B2902" s="95" t="s">
        <v>2032</v>
      </c>
      <c r="C2902" s="95" t="s">
        <v>1904</v>
      </c>
      <c r="D2902" s="95" t="s">
        <v>1905</v>
      </c>
      <c r="E2902" s="95" t="s">
        <v>2038</v>
      </c>
      <c r="F2902" s="95" t="s">
        <v>2062</v>
      </c>
      <c r="G2902" s="95" t="s">
        <v>31</v>
      </c>
      <c r="H2902" s="95" t="s">
        <v>31</v>
      </c>
      <c r="I2902" s="95" t="s">
        <v>31</v>
      </c>
      <c r="J2902" s="95" t="s">
        <v>1884</v>
      </c>
      <c r="K2902" s="95" t="s">
        <v>2017</v>
      </c>
      <c r="L2902" s="96">
        <v>768</v>
      </c>
      <c r="M2902" s="95" t="s">
        <v>1886</v>
      </c>
      <c r="N2902" s="95" t="s">
        <v>31</v>
      </c>
      <c r="O2902" s="95" t="s">
        <v>31</v>
      </c>
      <c r="P2902" s="95" t="s">
        <v>2911</v>
      </c>
      <c r="Q2902" s="95" t="s">
        <v>2912</v>
      </c>
      <c r="R2902" s="95" t="s">
        <v>3412</v>
      </c>
      <c r="S2902" s="93">
        <v>37487</v>
      </c>
      <c r="T2902" s="93">
        <v>37487</v>
      </c>
      <c r="U2902" s="95" t="s">
        <v>2478</v>
      </c>
      <c r="V2902" s="95" t="s">
        <v>3413</v>
      </c>
    </row>
    <row r="2903" spans="1:22" ht="15.75" x14ac:dyDescent="0.3">
      <c r="A2903" s="95" t="s">
        <v>370</v>
      </c>
      <c r="B2903" s="95" t="s">
        <v>2032</v>
      </c>
      <c r="C2903" s="95" t="s">
        <v>1904</v>
      </c>
      <c r="D2903" s="95" t="s">
        <v>1905</v>
      </c>
      <c r="E2903" s="95" t="s">
        <v>2038</v>
      </c>
      <c r="F2903" s="95" t="s">
        <v>2070</v>
      </c>
      <c r="G2903" s="95" t="s">
        <v>31</v>
      </c>
      <c r="H2903" s="95" t="s">
        <v>31</v>
      </c>
      <c r="I2903" s="95" t="s">
        <v>31</v>
      </c>
      <c r="J2903" s="95" t="s">
        <v>1884</v>
      </c>
      <c r="K2903" s="95" t="s">
        <v>2017</v>
      </c>
      <c r="L2903" s="96">
        <v>-9042.59</v>
      </c>
      <c r="M2903" s="95" t="s">
        <v>1886</v>
      </c>
      <c r="N2903" s="95" t="s">
        <v>31</v>
      </c>
      <c r="O2903" s="95" t="s">
        <v>31</v>
      </c>
      <c r="P2903" s="95" t="s">
        <v>2494</v>
      </c>
      <c r="Q2903" s="95" t="s">
        <v>2980</v>
      </c>
      <c r="R2903" s="95" t="s">
        <v>3571</v>
      </c>
      <c r="S2903" s="93">
        <v>42613</v>
      </c>
      <c r="T2903" s="93">
        <v>42583</v>
      </c>
      <c r="U2903" s="95" t="s">
        <v>31</v>
      </c>
      <c r="V2903" s="95" t="s">
        <v>3572</v>
      </c>
    </row>
    <row r="2904" spans="1:22" ht="15.75" x14ac:dyDescent="0.3">
      <c r="A2904" s="95" t="s">
        <v>370</v>
      </c>
      <c r="B2904" s="95" t="s">
        <v>2032</v>
      </c>
      <c r="C2904" s="95" t="s">
        <v>1904</v>
      </c>
      <c r="D2904" s="95" t="s">
        <v>1905</v>
      </c>
      <c r="E2904" s="95" t="s">
        <v>2038</v>
      </c>
      <c r="F2904" s="95" t="s">
        <v>2123</v>
      </c>
      <c r="G2904" s="95" t="s">
        <v>31</v>
      </c>
      <c r="H2904" s="95" t="s">
        <v>31</v>
      </c>
      <c r="I2904" s="95" t="s">
        <v>31</v>
      </c>
      <c r="J2904" s="95" t="s">
        <v>1884</v>
      </c>
      <c r="K2904" s="95" t="s">
        <v>1885</v>
      </c>
      <c r="L2904" s="97">
        <v>-3853.19</v>
      </c>
      <c r="M2904" s="95" t="s">
        <v>1886</v>
      </c>
      <c r="N2904" s="95" t="s">
        <v>2144</v>
      </c>
      <c r="O2904" s="95" t="s">
        <v>31</v>
      </c>
      <c r="P2904" s="95" t="s">
        <v>2125</v>
      </c>
      <c r="Q2904" s="95" t="s">
        <v>31</v>
      </c>
      <c r="R2904" s="95" t="s">
        <v>2145</v>
      </c>
      <c r="S2904" s="93">
        <v>43008</v>
      </c>
      <c r="T2904" s="93">
        <v>43008</v>
      </c>
      <c r="U2904" s="95" t="s">
        <v>2141</v>
      </c>
      <c r="V2904" s="95" t="s">
        <v>31</v>
      </c>
    </row>
    <row r="2905" spans="1:22" ht="15.75" x14ac:dyDescent="0.3">
      <c r="A2905" s="95" t="s">
        <v>370</v>
      </c>
      <c r="B2905" s="95" t="s">
        <v>2032</v>
      </c>
      <c r="C2905" s="95" t="s">
        <v>1904</v>
      </c>
      <c r="D2905" s="95" t="s">
        <v>1905</v>
      </c>
      <c r="E2905" s="95" t="s">
        <v>2038</v>
      </c>
      <c r="F2905" s="95" t="s">
        <v>2082</v>
      </c>
      <c r="G2905" s="95" t="s">
        <v>31</v>
      </c>
      <c r="H2905" s="95" t="s">
        <v>31</v>
      </c>
      <c r="I2905" s="95" t="s">
        <v>31</v>
      </c>
      <c r="J2905" s="95" t="s">
        <v>1884</v>
      </c>
      <c r="K2905" s="95" t="s">
        <v>2017</v>
      </c>
      <c r="L2905" s="96">
        <v>-1257</v>
      </c>
      <c r="M2905" s="95" t="s">
        <v>1886</v>
      </c>
      <c r="N2905" s="95" t="s">
        <v>31</v>
      </c>
      <c r="O2905" s="95" t="s">
        <v>31</v>
      </c>
      <c r="P2905" s="95" t="s">
        <v>2496</v>
      </c>
      <c r="Q2905" s="95" t="s">
        <v>3615</v>
      </c>
      <c r="R2905" s="95" t="s">
        <v>3616</v>
      </c>
      <c r="S2905" s="93">
        <v>41882</v>
      </c>
      <c r="T2905" s="93">
        <v>41852</v>
      </c>
      <c r="U2905" s="95" t="s">
        <v>31</v>
      </c>
      <c r="V2905" s="95" t="s">
        <v>31</v>
      </c>
    </row>
    <row r="2906" spans="1:22" ht="15.75" x14ac:dyDescent="0.3">
      <c r="A2906" s="95" t="s">
        <v>370</v>
      </c>
      <c r="B2906" s="95" t="s">
        <v>2032</v>
      </c>
      <c r="C2906" s="95" t="s">
        <v>1904</v>
      </c>
      <c r="D2906" s="95" t="s">
        <v>1905</v>
      </c>
      <c r="E2906" s="95" t="s">
        <v>2038</v>
      </c>
      <c r="F2906" s="95" t="s">
        <v>2082</v>
      </c>
      <c r="G2906" s="95" t="s">
        <v>31</v>
      </c>
      <c r="H2906" s="95" t="s">
        <v>31</v>
      </c>
      <c r="I2906" s="95" t="s">
        <v>31</v>
      </c>
      <c r="J2906" s="95" t="s">
        <v>1884</v>
      </c>
      <c r="K2906" s="95" t="s">
        <v>2017</v>
      </c>
      <c r="L2906" s="96">
        <v>-4605.28</v>
      </c>
      <c r="M2906" s="95" t="s">
        <v>1886</v>
      </c>
      <c r="N2906" s="95" t="s">
        <v>31</v>
      </c>
      <c r="O2906" s="95" t="s">
        <v>31</v>
      </c>
      <c r="P2906" s="95" t="s">
        <v>2496</v>
      </c>
      <c r="Q2906" s="95" t="s">
        <v>3615</v>
      </c>
      <c r="R2906" s="95" t="s">
        <v>3616</v>
      </c>
      <c r="S2906" s="93">
        <v>42521</v>
      </c>
      <c r="T2906" s="93">
        <v>42491</v>
      </c>
      <c r="U2906" s="95" t="s">
        <v>31</v>
      </c>
      <c r="V2906" s="95" t="s">
        <v>31</v>
      </c>
    </row>
    <row r="2907" spans="1:22" ht="15.75" x14ac:dyDescent="0.3">
      <c r="A2907" s="95" t="s">
        <v>370</v>
      </c>
      <c r="B2907" s="95" t="s">
        <v>2032</v>
      </c>
      <c r="C2907" s="95" t="s">
        <v>1904</v>
      </c>
      <c r="D2907" s="95" t="s">
        <v>1905</v>
      </c>
      <c r="E2907" s="95" t="s">
        <v>2038</v>
      </c>
      <c r="F2907" s="95" t="s">
        <v>2051</v>
      </c>
      <c r="G2907" s="95" t="s">
        <v>31</v>
      </c>
      <c r="H2907" s="95" t="s">
        <v>31</v>
      </c>
      <c r="I2907" s="95" t="s">
        <v>31</v>
      </c>
      <c r="J2907" s="95" t="s">
        <v>1851</v>
      </c>
      <c r="K2907" s="95" t="s">
        <v>2017</v>
      </c>
      <c r="L2907" s="97">
        <v>-10870.32</v>
      </c>
      <c r="M2907" s="95" t="s">
        <v>1886</v>
      </c>
      <c r="N2907" s="95" t="s">
        <v>31</v>
      </c>
      <c r="O2907" s="95" t="s">
        <v>31</v>
      </c>
      <c r="P2907" s="95" t="s">
        <v>2503</v>
      </c>
      <c r="Q2907" s="95" t="s">
        <v>2503</v>
      </c>
      <c r="R2907" s="95" t="s">
        <v>3020</v>
      </c>
      <c r="S2907" s="93">
        <v>43008</v>
      </c>
      <c r="T2907" s="93">
        <v>42979</v>
      </c>
      <c r="U2907" s="95" t="s">
        <v>31</v>
      </c>
      <c r="V2907" s="95" t="s">
        <v>2550</v>
      </c>
    </row>
    <row r="2908" spans="1:22" ht="15.75" x14ac:dyDescent="0.3">
      <c r="A2908" s="95" t="s">
        <v>370</v>
      </c>
      <c r="B2908" s="95" t="s">
        <v>2032</v>
      </c>
      <c r="C2908" s="95" t="s">
        <v>1904</v>
      </c>
      <c r="D2908" s="95" t="s">
        <v>1905</v>
      </c>
      <c r="E2908" s="95" t="s">
        <v>2038</v>
      </c>
      <c r="F2908" s="95" t="s">
        <v>2499</v>
      </c>
      <c r="G2908" s="95" t="s">
        <v>31</v>
      </c>
      <c r="H2908" s="95" t="s">
        <v>31</v>
      </c>
      <c r="I2908" s="95" t="s">
        <v>31</v>
      </c>
      <c r="J2908" s="95" t="s">
        <v>1884</v>
      </c>
      <c r="K2908" s="95" t="s">
        <v>2017</v>
      </c>
      <c r="L2908" s="96">
        <v>-25373</v>
      </c>
      <c r="M2908" s="95" t="s">
        <v>1886</v>
      </c>
      <c r="N2908" s="95" t="s">
        <v>31</v>
      </c>
      <c r="O2908" s="95" t="s">
        <v>31</v>
      </c>
      <c r="P2908" s="95" t="s">
        <v>2500</v>
      </c>
      <c r="Q2908" s="95" t="s">
        <v>2500</v>
      </c>
      <c r="R2908" s="95" t="s">
        <v>3669</v>
      </c>
      <c r="S2908" s="93">
        <v>38288</v>
      </c>
      <c r="T2908" s="93">
        <v>38288</v>
      </c>
      <c r="U2908" s="95" t="s">
        <v>3676</v>
      </c>
      <c r="V2908" s="95" t="s">
        <v>3085</v>
      </c>
    </row>
    <row r="2909" spans="1:22" ht="15.75" x14ac:dyDescent="0.3">
      <c r="A2909" s="95" t="s">
        <v>370</v>
      </c>
      <c r="B2909" s="95" t="s">
        <v>2032</v>
      </c>
      <c r="C2909" s="95" t="s">
        <v>1904</v>
      </c>
      <c r="D2909" s="95" t="s">
        <v>1905</v>
      </c>
      <c r="E2909" s="95" t="s">
        <v>2038</v>
      </c>
      <c r="F2909" s="95" t="s">
        <v>2499</v>
      </c>
      <c r="G2909" s="95" t="s">
        <v>31</v>
      </c>
      <c r="H2909" s="95" t="s">
        <v>31</v>
      </c>
      <c r="I2909" s="95" t="s">
        <v>31</v>
      </c>
      <c r="J2909" s="95" t="s">
        <v>1884</v>
      </c>
      <c r="K2909" s="95" t="s">
        <v>2017</v>
      </c>
      <c r="L2909" s="96">
        <v>-31654.54</v>
      </c>
      <c r="M2909" s="95" t="s">
        <v>1886</v>
      </c>
      <c r="N2909" s="95" t="s">
        <v>31</v>
      </c>
      <c r="O2909" s="95" t="s">
        <v>31</v>
      </c>
      <c r="P2909" s="95" t="s">
        <v>2500</v>
      </c>
      <c r="Q2909" s="95" t="s">
        <v>2500</v>
      </c>
      <c r="R2909" s="95" t="s">
        <v>3669</v>
      </c>
      <c r="S2909" s="93">
        <v>42004</v>
      </c>
      <c r="T2909" s="93">
        <v>41974</v>
      </c>
      <c r="U2909" s="95" t="s">
        <v>31</v>
      </c>
      <c r="V2909" s="95" t="s">
        <v>3085</v>
      </c>
    </row>
    <row r="2910" spans="1:22" ht="15.75" x14ac:dyDescent="0.3">
      <c r="A2910" s="95" t="s">
        <v>370</v>
      </c>
      <c r="B2910" s="95" t="s">
        <v>2032</v>
      </c>
      <c r="C2910" s="95" t="s">
        <v>1904</v>
      </c>
      <c r="D2910" s="95" t="s">
        <v>1905</v>
      </c>
      <c r="E2910" s="95" t="s">
        <v>2038</v>
      </c>
      <c r="F2910" s="95" t="s">
        <v>2499</v>
      </c>
      <c r="G2910" s="95" t="s">
        <v>31</v>
      </c>
      <c r="H2910" s="95" t="s">
        <v>31</v>
      </c>
      <c r="I2910" s="95" t="s">
        <v>31</v>
      </c>
      <c r="J2910" s="95" t="s">
        <v>1884</v>
      </c>
      <c r="K2910" s="95" t="s">
        <v>2017</v>
      </c>
      <c r="L2910" s="96">
        <v>11823.68</v>
      </c>
      <c r="M2910" s="95" t="s">
        <v>1886</v>
      </c>
      <c r="N2910" s="95" t="s">
        <v>31</v>
      </c>
      <c r="O2910" s="95" t="s">
        <v>31</v>
      </c>
      <c r="P2910" s="95" t="s">
        <v>2500</v>
      </c>
      <c r="Q2910" s="95" t="s">
        <v>2500</v>
      </c>
      <c r="R2910" s="95" t="s">
        <v>3669</v>
      </c>
      <c r="S2910" s="93">
        <v>42004</v>
      </c>
      <c r="T2910" s="93">
        <v>41974</v>
      </c>
      <c r="U2910" s="95" t="s">
        <v>3676</v>
      </c>
      <c r="V2910" s="95" t="s">
        <v>3085</v>
      </c>
    </row>
    <row r="2911" spans="1:22" ht="15.75" x14ac:dyDescent="0.3">
      <c r="A2911" s="95" t="s">
        <v>370</v>
      </c>
      <c r="B2911" s="95" t="s">
        <v>2032</v>
      </c>
      <c r="C2911" s="95" t="s">
        <v>1904</v>
      </c>
      <c r="D2911" s="95" t="s">
        <v>1905</v>
      </c>
      <c r="E2911" s="95" t="s">
        <v>2038</v>
      </c>
      <c r="F2911" s="95" t="s">
        <v>2070</v>
      </c>
      <c r="G2911" s="95" t="s">
        <v>31</v>
      </c>
      <c r="H2911" s="95" t="s">
        <v>31</v>
      </c>
      <c r="I2911" s="95" t="s">
        <v>31</v>
      </c>
      <c r="J2911" s="95" t="s">
        <v>1884</v>
      </c>
      <c r="K2911" s="95" t="s">
        <v>2017</v>
      </c>
      <c r="L2911" s="97">
        <v>-246192.94</v>
      </c>
      <c r="M2911" s="95" t="s">
        <v>1886</v>
      </c>
      <c r="N2911" s="95" t="s">
        <v>31</v>
      </c>
      <c r="O2911" s="95" t="s">
        <v>31</v>
      </c>
      <c r="P2911" s="95" t="s">
        <v>2494</v>
      </c>
      <c r="Q2911" s="95" t="s">
        <v>2980</v>
      </c>
      <c r="R2911" s="95" t="s">
        <v>3571</v>
      </c>
      <c r="S2911" s="93">
        <v>42978</v>
      </c>
      <c r="T2911" s="93">
        <v>42948</v>
      </c>
      <c r="U2911" s="95" t="s">
        <v>31</v>
      </c>
      <c r="V2911" s="95" t="s">
        <v>3572</v>
      </c>
    </row>
    <row r="2912" spans="1:22" ht="15.75" x14ac:dyDescent="0.3">
      <c r="A2912" s="95" t="s">
        <v>370</v>
      </c>
      <c r="B2912" s="95" t="s">
        <v>2032</v>
      </c>
      <c r="C2912" s="95" t="s">
        <v>1904</v>
      </c>
      <c r="D2912" s="95" t="s">
        <v>1905</v>
      </c>
      <c r="E2912" s="95" t="s">
        <v>2038</v>
      </c>
      <c r="F2912" s="95" t="s">
        <v>2048</v>
      </c>
      <c r="G2912" s="95" t="s">
        <v>31</v>
      </c>
      <c r="H2912" s="95" t="s">
        <v>31</v>
      </c>
      <c r="I2912" s="95" t="s">
        <v>31</v>
      </c>
      <c r="J2912" s="95" t="s">
        <v>1884</v>
      </c>
      <c r="K2912" s="95" t="s">
        <v>2017</v>
      </c>
      <c r="L2912" s="96">
        <v>-4427</v>
      </c>
      <c r="M2912" s="95" t="s">
        <v>1886</v>
      </c>
      <c r="N2912" s="95" t="s">
        <v>31</v>
      </c>
      <c r="O2912" s="95" t="s">
        <v>31</v>
      </c>
      <c r="P2912" s="95" t="s">
        <v>2513</v>
      </c>
      <c r="Q2912" s="95" t="s">
        <v>3078</v>
      </c>
      <c r="R2912" s="95" t="s">
        <v>3925</v>
      </c>
      <c r="S2912" s="93">
        <v>37833</v>
      </c>
      <c r="T2912" s="93">
        <v>37833</v>
      </c>
      <c r="U2912" s="95" t="s">
        <v>4022</v>
      </c>
      <c r="V2912" s="95" t="s">
        <v>2550</v>
      </c>
    </row>
    <row r="2913" spans="1:22" ht="15.75" x14ac:dyDescent="0.3">
      <c r="A2913" s="95" t="s">
        <v>370</v>
      </c>
      <c r="B2913" s="95" t="s">
        <v>2032</v>
      </c>
      <c r="C2913" s="95" t="s">
        <v>1904</v>
      </c>
      <c r="D2913" s="95" t="s">
        <v>1905</v>
      </c>
      <c r="E2913" s="95" t="s">
        <v>2038</v>
      </c>
      <c r="F2913" s="95" t="s">
        <v>2048</v>
      </c>
      <c r="G2913" s="95" t="s">
        <v>31</v>
      </c>
      <c r="H2913" s="95" t="s">
        <v>31</v>
      </c>
      <c r="I2913" s="95" t="s">
        <v>31</v>
      </c>
      <c r="J2913" s="95" t="s">
        <v>1884</v>
      </c>
      <c r="K2913" s="95" t="s">
        <v>2017</v>
      </c>
      <c r="L2913" s="96">
        <v>-624.29</v>
      </c>
      <c r="M2913" s="95" t="s">
        <v>1886</v>
      </c>
      <c r="N2913" s="95" t="s">
        <v>31</v>
      </c>
      <c r="O2913" s="95" t="s">
        <v>31</v>
      </c>
      <c r="P2913" s="95" t="s">
        <v>2513</v>
      </c>
      <c r="Q2913" s="95" t="s">
        <v>3078</v>
      </c>
      <c r="R2913" s="95" t="s">
        <v>3925</v>
      </c>
      <c r="S2913" s="93">
        <v>41882</v>
      </c>
      <c r="T2913" s="93">
        <v>41852</v>
      </c>
      <c r="U2913" s="95" t="s">
        <v>31</v>
      </c>
      <c r="V2913" s="95" t="s">
        <v>2550</v>
      </c>
    </row>
    <row r="2914" spans="1:22" ht="15.75" x14ac:dyDescent="0.3">
      <c r="A2914" s="95" t="s">
        <v>370</v>
      </c>
      <c r="B2914" s="95" t="s">
        <v>2032</v>
      </c>
      <c r="C2914" s="95" t="s">
        <v>1904</v>
      </c>
      <c r="D2914" s="95" t="s">
        <v>1905</v>
      </c>
      <c r="E2914" s="95" t="s">
        <v>2038</v>
      </c>
      <c r="F2914" s="95" t="s">
        <v>2048</v>
      </c>
      <c r="G2914" s="95" t="s">
        <v>31</v>
      </c>
      <c r="H2914" s="95" t="s">
        <v>31</v>
      </c>
      <c r="I2914" s="95" t="s">
        <v>31</v>
      </c>
      <c r="J2914" s="95" t="s">
        <v>1884</v>
      </c>
      <c r="K2914" s="95" t="s">
        <v>2017</v>
      </c>
      <c r="L2914" s="96">
        <v>127.29</v>
      </c>
      <c r="M2914" s="95" t="s">
        <v>1886</v>
      </c>
      <c r="N2914" s="95" t="s">
        <v>31</v>
      </c>
      <c r="O2914" s="95" t="s">
        <v>31</v>
      </c>
      <c r="P2914" s="95" t="s">
        <v>2513</v>
      </c>
      <c r="Q2914" s="95" t="s">
        <v>3078</v>
      </c>
      <c r="R2914" s="95" t="s">
        <v>3925</v>
      </c>
      <c r="S2914" s="93">
        <v>41882</v>
      </c>
      <c r="T2914" s="93">
        <v>41852</v>
      </c>
      <c r="U2914" s="95" t="s">
        <v>4022</v>
      </c>
      <c r="V2914" s="95" t="s">
        <v>2550</v>
      </c>
    </row>
    <row r="2915" spans="1:22" ht="15.75" x14ac:dyDescent="0.3">
      <c r="A2915" s="95" t="s">
        <v>370</v>
      </c>
      <c r="B2915" s="95" t="s">
        <v>2032</v>
      </c>
      <c r="C2915" s="95" t="s">
        <v>1904</v>
      </c>
      <c r="D2915" s="95" t="s">
        <v>1905</v>
      </c>
      <c r="E2915" s="95" t="s">
        <v>2038</v>
      </c>
      <c r="F2915" s="95" t="s">
        <v>2438</v>
      </c>
      <c r="G2915" s="95" t="s">
        <v>31</v>
      </c>
      <c r="H2915" s="95" t="s">
        <v>31</v>
      </c>
      <c r="I2915" s="95" t="s">
        <v>31</v>
      </c>
      <c r="J2915" s="95" t="s">
        <v>1884</v>
      </c>
      <c r="K2915" s="95" t="s">
        <v>2017</v>
      </c>
      <c r="L2915" s="96">
        <v>-31520</v>
      </c>
      <c r="M2915" s="95" t="s">
        <v>1886</v>
      </c>
      <c r="N2915" s="95" t="s">
        <v>31</v>
      </c>
      <c r="O2915" s="95" t="s">
        <v>31</v>
      </c>
      <c r="P2915" s="95" t="s">
        <v>3941</v>
      </c>
      <c r="Q2915" s="95" t="s">
        <v>3942</v>
      </c>
      <c r="R2915" s="95" t="s">
        <v>3943</v>
      </c>
      <c r="S2915" s="93">
        <v>37833</v>
      </c>
      <c r="T2915" s="93">
        <v>37833</v>
      </c>
      <c r="U2915" s="95" t="s">
        <v>4022</v>
      </c>
      <c r="V2915" s="95" t="s">
        <v>2529</v>
      </c>
    </row>
    <row r="2916" spans="1:22" ht="15.75" x14ac:dyDescent="0.3">
      <c r="A2916" s="95" t="s">
        <v>370</v>
      </c>
      <c r="B2916" s="95" t="s">
        <v>2032</v>
      </c>
      <c r="C2916" s="95" t="s">
        <v>1904</v>
      </c>
      <c r="D2916" s="95" t="s">
        <v>1905</v>
      </c>
      <c r="E2916" s="95" t="s">
        <v>2038</v>
      </c>
      <c r="F2916" s="95" t="s">
        <v>2519</v>
      </c>
      <c r="G2916" s="95" t="s">
        <v>31</v>
      </c>
      <c r="H2916" s="95" t="s">
        <v>31</v>
      </c>
      <c r="I2916" s="95" t="s">
        <v>31</v>
      </c>
      <c r="J2916" s="95" t="s">
        <v>1884</v>
      </c>
      <c r="K2916" s="95" t="s">
        <v>2017</v>
      </c>
      <c r="L2916" s="96">
        <v>-17914</v>
      </c>
      <c r="M2916" s="95" t="s">
        <v>1886</v>
      </c>
      <c r="N2916" s="95" t="s">
        <v>31</v>
      </c>
      <c r="O2916" s="95" t="s">
        <v>31</v>
      </c>
      <c r="P2916" s="95" t="s">
        <v>3989</v>
      </c>
      <c r="Q2916" s="95" t="s">
        <v>3990</v>
      </c>
      <c r="R2916" s="95" t="s">
        <v>3991</v>
      </c>
      <c r="S2916" s="93">
        <v>38138</v>
      </c>
      <c r="T2916" s="93">
        <v>38138</v>
      </c>
      <c r="U2916" s="95" t="s">
        <v>3515</v>
      </c>
      <c r="V2916" s="95" t="s">
        <v>2996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90"/>
  <sheetViews>
    <sheetView topLeftCell="A22" workbookViewId="0">
      <selection activeCell="X30" sqref="X30"/>
    </sheetView>
  </sheetViews>
  <sheetFormatPr defaultRowHeight="15" x14ac:dyDescent="0.25"/>
  <sheetData>
    <row r="1" spans="1:22" ht="17.25" thickTop="1" thickBot="1" x14ac:dyDescent="0.35">
      <c r="A1" s="102" t="s">
        <v>1856</v>
      </c>
      <c r="B1" s="100" t="s">
        <v>4023</v>
      </c>
      <c r="C1" s="99"/>
      <c r="D1" s="99"/>
      <c r="E1" s="99"/>
      <c r="F1" s="99"/>
      <c r="G1" s="99"/>
      <c r="H1" s="99"/>
      <c r="I1" s="99"/>
      <c r="J1" s="99"/>
      <c r="K1" s="99"/>
      <c r="L1" s="99"/>
      <c r="M1" s="99"/>
      <c r="N1" s="99"/>
      <c r="O1" s="99"/>
      <c r="P1" s="99"/>
      <c r="Q1" s="99"/>
      <c r="R1" s="99"/>
      <c r="S1" s="99"/>
      <c r="T1" s="99"/>
      <c r="U1" s="99"/>
      <c r="V1" s="99"/>
    </row>
    <row r="2" spans="1:22" ht="17.25" thickTop="1" thickBot="1" x14ac:dyDescent="0.35">
      <c r="A2" s="102" t="s">
        <v>1</v>
      </c>
      <c r="B2" s="102" t="s">
        <v>1858</v>
      </c>
      <c r="C2" s="102" t="s">
        <v>1859</v>
      </c>
      <c r="D2" s="102" t="s">
        <v>1859</v>
      </c>
      <c r="E2" s="102" t="s">
        <v>1860</v>
      </c>
      <c r="F2" s="102" t="s">
        <v>1861</v>
      </c>
      <c r="G2" s="102" t="s">
        <v>1862</v>
      </c>
      <c r="H2" s="102" t="s">
        <v>1863</v>
      </c>
      <c r="I2" s="102" t="s">
        <v>1864</v>
      </c>
      <c r="J2" s="102" t="s">
        <v>1865</v>
      </c>
      <c r="K2" s="102" t="s">
        <v>1866</v>
      </c>
      <c r="L2" s="106" t="s">
        <v>1867</v>
      </c>
      <c r="M2" s="102" t="s">
        <v>1868</v>
      </c>
      <c r="N2" s="102" t="s">
        <v>1869</v>
      </c>
      <c r="O2" s="102" t="s">
        <v>1870</v>
      </c>
      <c r="P2" s="102" t="s">
        <v>1871</v>
      </c>
      <c r="Q2" s="102" t="s">
        <v>1872</v>
      </c>
      <c r="R2" s="102" t="s">
        <v>1873</v>
      </c>
      <c r="S2" s="102" t="s">
        <v>1874</v>
      </c>
      <c r="T2" s="102" t="s">
        <v>1875</v>
      </c>
      <c r="U2" s="102" t="s">
        <v>1876</v>
      </c>
      <c r="V2" s="102" t="s">
        <v>1877</v>
      </c>
    </row>
    <row r="3" spans="1:22" ht="16.5" thickTop="1" x14ac:dyDescent="0.3">
      <c r="A3" s="103" t="s">
        <v>50</v>
      </c>
      <c r="B3" s="103" t="s">
        <v>4024</v>
      </c>
      <c r="C3" s="103" t="s">
        <v>1879</v>
      </c>
      <c r="D3" s="103" t="s">
        <v>1880</v>
      </c>
      <c r="E3" s="103" t="s">
        <v>2033</v>
      </c>
      <c r="F3" s="103" t="s">
        <v>2034</v>
      </c>
      <c r="G3" s="103" t="s">
        <v>31</v>
      </c>
      <c r="H3" s="103" t="s">
        <v>1883</v>
      </c>
      <c r="I3" s="103" t="s">
        <v>1880</v>
      </c>
      <c r="J3" s="103" t="s">
        <v>1884</v>
      </c>
      <c r="K3" s="103" t="s">
        <v>1885</v>
      </c>
      <c r="L3" s="104">
        <v>19334.66</v>
      </c>
      <c r="M3" s="103" t="s">
        <v>2002</v>
      </c>
      <c r="N3" s="103" t="s">
        <v>31</v>
      </c>
      <c r="O3" s="103" t="s">
        <v>31</v>
      </c>
      <c r="P3" s="103" t="s">
        <v>2035</v>
      </c>
      <c r="Q3" s="103" t="s">
        <v>31</v>
      </c>
      <c r="R3" s="103" t="s">
        <v>4025</v>
      </c>
      <c r="S3" s="101">
        <v>42521</v>
      </c>
      <c r="T3" s="101">
        <v>42521</v>
      </c>
      <c r="U3" s="103" t="s">
        <v>4026</v>
      </c>
      <c r="V3" s="103" t="s">
        <v>31</v>
      </c>
    </row>
    <row r="4" spans="1:22" ht="15.75" x14ac:dyDescent="0.3">
      <c r="A4" s="103" t="s">
        <v>50</v>
      </c>
      <c r="B4" s="103" t="s">
        <v>4024</v>
      </c>
      <c r="C4" s="103" t="s">
        <v>1879</v>
      </c>
      <c r="D4" s="103" t="s">
        <v>1880</v>
      </c>
      <c r="E4" s="103" t="s">
        <v>2033</v>
      </c>
      <c r="F4" s="103" t="s">
        <v>2034</v>
      </c>
      <c r="G4" s="103" t="s">
        <v>31</v>
      </c>
      <c r="H4" s="103" t="s">
        <v>1883</v>
      </c>
      <c r="I4" s="103" t="s">
        <v>1880</v>
      </c>
      <c r="J4" s="103" t="s">
        <v>1884</v>
      </c>
      <c r="K4" s="103" t="s">
        <v>1885</v>
      </c>
      <c r="L4" s="104">
        <v>36.57</v>
      </c>
      <c r="M4" s="103" t="s">
        <v>2002</v>
      </c>
      <c r="N4" s="103" t="s">
        <v>31</v>
      </c>
      <c r="O4" s="103" t="s">
        <v>31</v>
      </c>
      <c r="P4" s="103" t="s">
        <v>2035</v>
      </c>
      <c r="Q4" s="103" t="s">
        <v>31</v>
      </c>
      <c r="R4" s="103" t="s">
        <v>4025</v>
      </c>
      <c r="S4" s="101">
        <v>42551</v>
      </c>
      <c r="T4" s="101">
        <v>42551</v>
      </c>
      <c r="U4" s="103" t="s">
        <v>4026</v>
      </c>
      <c r="V4" s="103" t="s">
        <v>31</v>
      </c>
    </row>
    <row r="5" spans="1:22" ht="15.75" x14ac:dyDescent="0.3">
      <c r="A5" s="103" t="s">
        <v>50</v>
      </c>
      <c r="B5" s="103" t="s">
        <v>4024</v>
      </c>
      <c r="C5" s="103" t="s">
        <v>1879</v>
      </c>
      <c r="D5" s="103" t="s">
        <v>1880</v>
      </c>
      <c r="E5" s="103" t="s">
        <v>2033</v>
      </c>
      <c r="F5" s="103" t="s">
        <v>2034</v>
      </c>
      <c r="G5" s="103" t="s">
        <v>31</v>
      </c>
      <c r="H5" s="103" t="s">
        <v>1883</v>
      </c>
      <c r="I5" s="103" t="s">
        <v>1880</v>
      </c>
      <c r="J5" s="103" t="s">
        <v>1884</v>
      </c>
      <c r="K5" s="103" t="s">
        <v>1885</v>
      </c>
      <c r="L5" s="104">
        <v>13.48</v>
      </c>
      <c r="M5" s="103" t="s">
        <v>2002</v>
      </c>
      <c r="N5" s="103" t="s">
        <v>31</v>
      </c>
      <c r="O5" s="103" t="s">
        <v>31</v>
      </c>
      <c r="P5" s="103" t="s">
        <v>2035</v>
      </c>
      <c r="Q5" s="103" t="s">
        <v>31</v>
      </c>
      <c r="R5" s="103" t="s">
        <v>4025</v>
      </c>
      <c r="S5" s="101">
        <v>42582</v>
      </c>
      <c r="T5" s="101">
        <v>42582</v>
      </c>
      <c r="U5" s="103" t="s">
        <v>4026</v>
      </c>
      <c r="V5" s="103" t="s">
        <v>31</v>
      </c>
    </row>
    <row r="6" spans="1:22" ht="15.75" x14ac:dyDescent="0.3">
      <c r="A6" s="103" t="s">
        <v>50</v>
      </c>
      <c r="B6" s="103" t="s">
        <v>4024</v>
      </c>
      <c r="C6" s="103" t="s">
        <v>1879</v>
      </c>
      <c r="D6" s="103" t="s">
        <v>1880</v>
      </c>
      <c r="E6" s="103" t="s">
        <v>2033</v>
      </c>
      <c r="F6" s="103" t="s">
        <v>2034</v>
      </c>
      <c r="G6" s="103" t="s">
        <v>31</v>
      </c>
      <c r="H6" s="103" t="s">
        <v>1883</v>
      </c>
      <c r="I6" s="103" t="s">
        <v>1880</v>
      </c>
      <c r="J6" s="103" t="s">
        <v>1884</v>
      </c>
      <c r="K6" s="103" t="s">
        <v>1885</v>
      </c>
      <c r="L6" s="104">
        <v>129.78</v>
      </c>
      <c r="M6" s="103" t="s">
        <v>2002</v>
      </c>
      <c r="N6" s="103" t="s">
        <v>31</v>
      </c>
      <c r="O6" s="103" t="s">
        <v>31</v>
      </c>
      <c r="P6" s="103" t="s">
        <v>2035</v>
      </c>
      <c r="Q6" s="103" t="s">
        <v>31</v>
      </c>
      <c r="R6" s="103" t="s">
        <v>4025</v>
      </c>
      <c r="S6" s="101">
        <v>42613</v>
      </c>
      <c r="T6" s="101">
        <v>42613</v>
      </c>
      <c r="U6" s="103" t="s">
        <v>4026</v>
      </c>
      <c r="V6" s="103" t="s">
        <v>31</v>
      </c>
    </row>
    <row r="7" spans="1:22" ht="15.75" x14ac:dyDescent="0.3">
      <c r="A7" s="103" t="s">
        <v>50</v>
      </c>
      <c r="B7" s="103" t="s">
        <v>4024</v>
      </c>
      <c r="C7" s="103" t="s">
        <v>1879</v>
      </c>
      <c r="D7" s="103" t="s">
        <v>1880</v>
      </c>
      <c r="E7" s="103" t="s">
        <v>2033</v>
      </c>
      <c r="F7" s="103" t="s">
        <v>2034</v>
      </c>
      <c r="G7" s="103" t="s">
        <v>31</v>
      </c>
      <c r="H7" s="103" t="s">
        <v>1883</v>
      </c>
      <c r="I7" s="103" t="s">
        <v>1880</v>
      </c>
      <c r="J7" s="103" t="s">
        <v>1884</v>
      </c>
      <c r="K7" s="103" t="s">
        <v>1885</v>
      </c>
      <c r="L7" s="104">
        <v>11.2</v>
      </c>
      <c r="M7" s="103" t="s">
        <v>2002</v>
      </c>
      <c r="N7" s="103" t="s">
        <v>31</v>
      </c>
      <c r="O7" s="103" t="s">
        <v>31</v>
      </c>
      <c r="P7" s="103" t="s">
        <v>2035</v>
      </c>
      <c r="Q7" s="103" t="s">
        <v>31</v>
      </c>
      <c r="R7" s="103" t="s">
        <v>4025</v>
      </c>
      <c r="S7" s="101">
        <v>42643</v>
      </c>
      <c r="T7" s="101">
        <v>42643</v>
      </c>
      <c r="U7" s="103" t="s">
        <v>4026</v>
      </c>
      <c r="V7" s="103" t="s">
        <v>31</v>
      </c>
    </row>
    <row r="8" spans="1:22" ht="15.75" x14ac:dyDescent="0.3">
      <c r="A8" s="103" t="s">
        <v>50</v>
      </c>
      <c r="B8" s="103" t="s">
        <v>4024</v>
      </c>
      <c r="C8" s="103" t="s">
        <v>1904</v>
      </c>
      <c r="D8" s="103" t="s">
        <v>1905</v>
      </c>
      <c r="E8" s="103" t="s">
        <v>2038</v>
      </c>
      <c r="F8" s="103" t="s">
        <v>2062</v>
      </c>
      <c r="G8" s="103" t="s">
        <v>31</v>
      </c>
      <c r="H8" s="103" t="s">
        <v>31</v>
      </c>
      <c r="I8" s="103" t="s">
        <v>31</v>
      </c>
      <c r="J8" s="103" t="s">
        <v>1884</v>
      </c>
      <c r="K8" s="103" t="s">
        <v>1885</v>
      </c>
      <c r="L8" s="105">
        <v>2559936.7799999998</v>
      </c>
      <c r="M8" s="103" t="s">
        <v>1886</v>
      </c>
      <c r="N8" s="103" t="s">
        <v>4027</v>
      </c>
      <c r="O8" s="103" t="s">
        <v>31</v>
      </c>
      <c r="P8" s="103" t="s">
        <v>2064</v>
      </c>
      <c r="Q8" s="103" t="s">
        <v>31</v>
      </c>
      <c r="R8" s="103" t="s">
        <v>4028</v>
      </c>
      <c r="S8" s="101">
        <v>42794</v>
      </c>
      <c r="T8" s="101">
        <v>42794</v>
      </c>
      <c r="U8" s="103" t="s">
        <v>4029</v>
      </c>
      <c r="V8" s="103" t="s">
        <v>31</v>
      </c>
    </row>
    <row r="9" spans="1:22" ht="15.75" x14ac:dyDescent="0.3">
      <c r="A9" s="103" t="s">
        <v>50</v>
      </c>
      <c r="B9" s="103" t="s">
        <v>4024</v>
      </c>
      <c r="C9" s="103" t="s">
        <v>1904</v>
      </c>
      <c r="D9" s="103" t="s">
        <v>1905</v>
      </c>
      <c r="E9" s="103" t="s">
        <v>2038</v>
      </c>
      <c r="F9" s="103" t="s">
        <v>2062</v>
      </c>
      <c r="G9" s="103" t="s">
        <v>31</v>
      </c>
      <c r="H9" s="103" t="s">
        <v>31</v>
      </c>
      <c r="I9" s="103" t="s">
        <v>31</v>
      </c>
      <c r="J9" s="103" t="s">
        <v>1884</v>
      </c>
      <c r="K9" s="103" t="s">
        <v>1885</v>
      </c>
      <c r="L9" s="105">
        <v>2559935.44</v>
      </c>
      <c r="M9" s="103" t="s">
        <v>1886</v>
      </c>
      <c r="N9" s="103" t="s">
        <v>4030</v>
      </c>
      <c r="O9" s="103" t="s">
        <v>31</v>
      </c>
      <c r="P9" s="103" t="s">
        <v>2064</v>
      </c>
      <c r="Q9" s="103" t="s">
        <v>31</v>
      </c>
      <c r="R9" s="103" t="s">
        <v>4031</v>
      </c>
      <c r="S9" s="101">
        <v>42794</v>
      </c>
      <c r="T9" s="101">
        <v>42794</v>
      </c>
      <c r="U9" s="103" t="s">
        <v>4029</v>
      </c>
      <c r="V9" s="103" t="s">
        <v>31</v>
      </c>
    </row>
    <row r="10" spans="1:22" ht="15.75" x14ac:dyDescent="0.3">
      <c r="A10" s="103" t="s">
        <v>50</v>
      </c>
      <c r="B10" s="103" t="s">
        <v>4024</v>
      </c>
      <c r="C10" s="103" t="s">
        <v>1904</v>
      </c>
      <c r="D10" s="103" t="s">
        <v>1905</v>
      </c>
      <c r="E10" s="103" t="s">
        <v>2038</v>
      </c>
      <c r="F10" s="103" t="s">
        <v>2062</v>
      </c>
      <c r="G10" s="103" t="s">
        <v>31</v>
      </c>
      <c r="H10" s="103" t="s">
        <v>31</v>
      </c>
      <c r="I10" s="103" t="s">
        <v>31</v>
      </c>
      <c r="J10" s="103" t="s">
        <v>1884</v>
      </c>
      <c r="K10" s="103" t="s">
        <v>1885</v>
      </c>
      <c r="L10" s="105">
        <v>2559801.7200000002</v>
      </c>
      <c r="M10" s="103" t="s">
        <v>1886</v>
      </c>
      <c r="N10" s="103" t="s">
        <v>4032</v>
      </c>
      <c r="O10" s="103" t="s">
        <v>31</v>
      </c>
      <c r="P10" s="103" t="s">
        <v>2072</v>
      </c>
      <c r="Q10" s="103" t="s">
        <v>31</v>
      </c>
      <c r="R10" s="103" t="s">
        <v>4033</v>
      </c>
      <c r="S10" s="101">
        <v>42794</v>
      </c>
      <c r="T10" s="101">
        <v>42794</v>
      </c>
      <c r="U10" s="103" t="s">
        <v>4029</v>
      </c>
      <c r="V10" s="103" t="s">
        <v>31</v>
      </c>
    </row>
    <row r="11" spans="1:22" ht="15.75" x14ac:dyDescent="0.3">
      <c r="A11" s="103" t="s">
        <v>50</v>
      </c>
      <c r="B11" s="103" t="s">
        <v>4024</v>
      </c>
      <c r="C11" s="103" t="s">
        <v>1904</v>
      </c>
      <c r="D11" s="103" t="s">
        <v>1905</v>
      </c>
      <c r="E11" s="103" t="s">
        <v>2038</v>
      </c>
      <c r="F11" s="103" t="s">
        <v>2054</v>
      </c>
      <c r="G11" s="103" t="s">
        <v>31</v>
      </c>
      <c r="H11" s="103" t="s">
        <v>31</v>
      </c>
      <c r="I11" s="103" t="s">
        <v>31</v>
      </c>
      <c r="J11" s="103" t="s">
        <v>1884</v>
      </c>
      <c r="K11" s="103" t="s">
        <v>1885</v>
      </c>
      <c r="L11" s="105">
        <v>1313944.7</v>
      </c>
      <c r="M11" s="103" t="s">
        <v>1886</v>
      </c>
      <c r="N11" s="103" t="s">
        <v>4034</v>
      </c>
      <c r="O11" s="103" t="s">
        <v>31</v>
      </c>
      <c r="P11" s="103" t="s">
        <v>2056</v>
      </c>
      <c r="Q11" s="103" t="s">
        <v>31</v>
      </c>
      <c r="R11" s="103" t="s">
        <v>4035</v>
      </c>
      <c r="S11" s="101">
        <v>42794</v>
      </c>
      <c r="T11" s="101">
        <v>42794</v>
      </c>
      <c r="U11" s="103" t="s">
        <v>4029</v>
      </c>
      <c r="V11" s="103" t="s">
        <v>31</v>
      </c>
    </row>
    <row r="12" spans="1:22" ht="15.75" x14ac:dyDescent="0.3">
      <c r="A12" s="103" t="s">
        <v>50</v>
      </c>
      <c r="B12" s="103" t="s">
        <v>4024</v>
      </c>
      <c r="C12" s="103" t="s">
        <v>1904</v>
      </c>
      <c r="D12" s="103" t="s">
        <v>1905</v>
      </c>
      <c r="E12" s="103" t="s">
        <v>2038</v>
      </c>
      <c r="F12" s="103" t="s">
        <v>2054</v>
      </c>
      <c r="G12" s="103" t="s">
        <v>31</v>
      </c>
      <c r="H12" s="103" t="s">
        <v>31</v>
      </c>
      <c r="I12" s="103" t="s">
        <v>31</v>
      </c>
      <c r="J12" s="103" t="s">
        <v>1884</v>
      </c>
      <c r="K12" s="103" t="s">
        <v>1885</v>
      </c>
      <c r="L12" s="105">
        <v>1313944.7</v>
      </c>
      <c r="M12" s="103" t="s">
        <v>1886</v>
      </c>
      <c r="N12" s="103" t="s">
        <v>4036</v>
      </c>
      <c r="O12" s="103" t="s">
        <v>31</v>
      </c>
      <c r="P12" s="103" t="s">
        <v>2056</v>
      </c>
      <c r="Q12" s="103" t="s">
        <v>31</v>
      </c>
      <c r="R12" s="103" t="s">
        <v>4037</v>
      </c>
      <c r="S12" s="101">
        <v>42794</v>
      </c>
      <c r="T12" s="101">
        <v>42794</v>
      </c>
      <c r="U12" s="103" t="s">
        <v>4029</v>
      </c>
      <c r="V12" s="103" t="s">
        <v>31</v>
      </c>
    </row>
    <row r="13" spans="1:22" ht="15.75" x14ac:dyDescent="0.3">
      <c r="A13" s="103" t="s">
        <v>50</v>
      </c>
      <c r="B13" s="103" t="s">
        <v>4024</v>
      </c>
      <c r="C13" s="103" t="s">
        <v>1904</v>
      </c>
      <c r="D13" s="103" t="s">
        <v>1905</v>
      </c>
      <c r="E13" s="103" t="s">
        <v>2038</v>
      </c>
      <c r="F13" s="103" t="s">
        <v>2048</v>
      </c>
      <c r="G13" s="103" t="s">
        <v>31</v>
      </c>
      <c r="H13" s="103" t="s">
        <v>31</v>
      </c>
      <c r="I13" s="103" t="s">
        <v>31</v>
      </c>
      <c r="J13" s="103" t="s">
        <v>1884</v>
      </c>
      <c r="K13" s="103" t="s">
        <v>1885</v>
      </c>
      <c r="L13" s="105">
        <v>871567.08</v>
      </c>
      <c r="M13" s="103" t="s">
        <v>1886</v>
      </c>
      <c r="N13" s="103" t="s">
        <v>31</v>
      </c>
      <c r="O13" s="103" t="s">
        <v>31</v>
      </c>
      <c r="P13" s="103" t="s">
        <v>2049</v>
      </c>
      <c r="Q13" s="103" t="s">
        <v>31</v>
      </c>
      <c r="R13" s="103" t="s">
        <v>4038</v>
      </c>
      <c r="S13" s="101">
        <v>42794</v>
      </c>
      <c r="T13" s="101">
        <v>42794</v>
      </c>
      <c r="U13" s="103" t="s">
        <v>4029</v>
      </c>
      <c r="V13" s="103" t="s">
        <v>31</v>
      </c>
    </row>
    <row r="14" spans="1:22" ht="15.75" x14ac:dyDescent="0.3">
      <c r="A14" s="103" t="s">
        <v>50</v>
      </c>
      <c r="B14" s="103" t="s">
        <v>4024</v>
      </c>
      <c r="C14" s="103" t="s">
        <v>1879</v>
      </c>
      <c r="D14" s="103" t="s">
        <v>1880</v>
      </c>
      <c r="E14" s="103" t="s">
        <v>2038</v>
      </c>
      <c r="F14" s="103" t="s">
        <v>2054</v>
      </c>
      <c r="G14" s="103" t="s">
        <v>31</v>
      </c>
      <c r="H14" s="103" t="s">
        <v>1883</v>
      </c>
      <c r="I14" s="103" t="s">
        <v>1880</v>
      </c>
      <c r="J14" s="103" t="s">
        <v>1884</v>
      </c>
      <c r="K14" s="103" t="s">
        <v>1885</v>
      </c>
      <c r="L14" s="104">
        <v>268441.32</v>
      </c>
      <c r="M14" s="103" t="s">
        <v>1886</v>
      </c>
      <c r="N14" s="103" t="s">
        <v>4039</v>
      </c>
      <c r="O14" s="103" t="s">
        <v>31</v>
      </c>
      <c r="P14" s="103" t="s">
        <v>2056</v>
      </c>
      <c r="Q14" s="103" t="s">
        <v>31</v>
      </c>
      <c r="R14" s="103" t="s">
        <v>4040</v>
      </c>
      <c r="S14" s="101">
        <v>41729</v>
      </c>
      <c r="T14" s="101">
        <v>41729</v>
      </c>
      <c r="U14" s="103" t="s">
        <v>4041</v>
      </c>
      <c r="V14" s="103" t="s">
        <v>31</v>
      </c>
    </row>
    <row r="15" spans="1:22" ht="15.75" x14ac:dyDescent="0.3">
      <c r="A15" s="103" t="s">
        <v>50</v>
      </c>
      <c r="B15" s="103" t="s">
        <v>4024</v>
      </c>
      <c r="C15" s="103" t="s">
        <v>1879</v>
      </c>
      <c r="D15" s="103" t="s">
        <v>1880</v>
      </c>
      <c r="E15" s="103" t="s">
        <v>2038</v>
      </c>
      <c r="F15" s="103" t="s">
        <v>2054</v>
      </c>
      <c r="G15" s="103" t="s">
        <v>31</v>
      </c>
      <c r="H15" s="103" t="s">
        <v>1883</v>
      </c>
      <c r="I15" s="103" t="s">
        <v>1880</v>
      </c>
      <c r="J15" s="103" t="s">
        <v>1884</v>
      </c>
      <c r="K15" s="103" t="s">
        <v>1885</v>
      </c>
      <c r="L15" s="104">
        <v>30.41</v>
      </c>
      <c r="M15" s="103" t="s">
        <v>1886</v>
      </c>
      <c r="N15" s="103" t="s">
        <v>4039</v>
      </c>
      <c r="O15" s="103" t="s">
        <v>31</v>
      </c>
      <c r="P15" s="103" t="s">
        <v>2056</v>
      </c>
      <c r="Q15" s="103" t="s">
        <v>31</v>
      </c>
      <c r="R15" s="103" t="s">
        <v>4040</v>
      </c>
      <c r="S15" s="101">
        <v>41759</v>
      </c>
      <c r="T15" s="101">
        <v>41759</v>
      </c>
      <c r="U15" s="103" t="s">
        <v>4041</v>
      </c>
      <c r="V15" s="103" t="s">
        <v>31</v>
      </c>
    </row>
    <row r="16" spans="1:22" ht="15.75" x14ac:dyDescent="0.3">
      <c r="A16" s="103" t="s">
        <v>50</v>
      </c>
      <c r="B16" s="103" t="s">
        <v>4024</v>
      </c>
      <c r="C16" s="103" t="s">
        <v>1879</v>
      </c>
      <c r="D16" s="103" t="s">
        <v>1880</v>
      </c>
      <c r="E16" s="103" t="s">
        <v>2038</v>
      </c>
      <c r="F16" s="103" t="s">
        <v>2054</v>
      </c>
      <c r="G16" s="103" t="s">
        <v>31</v>
      </c>
      <c r="H16" s="103" t="s">
        <v>1883</v>
      </c>
      <c r="I16" s="103" t="s">
        <v>1880</v>
      </c>
      <c r="J16" s="103" t="s">
        <v>1884</v>
      </c>
      <c r="K16" s="103" t="s">
        <v>1885</v>
      </c>
      <c r="L16" s="104">
        <v>-2240.15</v>
      </c>
      <c r="M16" s="103" t="s">
        <v>1886</v>
      </c>
      <c r="N16" s="103" t="s">
        <v>4039</v>
      </c>
      <c r="O16" s="103" t="s">
        <v>31</v>
      </c>
      <c r="P16" s="103" t="s">
        <v>2056</v>
      </c>
      <c r="Q16" s="103" t="s">
        <v>31</v>
      </c>
      <c r="R16" s="103" t="s">
        <v>4040</v>
      </c>
      <c r="S16" s="101">
        <v>41820</v>
      </c>
      <c r="T16" s="101">
        <v>41820</v>
      </c>
      <c r="U16" s="103" t="s">
        <v>4041</v>
      </c>
      <c r="V16" s="103" t="s">
        <v>31</v>
      </c>
    </row>
    <row r="17" spans="1:22" ht="15.75" x14ac:dyDescent="0.3">
      <c r="A17" s="103" t="s">
        <v>50</v>
      </c>
      <c r="B17" s="103" t="s">
        <v>4024</v>
      </c>
      <c r="C17" s="103" t="s">
        <v>1879</v>
      </c>
      <c r="D17" s="103" t="s">
        <v>1880</v>
      </c>
      <c r="E17" s="103" t="s">
        <v>2038</v>
      </c>
      <c r="F17" s="103" t="s">
        <v>2054</v>
      </c>
      <c r="G17" s="103" t="s">
        <v>31</v>
      </c>
      <c r="H17" s="103" t="s">
        <v>1883</v>
      </c>
      <c r="I17" s="103" t="s">
        <v>1880</v>
      </c>
      <c r="J17" s="103" t="s">
        <v>1884</v>
      </c>
      <c r="K17" s="103" t="s">
        <v>1885</v>
      </c>
      <c r="L17" s="104">
        <v>262627.23</v>
      </c>
      <c r="M17" s="103" t="s">
        <v>1886</v>
      </c>
      <c r="N17" s="103" t="s">
        <v>4042</v>
      </c>
      <c r="O17" s="103" t="s">
        <v>31</v>
      </c>
      <c r="P17" s="103" t="s">
        <v>2056</v>
      </c>
      <c r="Q17" s="103" t="s">
        <v>31</v>
      </c>
      <c r="R17" s="103" t="s">
        <v>4043</v>
      </c>
      <c r="S17" s="101">
        <v>42063</v>
      </c>
      <c r="T17" s="101">
        <v>42063</v>
      </c>
      <c r="U17" s="103" t="s">
        <v>4044</v>
      </c>
      <c r="V17" s="103" t="s">
        <v>31</v>
      </c>
    </row>
    <row r="18" spans="1:22" ht="15.75" x14ac:dyDescent="0.3">
      <c r="A18" s="103" t="s">
        <v>50</v>
      </c>
      <c r="B18" s="103" t="s">
        <v>4024</v>
      </c>
      <c r="C18" s="103" t="s">
        <v>1879</v>
      </c>
      <c r="D18" s="103" t="s">
        <v>1880</v>
      </c>
      <c r="E18" s="103" t="s">
        <v>2038</v>
      </c>
      <c r="F18" s="103" t="s">
        <v>2054</v>
      </c>
      <c r="G18" s="103" t="s">
        <v>31</v>
      </c>
      <c r="H18" s="103" t="s">
        <v>1883</v>
      </c>
      <c r="I18" s="103" t="s">
        <v>1880</v>
      </c>
      <c r="J18" s="103" t="s">
        <v>1884</v>
      </c>
      <c r="K18" s="103" t="s">
        <v>1885</v>
      </c>
      <c r="L18" s="104">
        <v>199.17</v>
      </c>
      <c r="M18" s="103" t="s">
        <v>1886</v>
      </c>
      <c r="N18" s="103" t="s">
        <v>4042</v>
      </c>
      <c r="O18" s="103" t="s">
        <v>31</v>
      </c>
      <c r="P18" s="103" t="s">
        <v>2056</v>
      </c>
      <c r="Q18" s="103" t="s">
        <v>31</v>
      </c>
      <c r="R18" s="103" t="s">
        <v>4043</v>
      </c>
      <c r="S18" s="101">
        <v>42094</v>
      </c>
      <c r="T18" s="101">
        <v>42094</v>
      </c>
      <c r="U18" s="103" t="s">
        <v>4044</v>
      </c>
      <c r="V18" s="103" t="s">
        <v>31</v>
      </c>
    </row>
    <row r="19" spans="1:22" ht="15.75" x14ac:dyDescent="0.3">
      <c r="A19" s="103" t="s">
        <v>50</v>
      </c>
      <c r="B19" s="103" t="s">
        <v>4024</v>
      </c>
      <c r="C19" s="103" t="s">
        <v>1879</v>
      </c>
      <c r="D19" s="103" t="s">
        <v>1880</v>
      </c>
      <c r="E19" s="103" t="s">
        <v>2038</v>
      </c>
      <c r="F19" s="103" t="s">
        <v>2054</v>
      </c>
      <c r="G19" s="103" t="s">
        <v>31</v>
      </c>
      <c r="H19" s="103" t="s">
        <v>1883</v>
      </c>
      <c r="I19" s="103" t="s">
        <v>1880</v>
      </c>
      <c r="J19" s="103" t="s">
        <v>1884</v>
      </c>
      <c r="K19" s="103" t="s">
        <v>1885</v>
      </c>
      <c r="L19" s="104">
        <v>38.17</v>
      </c>
      <c r="M19" s="103" t="s">
        <v>1886</v>
      </c>
      <c r="N19" s="103" t="s">
        <v>4042</v>
      </c>
      <c r="O19" s="103" t="s">
        <v>31</v>
      </c>
      <c r="P19" s="103" t="s">
        <v>2056</v>
      </c>
      <c r="Q19" s="103" t="s">
        <v>31</v>
      </c>
      <c r="R19" s="103" t="s">
        <v>4043</v>
      </c>
      <c r="S19" s="101">
        <v>42308</v>
      </c>
      <c r="T19" s="101">
        <v>42308</v>
      </c>
      <c r="U19" s="103" t="s">
        <v>4044</v>
      </c>
      <c r="V19" s="103" t="s">
        <v>31</v>
      </c>
    </row>
    <row r="20" spans="1:22" ht="15.75" x14ac:dyDescent="0.3">
      <c r="A20" s="103" t="s">
        <v>50</v>
      </c>
      <c r="B20" s="103" t="s">
        <v>4024</v>
      </c>
      <c r="C20" s="103" t="s">
        <v>1879</v>
      </c>
      <c r="D20" s="103" t="s">
        <v>1880</v>
      </c>
      <c r="E20" s="103" t="s">
        <v>2038</v>
      </c>
      <c r="F20" s="103" t="s">
        <v>2054</v>
      </c>
      <c r="G20" s="103" t="s">
        <v>31</v>
      </c>
      <c r="H20" s="103" t="s">
        <v>1883</v>
      </c>
      <c r="I20" s="103" t="s">
        <v>1880</v>
      </c>
      <c r="J20" s="103" t="s">
        <v>1884</v>
      </c>
      <c r="K20" s="103" t="s">
        <v>1885</v>
      </c>
      <c r="L20" s="104">
        <v>268441.32</v>
      </c>
      <c r="M20" s="103" t="s">
        <v>1886</v>
      </c>
      <c r="N20" s="103" t="s">
        <v>4045</v>
      </c>
      <c r="O20" s="103" t="s">
        <v>31</v>
      </c>
      <c r="P20" s="103" t="s">
        <v>2056</v>
      </c>
      <c r="Q20" s="103" t="s">
        <v>31</v>
      </c>
      <c r="R20" s="103" t="s">
        <v>4046</v>
      </c>
      <c r="S20" s="101">
        <v>41729</v>
      </c>
      <c r="T20" s="101">
        <v>41729</v>
      </c>
      <c r="U20" s="103" t="s">
        <v>4041</v>
      </c>
      <c r="V20" s="103" t="s">
        <v>31</v>
      </c>
    </row>
    <row r="21" spans="1:22" ht="15.75" x14ac:dyDescent="0.3">
      <c r="A21" s="103" t="s">
        <v>50</v>
      </c>
      <c r="B21" s="103" t="s">
        <v>4024</v>
      </c>
      <c r="C21" s="103" t="s">
        <v>1879</v>
      </c>
      <c r="D21" s="103" t="s">
        <v>1880</v>
      </c>
      <c r="E21" s="103" t="s">
        <v>2038</v>
      </c>
      <c r="F21" s="103" t="s">
        <v>2054</v>
      </c>
      <c r="G21" s="103" t="s">
        <v>31</v>
      </c>
      <c r="H21" s="103" t="s">
        <v>1883</v>
      </c>
      <c r="I21" s="103" t="s">
        <v>1880</v>
      </c>
      <c r="J21" s="103" t="s">
        <v>1884</v>
      </c>
      <c r="K21" s="103" t="s">
        <v>1885</v>
      </c>
      <c r="L21" s="104">
        <v>30.41</v>
      </c>
      <c r="M21" s="103" t="s">
        <v>1886</v>
      </c>
      <c r="N21" s="103" t="s">
        <v>4045</v>
      </c>
      <c r="O21" s="103" t="s">
        <v>31</v>
      </c>
      <c r="P21" s="103" t="s">
        <v>2056</v>
      </c>
      <c r="Q21" s="103" t="s">
        <v>31</v>
      </c>
      <c r="R21" s="103" t="s">
        <v>4046</v>
      </c>
      <c r="S21" s="101">
        <v>41759</v>
      </c>
      <c r="T21" s="101">
        <v>41759</v>
      </c>
      <c r="U21" s="103" t="s">
        <v>4041</v>
      </c>
      <c r="V21" s="103" t="s">
        <v>31</v>
      </c>
    </row>
    <row r="22" spans="1:22" ht="15.75" x14ac:dyDescent="0.3">
      <c r="A22" s="103" t="s">
        <v>50</v>
      </c>
      <c r="B22" s="103" t="s">
        <v>4024</v>
      </c>
      <c r="C22" s="103" t="s">
        <v>1879</v>
      </c>
      <c r="D22" s="103" t="s">
        <v>1880</v>
      </c>
      <c r="E22" s="103" t="s">
        <v>2038</v>
      </c>
      <c r="F22" s="103" t="s">
        <v>2054</v>
      </c>
      <c r="G22" s="103" t="s">
        <v>31</v>
      </c>
      <c r="H22" s="103" t="s">
        <v>1883</v>
      </c>
      <c r="I22" s="103" t="s">
        <v>1880</v>
      </c>
      <c r="J22" s="103" t="s">
        <v>1884</v>
      </c>
      <c r="K22" s="103" t="s">
        <v>1885</v>
      </c>
      <c r="L22" s="104">
        <v>-2240.15</v>
      </c>
      <c r="M22" s="103" t="s">
        <v>1886</v>
      </c>
      <c r="N22" s="103" t="s">
        <v>4045</v>
      </c>
      <c r="O22" s="103" t="s">
        <v>31</v>
      </c>
      <c r="P22" s="103" t="s">
        <v>2056</v>
      </c>
      <c r="Q22" s="103" t="s">
        <v>31</v>
      </c>
      <c r="R22" s="103" t="s">
        <v>4046</v>
      </c>
      <c r="S22" s="101">
        <v>41820</v>
      </c>
      <c r="T22" s="101">
        <v>41820</v>
      </c>
      <c r="U22" s="103" t="s">
        <v>4041</v>
      </c>
      <c r="V22" s="103" t="s">
        <v>31</v>
      </c>
    </row>
    <row r="23" spans="1:22" ht="15.75" x14ac:dyDescent="0.3">
      <c r="A23" s="103" t="s">
        <v>50</v>
      </c>
      <c r="B23" s="103" t="s">
        <v>4024</v>
      </c>
      <c r="C23" s="103" t="s">
        <v>1879</v>
      </c>
      <c r="D23" s="103" t="s">
        <v>1880</v>
      </c>
      <c r="E23" s="103" t="s">
        <v>2038</v>
      </c>
      <c r="F23" s="103" t="s">
        <v>2054</v>
      </c>
      <c r="G23" s="103" t="s">
        <v>31</v>
      </c>
      <c r="H23" s="103" t="s">
        <v>1883</v>
      </c>
      <c r="I23" s="103" t="s">
        <v>1880</v>
      </c>
      <c r="J23" s="103" t="s">
        <v>1884</v>
      </c>
      <c r="K23" s="103" t="s">
        <v>1885</v>
      </c>
      <c r="L23" s="104">
        <v>262627.23</v>
      </c>
      <c r="M23" s="103" t="s">
        <v>1886</v>
      </c>
      <c r="N23" s="103" t="s">
        <v>4047</v>
      </c>
      <c r="O23" s="103" t="s">
        <v>31</v>
      </c>
      <c r="P23" s="103" t="s">
        <v>2056</v>
      </c>
      <c r="Q23" s="103" t="s">
        <v>31</v>
      </c>
      <c r="R23" s="103" t="s">
        <v>4048</v>
      </c>
      <c r="S23" s="101">
        <v>42063</v>
      </c>
      <c r="T23" s="101">
        <v>42063</v>
      </c>
      <c r="U23" s="103" t="s">
        <v>4044</v>
      </c>
      <c r="V23" s="103" t="s">
        <v>31</v>
      </c>
    </row>
    <row r="24" spans="1:22" ht="15.75" x14ac:dyDescent="0.3">
      <c r="A24" s="103" t="s">
        <v>50</v>
      </c>
      <c r="B24" s="103" t="s">
        <v>4024</v>
      </c>
      <c r="C24" s="103" t="s">
        <v>1879</v>
      </c>
      <c r="D24" s="103" t="s">
        <v>1880</v>
      </c>
      <c r="E24" s="103" t="s">
        <v>2038</v>
      </c>
      <c r="F24" s="103" t="s">
        <v>2054</v>
      </c>
      <c r="G24" s="103" t="s">
        <v>31</v>
      </c>
      <c r="H24" s="103" t="s">
        <v>1883</v>
      </c>
      <c r="I24" s="103" t="s">
        <v>1880</v>
      </c>
      <c r="J24" s="103" t="s">
        <v>1884</v>
      </c>
      <c r="K24" s="103" t="s">
        <v>1885</v>
      </c>
      <c r="L24" s="104">
        <v>199.17</v>
      </c>
      <c r="M24" s="103" t="s">
        <v>1886</v>
      </c>
      <c r="N24" s="103" t="s">
        <v>4047</v>
      </c>
      <c r="O24" s="103" t="s">
        <v>31</v>
      </c>
      <c r="P24" s="103" t="s">
        <v>2056</v>
      </c>
      <c r="Q24" s="103" t="s">
        <v>31</v>
      </c>
      <c r="R24" s="103" t="s">
        <v>4048</v>
      </c>
      <c r="S24" s="101">
        <v>42094</v>
      </c>
      <c r="T24" s="101">
        <v>42094</v>
      </c>
      <c r="U24" s="103" t="s">
        <v>4044</v>
      </c>
      <c r="V24" s="103" t="s">
        <v>31</v>
      </c>
    </row>
    <row r="25" spans="1:22" ht="15.75" x14ac:dyDescent="0.3">
      <c r="A25" s="103" t="s">
        <v>50</v>
      </c>
      <c r="B25" s="103" t="s">
        <v>4024</v>
      </c>
      <c r="C25" s="103" t="s">
        <v>1879</v>
      </c>
      <c r="D25" s="103" t="s">
        <v>1880</v>
      </c>
      <c r="E25" s="103" t="s">
        <v>2038</v>
      </c>
      <c r="F25" s="103" t="s">
        <v>2054</v>
      </c>
      <c r="G25" s="103" t="s">
        <v>31</v>
      </c>
      <c r="H25" s="103" t="s">
        <v>1883</v>
      </c>
      <c r="I25" s="103" t="s">
        <v>1880</v>
      </c>
      <c r="J25" s="103" t="s">
        <v>1884</v>
      </c>
      <c r="K25" s="103" t="s">
        <v>1885</v>
      </c>
      <c r="L25" s="104">
        <v>38.17</v>
      </c>
      <c r="M25" s="103" t="s">
        <v>1886</v>
      </c>
      <c r="N25" s="103" t="s">
        <v>4047</v>
      </c>
      <c r="O25" s="103" t="s">
        <v>31</v>
      </c>
      <c r="P25" s="103" t="s">
        <v>2056</v>
      </c>
      <c r="Q25" s="103" t="s">
        <v>31</v>
      </c>
      <c r="R25" s="103" t="s">
        <v>4048</v>
      </c>
      <c r="S25" s="101">
        <v>42308</v>
      </c>
      <c r="T25" s="101">
        <v>42308</v>
      </c>
      <c r="U25" s="103" t="s">
        <v>4044</v>
      </c>
      <c r="V25" s="103" t="s">
        <v>31</v>
      </c>
    </row>
    <row r="26" spans="1:22" ht="15.75" x14ac:dyDescent="0.3">
      <c r="A26" s="103" t="s">
        <v>50</v>
      </c>
      <c r="B26" s="103" t="s">
        <v>4024</v>
      </c>
      <c r="C26" s="103" t="s">
        <v>1879</v>
      </c>
      <c r="D26" s="103" t="s">
        <v>1880</v>
      </c>
      <c r="E26" s="103" t="s">
        <v>2038</v>
      </c>
      <c r="F26" s="103" t="s">
        <v>2054</v>
      </c>
      <c r="G26" s="103" t="s">
        <v>31</v>
      </c>
      <c r="H26" s="103" t="s">
        <v>1883</v>
      </c>
      <c r="I26" s="103" t="s">
        <v>1880</v>
      </c>
      <c r="J26" s="103" t="s">
        <v>1884</v>
      </c>
      <c r="K26" s="103" t="s">
        <v>1885</v>
      </c>
      <c r="L26" s="104">
        <v>262627.23</v>
      </c>
      <c r="M26" s="103" t="s">
        <v>1886</v>
      </c>
      <c r="N26" s="103" t="s">
        <v>4049</v>
      </c>
      <c r="O26" s="103" t="s">
        <v>31</v>
      </c>
      <c r="P26" s="103" t="s">
        <v>2056</v>
      </c>
      <c r="Q26" s="103" t="s">
        <v>31</v>
      </c>
      <c r="R26" s="103" t="s">
        <v>4050</v>
      </c>
      <c r="S26" s="101">
        <v>42063</v>
      </c>
      <c r="T26" s="101">
        <v>42063</v>
      </c>
      <c r="U26" s="103" t="s">
        <v>4044</v>
      </c>
      <c r="V26" s="103" t="s">
        <v>31</v>
      </c>
    </row>
    <row r="27" spans="1:22" ht="15.75" x14ac:dyDescent="0.3">
      <c r="A27" s="103" t="s">
        <v>50</v>
      </c>
      <c r="B27" s="103" t="s">
        <v>4024</v>
      </c>
      <c r="C27" s="103" t="s">
        <v>1879</v>
      </c>
      <c r="D27" s="103" t="s">
        <v>1880</v>
      </c>
      <c r="E27" s="103" t="s">
        <v>2038</v>
      </c>
      <c r="F27" s="103" t="s">
        <v>2054</v>
      </c>
      <c r="G27" s="103" t="s">
        <v>31</v>
      </c>
      <c r="H27" s="103" t="s">
        <v>1883</v>
      </c>
      <c r="I27" s="103" t="s">
        <v>1880</v>
      </c>
      <c r="J27" s="103" t="s">
        <v>1884</v>
      </c>
      <c r="K27" s="103" t="s">
        <v>1885</v>
      </c>
      <c r="L27" s="104">
        <v>199.17</v>
      </c>
      <c r="M27" s="103" t="s">
        <v>1886</v>
      </c>
      <c r="N27" s="103" t="s">
        <v>4049</v>
      </c>
      <c r="O27" s="103" t="s">
        <v>31</v>
      </c>
      <c r="P27" s="103" t="s">
        <v>2056</v>
      </c>
      <c r="Q27" s="103" t="s">
        <v>31</v>
      </c>
      <c r="R27" s="103" t="s">
        <v>4050</v>
      </c>
      <c r="S27" s="101">
        <v>42094</v>
      </c>
      <c r="T27" s="101">
        <v>42094</v>
      </c>
      <c r="U27" s="103" t="s">
        <v>4044</v>
      </c>
      <c r="V27" s="103" t="s">
        <v>31</v>
      </c>
    </row>
    <row r="28" spans="1:22" ht="15.75" x14ac:dyDescent="0.3">
      <c r="A28" s="103" t="s">
        <v>50</v>
      </c>
      <c r="B28" s="103" t="s">
        <v>4024</v>
      </c>
      <c r="C28" s="103" t="s">
        <v>1879</v>
      </c>
      <c r="D28" s="103" t="s">
        <v>1880</v>
      </c>
      <c r="E28" s="103" t="s">
        <v>2038</v>
      </c>
      <c r="F28" s="103" t="s">
        <v>2054</v>
      </c>
      <c r="G28" s="103" t="s">
        <v>31</v>
      </c>
      <c r="H28" s="103" t="s">
        <v>1883</v>
      </c>
      <c r="I28" s="103" t="s">
        <v>1880</v>
      </c>
      <c r="J28" s="103" t="s">
        <v>1884</v>
      </c>
      <c r="K28" s="103" t="s">
        <v>1885</v>
      </c>
      <c r="L28" s="104">
        <v>38.17</v>
      </c>
      <c r="M28" s="103" t="s">
        <v>1886</v>
      </c>
      <c r="N28" s="103" t="s">
        <v>4049</v>
      </c>
      <c r="O28" s="103" t="s">
        <v>31</v>
      </c>
      <c r="P28" s="103" t="s">
        <v>2056</v>
      </c>
      <c r="Q28" s="103" t="s">
        <v>31</v>
      </c>
      <c r="R28" s="103" t="s">
        <v>4050</v>
      </c>
      <c r="S28" s="101">
        <v>42308</v>
      </c>
      <c r="T28" s="101">
        <v>42308</v>
      </c>
      <c r="U28" s="103" t="s">
        <v>4044</v>
      </c>
      <c r="V28" s="103" t="s">
        <v>31</v>
      </c>
    </row>
    <row r="29" spans="1:22" ht="15.75" x14ac:dyDescent="0.3">
      <c r="A29" s="103" t="s">
        <v>50</v>
      </c>
      <c r="B29" s="103" t="s">
        <v>4024</v>
      </c>
      <c r="C29" s="103" t="s">
        <v>1879</v>
      </c>
      <c r="D29" s="103" t="s">
        <v>1880</v>
      </c>
      <c r="E29" s="103" t="s">
        <v>2038</v>
      </c>
      <c r="F29" s="103" t="s">
        <v>2054</v>
      </c>
      <c r="G29" s="103" t="s">
        <v>31</v>
      </c>
      <c r="H29" s="103" t="s">
        <v>1883</v>
      </c>
      <c r="I29" s="103" t="s">
        <v>1880</v>
      </c>
      <c r="J29" s="103" t="s">
        <v>1884</v>
      </c>
      <c r="K29" s="103" t="s">
        <v>1885</v>
      </c>
      <c r="L29" s="104">
        <v>268441.32</v>
      </c>
      <c r="M29" s="103" t="s">
        <v>1886</v>
      </c>
      <c r="N29" s="103" t="s">
        <v>4051</v>
      </c>
      <c r="O29" s="103" t="s">
        <v>31</v>
      </c>
      <c r="P29" s="103" t="s">
        <v>2056</v>
      </c>
      <c r="Q29" s="103" t="s">
        <v>31</v>
      </c>
      <c r="R29" s="103" t="s">
        <v>4052</v>
      </c>
      <c r="S29" s="101">
        <v>41729</v>
      </c>
      <c r="T29" s="101">
        <v>41729</v>
      </c>
      <c r="U29" s="103" t="s">
        <v>4041</v>
      </c>
      <c r="V29" s="103" t="s">
        <v>31</v>
      </c>
    </row>
    <row r="30" spans="1:22" ht="15.75" x14ac:dyDescent="0.3">
      <c r="A30" s="103" t="s">
        <v>50</v>
      </c>
      <c r="B30" s="103" t="s">
        <v>4024</v>
      </c>
      <c r="C30" s="103" t="s">
        <v>1879</v>
      </c>
      <c r="D30" s="103" t="s">
        <v>1880</v>
      </c>
      <c r="E30" s="103" t="s">
        <v>2038</v>
      </c>
      <c r="F30" s="103" t="s">
        <v>2054</v>
      </c>
      <c r="G30" s="103" t="s">
        <v>31</v>
      </c>
      <c r="H30" s="103" t="s">
        <v>1883</v>
      </c>
      <c r="I30" s="103" t="s">
        <v>1880</v>
      </c>
      <c r="J30" s="103" t="s">
        <v>1884</v>
      </c>
      <c r="K30" s="103" t="s">
        <v>1885</v>
      </c>
      <c r="L30" s="104">
        <v>30.41</v>
      </c>
      <c r="M30" s="103" t="s">
        <v>1886</v>
      </c>
      <c r="N30" s="103" t="s">
        <v>4051</v>
      </c>
      <c r="O30" s="103" t="s">
        <v>31</v>
      </c>
      <c r="P30" s="103" t="s">
        <v>2056</v>
      </c>
      <c r="Q30" s="103" t="s">
        <v>31</v>
      </c>
      <c r="R30" s="103" t="s">
        <v>4052</v>
      </c>
      <c r="S30" s="101">
        <v>41759</v>
      </c>
      <c r="T30" s="101">
        <v>41759</v>
      </c>
      <c r="U30" s="103" t="s">
        <v>4041</v>
      </c>
      <c r="V30" s="103" t="s">
        <v>31</v>
      </c>
    </row>
    <row r="31" spans="1:22" ht="15.75" x14ac:dyDescent="0.3">
      <c r="A31" s="103" t="s">
        <v>50</v>
      </c>
      <c r="B31" s="103" t="s">
        <v>4024</v>
      </c>
      <c r="C31" s="103" t="s">
        <v>1879</v>
      </c>
      <c r="D31" s="103" t="s">
        <v>1880</v>
      </c>
      <c r="E31" s="103" t="s">
        <v>2038</v>
      </c>
      <c r="F31" s="103" t="s">
        <v>2054</v>
      </c>
      <c r="G31" s="103" t="s">
        <v>31</v>
      </c>
      <c r="H31" s="103" t="s">
        <v>1883</v>
      </c>
      <c r="I31" s="103" t="s">
        <v>1880</v>
      </c>
      <c r="J31" s="103" t="s">
        <v>1884</v>
      </c>
      <c r="K31" s="103" t="s">
        <v>1885</v>
      </c>
      <c r="L31" s="104">
        <v>-2240.15</v>
      </c>
      <c r="M31" s="103" t="s">
        <v>1886</v>
      </c>
      <c r="N31" s="103" t="s">
        <v>4051</v>
      </c>
      <c r="O31" s="103" t="s">
        <v>31</v>
      </c>
      <c r="P31" s="103" t="s">
        <v>2056</v>
      </c>
      <c r="Q31" s="103" t="s">
        <v>31</v>
      </c>
      <c r="R31" s="103" t="s">
        <v>4052</v>
      </c>
      <c r="S31" s="101">
        <v>41820</v>
      </c>
      <c r="T31" s="101">
        <v>41820</v>
      </c>
      <c r="U31" s="103" t="s">
        <v>4041</v>
      </c>
      <c r="V31" s="103" t="s">
        <v>31</v>
      </c>
    </row>
    <row r="32" spans="1:22" ht="15.75" x14ac:dyDescent="0.3">
      <c r="A32" s="103" t="s">
        <v>50</v>
      </c>
      <c r="B32" s="103" t="s">
        <v>4024</v>
      </c>
      <c r="C32" s="103" t="s">
        <v>1879</v>
      </c>
      <c r="D32" s="103" t="s">
        <v>1880</v>
      </c>
      <c r="E32" s="103" t="s">
        <v>2038</v>
      </c>
      <c r="F32" s="103" t="s">
        <v>2054</v>
      </c>
      <c r="G32" s="103" t="s">
        <v>31</v>
      </c>
      <c r="H32" s="103" t="s">
        <v>1883</v>
      </c>
      <c r="I32" s="103" t="s">
        <v>1880</v>
      </c>
      <c r="J32" s="103" t="s">
        <v>1884</v>
      </c>
      <c r="K32" s="103" t="s">
        <v>1885</v>
      </c>
      <c r="L32" s="104">
        <v>262627.23</v>
      </c>
      <c r="M32" s="103" t="s">
        <v>1886</v>
      </c>
      <c r="N32" s="103" t="s">
        <v>4053</v>
      </c>
      <c r="O32" s="103" t="s">
        <v>31</v>
      </c>
      <c r="P32" s="103" t="s">
        <v>2056</v>
      </c>
      <c r="Q32" s="103" t="s">
        <v>31</v>
      </c>
      <c r="R32" s="103" t="s">
        <v>4054</v>
      </c>
      <c r="S32" s="101">
        <v>42063</v>
      </c>
      <c r="T32" s="101">
        <v>42063</v>
      </c>
      <c r="U32" s="103" t="s">
        <v>4044</v>
      </c>
      <c r="V32" s="103" t="s">
        <v>31</v>
      </c>
    </row>
    <row r="33" spans="1:22" ht="15.75" x14ac:dyDescent="0.3">
      <c r="A33" s="103" t="s">
        <v>50</v>
      </c>
      <c r="B33" s="103" t="s">
        <v>4024</v>
      </c>
      <c r="C33" s="103" t="s">
        <v>1879</v>
      </c>
      <c r="D33" s="103" t="s">
        <v>1880</v>
      </c>
      <c r="E33" s="103" t="s">
        <v>2038</v>
      </c>
      <c r="F33" s="103" t="s">
        <v>2054</v>
      </c>
      <c r="G33" s="103" t="s">
        <v>31</v>
      </c>
      <c r="H33" s="103" t="s">
        <v>1883</v>
      </c>
      <c r="I33" s="103" t="s">
        <v>1880</v>
      </c>
      <c r="J33" s="103" t="s">
        <v>1884</v>
      </c>
      <c r="K33" s="103" t="s">
        <v>1885</v>
      </c>
      <c r="L33" s="104">
        <v>199.17</v>
      </c>
      <c r="M33" s="103" t="s">
        <v>1886</v>
      </c>
      <c r="N33" s="103" t="s">
        <v>4053</v>
      </c>
      <c r="O33" s="103" t="s">
        <v>31</v>
      </c>
      <c r="P33" s="103" t="s">
        <v>2056</v>
      </c>
      <c r="Q33" s="103" t="s">
        <v>31</v>
      </c>
      <c r="R33" s="103" t="s">
        <v>4054</v>
      </c>
      <c r="S33" s="101">
        <v>42094</v>
      </c>
      <c r="T33" s="101">
        <v>42094</v>
      </c>
      <c r="U33" s="103" t="s">
        <v>4044</v>
      </c>
      <c r="V33" s="103" t="s">
        <v>31</v>
      </c>
    </row>
    <row r="34" spans="1:22" ht="15.75" x14ac:dyDescent="0.3">
      <c r="A34" s="103" t="s">
        <v>50</v>
      </c>
      <c r="B34" s="103" t="s">
        <v>4024</v>
      </c>
      <c r="C34" s="103" t="s">
        <v>1879</v>
      </c>
      <c r="D34" s="103" t="s">
        <v>1880</v>
      </c>
      <c r="E34" s="103" t="s">
        <v>2038</v>
      </c>
      <c r="F34" s="103" t="s">
        <v>2054</v>
      </c>
      <c r="G34" s="103" t="s">
        <v>31</v>
      </c>
      <c r="H34" s="103" t="s">
        <v>1883</v>
      </c>
      <c r="I34" s="103" t="s">
        <v>1880</v>
      </c>
      <c r="J34" s="103" t="s">
        <v>1884</v>
      </c>
      <c r="K34" s="103" t="s">
        <v>1885</v>
      </c>
      <c r="L34" s="104">
        <v>38.17</v>
      </c>
      <c r="M34" s="103" t="s">
        <v>1886</v>
      </c>
      <c r="N34" s="103" t="s">
        <v>4053</v>
      </c>
      <c r="O34" s="103" t="s">
        <v>31</v>
      </c>
      <c r="P34" s="103" t="s">
        <v>2056</v>
      </c>
      <c r="Q34" s="103" t="s">
        <v>31</v>
      </c>
      <c r="R34" s="103" t="s">
        <v>4054</v>
      </c>
      <c r="S34" s="101">
        <v>42308</v>
      </c>
      <c r="T34" s="101">
        <v>42308</v>
      </c>
      <c r="U34" s="103" t="s">
        <v>4044</v>
      </c>
      <c r="V34" s="103" t="s">
        <v>31</v>
      </c>
    </row>
    <row r="35" spans="1:22" ht="15.75" x14ac:dyDescent="0.3">
      <c r="A35" s="103" t="s">
        <v>50</v>
      </c>
      <c r="B35" s="103" t="s">
        <v>4024</v>
      </c>
      <c r="C35" s="103" t="s">
        <v>1879</v>
      </c>
      <c r="D35" s="103" t="s">
        <v>1880</v>
      </c>
      <c r="E35" s="103" t="s">
        <v>2038</v>
      </c>
      <c r="F35" s="103" t="s">
        <v>2054</v>
      </c>
      <c r="G35" s="103" t="s">
        <v>31</v>
      </c>
      <c r="H35" s="103" t="s">
        <v>1883</v>
      </c>
      <c r="I35" s="103" t="s">
        <v>1880</v>
      </c>
      <c r="J35" s="103" t="s">
        <v>1884</v>
      </c>
      <c r="K35" s="103" t="s">
        <v>1885</v>
      </c>
      <c r="L35" s="104">
        <v>249.61</v>
      </c>
      <c r="M35" s="103" t="s">
        <v>1886</v>
      </c>
      <c r="N35" s="103" t="s">
        <v>4055</v>
      </c>
      <c r="O35" s="103" t="s">
        <v>31</v>
      </c>
      <c r="P35" s="103" t="s">
        <v>2056</v>
      </c>
      <c r="Q35" s="103" t="s">
        <v>31</v>
      </c>
      <c r="R35" s="103" t="s">
        <v>4056</v>
      </c>
      <c r="S35" s="101">
        <v>41851</v>
      </c>
      <c r="T35" s="101">
        <v>41851</v>
      </c>
      <c r="U35" s="103" t="s">
        <v>4057</v>
      </c>
      <c r="V35" s="103" t="s">
        <v>31</v>
      </c>
    </row>
    <row r="36" spans="1:22" ht="15.75" x14ac:dyDescent="0.3">
      <c r="A36" s="103" t="s">
        <v>50</v>
      </c>
      <c r="B36" s="103" t="s">
        <v>4024</v>
      </c>
      <c r="C36" s="103" t="s">
        <v>1879</v>
      </c>
      <c r="D36" s="103" t="s">
        <v>1880</v>
      </c>
      <c r="E36" s="103" t="s">
        <v>2038</v>
      </c>
      <c r="F36" s="103" t="s">
        <v>2054</v>
      </c>
      <c r="G36" s="103" t="s">
        <v>31</v>
      </c>
      <c r="H36" s="103" t="s">
        <v>1883</v>
      </c>
      <c r="I36" s="103" t="s">
        <v>1880</v>
      </c>
      <c r="J36" s="103" t="s">
        <v>1884</v>
      </c>
      <c r="K36" s="103" t="s">
        <v>1885</v>
      </c>
      <c r="L36" s="104">
        <v>474894.54</v>
      </c>
      <c r="M36" s="103" t="s">
        <v>1886</v>
      </c>
      <c r="N36" s="103" t="s">
        <v>4058</v>
      </c>
      <c r="O36" s="103" t="s">
        <v>31</v>
      </c>
      <c r="P36" s="103" t="s">
        <v>2056</v>
      </c>
      <c r="Q36" s="103" t="s">
        <v>31</v>
      </c>
      <c r="R36" s="103" t="s">
        <v>4059</v>
      </c>
      <c r="S36" s="101">
        <v>41729</v>
      </c>
      <c r="T36" s="101">
        <v>41729</v>
      </c>
      <c r="U36" s="103" t="s">
        <v>4057</v>
      </c>
      <c r="V36" s="103" t="s">
        <v>31</v>
      </c>
    </row>
    <row r="37" spans="1:22" ht="15.75" x14ac:dyDescent="0.3">
      <c r="A37" s="103" t="s">
        <v>50</v>
      </c>
      <c r="B37" s="103" t="s">
        <v>4024</v>
      </c>
      <c r="C37" s="103" t="s">
        <v>1879</v>
      </c>
      <c r="D37" s="103" t="s">
        <v>1880</v>
      </c>
      <c r="E37" s="103" t="s">
        <v>2038</v>
      </c>
      <c r="F37" s="103" t="s">
        <v>2054</v>
      </c>
      <c r="G37" s="103" t="s">
        <v>31</v>
      </c>
      <c r="H37" s="103" t="s">
        <v>1883</v>
      </c>
      <c r="I37" s="103" t="s">
        <v>1880</v>
      </c>
      <c r="J37" s="103" t="s">
        <v>1884</v>
      </c>
      <c r="K37" s="103" t="s">
        <v>1885</v>
      </c>
      <c r="L37" s="104">
        <v>2927.62</v>
      </c>
      <c r="M37" s="103" t="s">
        <v>1886</v>
      </c>
      <c r="N37" s="103" t="s">
        <v>4058</v>
      </c>
      <c r="O37" s="103" t="s">
        <v>31</v>
      </c>
      <c r="P37" s="103" t="s">
        <v>2056</v>
      </c>
      <c r="Q37" s="103" t="s">
        <v>31</v>
      </c>
      <c r="R37" s="103" t="s">
        <v>4059</v>
      </c>
      <c r="S37" s="101">
        <v>41759</v>
      </c>
      <c r="T37" s="101">
        <v>41759</v>
      </c>
      <c r="U37" s="103" t="s">
        <v>4057</v>
      </c>
      <c r="V37" s="103" t="s">
        <v>31</v>
      </c>
    </row>
    <row r="38" spans="1:22" ht="15.75" x14ac:dyDescent="0.3">
      <c r="A38" s="103" t="s">
        <v>50</v>
      </c>
      <c r="B38" s="103" t="s">
        <v>4024</v>
      </c>
      <c r="C38" s="103" t="s">
        <v>1879</v>
      </c>
      <c r="D38" s="103" t="s">
        <v>1880</v>
      </c>
      <c r="E38" s="103" t="s">
        <v>2038</v>
      </c>
      <c r="F38" s="103" t="s">
        <v>2054</v>
      </c>
      <c r="G38" s="103" t="s">
        <v>31</v>
      </c>
      <c r="H38" s="103" t="s">
        <v>1883</v>
      </c>
      <c r="I38" s="103" t="s">
        <v>1880</v>
      </c>
      <c r="J38" s="103" t="s">
        <v>1884</v>
      </c>
      <c r="K38" s="103" t="s">
        <v>1885</v>
      </c>
      <c r="L38" s="104">
        <v>188.68</v>
      </c>
      <c r="M38" s="103" t="s">
        <v>1886</v>
      </c>
      <c r="N38" s="103" t="s">
        <v>4058</v>
      </c>
      <c r="O38" s="103" t="s">
        <v>31</v>
      </c>
      <c r="P38" s="103" t="s">
        <v>2056</v>
      </c>
      <c r="Q38" s="103" t="s">
        <v>31</v>
      </c>
      <c r="R38" s="103" t="s">
        <v>4059</v>
      </c>
      <c r="S38" s="101">
        <v>41790</v>
      </c>
      <c r="T38" s="101">
        <v>41790</v>
      </c>
      <c r="U38" s="103" t="s">
        <v>4057</v>
      </c>
      <c r="V38" s="103" t="s">
        <v>31</v>
      </c>
    </row>
    <row r="39" spans="1:22" ht="15.75" x14ac:dyDescent="0.3">
      <c r="A39" s="103" t="s">
        <v>50</v>
      </c>
      <c r="B39" s="103" t="s">
        <v>4024</v>
      </c>
      <c r="C39" s="103" t="s">
        <v>1879</v>
      </c>
      <c r="D39" s="103" t="s">
        <v>1880</v>
      </c>
      <c r="E39" s="103" t="s">
        <v>2038</v>
      </c>
      <c r="F39" s="103" t="s">
        <v>2054</v>
      </c>
      <c r="G39" s="103" t="s">
        <v>31</v>
      </c>
      <c r="H39" s="103" t="s">
        <v>1883</v>
      </c>
      <c r="I39" s="103" t="s">
        <v>1880</v>
      </c>
      <c r="J39" s="103" t="s">
        <v>1884</v>
      </c>
      <c r="K39" s="103" t="s">
        <v>1885</v>
      </c>
      <c r="L39" s="104">
        <v>-5334.69</v>
      </c>
      <c r="M39" s="103" t="s">
        <v>1886</v>
      </c>
      <c r="N39" s="103" t="s">
        <v>4058</v>
      </c>
      <c r="O39" s="103" t="s">
        <v>31</v>
      </c>
      <c r="P39" s="103" t="s">
        <v>2056</v>
      </c>
      <c r="Q39" s="103" t="s">
        <v>31</v>
      </c>
      <c r="R39" s="103" t="s">
        <v>4059</v>
      </c>
      <c r="S39" s="101">
        <v>41820</v>
      </c>
      <c r="T39" s="101">
        <v>41820</v>
      </c>
      <c r="U39" s="103" t="s">
        <v>4057</v>
      </c>
      <c r="V39" s="103" t="s">
        <v>31</v>
      </c>
    </row>
    <row r="40" spans="1:22" ht="15.75" x14ac:dyDescent="0.3">
      <c r="A40" s="103" t="s">
        <v>50</v>
      </c>
      <c r="B40" s="103" t="s">
        <v>4024</v>
      </c>
      <c r="C40" s="103" t="s">
        <v>1879</v>
      </c>
      <c r="D40" s="103" t="s">
        <v>1880</v>
      </c>
      <c r="E40" s="103" t="s">
        <v>2038</v>
      </c>
      <c r="F40" s="103" t="s">
        <v>2054</v>
      </c>
      <c r="G40" s="103" t="s">
        <v>31</v>
      </c>
      <c r="H40" s="103" t="s">
        <v>1883</v>
      </c>
      <c r="I40" s="103" t="s">
        <v>1880</v>
      </c>
      <c r="J40" s="103" t="s">
        <v>1884</v>
      </c>
      <c r="K40" s="103" t="s">
        <v>1885</v>
      </c>
      <c r="L40" s="104">
        <v>249.54</v>
      </c>
      <c r="M40" s="103" t="s">
        <v>1886</v>
      </c>
      <c r="N40" s="103" t="s">
        <v>4058</v>
      </c>
      <c r="O40" s="103" t="s">
        <v>31</v>
      </c>
      <c r="P40" s="103" t="s">
        <v>2056</v>
      </c>
      <c r="Q40" s="103" t="s">
        <v>31</v>
      </c>
      <c r="R40" s="103" t="s">
        <v>4059</v>
      </c>
      <c r="S40" s="101">
        <v>41851</v>
      </c>
      <c r="T40" s="101">
        <v>41851</v>
      </c>
      <c r="U40" s="103" t="s">
        <v>4057</v>
      </c>
      <c r="V40" s="103" t="s">
        <v>31</v>
      </c>
    </row>
    <row r="41" spans="1:22" ht="15.75" x14ac:dyDescent="0.3">
      <c r="A41" s="103" t="s">
        <v>50</v>
      </c>
      <c r="B41" s="103" t="s">
        <v>4024</v>
      </c>
      <c r="C41" s="103" t="s">
        <v>1879</v>
      </c>
      <c r="D41" s="103" t="s">
        <v>1880</v>
      </c>
      <c r="E41" s="103" t="s">
        <v>2038</v>
      </c>
      <c r="F41" s="103" t="s">
        <v>2054</v>
      </c>
      <c r="G41" s="103" t="s">
        <v>31</v>
      </c>
      <c r="H41" s="103" t="s">
        <v>1883</v>
      </c>
      <c r="I41" s="103" t="s">
        <v>1880</v>
      </c>
      <c r="J41" s="103" t="s">
        <v>1884</v>
      </c>
      <c r="K41" s="103" t="s">
        <v>1885</v>
      </c>
      <c r="L41" s="104">
        <v>393168.29</v>
      </c>
      <c r="M41" s="103" t="s">
        <v>1886</v>
      </c>
      <c r="N41" s="103" t="s">
        <v>4060</v>
      </c>
      <c r="O41" s="103" t="s">
        <v>31</v>
      </c>
      <c r="P41" s="103" t="s">
        <v>2056</v>
      </c>
      <c r="Q41" s="103" t="s">
        <v>31</v>
      </c>
      <c r="R41" s="103" t="s">
        <v>4061</v>
      </c>
      <c r="S41" s="101">
        <v>42063</v>
      </c>
      <c r="T41" s="101">
        <v>42063</v>
      </c>
      <c r="U41" s="103" t="s">
        <v>4062</v>
      </c>
      <c r="V41" s="103" t="s">
        <v>31</v>
      </c>
    </row>
    <row r="42" spans="1:22" ht="15.75" x14ac:dyDescent="0.3">
      <c r="A42" s="103" t="s">
        <v>50</v>
      </c>
      <c r="B42" s="103" t="s">
        <v>4024</v>
      </c>
      <c r="C42" s="103" t="s">
        <v>1879</v>
      </c>
      <c r="D42" s="103" t="s">
        <v>1880</v>
      </c>
      <c r="E42" s="103" t="s">
        <v>2038</v>
      </c>
      <c r="F42" s="103" t="s">
        <v>2054</v>
      </c>
      <c r="G42" s="103" t="s">
        <v>31</v>
      </c>
      <c r="H42" s="103" t="s">
        <v>1883</v>
      </c>
      <c r="I42" s="103" t="s">
        <v>1880</v>
      </c>
      <c r="J42" s="103" t="s">
        <v>1884</v>
      </c>
      <c r="K42" s="103" t="s">
        <v>1885</v>
      </c>
      <c r="L42" s="104">
        <v>171.69</v>
      </c>
      <c r="M42" s="103" t="s">
        <v>1886</v>
      </c>
      <c r="N42" s="103" t="s">
        <v>4060</v>
      </c>
      <c r="O42" s="103" t="s">
        <v>31</v>
      </c>
      <c r="P42" s="103" t="s">
        <v>2056</v>
      </c>
      <c r="Q42" s="103" t="s">
        <v>31</v>
      </c>
      <c r="R42" s="103" t="s">
        <v>4061</v>
      </c>
      <c r="S42" s="101">
        <v>42277</v>
      </c>
      <c r="T42" s="101">
        <v>42277</v>
      </c>
      <c r="U42" s="103" t="s">
        <v>4062</v>
      </c>
      <c r="V42" s="103" t="s">
        <v>31</v>
      </c>
    </row>
    <row r="43" spans="1:22" ht="15.75" x14ac:dyDescent="0.3">
      <c r="A43" s="103" t="s">
        <v>50</v>
      </c>
      <c r="B43" s="103" t="s">
        <v>4024</v>
      </c>
      <c r="C43" s="103" t="s">
        <v>1879</v>
      </c>
      <c r="D43" s="103" t="s">
        <v>1880</v>
      </c>
      <c r="E43" s="103" t="s">
        <v>2038</v>
      </c>
      <c r="F43" s="103" t="s">
        <v>2054</v>
      </c>
      <c r="G43" s="103" t="s">
        <v>31</v>
      </c>
      <c r="H43" s="103" t="s">
        <v>1883</v>
      </c>
      <c r="I43" s="103" t="s">
        <v>1880</v>
      </c>
      <c r="J43" s="103" t="s">
        <v>1884</v>
      </c>
      <c r="K43" s="103" t="s">
        <v>1885</v>
      </c>
      <c r="L43" s="104">
        <v>-857.57</v>
      </c>
      <c r="M43" s="103" t="s">
        <v>1886</v>
      </c>
      <c r="N43" s="103" t="s">
        <v>4060</v>
      </c>
      <c r="O43" s="103" t="s">
        <v>31</v>
      </c>
      <c r="P43" s="103" t="s">
        <v>2056</v>
      </c>
      <c r="Q43" s="103" t="s">
        <v>31</v>
      </c>
      <c r="R43" s="103" t="s">
        <v>4061</v>
      </c>
      <c r="S43" s="101">
        <v>42308</v>
      </c>
      <c r="T43" s="101">
        <v>42308</v>
      </c>
      <c r="U43" s="103" t="s">
        <v>4062</v>
      </c>
      <c r="V43" s="103" t="s">
        <v>31</v>
      </c>
    </row>
    <row r="44" spans="1:22" ht="15.75" x14ac:dyDescent="0.3">
      <c r="A44" s="103" t="s">
        <v>50</v>
      </c>
      <c r="B44" s="103" t="s">
        <v>4024</v>
      </c>
      <c r="C44" s="103" t="s">
        <v>1879</v>
      </c>
      <c r="D44" s="103" t="s">
        <v>1880</v>
      </c>
      <c r="E44" s="103" t="s">
        <v>2038</v>
      </c>
      <c r="F44" s="103" t="s">
        <v>2054</v>
      </c>
      <c r="G44" s="103" t="s">
        <v>31</v>
      </c>
      <c r="H44" s="103" t="s">
        <v>1883</v>
      </c>
      <c r="I44" s="103" t="s">
        <v>1880</v>
      </c>
      <c r="J44" s="103" t="s">
        <v>1884</v>
      </c>
      <c r="K44" s="103" t="s">
        <v>1885</v>
      </c>
      <c r="L44" s="104">
        <v>196591.86</v>
      </c>
      <c r="M44" s="103" t="s">
        <v>1886</v>
      </c>
      <c r="N44" s="103" t="s">
        <v>4063</v>
      </c>
      <c r="O44" s="103" t="s">
        <v>31</v>
      </c>
      <c r="P44" s="103" t="s">
        <v>2056</v>
      </c>
      <c r="Q44" s="103" t="s">
        <v>31</v>
      </c>
      <c r="R44" s="103" t="s">
        <v>4064</v>
      </c>
      <c r="S44" s="101">
        <v>42063</v>
      </c>
      <c r="T44" s="101">
        <v>42063</v>
      </c>
      <c r="U44" s="103" t="s">
        <v>4062</v>
      </c>
      <c r="V44" s="103" t="s">
        <v>31</v>
      </c>
    </row>
    <row r="45" spans="1:22" ht="15.75" x14ac:dyDescent="0.3">
      <c r="A45" s="103" t="s">
        <v>50</v>
      </c>
      <c r="B45" s="103" t="s">
        <v>4024</v>
      </c>
      <c r="C45" s="103" t="s">
        <v>1879</v>
      </c>
      <c r="D45" s="103" t="s">
        <v>1880</v>
      </c>
      <c r="E45" s="103" t="s">
        <v>2038</v>
      </c>
      <c r="F45" s="103" t="s">
        <v>2054</v>
      </c>
      <c r="G45" s="103" t="s">
        <v>31</v>
      </c>
      <c r="H45" s="103" t="s">
        <v>1883</v>
      </c>
      <c r="I45" s="103" t="s">
        <v>1880</v>
      </c>
      <c r="J45" s="103" t="s">
        <v>1884</v>
      </c>
      <c r="K45" s="103" t="s">
        <v>1885</v>
      </c>
      <c r="L45" s="104">
        <v>85.84</v>
      </c>
      <c r="M45" s="103" t="s">
        <v>1886</v>
      </c>
      <c r="N45" s="103" t="s">
        <v>4063</v>
      </c>
      <c r="O45" s="103" t="s">
        <v>31</v>
      </c>
      <c r="P45" s="103" t="s">
        <v>2056</v>
      </c>
      <c r="Q45" s="103" t="s">
        <v>31</v>
      </c>
      <c r="R45" s="103" t="s">
        <v>4064</v>
      </c>
      <c r="S45" s="101">
        <v>42277</v>
      </c>
      <c r="T45" s="101">
        <v>42277</v>
      </c>
      <c r="U45" s="103" t="s">
        <v>4062</v>
      </c>
      <c r="V45" s="103" t="s">
        <v>31</v>
      </c>
    </row>
    <row r="46" spans="1:22" ht="15.75" x14ac:dyDescent="0.3">
      <c r="A46" s="103" t="s">
        <v>50</v>
      </c>
      <c r="B46" s="103" t="s">
        <v>4024</v>
      </c>
      <c r="C46" s="103" t="s">
        <v>1879</v>
      </c>
      <c r="D46" s="103" t="s">
        <v>1880</v>
      </c>
      <c r="E46" s="103" t="s">
        <v>2038</v>
      </c>
      <c r="F46" s="103" t="s">
        <v>2054</v>
      </c>
      <c r="G46" s="103" t="s">
        <v>31</v>
      </c>
      <c r="H46" s="103" t="s">
        <v>1883</v>
      </c>
      <c r="I46" s="103" t="s">
        <v>1880</v>
      </c>
      <c r="J46" s="103" t="s">
        <v>1884</v>
      </c>
      <c r="K46" s="103" t="s">
        <v>1885</v>
      </c>
      <c r="L46" s="104">
        <v>-428.8</v>
      </c>
      <c r="M46" s="103" t="s">
        <v>1886</v>
      </c>
      <c r="N46" s="103" t="s">
        <v>4063</v>
      </c>
      <c r="O46" s="103" t="s">
        <v>31</v>
      </c>
      <c r="P46" s="103" t="s">
        <v>2056</v>
      </c>
      <c r="Q46" s="103" t="s">
        <v>31</v>
      </c>
      <c r="R46" s="103" t="s">
        <v>4064</v>
      </c>
      <c r="S46" s="101">
        <v>42308</v>
      </c>
      <c r="T46" s="101">
        <v>42308</v>
      </c>
      <c r="U46" s="103" t="s">
        <v>4062</v>
      </c>
      <c r="V46" s="103" t="s">
        <v>31</v>
      </c>
    </row>
    <row r="47" spans="1:22" ht="15.75" x14ac:dyDescent="0.3">
      <c r="A47" s="103" t="s">
        <v>50</v>
      </c>
      <c r="B47" s="103" t="s">
        <v>4024</v>
      </c>
      <c r="C47" s="103" t="s">
        <v>1879</v>
      </c>
      <c r="D47" s="103" t="s">
        <v>1880</v>
      </c>
      <c r="E47" s="103" t="s">
        <v>2038</v>
      </c>
      <c r="F47" s="103" t="s">
        <v>2054</v>
      </c>
      <c r="G47" s="103" t="s">
        <v>31</v>
      </c>
      <c r="H47" s="103" t="s">
        <v>1883</v>
      </c>
      <c r="I47" s="103" t="s">
        <v>1880</v>
      </c>
      <c r="J47" s="103" t="s">
        <v>1884</v>
      </c>
      <c r="K47" s="103" t="s">
        <v>1885</v>
      </c>
      <c r="L47" s="104">
        <v>278061.26</v>
      </c>
      <c r="M47" s="103" t="s">
        <v>1886</v>
      </c>
      <c r="N47" s="103" t="s">
        <v>4065</v>
      </c>
      <c r="O47" s="103" t="s">
        <v>31</v>
      </c>
      <c r="P47" s="103" t="s">
        <v>2056</v>
      </c>
      <c r="Q47" s="103" t="s">
        <v>31</v>
      </c>
      <c r="R47" s="103" t="s">
        <v>4066</v>
      </c>
      <c r="S47" s="101">
        <v>42521</v>
      </c>
      <c r="T47" s="101">
        <v>42521</v>
      </c>
      <c r="U47" s="103" t="s">
        <v>4026</v>
      </c>
      <c r="V47" s="103" t="s">
        <v>31</v>
      </c>
    </row>
    <row r="48" spans="1:22" ht="15.75" x14ac:dyDescent="0.3">
      <c r="A48" s="103" t="s">
        <v>50</v>
      </c>
      <c r="B48" s="103" t="s">
        <v>4024</v>
      </c>
      <c r="C48" s="103" t="s">
        <v>1879</v>
      </c>
      <c r="D48" s="103" t="s">
        <v>1880</v>
      </c>
      <c r="E48" s="103" t="s">
        <v>2038</v>
      </c>
      <c r="F48" s="103" t="s">
        <v>2054</v>
      </c>
      <c r="G48" s="103" t="s">
        <v>31</v>
      </c>
      <c r="H48" s="103" t="s">
        <v>1883</v>
      </c>
      <c r="I48" s="103" t="s">
        <v>1880</v>
      </c>
      <c r="J48" s="103" t="s">
        <v>1884</v>
      </c>
      <c r="K48" s="103" t="s">
        <v>1885</v>
      </c>
      <c r="L48" s="104">
        <v>526.1</v>
      </c>
      <c r="M48" s="103" t="s">
        <v>1886</v>
      </c>
      <c r="N48" s="103" t="s">
        <v>4065</v>
      </c>
      <c r="O48" s="103" t="s">
        <v>31</v>
      </c>
      <c r="P48" s="103" t="s">
        <v>2056</v>
      </c>
      <c r="Q48" s="103" t="s">
        <v>31</v>
      </c>
      <c r="R48" s="103" t="s">
        <v>4066</v>
      </c>
      <c r="S48" s="101">
        <v>42551</v>
      </c>
      <c r="T48" s="101">
        <v>42551</v>
      </c>
      <c r="U48" s="103" t="s">
        <v>4026</v>
      </c>
      <c r="V48" s="103" t="s">
        <v>31</v>
      </c>
    </row>
    <row r="49" spans="1:22" ht="15.75" x14ac:dyDescent="0.3">
      <c r="A49" s="103" t="s">
        <v>50</v>
      </c>
      <c r="B49" s="103" t="s">
        <v>4024</v>
      </c>
      <c r="C49" s="103" t="s">
        <v>1879</v>
      </c>
      <c r="D49" s="103" t="s">
        <v>1880</v>
      </c>
      <c r="E49" s="103" t="s">
        <v>2038</v>
      </c>
      <c r="F49" s="103" t="s">
        <v>2054</v>
      </c>
      <c r="G49" s="103" t="s">
        <v>31</v>
      </c>
      <c r="H49" s="103" t="s">
        <v>1883</v>
      </c>
      <c r="I49" s="103" t="s">
        <v>1880</v>
      </c>
      <c r="J49" s="103" t="s">
        <v>1884</v>
      </c>
      <c r="K49" s="103" t="s">
        <v>1885</v>
      </c>
      <c r="L49" s="104">
        <v>193.89</v>
      </c>
      <c r="M49" s="103" t="s">
        <v>1886</v>
      </c>
      <c r="N49" s="103" t="s">
        <v>4065</v>
      </c>
      <c r="O49" s="103" t="s">
        <v>31</v>
      </c>
      <c r="P49" s="103" t="s">
        <v>2056</v>
      </c>
      <c r="Q49" s="103" t="s">
        <v>31</v>
      </c>
      <c r="R49" s="103" t="s">
        <v>4066</v>
      </c>
      <c r="S49" s="101">
        <v>42582</v>
      </c>
      <c r="T49" s="101">
        <v>42582</v>
      </c>
      <c r="U49" s="103" t="s">
        <v>4026</v>
      </c>
      <c r="V49" s="103" t="s">
        <v>31</v>
      </c>
    </row>
    <row r="50" spans="1:22" ht="15.75" x14ac:dyDescent="0.3">
      <c r="A50" s="103" t="s">
        <v>50</v>
      </c>
      <c r="B50" s="103" t="s">
        <v>4024</v>
      </c>
      <c r="C50" s="103" t="s">
        <v>1879</v>
      </c>
      <c r="D50" s="103" t="s">
        <v>1880</v>
      </c>
      <c r="E50" s="103" t="s">
        <v>2038</v>
      </c>
      <c r="F50" s="103" t="s">
        <v>2054</v>
      </c>
      <c r="G50" s="103" t="s">
        <v>31</v>
      </c>
      <c r="H50" s="103" t="s">
        <v>1883</v>
      </c>
      <c r="I50" s="103" t="s">
        <v>1880</v>
      </c>
      <c r="J50" s="103" t="s">
        <v>1884</v>
      </c>
      <c r="K50" s="103" t="s">
        <v>1885</v>
      </c>
      <c r="L50" s="104">
        <v>1866.78</v>
      </c>
      <c r="M50" s="103" t="s">
        <v>1886</v>
      </c>
      <c r="N50" s="103" t="s">
        <v>4065</v>
      </c>
      <c r="O50" s="103" t="s">
        <v>31</v>
      </c>
      <c r="P50" s="103" t="s">
        <v>2056</v>
      </c>
      <c r="Q50" s="103" t="s">
        <v>31</v>
      </c>
      <c r="R50" s="103" t="s">
        <v>4066</v>
      </c>
      <c r="S50" s="101">
        <v>42613</v>
      </c>
      <c r="T50" s="101">
        <v>42613</v>
      </c>
      <c r="U50" s="103" t="s">
        <v>4026</v>
      </c>
      <c r="V50" s="103" t="s">
        <v>31</v>
      </c>
    </row>
    <row r="51" spans="1:22" ht="15.75" x14ac:dyDescent="0.3">
      <c r="A51" s="103" t="s">
        <v>50</v>
      </c>
      <c r="B51" s="103" t="s">
        <v>4024</v>
      </c>
      <c r="C51" s="103" t="s">
        <v>1879</v>
      </c>
      <c r="D51" s="103" t="s">
        <v>1880</v>
      </c>
      <c r="E51" s="103" t="s">
        <v>2038</v>
      </c>
      <c r="F51" s="103" t="s">
        <v>2054</v>
      </c>
      <c r="G51" s="103" t="s">
        <v>31</v>
      </c>
      <c r="H51" s="103" t="s">
        <v>1883</v>
      </c>
      <c r="I51" s="103" t="s">
        <v>1880</v>
      </c>
      <c r="J51" s="103" t="s">
        <v>1884</v>
      </c>
      <c r="K51" s="103" t="s">
        <v>1885</v>
      </c>
      <c r="L51" s="104">
        <v>161.36000000000001</v>
      </c>
      <c r="M51" s="103" t="s">
        <v>1886</v>
      </c>
      <c r="N51" s="103" t="s">
        <v>4065</v>
      </c>
      <c r="O51" s="103" t="s">
        <v>31</v>
      </c>
      <c r="P51" s="103" t="s">
        <v>2056</v>
      </c>
      <c r="Q51" s="103" t="s">
        <v>31</v>
      </c>
      <c r="R51" s="103" t="s">
        <v>4066</v>
      </c>
      <c r="S51" s="101">
        <v>42643</v>
      </c>
      <c r="T51" s="101">
        <v>42643</v>
      </c>
      <c r="U51" s="103" t="s">
        <v>4026</v>
      </c>
      <c r="V51" s="103" t="s">
        <v>31</v>
      </c>
    </row>
    <row r="52" spans="1:22" ht="15.75" x14ac:dyDescent="0.3">
      <c r="A52" s="103" t="s">
        <v>50</v>
      </c>
      <c r="B52" s="103" t="s">
        <v>4024</v>
      </c>
      <c r="C52" s="103" t="s">
        <v>1904</v>
      </c>
      <c r="D52" s="103" t="s">
        <v>1905</v>
      </c>
      <c r="E52" s="103" t="s">
        <v>2038</v>
      </c>
      <c r="F52" s="103" t="s">
        <v>2070</v>
      </c>
      <c r="G52" s="103" t="s">
        <v>31</v>
      </c>
      <c r="H52" s="103" t="s">
        <v>31</v>
      </c>
      <c r="I52" s="103" t="s">
        <v>31</v>
      </c>
      <c r="J52" s="103" t="s">
        <v>1884</v>
      </c>
      <c r="K52" s="103" t="s">
        <v>1885</v>
      </c>
      <c r="L52" s="105">
        <v>755844.17</v>
      </c>
      <c r="M52" s="103" t="s">
        <v>1886</v>
      </c>
      <c r="N52" s="103" t="s">
        <v>31</v>
      </c>
      <c r="O52" s="103" t="s">
        <v>31</v>
      </c>
      <c r="P52" s="103" t="s">
        <v>2072</v>
      </c>
      <c r="Q52" s="103" t="s">
        <v>31</v>
      </c>
      <c r="R52" s="103" t="s">
        <v>4067</v>
      </c>
      <c r="S52" s="101">
        <v>42916</v>
      </c>
      <c r="T52" s="101">
        <v>42916</v>
      </c>
      <c r="U52" s="103" t="s">
        <v>4068</v>
      </c>
      <c r="V52" s="103" t="s">
        <v>31</v>
      </c>
    </row>
    <row r="53" spans="1:22" ht="15.75" x14ac:dyDescent="0.3">
      <c r="A53" s="103" t="s">
        <v>50</v>
      </c>
      <c r="B53" s="103" t="s">
        <v>4024</v>
      </c>
      <c r="C53" s="103" t="s">
        <v>1904</v>
      </c>
      <c r="D53" s="103" t="s">
        <v>1905</v>
      </c>
      <c r="E53" s="103" t="s">
        <v>2038</v>
      </c>
      <c r="F53" s="103" t="s">
        <v>2438</v>
      </c>
      <c r="G53" s="103" t="s">
        <v>31</v>
      </c>
      <c r="H53" s="103" t="s">
        <v>31</v>
      </c>
      <c r="I53" s="103" t="s">
        <v>31</v>
      </c>
      <c r="J53" s="103" t="s">
        <v>1884</v>
      </c>
      <c r="K53" s="103" t="s">
        <v>1885</v>
      </c>
      <c r="L53" s="105">
        <v>323790.21000000002</v>
      </c>
      <c r="M53" s="103" t="s">
        <v>1886</v>
      </c>
      <c r="N53" s="103" t="s">
        <v>31</v>
      </c>
      <c r="O53" s="103" t="s">
        <v>31</v>
      </c>
      <c r="P53" s="103" t="s">
        <v>2439</v>
      </c>
      <c r="Q53" s="103" t="s">
        <v>31</v>
      </c>
      <c r="R53" s="103" t="s">
        <v>4069</v>
      </c>
      <c r="S53" s="101">
        <v>42794</v>
      </c>
      <c r="T53" s="101">
        <v>42794</v>
      </c>
      <c r="U53" s="103" t="s">
        <v>4029</v>
      </c>
      <c r="V53" s="103" t="s">
        <v>31</v>
      </c>
    </row>
    <row r="54" spans="1:22" ht="15.75" x14ac:dyDescent="0.3">
      <c r="A54" s="103" t="s">
        <v>50</v>
      </c>
      <c r="B54" s="103" t="s">
        <v>4024</v>
      </c>
      <c r="C54" s="103" t="s">
        <v>1904</v>
      </c>
      <c r="D54" s="103" t="s">
        <v>1905</v>
      </c>
      <c r="E54" s="103" t="s">
        <v>2038</v>
      </c>
      <c r="F54" s="103" t="s">
        <v>2082</v>
      </c>
      <c r="G54" s="103" t="s">
        <v>31</v>
      </c>
      <c r="H54" s="103" t="s">
        <v>31</v>
      </c>
      <c r="I54" s="103" t="s">
        <v>31</v>
      </c>
      <c r="J54" s="103" t="s">
        <v>1884</v>
      </c>
      <c r="K54" s="103" t="s">
        <v>1885</v>
      </c>
      <c r="L54" s="105">
        <v>298604.18</v>
      </c>
      <c r="M54" s="103" t="s">
        <v>1886</v>
      </c>
      <c r="N54" s="103" t="s">
        <v>31</v>
      </c>
      <c r="O54" s="103" t="s">
        <v>31</v>
      </c>
      <c r="P54" s="103" t="s">
        <v>2083</v>
      </c>
      <c r="Q54" s="103" t="s">
        <v>31</v>
      </c>
      <c r="R54" s="103" t="s">
        <v>4070</v>
      </c>
      <c r="S54" s="101">
        <v>42794</v>
      </c>
      <c r="T54" s="101">
        <v>42794</v>
      </c>
      <c r="U54" s="103" t="s">
        <v>4029</v>
      </c>
      <c r="V54" s="103" t="s">
        <v>31</v>
      </c>
    </row>
    <row r="55" spans="1:22" ht="15.75" x14ac:dyDescent="0.3">
      <c r="A55" s="103" t="s">
        <v>50</v>
      </c>
      <c r="B55" s="103" t="s">
        <v>4024</v>
      </c>
      <c r="C55" s="103" t="s">
        <v>1904</v>
      </c>
      <c r="D55" s="103" t="s">
        <v>1905</v>
      </c>
      <c r="E55" s="103" t="s">
        <v>2038</v>
      </c>
      <c r="F55" s="103" t="s">
        <v>2101</v>
      </c>
      <c r="G55" s="103" t="s">
        <v>31</v>
      </c>
      <c r="H55" s="103" t="s">
        <v>31</v>
      </c>
      <c r="I55" s="103" t="s">
        <v>31</v>
      </c>
      <c r="J55" s="103" t="s">
        <v>1884</v>
      </c>
      <c r="K55" s="103" t="s">
        <v>1885</v>
      </c>
      <c r="L55" s="105">
        <v>289145.40000000002</v>
      </c>
      <c r="M55" s="103" t="s">
        <v>1886</v>
      </c>
      <c r="N55" s="103" t="s">
        <v>31</v>
      </c>
      <c r="O55" s="103" t="s">
        <v>31</v>
      </c>
      <c r="P55" s="103" t="s">
        <v>2102</v>
      </c>
      <c r="Q55" s="103" t="s">
        <v>31</v>
      </c>
      <c r="R55" s="103" t="s">
        <v>4071</v>
      </c>
      <c r="S55" s="101">
        <v>42794</v>
      </c>
      <c r="T55" s="101">
        <v>42794</v>
      </c>
      <c r="U55" s="103" t="s">
        <v>4029</v>
      </c>
      <c r="V55" s="103" t="s">
        <v>31</v>
      </c>
    </row>
    <row r="56" spans="1:22" ht="15.75" x14ac:dyDescent="0.3">
      <c r="A56" s="103" t="s">
        <v>50</v>
      </c>
      <c r="B56" s="103" t="s">
        <v>4024</v>
      </c>
      <c r="C56" s="103" t="s">
        <v>1879</v>
      </c>
      <c r="D56" s="103" t="s">
        <v>1880</v>
      </c>
      <c r="E56" s="103" t="s">
        <v>2038</v>
      </c>
      <c r="F56" s="103" t="s">
        <v>2070</v>
      </c>
      <c r="G56" s="103" t="s">
        <v>31</v>
      </c>
      <c r="H56" s="103" t="s">
        <v>1883</v>
      </c>
      <c r="I56" s="103" t="s">
        <v>1880</v>
      </c>
      <c r="J56" s="103" t="s">
        <v>1884</v>
      </c>
      <c r="K56" s="103" t="s">
        <v>1885</v>
      </c>
      <c r="L56" s="105">
        <v>239210.39</v>
      </c>
      <c r="M56" s="103" t="s">
        <v>1886</v>
      </c>
      <c r="N56" s="103" t="s">
        <v>4072</v>
      </c>
      <c r="O56" s="103" t="s">
        <v>31</v>
      </c>
      <c r="P56" s="103" t="s">
        <v>2072</v>
      </c>
      <c r="Q56" s="103" t="s">
        <v>31</v>
      </c>
      <c r="R56" s="103" t="s">
        <v>4073</v>
      </c>
      <c r="S56" s="101">
        <v>42825</v>
      </c>
      <c r="T56" s="101">
        <v>42825</v>
      </c>
      <c r="U56" s="103" t="s">
        <v>4074</v>
      </c>
      <c r="V56" s="103" t="s">
        <v>31</v>
      </c>
    </row>
    <row r="57" spans="1:22" ht="15.75" x14ac:dyDescent="0.3">
      <c r="A57" s="103" t="s">
        <v>50</v>
      </c>
      <c r="B57" s="103" t="s">
        <v>4024</v>
      </c>
      <c r="C57" s="103" t="s">
        <v>1879</v>
      </c>
      <c r="D57" s="103" t="s">
        <v>1880</v>
      </c>
      <c r="E57" s="103" t="s">
        <v>2038</v>
      </c>
      <c r="F57" s="103" t="s">
        <v>2070</v>
      </c>
      <c r="G57" s="103" t="s">
        <v>31</v>
      </c>
      <c r="H57" s="103" t="s">
        <v>1883</v>
      </c>
      <c r="I57" s="103" t="s">
        <v>1880</v>
      </c>
      <c r="J57" s="103" t="s">
        <v>1884</v>
      </c>
      <c r="K57" s="103" t="s">
        <v>1885</v>
      </c>
      <c r="L57" s="105">
        <v>239194.49</v>
      </c>
      <c r="M57" s="103" t="s">
        <v>1886</v>
      </c>
      <c r="N57" s="103" t="s">
        <v>4075</v>
      </c>
      <c r="O57" s="103" t="s">
        <v>31</v>
      </c>
      <c r="P57" s="103" t="s">
        <v>2072</v>
      </c>
      <c r="Q57" s="103" t="s">
        <v>31</v>
      </c>
      <c r="R57" s="103" t="s">
        <v>4076</v>
      </c>
      <c r="S57" s="101">
        <v>42825</v>
      </c>
      <c r="T57" s="101">
        <v>42825</v>
      </c>
      <c r="U57" s="103" t="s">
        <v>4074</v>
      </c>
      <c r="V57" s="103" t="s">
        <v>31</v>
      </c>
    </row>
    <row r="58" spans="1:22" ht="15.75" x14ac:dyDescent="0.3">
      <c r="A58" s="103" t="s">
        <v>50</v>
      </c>
      <c r="B58" s="103" t="s">
        <v>4024</v>
      </c>
      <c r="C58" s="103" t="s">
        <v>1879</v>
      </c>
      <c r="D58" s="103" t="s">
        <v>1880</v>
      </c>
      <c r="E58" s="103" t="s">
        <v>2038</v>
      </c>
      <c r="F58" s="103" t="s">
        <v>2054</v>
      </c>
      <c r="G58" s="103" t="s">
        <v>31</v>
      </c>
      <c r="H58" s="103" t="s">
        <v>1883</v>
      </c>
      <c r="I58" s="103" t="s">
        <v>1880</v>
      </c>
      <c r="J58" s="103" t="s">
        <v>1884</v>
      </c>
      <c r="K58" s="103" t="s">
        <v>1885</v>
      </c>
      <c r="L58" s="104">
        <v>381888</v>
      </c>
      <c r="M58" s="103" t="s">
        <v>1886</v>
      </c>
      <c r="N58" s="103" t="s">
        <v>4077</v>
      </c>
      <c r="O58" s="103" t="s">
        <v>31</v>
      </c>
      <c r="P58" s="103" t="s">
        <v>2056</v>
      </c>
      <c r="Q58" s="103" t="s">
        <v>2432</v>
      </c>
      <c r="R58" s="103" t="s">
        <v>4078</v>
      </c>
      <c r="S58" s="101">
        <v>40178</v>
      </c>
      <c r="T58" s="101">
        <v>40178</v>
      </c>
      <c r="U58" s="103" t="s">
        <v>4079</v>
      </c>
      <c r="V58" s="103" t="s">
        <v>31</v>
      </c>
    </row>
    <row r="59" spans="1:22" ht="15.75" x14ac:dyDescent="0.3">
      <c r="A59" s="103" t="s">
        <v>50</v>
      </c>
      <c r="B59" s="103" t="s">
        <v>4024</v>
      </c>
      <c r="C59" s="103" t="s">
        <v>1879</v>
      </c>
      <c r="D59" s="103" t="s">
        <v>1880</v>
      </c>
      <c r="E59" s="103" t="s">
        <v>2038</v>
      </c>
      <c r="F59" s="103" t="s">
        <v>2054</v>
      </c>
      <c r="G59" s="103" t="s">
        <v>31</v>
      </c>
      <c r="H59" s="103" t="s">
        <v>1883</v>
      </c>
      <c r="I59" s="103" t="s">
        <v>1880</v>
      </c>
      <c r="J59" s="103" t="s">
        <v>1884</v>
      </c>
      <c r="K59" s="103" t="s">
        <v>1885</v>
      </c>
      <c r="L59" s="104">
        <v>0.01</v>
      </c>
      <c r="M59" s="103" t="s">
        <v>1886</v>
      </c>
      <c r="N59" s="103" t="s">
        <v>4077</v>
      </c>
      <c r="O59" s="103" t="s">
        <v>31</v>
      </c>
      <c r="P59" s="103" t="s">
        <v>2056</v>
      </c>
      <c r="Q59" s="103" t="s">
        <v>2432</v>
      </c>
      <c r="R59" s="103" t="s">
        <v>4078</v>
      </c>
      <c r="S59" s="101">
        <v>40298</v>
      </c>
      <c r="T59" s="101">
        <v>40298</v>
      </c>
      <c r="U59" s="103" t="s">
        <v>4079</v>
      </c>
      <c r="V59" s="103" t="s">
        <v>31</v>
      </c>
    </row>
    <row r="60" spans="1:22" ht="15.75" x14ac:dyDescent="0.3">
      <c r="A60" s="103" t="s">
        <v>50</v>
      </c>
      <c r="B60" s="103" t="s">
        <v>4024</v>
      </c>
      <c r="C60" s="103" t="s">
        <v>1879</v>
      </c>
      <c r="D60" s="103" t="s">
        <v>1880</v>
      </c>
      <c r="E60" s="103" t="s">
        <v>2038</v>
      </c>
      <c r="F60" s="103" t="s">
        <v>2104</v>
      </c>
      <c r="G60" s="103" t="s">
        <v>31</v>
      </c>
      <c r="H60" s="103" t="s">
        <v>1883</v>
      </c>
      <c r="I60" s="103" t="s">
        <v>1880</v>
      </c>
      <c r="J60" s="103" t="s">
        <v>1884</v>
      </c>
      <c r="K60" s="103" t="s">
        <v>1885</v>
      </c>
      <c r="L60" s="104">
        <v>40593.25</v>
      </c>
      <c r="M60" s="103" t="s">
        <v>1886</v>
      </c>
      <c r="N60" s="103" t="s">
        <v>4080</v>
      </c>
      <c r="O60" s="103" t="s">
        <v>31</v>
      </c>
      <c r="P60" s="103" t="s">
        <v>2106</v>
      </c>
      <c r="Q60" s="103" t="s">
        <v>31</v>
      </c>
      <c r="R60" s="103" t="s">
        <v>4081</v>
      </c>
      <c r="S60" s="101">
        <v>42063</v>
      </c>
      <c r="T60" s="101">
        <v>42063</v>
      </c>
      <c r="U60" s="103" t="s">
        <v>4044</v>
      </c>
      <c r="V60" s="103" t="s">
        <v>31</v>
      </c>
    </row>
    <row r="61" spans="1:22" ht="15.75" x14ac:dyDescent="0.3">
      <c r="A61" s="103" t="s">
        <v>50</v>
      </c>
      <c r="B61" s="103" t="s">
        <v>4024</v>
      </c>
      <c r="C61" s="103" t="s">
        <v>1879</v>
      </c>
      <c r="D61" s="103" t="s">
        <v>1880</v>
      </c>
      <c r="E61" s="103" t="s">
        <v>2038</v>
      </c>
      <c r="F61" s="103" t="s">
        <v>2104</v>
      </c>
      <c r="G61" s="103" t="s">
        <v>31</v>
      </c>
      <c r="H61" s="103" t="s">
        <v>1883</v>
      </c>
      <c r="I61" s="103" t="s">
        <v>1880</v>
      </c>
      <c r="J61" s="103" t="s">
        <v>1884</v>
      </c>
      <c r="K61" s="103" t="s">
        <v>1885</v>
      </c>
      <c r="L61" s="104">
        <v>30.76</v>
      </c>
      <c r="M61" s="103" t="s">
        <v>1886</v>
      </c>
      <c r="N61" s="103" t="s">
        <v>4080</v>
      </c>
      <c r="O61" s="103" t="s">
        <v>31</v>
      </c>
      <c r="P61" s="103" t="s">
        <v>2106</v>
      </c>
      <c r="Q61" s="103" t="s">
        <v>31</v>
      </c>
      <c r="R61" s="103" t="s">
        <v>4081</v>
      </c>
      <c r="S61" s="101">
        <v>42094</v>
      </c>
      <c r="T61" s="101">
        <v>42094</v>
      </c>
      <c r="U61" s="103" t="s">
        <v>4044</v>
      </c>
      <c r="V61" s="103" t="s">
        <v>31</v>
      </c>
    </row>
    <row r="62" spans="1:22" ht="15.75" x14ac:dyDescent="0.3">
      <c r="A62" s="103" t="s">
        <v>50</v>
      </c>
      <c r="B62" s="103" t="s">
        <v>4024</v>
      </c>
      <c r="C62" s="103" t="s">
        <v>1879</v>
      </c>
      <c r="D62" s="103" t="s">
        <v>1880</v>
      </c>
      <c r="E62" s="103" t="s">
        <v>2038</v>
      </c>
      <c r="F62" s="103" t="s">
        <v>2104</v>
      </c>
      <c r="G62" s="103" t="s">
        <v>31</v>
      </c>
      <c r="H62" s="103" t="s">
        <v>1883</v>
      </c>
      <c r="I62" s="103" t="s">
        <v>1880</v>
      </c>
      <c r="J62" s="103" t="s">
        <v>1884</v>
      </c>
      <c r="K62" s="103" t="s">
        <v>1885</v>
      </c>
      <c r="L62" s="104">
        <v>5.9</v>
      </c>
      <c r="M62" s="103" t="s">
        <v>1886</v>
      </c>
      <c r="N62" s="103" t="s">
        <v>4080</v>
      </c>
      <c r="O62" s="103" t="s">
        <v>31</v>
      </c>
      <c r="P62" s="103" t="s">
        <v>2106</v>
      </c>
      <c r="Q62" s="103" t="s">
        <v>31</v>
      </c>
      <c r="R62" s="103" t="s">
        <v>4081</v>
      </c>
      <c r="S62" s="101">
        <v>42308</v>
      </c>
      <c r="T62" s="101">
        <v>42308</v>
      </c>
      <c r="U62" s="103" t="s">
        <v>4044</v>
      </c>
      <c r="V62" s="103" t="s">
        <v>31</v>
      </c>
    </row>
    <row r="63" spans="1:22" ht="15.75" x14ac:dyDescent="0.3">
      <c r="A63" s="103" t="s">
        <v>50</v>
      </c>
      <c r="B63" s="103" t="s">
        <v>4024</v>
      </c>
      <c r="C63" s="103" t="s">
        <v>1879</v>
      </c>
      <c r="D63" s="103" t="s">
        <v>1880</v>
      </c>
      <c r="E63" s="103" t="s">
        <v>2038</v>
      </c>
      <c r="F63" s="103" t="s">
        <v>2104</v>
      </c>
      <c r="G63" s="103" t="s">
        <v>31</v>
      </c>
      <c r="H63" s="103" t="s">
        <v>1883</v>
      </c>
      <c r="I63" s="103" t="s">
        <v>1880</v>
      </c>
      <c r="J63" s="103" t="s">
        <v>1884</v>
      </c>
      <c r="K63" s="103" t="s">
        <v>1885</v>
      </c>
      <c r="L63" s="104">
        <v>40593.25</v>
      </c>
      <c r="M63" s="103" t="s">
        <v>1886</v>
      </c>
      <c r="N63" s="103" t="s">
        <v>4082</v>
      </c>
      <c r="O63" s="103" t="s">
        <v>31</v>
      </c>
      <c r="P63" s="103" t="s">
        <v>2106</v>
      </c>
      <c r="Q63" s="103" t="s">
        <v>31</v>
      </c>
      <c r="R63" s="103" t="s">
        <v>4083</v>
      </c>
      <c r="S63" s="101">
        <v>42063</v>
      </c>
      <c r="T63" s="101">
        <v>42063</v>
      </c>
      <c r="U63" s="103" t="s">
        <v>4044</v>
      </c>
      <c r="V63" s="103" t="s">
        <v>31</v>
      </c>
    </row>
    <row r="64" spans="1:22" ht="15.75" x14ac:dyDescent="0.3">
      <c r="A64" s="103" t="s">
        <v>50</v>
      </c>
      <c r="B64" s="103" t="s">
        <v>4024</v>
      </c>
      <c r="C64" s="103" t="s">
        <v>1879</v>
      </c>
      <c r="D64" s="103" t="s">
        <v>1880</v>
      </c>
      <c r="E64" s="103" t="s">
        <v>2038</v>
      </c>
      <c r="F64" s="103" t="s">
        <v>2104</v>
      </c>
      <c r="G64" s="103" t="s">
        <v>31</v>
      </c>
      <c r="H64" s="103" t="s">
        <v>1883</v>
      </c>
      <c r="I64" s="103" t="s">
        <v>1880</v>
      </c>
      <c r="J64" s="103" t="s">
        <v>1884</v>
      </c>
      <c r="K64" s="103" t="s">
        <v>1885</v>
      </c>
      <c r="L64" s="104">
        <v>30.76</v>
      </c>
      <c r="M64" s="103" t="s">
        <v>1886</v>
      </c>
      <c r="N64" s="103" t="s">
        <v>4082</v>
      </c>
      <c r="O64" s="103" t="s">
        <v>31</v>
      </c>
      <c r="P64" s="103" t="s">
        <v>2106</v>
      </c>
      <c r="Q64" s="103" t="s">
        <v>31</v>
      </c>
      <c r="R64" s="103" t="s">
        <v>4083</v>
      </c>
      <c r="S64" s="101">
        <v>42094</v>
      </c>
      <c r="T64" s="101">
        <v>42094</v>
      </c>
      <c r="U64" s="103" t="s">
        <v>4044</v>
      </c>
      <c r="V64" s="103" t="s">
        <v>31</v>
      </c>
    </row>
    <row r="65" spans="1:22" ht="15.75" x14ac:dyDescent="0.3">
      <c r="A65" s="103" t="s">
        <v>50</v>
      </c>
      <c r="B65" s="103" t="s">
        <v>4024</v>
      </c>
      <c r="C65" s="103" t="s">
        <v>1879</v>
      </c>
      <c r="D65" s="103" t="s">
        <v>1880</v>
      </c>
      <c r="E65" s="103" t="s">
        <v>2038</v>
      </c>
      <c r="F65" s="103" t="s">
        <v>2104</v>
      </c>
      <c r="G65" s="103" t="s">
        <v>31</v>
      </c>
      <c r="H65" s="103" t="s">
        <v>1883</v>
      </c>
      <c r="I65" s="103" t="s">
        <v>1880</v>
      </c>
      <c r="J65" s="103" t="s">
        <v>1884</v>
      </c>
      <c r="K65" s="103" t="s">
        <v>1885</v>
      </c>
      <c r="L65" s="104">
        <v>5.9</v>
      </c>
      <c r="M65" s="103" t="s">
        <v>1886</v>
      </c>
      <c r="N65" s="103" t="s">
        <v>4082</v>
      </c>
      <c r="O65" s="103" t="s">
        <v>31</v>
      </c>
      <c r="P65" s="103" t="s">
        <v>2106</v>
      </c>
      <c r="Q65" s="103" t="s">
        <v>31</v>
      </c>
      <c r="R65" s="103" t="s">
        <v>4083</v>
      </c>
      <c r="S65" s="101">
        <v>42308</v>
      </c>
      <c r="T65" s="101">
        <v>42308</v>
      </c>
      <c r="U65" s="103" t="s">
        <v>4044</v>
      </c>
      <c r="V65" s="103" t="s">
        <v>31</v>
      </c>
    </row>
    <row r="66" spans="1:22" ht="15.75" x14ac:dyDescent="0.3">
      <c r="A66" s="103" t="s">
        <v>50</v>
      </c>
      <c r="B66" s="103" t="s">
        <v>4024</v>
      </c>
      <c r="C66" s="103" t="s">
        <v>1879</v>
      </c>
      <c r="D66" s="103" t="s">
        <v>1880</v>
      </c>
      <c r="E66" s="103" t="s">
        <v>2038</v>
      </c>
      <c r="F66" s="103" t="s">
        <v>2104</v>
      </c>
      <c r="G66" s="103" t="s">
        <v>31</v>
      </c>
      <c r="H66" s="103" t="s">
        <v>1883</v>
      </c>
      <c r="I66" s="103" t="s">
        <v>1880</v>
      </c>
      <c r="J66" s="103" t="s">
        <v>1884</v>
      </c>
      <c r="K66" s="103" t="s">
        <v>1885</v>
      </c>
      <c r="L66" s="104">
        <v>40593.25</v>
      </c>
      <c r="M66" s="103" t="s">
        <v>1886</v>
      </c>
      <c r="N66" s="103" t="s">
        <v>4084</v>
      </c>
      <c r="O66" s="103" t="s">
        <v>31</v>
      </c>
      <c r="P66" s="103" t="s">
        <v>2106</v>
      </c>
      <c r="Q66" s="103" t="s">
        <v>31</v>
      </c>
      <c r="R66" s="103" t="s">
        <v>4085</v>
      </c>
      <c r="S66" s="101">
        <v>42063</v>
      </c>
      <c r="T66" s="101">
        <v>42063</v>
      </c>
      <c r="U66" s="103" t="s">
        <v>4044</v>
      </c>
      <c r="V66" s="103" t="s">
        <v>31</v>
      </c>
    </row>
    <row r="67" spans="1:22" ht="15.75" x14ac:dyDescent="0.3">
      <c r="A67" s="103" t="s">
        <v>50</v>
      </c>
      <c r="B67" s="103" t="s">
        <v>4024</v>
      </c>
      <c r="C67" s="103" t="s">
        <v>1879</v>
      </c>
      <c r="D67" s="103" t="s">
        <v>1880</v>
      </c>
      <c r="E67" s="103" t="s">
        <v>2038</v>
      </c>
      <c r="F67" s="103" t="s">
        <v>2104</v>
      </c>
      <c r="G67" s="103" t="s">
        <v>31</v>
      </c>
      <c r="H67" s="103" t="s">
        <v>1883</v>
      </c>
      <c r="I67" s="103" t="s">
        <v>1880</v>
      </c>
      <c r="J67" s="103" t="s">
        <v>1884</v>
      </c>
      <c r="K67" s="103" t="s">
        <v>1885</v>
      </c>
      <c r="L67" s="104">
        <v>30.76</v>
      </c>
      <c r="M67" s="103" t="s">
        <v>1886</v>
      </c>
      <c r="N67" s="103" t="s">
        <v>4084</v>
      </c>
      <c r="O67" s="103" t="s">
        <v>31</v>
      </c>
      <c r="P67" s="103" t="s">
        <v>2106</v>
      </c>
      <c r="Q67" s="103" t="s">
        <v>31</v>
      </c>
      <c r="R67" s="103" t="s">
        <v>4085</v>
      </c>
      <c r="S67" s="101">
        <v>42094</v>
      </c>
      <c r="T67" s="101">
        <v>42094</v>
      </c>
      <c r="U67" s="103" t="s">
        <v>4044</v>
      </c>
      <c r="V67" s="103" t="s">
        <v>31</v>
      </c>
    </row>
    <row r="68" spans="1:22" ht="15.75" x14ac:dyDescent="0.3">
      <c r="A68" s="103" t="s">
        <v>50</v>
      </c>
      <c r="B68" s="103" t="s">
        <v>4024</v>
      </c>
      <c r="C68" s="103" t="s">
        <v>1879</v>
      </c>
      <c r="D68" s="103" t="s">
        <v>1880</v>
      </c>
      <c r="E68" s="103" t="s">
        <v>2038</v>
      </c>
      <c r="F68" s="103" t="s">
        <v>2104</v>
      </c>
      <c r="G68" s="103" t="s">
        <v>31</v>
      </c>
      <c r="H68" s="103" t="s">
        <v>1883</v>
      </c>
      <c r="I68" s="103" t="s">
        <v>1880</v>
      </c>
      <c r="J68" s="103" t="s">
        <v>1884</v>
      </c>
      <c r="K68" s="103" t="s">
        <v>1885</v>
      </c>
      <c r="L68" s="104">
        <v>5.9</v>
      </c>
      <c r="M68" s="103" t="s">
        <v>1886</v>
      </c>
      <c r="N68" s="103" t="s">
        <v>4084</v>
      </c>
      <c r="O68" s="103" t="s">
        <v>31</v>
      </c>
      <c r="P68" s="103" t="s">
        <v>2106</v>
      </c>
      <c r="Q68" s="103" t="s">
        <v>31</v>
      </c>
      <c r="R68" s="103" t="s">
        <v>4085</v>
      </c>
      <c r="S68" s="101">
        <v>42308</v>
      </c>
      <c r="T68" s="101">
        <v>42308</v>
      </c>
      <c r="U68" s="103" t="s">
        <v>4044</v>
      </c>
      <c r="V68" s="103" t="s">
        <v>31</v>
      </c>
    </row>
    <row r="69" spans="1:22" ht="15.75" x14ac:dyDescent="0.3">
      <c r="A69" s="103" t="s">
        <v>50</v>
      </c>
      <c r="B69" s="103" t="s">
        <v>4024</v>
      </c>
      <c r="C69" s="103" t="s">
        <v>1879</v>
      </c>
      <c r="D69" s="103" t="s">
        <v>1880</v>
      </c>
      <c r="E69" s="103" t="s">
        <v>2038</v>
      </c>
      <c r="F69" s="103" t="s">
        <v>2104</v>
      </c>
      <c r="G69" s="103" t="s">
        <v>31</v>
      </c>
      <c r="H69" s="103" t="s">
        <v>1883</v>
      </c>
      <c r="I69" s="103" t="s">
        <v>1880</v>
      </c>
      <c r="J69" s="103" t="s">
        <v>1884</v>
      </c>
      <c r="K69" s="103" t="s">
        <v>1885</v>
      </c>
      <c r="L69" s="104">
        <v>40593.25</v>
      </c>
      <c r="M69" s="103" t="s">
        <v>1886</v>
      </c>
      <c r="N69" s="103" t="s">
        <v>4086</v>
      </c>
      <c r="O69" s="103" t="s">
        <v>31</v>
      </c>
      <c r="P69" s="103" t="s">
        <v>2106</v>
      </c>
      <c r="Q69" s="103" t="s">
        <v>31</v>
      </c>
      <c r="R69" s="103" t="s">
        <v>4087</v>
      </c>
      <c r="S69" s="101">
        <v>42063</v>
      </c>
      <c r="T69" s="101">
        <v>42063</v>
      </c>
      <c r="U69" s="103" t="s">
        <v>4044</v>
      </c>
      <c r="V69" s="103" t="s">
        <v>31</v>
      </c>
    </row>
    <row r="70" spans="1:22" ht="15.75" x14ac:dyDescent="0.3">
      <c r="A70" s="103" t="s">
        <v>50</v>
      </c>
      <c r="B70" s="103" t="s">
        <v>4024</v>
      </c>
      <c r="C70" s="103" t="s">
        <v>1879</v>
      </c>
      <c r="D70" s="103" t="s">
        <v>1880</v>
      </c>
      <c r="E70" s="103" t="s">
        <v>2038</v>
      </c>
      <c r="F70" s="103" t="s">
        <v>2104</v>
      </c>
      <c r="G70" s="103" t="s">
        <v>31</v>
      </c>
      <c r="H70" s="103" t="s">
        <v>1883</v>
      </c>
      <c r="I70" s="103" t="s">
        <v>1880</v>
      </c>
      <c r="J70" s="103" t="s">
        <v>1884</v>
      </c>
      <c r="K70" s="103" t="s">
        <v>1885</v>
      </c>
      <c r="L70" s="104">
        <v>30.76</v>
      </c>
      <c r="M70" s="103" t="s">
        <v>1886</v>
      </c>
      <c r="N70" s="103" t="s">
        <v>4086</v>
      </c>
      <c r="O70" s="103" t="s">
        <v>31</v>
      </c>
      <c r="P70" s="103" t="s">
        <v>2106</v>
      </c>
      <c r="Q70" s="103" t="s">
        <v>31</v>
      </c>
      <c r="R70" s="103" t="s">
        <v>4087</v>
      </c>
      <c r="S70" s="101">
        <v>42094</v>
      </c>
      <c r="T70" s="101">
        <v>42094</v>
      </c>
      <c r="U70" s="103" t="s">
        <v>4044</v>
      </c>
      <c r="V70" s="103" t="s">
        <v>31</v>
      </c>
    </row>
    <row r="71" spans="1:22" ht="15.75" x14ac:dyDescent="0.3">
      <c r="A71" s="103" t="s">
        <v>50</v>
      </c>
      <c r="B71" s="103" t="s">
        <v>4024</v>
      </c>
      <c r="C71" s="103" t="s">
        <v>1879</v>
      </c>
      <c r="D71" s="103" t="s">
        <v>1880</v>
      </c>
      <c r="E71" s="103" t="s">
        <v>2038</v>
      </c>
      <c r="F71" s="103" t="s">
        <v>2104</v>
      </c>
      <c r="G71" s="103" t="s">
        <v>31</v>
      </c>
      <c r="H71" s="103" t="s">
        <v>1883</v>
      </c>
      <c r="I71" s="103" t="s">
        <v>1880</v>
      </c>
      <c r="J71" s="103" t="s">
        <v>1884</v>
      </c>
      <c r="K71" s="103" t="s">
        <v>1885</v>
      </c>
      <c r="L71" s="104">
        <v>5.9</v>
      </c>
      <c r="M71" s="103" t="s">
        <v>1886</v>
      </c>
      <c r="N71" s="103" t="s">
        <v>4086</v>
      </c>
      <c r="O71" s="103" t="s">
        <v>31</v>
      </c>
      <c r="P71" s="103" t="s">
        <v>2106</v>
      </c>
      <c r="Q71" s="103" t="s">
        <v>31</v>
      </c>
      <c r="R71" s="103" t="s">
        <v>4087</v>
      </c>
      <c r="S71" s="101">
        <v>42308</v>
      </c>
      <c r="T71" s="101">
        <v>42308</v>
      </c>
      <c r="U71" s="103" t="s">
        <v>4044</v>
      </c>
      <c r="V71" s="103" t="s">
        <v>31</v>
      </c>
    </row>
    <row r="72" spans="1:22" ht="15.75" x14ac:dyDescent="0.3">
      <c r="A72" s="103" t="s">
        <v>50</v>
      </c>
      <c r="B72" s="103" t="s">
        <v>4024</v>
      </c>
      <c r="C72" s="103" t="s">
        <v>1879</v>
      </c>
      <c r="D72" s="103" t="s">
        <v>1880</v>
      </c>
      <c r="E72" s="103" t="s">
        <v>2038</v>
      </c>
      <c r="F72" s="103" t="s">
        <v>2104</v>
      </c>
      <c r="G72" s="103" t="s">
        <v>31</v>
      </c>
      <c r="H72" s="103" t="s">
        <v>1883</v>
      </c>
      <c r="I72" s="103" t="s">
        <v>1880</v>
      </c>
      <c r="J72" s="103" t="s">
        <v>1884</v>
      </c>
      <c r="K72" s="103" t="s">
        <v>1885</v>
      </c>
      <c r="L72" s="104">
        <v>40593.25</v>
      </c>
      <c r="M72" s="103" t="s">
        <v>1886</v>
      </c>
      <c r="N72" s="103" t="s">
        <v>4088</v>
      </c>
      <c r="O72" s="103" t="s">
        <v>31</v>
      </c>
      <c r="P72" s="103" t="s">
        <v>2106</v>
      </c>
      <c r="Q72" s="103" t="s">
        <v>31</v>
      </c>
      <c r="R72" s="103" t="s">
        <v>4089</v>
      </c>
      <c r="S72" s="101">
        <v>42063</v>
      </c>
      <c r="T72" s="101">
        <v>42063</v>
      </c>
      <c r="U72" s="103" t="s">
        <v>4044</v>
      </c>
      <c r="V72" s="103" t="s">
        <v>31</v>
      </c>
    </row>
    <row r="73" spans="1:22" ht="15.75" x14ac:dyDescent="0.3">
      <c r="A73" s="103" t="s">
        <v>50</v>
      </c>
      <c r="B73" s="103" t="s">
        <v>4024</v>
      </c>
      <c r="C73" s="103" t="s">
        <v>1879</v>
      </c>
      <c r="D73" s="103" t="s">
        <v>1880</v>
      </c>
      <c r="E73" s="103" t="s">
        <v>2038</v>
      </c>
      <c r="F73" s="103" t="s">
        <v>2104</v>
      </c>
      <c r="G73" s="103" t="s">
        <v>31</v>
      </c>
      <c r="H73" s="103" t="s">
        <v>1883</v>
      </c>
      <c r="I73" s="103" t="s">
        <v>1880</v>
      </c>
      <c r="J73" s="103" t="s">
        <v>1884</v>
      </c>
      <c r="K73" s="103" t="s">
        <v>1885</v>
      </c>
      <c r="L73" s="104">
        <v>30.76</v>
      </c>
      <c r="M73" s="103" t="s">
        <v>1886</v>
      </c>
      <c r="N73" s="103" t="s">
        <v>4088</v>
      </c>
      <c r="O73" s="103" t="s">
        <v>31</v>
      </c>
      <c r="P73" s="103" t="s">
        <v>2106</v>
      </c>
      <c r="Q73" s="103" t="s">
        <v>31</v>
      </c>
      <c r="R73" s="103" t="s">
        <v>4089</v>
      </c>
      <c r="S73" s="101">
        <v>42094</v>
      </c>
      <c r="T73" s="101">
        <v>42094</v>
      </c>
      <c r="U73" s="103" t="s">
        <v>4044</v>
      </c>
      <c r="V73" s="103" t="s">
        <v>31</v>
      </c>
    </row>
    <row r="74" spans="1:22" ht="15.75" x14ac:dyDescent="0.3">
      <c r="A74" s="103" t="s">
        <v>50</v>
      </c>
      <c r="B74" s="103" t="s">
        <v>4024</v>
      </c>
      <c r="C74" s="103" t="s">
        <v>1879</v>
      </c>
      <c r="D74" s="103" t="s">
        <v>1880</v>
      </c>
      <c r="E74" s="103" t="s">
        <v>2038</v>
      </c>
      <c r="F74" s="103" t="s">
        <v>2104</v>
      </c>
      <c r="G74" s="103" t="s">
        <v>31</v>
      </c>
      <c r="H74" s="103" t="s">
        <v>1883</v>
      </c>
      <c r="I74" s="103" t="s">
        <v>1880</v>
      </c>
      <c r="J74" s="103" t="s">
        <v>1884</v>
      </c>
      <c r="K74" s="103" t="s">
        <v>1885</v>
      </c>
      <c r="L74" s="104">
        <v>5.9</v>
      </c>
      <c r="M74" s="103" t="s">
        <v>1886</v>
      </c>
      <c r="N74" s="103" t="s">
        <v>4088</v>
      </c>
      <c r="O74" s="103" t="s">
        <v>31</v>
      </c>
      <c r="P74" s="103" t="s">
        <v>2106</v>
      </c>
      <c r="Q74" s="103" t="s">
        <v>31</v>
      </c>
      <c r="R74" s="103" t="s">
        <v>4089</v>
      </c>
      <c r="S74" s="101">
        <v>42308</v>
      </c>
      <c r="T74" s="101">
        <v>42308</v>
      </c>
      <c r="U74" s="103" t="s">
        <v>4044</v>
      </c>
      <c r="V74" s="103" t="s">
        <v>31</v>
      </c>
    </row>
    <row r="75" spans="1:22" ht="15.75" x14ac:dyDescent="0.3">
      <c r="A75" s="103" t="s">
        <v>50</v>
      </c>
      <c r="B75" s="103" t="s">
        <v>4024</v>
      </c>
      <c r="C75" s="103" t="s">
        <v>1879</v>
      </c>
      <c r="D75" s="103" t="s">
        <v>1880</v>
      </c>
      <c r="E75" s="103" t="s">
        <v>2038</v>
      </c>
      <c r="F75" s="103" t="s">
        <v>2104</v>
      </c>
      <c r="G75" s="103" t="s">
        <v>31</v>
      </c>
      <c r="H75" s="103" t="s">
        <v>1883</v>
      </c>
      <c r="I75" s="103" t="s">
        <v>1880</v>
      </c>
      <c r="J75" s="103" t="s">
        <v>1884</v>
      </c>
      <c r="K75" s="103" t="s">
        <v>1885</v>
      </c>
      <c r="L75" s="104">
        <v>40593.25</v>
      </c>
      <c r="M75" s="103" t="s">
        <v>1886</v>
      </c>
      <c r="N75" s="103" t="s">
        <v>4090</v>
      </c>
      <c r="O75" s="103" t="s">
        <v>31</v>
      </c>
      <c r="P75" s="103" t="s">
        <v>2106</v>
      </c>
      <c r="Q75" s="103" t="s">
        <v>31</v>
      </c>
      <c r="R75" s="103" t="s">
        <v>4091</v>
      </c>
      <c r="S75" s="101">
        <v>42063</v>
      </c>
      <c r="T75" s="101">
        <v>42063</v>
      </c>
      <c r="U75" s="103" t="s">
        <v>4044</v>
      </c>
      <c r="V75" s="103" t="s">
        <v>31</v>
      </c>
    </row>
    <row r="76" spans="1:22" ht="15.75" x14ac:dyDescent="0.3">
      <c r="A76" s="103" t="s">
        <v>50</v>
      </c>
      <c r="B76" s="103" t="s">
        <v>4024</v>
      </c>
      <c r="C76" s="103" t="s">
        <v>1879</v>
      </c>
      <c r="D76" s="103" t="s">
        <v>1880</v>
      </c>
      <c r="E76" s="103" t="s">
        <v>2038</v>
      </c>
      <c r="F76" s="103" t="s">
        <v>2104</v>
      </c>
      <c r="G76" s="103" t="s">
        <v>31</v>
      </c>
      <c r="H76" s="103" t="s">
        <v>1883</v>
      </c>
      <c r="I76" s="103" t="s">
        <v>1880</v>
      </c>
      <c r="J76" s="103" t="s">
        <v>1884</v>
      </c>
      <c r="K76" s="103" t="s">
        <v>1885</v>
      </c>
      <c r="L76" s="104">
        <v>30.76</v>
      </c>
      <c r="M76" s="103" t="s">
        <v>1886</v>
      </c>
      <c r="N76" s="103" t="s">
        <v>4090</v>
      </c>
      <c r="O76" s="103" t="s">
        <v>31</v>
      </c>
      <c r="P76" s="103" t="s">
        <v>2106</v>
      </c>
      <c r="Q76" s="103" t="s">
        <v>31</v>
      </c>
      <c r="R76" s="103" t="s">
        <v>4091</v>
      </c>
      <c r="S76" s="101">
        <v>42094</v>
      </c>
      <c r="T76" s="101">
        <v>42094</v>
      </c>
      <c r="U76" s="103" t="s">
        <v>4044</v>
      </c>
      <c r="V76" s="103" t="s">
        <v>31</v>
      </c>
    </row>
    <row r="77" spans="1:22" ht="15.75" x14ac:dyDescent="0.3">
      <c r="A77" s="103" t="s">
        <v>50</v>
      </c>
      <c r="B77" s="103" t="s">
        <v>4024</v>
      </c>
      <c r="C77" s="103" t="s">
        <v>1879</v>
      </c>
      <c r="D77" s="103" t="s">
        <v>1880</v>
      </c>
      <c r="E77" s="103" t="s">
        <v>2038</v>
      </c>
      <c r="F77" s="103" t="s">
        <v>2104</v>
      </c>
      <c r="G77" s="103" t="s">
        <v>31</v>
      </c>
      <c r="H77" s="103" t="s">
        <v>1883</v>
      </c>
      <c r="I77" s="103" t="s">
        <v>1880</v>
      </c>
      <c r="J77" s="103" t="s">
        <v>1884</v>
      </c>
      <c r="K77" s="103" t="s">
        <v>1885</v>
      </c>
      <c r="L77" s="104">
        <v>5.9</v>
      </c>
      <c r="M77" s="103" t="s">
        <v>1886</v>
      </c>
      <c r="N77" s="103" t="s">
        <v>4090</v>
      </c>
      <c r="O77" s="103" t="s">
        <v>31</v>
      </c>
      <c r="P77" s="103" t="s">
        <v>2106</v>
      </c>
      <c r="Q77" s="103" t="s">
        <v>31</v>
      </c>
      <c r="R77" s="103" t="s">
        <v>4091</v>
      </c>
      <c r="S77" s="101">
        <v>42308</v>
      </c>
      <c r="T77" s="101">
        <v>42308</v>
      </c>
      <c r="U77" s="103" t="s">
        <v>4044</v>
      </c>
      <c r="V77" s="103" t="s">
        <v>31</v>
      </c>
    </row>
    <row r="78" spans="1:22" ht="15.75" x14ac:dyDescent="0.3">
      <c r="A78" s="103" t="s">
        <v>50</v>
      </c>
      <c r="B78" s="103" t="s">
        <v>4024</v>
      </c>
      <c r="C78" s="103" t="s">
        <v>1879</v>
      </c>
      <c r="D78" s="103" t="s">
        <v>1880</v>
      </c>
      <c r="E78" s="103" t="s">
        <v>2038</v>
      </c>
      <c r="F78" s="103" t="s">
        <v>2104</v>
      </c>
      <c r="G78" s="103" t="s">
        <v>31</v>
      </c>
      <c r="H78" s="103" t="s">
        <v>1883</v>
      </c>
      <c r="I78" s="103" t="s">
        <v>1880</v>
      </c>
      <c r="J78" s="103" t="s">
        <v>1884</v>
      </c>
      <c r="K78" s="103" t="s">
        <v>1885</v>
      </c>
      <c r="L78" s="104">
        <v>40593.25</v>
      </c>
      <c r="M78" s="103" t="s">
        <v>1886</v>
      </c>
      <c r="N78" s="103" t="s">
        <v>4092</v>
      </c>
      <c r="O78" s="103" t="s">
        <v>31</v>
      </c>
      <c r="P78" s="103" t="s">
        <v>2106</v>
      </c>
      <c r="Q78" s="103" t="s">
        <v>31</v>
      </c>
      <c r="R78" s="103" t="s">
        <v>4093</v>
      </c>
      <c r="S78" s="101">
        <v>42063</v>
      </c>
      <c r="T78" s="101">
        <v>42063</v>
      </c>
      <c r="U78" s="103" t="s">
        <v>4044</v>
      </c>
      <c r="V78" s="103" t="s">
        <v>31</v>
      </c>
    </row>
    <row r="79" spans="1:22" ht="15.75" x14ac:dyDescent="0.3">
      <c r="A79" s="103" t="s">
        <v>50</v>
      </c>
      <c r="B79" s="103" t="s">
        <v>4024</v>
      </c>
      <c r="C79" s="103" t="s">
        <v>1879</v>
      </c>
      <c r="D79" s="103" t="s">
        <v>1880</v>
      </c>
      <c r="E79" s="103" t="s">
        <v>2038</v>
      </c>
      <c r="F79" s="103" t="s">
        <v>2104</v>
      </c>
      <c r="G79" s="103" t="s">
        <v>31</v>
      </c>
      <c r="H79" s="103" t="s">
        <v>1883</v>
      </c>
      <c r="I79" s="103" t="s">
        <v>1880</v>
      </c>
      <c r="J79" s="103" t="s">
        <v>1884</v>
      </c>
      <c r="K79" s="103" t="s">
        <v>1885</v>
      </c>
      <c r="L79" s="104">
        <v>30.76</v>
      </c>
      <c r="M79" s="103" t="s">
        <v>1886</v>
      </c>
      <c r="N79" s="103" t="s">
        <v>4092</v>
      </c>
      <c r="O79" s="103" t="s">
        <v>31</v>
      </c>
      <c r="P79" s="103" t="s">
        <v>2106</v>
      </c>
      <c r="Q79" s="103" t="s">
        <v>31</v>
      </c>
      <c r="R79" s="103" t="s">
        <v>4093</v>
      </c>
      <c r="S79" s="101">
        <v>42094</v>
      </c>
      <c r="T79" s="101">
        <v>42094</v>
      </c>
      <c r="U79" s="103" t="s">
        <v>4044</v>
      </c>
      <c r="V79" s="103" t="s">
        <v>31</v>
      </c>
    </row>
    <row r="80" spans="1:22" ht="15.75" x14ac:dyDescent="0.3">
      <c r="A80" s="103" t="s">
        <v>50</v>
      </c>
      <c r="B80" s="103" t="s">
        <v>4024</v>
      </c>
      <c r="C80" s="103" t="s">
        <v>1879</v>
      </c>
      <c r="D80" s="103" t="s">
        <v>1880</v>
      </c>
      <c r="E80" s="103" t="s">
        <v>2038</v>
      </c>
      <c r="F80" s="103" t="s">
        <v>2104</v>
      </c>
      <c r="G80" s="103" t="s">
        <v>31</v>
      </c>
      <c r="H80" s="103" t="s">
        <v>1883</v>
      </c>
      <c r="I80" s="103" t="s">
        <v>1880</v>
      </c>
      <c r="J80" s="103" t="s">
        <v>1884</v>
      </c>
      <c r="K80" s="103" t="s">
        <v>1885</v>
      </c>
      <c r="L80" s="104">
        <v>5.9</v>
      </c>
      <c r="M80" s="103" t="s">
        <v>1886</v>
      </c>
      <c r="N80" s="103" t="s">
        <v>4092</v>
      </c>
      <c r="O80" s="103" t="s">
        <v>31</v>
      </c>
      <c r="P80" s="103" t="s">
        <v>2106</v>
      </c>
      <c r="Q80" s="103" t="s">
        <v>31</v>
      </c>
      <c r="R80" s="103" t="s">
        <v>4093</v>
      </c>
      <c r="S80" s="101">
        <v>42308</v>
      </c>
      <c r="T80" s="101">
        <v>42308</v>
      </c>
      <c r="U80" s="103" t="s">
        <v>4044</v>
      </c>
      <c r="V80" s="103" t="s">
        <v>31</v>
      </c>
    </row>
    <row r="81" spans="1:22" ht="15.75" x14ac:dyDescent="0.3">
      <c r="A81" s="103" t="s">
        <v>50</v>
      </c>
      <c r="B81" s="103" t="s">
        <v>4024</v>
      </c>
      <c r="C81" s="103" t="s">
        <v>1879</v>
      </c>
      <c r="D81" s="103" t="s">
        <v>1880</v>
      </c>
      <c r="E81" s="103" t="s">
        <v>2038</v>
      </c>
      <c r="F81" s="103" t="s">
        <v>2104</v>
      </c>
      <c r="G81" s="103" t="s">
        <v>31</v>
      </c>
      <c r="H81" s="103" t="s">
        <v>1883</v>
      </c>
      <c r="I81" s="103" t="s">
        <v>1880</v>
      </c>
      <c r="J81" s="103" t="s">
        <v>1884</v>
      </c>
      <c r="K81" s="103" t="s">
        <v>1885</v>
      </c>
      <c r="L81" s="104">
        <v>40593.25</v>
      </c>
      <c r="M81" s="103" t="s">
        <v>1886</v>
      </c>
      <c r="N81" s="103" t="s">
        <v>4094</v>
      </c>
      <c r="O81" s="103" t="s">
        <v>31</v>
      </c>
      <c r="P81" s="103" t="s">
        <v>2106</v>
      </c>
      <c r="Q81" s="103" t="s">
        <v>31</v>
      </c>
      <c r="R81" s="103" t="s">
        <v>4095</v>
      </c>
      <c r="S81" s="101">
        <v>42063</v>
      </c>
      <c r="T81" s="101">
        <v>42063</v>
      </c>
      <c r="U81" s="103" t="s">
        <v>4044</v>
      </c>
      <c r="V81" s="103" t="s">
        <v>31</v>
      </c>
    </row>
    <row r="82" spans="1:22" ht="15.75" x14ac:dyDescent="0.3">
      <c r="A82" s="103" t="s">
        <v>50</v>
      </c>
      <c r="B82" s="103" t="s">
        <v>4024</v>
      </c>
      <c r="C82" s="103" t="s">
        <v>1879</v>
      </c>
      <c r="D82" s="103" t="s">
        <v>1880</v>
      </c>
      <c r="E82" s="103" t="s">
        <v>2038</v>
      </c>
      <c r="F82" s="103" t="s">
        <v>2104</v>
      </c>
      <c r="G82" s="103" t="s">
        <v>31</v>
      </c>
      <c r="H82" s="103" t="s">
        <v>1883</v>
      </c>
      <c r="I82" s="103" t="s">
        <v>1880</v>
      </c>
      <c r="J82" s="103" t="s">
        <v>1884</v>
      </c>
      <c r="K82" s="103" t="s">
        <v>1885</v>
      </c>
      <c r="L82" s="104">
        <v>30.76</v>
      </c>
      <c r="M82" s="103" t="s">
        <v>1886</v>
      </c>
      <c r="N82" s="103" t="s">
        <v>4094</v>
      </c>
      <c r="O82" s="103" t="s">
        <v>31</v>
      </c>
      <c r="P82" s="103" t="s">
        <v>2106</v>
      </c>
      <c r="Q82" s="103" t="s">
        <v>31</v>
      </c>
      <c r="R82" s="103" t="s">
        <v>4095</v>
      </c>
      <c r="S82" s="101">
        <v>42094</v>
      </c>
      <c r="T82" s="101">
        <v>42094</v>
      </c>
      <c r="U82" s="103" t="s">
        <v>4044</v>
      </c>
      <c r="V82" s="103" t="s">
        <v>31</v>
      </c>
    </row>
    <row r="83" spans="1:22" ht="15.75" x14ac:dyDescent="0.3">
      <c r="A83" s="103" t="s">
        <v>50</v>
      </c>
      <c r="B83" s="103" t="s">
        <v>4024</v>
      </c>
      <c r="C83" s="103" t="s">
        <v>1879</v>
      </c>
      <c r="D83" s="103" t="s">
        <v>1880</v>
      </c>
      <c r="E83" s="103" t="s">
        <v>2038</v>
      </c>
      <c r="F83" s="103" t="s">
        <v>2104</v>
      </c>
      <c r="G83" s="103" t="s">
        <v>31</v>
      </c>
      <c r="H83" s="103" t="s">
        <v>1883</v>
      </c>
      <c r="I83" s="103" t="s">
        <v>1880</v>
      </c>
      <c r="J83" s="103" t="s">
        <v>1884</v>
      </c>
      <c r="K83" s="103" t="s">
        <v>1885</v>
      </c>
      <c r="L83" s="104">
        <v>5.9</v>
      </c>
      <c r="M83" s="103" t="s">
        <v>1886</v>
      </c>
      <c r="N83" s="103" t="s">
        <v>4094</v>
      </c>
      <c r="O83" s="103" t="s">
        <v>31</v>
      </c>
      <c r="P83" s="103" t="s">
        <v>2106</v>
      </c>
      <c r="Q83" s="103" t="s">
        <v>31</v>
      </c>
      <c r="R83" s="103" t="s">
        <v>4095</v>
      </c>
      <c r="S83" s="101">
        <v>42308</v>
      </c>
      <c r="T83" s="101">
        <v>42308</v>
      </c>
      <c r="U83" s="103" t="s">
        <v>4044</v>
      </c>
      <c r="V83" s="103" t="s">
        <v>31</v>
      </c>
    </row>
    <row r="84" spans="1:22" ht="15.75" x14ac:dyDescent="0.3">
      <c r="A84" s="103" t="s">
        <v>50</v>
      </c>
      <c r="B84" s="103" t="s">
        <v>4024</v>
      </c>
      <c r="C84" s="103" t="s">
        <v>1879</v>
      </c>
      <c r="D84" s="103" t="s">
        <v>1880</v>
      </c>
      <c r="E84" s="103" t="s">
        <v>2038</v>
      </c>
      <c r="F84" s="103" t="s">
        <v>2104</v>
      </c>
      <c r="G84" s="103" t="s">
        <v>31</v>
      </c>
      <c r="H84" s="103" t="s">
        <v>1883</v>
      </c>
      <c r="I84" s="103" t="s">
        <v>1880</v>
      </c>
      <c r="J84" s="103" t="s">
        <v>1884</v>
      </c>
      <c r="K84" s="103" t="s">
        <v>1885</v>
      </c>
      <c r="L84" s="104">
        <v>40593.25</v>
      </c>
      <c r="M84" s="103" t="s">
        <v>1886</v>
      </c>
      <c r="N84" s="103" t="s">
        <v>4096</v>
      </c>
      <c r="O84" s="103" t="s">
        <v>31</v>
      </c>
      <c r="P84" s="103" t="s">
        <v>2106</v>
      </c>
      <c r="Q84" s="103" t="s">
        <v>31</v>
      </c>
      <c r="R84" s="103" t="s">
        <v>4097</v>
      </c>
      <c r="S84" s="101">
        <v>42063</v>
      </c>
      <c r="T84" s="101">
        <v>42063</v>
      </c>
      <c r="U84" s="103" t="s">
        <v>4044</v>
      </c>
      <c r="V84" s="103" t="s">
        <v>31</v>
      </c>
    </row>
    <row r="85" spans="1:22" ht="15.75" x14ac:dyDescent="0.3">
      <c r="A85" s="103" t="s">
        <v>50</v>
      </c>
      <c r="B85" s="103" t="s">
        <v>4024</v>
      </c>
      <c r="C85" s="103" t="s">
        <v>1879</v>
      </c>
      <c r="D85" s="103" t="s">
        <v>1880</v>
      </c>
      <c r="E85" s="103" t="s">
        <v>2038</v>
      </c>
      <c r="F85" s="103" t="s">
        <v>2104</v>
      </c>
      <c r="G85" s="103" t="s">
        <v>31</v>
      </c>
      <c r="H85" s="103" t="s">
        <v>1883</v>
      </c>
      <c r="I85" s="103" t="s">
        <v>1880</v>
      </c>
      <c r="J85" s="103" t="s">
        <v>1884</v>
      </c>
      <c r="K85" s="103" t="s">
        <v>1885</v>
      </c>
      <c r="L85" s="104">
        <v>30.76</v>
      </c>
      <c r="M85" s="103" t="s">
        <v>1886</v>
      </c>
      <c r="N85" s="103" t="s">
        <v>4096</v>
      </c>
      <c r="O85" s="103" t="s">
        <v>31</v>
      </c>
      <c r="P85" s="103" t="s">
        <v>2106</v>
      </c>
      <c r="Q85" s="103" t="s">
        <v>31</v>
      </c>
      <c r="R85" s="103" t="s">
        <v>4097</v>
      </c>
      <c r="S85" s="101">
        <v>42094</v>
      </c>
      <c r="T85" s="101">
        <v>42094</v>
      </c>
      <c r="U85" s="103" t="s">
        <v>4044</v>
      </c>
      <c r="V85" s="103" t="s">
        <v>31</v>
      </c>
    </row>
    <row r="86" spans="1:22" ht="15.75" x14ac:dyDescent="0.3">
      <c r="A86" s="103" t="s">
        <v>50</v>
      </c>
      <c r="B86" s="103" t="s">
        <v>4024</v>
      </c>
      <c r="C86" s="103" t="s">
        <v>1879</v>
      </c>
      <c r="D86" s="103" t="s">
        <v>1880</v>
      </c>
      <c r="E86" s="103" t="s">
        <v>2038</v>
      </c>
      <c r="F86" s="103" t="s">
        <v>2104</v>
      </c>
      <c r="G86" s="103" t="s">
        <v>31</v>
      </c>
      <c r="H86" s="103" t="s">
        <v>1883</v>
      </c>
      <c r="I86" s="103" t="s">
        <v>1880</v>
      </c>
      <c r="J86" s="103" t="s">
        <v>1884</v>
      </c>
      <c r="K86" s="103" t="s">
        <v>1885</v>
      </c>
      <c r="L86" s="104">
        <v>5.9</v>
      </c>
      <c r="M86" s="103" t="s">
        <v>1886</v>
      </c>
      <c r="N86" s="103" t="s">
        <v>4096</v>
      </c>
      <c r="O86" s="103" t="s">
        <v>31</v>
      </c>
      <c r="P86" s="103" t="s">
        <v>2106</v>
      </c>
      <c r="Q86" s="103" t="s">
        <v>31</v>
      </c>
      <c r="R86" s="103" t="s">
        <v>4097</v>
      </c>
      <c r="S86" s="101">
        <v>42308</v>
      </c>
      <c r="T86" s="101">
        <v>42308</v>
      </c>
      <c r="U86" s="103" t="s">
        <v>4044</v>
      </c>
      <c r="V86" s="103" t="s">
        <v>31</v>
      </c>
    </row>
    <row r="87" spans="1:22" ht="15.75" x14ac:dyDescent="0.3">
      <c r="A87" s="103" t="s">
        <v>50</v>
      </c>
      <c r="B87" s="103" t="s">
        <v>4024</v>
      </c>
      <c r="C87" s="103" t="s">
        <v>1879</v>
      </c>
      <c r="D87" s="103" t="s">
        <v>1880</v>
      </c>
      <c r="E87" s="103" t="s">
        <v>2038</v>
      </c>
      <c r="F87" s="103" t="s">
        <v>2104</v>
      </c>
      <c r="G87" s="103" t="s">
        <v>31</v>
      </c>
      <c r="H87" s="103" t="s">
        <v>1883</v>
      </c>
      <c r="I87" s="103" t="s">
        <v>1880</v>
      </c>
      <c r="J87" s="103" t="s">
        <v>1884</v>
      </c>
      <c r="K87" s="103" t="s">
        <v>1885</v>
      </c>
      <c r="L87" s="104">
        <v>40593.25</v>
      </c>
      <c r="M87" s="103" t="s">
        <v>1886</v>
      </c>
      <c r="N87" s="103" t="s">
        <v>4098</v>
      </c>
      <c r="O87" s="103" t="s">
        <v>31</v>
      </c>
      <c r="P87" s="103" t="s">
        <v>2106</v>
      </c>
      <c r="Q87" s="103" t="s">
        <v>31</v>
      </c>
      <c r="R87" s="103" t="s">
        <v>4099</v>
      </c>
      <c r="S87" s="101">
        <v>42063</v>
      </c>
      <c r="T87" s="101">
        <v>42063</v>
      </c>
      <c r="U87" s="103" t="s">
        <v>4044</v>
      </c>
      <c r="V87" s="103" t="s">
        <v>31</v>
      </c>
    </row>
    <row r="88" spans="1:22" ht="15.75" x14ac:dyDescent="0.3">
      <c r="A88" s="103" t="s">
        <v>50</v>
      </c>
      <c r="B88" s="103" t="s">
        <v>4024</v>
      </c>
      <c r="C88" s="103" t="s">
        <v>1879</v>
      </c>
      <c r="D88" s="103" t="s">
        <v>1880</v>
      </c>
      <c r="E88" s="103" t="s">
        <v>2038</v>
      </c>
      <c r="F88" s="103" t="s">
        <v>2104</v>
      </c>
      <c r="G88" s="103" t="s">
        <v>31</v>
      </c>
      <c r="H88" s="103" t="s">
        <v>1883</v>
      </c>
      <c r="I88" s="103" t="s">
        <v>1880</v>
      </c>
      <c r="J88" s="103" t="s">
        <v>1884</v>
      </c>
      <c r="K88" s="103" t="s">
        <v>1885</v>
      </c>
      <c r="L88" s="104">
        <v>30.76</v>
      </c>
      <c r="M88" s="103" t="s">
        <v>1886</v>
      </c>
      <c r="N88" s="103" t="s">
        <v>4098</v>
      </c>
      <c r="O88" s="103" t="s">
        <v>31</v>
      </c>
      <c r="P88" s="103" t="s">
        <v>2106</v>
      </c>
      <c r="Q88" s="103" t="s">
        <v>31</v>
      </c>
      <c r="R88" s="103" t="s">
        <v>4099</v>
      </c>
      <c r="S88" s="101">
        <v>42094</v>
      </c>
      <c r="T88" s="101">
        <v>42094</v>
      </c>
      <c r="U88" s="103" t="s">
        <v>4044</v>
      </c>
      <c r="V88" s="103" t="s">
        <v>31</v>
      </c>
    </row>
    <row r="89" spans="1:22" ht="15.75" x14ac:dyDescent="0.3">
      <c r="A89" s="103" t="s">
        <v>50</v>
      </c>
      <c r="B89" s="103" t="s">
        <v>4024</v>
      </c>
      <c r="C89" s="103" t="s">
        <v>1879</v>
      </c>
      <c r="D89" s="103" t="s">
        <v>1880</v>
      </c>
      <c r="E89" s="103" t="s">
        <v>2038</v>
      </c>
      <c r="F89" s="103" t="s">
        <v>2104</v>
      </c>
      <c r="G89" s="103" t="s">
        <v>31</v>
      </c>
      <c r="H89" s="103" t="s">
        <v>1883</v>
      </c>
      <c r="I89" s="103" t="s">
        <v>1880</v>
      </c>
      <c r="J89" s="103" t="s">
        <v>1884</v>
      </c>
      <c r="K89" s="103" t="s">
        <v>1885</v>
      </c>
      <c r="L89" s="104">
        <v>5.9</v>
      </c>
      <c r="M89" s="103" t="s">
        <v>1886</v>
      </c>
      <c r="N89" s="103" t="s">
        <v>4098</v>
      </c>
      <c r="O89" s="103" t="s">
        <v>31</v>
      </c>
      <c r="P89" s="103" t="s">
        <v>2106</v>
      </c>
      <c r="Q89" s="103" t="s">
        <v>31</v>
      </c>
      <c r="R89" s="103" t="s">
        <v>4099</v>
      </c>
      <c r="S89" s="101">
        <v>42308</v>
      </c>
      <c r="T89" s="101">
        <v>42308</v>
      </c>
      <c r="U89" s="103" t="s">
        <v>4044</v>
      </c>
      <c r="V89" s="103" t="s">
        <v>31</v>
      </c>
    </row>
    <row r="90" spans="1:22" ht="15.75" x14ac:dyDescent="0.3">
      <c r="A90" s="103" t="s">
        <v>50</v>
      </c>
      <c r="B90" s="103" t="s">
        <v>4024</v>
      </c>
      <c r="C90" s="103" t="s">
        <v>1879</v>
      </c>
      <c r="D90" s="103" t="s">
        <v>1880</v>
      </c>
      <c r="E90" s="103" t="s">
        <v>2038</v>
      </c>
      <c r="F90" s="103" t="s">
        <v>2104</v>
      </c>
      <c r="G90" s="103" t="s">
        <v>31</v>
      </c>
      <c r="H90" s="103" t="s">
        <v>1883</v>
      </c>
      <c r="I90" s="103" t="s">
        <v>1880</v>
      </c>
      <c r="J90" s="103" t="s">
        <v>1884</v>
      </c>
      <c r="K90" s="103" t="s">
        <v>1885</v>
      </c>
      <c r="L90" s="104">
        <v>40593.25</v>
      </c>
      <c r="M90" s="103" t="s">
        <v>1886</v>
      </c>
      <c r="N90" s="103" t="s">
        <v>4100</v>
      </c>
      <c r="O90" s="103" t="s">
        <v>31</v>
      </c>
      <c r="P90" s="103" t="s">
        <v>2106</v>
      </c>
      <c r="Q90" s="103" t="s">
        <v>31</v>
      </c>
      <c r="R90" s="103" t="s">
        <v>4101</v>
      </c>
      <c r="S90" s="101">
        <v>42063</v>
      </c>
      <c r="T90" s="101">
        <v>42063</v>
      </c>
      <c r="U90" s="103" t="s">
        <v>4044</v>
      </c>
      <c r="V90" s="103" t="s">
        <v>31</v>
      </c>
    </row>
    <row r="91" spans="1:22" ht="15.75" x14ac:dyDescent="0.3">
      <c r="A91" s="103" t="s">
        <v>50</v>
      </c>
      <c r="B91" s="103" t="s">
        <v>4024</v>
      </c>
      <c r="C91" s="103" t="s">
        <v>1879</v>
      </c>
      <c r="D91" s="103" t="s">
        <v>1880</v>
      </c>
      <c r="E91" s="103" t="s">
        <v>2038</v>
      </c>
      <c r="F91" s="103" t="s">
        <v>2104</v>
      </c>
      <c r="G91" s="103" t="s">
        <v>31</v>
      </c>
      <c r="H91" s="103" t="s">
        <v>1883</v>
      </c>
      <c r="I91" s="103" t="s">
        <v>1880</v>
      </c>
      <c r="J91" s="103" t="s">
        <v>1884</v>
      </c>
      <c r="K91" s="103" t="s">
        <v>1885</v>
      </c>
      <c r="L91" s="104">
        <v>30.76</v>
      </c>
      <c r="M91" s="103" t="s">
        <v>1886</v>
      </c>
      <c r="N91" s="103" t="s">
        <v>4100</v>
      </c>
      <c r="O91" s="103" t="s">
        <v>31</v>
      </c>
      <c r="P91" s="103" t="s">
        <v>2106</v>
      </c>
      <c r="Q91" s="103" t="s">
        <v>31</v>
      </c>
      <c r="R91" s="103" t="s">
        <v>4101</v>
      </c>
      <c r="S91" s="101">
        <v>42094</v>
      </c>
      <c r="T91" s="101">
        <v>42094</v>
      </c>
      <c r="U91" s="103" t="s">
        <v>4044</v>
      </c>
      <c r="V91" s="103" t="s">
        <v>31</v>
      </c>
    </row>
    <row r="92" spans="1:22" ht="15.75" x14ac:dyDescent="0.3">
      <c r="A92" s="103" t="s">
        <v>50</v>
      </c>
      <c r="B92" s="103" t="s">
        <v>4024</v>
      </c>
      <c r="C92" s="103" t="s">
        <v>1879</v>
      </c>
      <c r="D92" s="103" t="s">
        <v>1880</v>
      </c>
      <c r="E92" s="103" t="s">
        <v>2038</v>
      </c>
      <c r="F92" s="103" t="s">
        <v>2104</v>
      </c>
      <c r="G92" s="103" t="s">
        <v>31</v>
      </c>
      <c r="H92" s="103" t="s">
        <v>1883</v>
      </c>
      <c r="I92" s="103" t="s">
        <v>1880</v>
      </c>
      <c r="J92" s="103" t="s">
        <v>1884</v>
      </c>
      <c r="K92" s="103" t="s">
        <v>1885</v>
      </c>
      <c r="L92" s="104">
        <v>5.9</v>
      </c>
      <c r="M92" s="103" t="s">
        <v>1886</v>
      </c>
      <c r="N92" s="103" t="s">
        <v>4100</v>
      </c>
      <c r="O92" s="103" t="s">
        <v>31</v>
      </c>
      <c r="P92" s="103" t="s">
        <v>2106</v>
      </c>
      <c r="Q92" s="103" t="s">
        <v>31</v>
      </c>
      <c r="R92" s="103" t="s">
        <v>4101</v>
      </c>
      <c r="S92" s="101">
        <v>42308</v>
      </c>
      <c r="T92" s="101">
        <v>42308</v>
      </c>
      <c r="U92" s="103" t="s">
        <v>4044</v>
      </c>
      <c r="V92" s="103" t="s">
        <v>31</v>
      </c>
    </row>
    <row r="93" spans="1:22" ht="15.75" x14ac:dyDescent="0.3">
      <c r="A93" s="103" t="s">
        <v>50</v>
      </c>
      <c r="B93" s="103" t="s">
        <v>4024</v>
      </c>
      <c r="C93" s="103" t="s">
        <v>1879</v>
      </c>
      <c r="D93" s="103" t="s">
        <v>1880</v>
      </c>
      <c r="E93" s="103" t="s">
        <v>2038</v>
      </c>
      <c r="F93" s="103" t="s">
        <v>2104</v>
      </c>
      <c r="G93" s="103" t="s">
        <v>31</v>
      </c>
      <c r="H93" s="103" t="s">
        <v>1883</v>
      </c>
      <c r="I93" s="103" t="s">
        <v>1880</v>
      </c>
      <c r="J93" s="103" t="s">
        <v>1884</v>
      </c>
      <c r="K93" s="103" t="s">
        <v>1885</v>
      </c>
      <c r="L93" s="104">
        <v>61457.68</v>
      </c>
      <c r="M93" s="103" t="s">
        <v>1886</v>
      </c>
      <c r="N93" s="103" t="s">
        <v>4102</v>
      </c>
      <c r="O93" s="103" t="s">
        <v>31</v>
      </c>
      <c r="P93" s="103" t="s">
        <v>2106</v>
      </c>
      <c r="Q93" s="103" t="s">
        <v>31</v>
      </c>
      <c r="R93" s="103" t="s">
        <v>4103</v>
      </c>
      <c r="S93" s="101">
        <v>42063</v>
      </c>
      <c r="T93" s="101">
        <v>42063</v>
      </c>
      <c r="U93" s="103" t="s">
        <v>4062</v>
      </c>
      <c r="V93" s="103" t="s">
        <v>31</v>
      </c>
    </row>
    <row r="94" spans="1:22" ht="15.75" x14ac:dyDescent="0.3">
      <c r="A94" s="103" t="s">
        <v>50</v>
      </c>
      <c r="B94" s="103" t="s">
        <v>4024</v>
      </c>
      <c r="C94" s="103" t="s">
        <v>1879</v>
      </c>
      <c r="D94" s="103" t="s">
        <v>1880</v>
      </c>
      <c r="E94" s="103" t="s">
        <v>2038</v>
      </c>
      <c r="F94" s="103" t="s">
        <v>2104</v>
      </c>
      <c r="G94" s="103" t="s">
        <v>31</v>
      </c>
      <c r="H94" s="103" t="s">
        <v>1883</v>
      </c>
      <c r="I94" s="103" t="s">
        <v>1880</v>
      </c>
      <c r="J94" s="103" t="s">
        <v>1884</v>
      </c>
      <c r="K94" s="103" t="s">
        <v>1885</v>
      </c>
      <c r="L94" s="104">
        <v>26.84</v>
      </c>
      <c r="M94" s="103" t="s">
        <v>1886</v>
      </c>
      <c r="N94" s="103" t="s">
        <v>4102</v>
      </c>
      <c r="O94" s="103" t="s">
        <v>31</v>
      </c>
      <c r="P94" s="103" t="s">
        <v>2106</v>
      </c>
      <c r="Q94" s="103" t="s">
        <v>31</v>
      </c>
      <c r="R94" s="103" t="s">
        <v>4103</v>
      </c>
      <c r="S94" s="101">
        <v>42277</v>
      </c>
      <c r="T94" s="101">
        <v>42277</v>
      </c>
      <c r="U94" s="103" t="s">
        <v>4062</v>
      </c>
      <c r="V94" s="103" t="s">
        <v>31</v>
      </c>
    </row>
    <row r="95" spans="1:22" ht="15.75" x14ac:dyDescent="0.3">
      <c r="A95" s="103" t="s">
        <v>50</v>
      </c>
      <c r="B95" s="103" t="s">
        <v>4024</v>
      </c>
      <c r="C95" s="103" t="s">
        <v>1879</v>
      </c>
      <c r="D95" s="103" t="s">
        <v>1880</v>
      </c>
      <c r="E95" s="103" t="s">
        <v>2038</v>
      </c>
      <c r="F95" s="103" t="s">
        <v>2104</v>
      </c>
      <c r="G95" s="103" t="s">
        <v>31</v>
      </c>
      <c r="H95" s="103" t="s">
        <v>1883</v>
      </c>
      <c r="I95" s="103" t="s">
        <v>1880</v>
      </c>
      <c r="J95" s="103" t="s">
        <v>1884</v>
      </c>
      <c r="K95" s="103" t="s">
        <v>1885</v>
      </c>
      <c r="L95" s="104">
        <v>-134.05000000000001</v>
      </c>
      <c r="M95" s="103" t="s">
        <v>1886</v>
      </c>
      <c r="N95" s="103" t="s">
        <v>4102</v>
      </c>
      <c r="O95" s="103" t="s">
        <v>31</v>
      </c>
      <c r="P95" s="103" t="s">
        <v>2106</v>
      </c>
      <c r="Q95" s="103" t="s">
        <v>31</v>
      </c>
      <c r="R95" s="103" t="s">
        <v>4103</v>
      </c>
      <c r="S95" s="101">
        <v>42308</v>
      </c>
      <c r="T95" s="101">
        <v>42308</v>
      </c>
      <c r="U95" s="103" t="s">
        <v>4062</v>
      </c>
      <c r="V95" s="103" t="s">
        <v>31</v>
      </c>
    </row>
    <row r="96" spans="1:22" ht="15.75" x14ac:dyDescent="0.3">
      <c r="A96" s="103" t="s">
        <v>50</v>
      </c>
      <c r="B96" s="103" t="s">
        <v>4024</v>
      </c>
      <c r="C96" s="103" t="s">
        <v>1879</v>
      </c>
      <c r="D96" s="103" t="s">
        <v>1880</v>
      </c>
      <c r="E96" s="103" t="s">
        <v>2038</v>
      </c>
      <c r="F96" s="103" t="s">
        <v>2104</v>
      </c>
      <c r="G96" s="103" t="s">
        <v>31</v>
      </c>
      <c r="H96" s="103" t="s">
        <v>1883</v>
      </c>
      <c r="I96" s="103" t="s">
        <v>1880</v>
      </c>
      <c r="J96" s="103" t="s">
        <v>1884</v>
      </c>
      <c r="K96" s="103" t="s">
        <v>1885</v>
      </c>
      <c r="L96" s="104">
        <v>33959.480000000003</v>
      </c>
      <c r="M96" s="103" t="s">
        <v>1886</v>
      </c>
      <c r="N96" s="103" t="s">
        <v>4104</v>
      </c>
      <c r="O96" s="103" t="s">
        <v>31</v>
      </c>
      <c r="P96" s="103" t="s">
        <v>2106</v>
      </c>
      <c r="Q96" s="103" t="s">
        <v>31</v>
      </c>
      <c r="R96" s="103" t="s">
        <v>4105</v>
      </c>
      <c r="S96" s="101">
        <v>42521</v>
      </c>
      <c r="T96" s="101">
        <v>42521</v>
      </c>
      <c r="U96" s="103" t="s">
        <v>4026</v>
      </c>
      <c r="V96" s="103" t="s">
        <v>31</v>
      </c>
    </row>
    <row r="97" spans="1:22" ht="15.75" x14ac:dyDescent="0.3">
      <c r="A97" s="103" t="s">
        <v>50</v>
      </c>
      <c r="B97" s="103" t="s">
        <v>4024</v>
      </c>
      <c r="C97" s="103" t="s">
        <v>1879</v>
      </c>
      <c r="D97" s="103" t="s">
        <v>1880</v>
      </c>
      <c r="E97" s="103" t="s">
        <v>2038</v>
      </c>
      <c r="F97" s="103" t="s">
        <v>2104</v>
      </c>
      <c r="G97" s="103" t="s">
        <v>31</v>
      </c>
      <c r="H97" s="103" t="s">
        <v>1883</v>
      </c>
      <c r="I97" s="103" t="s">
        <v>1880</v>
      </c>
      <c r="J97" s="103" t="s">
        <v>1884</v>
      </c>
      <c r="K97" s="103" t="s">
        <v>1885</v>
      </c>
      <c r="L97" s="104">
        <v>64.22</v>
      </c>
      <c r="M97" s="103" t="s">
        <v>1886</v>
      </c>
      <c r="N97" s="103" t="s">
        <v>4104</v>
      </c>
      <c r="O97" s="103" t="s">
        <v>31</v>
      </c>
      <c r="P97" s="103" t="s">
        <v>2106</v>
      </c>
      <c r="Q97" s="103" t="s">
        <v>31</v>
      </c>
      <c r="R97" s="103" t="s">
        <v>4105</v>
      </c>
      <c r="S97" s="101">
        <v>42551</v>
      </c>
      <c r="T97" s="101">
        <v>42551</v>
      </c>
      <c r="U97" s="103" t="s">
        <v>4026</v>
      </c>
      <c r="V97" s="103" t="s">
        <v>31</v>
      </c>
    </row>
    <row r="98" spans="1:22" ht="15.75" x14ac:dyDescent="0.3">
      <c r="A98" s="103" t="s">
        <v>50</v>
      </c>
      <c r="B98" s="103" t="s">
        <v>4024</v>
      </c>
      <c r="C98" s="103" t="s">
        <v>1879</v>
      </c>
      <c r="D98" s="103" t="s">
        <v>1880</v>
      </c>
      <c r="E98" s="103" t="s">
        <v>2038</v>
      </c>
      <c r="F98" s="103" t="s">
        <v>2104</v>
      </c>
      <c r="G98" s="103" t="s">
        <v>31</v>
      </c>
      <c r="H98" s="103" t="s">
        <v>1883</v>
      </c>
      <c r="I98" s="103" t="s">
        <v>1880</v>
      </c>
      <c r="J98" s="103" t="s">
        <v>1884</v>
      </c>
      <c r="K98" s="103" t="s">
        <v>1885</v>
      </c>
      <c r="L98" s="104">
        <v>23.68</v>
      </c>
      <c r="M98" s="103" t="s">
        <v>1886</v>
      </c>
      <c r="N98" s="103" t="s">
        <v>4104</v>
      </c>
      <c r="O98" s="103" t="s">
        <v>31</v>
      </c>
      <c r="P98" s="103" t="s">
        <v>2106</v>
      </c>
      <c r="Q98" s="103" t="s">
        <v>31</v>
      </c>
      <c r="R98" s="103" t="s">
        <v>4105</v>
      </c>
      <c r="S98" s="101">
        <v>42582</v>
      </c>
      <c r="T98" s="101">
        <v>42582</v>
      </c>
      <c r="U98" s="103" t="s">
        <v>4026</v>
      </c>
      <c r="V98" s="103" t="s">
        <v>31</v>
      </c>
    </row>
    <row r="99" spans="1:22" ht="15.75" x14ac:dyDescent="0.3">
      <c r="A99" s="103" t="s">
        <v>50</v>
      </c>
      <c r="B99" s="103" t="s">
        <v>4024</v>
      </c>
      <c r="C99" s="103" t="s">
        <v>1879</v>
      </c>
      <c r="D99" s="103" t="s">
        <v>1880</v>
      </c>
      <c r="E99" s="103" t="s">
        <v>2038</v>
      </c>
      <c r="F99" s="103" t="s">
        <v>2104</v>
      </c>
      <c r="G99" s="103" t="s">
        <v>31</v>
      </c>
      <c r="H99" s="103" t="s">
        <v>1883</v>
      </c>
      <c r="I99" s="103" t="s">
        <v>1880</v>
      </c>
      <c r="J99" s="103" t="s">
        <v>1884</v>
      </c>
      <c r="K99" s="103" t="s">
        <v>1885</v>
      </c>
      <c r="L99" s="104">
        <v>228.01</v>
      </c>
      <c r="M99" s="103" t="s">
        <v>1886</v>
      </c>
      <c r="N99" s="103" t="s">
        <v>4104</v>
      </c>
      <c r="O99" s="103" t="s">
        <v>31</v>
      </c>
      <c r="P99" s="103" t="s">
        <v>2106</v>
      </c>
      <c r="Q99" s="103" t="s">
        <v>31</v>
      </c>
      <c r="R99" s="103" t="s">
        <v>4105</v>
      </c>
      <c r="S99" s="101">
        <v>42613</v>
      </c>
      <c r="T99" s="101">
        <v>42613</v>
      </c>
      <c r="U99" s="103" t="s">
        <v>4026</v>
      </c>
      <c r="V99" s="103" t="s">
        <v>31</v>
      </c>
    </row>
    <row r="100" spans="1:22" ht="15.75" x14ac:dyDescent="0.3">
      <c r="A100" s="103" t="s">
        <v>50</v>
      </c>
      <c r="B100" s="103" t="s">
        <v>4024</v>
      </c>
      <c r="C100" s="103" t="s">
        <v>1879</v>
      </c>
      <c r="D100" s="103" t="s">
        <v>1880</v>
      </c>
      <c r="E100" s="103" t="s">
        <v>2038</v>
      </c>
      <c r="F100" s="103" t="s">
        <v>2104</v>
      </c>
      <c r="G100" s="103" t="s">
        <v>31</v>
      </c>
      <c r="H100" s="103" t="s">
        <v>1883</v>
      </c>
      <c r="I100" s="103" t="s">
        <v>1880</v>
      </c>
      <c r="J100" s="103" t="s">
        <v>1884</v>
      </c>
      <c r="K100" s="103" t="s">
        <v>1885</v>
      </c>
      <c r="L100" s="104">
        <v>19.72</v>
      </c>
      <c r="M100" s="103" t="s">
        <v>1886</v>
      </c>
      <c r="N100" s="103" t="s">
        <v>4104</v>
      </c>
      <c r="O100" s="103" t="s">
        <v>31</v>
      </c>
      <c r="P100" s="103" t="s">
        <v>2106</v>
      </c>
      <c r="Q100" s="103" t="s">
        <v>31</v>
      </c>
      <c r="R100" s="103" t="s">
        <v>4105</v>
      </c>
      <c r="S100" s="101">
        <v>42643</v>
      </c>
      <c r="T100" s="101">
        <v>42643</v>
      </c>
      <c r="U100" s="103" t="s">
        <v>4026</v>
      </c>
      <c r="V100" s="103" t="s">
        <v>31</v>
      </c>
    </row>
    <row r="101" spans="1:22" ht="15.75" x14ac:dyDescent="0.3">
      <c r="A101" s="103" t="s">
        <v>50</v>
      </c>
      <c r="B101" s="103" t="s">
        <v>4024</v>
      </c>
      <c r="C101" s="103" t="s">
        <v>1879</v>
      </c>
      <c r="D101" s="103" t="s">
        <v>1880</v>
      </c>
      <c r="E101" s="103" t="s">
        <v>2038</v>
      </c>
      <c r="F101" s="103" t="s">
        <v>2070</v>
      </c>
      <c r="G101" s="103" t="s">
        <v>31</v>
      </c>
      <c r="H101" s="103" t="s">
        <v>1883</v>
      </c>
      <c r="I101" s="103" t="s">
        <v>1880</v>
      </c>
      <c r="J101" s="103" t="s">
        <v>1884</v>
      </c>
      <c r="K101" s="103" t="s">
        <v>1885</v>
      </c>
      <c r="L101" s="105">
        <v>239194.49</v>
      </c>
      <c r="M101" s="103" t="s">
        <v>1886</v>
      </c>
      <c r="N101" s="103" t="s">
        <v>4106</v>
      </c>
      <c r="O101" s="103" t="s">
        <v>31</v>
      </c>
      <c r="P101" s="103" t="s">
        <v>2072</v>
      </c>
      <c r="Q101" s="103" t="s">
        <v>31</v>
      </c>
      <c r="R101" s="103" t="s">
        <v>4107</v>
      </c>
      <c r="S101" s="101">
        <v>42825</v>
      </c>
      <c r="T101" s="101">
        <v>42825</v>
      </c>
      <c r="U101" s="103" t="s">
        <v>4074</v>
      </c>
      <c r="V101" s="103" t="s">
        <v>31</v>
      </c>
    </row>
    <row r="102" spans="1:22" ht="15.75" x14ac:dyDescent="0.3">
      <c r="A102" s="103" t="s">
        <v>50</v>
      </c>
      <c r="B102" s="103" t="s">
        <v>4024</v>
      </c>
      <c r="C102" s="103" t="s">
        <v>1879</v>
      </c>
      <c r="D102" s="103" t="s">
        <v>1880</v>
      </c>
      <c r="E102" s="103" t="s">
        <v>2038</v>
      </c>
      <c r="F102" s="103" t="s">
        <v>2070</v>
      </c>
      <c r="G102" s="103" t="s">
        <v>31</v>
      </c>
      <c r="H102" s="103" t="s">
        <v>1883</v>
      </c>
      <c r="I102" s="103" t="s">
        <v>1880</v>
      </c>
      <c r="J102" s="103" t="s">
        <v>1884</v>
      </c>
      <c r="K102" s="103" t="s">
        <v>1885</v>
      </c>
      <c r="L102" s="105">
        <v>239194.49</v>
      </c>
      <c r="M102" s="103" t="s">
        <v>1886</v>
      </c>
      <c r="N102" s="103" t="s">
        <v>4108</v>
      </c>
      <c r="O102" s="103" t="s">
        <v>31</v>
      </c>
      <c r="P102" s="103" t="s">
        <v>2072</v>
      </c>
      <c r="Q102" s="103" t="s">
        <v>31</v>
      </c>
      <c r="R102" s="103" t="s">
        <v>4109</v>
      </c>
      <c r="S102" s="101">
        <v>42825</v>
      </c>
      <c r="T102" s="101">
        <v>42825</v>
      </c>
      <c r="U102" s="103" t="s">
        <v>4074</v>
      </c>
      <c r="V102" s="103" t="s">
        <v>31</v>
      </c>
    </row>
    <row r="103" spans="1:22" ht="15.75" x14ac:dyDescent="0.3">
      <c r="A103" s="103" t="s">
        <v>50</v>
      </c>
      <c r="B103" s="103" t="s">
        <v>4024</v>
      </c>
      <c r="C103" s="103" t="s">
        <v>1879</v>
      </c>
      <c r="D103" s="103" t="s">
        <v>1880</v>
      </c>
      <c r="E103" s="103" t="s">
        <v>2038</v>
      </c>
      <c r="F103" s="103" t="s">
        <v>2070</v>
      </c>
      <c r="G103" s="103" t="s">
        <v>31</v>
      </c>
      <c r="H103" s="103" t="s">
        <v>1883</v>
      </c>
      <c r="I103" s="103" t="s">
        <v>1880</v>
      </c>
      <c r="J103" s="103" t="s">
        <v>1884</v>
      </c>
      <c r="K103" s="103" t="s">
        <v>1885</v>
      </c>
      <c r="L103" s="105">
        <v>239194.49</v>
      </c>
      <c r="M103" s="103" t="s">
        <v>1886</v>
      </c>
      <c r="N103" s="103" t="s">
        <v>4110</v>
      </c>
      <c r="O103" s="103" t="s">
        <v>31</v>
      </c>
      <c r="P103" s="103" t="s">
        <v>2072</v>
      </c>
      <c r="Q103" s="103" t="s">
        <v>31</v>
      </c>
      <c r="R103" s="103" t="s">
        <v>4111</v>
      </c>
      <c r="S103" s="101">
        <v>42825</v>
      </c>
      <c r="T103" s="101">
        <v>42825</v>
      </c>
      <c r="U103" s="103" t="s">
        <v>4074</v>
      </c>
      <c r="V103" s="103" t="s">
        <v>31</v>
      </c>
    </row>
    <row r="104" spans="1:22" ht="15.75" x14ac:dyDescent="0.3">
      <c r="A104" s="103" t="s">
        <v>50</v>
      </c>
      <c r="B104" s="103" t="s">
        <v>4024</v>
      </c>
      <c r="C104" s="103" t="s">
        <v>1879</v>
      </c>
      <c r="D104" s="103" t="s">
        <v>1880</v>
      </c>
      <c r="E104" s="103" t="s">
        <v>2038</v>
      </c>
      <c r="F104" s="103" t="s">
        <v>2070</v>
      </c>
      <c r="G104" s="103" t="s">
        <v>31</v>
      </c>
      <c r="H104" s="103" t="s">
        <v>1883</v>
      </c>
      <c r="I104" s="103" t="s">
        <v>1880</v>
      </c>
      <c r="J104" s="103" t="s">
        <v>1884</v>
      </c>
      <c r="K104" s="103" t="s">
        <v>1885</v>
      </c>
      <c r="L104" s="105">
        <v>239194.4</v>
      </c>
      <c r="M104" s="103" t="s">
        <v>1886</v>
      </c>
      <c r="N104" s="103" t="s">
        <v>4112</v>
      </c>
      <c r="O104" s="103" t="s">
        <v>31</v>
      </c>
      <c r="P104" s="103" t="s">
        <v>2072</v>
      </c>
      <c r="Q104" s="103" t="s">
        <v>31</v>
      </c>
      <c r="R104" s="103" t="s">
        <v>4113</v>
      </c>
      <c r="S104" s="101">
        <v>42825</v>
      </c>
      <c r="T104" s="101">
        <v>42825</v>
      </c>
      <c r="U104" s="103" t="s">
        <v>4074</v>
      </c>
      <c r="V104" s="103" t="s">
        <v>31</v>
      </c>
    </row>
    <row r="105" spans="1:22" ht="15.75" x14ac:dyDescent="0.3">
      <c r="A105" s="103" t="s">
        <v>50</v>
      </c>
      <c r="B105" s="103" t="s">
        <v>4024</v>
      </c>
      <c r="C105" s="103" t="s">
        <v>1904</v>
      </c>
      <c r="D105" s="103" t="s">
        <v>1905</v>
      </c>
      <c r="E105" s="103" t="s">
        <v>2033</v>
      </c>
      <c r="F105" s="103" t="s">
        <v>2058</v>
      </c>
      <c r="G105" s="103" t="s">
        <v>31</v>
      </c>
      <c r="H105" s="103" t="s">
        <v>31</v>
      </c>
      <c r="I105" s="103" t="s">
        <v>31</v>
      </c>
      <c r="J105" s="103" t="s">
        <v>1884</v>
      </c>
      <c r="K105" s="103" t="s">
        <v>1885</v>
      </c>
      <c r="L105" s="105">
        <v>189743.53</v>
      </c>
      <c r="M105" s="103" t="s">
        <v>2002</v>
      </c>
      <c r="N105" s="103" t="s">
        <v>31</v>
      </c>
      <c r="O105" s="103" t="s">
        <v>31</v>
      </c>
      <c r="P105" s="103" t="s">
        <v>2059</v>
      </c>
      <c r="Q105" s="103" t="s">
        <v>31</v>
      </c>
      <c r="R105" s="103" t="s">
        <v>4114</v>
      </c>
      <c r="S105" s="101">
        <v>42794</v>
      </c>
      <c r="T105" s="101">
        <v>42794</v>
      </c>
      <c r="U105" s="103" t="s">
        <v>4029</v>
      </c>
      <c r="V105" s="103" t="s">
        <v>31</v>
      </c>
    </row>
    <row r="106" spans="1:22" ht="15.75" x14ac:dyDescent="0.3">
      <c r="A106" s="103" t="s">
        <v>50</v>
      </c>
      <c r="B106" s="103" t="s">
        <v>4024</v>
      </c>
      <c r="C106" s="103" t="s">
        <v>1904</v>
      </c>
      <c r="D106" s="103" t="s">
        <v>1905</v>
      </c>
      <c r="E106" s="103" t="s">
        <v>2038</v>
      </c>
      <c r="F106" s="103" t="s">
        <v>2104</v>
      </c>
      <c r="G106" s="103" t="s">
        <v>31</v>
      </c>
      <c r="H106" s="103" t="s">
        <v>31</v>
      </c>
      <c r="I106" s="103" t="s">
        <v>31</v>
      </c>
      <c r="J106" s="103" t="s">
        <v>1884</v>
      </c>
      <c r="K106" s="103" t="s">
        <v>1885</v>
      </c>
      <c r="L106" s="105">
        <v>157897.64000000001</v>
      </c>
      <c r="M106" s="103" t="s">
        <v>1886</v>
      </c>
      <c r="N106" s="103" t="s">
        <v>4115</v>
      </c>
      <c r="O106" s="103" t="s">
        <v>31</v>
      </c>
      <c r="P106" s="103" t="s">
        <v>2106</v>
      </c>
      <c r="Q106" s="103" t="s">
        <v>31</v>
      </c>
      <c r="R106" s="103" t="s">
        <v>4116</v>
      </c>
      <c r="S106" s="101">
        <v>42794</v>
      </c>
      <c r="T106" s="101">
        <v>42794</v>
      </c>
      <c r="U106" s="103" t="s">
        <v>4029</v>
      </c>
      <c r="V106" s="103" t="s">
        <v>31</v>
      </c>
    </row>
    <row r="107" spans="1:22" ht="15.75" x14ac:dyDescent="0.3">
      <c r="A107" s="103" t="s">
        <v>50</v>
      </c>
      <c r="B107" s="103" t="s">
        <v>4024</v>
      </c>
      <c r="C107" s="103" t="s">
        <v>1879</v>
      </c>
      <c r="D107" s="103" t="s">
        <v>1880</v>
      </c>
      <c r="E107" s="103" t="s">
        <v>2038</v>
      </c>
      <c r="F107" s="103" t="s">
        <v>2104</v>
      </c>
      <c r="G107" s="103" t="s">
        <v>31</v>
      </c>
      <c r="H107" s="103" t="s">
        <v>1883</v>
      </c>
      <c r="I107" s="103" t="s">
        <v>1880</v>
      </c>
      <c r="J107" s="103" t="s">
        <v>1884</v>
      </c>
      <c r="K107" s="103" t="s">
        <v>1885</v>
      </c>
      <c r="L107" s="104">
        <v>6638.93</v>
      </c>
      <c r="M107" s="103" t="s">
        <v>1886</v>
      </c>
      <c r="N107" s="103" t="s">
        <v>4117</v>
      </c>
      <c r="O107" s="103" t="s">
        <v>31</v>
      </c>
      <c r="P107" s="103" t="s">
        <v>2106</v>
      </c>
      <c r="Q107" s="103" t="s">
        <v>31</v>
      </c>
      <c r="R107" s="103" t="s">
        <v>4118</v>
      </c>
      <c r="S107" s="101">
        <v>42063</v>
      </c>
      <c r="T107" s="101">
        <v>42063</v>
      </c>
      <c r="U107" s="103" t="s">
        <v>4062</v>
      </c>
      <c r="V107" s="103" t="s">
        <v>31</v>
      </c>
    </row>
    <row r="108" spans="1:22" ht="15.75" x14ac:dyDescent="0.3">
      <c r="A108" s="103" t="s">
        <v>50</v>
      </c>
      <c r="B108" s="103" t="s">
        <v>4024</v>
      </c>
      <c r="C108" s="103" t="s">
        <v>1879</v>
      </c>
      <c r="D108" s="103" t="s">
        <v>1880</v>
      </c>
      <c r="E108" s="103" t="s">
        <v>2038</v>
      </c>
      <c r="F108" s="103" t="s">
        <v>2104</v>
      </c>
      <c r="G108" s="103" t="s">
        <v>31</v>
      </c>
      <c r="H108" s="103" t="s">
        <v>1883</v>
      </c>
      <c r="I108" s="103" t="s">
        <v>1880</v>
      </c>
      <c r="J108" s="103" t="s">
        <v>1884</v>
      </c>
      <c r="K108" s="103" t="s">
        <v>1885</v>
      </c>
      <c r="L108" s="104">
        <v>2.9</v>
      </c>
      <c r="M108" s="103" t="s">
        <v>1886</v>
      </c>
      <c r="N108" s="103" t="s">
        <v>4117</v>
      </c>
      <c r="O108" s="103" t="s">
        <v>31</v>
      </c>
      <c r="P108" s="103" t="s">
        <v>2106</v>
      </c>
      <c r="Q108" s="103" t="s">
        <v>31</v>
      </c>
      <c r="R108" s="103" t="s">
        <v>4118</v>
      </c>
      <c r="S108" s="101">
        <v>42277</v>
      </c>
      <c r="T108" s="101">
        <v>42277</v>
      </c>
      <c r="U108" s="103" t="s">
        <v>4062</v>
      </c>
      <c r="V108" s="103" t="s">
        <v>31</v>
      </c>
    </row>
    <row r="109" spans="1:22" ht="15.75" x14ac:dyDescent="0.3">
      <c r="A109" s="103" t="s">
        <v>50</v>
      </c>
      <c r="B109" s="103" t="s">
        <v>4024</v>
      </c>
      <c r="C109" s="103" t="s">
        <v>1879</v>
      </c>
      <c r="D109" s="103" t="s">
        <v>1880</v>
      </c>
      <c r="E109" s="103" t="s">
        <v>2038</v>
      </c>
      <c r="F109" s="103" t="s">
        <v>2104</v>
      </c>
      <c r="G109" s="103" t="s">
        <v>31</v>
      </c>
      <c r="H109" s="103" t="s">
        <v>1883</v>
      </c>
      <c r="I109" s="103" t="s">
        <v>1880</v>
      </c>
      <c r="J109" s="103" t="s">
        <v>1884</v>
      </c>
      <c r="K109" s="103" t="s">
        <v>1885</v>
      </c>
      <c r="L109" s="104">
        <v>-14.48</v>
      </c>
      <c r="M109" s="103" t="s">
        <v>1886</v>
      </c>
      <c r="N109" s="103" t="s">
        <v>4117</v>
      </c>
      <c r="O109" s="103" t="s">
        <v>31</v>
      </c>
      <c r="P109" s="103" t="s">
        <v>2106</v>
      </c>
      <c r="Q109" s="103" t="s">
        <v>31</v>
      </c>
      <c r="R109" s="103" t="s">
        <v>4118</v>
      </c>
      <c r="S109" s="101">
        <v>42308</v>
      </c>
      <c r="T109" s="101">
        <v>42308</v>
      </c>
      <c r="U109" s="103" t="s">
        <v>4062</v>
      </c>
      <c r="V109" s="103" t="s">
        <v>31</v>
      </c>
    </row>
    <row r="110" spans="1:22" ht="15.75" x14ac:dyDescent="0.3">
      <c r="A110" s="103" t="s">
        <v>50</v>
      </c>
      <c r="B110" s="103" t="s">
        <v>4024</v>
      </c>
      <c r="C110" s="103" t="s">
        <v>1879</v>
      </c>
      <c r="D110" s="103" t="s">
        <v>1880</v>
      </c>
      <c r="E110" s="103" t="s">
        <v>2038</v>
      </c>
      <c r="F110" s="103" t="s">
        <v>2104</v>
      </c>
      <c r="G110" s="103" t="s">
        <v>31</v>
      </c>
      <c r="H110" s="103" t="s">
        <v>1883</v>
      </c>
      <c r="I110" s="103" t="s">
        <v>1880</v>
      </c>
      <c r="J110" s="103" t="s">
        <v>1884</v>
      </c>
      <c r="K110" s="103" t="s">
        <v>1885</v>
      </c>
      <c r="L110" s="104">
        <v>6638.93</v>
      </c>
      <c r="M110" s="103" t="s">
        <v>1886</v>
      </c>
      <c r="N110" s="103" t="s">
        <v>4119</v>
      </c>
      <c r="O110" s="103" t="s">
        <v>31</v>
      </c>
      <c r="P110" s="103" t="s">
        <v>2106</v>
      </c>
      <c r="Q110" s="103" t="s">
        <v>31</v>
      </c>
      <c r="R110" s="103" t="s">
        <v>4120</v>
      </c>
      <c r="S110" s="101">
        <v>42063</v>
      </c>
      <c r="T110" s="101">
        <v>42063</v>
      </c>
      <c r="U110" s="103" t="s">
        <v>4062</v>
      </c>
      <c r="V110" s="103" t="s">
        <v>31</v>
      </c>
    </row>
    <row r="111" spans="1:22" ht="15.75" x14ac:dyDescent="0.3">
      <c r="A111" s="103" t="s">
        <v>50</v>
      </c>
      <c r="B111" s="103" t="s">
        <v>4024</v>
      </c>
      <c r="C111" s="103" t="s">
        <v>1879</v>
      </c>
      <c r="D111" s="103" t="s">
        <v>1880</v>
      </c>
      <c r="E111" s="103" t="s">
        <v>2038</v>
      </c>
      <c r="F111" s="103" t="s">
        <v>2104</v>
      </c>
      <c r="G111" s="103" t="s">
        <v>31</v>
      </c>
      <c r="H111" s="103" t="s">
        <v>1883</v>
      </c>
      <c r="I111" s="103" t="s">
        <v>1880</v>
      </c>
      <c r="J111" s="103" t="s">
        <v>1884</v>
      </c>
      <c r="K111" s="103" t="s">
        <v>1885</v>
      </c>
      <c r="L111" s="104">
        <v>2.9</v>
      </c>
      <c r="M111" s="103" t="s">
        <v>1886</v>
      </c>
      <c r="N111" s="103" t="s">
        <v>4119</v>
      </c>
      <c r="O111" s="103" t="s">
        <v>31</v>
      </c>
      <c r="P111" s="103" t="s">
        <v>2106</v>
      </c>
      <c r="Q111" s="103" t="s">
        <v>31</v>
      </c>
      <c r="R111" s="103" t="s">
        <v>4120</v>
      </c>
      <c r="S111" s="101">
        <v>42277</v>
      </c>
      <c r="T111" s="101">
        <v>42277</v>
      </c>
      <c r="U111" s="103" t="s">
        <v>4062</v>
      </c>
      <c r="V111" s="103" t="s">
        <v>31</v>
      </c>
    </row>
    <row r="112" spans="1:22" ht="15.75" x14ac:dyDescent="0.3">
      <c r="A112" s="103" t="s">
        <v>50</v>
      </c>
      <c r="B112" s="103" t="s">
        <v>4024</v>
      </c>
      <c r="C112" s="103" t="s">
        <v>1879</v>
      </c>
      <c r="D112" s="103" t="s">
        <v>1880</v>
      </c>
      <c r="E112" s="103" t="s">
        <v>2038</v>
      </c>
      <c r="F112" s="103" t="s">
        <v>2104</v>
      </c>
      <c r="G112" s="103" t="s">
        <v>31</v>
      </c>
      <c r="H112" s="103" t="s">
        <v>1883</v>
      </c>
      <c r="I112" s="103" t="s">
        <v>1880</v>
      </c>
      <c r="J112" s="103" t="s">
        <v>1884</v>
      </c>
      <c r="K112" s="103" t="s">
        <v>1885</v>
      </c>
      <c r="L112" s="104">
        <v>-14.48</v>
      </c>
      <c r="M112" s="103" t="s">
        <v>1886</v>
      </c>
      <c r="N112" s="103" t="s">
        <v>4119</v>
      </c>
      <c r="O112" s="103" t="s">
        <v>31</v>
      </c>
      <c r="P112" s="103" t="s">
        <v>2106</v>
      </c>
      <c r="Q112" s="103" t="s">
        <v>31</v>
      </c>
      <c r="R112" s="103" t="s">
        <v>4120</v>
      </c>
      <c r="S112" s="101">
        <v>42308</v>
      </c>
      <c r="T112" s="101">
        <v>42308</v>
      </c>
      <c r="U112" s="103" t="s">
        <v>4062</v>
      </c>
      <c r="V112" s="103" t="s">
        <v>31</v>
      </c>
    </row>
    <row r="113" spans="1:22" ht="15.75" x14ac:dyDescent="0.3">
      <c r="A113" s="103" t="s">
        <v>50</v>
      </c>
      <c r="B113" s="103" t="s">
        <v>4024</v>
      </c>
      <c r="C113" s="103" t="s">
        <v>1879</v>
      </c>
      <c r="D113" s="103" t="s">
        <v>1880</v>
      </c>
      <c r="E113" s="103" t="s">
        <v>2038</v>
      </c>
      <c r="F113" s="103" t="s">
        <v>2104</v>
      </c>
      <c r="G113" s="103" t="s">
        <v>31</v>
      </c>
      <c r="H113" s="103" t="s">
        <v>1883</v>
      </c>
      <c r="I113" s="103" t="s">
        <v>1880</v>
      </c>
      <c r="J113" s="103" t="s">
        <v>1884</v>
      </c>
      <c r="K113" s="103" t="s">
        <v>1885</v>
      </c>
      <c r="L113" s="104">
        <v>6638.93</v>
      </c>
      <c r="M113" s="103" t="s">
        <v>1886</v>
      </c>
      <c r="N113" s="103" t="s">
        <v>4121</v>
      </c>
      <c r="O113" s="103" t="s">
        <v>31</v>
      </c>
      <c r="P113" s="103" t="s">
        <v>2106</v>
      </c>
      <c r="Q113" s="103" t="s">
        <v>31</v>
      </c>
      <c r="R113" s="103" t="s">
        <v>4122</v>
      </c>
      <c r="S113" s="101">
        <v>42063</v>
      </c>
      <c r="T113" s="101">
        <v>42063</v>
      </c>
      <c r="U113" s="103" t="s">
        <v>4062</v>
      </c>
      <c r="V113" s="103" t="s">
        <v>31</v>
      </c>
    </row>
    <row r="114" spans="1:22" ht="15.75" x14ac:dyDescent="0.3">
      <c r="A114" s="103" t="s">
        <v>50</v>
      </c>
      <c r="B114" s="103" t="s">
        <v>4024</v>
      </c>
      <c r="C114" s="103" t="s">
        <v>1879</v>
      </c>
      <c r="D114" s="103" t="s">
        <v>1880</v>
      </c>
      <c r="E114" s="103" t="s">
        <v>2038</v>
      </c>
      <c r="F114" s="103" t="s">
        <v>2104</v>
      </c>
      <c r="G114" s="103" t="s">
        <v>31</v>
      </c>
      <c r="H114" s="103" t="s">
        <v>1883</v>
      </c>
      <c r="I114" s="103" t="s">
        <v>1880</v>
      </c>
      <c r="J114" s="103" t="s">
        <v>1884</v>
      </c>
      <c r="K114" s="103" t="s">
        <v>1885</v>
      </c>
      <c r="L114" s="104">
        <v>2.9</v>
      </c>
      <c r="M114" s="103" t="s">
        <v>1886</v>
      </c>
      <c r="N114" s="103" t="s">
        <v>4121</v>
      </c>
      <c r="O114" s="103" t="s">
        <v>31</v>
      </c>
      <c r="P114" s="103" t="s">
        <v>2106</v>
      </c>
      <c r="Q114" s="103" t="s">
        <v>31</v>
      </c>
      <c r="R114" s="103" t="s">
        <v>4122</v>
      </c>
      <c r="S114" s="101">
        <v>42277</v>
      </c>
      <c r="T114" s="101">
        <v>42277</v>
      </c>
      <c r="U114" s="103" t="s">
        <v>4062</v>
      </c>
      <c r="V114" s="103" t="s">
        <v>31</v>
      </c>
    </row>
    <row r="115" spans="1:22" ht="15.75" x14ac:dyDescent="0.3">
      <c r="A115" s="103" t="s">
        <v>50</v>
      </c>
      <c r="B115" s="103" t="s">
        <v>4024</v>
      </c>
      <c r="C115" s="103" t="s">
        <v>1879</v>
      </c>
      <c r="D115" s="103" t="s">
        <v>1880</v>
      </c>
      <c r="E115" s="103" t="s">
        <v>2038</v>
      </c>
      <c r="F115" s="103" t="s">
        <v>2104</v>
      </c>
      <c r="G115" s="103" t="s">
        <v>31</v>
      </c>
      <c r="H115" s="103" t="s">
        <v>1883</v>
      </c>
      <c r="I115" s="103" t="s">
        <v>1880</v>
      </c>
      <c r="J115" s="103" t="s">
        <v>1884</v>
      </c>
      <c r="K115" s="103" t="s">
        <v>1885</v>
      </c>
      <c r="L115" s="104">
        <v>-14.48</v>
      </c>
      <c r="M115" s="103" t="s">
        <v>1886</v>
      </c>
      <c r="N115" s="103" t="s">
        <v>4121</v>
      </c>
      <c r="O115" s="103" t="s">
        <v>31</v>
      </c>
      <c r="P115" s="103" t="s">
        <v>2106</v>
      </c>
      <c r="Q115" s="103" t="s">
        <v>31</v>
      </c>
      <c r="R115" s="103" t="s">
        <v>4122</v>
      </c>
      <c r="S115" s="101">
        <v>42308</v>
      </c>
      <c r="T115" s="101">
        <v>42308</v>
      </c>
      <c r="U115" s="103" t="s">
        <v>4062</v>
      </c>
      <c r="V115" s="103" t="s">
        <v>31</v>
      </c>
    </row>
    <row r="116" spans="1:22" ht="15.75" x14ac:dyDescent="0.3">
      <c r="A116" s="103" t="s">
        <v>50</v>
      </c>
      <c r="B116" s="103" t="s">
        <v>4024</v>
      </c>
      <c r="C116" s="103" t="s">
        <v>1879</v>
      </c>
      <c r="D116" s="103" t="s">
        <v>1880</v>
      </c>
      <c r="E116" s="103" t="s">
        <v>2038</v>
      </c>
      <c r="F116" s="103" t="s">
        <v>2104</v>
      </c>
      <c r="G116" s="103" t="s">
        <v>31</v>
      </c>
      <c r="H116" s="103" t="s">
        <v>1883</v>
      </c>
      <c r="I116" s="103" t="s">
        <v>1880</v>
      </c>
      <c r="J116" s="103" t="s">
        <v>1884</v>
      </c>
      <c r="K116" s="103" t="s">
        <v>1885</v>
      </c>
      <c r="L116" s="104">
        <v>6638.93</v>
      </c>
      <c r="M116" s="103" t="s">
        <v>1886</v>
      </c>
      <c r="N116" s="103" t="s">
        <v>4123</v>
      </c>
      <c r="O116" s="103" t="s">
        <v>31</v>
      </c>
      <c r="P116" s="103" t="s">
        <v>2106</v>
      </c>
      <c r="Q116" s="103" t="s">
        <v>31</v>
      </c>
      <c r="R116" s="103" t="s">
        <v>4124</v>
      </c>
      <c r="S116" s="101">
        <v>42063</v>
      </c>
      <c r="T116" s="101">
        <v>42063</v>
      </c>
      <c r="U116" s="103" t="s">
        <v>4062</v>
      </c>
      <c r="V116" s="103" t="s">
        <v>31</v>
      </c>
    </row>
    <row r="117" spans="1:22" ht="15.75" x14ac:dyDescent="0.3">
      <c r="A117" s="103" t="s">
        <v>50</v>
      </c>
      <c r="B117" s="103" t="s">
        <v>4024</v>
      </c>
      <c r="C117" s="103" t="s">
        <v>1879</v>
      </c>
      <c r="D117" s="103" t="s">
        <v>1880</v>
      </c>
      <c r="E117" s="103" t="s">
        <v>2038</v>
      </c>
      <c r="F117" s="103" t="s">
        <v>2104</v>
      </c>
      <c r="G117" s="103" t="s">
        <v>31</v>
      </c>
      <c r="H117" s="103" t="s">
        <v>1883</v>
      </c>
      <c r="I117" s="103" t="s">
        <v>1880</v>
      </c>
      <c r="J117" s="103" t="s">
        <v>1884</v>
      </c>
      <c r="K117" s="103" t="s">
        <v>1885</v>
      </c>
      <c r="L117" s="104">
        <v>2.9</v>
      </c>
      <c r="M117" s="103" t="s">
        <v>1886</v>
      </c>
      <c r="N117" s="103" t="s">
        <v>4123</v>
      </c>
      <c r="O117" s="103" t="s">
        <v>31</v>
      </c>
      <c r="P117" s="103" t="s">
        <v>2106</v>
      </c>
      <c r="Q117" s="103" t="s">
        <v>31</v>
      </c>
      <c r="R117" s="103" t="s">
        <v>4124</v>
      </c>
      <c r="S117" s="101">
        <v>42277</v>
      </c>
      <c r="T117" s="101">
        <v>42277</v>
      </c>
      <c r="U117" s="103" t="s">
        <v>4062</v>
      </c>
      <c r="V117" s="103" t="s">
        <v>31</v>
      </c>
    </row>
    <row r="118" spans="1:22" ht="15.75" x14ac:dyDescent="0.3">
      <c r="A118" s="103" t="s">
        <v>50</v>
      </c>
      <c r="B118" s="103" t="s">
        <v>4024</v>
      </c>
      <c r="C118" s="103" t="s">
        <v>1879</v>
      </c>
      <c r="D118" s="103" t="s">
        <v>1880</v>
      </c>
      <c r="E118" s="103" t="s">
        <v>2038</v>
      </c>
      <c r="F118" s="103" t="s">
        <v>2104</v>
      </c>
      <c r="G118" s="103" t="s">
        <v>31</v>
      </c>
      <c r="H118" s="103" t="s">
        <v>1883</v>
      </c>
      <c r="I118" s="103" t="s">
        <v>1880</v>
      </c>
      <c r="J118" s="103" t="s">
        <v>1884</v>
      </c>
      <c r="K118" s="103" t="s">
        <v>1885</v>
      </c>
      <c r="L118" s="104">
        <v>-14.48</v>
      </c>
      <c r="M118" s="103" t="s">
        <v>1886</v>
      </c>
      <c r="N118" s="103" t="s">
        <v>4123</v>
      </c>
      <c r="O118" s="103" t="s">
        <v>31</v>
      </c>
      <c r="P118" s="103" t="s">
        <v>2106</v>
      </c>
      <c r="Q118" s="103" t="s">
        <v>31</v>
      </c>
      <c r="R118" s="103" t="s">
        <v>4124</v>
      </c>
      <c r="S118" s="101">
        <v>42308</v>
      </c>
      <c r="T118" s="101">
        <v>42308</v>
      </c>
      <c r="U118" s="103" t="s">
        <v>4062</v>
      </c>
      <c r="V118" s="103" t="s">
        <v>31</v>
      </c>
    </row>
    <row r="119" spans="1:22" ht="15.75" x14ac:dyDescent="0.3">
      <c r="A119" s="103" t="s">
        <v>50</v>
      </c>
      <c r="B119" s="103" t="s">
        <v>4024</v>
      </c>
      <c r="C119" s="103" t="s">
        <v>1879</v>
      </c>
      <c r="D119" s="103" t="s">
        <v>1880</v>
      </c>
      <c r="E119" s="103" t="s">
        <v>2038</v>
      </c>
      <c r="F119" s="103" t="s">
        <v>2104</v>
      </c>
      <c r="G119" s="103" t="s">
        <v>31</v>
      </c>
      <c r="H119" s="103" t="s">
        <v>1883</v>
      </c>
      <c r="I119" s="103" t="s">
        <v>1880</v>
      </c>
      <c r="J119" s="103" t="s">
        <v>1884</v>
      </c>
      <c r="K119" s="103" t="s">
        <v>1885</v>
      </c>
      <c r="L119" s="104">
        <v>6638.93</v>
      </c>
      <c r="M119" s="103" t="s">
        <v>1886</v>
      </c>
      <c r="N119" s="103" t="s">
        <v>4125</v>
      </c>
      <c r="O119" s="103" t="s">
        <v>31</v>
      </c>
      <c r="P119" s="103" t="s">
        <v>2106</v>
      </c>
      <c r="Q119" s="103" t="s">
        <v>31</v>
      </c>
      <c r="R119" s="103" t="s">
        <v>4126</v>
      </c>
      <c r="S119" s="101">
        <v>42063</v>
      </c>
      <c r="T119" s="101">
        <v>42063</v>
      </c>
      <c r="U119" s="103" t="s">
        <v>4062</v>
      </c>
      <c r="V119" s="103" t="s">
        <v>31</v>
      </c>
    </row>
    <row r="120" spans="1:22" ht="15.75" x14ac:dyDescent="0.3">
      <c r="A120" s="103" t="s">
        <v>50</v>
      </c>
      <c r="B120" s="103" t="s">
        <v>4024</v>
      </c>
      <c r="C120" s="103" t="s">
        <v>1879</v>
      </c>
      <c r="D120" s="103" t="s">
        <v>1880</v>
      </c>
      <c r="E120" s="103" t="s">
        <v>2038</v>
      </c>
      <c r="F120" s="103" t="s">
        <v>2104</v>
      </c>
      <c r="G120" s="103" t="s">
        <v>31</v>
      </c>
      <c r="H120" s="103" t="s">
        <v>1883</v>
      </c>
      <c r="I120" s="103" t="s">
        <v>1880</v>
      </c>
      <c r="J120" s="103" t="s">
        <v>1884</v>
      </c>
      <c r="K120" s="103" t="s">
        <v>1885</v>
      </c>
      <c r="L120" s="104">
        <v>2.9</v>
      </c>
      <c r="M120" s="103" t="s">
        <v>1886</v>
      </c>
      <c r="N120" s="103" t="s">
        <v>4125</v>
      </c>
      <c r="O120" s="103" t="s">
        <v>31</v>
      </c>
      <c r="P120" s="103" t="s">
        <v>2106</v>
      </c>
      <c r="Q120" s="103" t="s">
        <v>31</v>
      </c>
      <c r="R120" s="103" t="s">
        <v>4126</v>
      </c>
      <c r="S120" s="101">
        <v>42277</v>
      </c>
      <c r="T120" s="101">
        <v>42277</v>
      </c>
      <c r="U120" s="103" t="s">
        <v>4062</v>
      </c>
      <c r="V120" s="103" t="s">
        <v>31</v>
      </c>
    </row>
    <row r="121" spans="1:22" ht="15.75" x14ac:dyDescent="0.3">
      <c r="A121" s="103" t="s">
        <v>50</v>
      </c>
      <c r="B121" s="103" t="s">
        <v>4024</v>
      </c>
      <c r="C121" s="103" t="s">
        <v>1879</v>
      </c>
      <c r="D121" s="103" t="s">
        <v>1880</v>
      </c>
      <c r="E121" s="103" t="s">
        <v>2038</v>
      </c>
      <c r="F121" s="103" t="s">
        <v>2104</v>
      </c>
      <c r="G121" s="103" t="s">
        <v>31</v>
      </c>
      <c r="H121" s="103" t="s">
        <v>1883</v>
      </c>
      <c r="I121" s="103" t="s">
        <v>1880</v>
      </c>
      <c r="J121" s="103" t="s">
        <v>1884</v>
      </c>
      <c r="K121" s="103" t="s">
        <v>1885</v>
      </c>
      <c r="L121" s="104">
        <v>-14.48</v>
      </c>
      <c r="M121" s="103" t="s">
        <v>1886</v>
      </c>
      <c r="N121" s="103" t="s">
        <v>4125</v>
      </c>
      <c r="O121" s="103" t="s">
        <v>31</v>
      </c>
      <c r="P121" s="103" t="s">
        <v>2106</v>
      </c>
      <c r="Q121" s="103" t="s">
        <v>31</v>
      </c>
      <c r="R121" s="103" t="s">
        <v>4126</v>
      </c>
      <c r="S121" s="101">
        <v>42308</v>
      </c>
      <c r="T121" s="101">
        <v>42308</v>
      </c>
      <c r="U121" s="103" t="s">
        <v>4062</v>
      </c>
      <c r="V121" s="103" t="s">
        <v>31</v>
      </c>
    </row>
    <row r="122" spans="1:22" ht="15.75" x14ac:dyDescent="0.3">
      <c r="A122" s="103" t="s">
        <v>50</v>
      </c>
      <c r="B122" s="103" t="s">
        <v>4024</v>
      </c>
      <c r="C122" s="103" t="s">
        <v>1879</v>
      </c>
      <c r="D122" s="103" t="s">
        <v>1880</v>
      </c>
      <c r="E122" s="103" t="s">
        <v>2038</v>
      </c>
      <c r="F122" s="103" t="s">
        <v>2104</v>
      </c>
      <c r="G122" s="103" t="s">
        <v>31</v>
      </c>
      <c r="H122" s="103" t="s">
        <v>1883</v>
      </c>
      <c r="I122" s="103" t="s">
        <v>1880</v>
      </c>
      <c r="J122" s="103" t="s">
        <v>1884</v>
      </c>
      <c r="K122" s="103" t="s">
        <v>1885</v>
      </c>
      <c r="L122" s="104">
        <v>6638.93</v>
      </c>
      <c r="M122" s="103" t="s">
        <v>1886</v>
      </c>
      <c r="N122" s="103" t="s">
        <v>4127</v>
      </c>
      <c r="O122" s="103" t="s">
        <v>31</v>
      </c>
      <c r="P122" s="103" t="s">
        <v>2106</v>
      </c>
      <c r="Q122" s="103" t="s">
        <v>31</v>
      </c>
      <c r="R122" s="103" t="s">
        <v>4128</v>
      </c>
      <c r="S122" s="101">
        <v>42063</v>
      </c>
      <c r="T122" s="101">
        <v>42063</v>
      </c>
      <c r="U122" s="103" t="s">
        <v>4062</v>
      </c>
      <c r="V122" s="103" t="s">
        <v>31</v>
      </c>
    </row>
    <row r="123" spans="1:22" ht="15.75" x14ac:dyDescent="0.3">
      <c r="A123" s="103" t="s">
        <v>50</v>
      </c>
      <c r="B123" s="103" t="s">
        <v>4024</v>
      </c>
      <c r="C123" s="103" t="s">
        <v>1879</v>
      </c>
      <c r="D123" s="103" t="s">
        <v>1880</v>
      </c>
      <c r="E123" s="103" t="s">
        <v>2038</v>
      </c>
      <c r="F123" s="103" t="s">
        <v>2104</v>
      </c>
      <c r="G123" s="103" t="s">
        <v>31</v>
      </c>
      <c r="H123" s="103" t="s">
        <v>1883</v>
      </c>
      <c r="I123" s="103" t="s">
        <v>1880</v>
      </c>
      <c r="J123" s="103" t="s">
        <v>1884</v>
      </c>
      <c r="K123" s="103" t="s">
        <v>1885</v>
      </c>
      <c r="L123" s="104">
        <v>2.9</v>
      </c>
      <c r="M123" s="103" t="s">
        <v>1886</v>
      </c>
      <c r="N123" s="103" t="s">
        <v>4127</v>
      </c>
      <c r="O123" s="103" t="s">
        <v>31</v>
      </c>
      <c r="P123" s="103" t="s">
        <v>2106</v>
      </c>
      <c r="Q123" s="103" t="s">
        <v>31</v>
      </c>
      <c r="R123" s="103" t="s">
        <v>4128</v>
      </c>
      <c r="S123" s="101">
        <v>42277</v>
      </c>
      <c r="T123" s="101">
        <v>42277</v>
      </c>
      <c r="U123" s="103" t="s">
        <v>4062</v>
      </c>
      <c r="V123" s="103" t="s">
        <v>31</v>
      </c>
    </row>
    <row r="124" spans="1:22" ht="15.75" x14ac:dyDescent="0.3">
      <c r="A124" s="103" t="s">
        <v>50</v>
      </c>
      <c r="B124" s="103" t="s">
        <v>4024</v>
      </c>
      <c r="C124" s="103" t="s">
        <v>1879</v>
      </c>
      <c r="D124" s="103" t="s">
        <v>1880</v>
      </c>
      <c r="E124" s="103" t="s">
        <v>2038</v>
      </c>
      <c r="F124" s="103" t="s">
        <v>2104</v>
      </c>
      <c r="G124" s="103" t="s">
        <v>31</v>
      </c>
      <c r="H124" s="103" t="s">
        <v>1883</v>
      </c>
      <c r="I124" s="103" t="s">
        <v>1880</v>
      </c>
      <c r="J124" s="103" t="s">
        <v>1884</v>
      </c>
      <c r="K124" s="103" t="s">
        <v>1885</v>
      </c>
      <c r="L124" s="104">
        <v>-14.48</v>
      </c>
      <c r="M124" s="103" t="s">
        <v>1886</v>
      </c>
      <c r="N124" s="103" t="s">
        <v>4127</v>
      </c>
      <c r="O124" s="103" t="s">
        <v>31</v>
      </c>
      <c r="P124" s="103" t="s">
        <v>2106</v>
      </c>
      <c r="Q124" s="103" t="s">
        <v>31</v>
      </c>
      <c r="R124" s="103" t="s">
        <v>4128</v>
      </c>
      <c r="S124" s="101">
        <v>42308</v>
      </c>
      <c r="T124" s="101">
        <v>42308</v>
      </c>
      <c r="U124" s="103" t="s">
        <v>4062</v>
      </c>
      <c r="V124" s="103" t="s">
        <v>31</v>
      </c>
    </row>
    <row r="125" spans="1:22" ht="15.75" x14ac:dyDescent="0.3">
      <c r="A125" s="103" t="s">
        <v>50</v>
      </c>
      <c r="B125" s="103" t="s">
        <v>4024</v>
      </c>
      <c r="C125" s="103" t="s">
        <v>1879</v>
      </c>
      <c r="D125" s="103" t="s">
        <v>1880</v>
      </c>
      <c r="E125" s="103" t="s">
        <v>2038</v>
      </c>
      <c r="F125" s="103" t="s">
        <v>2264</v>
      </c>
      <c r="G125" s="103" t="s">
        <v>31</v>
      </c>
      <c r="H125" s="103" t="s">
        <v>1883</v>
      </c>
      <c r="I125" s="103" t="s">
        <v>1880</v>
      </c>
      <c r="J125" s="103" t="s">
        <v>1884</v>
      </c>
      <c r="K125" s="103" t="s">
        <v>1885</v>
      </c>
      <c r="L125" s="104">
        <v>40951.14</v>
      </c>
      <c r="M125" s="103" t="s">
        <v>1886</v>
      </c>
      <c r="N125" s="103" t="s">
        <v>31</v>
      </c>
      <c r="O125" s="103" t="s">
        <v>31</v>
      </c>
      <c r="P125" s="103" t="s">
        <v>2265</v>
      </c>
      <c r="Q125" s="103" t="s">
        <v>4129</v>
      </c>
      <c r="R125" s="103" t="s">
        <v>4130</v>
      </c>
      <c r="S125" s="101">
        <v>40178</v>
      </c>
      <c r="T125" s="101">
        <v>40178</v>
      </c>
      <c r="U125" s="103" t="s">
        <v>4079</v>
      </c>
      <c r="V125" s="103" t="s">
        <v>31</v>
      </c>
    </row>
    <row r="126" spans="1:22" ht="15.75" x14ac:dyDescent="0.3">
      <c r="A126" s="103" t="s">
        <v>50</v>
      </c>
      <c r="B126" s="103" t="s">
        <v>4024</v>
      </c>
      <c r="C126" s="103" t="s">
        <v>1879</v>
      </c>
      <c r="D126" s="103" t="s">
        <v>1880</v>
      </c>
      <c r="E126" s="103" t="s">
        <v>2038</v>
      </c>
      <c r="F126" s="103" t="s">
        <v>2062</v>
      </c>
      <c r="G126" s="103" t="s">
        <v>31</v>
      </c>
      <c r="H126" s="103" t="s">
        <v>1883</v>
      </c>
      <c r="I126" s="103" t="s">
        <v>1880</v>
      </c>
      <c r="J126" s="103" t="s">
        <v>1884</v>
      </c>
      <c r="K126" s="103" t="s">
        <v>1885</v>
      </c>
      <c r="L126" s="104">
        <v>7728.45</v>
      </c>
      <c r="M126" s="103" t="s">
        <v>1886</v>
      </c>
      <c r="N126" s="103" t="s">
        <v>4131</v>
      </c>
      <c r="O126" s="103" t="s">
        <v>31</v>
      </c>
      <c r="P126" s="103" t="s">
        <v>2064</v>
      </c>
      <c r="Q126" s="103" t="s">
        <v>31</v>
      </c>
      <c r="R126" s="103" t="s">
        <v>4132</v>
      </c>
      <c r="S126" s="101">
        <v>42063</v>
      </c>
      <c r="T126" s="101">
        <v>42063</v>
      </c>
      <c r="U126" s="103" t="s">
        <v>4044</v>
      </c>
      <c r="V126" s="103" t="s">
        <v>31</v>
      </c>
    </row>
    <row r="127" spans="1:22" ht="15.75" x14ac:dyDescent="0.3">
      <c r="A127" s="103" t="s">
        <v>50</v>
      </c>
      <c r="B127" s="103" t="s">
        <v>4024</v>
      </c>
      <c r="C127" s="103" t="s">
        <v>1879</v>
      </c>
      <c r="D127" s="103" t="s">
        <v>1880</v>
      </c>
      <c r="E127" s="103" t="s">
        <v>2038</v>
      </c>
      <c r="F127" s="103" t="s">
        <v>2062</v>
      </c>
      <c r="G127" s="103" t="s">
        <v>31</v>
      </c>
      <c r="H127" s="103" t="s">
        <v>1883</v>
      </c>
      <c r="I127" s="103" t="s">
        <v>1880</v>
      </c>
      <c r="J127" s="103" t="s">
        <v>1884</v>
      </c>
      <c r="K127" s="103" t="s">
        <v>1885</v>
      </c>
      <c r="L127" s="104">
        <v>5.86</v>
      </c>
      <c r="M127" s="103" t="s">
        <v>1886</v>
      </c>
      <c r="N127" s="103" t="s">
        <v>4131</v>
      </c>
      <c r="O127" s="103" t="s">
        <v>31</v>
      </c>
      <c r="P127" s="103" t="s">
        <v>2064</v>
      </c>
      <c r="Q127" s="103" t="s">
        <v>31</v>
      </c>
      <c r="R127" s="103" t="s">
        <v>4132</v>
      </c>
      <c r="S127" s="101">
        <v>42094</v>
      </c>
      <c r="T127" s="101">
        <v>42094</v>
      </c>
      <c r="U127" s="103" t="s">
        <v>4044</v>
      </c>
      <c r="V127" s="103" t="s">
        <v>31</v>
      </c>
    </row>
    <row r="128" spans="1:22" ht="15.75" x14ac:dyDescent="0.3">
      <c r="A128" s="103" t="s">
        <v>50</v>
      </c>
      <c r="B128" s="103" t="s">
        <v>4024</v>
      </c>
      <c r="C128" s="103" t="s">
        <v>1879</v>
      </c>
      <c r="D128" s="103" t="s">
        <v>1880</v>
      </c>
      <c r="E128" s="103" t="s">
        <v>2038</v>
      </c>
      <c r="F128" s="103" t="s">
        <v>2062</v>
      </c>
      <c r="G128" s="103" t="s">
        <v>31</v>
      </c>
      <c r="H128" s="103" t="s">
        <v>1883</v>
      </c>
      <c r="I128" s="103" t="s">
        <v>1880</v>
      </c>
      <c r="J128" s="103" t="s">
        <v>1884</v>
      </c>
      <c r="K128" s="103" t="s">
        <v>1885</v>
      </c>
      <c r="L128" s="104">
        <v>1.1200000000000001</v>
      </c>
      <c r="M128" s="103" t="s">
        <v>1886</v>
      </c>
      <c r="N128" s="103" t="s">
        <v>4131</v>
      </c>
      <c r="O128" s="103" t="s">
        <v>31</v>
      </c>
      <c r="P128" s="103" t="s">
        <v>2064</v>
      </c>
      <c r="Q128" s="103" t="s">
        <v>31</v>
      </c>
      <c r="R128" s="103" t="s">
        <v>4132</v>
      </c>
      <c r="S128" s="101">
        <v>42308</v>
      </c>
      <c r="T128" s="101">
        <v>42308</v>
      </c>
      <c r="U128" s="103" t="s">
        <v>4044</v>
      </c>
      <c r="V128" s="103" t="s">
        <v>31</v>
      </c>
    </row>
    <row r="129" spans="1:22" ht="15.75" x14ac:dyDescent="0.3">
      <c r="A129" s="103" t="s">
        <v>50</v>
      </c>
      <c r="B129" s="103" t="s">
        <v>4024</v>
      </c>
      <c r="C129" s="103" t="s">
        <v>1879</v>
      </c>
      <c r="D129" s="103" t="s">
        <v>1880</v>
      </c>
      <c r="E129" s="103" t="s">
        <v>2038</v>
      </c>
      <c r="F129" s="103" t="s">
        <v>2062</v>
      </c>
      <c r="G129" s="103" t="s">
        <v>31</v>
      </c>
      <c r="H129" s="103" t="s">
        <v>1883</v>
      </c>
      <c r="I129" s="103" t="s">
        <v>1880</v>
      </c>
      <c r="J129" s="103" t="s">
        <v>1884</v>
      </c>
      <c r="K129" s="103" t="s">
        <v>1885</v>
      </c>
      <c r="L129" s="104">
        <v>7728.45</v>
      </c>
      <c r="M129" s="103" t="s">
        <v>1886</v>
      </c>
      <c r="N129" s="103" t="s">
        <v>4133</v>
      </c>
      <c r="O129" s="103" t="s">
        <v>31</v>
      </c>
      <c r="P129" s="103" t="s">
        <v>2064</v>
      </c>
      <c r="Q129" s="103" t="s">
        <v>31</v>
      </c>
      <c r="R129" s="103" t="s">
        <v>4134</v>
      </c>
      <c r="S129" s="101">
        <v>42063</v>
      </c>
      <c r="T129" s="101">
        <v>42063</v>
      </c>
      <c r="U129" s="103" t="s">
        <v>4044</v>
      </c>
      <c r="V129" s="103" t="s">
        <v>31</v>
      </c>
    </row>
    <row r="130" spans="1:22" ht="15.75" x14ac:dyDescent="0.3">
      <c r="A130" s="103" t="s">
        <v>50</v>
      </c>
      <c r="B130" s="103" t="s">
        <v>4024</v>
      </c>
      <c r="C130" s="103" t="s">
        <v>1879</v>
      </c>
      <c r="D130" s="103" t="s">
        <v>1880</v>
      </c>
      <c r="E130" s="103" t="s">
        <v>2038</v>
      </c>
      <c r="F130" s="103" t="s">
        <v>2062</v>
      </c>
      <c r="G130" s="103" t="s">
        <v>31</v>
      </c>
      <c r="H130" s="103" t="s">
        <v>1883</v>
      </c>
      <c r="I130" s="103" t="s">
        <v>1880</v>
      </c>
      <c r="J130" s="103" t="s">
        <v>1884</v>
      </c>
      <c r="K130" s="103" t="s">
        <v>1885</v>
      </c>
      <c r="L130" s="104">
        <v>5.86</v>
      </c>
      <c r="M130" s="103" t="s">
        <v>1886</v>
      </c>
      <c r="N130" s="103" t="s">
        <v>4133</v>
      </c>
      <c r="O130" s="103" t="s">
        <v>31</v>
      </c>
      <c r="P130" s="103" t="s">
        <v>2064</v>
      </c>
      <c r="Q130" s="103" t="s">
        <v>31</v>
      </c>
      <c r="R130" s="103" t="s">
        <v>4134</v>
      </c>
      <c r="S130" s="101">
        <v>42094</v>
      </c>
      <c r="T130" s="101">
        <v>42094</v>
      </c>
      <c r="U130" s="103" t="s">
        <v>4044</v>
      </c>
      <c r="V130" s="103" t="s">
        <v>31</v>
      </c>
    </row>
    <row r="131" spans="1:22" ht="15.75" x14ac:dyDescent="0.3">
      <c r="A131" s="103" t="s">
        <v>50</v>
      </c>
      <c r="B131" s="103" t="s">
        <v>4024</v>
      </c>
      <c r="C131" s="103" t="s">
        <v>1879</v>
      </c>
      <c r="D131" s="103" t="s">
        <v>1880</v>
      </c>
      <c r="E131" s="103" t="s">
        <v>2038</v>
      </c>
      <c r="F131" s="103" t="s">
        <v>2062</v>
      </c>
      <c r="G131" s="103" t="s">
        <v>31</v>
      </c>
      <c r="H131" s="103" t="s">
        <v>1883</v>
      </c>
      <c r="I131" s="103" t="s">
        <v>1880</v>
      </c>
      <c r="J131" s="103" t="s">
        <v>1884</v>
      </c>
      <c r="K131" s="103" t="s">
        <v>1885</v>
      </c>
      <c r="L131" s="104">
        <v>1.1200000000000001</v>
      </c>
      <c r="M131" s="103" t="s">
        <v>1886</v>
      </c>
      <c r="N131" s="103" t="s">
        <v>4133</v>
      </c>
      <c r="O131" s="103" t="s">
        <v>31</v>
      </c>
      <c r="P131" s="103" t="s">
        <v>2064</v>
      </c>
      <c r="Q131" s="103" t="s">
        <v>31</v>
      </c>
      <c r="R131" s="103" t="s">
        <v>4134</v>
      </c>
      <c r="S131" s="101">
        <v>42308</v>
      </c>
      <c r="T131" s="101">
        <v>42308</v>
      </c>
      <c r="U131" s="103" t="s">
        <v>4044</v>
      </c>
      <c r="V131" s="103" t="s">
        <v>31</v>
      </c>
    </row>
    <row r="132" spans="1:22" ht="15.75" x14ac:dyDescent="0.3">
      <c r="A132" s="103" t="s">
        <v>50</v>
      </c>
      <c r="B132" s="103" t="s">
        <v>4024</v>
      </c>
      <c r="C132" s="103" t="s">
        <v>1879</v>
      </c>
      <c r="D132" s="103" t="s">
        <v>1880</v>
      </c>
      <c r="E132" s="103" t="s">
        <v>2038</v>
      </c>
      <c r="F132" s="103" t="s">
        <v>2062</v>
      </c>
      <c r="G132" s="103" t="s">
        <v>31</v>
      </c>
      <c r="H132" s="103" t="s">
        <v>1883</v>
      </c>
      <c r="I132" s="103" t="s">
        <v>1880</v>
      </c>
      <c r="J132" s="103" t="s">
        <v>1884</v>
      </c>
      <c r="K132" s="103" t="s">
        <v>1885</v>
      </c>
      <c r="L132" s="104">
        <v>7728.45</v>
      </c>
      <c r="M132" s="103" t="s">
        <v>1886</v>
      </c>
      <c r="N132" s="103" t="s">
        <v>4135</v>
      </c>
      <c r="O132" s="103" t="s">
        <v>31</v>
      </c>
      <c r="P132" s="103" t="s">
        <v>2064</v>
      </c>
      <c r="Q132" s="103" t="s">
        <v>31</v>
      </c>
      <c r="R132" s="103" t="s">
        <v>4136</v>
      </c>
      <c r="S132" s="101">
        <v>42063</v>
      </c>
      <c r="T132" s="101">
        <v>42063</v>
      </c>
      <c r="U132" s="103" t="s">
        <v>4044</v>
      </c>
      <c r="V132" s="103" t="s">
        <v>31</v>
      </c>
    </row>
    <row r="133" spans="1:22" ht="15.75" x14ac:dyDescent="0.3">
      <c r="A133" s="103" t="s">
        <v>50</v>
      </c>
      <c r="B133" s="103" t="s">
        <v>4024</v>
      </c>
      <c r="C133" s="103" t="s">
        <v>1879</v>
      </c>
      <c r="D133" s="103" t="s">
        <v>1880</v>
      </c>
      <c r="E133" s="103" t="s">
        <v>2038</v>
      </c>
      <c r="F133" s="103" t="s">
        <v>2062</v>
      </c>
      <c r="G133" s="103" t="s">
        <v>31</v>
      </c>
      <c r="H133" s="103" t="s">
        <v>1883</v>
      </c>
      <c r="I133" s="103" t="s">
        <v>1880</v>
      </c>
      <c r="J133" s="103" t="s">
        <v>1884</v>
      </c>
      <c r="K133" s="103" t="s">
        <v>1885</v>
      </c>
      <c r="L133" s="104">
        <v>5.86</v>
      </c>
      <c r="M133" s="103" t="s">
        <v>1886</v>
      </c>
      <c r="N133" s="103" t="s">
        <v>4135</v>
      </c>
      <c r="O133" s="103" t="s">
        <v>31</v>
      </c>
      <c r="P133" s="103" t="s">
        <v>2064</v>
      </c>
      <c r="Q133" s="103" t="s">
        <v>31</v>
      </c>
      <c r="R133" s="103" t="s">
        <v>4136</v>
      </c>
      <c r="S133" s="101">
        <v>42094</v>
      </c>
      <c r="T133" s="101">
        <v>42094</v>
      </c>
      <c r="U133" s="103" t="s">
        <v>4044</v>
      </c>
      <c r="V133" s="103" t="s">
        <v>31</v>
      </c>
    </row>
    <row r="134" spans="1:22" ht="15.75" x14ac:dyDescent="0.3">
      <c r="A134" s="103" t="s">
        <v>50</v>
      </c>
      <c r="B134" s="103" t="s">
        <v>4024</v>
      </c>
      <c r="C134" s="103" t="s">
        <v>1879</v>
      </c>
      <c r="D134" s="103" t="s">
        <v>1880</v>
      </c>
      <c r="E134" s="103" t="s">
        <v>2038</v>
      </c>
      <c r="F134" s="103" t="s">
        <v>2062</v>
      </c>
      <c r="G134" s="103" t="s">
        <v>31</v>
      </c>
      <c r="H134" s="103" t="s">
        <v>1883</v>
      </c>
      <c r="I134" s="103" t="s">
        <v>1880</v>
      </c>
      <c r="J134" s="103" t="s">
        <v>1884</v>
      </c>
      <c r="K134" s="103" t="s">
        <v>1885</v>
      </c>
      <c r="L134" s="104">
        <v>1.1200000000000001</v>
      </c>
      <c r="M134" s="103" t="s">
        <v>1886</v>
      </c>
      <c r="N134" s="103" t="s">
        <v>4135</v>
      </c>
      <c r="O134" s="103" t="s">
        <v>31</v>
      </c>
      <c r="P134" s="103" t="s">
        <v>2064</v>
      </c>
      <c r="Q134" s="103" t="s">
        <v>31</v>
      </c>
      <c r="R134" s="103" t="s">
        <v>4136</v>
      </c>
      <c r="S134" s="101">
        <v>42308</v>
      </c>
      <c r="T134" s="101">
        <v>42308</v>
      </c>
      <c r="U134" s="103" t="s">
        <v>4044</v>
      </c>
      <c r="V134" s="103" t="s">
        <v>31</v>
      </c>
    </row>
    <row r="135" spans="1:22" ht="15.75" x14ac:dyDescent="0.3">
      <c r="A135" s="103" t="s">
        <v>50</v>
      </c>
      <c r="B135" s="103" t="s">
        <v>4024</v>
      </c>
      <c r="C135" s="103" t="s">
        <v>1879</v>
      </c>
      <c r="D135" s="103" t="s">
        <v>1880</v>
      </c>
      <c r="E135" s="103" t="s">
        <v>2038</v>
      </c>
      <c r="F135" s="103" t="s">
        <v>2062</v>
      </c>
      <c r="G135" s="103" t="s">
        <v>31</v>
      </c>
      <c r="H135" s="103" t="s">
        <v>1883</v>
      </c>
      <c r="I135" s="103" t="s">
        <v>1880</v>
      </c>
      <c r="J135" s="103" t="s">
        <v>1884</v>
      </c>
      <c r="K135" s="103" t="s">
        <v>1885</v>
      </c>
      <c r="L135" s="104">
        <v>4647.04</v>
      </c>
      <c r="M135" s="103" t="s">
        <v>1886</v>
      </c>
      <c r="N135" s="103" t="s">
        <v>4137</v>
      </c>
      <c r="O135" s="103" t="s">
        <v>31</v>
      </c>
      <c r="P135" s="103" t="s">
        <v>2064</v>
      </c>
      <c r="Q135" s="103" t="s">
        <v>31</v>
      </c>
      <c r="R135" s="103" t="s">
        <v>4138</v>
      </c>
      <c r="S135" s="101">
        <v>42521</v>
      </c>
      <c r="T135" s="101">
        <v>42521</v>
      </c>
      <c r="U135" s="103" t="s">
        <v>4026</v>
      </c>
      <c r="V135" s="103" t="s">
        <v>31</v>
      </c>
    </row>
    <row r="136" spans="1:22" ht="15.75" x14ac:dyDescent="0.3">
      <c r="A136" s="103" t="s">
        <v>50</v>
      </c>
      <c r="B136" s="103" t="s">
        <v>4024</v>
      </c>
      <c r="C136" s="103" t="s">
        <v>1879</v>
      </c>
      <c r="D136" s="103" t="s">
        <v>1880</v>
      </c>
      <c r="E136" s="103" t="s">
        <v>2038</v>
      </c>
      <c r="F136" s="103" t="s">
        <v>2062</v>
      </c>
      <c r="G136" s="103" t="s">
        <v>31</v>
      </c>
      <c r="H136" s="103" t="s">
        <v>1883</v>
      </c>
      <c r="I136" s="103" t="s">
        <v>1880</v>
      </c>
      <c r="J136" s="103" t="s">
        <v>1884</v>
      </c>
      <c r="K136" s="103" t="s">
        <v>1885</v>
      </c>
      <c r="L136" s="104">
        <v>8.81</v>
      </c>
      <c r="M136" s="103" t="s">
        <v>1886</v>
      </c>
      <c r="N136" s="103" t="s">
        <v>4137</v>
      </c>
      <c r="O136" s="103" t="s">
        <v>31</v>
      </c>
      <c r="P136" s="103" t="s">
        <v>2064</v>
      </c>
      <c r="Q136" s="103" t="s">
        <v>31</v>
      </c>
      <c r="R136" s="103" t="s">
        <v>4138</v>
      </c>
      <c r="S136" s="101">
        <v>42551</v>
      </c>
      <c r="T136" s="101">
        <v>42551</v>
      </c>
      <c r="U136" s="103" t="s">
        <v>4026</v>
      </c>
      <c r="V136" s="103" t="s">
        <v>31</v>
      </c>
    </row>
    <row r="137" spans="1:22" ht="15.75" x14ac:dyDescent="0.3">
      <c r="A137" s="103" t="s">
        <v>50</v>
      </c>
      <c r="B137" s="103" t="s">
        <v>4024</v>
      </c>
      <c r="C137" s="103" t="s">
        <v>1879</v>
      </c>
      <c r="D137" s="103" t="s">
        <v>1880</v>
      </c>
      <c r="E137" s="103" t="s">
        <v>2038</v>
      </c>
      <c r="F137" s="103" t="s">
        <v>2062</v>
      </c>
      <c r="G137" s="103" t="s">
        <v>31</v>
      </c>
      <c r="H137" s="103" t="s">
        <v>1883</v>
      </c>
      <c r="I137" s="103" t="s">
        <v>1880</v>
      </c>
      <c r="J137" s="103" t="s">
        <v>1884</v>
      </c>
      <c r="K137" s="103" t="s">
        <v>1885</v>
      </c>
      <c r="L137" s="104">
        <v>3.24</v>
      </c>
      <c r="M137" s="103" t="s">
        <v>1886</v>
      </c>
      <c r="N137" s="103" t="s">
        <v>4137</v>
      </c>
      <c r="O137" s="103" t="s">
        <v>31</v>
      </c>
      <c r="P137" s="103" t="s">
        <v>2064</v>
      </c>
      <c r="Q137" s="103" t="s">
        <v>31</v>
      </c>
      <c r="R137" s="103" t="s">
        <v>4138</v>
      </c>
      <c r="S137" s="101">
        <v>42582</v>
      </c>
      <c r="T137" s="101">
        <v>42582</v>
      </c>
      <c r="U137" s="103" t="s">
        <v>4026</v>
      </c>
      <c r="V137" s="103" t="s">
        <v>31</v>
      </c>
    </row>
    <row r="138" spans="1:22" ht="15.75" x14ac:dyDescent="0.3">
      <c r="A138" s="103" t="s">
        <v>50</v>
      </c>
      <c r="B138" s="103" t="s">
        <v>4024</v>
      </c>
      <c r="C138" s="103" t="s">
        <v>1879</v>
      </c>
      <c r="D138" s="103" t="s">
        <v>1880</v>
      </c>
      <c r="E138" s="103" t="s">
        <v>2038</v>
      </c>
      <c r="F138" s="103" t="s">
        <v>2062</v>
      </c>
      <c r="G138" s="103" t="s">
        <v>31</v>
      </c>
      <c r="H138" s="103" t="s">
        <v>1883</v>
      </c>
      <c r="I138" s="103" t="s">
        <v>1880</v>
      </c>
      <c r="J138" s="103" t="s">
        <v>1884</v>
      </c>
      <c r="K138" s="103" t="s">
        <v>1885</v>
      </c>
      <c r="L138" s="104">
        <v>31.16</v>
      </c>
      <c r="M138" s="103" t="s">
        <v>1886</v>
      </c>
      <c r="N138" s="103" t="s">
        <v>4137</v>
      </c>
      <c r="O138" s="103" t="s">
        <v>31</v>
      </c>
      <c r="P138" s="103" t="s">
        <v>2064</v>
      </c>
      <c r="Q138" s="103" t="s">
        <v>31</v>
      </c>
      <c r="R138" s="103" t="s">
        <v>4138</v>
      </c>
      <c r="S138" s="101">
        <v>42613</v>
      </c>
      <c r="T138" s="101">
        <v>42613</v>
      </c>
      <c r="U138" s="103" t="s">
        <v>4026</v>
      </c>
      <c r="V138" s="103" t="s">
        <v>31</v>
      </c>
    </row>
    <row r="139" spans="1:22" ht="15.75" x14ac:dyDescent="0.3">
      <c r="A139" s="103" t="s">
        <v>50</v>
      </c>
      <c r="B139" s="103" t="s">
        <v>4024</v>
      </c>
      <c r="C139" s="103" t="s">
        <v>1879</v>
      </c>
      <c r="D139" s="103" t="s">
        <v>1880</v>
      </c>
      <c r="E139" s="103" t="s">
        <v>2038</v>
      </c>
      <c r="F139" s="103" t="s">
        <v>2062</v>
      </c>
      <c r="G139" s="103" t="s">
        <v>31</v>
      </c>
      <c r="H139" s="103" t="s">
        <v>1883</v>
      </c>
      <c r="I139" s="103" t="s">
        <v>1880</v>
      </c>
      <c r="J139" s="103" t="s">
        <v>1884</v>
      </c>
      <c r="K139" s="103" t="s">
        <v>1885</v>
      </c>
      <c r="L139" s="104">
        <v>2.69</v>
      </c>
      <c r="M139" s="103" t="s">
        <v>1886</v>
      </c>
      <c r="N139" s="103" t="s">
        <v>4137</v>
      </c>
      <c r="O139" s="103" t="s">
        <v>31</v>
      </c>
      <c r="P139" s="103" t="s">
        <v>2064</v>
      </c>
      <c r="Q139" s="103" t="s">
        <v>31</v>
      </c>
      <c r="R139" s="103" t="s">
        <v>4138</v>
      </c>
      <c r="S139" s="101">
        <v>42643</v>
      </c>
      <c r="T139" s="101">
        <v>42643</v>
      </c>
      <c r="U139" s="103" t="s">
        <v>4026</v>
      </c>
      <c r="V139" s="103" t="s">
        <v>31</v>
      </c>
    </row>
    <row r="140" spans="1:22" ht="15.75" x14ac:dyDescent="0.3">
      <c r="A140" s="103" t="s">
        <v>50</v>
      </c>
      <c r="B140" s="103" t="s">
        <v>4024</v>
      </c>
      <c r="C140" s="103" t="s">
        <v>1904</v>
      </c>
      <c r="D140" s="103" t="s">
        <v>1905</v>
      </c>
      <c r="E140" s="103" t="s">
        <v>2038</v>
      </c>
      <c r="F140" s="103" t="s">
        <v>2104</v>
      </c>
      <c r="G140" s="103" t="s">
        <v>31</v>
      </c>
      <c r="H140" s="103" t="s">
        <v>31</v>
      </c>
      <c r="I140" s="103" t="s">
        <v>31</v>
      </c>
      <c r="J140" s="103" t="s">
        <v>1884</v>
      </c>
      <c r="K140" s="103" t="s">
        <v>1885</v>
      </c>
      <c r="L140" s="105">
        <v>157897.64000000001</v>
      </c>
      <c r="M140" s="103" t="s">
        <v>1886</v>
      </c>
      <c r="N140" s="103" t="s">
        <v>4139</v>
      </c>
      <c r="O140" s="103" t="s">
        <v>31</v>
      </c>
      <c r="P140" s="103" t="s">
        <v>2106</v>
      </c>
      <c r="Q140" s="103" t="s">
        <v>31</v>
      </c>
      <c r="R140" s="103" t="s">
        <v>4140</v>
      </c>
      <c r="S140" s="101">
        <v>42794</v>
      </c>
      <c r="T140" s="101">
        <v>42794</v>
      </c>
      <c r="U140" s="103" t="s">
        <v>4029</v>
      </c>
      <c r="V140" s="103" t="s">
        <v>31</v>
      </c>
    </row>
    <row r="141" spans="1:22" ht="15.75" x14ac:dyDescent="0.3">
      <c r="A141" s="103" t="s">
        <v>50</v>
      </c>
      <c r="B141" s="103" t="s">
        <v>4024</v>
      </c>
      <c r="C141" s="103" t="s">
        <v>1904</v>
      </c>
      <c r="D141" s="103" t="s">
        <v>1905</v>
      </c>
      <c r="E141" s="103" t="s">
        <v>2038</v>
      </c>
      <c r="F141" s="103" t="s">
        <v>2264</v>
      </c>
      <c r="G141" s="103" t="s">
        <v>31</v>
      </c>
      <c r="H141" s="103" t="s">
        <v>31</v>
      </c>
      <c r="I141" s="103" t="s">
        <v>31</v>
      </c>
      <c r="J141" s="103" t="s">
        <v>1884</v>
      </c>
      <c r="K141" s="103" t="s">
        <v>1885</v>
      </c>
      <c r="L141" s="105">
        <v>156565.51999999999</v>
      </c>
      <c r="M141" s="103" t="s">
        <v>1886</v>
      </c>
      <c r="N141" s="103" t="s">
        <v>31</v>
      </c>
      <c r="O141" s="103" t="s">
        <v>31</v>
      </c>
      <c r="P141" s="103" t="s">
        <v>2265</v>
      </c>
      <c r="Q141" s="103" t="s">
        <v>31</v>
      </c>
      <c r="R141" s="103" t="s">
        <v>4141</v>
      </c>
      <c r="S141" s="101">
        <v>42794</v>
      </c>
      <c r="T141" s="101">
        <v>42794</v>
      </c>
      <c r="U141" s="103" t="s">
        <v>4029</v>
      </c>
      <c r="V141" s="103" t="s">
        <v>31</v>
      </c>
    </row>
    <row r="142" spans="1:22" ht="15.75" x14ac:dyDescent="0.3">
      <c r="A142" s="103" t="s">
        <v>50</v>
      </c>
      <c r="B142" s="103" t="s">
        <v>4024</v>
      </c>
      <c r="C142" s="103" t="s">
        <v>1904</v>
      </c>
      <c r="D142" s="103" t="s">
        <v>1905</v>
      </c>
      <c r="E142" s="103" t="s">
        <v>2038</v>
      </c>
      <c r="F142" s="103" t="s">
        <v>4142</v>
      </c>
      <c r="G142" s="103" t="s">
        <v>31</v>
      </c>
      <c r="H142" s="103" t="s">
        <v>31</v>
      </c>
      <c r="I142" s="103" t="s">
        <v>31</v>
      </c>
      <c r="J142" s="103" t="s">
        <v>1884</v>
      </c>
      <c r="K142" s="103" t="s">
        <v>1885</v>
      </c>
      <c r="L142" s="105">
        <v>100338.33</v>
      </c>
      <c r="M142" s="103" t="s">
        <v>1886</v>
      </c>
      <c r="N142" s="103" t="s">
        <v>31</v>
      </c>
      <c r="O142" s="103" t="s">
        <v>31</v>
      </c>
      <c r="P142" s="103" t="s">
        <v>4143</v>
      </c>
      <c r="Q142" s="103" t="s">
        <v>31</v>
      </c>
      <c r="R142" s="103" t="s">
        <v>4144</v>
      </c>
      <c r="S142" s="101">
        <v>42674</v>
      </c>
      <c r="T142" s="101">
        <v>42674</v>
      </c>
      <c r="U142" s="103" t="s">
        <v>4145</v>
      </c>
      <c r="V142" s="103" t="s">
        <v>31</v>
      </c>
    </row>
    <row r="143" spans="1:22" ht="15.75" x14ac:dyDescent="0.3">
      <c r="A143" s="103" t="s">
        <v>50</v>
      </c>
      <c r="B143" s="103" t="s">
        <v>4024</v>
      </c>
      <c r="C143" s="103" t="s">
        <v>1904</v>
      </c>
      <c r="D143" s="103" t="s">
        <v>1905</v>
      </c>
      <c r="E143" s="103" t="s">
        <v>2038</v>
      </c>
      <c r="F143" s="103" t="s">
        <v>2070</v>
      </c>
      <c r="G143" s="103" t="s">
        <v>31</v>
      </c>
      <c r="H143" s="103" t="s">
        <v>31</v>
      </c>
      <c r="I143" s="103" t="s">
        <v>31</v>
      </c>
      <c r="J143" s="103" t="s">
        <v>1884</v>
      </c>
      <c r="K143" s="103" t="s">
        <v>1885</v>
      </c>
      <c r="L143" s="105">
        <v>89408.320000000007</v>
      </c>
      <c r="M143" s="103" t="s">
        <v>1886</v>
      </c>
      <c r="N143" s="103" t="s">
        <v>31</v>
      </c>
      <c r="O143" s="103" t="s">
        <v>31</v>
      </c>
      <c r="P143" s="103" t="s">
        <v>2072</v>
      </c>
      <c r="Q143" s="103" t="s">
        <v>31</v>
      </c>
      <c r="R143" s="103" t="s">
        <v>4146</v>
      </c>
      <c r="S143" s="101">
        <v>42794</v>
      </c>
      <c r="T143" s="101">
        <v>42794</v>
      </c>
      <c r="U143" s="103" t="s">
        <v>4029</v>
      </c>
      <c r="V143" s="103" t="s">
        <v>31</v>
      </c>
    </row>
    <row r="144" spans="1:22" ht="15.75" x14ac:dyDescent="0.3">
      <c r="A144" s="103" t="s">
        <v>50</v>
      </c>
      <c r="B144" s="103" t="s">
        <v>4024</v>
      </c>
      <c r="C144" s="103" t="s">
        <v>1879</v>
      </c>
      <c r="D144" s="103" t="s">
        <v>1880</v>
      </c>
      <c r="E144" s="103" t="s">
        <v>2038</v>
      </c>
      <c r="F144" s="103" t="s">
        <v>2082</v>
      </c>
      <c r="G144" s="103" t="s">
        <v>31</v>
      </c>
      <c r="H144" s="103" t="s">
        <v>1883</v>
      </c>
      <c r="I144" s="103" t="s">
        <v>1880</v>
      </c>
      <c r="J144" s="103" t="s">
        <v>1884</v>
      </c>
      <c r="K144" s="103" t="s">
        <v>1885</v>
      </c>
      <c r="L144" s="105">
        <v>85161.23</v>
      </c>
      <c r="M144" s="103" t="s">
        <v>1886</v>
      </c>
      <c r="N144" s="103" t="s">
        <v>31</v>
      </c>
      <c r="O144" s="103" t="s">
        <v>31</v>
      </c>
      <c r="P144" s="103" t="s">
        <v>2083</v>
      </c>
      <c r="Q144" s="103" t="s">
        <v>31</v>
      </c>
      <c r="R144" s="103" t="s">
        <v>4147</v>
      </c>
      <c r="S144" s="101">
        <v>42825</v>
      </c>
      <c r="T144" s="101">
        <v>42825</v>
      </c>
      <c r="U144" s="103" t="s">
        <v>4074</v>
      </c>
      <c r="V144" s="103" t="s">
        <v>31</v>
      </c>
    </row>
    <row r="145" spans="1:22" ht="15.75" x14ac:dyDescent="0.3">
      <c r="A145" s="103" t="s">
        <v>50</v>
      </c>
      <c r="B145" s="103" t="s">
        <v>4024</v>
      </c>
      <c r="C145" s="103" t="s">
        <v>1904</v>
      </c>
      <c r="D145" s="103" t="s">
        <v>1905</v>
      </c>
      <c r="E145" s="103" t="s">
        <v>2038</v>
      </c>
      <c r="F145" s="103" t="s">
        <v>2062</v>
      </c>
      <c r="G145" s="103" t="s">
        <v>31</v>
      </c>
      <c r="H145" s="103" t="s">
        <v>31</v>
      </c>
      <c r="I145" s="103" t="s">
        <v>31</v>
      </c>
      <c r="J145" s="103" t="s">
        <v>1884</v>
      </c>
      <c r="K145" s="103" t="s">
        <v>1885</v>
      </c>
      <c r="L145" s="105">
        <v>75284.42</v>
      </c>
      <c r="M145" s="103" t="s">
        <v>1886</v>
      </c>
      <c r="N145" s="103" t="s">
        <v>4148</v>
      </c>
      <c r="O145" s="103" t="s">
        <v>31</v>
      </c>
      <c r="P145" s="103" t="s">
        <v>2064</v>
      </c>
      <c r="Q145" s="103" t="s">
        <v>31</v>
      </c>
      <c r="R145" s="103" t="s">
        <v>4149</v>
      </c>
      <c r="S145" s="101">
        <v>42794</v>
      </c>
      <c r="T145" s="101">
        <v>42794</v>
      </c>
      <c r="U145" s="103" t="s">
        <v>4029</v>
      </c>
      <c r="V145" s="103" t="s">
        <v>31</v>
      </c>
    </row>
    <row r="146" spans="1:22" ht="15.75" x14ac:dyDescent="0.3">
      <c r="A146" s="103" t="s">
        <v>50</v>
      </c>
      <c r="B146" s="103" t="s">
        <v>4024</v>
      </c>
      <c r="C146" s="103" t="s">
        <v>1879</v>
      </c>
      <c r="D146" s="103" t="s">
        <v>1880</v>
      </c>
      <c r="E146" s="103" t="s">
        <v>2038</v>
      </c>
      <c r="F146" s="103" t="s">
        <v>2062</v>
      </c>
      <c r="G146" s="103" t="s">
        <v>31</v>
      </c>
      <c r="H146" s="103" t="s">
        <v>1883</v>
      </c>
      <c r="I146" s="103" t="s">
        <v>1880</v>
      </c>
      <c r="J146" s="103" t="s">
        <v>1884</v>
      </c>
      <c r="K146" s="103" t="s">
        <v>1885</v>
      </c>
      <c r="L146" s="104">
        <v>4647.04</v>
      </c>
      <c r="M146" s="103" t="s">
        <v>1886</v>
      </c>
      <c r="N146" s="103" t="s">
        <v>4150</v>
      </c>
      <c r="O146" s="103" t="s">
        <v>31</v>
      </c>
      <c r="P146" s="103" t="s">
        <v>2064</v>
      </c>
      <c r="Q146" s="103" t="s">
        <v>31</v>
      </c>
      <c r="R146" s="103" t="s">
        <v>4151</v>
      </c>
      <c r="S146" s="101">
        <v>42521</v>
      </c>
      <c r="T146" s="101">
        <v>42521</v>
      </c>
      <c r="U146" s="103" t="s">
        <v>4026</v>
      </c>
      <c r="V146" s="103" t="s">
        <v>31</v>
      </c>
    </row>
    <row r="147" spans="1:22" ht="15.75" x14ac:dyDescent="0.3">
      <c r="A147" s="103" t="s">
        <v>50</v>
      </c>
      <c r="B147" s="103" t="s">
        <v>4024</v>
      </c>
      <c r="C147" s="103" t="s">
        <v>1879</v>
      </c>
      <c r="D147" s="103" t="s">
        <v>1880</v>
      </c>
      <c r="E147" s="103" t="s">
        <v>2038</v>
      </c>
      <c r="F147" s="103" t="s">
        <v>2062</v>
      </c>
      <c r="G147" s="103" t="s">
        <v>31</v>
      </c>
      <c r="H147" s="103" t="s">
        <v>1883</v>
      </c>
      <c r="I147" s="103" t="s">
        <v>1880</v>
      </c>
      <c r="J147" s="103" t="s">
        <v>1884</v>
      </c>
      <c r="K147" s="103" t="s">
        <v>1885</v>
      </c>
      <c r="L147" s="104">
        <v>8.81</v>
      </c>
      <c r="M147" s="103" t="s">
        <v>1886</v>
      </c>
      <c r="N147" s="103" t="s">
        <v>4150</v>
      </c>
      <c r="O147" s="103" t="s">
        <v>31</v>
      </c>
      <c r="P147" s="103" t="s">
        <v>2064</v>
      </c>
      <c r="Q147" s="103" t="s">
        <v>31</v>
      </c>
      <c r="R147" s="103" t="s">
        <v>4151</v>
      </c>
      <c r="S147" s="101">
        <v>42551</v>
      </c>
      <c r="T147" s="101">
        <v>42551</v>
      </c>
      <c r="U147" s="103" t="s">
        <v>4026</v>
      </c>
      <c r="V147" s="103" t="s">
        <v>31</v>
      </c>
    </row>
    <row r="148" spans="1:22" ht="15.75" x14ac:dyDescent="0.3">
      <c r="A148" s="103" t="s">
        <v>50</v>
      </c>
      <c r="B148" s="103" t="s">
        <v>4024</v>
      </c>
      <c r="C148" s="103" t="s">
        <v>1879</v>
      </c>
      <c r="D148" s="103" t="s">
        <v>1880</v>
      </c>
      <c r="E148" s="103" t="s">
        <v>2038</v>
      </c>
      <c r="F148" s="103" t="s">
        <v>2062</v>
      </c>
      <c r="G148" s="103" t="s">
        <v>31</v>
      </c>
      <c r="H148" s="103" t="s">
        <v>1883</v>
      </c>
      <c r="I148" s="103" t="s">
        <v>1880</v>
      </c>
      <c r="J148" s="103" t="s">
        <v>1884</v>
      </c>
      <c r="K148" s="103" t="s">
        <v>1885</v>
      </c>
      <c r="L148" s="104">
        <v>3.24</v>
      </c>
      <c r="M148" s="103" t="s">
        <v>1886</v>
      </c>
      <c r="N148" s="103" t="s">
        <v>4150</v>
      </c>
      <c r="O148" s="103" t="s">
        <v>31</v>
      </c>
      <c r="P148" s="103" t="s">
        <v>2064</v>
      </c>
      <c r="Q148" s="103" t="s">
        <v>31</v>
      </c>
      <c r="R148" s="103" t="s">
        <v>4151</v>
      </c>
      <c r="S148" s="101">
        <v>42582</v>
      </c>
      <c r="T148" s="101">
        <v>42582</v>
      </c>
      <c r="U148" s="103" t="s">
        <v>4026</v>
      </c>
      <c r="V148" s="103" t="s">
        <v>31</v>
      </c>
    </row>
    <row r="149" spans="1:22" ht="15.75" x14ac:dyDescent="0.3">
      <c r="A149" s="103" t="s">
        <v>50</v>
      </c>
      <c r="B149" s="103" t="s">
        <v>4024</v>
      </c>
      <c r="C149" s="103" t="s">
        <v>1879</v>
      </c>
      <c r="D149" s="103" t="s">
        <v>1880</v>
      </c>
      <c r="E149" s="103" t="s">
        <v>2038</v>
      </c>
      <c r="F149" s="103" t="s">
        <v>2062</v>
      </c>
      <c r="G149" s="103" t="s">
        <v>31</v>
      </c>
      <c r="H149" s="103" t="s">
        <v>1883</v>
      </c>
      <c r="I149" s="103" t="s">
        <v>1880</v>
      </c>
      <c r="J149" s="103" t="s">
        <v>1884</v>
      </c>
      <c r="K149" s="103" t="s">
        <v>1885</v>
      </c>
      <c r="L149" s="104">
        <v>31.16</v>
      </c>
      <c r="M149" s="103" t="s">
        <v>1886</v>
      </c>
      <c r="N149" s="103" t="s">
        <v>4150</v>
      </c>
      <c r="O149" s="103" t="s">
        <v>31</v>
      </c>
      <c r="P149" s="103" t="s">
        <v>2064</v>
      </c>
      <c r="Q149" s="103" t="s">
        <v>31</v>
      </c>
      <c r="R149" s="103" t="s">
        <v>4151</v>
      </c>
      <c r="S149" s="101">
        <v>42613</v>
      </c>
      <c r="T149" s="101">
        <v>42613</v>
      </c>
      <c r="U149" s="103" t="s">
        <v>4026</v>
      </c>
      <c r="V149" s="103" t="s">
        <v>31</v>
      </c>
    </row>
    <row r="150" spans="1:22" ht="15.75" x14ac:dyDescent="0.3">
      <c r="A150" s="103" t="s">
        <v>50</v>
      </c>
      <c r="B150" s="103" t="s">
        <v>4024</v>
      </c>
      <c r="C150" s="103" t="s">
        <v>1879</v>
      </c>
      <c r="D150" s="103" t="s">
        <v>1880</v>
      </c>
      <c r="E150" s="103" t="s">
        <v>2038</v>
      </c>
      <c r="F150" s="103" t="s">
        <v>2062</v>
      </c>
      <c r="G150" s="103" t="s">
        <v>31</v>
      </c>
      <c r="H150" s="103" t="s">
        <v>1883</v>
      </c>
      <c r="I150" s="103" t="s">
        <v>1880</v>
      </c>
      <c r="J150" s="103" t="s">
        <v>1884</v>
      </c>
      <c r="K150" s="103" t="s">
        <v>1885</v>
      </c>
      <c r="L150" s="104">
        <v>2.69</v>
      </c>
      <c r="M150" s="103" t="s">
        <v>1886</v>
      </c>
      <c r="N150" s="103" t="s">
        <v>4150</v>
      </c>
      <c r="O150" s="103" t="s">
        <v>31</v>
      </c>
      <c r="P150" s="103" t="s">
        <v>2064</v>
      </c>
      <c r="Q150" s="103" t="s">
        <v>31</v>
      </c>
      <c r="R150" s="103" t="s">
        <v>4151</v>
      </c>
      <c r="S150" s="101">
        <v>42643</v>
      </c>
      <c r="T150" s="101">
        <v>42643</v>
      </c>
      <c r="U150" s="103" t="s">
        <v>4026</v>
      </c>
      <c r="V150" s="103" t="s">
        <v>31</v>
      </c>
    </row>
    <row r="151" spans="1:22" ht="15.75" x14ac:dyDescent="0.3">
      <c r="A151" s="103" t="s">
        <v>50</v>
      </c>
      <c r="B151" s="103" t="s">
        <v>4024</v>
      </c>
      <c r="C151" s="103" t="s">
        <v>1904</v>
      </c>
      <c r="D151" s="103" t="s">
        <v>1905</v>
      </c>
      <c r="E151" s="103" t="s">
        <v>2038</v>
      </c>
      <c r="F151" s="103" t="s">
        <v>2062</v>
      </c>
      <c r="G151" s="103" t="s">
        <v>31</v>
      </c>
      <c r="H151" s="103" t="s">
        <v>31</v>
      </c>
      <c r="I151" s="103" t="s">
        <v>31</v>
      </c>
      <c r="J151" s="103" t="s">
        <v>1884</v>
      </c>
      <c r="K151" s="103" t="s">
        <v>1885</v>
      </c>
      <c r="L151" s="105">
        <v>75284.42</v>
      </c>
      <c r="M151" s="103" t="s">
        <v>1886</v>
      </c>
      <c r="N151" s="103" t="s">
        <v>4152</v>
      </c>
      <c r="O151" s="103" t="s">
        <v>31</v>
      </c>
      <c r="P151" s="103" t="s">
        <v>2064</v>
      </c>
      <c r="Q151" s="103" t="s">
        <v>31</v>
      </c>
      <c r="R151" s="103" t="s">
        <v>4153</v>
      </c>
      <c r="S151" s="101">
        <v>42794</v>
      </c>
      <c r="T151" s="101">
        <v>42794</v>
      </c>
      <c r="U151" s="103" t="s">
        <v>4029</v>
      </c>
      <c r="V151" s="103" t="s">
        <v>31</v>
      </c>
    </row>
    <row r="152" spans="1:22" ht="15.75" x14ac:dyDescent="0.3">
      <c r="A152" s="103" t="s">
        <v>50</v>
      </c>
      <c r="B152" s="103" t="s">
        <v>4024</v>
      </c>
      <c r="C152" s="103" t="s">
        <v>1904</v>
      </c>
      <c r="D152" s="103" t="s">
        <v>1905</v>
      </c>
      <c r="E152" s="103" t="s">
        <v>2038</v>
      </c>
      <c r="F152" s="103" t="s">
        <v>2062</v>
      </c>
      <c r="G152" s="103" t="s">
        <v>31</v>
      </c>
      <c r="H152" s="103" t="s">
        <v>31</v>
      </c>
      <c r="I152" s="103" t="s">
        <v>31</v>
      </c>
      <c r="J152" s="103" t="s">
        <v>1884</v>
      </c>
      <c r="K152" s="103" t="s">
        <v>1885</v>
      </c>
      <c r="L152" s="105">
        <v>75284.42</v>
      </c>
      <c r="M152" s="103" t="s">
        <v>1886</v>
      </c>
      <c r="N152" s="103" t="s">
        <v>4154</v>
      </c>
      <c r="O152" s="103" t="s">
        <v>31</v>
      </c>
      <c r="P152" s="103" t="s">
        <v>2064</v>
      </c>
      <c r="Q152" s="103" t="s">
        <v>31</v>
      </c>
      <c r="R152" s="103" t="s">
        <v>4155</v>
      </c>
      <c r="S152" s="101">
        <v>42794</v>
      </c>
      <c r="T152" s="101">
        <v>42794</v>
      </c>
      <c r="U152" s="103" t="s">
        <v>4029</v>
      </c>
      <c r="V152" s="103" t="s">
        <v>31</v>
      </c>
    </row>
    <row r="153" spans="1:22" ht="15.75" x14ac:dyDescent="0.3">
      <c r="A153" s="103" t="s">
        <v>50</v>
      </c>
      <c r="B153" s="103" t="s">
        <v>4024</v>
      </c>
      <c r="C153" s="103" t="s">
        <v>1904</v>
      </c>
      <c r="D153" s="103" t="s">
        <v>1905</v>
      </c>
      <c r="E153" s="103" t="s">
        <v>2038</v>
      </c>
      <c r="F153" s="103" t="s">
        <v>2082</v>
      </c>
      <c r="G153" s="103" t="s">
        <v>31</v>
      </c>
      <c r="H153" s="103" t="s">
        <v>31</v>
      </c>
      <c r="I153" s="103" t="s">
        <v>31</v>
      </c>
      <c r="J153" s="103" t="s">
        <v>1884</v>
      </c>
      <c r="K153" s="103" t="s">
        <v>1885</v>
      </c>
      <c r="L153" s="105">
        <v>73377.72</v>
      </c>
      <c r="M153" s="103" t="s">
        <v>1886</v>
      </c>
      <c r="N153" s="103" t="s">
        <v>31</v>
      </c>
      <c r="O153" s="103" t="s">
        <v>31</v>
      </c>
      <c r="P153" s="103" t="s">
        <v>2083</v>
      </c>
      <c r="Q153" s="103" t="s">
        <v>31</v>
      </c>
      <c r="R153" s="103" t="s">
        <v>4156</v>
      </c>
      <c r="S153" s="101">
        <v>42916</v>
      </c>
      <c r="T153" s="101">
        <v>42916</v>
      </c>
      <c r="U153" s="103" t="s">
        <v>4068</v>
      </c>
      <c r="V153" s="103" t="s">
        <v>31</v>
      </c>
    </row>
    <row r="154" spans="1:22" ht="15.75" x14ac:dyDescent="0.3">
      <c r="A154" s="103" t="s">
        <v>50</v>
      </c>
      <c r="B154" s="103" t="s">
        <v>4024</v>
      </c>
      <c r="C154" s="103" t="s">
        <v>1879</v>
      </c>
      <c r="D154" s="103" t="s">
        <v>1880</v>
      </c>
      <c r="E154" s="103" t="s">
        <v>2038</v>
      </c>
      <c r="F154" s="103" t="s">
        <v>3916</v>
      </c>
      <c r="G154" s="103" t="s">
        <v>31</v>
      </c>
      <c r="H154" s="103" t="s">
        <v>1883</v>
      </c>
      <c r="I154" s="103" t="s">
        <v>1880</v>
      </c>
      <c r="J154" s="103" t="s">
        <v>1884</v>
      </c>
      <c r="K154" s="103" t="s">
        <v>1885</v>
      </c>
      <c r="L154" s="105">
        <v>66355.22</v>
      </c>
      <c r="M154" s="103" t="s">
        <v>1886</v>
      </c>
      <c r="N154" s="103" t="s">
        <v>4157</v>
      </c>
      <c r="O154" s="103" t="s">
        <v>31</v>
      </c>
      <c r="P154" s="103" t="s">
        <v>4158</v>
      </c>
      <c r="Q154" s="103" t="s">
        <v>31</v>
      </c>
      <c r="R154" s="103" t="s">
        <v>4159</v>
      </c>
      <c r="S154" s="101">
        <v>42674</v>
      </c>
      <c r="T154" s="101">
        <v>42674</v>
      </c>
      <c r="U154" s="103" t="s">
        <v>4026</v>
      </c>
      <c r="V154" s="103" t="s">
        <v>31</v>
      </c>
    </row>
    <row r="155" spans="1:22" ht="15.75" x14ac:dyDescent="0.3">
      <c r="A155" s="103" t="s">
        <v>50</v>
      </c>
      <c r="B155" s="103" t="s">
        <v>4024</v>
      </c>
      <c r="C155" s="103" t="s">
        <v>1904</v>
      </c>
      <c r="D155" s="103" t="s">
        <v>1905</v>
      </c>
      <c r="E155" s="103" t="s">
        <v>2038</v>
      </c>
      <c r="F155" s="103" t="s">
        <v>2123</v>
      </c>
      <c r="G155" s="103" t="s">
        <v>31</v>
      </c>
      <c r="H155" s="103" t="s">
        <v>31</v>
      </c>
      <c r="I155" s="103" t="s">
        <v>31</v>
      </c>
      <c r="J155" s="103" t="s">
        <v>1884</v>
      </c>
      <c r="K155" s="103" t="s">
        <v>1885</v>
      </c>
      <c r="L155" s="105">
        <v>53698.91</v>
      </c>
      <c r="M155" s="103" t="s">
        <v>1886</v>
      </c>
      <c r="N155" s="103" t="s">
        <v>4160</v>
      </c>
      <c r="O155" s="103" t="s">
        <v>31</v>
      </c>
      <c r="P155" s="103" t="s">
        <v>2125</v>
      </c>
      <c r="Q155" s="103" t="s">
        <v>31</v>
      </c>
      <c r="R155" s="103" t="s">
        <v>4161</v>
      </c>
      <c r="S155" s="101">
        <v>42794</v>
      </c>
      <c r="T155" s="101">
        <v>42794</v>
      </c>
      <c r="U155" s="103" t="s">
        <v>4029</v>
      </c>
      <c r="V155" s="103" t="s">
        <v>31</v>
      </c>
    </row>
    <row r="156" spans="1:22" ht="15.75" x14ac:dyDescent="0.3">
      <c r="A156" s="103" t="s">
        <v>50</v>
      </c>
      <c r="B156" s="103" t="s">
        <v>4024</v>
      </c>
      <c r="C156" s="103" t="s">
        <v>1904</v>
      </c>
      <c r="D156" s="103" t="s">
        <v>1905</v>
      </c>
      <c r="E156" s="103" t="s">
        <v>2038</v>
      </c>
      <c r="F156" s="103" t="s">
        <v>2123</v>
      </c>
      <c r="G156" s="103" t="s">
        <v>31</v>
      </c>
      <c r="H156" s="103" t="s">
        <v>31</v>
      </c>
      <c r="I156" s="103" t="s">
        <v>31</v>
      </c>
      <c r="J156" s="103" t="s">
        <v>1884</v>
      </c>
      <c r="K156" s="103" t="s">
        <v>1885</v>
      </c>
      <c r="L156" s="105">
        <v>53698.91</v>
      </c>
      <c r="M156" s="103" t="s">
        <v>1886</v>
      </c>
      <c r="N156" s="103" t="s">
        <v>4162</v>
      </c>
      <c r="O156" s="103" t="s">
        <v>31</v>
      </c>
      <c r="P156" s="103" t="s">
        <v>2125</v>
      </c>
      <c r="Q156" s="103" t="s">
        <v>31</v>
      </c>
      <c r="R156" s="103" t="s">
        <v>4163</v>
      </c>
      <c r="S156" s="101">
        <v>42794</v>
      </c>
      <c r="T156" s="101">
        <v>42794</v>
      </c>
      <c r="U156" s="103" t="s">
        <v>4029</v>
      </c>
      <c r="V156" s="103" t="s">
        <v>31</v>
      </c>
    </row>
    <row r="157" spans="1:22" ht="15.75" x14ac:dyDescent="0.3">
      <c r="A157" s="103" t="s">
        <v>50</v>
      </c>
      <c r="B157" s="103" t="s">
        <v>4024</v>
      </c>
      <c r="C157" s="103" t="s">
        <v>1879</v>
      </c>
      <c r="D157" s="103" t="s">
        <v>1880</v>
      </c>
      <c r="E157" s="103" t="s">
        <v>2038</v>
      </c>
      <c r="F157" s="103" t="s">
        <v>2062</v>
      </c>
      <c r="G157" s="103" t="s">
        <v>31</v>
      </c>
      <c r="H157" s="103" t="s">
        <v>1883</v>
      </c>
      <c r="I157" s="103" t="s">
        <v>1880</v>
      </c>
      <c r="J157" s="103" t="s">
        <v>1884</v>
      </c>
      <c r="K157" s="103" t="s">
        <v>1885</v>
      </c>
      <c r="L157" s="104">
        <v>4647.04</v>
      </c>
      <c r="M157" s="103" t="s">
        <v>1886</v>
      </c>
      <c r="N157" s="103" t="s">
        <v>4164</v>
      </c>
      <c r="O157" s="103" t="s">
        <v>31</v>
      </c>
      <c r="P157" s="103" t="s">
        <v>2064</v>
      </c>
      <c r="Q157" s="103" t="s">
        <v>31</v>
      </c>
      <c r="R157" s="103" t="s">
        <v>4165</v>
      </c>
      <c r="S157" s="101">
        <v>42521</v>
      </c>
      <c r="T157" s="101">
        <v>42521</v>
      </c>
      <c r="U157" s="103" t="s">
        <v>4026</v>
      </c>
      <c r="V157" s="103" t="s">
        <v>31</v>
      </c>
    </row>
    <row r="158" spans="1:22" ht="15.75" x14ac:dyDescent="0.3">
      <c r="A158" s="103" t="s">
        <v>50</v>
      </c>
      <c r="B158" s="103" t="s">
        <v>4024</v>
      </c>
      <c r="C158" s="103" t="s">
        <v>1879</v>
      </c>
      <c r="D158" s="103" t="s">
        <v>1880</v>
      </c>
      <c r="E158" s="103" t="s">
        <v>2038</v>
      </c>
      <c r="F158" s="103" t="s">
        <v>2062</v>
      </c>
      <c r="G158" s="103" t="s">
        <v>31</v>
      </c>
      <c r="H158" s="103" t="s">
        <v>1883</v>
      </c>
      <c r="I158" s="103" t="s">
        <v>1880</v>
      </c>
      <c r="J158" s="103" t="s">
        <v>1884</v>
      </c>
      <c r="K158" s="103" t="s">
        <v>1885</v>
      </c>
      <c r="L158" s="104">
        <v>8.81</v>
      </c>
      <c r="M158" s="103" t="s">
        <v>1886</v>
      </c>
      <c r="N158" s="103" t="s">
        <v>4164</v>
      </c>
      <c r="O158" s="103" t="s">
        <v>31</v>
      </c>
      <c r="P158" s="103" t="s">
        <v>2064</v>
      </c>
      <c r="Q158" s="103" t="s">
        <v>31</v>
      </c>
      <c r="R158" s="103" t="s">
        <v>4165</v>
      </c>
      <c r="S158" s="101">
        <v>42551</v>
      </c>
      <c r="T158" s="101">
        <v>42551</v>
      </c>
      <c r="U158" s="103" t="s">
        <v>4026</v>
      </c>
      <c r="V158" s="103" t="s">
        <v>31</v>
      </c>
    </row>
    <row r="159" spans="1:22" ht="15.75" x14ac:dyDescent="0.3">
      <c r="A159" s="103" t="s">
        <v>50</v>
      </c>
      <c r="B159" s="103" t="s">
        <v>4024</v>
      </c>
      <c r="C159" s="103" t="s">
        <v>1879</v>
      </c>
      <c r="D159" s="103" t="s">
        <v>1880</v>
      </c>
      <c r="E159" s="103" t="s">
        <v>2038</v>
      </c>
      <c r="F159" s="103" t="s">
        <v>2062</v>
      </c>
      <c r="G159" s="103" t="s">
        <v>31</v>
      </c>
      <c r="H159" s="103" t="s">
        <v>1883</v>
      </c>
      <c r="I159" s="103" t="s">
        <v>1880</v>
      </c>
      <c r="J159" s="103" t="s">
        <v>1884</v>
      </c>
      <c r="K159" s="103" t="s">
        <v>1885</v>
      </c>
      <c r="L159" s="104">
        <v>3.24</v>
      </c>
      <c r="M159" s="103" t="s">
        <v>1886</v>
      </c>
      <c r="N159" s="103" t="s">
        <v>4164</v>
      </c>
      <c r="O159" s="103" t="s">
        <v>31</v>
      </c>
      <c r="P159" s="103" t="s">
        <v>2064</v>
      </c>
      <c r="Q159" s="103" t="s">
        <v>31</v>
      </c>
      <c r="R159" s="103" t="s">
        <v>4165</v>
      </c>
      <c r="S159" s="101">
        <v>42582</v>
      </c>
      <c r="T159" s="101">
        <v>42582</v>
      </c>
      <c r="U159" s="103" t="s">
        <v>4026</v>
      </c>
      <c r="V159" s="103" t="s">
        <v>31</v>
      </c>
    </row>
    <row r="160" spans="1:22" ht="15.75" x14ac:dyDescent="0.3">
      <c r="A160" s="103" t="s">
        <v>50</v>
      </c>
      <c r="B160" s="103" t="s">
        <v>4024</v>
      </c>
      <c r="C160" s="103" t="s">
        <v>1879</v>
      </c>
      <c r="D160" s="103" t="s">
        <v>1880</v>
      </c>
      <c r="E160" s="103" t="s">
        <v>2038</v>
      </c>
      <c r="F160" s="103" t="s">
        <v>2062</v>
      </c>
      <c r="G160" s="103" t="s">
        <v>31</v>
      </c>
      <c r="H160" s="103" t="s">
        <v>1883</v>
      </c>
      <c r="I160" s="103" t="s">
        <v>1880</v>
      </c>
      <c r="J160" s="103" t="s">
        <v>1884</v>
      </c>
      <c r="K160" s="103" t="s">
        <v>1885</v>
      </c>
      <c r="L160" s="104">
        <v>31.16</v>
      </c>
      <c r="M160" s="103" t="s">
        <v>1886</v>
      </c>
      <c r="N160" s="103" t="s">
        <v>4164</v>
      </c>
      <c r="O160" s="103" t="s">
        <v>31</v>
      </c>
      <c r="P160" s="103" t="s">
        <v>2064</v>
      </c>
      <c r="Q160" s="103" t="s">
        <v>31</v>
      </c>
      <c r="R160" s="103" t="s">
        <v>4165</v>
      </c>
      <c r="S160" s="101">
        <v>42613</v>
      </c>
      <c r="T160" s="101">
        <v>42613</v>
      </c>
      <c r="U160" s="103" t="s">
        <v>4026</v>
      </c>
      <c r="V160" s="103" t="s">
        <v>31</v>
      </c>
    </row>
    <row r="161" spans="1:22" ht="15.75" x14ac:dyDescent="0.3">
      <c r="A161" s="103" t="s">
        <v>50</v>
      </c>
      <c r="B161" s="103" t="s">
        <v>4024</v>
      </c>
      <c r="C161" s="103" t="s">
        <v>1879</v>
      </c>
      <c r="D161" s="103" t="s">
        <v>1880</v>
      </c>
      <c r="E161" s="103" t="s">
        <v>2038</v>
      </c>
      <c r="F161" s="103" t="s">
        <v>2062</v>
      </c>
      <c r="G161" s="103" t="s">
        <v>31</v>
      </c>
      <c r="H161" s="103" t="s">
        <v>1883</v>
      </c>
      <c r="I161" s="103" t="s">
        <v>1880</v>
      </c>
      <c r="J161" s="103" t="s">
        <v>1884</v>
      </c>
      <c r="K161" s="103" t="s">
        <v>1885</v>
      </c>
      <c r="L161" s="104">
        <v>2.69</v>
      </c>
      <c r="M161" s="103" t="s">
        <v>1886</v>
      </c>
      <c r="N161" s="103" t="s">
        <v>4164</v>
      </c>
      <c r="O161" s="103" t="s">
        <v>31</v>
      </c>
      <c r="P161" s="103" t="s">
        <v>2064</v>
      </c>
      <c r="Q161" s="103" t="s">
        <v>31</v>
      </c>
      <c r="R161" s="103" t="s">
        <v>4165</v>
      </c>
      <c r="S161" s="101">
        <v>42643</v>
      </c>
      <c r="T161" s="101">
        <v>42643</v>
      </c>
      <c r="U161" s="103" t="s">
        <v>4026</v>
      </c>
      <c r="V161" s="103" t="s">
        <v>31</v>
      </c>
    </row>
    <row r="162" spans="1:22" ht="15.75" x14ac:dyDescent="0.3">
      <c r="A162" s="103" t="s">
        <v>50</v>
      </c>
      <c r="B162" s="103" t="s">
        <v>4024</v>
      </c>
      <c r="C162" s="103" t="s">
        <v>1904</v>
      </c>
      <c r="D162" s="103" t="s">
        <v>1905</v>
      </c>
      <c r="E162" s="103" t="s">
        <v>2038</v>
      </c>
      <c r="F162" s="103" t="s">
        <v>2123</v>
      </c>
      <c r="G162" s="103" t="s">
        <v>31</v>
      </c>
      <c r="H162" s="103" t="s">
        <v>31</v>
      </c>
      <c r="I162" s="103" t="s">
        <v>31</v>
      </c>
      <c r="J162" s="103" t="s">
        <v>1884</v>
      </c>
      <c r="K162" s="103" t="s">
        <v>1885</v>
      </c>
      <c r="L162" s="105">
        <v>53698.91</v>
      </c>
      <c r="M162" s="103" t="s">
        <v>1886</v>
      </c>
      <c r="N162" s="103" t="s">
        <v>4166</v>
      </c>
      <c r="O162" s="103" t="s">
        <v>31</v>
      </c>
      <c r="P162" s="103" t="s">
        <v>2125</v>
      </c>
      <c r="Q162" s="103" t="s">
        <v>31</v>
      </c>
      <c r="R162" s="103" t="s">
        <v>4167</v>
      </c>
      <c r="S162" s="101">
        <v>42794</v>
      </c>
      <c r="T162" s="101">
        <v>42794</v>
      </c>
      <c r="U162" s="103" t="s">
        <v>4029</v>
      </c>
      <c r="V162" s="103" t="s">
        <v>31</v>
      </c>
    </row>
    <row r="163" spans="1:22" ht="15.75" x14ac:dyDescent="0.3">
      <c r="A163" s="103" t="s">
        <v>50</v>
      </c>
      <c r="B163" s="103" t="s">
        <v>4024</v>
      </c>
      <c r="C163" s="103" t="s">
        <v>1904</v>
      </c>
      <c r="D163" s="103" t="s">
        <v>1905</v>
      </c>
      <c r="E163" s="103" t="s">
        <v>2038</v>
      </c>
      <c r="F163" s="103" t="s">
        <v>2051</v>
      </c>
      <c r="G163" s="103" t="s">
        <v>31</v>
      </c>
      <c r="H163" s="103" t="s">
        <v>31</v>
      </c>
      <c r="I163" s="103" t="s">
        <v>31</v>
      </c>
      <c r="J163" s="103" t="s">
        <v>1884</v>
      </c>
      <c r="K163" s="103" t="s">
        <v>1885</v>
      </c>
      <c r="L163" s="105">
        <v>38508.129999999997</v>
      </c>
      <c r="M163" s="103" t="s">
        <v>1886</v>
      </c>
      <c r="N163" s="103" t="s">
        <v>31</v>
      </c>
      <c r="O163" s="103" t="s">
        <v>31</v>
      </c>
      <c r="P163" s="103" t="s">
        <v>2052</v>
      </c>
      <c r="Q163" s="103" t="s">
        <v>31</v>
      </c>
      <c r="R163" s="103" t="s">
        <v>4168</v>
      </c>
      <c r="S163" s="101">
        <v>42794</v>
      </c>
      <c r="T163" s="101">
        <v>42794</v>
      </c>
      <c r="U163" s="103" t="s">
        <v>4029</v>
      </c>
      <c r="V163" s="103" t="s">
        <v>31</v>
      </c>
    </row>
    <row r="164" spans="1:22" ht="15.75" x14ac:dyDescent="0.3">
      <c r="A164" s="103" t="s">
        <v>50</v>
      </c>
      <c r="B164" s="103" t="s">
        <v>4024</v>
      </c>
      <c r="C164" s="103" t="s">
        <v>1904</v>
      </c>
      <c r="D164" s="103" t="s">
        <v>1905</v>
      </c>
      <c r="E164" s="103" t="s">
        <v>2038</v>
      </c>
      <c r="F164" s="103" t="s">
        <v>2402</v>
      </c>
      <c r="G164" s="103" t="s">
        <v>31</v>
      </c>
      <c r="H164" s="103" t="s">
        <v>31</v>
      </c>
      <c r="I164" s="103" t="s">
        <v>31</v>
      </c>
      <c r="J164" s="103" t="s">
        <v>1884</v>
      </c>
      <c r="K164" s="103" t="s">
        <v>1885</v>
      </c>
      <c r="L164" s="105">
        <v>25316.95</v>
      </c>
      <c r="M164" s="103" t="s">
        <v>1886</v>
      </c>
      <c r="N164" s="103" t="s">
        <v>31</v>
      </c>
      <c r="O164" s="103" t="s">
        <v>31</v>
      </c>
      <c r="P164" s="103" t="s">
        <v>2403</v>
      </c>
      <c r="Q164" s="103" t="s">
        <v>31</v>
      </c>
      <c r="R164" s="103" t="s">
        <v>4169</v>
      </c>
      <c r="S164" s="101">
        <v>42794</v>
      </c>
      <c r="T164" s="101">
        <v>42794</v>
      </c>
      <c r="U164" s="103" t="s">
        <v>4029</v>
      </c>
      <c r="V164" s="103" t="s">
        <v>31</v>
      </c>
    </row>
    <row r="165" spans="1:22" ht="15.75" x14ac:dyDescent="0.3">
      <c r="A165" s="103" t="s">
        <v>50</v>
      </c>
      <c r="B165" s="103" t="s">
        <v>4024</v>
      </c>
      <c r="C165" s="103" t="s">
        <v>1904</v>
      </c>
      <c r="D165" s="103" t="s">
        <v>1905</v>
      </c>
      <c r="E165" s="103" t="s">
        <v>2038</v>
      </c>
      <c r="F165" s="103" t="s">
        <v>2110</v>
      </c>
      <c r="G165" s="103" t="s">
        <v>31</v>
      </c>
      <c r="H165" s="103" t="s">
        <v>31</v>
      </c>
      <c r="I165" s="103" t="s">
        <v>31</v>
      </c>
      <c r="J165" s="103" t="s">
        <v>1884</v>
      </c>
      <c r="K165" s="103" t="s">
        <v>1885</v>
      </c>
      <c r="L165" s="105">
        <v>24650.69</v>
      </c>
      <c r="M165" s="103" t="s">
        <v>1886</v>
      </c>
      <c r="N165" s="103" t="s">
        <v>31</v>
      </c>
      <c r="O165" s="103" t="s">
        <v>31</v>
      </c>
      <c r="P165" s="103" t="s">
        <v>2111</v>
      </c>
      <c r="Q165" s="103" t="s">
        <v>31</v>
      </c>
      <c r="R165" s="103" t="s">
        <v>4170</v>
      </c>
      <c r="S165" s="101">
        <v>42794</v>
      </c>
      <c r="T165" s="101">
        <v>42794</v>
      </c>
      <c r="U165" s="103" t="s">
        <v>4029</v>
      </c>
      <c r="V165" s="103" t="s">
        <v>31</v>
      </c>
    </row>
    <row r="166" spans="1:22" ht="15.75" x14ac:dyDescent="0.3">
      <c r="A166" s="103" t="s">
        <v>50</v>
      </c>
      <c r="B166" s="103" t="s">
        <v>4024</v>
      </c>
      <c r="C166" s="103" t="s">
        <v>1904</v>
      </c>
      <c r="D166" s="103" t="s">
        <v>1905</v>
      </c>
      <c r="E166" s="103" t="s">
        <v>2038</v>
      </c>
      <c r="F166" s="103" t="s">
        <v>2070</v>
      </c>
      <c r="G166" s="103" t="s">
        <v>31</v>
      </c>
      <c r="H166" s="103" t="s">
        <v>31</v>
      </c>
      <c r="I166" s="103" t="s">
        <v>31</v>
      </c>
      <c r="J166" s="103" t="s">
        <v>1884</v>
      </c>
      <c r="K166" s="103" t="s">
        <v>1885</v>
      </c>
      <c r="L166" s="105">
        <v>13356.17</v>
      </c>
      <c r="M166" s="103" t="s">
        <v>1886</v>
      </c>
      <c r="N166" s="103" t="s">
        <v>31</v>
      </c>
      <c r="O166" s="103" t="s">
        <v>31</v>
      </c>
      <c r="P166" s="103" t="s">
        <v>2072</v>
      </c>
      <c r="Q166" s="103" t="s">
        <v>31</v>
      </c>
      <c r="R166" s="103" t="s">
        <v>4067</v>
      </c>
      <c r="S166" s="101">
        <v>43008</v>
      </c>
      <c r="T166" s="101">
        <v>43008</v>
      </c>
      <c r="U166" s="103" t="s">
        <v>4068</v>
      </c>
      <c r="V166" s="103" t="s">
        <v>31</v>
      </c>
    </row>
    <row r="167" spans="1:22" ht="15.75" x14ac:dyDescent="0.3">
      <c r="A167" s="103" t="s">
        <v>50</v>
      </c>
      <c r="B167" s="103" t="s">
        <v>4024</v>
      </c>
      <c r="C167" s="103" t="s">
        <v>1904</v>
      </c>
      <c r="D167" s="103" t="s">
        <v>1905</v>
      </c>
      <c r="E167" s="103" t="s">
        <v>2038</v>
      </c>
      <c r="F167" s="103" t="s">
        <v>2062</v>
      </c>
      <c r="G167" s="103" t="s">
        <v>31</v>
      </c>
      <c r="H167" s="103" t="s">
        <v>31</v>
      </c>
      <c r="I167" s="103" t="s">
        <v>31</v>
      </c>
      <c r="J167" s="103" t="s">
        <v>1884</v>
      </c>
      <c r="K167" s="103" t="s">
        <v>1885</v>
      </c>
      <c r="L167" s="105">
        <v>11406.94</v>
      </c>
      <c r="M167" s="103" t="s">
        <v>1886</v>
      </c>
      <c r="N167" s="103" t="s">
        <v>4030</v>
      </c>
      <c r="O167" s="103" t="s">
        <v>31</v>
      </c>
      <c r="P167" s="103" t="s">
        <v>2064</v>
      </c>
      <c r="Q167" s="103" t="s">
        <v>31</v>
      </c>
      <c r="R167" s="103" t="s">
        <v>4031</v>
      </c>
      <c r="S167" s="101">
        <v>42855</v>
      </c>
      <c r="T167" s="101">
        <v>42855</v>
      </c>
      <c r="U167" s="103" t="s">
        <v>4029</v>
      </c>
      <c r="V167" s="103" t="s">
        <v>31</v>
      </c>
    </row>
    <row r="168" spans="1:22" ht="15.75" x14ac:dyDescent="0.3">
      <c r="A168" s="103" t="s">
        <v>50</v>
      </c>
      <c r="B168" s="103" t="s">
        <v>4024</v>
      </c>
      <c r="C168" s="103" t="s">
        <v>1879</v>
      </c>
      <c r="D168" s="103" t="s">
        <v>1880</v>
      </c>
      <c r="E168" s="103" t="s">
        <v>2038</v>
      </c>
      <c r="F168" s="103" t="s">
        <v>2123</v>
      </c>
      <c r="G168" s="103" t="s">
        <v>31</v>
      </c>
      <c r="H168" s="103" t="s">
        <v>1883</v>
      </c>
      <c r="I168" s="103" t="s">
        <v>1880</v>
      </c>
      <c r="J168" s="103" t="s">
        <v>1884</v>
      </c>
      <c r="K168" s="103" t="s">
        <v>1885</v>
      </c>
      <c r="L168" s="104">
        <v>24774.76</v>
      </c>
      <c r="M168" s="103" t="s">
        <v>1886</v>
      </c>
      <c r="N168" s="103" t="s">
        <v>4171</v>
      </c>
      <c r="O168" s="103" t="s">
        <v>31</v>
      </c>
      <c r="P168" s="103" t="s">
        <v>2125</v>
      </c>
      <c r="Q168" s="103" t="s">
        <v>31</v>
      </c>
      <c r="R168" s="103" t="s">
        <v>4172</v>
      </c>
      <c r="S168" s="101">
        <v>42063</v>
      </c>
      <c r="T168" s="101">
        <v>42063</v>
      </c>
      <c r="U168" s="103" t="s">
        <v>4044</v>
      </c>
      <c r="V168" s="103" t="s">
        <v>31</v>
      </c>
    </row>
    <row r="169" spans="1:22" ht="15.75" x14ac:dyDescent="0.3">
      <c r="A169" s="103" t="s">
        <v>50</v>
      </c>
      <c r="B169" s="103" t="s">
        <v>4024</v>
      </c>
      <c r="C169" s="103" t="s">
        <v>1879</v>
      </c>
      <c r="D169" s="103" t="s">
        <v>1880</v>
      </c>
      <c r="E169" s="103" t="s">
        <v>2038</v>
      </c>
      <c r="F169" s="103" t="s">
        <v>2123</v>
      </c>
      <c r="G169" s="103" t="s">
        <v>31</v>
      </c>
      <c r="H169" s="103" t="s">
        <v>1883</v>
      </c>
      <c r="I169" s="103" t="s">
        <v>1880</v>
      </c>
      <c r="J169" s="103" t="s">
        <v>1884</v>
      </c>
      <c r="K169" s="103" t="s">
        <v>1885</v>
      </c>
      <c r="L169" s="104">
        <v>18.899999999999999</v>
      </c>
      <c r="M169" s="103" t="s">
        <v>1886</v>
      </c>
      <c r="N169" s="103" t="s">
        <v>4171</v>
      </c>
      <c r="O169" s="103" t="s">
        <v>31</v>
      </c>
      <c r="P169" s="103" t="s">
        <v>2125</v>
      </c>
      <c r="Q169" s="103" t="s">
        <v>31</v>
      </c>
      <c r="R169" s="103" t="s">
        <v>4172</v>
      </c>
      <c r="S169" s="101">
        <v>42094</v>
      </c>
      <c r="T169" s="101">
        <v>42094</v>
      </c>
      <c r="U169" s="103" t="s">
        <v>4044</v>
      </c>
      <c r="V169" s="103" t="s">
        <v>31</v>
      </c>
    </row>
    <row r="170" spans="1:22" ht="15.75" x14ac:dyDescent="0.3">
      <c r="A170" s="103" t="s">
        <v>50</v>
      </c>
      <c r="B170" s="103" t="s">
        <v>4024</v>
      </c>
      <c r="C170" s="103" t="s">
        <v>1879</v>
      </c>
      <c r="D170" s="103" t="s">
        <v>1880</v>
      </c>
      <c r="E170" s="103" t="s">
        <v>2038</v>
      </c>
      <c r="F170" s="103" t="s">
        <v>2123</v>
      </c>
      <c r="G170" s="103" t="s">
        <v>31</v>
      </c>
      <c r="H170" s="103" t="s">
        <v>1883</v>
      </c>
      <c r="I170" s="103" t="s">
        <v>1880</v>
      </c>
      <c r="J170" s="103" t="s">
        <v>1884</v>
      </c>
      <c r="K170" s="103" t="s">
        <v>1885</v>
      </c>
      <c r="L170" s="104">
        <v>3.6</v>
      </c>
      <c r="M170" s="103" t="s">
        <v>1886</v>
      </c>
      <c r="N170" s="103" t="s">
        <v>4171</v>
      </c>
      <c r="O170" s="103" t="s">
        <v>31</v>
      </c>
      <c r="P170" s="103" t="s">
        <v>2125</v>
      </c>
      <c r="Q170" s="103" t="s">
        <v>31</v>
      </c>
      <c r="R170" s="103" t="s">
        <v>4172</v>
      </c>
      <c r="S170" s="101">
        <v>42308</v>
      </c>
      <c r="T170" s="101">
        <v>42308</v>
      </c>
      <c r="U170" s="103" t="s">
        <v>4044</v>
      </c>
      <c r="V170" s="103" t="s">
        <v>31</v>
      </c>
    </row>
    <row r="171" spans="1:22" ht="15.75" x14ac:dyDescent="0.3">
      <c r="A171" s="103" t="s">
        <v>50</v>
      </c>
      <c r="B171" s="103" t="s">
        <v>4024</v>
      </c>
      <c r="C171" s="103" t="s">
        <v>1879</v>
      </c>
      <c r="D171" s="103" t="s">
        <v>1880</v>
      </c>
      <c r="E171" s="103" t="s">
        <v>2038</v>
      </c>
      <c r="F171" s="103" t="s">
        <v>2123</v>
      </c>
      <c r="G171" s="103" t="s">
        <v>31</v>
      </c>
      <c r="H171" s="103" t="s">
        <v>1883</v>
      </c>
      <c r="I171" s="103" t="s">
        <v>1880</v>
      </c>
      <c r="J171" s="103" t="s">
        <v>1884</v>
      </c>
      <c r="K171" s="103" t="s">
        <v>1885</v>
      </c>
      <c r="L171" s="104">
        <v>24774.76</v>
      </c>
      <c r="M171" s="103" t="s">
        <v>1886</v>
      </c>
      <c r="N171" s="103" t="s">
        <v>4173</v>
      </c>
      <c r="O171" s="103" t="s">
        <v>31</v>
      </c>
      <c r="P171" s="103" t="s">
        <v>2125</v>
      </c>
      <c r="Q171" s="103" t="s">
        <v>31</v>
      </c>
      <c r="R171" s="103" t="s">
        <v>4174</v>
      </c>
      <c r="S171" s="101">
        <v>42063</v>
      </c>
      <c r="T171" s="101">
        <v>42063</v>
      </c>
      <c r="U171" s="103" t="s">
        <v>4044</v>
      </c>
      <c r="V171" s="103" t="s">
        <v>31</v>
      </c>
    </row>
    <row r="172" spans="1:22" ht="15.75" x14ac:dyDescent="0.3">
      <c r="A172" s="103" t="s">
        <v>50</v>
      </c>
      <c r="B172" s="103" t="s">
        <v>4024</v>
      </c>
      <c r="C172" s="103" t="s">
        <v>1879</v>
      </c>
      <c r="D172" s="103" t="s">
        <v>1880</v>
      </c>
      <c r="E172" s="103" t="s">
        <v>2038</v>
      </c>
      <c r="F172" s="103" t="s">
        <v>2123</v>
      </c>
      <c r="G172" s="103" t="s">
        <v>31</v>
      </c>
      <c r="H172" s="103" t="s">
        <v>1883</v>
      </c>
      <c r="I172" s="103" t="s">
        <v>1880</v>
      </c>
      <c r="J172" s="103" t="s">
        <v>1884</v>
      </c>
      <c r="K172" s="103" t="s">
        <v>1885</v>
      </c>
      <c r="L172" s="104">
        <v>18.899999999999999</v>
      </c>
      <c r="M172" s="103" t="s">
        <v>1886</v>
      </c>
      <c r="N172" s="103" t="s">
        <v>4173</v>
      </c>
      <c r="O172" s="103" t="s">
        <v>31</v>
      </c>
      <c r="P172" s="103" t="s">
        <v>2125</v>
      </c>
      <c r="Q172" s="103" t="s">
        <v>31</v>
      </c>
      <c r="R172" s="103" t="s">
        <v>4174</v>
      </c>
      <c r="S172" s="101">
        <v>42094</v>
      </c>
      <c r="T172" s="101">
        <v>42094</v>
      </c>
      <c r="U172" s="103" t="s">
        <v>4044</v>
      </c>
      <c r="V172" s="103" t="s">
        <v>31</v>
      </c>
    </row>
    <row r="173" spans="1:22" ht="15.75" x14ac:dyDescent="0.3">
      <c r="A173" s="103" t="s">
        <v>50</v>
      </c>
      <c r="B173" s="103" t="s">
        <v>4024</v>
      </c>
      <c r="C173" s="103" t="s">
        <v>1879</v>
      </c>
      <c r="D173" s="103" t="s">
        <v>1880</v>
      </c>
      <c r="E173" s="103" t="s">
        <v>2038</v>
      </c>
      <c r="F173" s="103" t="s">
        <v>2123</v>
      </c>
      <c r="G173" s="103" t="s">
        <v>31</v>
      </c>
      <c r="H173" s="103" t="s">
        <v>1883</v>
      </c>
      <c r="I173" s="103" t="s">
        <v>1880</v>
      </c>
      <c r="J173" s="103" t="s">
        <v>1884</v>
      </c>
      <c r="K173" s="103" t="s">
        <v>1885</v>
      </c>
      <c r="L173" s="104">
        <v>3.6</v>
      </c>
      <c r="M173" s="103" t="s">
        <v>1886</v>
      </c>
      <c r="N173" s="103" t="s">
        <v>4173</v>
      </c>
      <c r="O173" s="103" t="s">
        <v>31</v>
      </c>
      <c r="P173" s="103" t="s">
        <v>2125</v>
      </c>
      <c r="Q173" s="103" t="s">
        <v>31</v>
      </c>
      <c r="R173" s="103" t="s">
        <v>4174</v>
      </c>
      <c r="S173" s="101">
        <v>42308</v>
      </c>
      <c r="T173" s="101">
        <v>42308</v>
      </c>
      <c r="U173" s="103" t="s">
        <v>4044</v>
      </c>
      <c r="V173" s="103" t="s">
        <v>31</v>
      </c>
    </row>
    <row r="174" spans="1:22" ht="15.75" x14ac:dyDescent="0.3">
      <c r="A174" s="103" t="s">
        <v>50</v>
      </c>
      <c r="B174" s="103" t="s">
        <v>4024</v>
      </c>
      <c r="C174" s="103" t="s">
        <v>1879</v>
      </c>
      <c r="D174" s="103" t="s">
        <v>1880</v>
      </c>
      <c r="E174" s="103" t="s">
        <v>2038</v>
      </c>
      <c r="F174" s="103" t="s">
        <v>2123</v>
      </c>
      <c r="G174" s="103" t="s">
        <v>31</v>
      </c>
      <c r="H174" s="103" t="s">
        <v>1883</v>
      </c>
      <c r="I174" s="103" t="s">
        <v>1880</v>
      </c>
      <c r="J174" s="103" t="s">
        <v>1884</v>
      </c>
      <c r="K174" s="103" t="s">
        <v>1885</v>
      </c>
      <c r="L174" s="104">
        <v>24774.76</v>
      </c>
      <c r="M174" s="103" t="s">
        <v>1886</v>
      </c>
      <c r="N174" s="103" t="s">
        <v>4175</v>
      </c>
      <c r="O174" s="103" t="s">
        <v>31</v>
      </c>
      <c r="P174" s="103" t="s">
        <v>2125</v>
      </c>
      <c r="Q174" s="103" t="s">
        <v>31</v>
      </c>
      <c r="R174" s="103" t="s">
        <v>4176</v>
      </c>
      <c r="S174" s="101">
        <v>42063</v>
      </c>
      <c r="T174" s="101">
        <v>42063</v>
      </c>
      <c r="U174" s="103" t="s">
        <v>4044</v>
      </c>
      <c r="V174" s="103" t="s">
        <v>31</v>
      </c>
    </row>
    <row r="175" spans="1:22" ht="15.75" x14ac:dyDescent="0.3">
      <c r="A175" s="103" t="s">
        <v>50</v>
      </c>
      <c r="B175" s="103" t="s">
        <v>4024</v>
      </c>
      <c r="C175" s="103" t="s">
        <v>1879</v>
      </c>
      <c r="D175" s="103" t="s">
        <v>1880</v>
      </c>
      <c r="E175" s="103" t="s">
        <v>2038</v>
      </c>
      <c r="F175" s="103" t="s">
        <v>2123</v>
      </c>
      <c r="G175" s="103" t="s">
        <v>31</v>
      </c>
      <c r="H175" s="103" t="s">
        <v>1883</v>
      </c>
      <c r="I175" s="103" t="s">
        <v>1880</v>
      </c>
      <c r="J175" s="103" t="s">
        <v>1884</v>
      </c>
      <c r="K175" s="103" t="s">
        <v>1885</v>
      </c>
      <c r="L175" s="104">
        <v>18.899999999999999</v>
      </c>
      <c r="M175" s="103" t="s">
        <v>1886</v>
      </c>
      <c r="N175" s="103" t="s">
        <v>4175</v>
      </c>
      <c r="O175" s="103" t="s">
        <v>31</v>
      </c>
      <c r="P175" s="103" t="s">
        <v>2125</v>
      </c>
      <c r="Q175" s="103" t="s">
        <v>31</v>
      </c>
      <c r="R175" s="103" t="s">
        <v>4176</v>
      </c>
      <c r="S175" s="101">
        <v>42094</v>
      </c>
      <c r="T175" s="101">
        <v>42094</v>
      </c>
      <c r="U175" s="103" t="s">
        <v>4044</v>
      </c>
      <c r="V175" s="103" t="s">
        <v>31</v>
      </c>
    </row>
    <row r="176" spans="1:22" ht="15.75" x14ac:dyDescent="0.3">
      <c r="A176" s="103" t="s">
        <v>50</v>
      </c>
      <c r="B176" s="103" t="s">
        <v>4024</v>
      </c>
      <c r="C176" s="103" t="s">
        <v>1879</v>
      </c>
      <c r="D176" s="103" t="s">
        <v>1880</v>
      </c>
      <c r="E176" s="103" t="s">
        <v>2038</v>
      </c>
      <c r="F176" s="103" t="s">
        <v>2123</v>
      </c>
      <c r="G176" s="103" t="s">
        <v>31</v>
      </c>
      <c r="H176" s="103" t="s">
        <v>1883</v>
      </c>
      <c r="I176" s="103" t="s">
        <v>1880</v>
      </c>
      <c r="J176" s="103" t="s">
        <v>1884</v>
      </c>
      <c r="K176" s="103" t="s">
        <v>1885</v>
      </c>
      <c r="L176" s="104">
        <v>3.6</v>
      </c>
      <c r="M176" s="103" t="s">
        <v>1886</v>
      </c>
      <c r="N176" s="103" t="s">
        <v>4175</v>
      </c>
      <c r="O176" s="103" t="s">
        <v>31</v>
      </c>
      <c r="P176" s="103" t="s">
        <v>2125</v>
      </c>
      <c r="Q176" s="103" t="s">
        <v>31</v>
      </c>
      <c r="R176" s="103" t="s">
        <v>4176</v>
      </c>
      <c r="S176" s="101">
        <v>42308</v>
      </c>
      <c r="T176" s="101">
        <v>42308</v>
      </c>
      <c r="U176" s="103" t="s">
        <v>4044</v>
      </c>
      <c r="V176" s="103" t="s">
        <v>31</v>
      </c>
    </row>
    <row r="177" spans="1:22" ht="15.75" x14ac:dyDescent="0.3">
      <c r="A177" s="103" t="s">
        <v>50</v>
      </c>
      <c r="B177" s="103" t="s">
        <v>4024</v>
      </c>
      <c r="C177" s="103" t="s">
        <v>1879</v>
      </c>
      <c r="D177" s="103" t="s">
        <v>1880</v>
      </c>
      <c r="E177" s="103" t="s">
        <v>2038</v>
      </c>
      <c r="F177" s="103" t="s">
        <v>2123</v>
      </c>
      <c r="G177" s="103" t="s">
        <v>31</v>
      </c>
      <c r="H177" s="103" t="s">
        <v>1883</v>
      </c>
      <c r="I177" s="103" t="s">
        <v>1880</v>
      </c>
      <c r="J177" s="103" t="s">
        <v>1884</v>
      </c>
      <c r="K177" s="103" t="s">
        <v>1885</v>
      </c>
      <c r="L177" s="104">
        <v>6258.2</v>
      </c>
      <c r="M177" s="103" t="s">
        <v>1886</v>
      </c>
      <c r="N177" s="103" t="s">
        <v>4177</v>
      </c>
      <c r="O177" s="103" t="s">
        <v>31</v>
      </c>
      <c r="P177" s="103" t="s">
        <v>2125</v>
      </c>
      <c r="Q177" s="103" t="s">
        <v>31</v>
      </c>
      <c r="R177" s="103" t="s">
        <v>4178</v>
      </c>
      <c r="S177" s="101">
        <v>42521</v>
      </c>
      <c r="T177" s="101">
        <v>42521</v>
      </c>
      <c r="U177" s="103" t="s">
        <v>4026</v>
      </c>
      <c r="V177" s="103" t="s">
        <v>31</v>
      </c>
    </row>
    <row r="178" spans="1:22" ht="15.75" x14ac:dyDescent="0.3">
      <c r="A178" s="103" t="s">
        <v>50</v>
      </c>
      <c r="B178" s="103" t="s">
        <v>4024</v>
      </c>
      <c r="C178" s="103" t="s">
        <v>1879</v>
      </c>
      <c r="D178" s="103" t="s">
        <v>1880</v>
      </c>
      <c r="E178" s="103" t="s">
        <v>2038</v>
      </c>
      <c r="F178" s="103" t="s">
        <v>2123</v>
      </c>
      <c r="G178" s="103" t="s">
        <v>31</v>
      </c>
      <c r="H178" s="103" t="s">
        <v>1883</v>
      </c>
      <c r="I178" s="103" t="s">
        <v>1880</v>
      </c>
      <c r="J178" s="103" t="s">
        <v>1884</v>
      </c>
      <c r="K178" s="103" t="s">
        <v>1885</v>
      </c>
      <c r="L178" s="104">
        <v>11.83</v>
      </c>
      <c r="M178" s="103" t="s">
        <v>1886</v>
      </c>
      <c r="N178" s="103" t="s">
        <v>4177</v>
      </c>
      <c r="O178" s="103" t="s">
        <v>31</v>
      </c>
      <c r="P178" s="103" t="s">
        <v>2125</v>
      </c>
      <c r="Q178" s="103" t="s">
        <v>31</v>
      </c>
      <c r="R178" s="103" t="s">
        <v>4178</v>
      </c>
      <c r="S178" s="101">
        <v>42551</v>
      </c>
      <c r="T178" s="101">
        <v>42551</v>
      </c>
      <c r="U178" s="103" t="s">
        <v>4026</v>
      </c>
      <c r="V178" s="103" t="s">
        <v>31</v>
      </c>
    </row>
    <row r="179" spans="1:22" ht="15.75" x14ac:dyDescent="0.3">
      <c r="A179" s="103" t="s">
        <v>50</v>
      </c>
      <c r="B179" s="103" t="s">
        <v>4024</v>
      </c>
      <c r="C179" s="103" t="s">
        <v>1879</v>
      </c>
      <c r="D179" s="103" t="s">
        <v>1880</v>
      </c>
      <c r="E179" s="103" t="s">
        <v>2038</v>
      </c>
      <c r="F179" s="103" t="s">
        <v>2123</v>
      </c>
      <c r="G179" s="103" t="s">
        <v>31</v>
      </c>
      <c r="H179" s="103" t="s">
        <v>1883</v>
      </c>
      <c r="I179" s="103" t="s">
        <v>1880</v>
      </c>
      <c r="J179" s="103" t="s">
        <v>1884</v>
      </c>
      <c r="K179" s="103" t="s">
        <v>1885</v>
      </c>
      <c r="L179" s="104">
        <v>4.3899999999999997</v>
      </c>
      <c r="M179" s="103" t="s">
        <v>1886</v>
      </c>
      <c r="N179" s="103" t="s">
        <v>4177</v>
      </c>
      <c r="O179" s="103" t="s">
        <v>31</v>
      </c>
      <c r="P179" s="103" t="s">
        <v>2125</v>
      </c>
      <c r="Q179" s="103" t="s">
        <v>31</v>
      </c>
      <c r="R179" s="103" t="s">
        <v>4178</v>
      </c>
      <c r="S179" s="101">
        <v>42582</v>
      </c>
      <c r="T179" s="101">
        <v>42582</v>
      </c>
      <c r="U179" s="103" t="s">
        <v>4026</v>
      </c>
      <c r="V179" s="103" t="s">
        <v>31</v>
      </c>
    </row>
    <row r="180" spans="1:22" ht="15.75" x14ac:dyDescent="0.3">
      <c r="A180" s="103" t="s">
        <v>50</v>
      </c>
      <c r="B180" s="103" t="s">
        <v>4024</v>
      </c>
      <c r="C180" s="103" t="s">
        <v>1879</v>
      </c>
      <c r="D180" s="103" t="s">
        <v>1880</v>
      </c>
      <c r="E180" s="103" t="s">
        <v>2038</v>
      </c>
      <c r="F180" s="103" t="s">
        <v>2123</v>
      </c>
      <c r="G180" s="103" t="s">
        <v>31</v>
      </c>
      <c r="H180" s="103" t="s">
        <v>1883</v>
      </c>
      <c r="I180" s="103" t="s">
        <v>1880</v>
      </c>
      <c r="J180" s="103" t="s">
        <v>1884</v>
      </c>
      <c r="K180" s="103" t="s">
        <v>1885</v>
      </c>
      <c r="L180" s="104">
        <v>42</v>
      </c>
      <c r="M180" s="103" t="s">
        <v>1886</v>
      </c>
      <c r="N180" s="103" t="s">
        <v>4177</v>
      </c>
      <c r="O180" s="103" t="s">
        <v>31</v>
      </c>
      <c r="P180" s="103" t="s">
        <v>2125</v>
      </c>
      <c r="Q180" s="103" t="s">
        <v>31</v>
      </c>
      <c r="R180" s="103" t="s">
        <v>4178</v>
      </c>
      <c r="S180" s="101">
        <v>42613</v>
      </c>
      <c r="T180" s="101">
        <v>42613</v>
      </c>
      <c r="U180" s="103" t="s">
        <v>4026</v>
      </c>
      <c r="V180" s="103" t="s">
        <v>31</v>
      </c>
    </row>
    <row r="181" spans="1:22" ht="15.75" x14ac:dyDescent="0.3">
      <c r="A181" s="103" t="s">
        <v>50</v>
      </c>
      <c r="B181" s="103" t="s">
        <v>4024</v>
      </c>
      <c r="C181" s="103" t="s">
        <v>1879</v>
      </c>
      <c r="D181" s="103" t="s">
        <v>1880</v>
      </c>
      <c r="E181" s="103" t="s">
        <v>2038</v>
      </c>
      <c r="F181" s="103" t="s">
        <v>2123</v>
      </c>
      <c r="G181" s="103" t="s">
        <v>31</v>
      </c>
      <c r="H181" s="103" t="s">
        <v>1883</v>
      </c>
      <c r="I181" s="103" t="s">
        <v>1880</v>
      </c>
      <c r="J181" s="103" t="s">
        <v>1884</v>
      </c>
      <c r="K181" s="103" t="s">
        <v>1885</v>
      </c>
      <c r="L181" s="104">
        <v>3.64</v>
      </c>
      <c r="M181" s="103" t="s">
        <v>1886</v>
      </c>
      <c r="N181" s="103" t="s">
        <v>4177</v>
      </c>
      <c r="O181" s="103" t="s">
        <v>31</v>
      </c>
      <c r="P181" s="103" t="s">
        <v>2125</v>
      </c>
      <c r="Q181" s="103" t="s">
        <v>31</v>
      </c>
      <c r="R181" s="103" t="s">
        <v>4178</v>
      </c>
      <c r="S181" s="101">
        <v>42643</v>
      </c>
      <c r="T181" s="101">
        <v>42643</v>
      </c>
      <c r="U181" s="103" t="s">
        <v>4026</v>
      </c>
      <c r="V181" s="103" t="s">
        <v>31</v>
      </c>
    </row>
    <row r="182" spans="1:22" ht="15.75" x14ac:dyDescent="0.3">
      <c r="A182" s="103" t="s">
        <v>50</v>
      </c>
      <c r="B182" s="103" t="s">
        <v>4024</v>
      </c>
      <c r="C182" s="103" t="s">
        <v>1904</v>
      </c>
      <c r="D182" s="103" t="s">
        <v>1905</v>
      </c>
      <c r="E182" s="103" t="s">
        <v>2038</v>
      </c>
      <c r="F182" s="103" t="s">
        <v>2062</v>
      </c>
      <c r="G182" s="103" t="s">
        <v>31</v>
      </c>
      <c r="H182" s="103" t="s">
        <v>31</v>
      </c>
      <c r="I182" s="103" t="s">
        <v>31</v>
      </c>
      <c r="J182" s="103" t="s">
        <v>1884</v>
      </c>
      <c r="K182" s="103" t="s">
        <v>1885</v>
      </c>
      <c r="L182" s="105">
        <v>11406.92</v>
      </c>
      <c r="M182" s="103" t="s">
        <v>1886</v>
      </c>
      <c r="N182" s="103" t="s">
        <v>4027</v>
      </c>
      <c r="O182" s="103" t="s">
        <v>31</v>
      </c>
      <c r="P182" s="103" t="s">
        <v>2064</v>
      </c>
      <c r="Q182" s="103" t="s">
        <v>31</v>
      </c>
      <c r="R182" s="103" t="s">
        <v>4028</v>
      </c>
      <c r="S182" s="101">
        <v>42855</v>
      </c>
      <c r="T182" s="101">
        <v>42855</v>
      </c>
      <c r="U182" s="103" t="s">
        <v>4029</v>
      </c>
      <c r="V182" s="103" t="s">
        <v>31</v>
      </c>
    </row>
    <row r="183" spans="1:22" ht="15.75" x14ac:dyDescent="0.3">
      <c r="A183" s="103" t="s">
        <v>50</v>
      </c>
      <c r="B183" s="103" t="s">
        <v>4024</v>
      </c>
      <c r="C183" s="103" t="s">
        <v>1904</v>
      </c>
      <c r="D183" s="103" t="s">
        <v>1905</v>
      </c>
      <c r="E183" s="103" t="s">
        <v>2038</v>
      </c>
      <c r="F183" s="103" t="s">
        <v>2062</v>
      </c>
      <c r="G183" s="103" t="s">
        <v>31</v>
      </c>
      <c r="H183" s="103" t="s">
        <v>31</v>
      </c>
      <c r="I183" s="103" t="s">
        <v>31</v>
      </c>
      <c r="J183" s="103" t="s">
        <v>1884</v>
      </c>
      <c r="K183" s="103" t="s">
        <v>1885</v>
      </c>
      <c r="L183" s="105">
        <v>11406.33</v>
      </c>
      <c r="M183" s="103" t="s">
        <v>1886</v>
      </c>
      <c r="N183" s="103" t="s">
        <v>4032</v>
      </c>
      <c r="O183" s="103" t="s">
        <v>31</v>
      </c>
      <c r="P183" s="103" t="s">
        <v>2072</v>
      </c>
      <c r="Q183" s="103" t="s">
        <v>31</v>
      </c>
      <c r="R183" s="103" t="s">
        <v>4033</v>
      </c>
      <c r="S183" s="101">
        <v>42855</v>
      </c>
      <c r="T183" s="101">
        <v>42855</v>
      </c>
      <c r="U183" s="103" t="s">
        <v>4029</v>
      </c>
      <c r="V183" s="103" t="s">
        <v>31</v>
      </c>
    </row>
    <row r="184" spans="1:22" ht="15.75" x14ac:dyDescent="0.3">
      <c r="A184" s="103" t="s">
        <v>50</v>
      </c>
      <c r="B184" s="103" t="s">
        <v>4024</v>
      </c>
      <c r="C184" s="103" t="s">
        <v>1879</v>
      </c>
      <c r="D184" s="103" t="s">
        <v>1880</v>
      </c>
      <c r="E184" s="103" t="s">
        <v>2038</v>
      </c>
      <c r="F184" s="103" t="s">
        <v>3916</v>
      </c>
      <c r="G184" s="103" t="s">
        <v>31</v>
      </c>
      <c r="H184" s="103" t="s">
        <v>1883</v>
      </c>
      <c r="I184" s="103" t="s">
        <v>1880</v>
      </c>
      <c r="J184" s="103" t="s">
        <v>1884</v>
      </c>
      <c r="K184" s="103" t="s">
        <v>1885</v>
      </c>
      <c r="L184" s="105">
        <v>7390.01</v>
      </c>
      <c r="M184" s="103" t="s">
        <v>1886</v>
      </c>
      <c r="N184" s="103" t="s">
        <v>4157</v>
      </c>
      <c r="O184" s="103" t="s">
        <v>31</v>
      </c>
      <c r="P184" s="103" t="s">
        <v>4158</v>
      </c>
      <c r="Q184" s="103" t="s">
        <v>31</v>
      </c>
      <c r="R184" s="103" t="s">
        <v>4159</v>
      </c>
      <c r="S184" s="101">
        <v>42794</v>
      </c>
      <c r="T184" s="101">
        <v>42794</v>
      </c>
      <c r="U184" s="103" t="s">
        <v>4026</v>
      </c>
      <c r="V184" s="103" t="s">
        <v>31</v>
      </c>
    </row>
    <row r="185" spans="1:22" ht="15.75" x14ac:dyDescent="0.3">
      <c r="A185" s="103" t="s">
        <v>50</v>
      </c>
      <c r="B185" s="103" t="s">
        <v>4024</v>
      </c>
      <c r="C185" s="103" t="s">
        <v>1904</v>
      </c>
      <c r="D185" s="103" t="s">
        <v>1905</v>
      </c>
      <c r="E185" s="103" t="s">
        <v>2038</v>
      </c>
      <c r="F185" s="103" t="s">
        <v>2123</v>
      </c>
      <c r="G185" s="103" t="s">
        <v>31</v>
      </c>
      <c r="H185" s="103" t="s">
        <v>31</v>
      </c>
      <c r="I185" s="103" t="s">
        <v>31</v>
      </c>
      <c r="J185" s="103" t="s">
        <v>1884</v>
      </c>
      <c r="K185" s="103" t="s">
        <v>1885</v>
      </c>
      <c r="L185" s="105">
        <v>7060.61</v>
      </c>
      <c r="M185" s="103" t="s">
        <v>1886</v>
      </c>
      <c r="N185" s="103" t="s">
        <v>4179</v>
      </c>
      <c r="O185" s="103" t="s">
        <v>31</v>
      </c>
      <c r="P185" s="103" t="s">
        <v>2125</v>
      </c>
      <c r="Q185" s="103" t="s">
        <v>31</v>
      </c>
      <c r="R185" s="103" t="s">
        <v>4180</v>
      </c>
      <c r="S185" s="101">
        <v>42794</v>
      </c>
      <c r="T185" s="101">
        <v>42794</v>
      </c>
      <c r="U185" s="103" t="s">
        <v>4029</v>
      </c>
      <c r="V185" s="103" t="s">
        <v>31</v>
      </c>
    </row>
    <row r="186" spans="1:22" ht="15.75" x14ac:dyDescent="0.3">
      <c r="A186" s="103" t="s">
        <v>50</v>
      </c>
      <c r="B186" s="103" t="s">
        <v>4024</v>
      </c>
      <c r="C186" s="103" t="s">
        <v>1904</v>
      </c>
      <c r="D186" s="103" t="s">
        <v>1905</v>
      </c>
      <c r="E186" s="103" t="s">
        <v>2038</v>
      </c>
      <c r="F186" s="103" t="s">
        <v>2054</v>
      </c>
      <c r="G186" s="103" t="s">
        <v>31</v>
      </c>
      <c r="H186" s="103" t="s">
        <v>31</v>
      </c>
      <c r="I186" s="103" t="s">
        <v>31</v>
      </c>
      <c r="J186" s="103" t="s">
        <v>1884</v>
      </c>
      <c r="K186" s="103" t="s">
        <v>1885</v>
      </c>
      <c r="L186" s="105">
        <v>5854.89</v>
      </c>
      <c r="M186" s="103" t="s">
        <v>1886</v>
      </c>
      <c r="N186" s="103" t="s">
        <v>4034</v>
      </c>
      <c r="O186" s="103" t="s">
        <v>31</v>
      </c>
      <c r="P186" s="103" t="s">
        <v>2056</v>
      </c>
      <c r="Q186" s="103" t="s">
        <v>31</v>
      </c>
      <c r="R186" s="103" t="s">
        <v>4035</v>
      </c>
      <c r="S186" s="101">
        <v>42855</v>
      </c>
      <c r="T186" s="101">
        <v>42855</v>
      </c>
      <c r="U186" s="103" t="s">
        <v>4029</v>
      </c>
      <c r="V186" s="103" t="s">
        <v>31</v>
      </c>
    </row>
    <row r="187" spans="1:22" ht="15.75" x14ac:dyDescent="0.3">
      <c r="A187" s="103" t="s">
        <v>50</v>
      </c>
      <c r="B187" s="103" t="s">
        <v>4024</v>
      </c>
      <c r="C187" s="103" t="s">
        <v>1904</v>
      </c>
      <c r="D187" s="103" t="s">
        <v>1905</v>
      </c>
      <c r="E187" s="103" t="s">
        <v>2038</v>
      </c>
      <c r="F187" s="103" t="s">
        <v>2054</v>
      </c>
      <c r="G187" s="103" t="s">
        <v>31</v>
      </c>
      <c r="H187" s="103" t="s">
        <v>31</v>
      </c>
      <c r="I187" s="103" t="s">
        <v>31</v>
      </c>
      <c r="J187" s="103" t="s">
        <v>1884</v>
      </c>
      <c r="K187" s="103" t="s">
        <v>1885</v>
      </c>
      <c r="L187" s="105">
        <v>5854.89</v>
      </c>
      <c r="M187" s="103" t="s">
        <v>1886</v>
      </c>
      <c r="N187" s="103" t="s">
        <v>4036</v>
      </c>
      <c r="O187" s="103" t="s">
        <v>31</v>
      </c>
      <c r="P187" s="103" t="s">
        <v>2056</v>
      </c>
      <c r="Q187" s="103" t="s">
        <v>31</v>
      </c>
      <c r="R187" s="103" t="s">
        <v>4037</v>
      </c>
      <c r="S187" s="101">
        <v>42855</v>
      </c>
      <c r="T187" s="101">
        <v>42855</v>
      </c>
      <c r="U187" s="103" t="s">
        <v>4029</v>
      </c>
      <c r="V187" s="103" t="s">
        <v>31</v>
      </c>
    </row>
    <row r="188" spans="1:22" ht="15.75" x14ac:dyDescent="0.3">
      <c r="A188" s="103" t="s">
        <v>50</v>
      </c>
      <c r="B188" s="103" t="s">
        <v>4024</v>
      </c>
      <c r="C188" s="103" t="s">
        <v>1879</v>
      </c>
      <c r="D188" s="103" t="s">
        <v>1880</v>
      </c>
      <c r="E188" s="103" t="s">
        <v>2038</v>
      </c>
      <c r="F188" s="103" t="s">
        <v>2123</v>
      </c>
      <c r="G188" s="103" t="s">
        <v>31</v>
      </c>
      <c r="H188" s="103" t="s">
        <v>1883</v>
      </c>
      <c r="I188" s="103" t="s">
        <v>1880</v>
      </c>
      <c r="J188" s="103" t="s">
        <v>1884</v>
      </c>
      <c r="K188" s="103" t="s">
        <v>1885</v>
      </c>
      <c r="L188" s="104">
        <v>24774.76</v>
      </c>
      <c r="M188" s="103" t="s">
        <v>1886</v>
      </c>
      <c r="N188" s="103" t="s">
        <v>4181</v>
      </c>
      <c r="O188" s="103" t="s">
        <v>31</v>
      </c>
      <c r="P188" s="103" t="s">
        <v>2125</v>
      </c>
      <c r="Q188" s="103" t="s">
        <v>31</v>
      </c>
      <c r="R188" s="103" t="s">
        <v>4182</v>
      </c>
      <c r="S188" s="101">
        <v>42063</v>
      </c>
      <c r="T188" s="101">
        <v>42063</v>
      </c>
      <c r="U188" s="103" t="s">
        <v>4044</v>
      </c>
      <c r="V188" s="103" t="s">
        <v>31</v>
      </c>
    </row>
    <row r="189" spans="1:22" ht="15.75" x14ac:dyDescent="0.3">
      <c r="A189" s="103" t="s">
        <v>50</v>
      </c>
      <c r="B189" s="103" t="s">
        <v>4024</v>
      </c>
      <c r="C189" s="103" t="s">
        <v>1879</v>
      </c>
      <c r="D189" s="103" t="s">
        <v>1880</v>
      </c>
      <c r="E189" s="103" t="s">
        <v>2038</v>
      </c>
      <c r="F189" s="103" t="s">
        <v>2123</v>
      </c>
      <c r="G189" s="103" t="s">
        <v>31</v>
      </c>
      <c r="H189" s="103" t="s">
        <v>1883</v>
      </c>
      <c r="I189" s="103" t="s">
        <v>1880</v>
      </c>
      <c r="J189" s="103" t="s">
        <v>1884</v>
      </c>
      <c r="K189" s="103" t="s">
        <v>1885</v>
      </c>
      <c r="L189" s="104">
        <v>18.899999999999999</v>
      </c>
      <c r="M189" s="103" t="s">
        <v>1886</v>
      </c>
      <c r="N189" s="103" t="s">
        <v>4181</v>
      </c>
      <c r="O189" s="103" t="s">
        <v>31</v>
      </c>
      <c r="P189" s="103" t="s">
        <v>2125</v>
      </c>
      <c r="Q189" s="103" t="s">
        <v>31</v>
      </c>
      <c r="R189" s="103" t="s">
        <v>4182</v>
      </c>
      <c r="S189" s="101">
        <v>42094</v>
      </c>
      <c r="T189" s="101">
        <v>42094</v>
      </c>
      <c r="U189" s="103" t="s">
        <v>4044</v>
      </c>
      <c r="V189" s="103" t="s">
        <v>31</v>
      </c>
    </row>
    <row r="190" spans="1:22" ht="15.75" x14ac:dyDescent="0.3">
      <c r="A190" s="103" t="s">
        <v>50</v>
      </c>
      <c r="B190" s="103" t="s">
        <v>4024</v>
      </c>
      <c r="C190" s="103" t="s">
        <v>1879</v>
      </c>
      <c r="D190" s="103" t="s">
        <v>1880</v>
      </c>
      <c r="E190" s="103" t="s">
        <v>2038</v>
      </c>
      <c r="F190" s="103" t="s">
        <v>2123</v>
      </c>
      <c r="G190" s="103" t="s">
        <v>31</v>
      </c>
      <c r="H190" s="103" t="s">
        <v>1883</v>
      </c>
      <c r="I190" s="103" t="s">
        <v>1880</v>
      </c>
      <c r="J190" s="103" t="s">
        <v>1884</v>
      </c>
      <c r="K190" s="103" t="s">
        <v>1885</v>
      </c>
      <c r="L190" s="104">
        <v>3.6</v>
      </c>
      <c r="M190" s="103" t="s">
        <v>1886</v>
      </c>
      <c r="N190" s="103" t="s">
        <v>4181</v>
      </c>
      <c r="O190" s="103" t="s">
        <v>31</v>
      </c>
      <c r="P190" s="103" t="s">
        <v>2125</v>
      </c>
      <c r="Q190" s="103" t="s">
        <v>31</v>
      </c>
      <c r="R190" s="103" t="s">
        <v>4182</v>
      </c>
      <c r="S190" s="101">
        <v>42308</v>
      </c>
      <c r="T190" s="101">
        <v>42308</v>
      </c>
      <c r="U190" s="103" t="s">
        <v>4044</v>
      </c>
      <c r="V190" s="103" t="s">
        <v>31</v>
      </c>
    </row>
    <row r="191" spans="1:22" ht="15.75" x14ac:dyDescent="0.3">
      <c r="A191" s="103" t="s">
        <v>50</v>
      </c>
      <c r="B191" s="103" t="s">
        <v>4024</v>
      </c>
      <c r="C191" s="103" t="s">
        <v>1879</v>
      </c>
      <c r="D191" s="103" t="s">
        <v>1880</v>
      </c>
      <c r="E191" s="103" t="s">
        <v>2038</v>
      </c>
      <c r="F191" s="103" t="s">
        <v>2123</v>
      </c>
      <c r="G191" s="103" t="s">
        <v>31</v>
      </c>
      <c r="H191" s="103" t="s">
        <v>1883</v>
      </c>
      <c r="I191" s="103" t="s">
        <v>1880</v>
      </c>
      <c r="J191" s="103" t="s">
        <v>1884</v>
      </c>
      <c r="K191" s="103" t="s">
        <v>1885</v>
      </c>
      <c r="L191" s="104">
        <v>26905.27</v>
      </c>
      <c r="M191" s="103" t="s">
        <v>1886</v>
      </c>
      <c r="N191" s="103" t="s">
        <v>4183</v>
      </c>
      <c r="O191" s="103" t="s">
        <v>31</v>
      </c>
      <c r="P191" s="103" t="s">
        <v>2125</v>
      </c>
      <c r="Q191" s="103" t="s">
        <v>31</v>
      </c>
      <c r="R191" s="103" t="s">
        <v>4184</v>
      </c>
      <c r="S191" s="101">
        <v>41729</v>
      </c>
      <c r="T191" s="101">
        <v>41729</v>
      </c>
      <c r="U191" s="103" t="s">
        <v>4057</v>
      </c>
      <c r="V191" s="103" t="s">
        <v>31</v>
      </c>
    </row>
    <row r="192" spans="1:22" ht="15.75" x14ac:dyDescent="0.3">
      <c r="A192" s="103" t="s">
        <v>50</v>
      </c>
      <c r="B192" s="103" t="s">
        <v>4024</v>
      </c>
      <c r="C192" s="103" t="s">
        <v>1879</v>
      </c>
      <c r="D192" s="103" t="s">
        <v>1880</v>
      </c>
      <c r="E192" s="103" t="s">
        <v>2038</v>
      </c>
      <c r="F192" s="103" t="s">
        <v>2123</v>
      </c>
      <c r="G192" s="103" t="s">
        <v>31</v>
      </c>
      <c r="H192" s="103" t="s">
        <v>1883</v>
      </c>
      <c r="I192" s="103" t="s">
        <v>1880</v>
      </c>
      <c r="J192" s="103" t="s">
        <v>1884</v>
      </c>
      <c r="K192" s="103" t="s">
        <v>1885</v>
      </c>
      <c r="L192" s="104">
        <v>165.87</v>
      </c>
      <c r="M192" s="103" t="s">
        <v>1886</v>
      </c>
      <c r="N192" s="103" t="s">
        <v>4183</v>
      </c>
      <c r="O192" s="103" t="s">
        <v>31</v>
      </c>
      <c r="P192" s="103" t="s">
        <v>2125</v>
      </c>
      <c r="Q192" s="103" t="s">
        <v>31</v>
      </c>
      <c r="R192" s="103" t="s">
        <v>4184</v>
      </c>
      <c r="S192" s="101">
        <v>41759</v>
      </c>
      <c r="T192" s="101">
        <v>41759</v>
      </c>
      <c r="U192" s="103" t="s">
        <v>4057</v>
      </c>
      <c r="V192" s="103" t="s">
        <v>31</v>
      </c>
    </row>
    <row r="193" spans="1:22" ht="15.75" x14ac:dyDescent="0.3">
      <c r="A193" s="103" t="s">
        <v>50</v>
      </c>
      <c r="B193" s="103" t="s">
        <v>4024</v>
      </c>
      <c r="C193" s="103" t="s">
        <v>1879</v>
      </c>
      <c r="D193" s="103" t="s">
        <v>1880</v>
      </c>
      <c r="E193" s="103" t="s">
        <v>2038</v>
      </c>
      <c r="F193" s="103" t="s">
        <v>2123</v>
      </c>
      <c r="G193" s="103" t="s">
        <v>31</v>
      </c>
      <c r="H193" s="103" t="s">
        <v>1883</v>
      </c>
      <c r="I193" s="103" t="s">
        <v>1880</v>
      </c>
      <c r="J193" s="103" t="s">
        <v>1884</v>
      </c>
      <c r="K193" s="103" t="s">
        <v>1885</v>
      </c>
      <c r="L193" s="104">
        <v>10.68</v>
      </c>
      <c r="M193" s="103" t="s">
        <v>1886</v>
      </c>
      <c r="N193" s="103" t="s">
        <v>4183</v>
      </c>
      <c r="O193" s="103" t="s">
        <v>31</v>
      </c>
      <c r="P193" s="103" t="s">
        <v>2125</v>
      </c>
      <c r="Q193" s="103" t="s">
        <v>31</v>
      </c>
      <c r="R193" s="103" t="s">
        <v>4184</v>
      </c>
      <c r="S193" s="101">
        <v>41790</v>
      </c>
      <c r="T193" s="101">
        <v>41790</v>
      </c>
      <c r="U193" s="103" t="s">
        <v>4057</v>
      </c>
      <c r="V193" s="103" t="s">
        <v>31</v>
      </c>
    </row>
    <row r="194" spans="1:22" ht="15.75" x14ac:dyDescent="0.3">
      <c r="A194" s="103" t="s">
        <v>50</v>
      </c>
      <c r="B194" s="103" t="s">
        <v>4024</v>
      </c>
      <c r="C194" s="103" t="s">
        <v>1879</v>
      </c>
      <c r="D194" s="103" t="s">
        <v>1880</v>
      </c>
      <c r="E194" s="103" t="s">
        <v>2038</v>
      </c>
      <c r="F194" s="103" t="s">
        <v>2123</v>
      </c>
      <c r="G194" s="103" t="s">
        <v>31</v>
      </c>
      <c r="H194" s="103" t="s">
        <v>1883</v>
      </c>
      <c r="I194" s="103" t="s">
        <v>1880</v>
      </c>
      <c r="J194" s="103" t="s">
        <v>1884</v>
      </c>
      <c r="K194" s="103" t="s">
        <v>1885</v>
      </c>
      <c r="L194" s="104">
        <v>-302.25</v>
      </c>
      <c r="M194" s="103" t="s">
        <v>1886</v>
      </c>
      <c r="N194" s="103" t="s">
        <v>4183</v>
      </c>
      <c r="O194" s="103" t="s">
        <v>31</v>
      </c>
      <c r="P194" s="103" t="s">
        <v>2125</v>
      </c>
      <c r="Q194" s="103" t="s">
        <v>31</v>
      </c>
      <c r="R194" s="103" t="s">
        <v>4184</v>
      </c>
      <c r="S194" s="101">
        <v>41820</v>
      </c>
      <c r="T194" s="101">
        <v>41820</v>
      </c>
      <c r="U194" s="103" t="s">
        <v>4057</v>
      </c>
      <c r="V194" s="103" t="s">
        <v>31</v>
      </c>
    </row>
    <row r="195" spans="1:22" ht="15.75" x14ac:dyDescent="0.3">
      <c r="A195" s="103" t="s">
        <v>50</v>
      </c>
      <c r="B195" s="103" t="s">
        <v>4024</v>
      </c>
      <c r="C195" s="103" t="s">
        <v>1879</v>
      </c>
      <c r="D195" s="103" t="s">
        <v>1880</v>
      </c>
      <c r="E195" s="103" t="s">
        <v>2038</v>
      </c>
      <c r="F195" s="103" t="s">
        <v>2123</v>
      </c>
      <c r="G195" s="103" t="s">
        <v>31</v>
      </c>
      <c r="H195" s="103" t="s">
        <v>1883</v>
      </c>
      <c r="I195" s="103" t="s">
        <v>1880</v>
      </c>
      <c r="J195" s="103" t="s">
        <v>1884</v>
      </c>
      <c r="K195" s="103" t="s">
        <v>1885</v>
      </c>
      <c r="L195" s="104">
        <v>14.13</v>
      </c>
      <c r="M195" s="103" t="s">
        <v>1886</v>
      </c>
      <c r="N195" s="103" t="s">
        <v>4183</v>
      </c>
      <c r="O195" s="103" t="s">
        <v>31</v>
      </c>
      <c r="P195" s="103" t="s">
        <v>2125</v>
      </c>
      <c r="Q195" s="103" t="s">
        <v>31</v>
      </c>
      <c r="R195" s="103" t="s">
        <v>4184</v>
      </c>
      <c r="S195" s="101">
        <v>41851</v>
      </c>
      <c r="T195" s="101">
        <v>41851</v>
      </c>
      <c r="U195" s="103" t="s">
        <v>4057</v>
      </c>
      <c r="V195" s="103" t="s">
        <v>31</v>
      </c>
    </row>
    <row r="196" spans="1:22" ht="15.75" x14ac:dyDescent="0.3">
      <c r="A196" s="103" t="s">
        <v>50</v>
      </c>
      <c r="B196" s="103" t="s">
        <v>4024</v>
      </c>
      <c r="C196" s="103" t="s">
        <v>1879</v>
      </c>
      <c r="D196" s="103" t="s">
        <v>1880</v>
      </c>
      <c r="E196" s="103" t="s">
        <v>2038</v>
      </c>
      <c r="F196" s="103" t="s">
        <v>2123</v>
      </c>
      <c r="G196" s="103" t="s">
        <v>31</v>
      </c>
      <c r="H196" s="103" t="s">
        <v>1883</v>
      </c>
      <c r="I196" s="103" t="s">
        <v>1880</v>
      </c>
      <c r="J196" s="103" t="s">
        <v>1884</v>
      </c>
      <c r="K196" s="103" t="s">
        <v>1885</v>
      </c>
      <c r="L196" s="104">
        <v>15714.2</v>
      </c>
      <c r="M196" s="103" t="s">
        <v>1886</v>
      </c>
      <c r="N196" s="103" t="s">
        <v>4185</v>
      </c>
      <c r="O196" s="103" t="s">
        <v>31</v>
      </c>
      <c r="P196" s="103" t="s">
        <v>2125</v>
      </c>
      <c r="Q196" s="103" t="s">
        <v>31</v>
      </c>
      <c r="R196" s="103" t="s">
        <v>4186</v>
      </c>
      <c r="S196" s="101">
        <v>41729</v>
      </c>
      <c r="T196" s="101">
        <v>41729</v>
      </c>
      <c r="U196" s="103" t="s">
        <v>4041</v>
      </c>
      <c r="V196" s="103" t="s">
        <v>31</v>
      </c>
    </row>
    <row r="197" spans="1:22" ht="15.75" x14ac:dyDescent="0.3">
      <c r="A197" s="103" t="s">
        <v>50</v>
      </c>
      <c r="B197" s="103" t="s">
        <v>4024</v>
      </c>
      <c r="C197" s="103" t="s">
        <v>1879</v>
      </c>
      <c r="D197" s="103" t="s">
        <v>1880</v>
      </c>
      <c r="E197" s="103" t="s">
        <v>2038</v>
      </c>
      <c r="F197" s="103" t="s">
        <v>2123</v>
      </c>
      <c r="G197" s="103" t="s">
        <v>31</v>
      </c>
      <c r="H197" s="103" t="s">
        <v>1883</v>
      </c>
      <c r="I197" s="103" t="s">
        <v>1880</v>
      </c>
      <c r="J197" s="103" t="s">
        <v>1884</v>
      </c>
      <c r="K197" s="103" t="s">
        <v>1885</v>
      </c>
      <c r="L197" s="104">
        <v>1.78</v>
      </c>
      <c r="M197" s="103" t="s">
        <v>1886</v>
      </c>
      <c r="N197" s="103" t="s">
        <v>4185</v>
      </c>
      <c r="O197" s="103" t="s">
        <v>31</v>
      </c>
      <c r="P197" s="103" t="s">
        <v>2125</v>
      </c>
      <c r="Q197" s="103" t="s">
        <v>31</v>
      </c>
      <c r="R197" s="103" t="s">
        <v>4186</v>
      </c>
      <c r="S197" s="101">
        <v>41759</v>
      </c>
      <c r="T197" s="101">
        <v>41759</v>
      </c>
      <c r="U197" s="103" t="s">
        <v>4041</v>
      </c>
      <c r="V197" s="103" t="s">
        <v>31</v>
      </c>
    </row>
    <row r="198" spans="1:22" ht="15.75" x14ac:dyDescent="0.3">
      <c r="A198" s="103" t="s">
        <v>50</v>
      </c>
      <c r="B198" s="103" t="s">
        <v>4024</v>
      </c>
      <c r="C198" s="103" t="s">
        <v>1879</v>
      </c>
      <c r="D198" s="103" t="s">
        <v>1880</v>
      </c>
      <c r="E198" s="103" t="s">
        <v>2038</v>
      </c>
      <c r="F198" s="103" t="s">
        <v>2123</v>
      </c>
      <c r="G198" s="103" t="s">
        <v>31</v>
      </c>
      <c r="H198" s="103" t="s">
        <v>1883</v>
      </c>
      <c r="I198" s="103" t="s">
        <v>1880</v>
      </c>
      <c r="J198" s="103" t="s">
        <v>1884</v>
      </c>
      <c r="K198" s="103" t="s">
        <v>1885</v>
      </c>
      <c r="L198" s="104">
        <v>-131.15</v>
      </c>
      <c r="M198" s="103" t="s">
        <v>1886</v>
      </c>
      <c r="N198" s="103" t="s">
        <v>4185</v>
      </c>
      <c r="O198" s="103" t="s">
        <v>31</v>
      </c>
      <c r="P198" s="103" t="s">
        <v>2125</v>
      </c>
      <c r="Q198" s="103" t="s">
        <v>31</v>
      </c>
      <c r="R198" s="103" t="s">
        <v>4186</v>
      </c>
      <c r="S198" s="101">
        <v>41820</v>
      </c>
      <c r="T198" s="101">
        <v>41820</v>
      </c>
      <c r="U198" s="103" t="s">
        <v>4041</v>
      </c>
      <c r="V198" s="103" t="s">
        <v>31</v>
      </c>
    </row>
    <row r="199" spans="1:22" ht="15.75" x14ac:dyDescent="0.3">
      <c r="A199" s="103" t="s">
        <v>50</v>
      </c>
      <c r="B199" s="103" t="s">
        <v>4024</v>
      </c>
      <c r="C199" s="103" t="s">
        <v>1879</v>
      </c>
      <c r="D199" s="103" t="s">
        <v>1880</v>
      </c>
      <c r="E199" s="103" t="s">
        <v>2038</v>
      </c>
      <c r="F199" s="103" t="s">
        <v>2123</v>
      </c>
      <c r="G199" s="103" t="s">
        <v>31</v>
      </c>
      <c r="H199" s="103" t="s">
        <v>1883</v>
      </c>
      <c r="I199" s="103" t="s">
        <v>1880</v>
      </c>
      <c r="J199" s="103" t="s">
        <v>1884</v>
      </c>
      <c r="K199" s="103" t="s">
        <v>1885</v>
      </c>
      <c r="L199" s="104">
        <v>15714.2</v>
      </c>
      <c r="M199" s="103" t="s">
        <v>1886</v>
      </c>
      <c r="N199" s="103" t="s">
        <v>4187</v>
      </c>
      <c r="O199" s="103" t="s">
        <v>31</v>
      </c>
      <c r="P199" s="103" t="s">
        <v>2125</v>
      </c>
      <c r="Q199" s="103" t="s">
        <v>31</v>
      </c>
      <c r="R199" s="103" t="s">
        <v>4188</v>
      </c>
      <c r="S199" s="101">
        <v>41729</v>
      </c>
      <c r="T199" s="101">
        <v>41729</v>
      </c>
      <c r="U199" s="103" t="s">
        <v>4041</v>
      </c>
      <c r="V199" s="103" t="s">
        <v>31</v>
      </c>
    </row>
    <row r="200" spans="1:22" ht="15.75" x14ac:dyDescent="0.3">
      <c r="A200" s="103" t="s">
        <v>50</v>
      </c>
      <c r="B200" s="103" t="s">
        <v>4024</v>
      </c>
      <c r="C200" s="103" t="s">
        <v>1879</v>
      </c>
      <c r="D200" s="103" t="s">
        <v>1880</v>
      </c>
      <c r="E200" s="103" t="s">
        <v>2038</v>
      </c>
      <c r="F200" s="103" t="s">
        <v>2123</v>
      </c>
      <c r="G200" s="103" t="s">
        <v>31</v>
      </c>
      <c r="H200" s="103" t="s">
        <v>1883</v>
      </c>
      <c r="I200" s="103" t="s">
        <v>1880</v>
      </c>
      <c r="J200" s="103" t="s">
        <v>1884</v>
      </c>
      <c r="K200" s="103" t="s">
        <v>1885</v>
      </c>
      <c r="L200" s="104">
        <v>1.78</v>
      </c>
      <c r="M200" s="103" t="s">
        <v>1886</v>
      </c>
      <c r="N200" s="103" t="s">
        <v>4187</v>
      </c>
      <c r="O200" s="103" t="s">
        <v>31</v>
      </c>
      <c r="P200" s="103" t="s">
        <v>2125</v>
      </c>
      <c r="Q200" s="103" t="s">
        <v>31</v>
      </c>
      <c r="R200" s="103" t="s">
        <v>4188</v>
      </c>
      <c r="S200" s="101">
        <v>41759</v>
      </c>
      <c r="T200" s="101">
        <v>41759</v>
      </c>
      <c r="U200" s="103" t="s">
        <v>4041</v>
      </c>
      <c r="V200" s="103" t="s">
        <v>31</v>
      </c>
    </row>
    <row r="201" spans="1:22" ht="15.75" x14ac:dyDescent="0.3">
      <c r="A201" s="103" t="s">
        <v>50</v>
      </c>
      <c r="B201" s="103" t="s">
        <v>4024</v>
      </c>
      <c r="C201" s="103" t="s">
        <v>1879</v>
      </c>
      <c r="D201" s="103" t="s">
        <v>1880</v>
      </c>
      <c r="E201" s="103" t="s">
        <v>2038</v>
      </c>
      <c r="F201" s="103" t="s">
        <v>2123</v>
      </c>
      <c r="G201" s="103" t="s">
        <v>31</v>
      </c>
      <c r="H201" s="103" t="s">
        <v>1883</v>
      </c>
      <c r="I201" s="103" t="s">
        <v>1880</v>
      </c>
      <c r="J201" s="103" t="s">
        <v>1884</v>
      </c>
      <c r="K201" s="103" t="s">
        <v>1885</v>
      </c>
      <c r="L201" s="104">
        <v>-131.15</v>
      </c>
      <c r="M201" s="103" t="s">
        <v>1886</v>
      </c>
      <c r="N201" s="103" t="s">
        <v>4187</v>
      </c>
      <c r="O201" s="103" t="s">
        <v>31</v>
      </c>
      <c r="P201" s="103" t="s">
        <v>2125</v>
      </c>
      <c r="Q201" s="103" t="s">
        <v>31</v>
      </c>
      <c r="R201" s="103" t="s">
        <v>4188</v>
      </c>
      <c r="S201" s="101">
        <v>41820</v>
      </c>
      <c r="T201" s="101">
        <v>41820</v>
      </c>
      <c r="U201" s="103" t="s">
        <v>4041</v>
      </c>
      <c r="V201" s="103" t="s">
        <v>31</v>
      </c>
    </row>
    <row r="202" spans="1:22" ht="15.75" x14ac:dyDescent="0.3">
      <c r="A202" s="103" t="s">
        <v>50</v>
      </c>
      <c r="B202" s="103" t="s">
        <v>4024</v>
      </c>
      <c r="C202" s="103" t="s">
        <v>1879</v>
      </c>
      <c r="D202" s="103" t="s">
        <v>1880</v>
      </c>
      <c r="E202" s="103" t="s">
        <v>2038</v>
      </c>
      <c r="F202" s="103" t="s">
        <v>2123</v>
      </c>
      <c r="G202" s="103" t="s">
        <v>31</v>
      </c>
      <c r="H202" s="103" t="s">
        <v>1883</v>
      </c>
      <c r="I202" s="103" t="s">
        <v>1880</v>
      </c>
      <c r="J202" s="103" t="s">
        <v>1884</v>
      </c>
      <c r="K202" s="103" t="s">
        <v>1885</v>
      </c>
      <c r="L202" s="104">
        <v>15714.2</v>
      </c>
      <c r="M202" s="103" t="s">
        <v>1886</v>
      </c>
      <c r="N202" s="103" t="s">
        <v>4189</v>
      </c>
      <c r="O202" s="103" t="s">
        <v>31</v>
      </c>
      <c r="P202" s="103" t="s">
        <v>2125</v>
      </c>
      <c r="Q202" s="103" t="s">
        <v>31</v>
      </c>
      <c r="R202" s="103" t="s">
        <v>4190</v>
      </c>
      <c r="S202" s="101">
        <v>41729</v>
      </c>
      <c r="T202" s="101">
        <v>41729</v>
      </c>
      <c r="U202" s="103" t="s">
        <v>4041</v>
      </c>
      <c r="V202" s="103" t="s">
        <v>31</v>
      </c>
    </row>
    <row r="203" spans="1:22" ht="15.75" x14ac:dyDescent="0.3">
      <c r="A203" s="103" t="s">
        <v>50</v>
      </c>
      <c r="B203" s="103" t="s">
        <v>4024</v>
      </c>
      <c r="C203" s="103" t="s">
        <v>1879</v>
      </c>
      <c r="D203" s="103" t="s">
        <v>1880</v>
      </c>
      <c r="E203" s="103" t="s">
        <v>2038</v>
      </c>
      <c r="F203" s="103" t="s">
        <v>2123</v>
      </c>
      <c r="G203" s="103" t="s">
        <v>31</v>
      </c>
      <c r="H203" s="103" t="s">
        <v>1883</v>
      </c>
      <c r="I203" s="103" t="s">
        <v>1880</v>
      </c>
      <c r="J203" s="103" t="s">
        <v>1884</v>
      </c>
      <c r="K203" s="103" t="s">
        <v>1885</v>
      </c>
      <c r="L203" s="104">
        <v>1.78</v>
      </c>
      <c r="M203" s="103" t="s">
        <v>1886</v>
      </c>
      <c r="N203" s="103" t="s">
        <v>4189</v>
      </c>
      <c r="O203" s="103" t="s">
        <v>31</v>
      </c>
      <c r="P203" s="103" t="s">
        <v>2125</v>
      </c>
      <c r="Q203" s="103" t="s">
        <v>31</v>
      </c>
      <c r="R203" s="103" t="s">
        <v>4190</v>
      </c>
      <c r="S203" s="101">
        <v>41759</v>
      </c>
      <c r="T203" s="101">
        <v>41759</v>
      </c>
      <c r="U203" s="103" t="s">
        <v>4041</v>
      </c>
      <c r="V203" s="103" t="s">
        <v>31</v>
      </c>
    </row>
    <row r="204" spans="1:22" ht="15.75" x14ac:dyDescent="0.3">
      <c r="A204" s="103" t="s">
        <v>50</v>
      </c>
      <c r="B204" s="103" t="s">
        <v>4024</v>
      </c>
      <c r="C204" s="103" t="s">
        <v>1879</v>
      </c>
      <c r="D204" s="103" t="s">
        <v>1880</v>
      </c>
      <c r="E204" s="103" t="s">
        <v>2038</v>
      </c>
      <c r="F204" s="103" t="s">
        <v>2123</v>
      </c>
      <c r="G204" s="103" t="s">
        <v>31</v>
      </c>
      <c r="H204" s="103" t="s">
        <v>1883</v>
      </c>
      <c r="I204" s="103" t="s">
        <v>1880</v>
      </c>
      <c r="J204" s="103" t="s">
        <v>1884</v>
      </c>
      <c r="K204" s="103" t="s">
        <v>1885</v>
      </c>
      <c r="L204" s="104">
        <v>-131.15</v>
      </c>
      <c r="M204" s="103" t="s">
        <v>1886</v>
      </c>
      <c r="N204" s="103" t="s">
        <v>4189</v>
      </c>
      <c r="O204" s="103" t="s">
        <v>31</v>
      </c>
      <c r="P204" s="103" t="s">
        <v>2125</v>
      </c>
      <c r="Q204" s="103" t="s">
        <v>31</v>
      </c>
      <c r="R204" s="103" t="s">
        <v>4190</v>
      </c>
      <c r="S204" s="101">
        <v>41820</v>
      </c>
      <c r="T204" s="101">
        <v>41820</v>
      </c>
      <c r="U204" s="103" t="s">
        <v>4041</v>
      </c>
      <c r="V204" s="103" t="s">
        <v>31</v>
      </c>
    </row>
    <row r="205" spans="1:22" ht="15.75" x14ac:dyDescent="0.3">
      <c r="A205" s="103" t="s">
        <v>50</v>
      </c>
      <c r="B205" s="103" t="s">
        <v>4024</v>
      </c>
      <c r="C205" s="103" t="s">
        <v>1879</v>
      </c>
      <c r="D205" s="103" t="s">
        <v>1880</v>
      </c>
      <c r="E205" s="103" t="s">
        <v>2038</v>
      </c>
      <c r="F205" s="103" t="s">
        <v>2123</v>
      </c>
      <c r="G205" s="103" t="s">
        <v>31</v>
      </c>
      <c r="H205" s="103" t="s">
        <v>1883</v>
      </c>
      <c r="I205" s="103" t="s">
        <v>1880</v>
      </c>
      <c r="J205" s="103" t="s">
        <v>1884</v>
      </c>
      <c r="K205" s="103" t="s">
        <v>1885</v>
      </c>
      <c r="L205" s="104">
        <v>15714.2</v>
      </c>
      <c r="M205" s="103" t="s">
        <v>1886</v>
      </c>
      <c r="N205" s="103" t="s">
        <v>4191</v>
      </c>
      <c r="O205" s="103" t="s">
        <v>31</v>
      </c>
      <c r="P205" s="103" t="s">
        <v>2125</v>
      </c>
      <c r="Q205" s="103" t="s">
        <v>31</v>
      </c>
      <c r="R205" s="103" t="s">
        <v>4192</v>
      </c>
      <c r="S205" s="101">
        <v>41729</v>
      </c>
      <c r="T205" s="101">
        <v>41729</v>
      </c>
      <c r="U205" s="103" t="s">
        <v>4041</v>
      </c>
      <c r="V205" s="103" t="s">
        <v>31</v>
      </c>
    </row>
    <row r="206" spans="1:22" ht="15.75" x14ac:dyDescent="0.3">
      <c r="A206" s="103" t="s">
        <v>50</v>
      </c>
      <c r="B206" s="103" t="s">
        <v>4024</v>
      </c>
      <c r="C206" s="103" t="s">
        <v>1879</v>
      </c>
      <c r="D206" s="103" t="s">
        <v>1880</v>
      </c>
      <c r="E206" s="103" t="s">
        <v>2038</v>
      </c>
      <c r="F206" s="103" t="s">
        <v>2123</v>
      </c>
      <c r="G206" s="103" t="s">
        <v>31</v>
      </c>
      <c r="H206" s="103" t="s">
        <v>1883</v>
      </c>
      <c r="I206" s="103" t="s">
        <v>1880</v>
      </c>
      <c r="J206" s="103" t="s">
        <v>1884</v>
      </c>
      <c r="K206" s="103" t="s">
        <v>1885</v>
      </c>
      <c r="L206" s="104">
        <v>1.78</v>
      </c>
      <c r="M206" s="103" t="s">
        <v>1886</v>
      </c>
      <c r="N206" s="103" t="s">
        <v>4191</v>
      </c>
      <c r="O206" s="103" t="s">
        <v>31</v>
      </c>
      <c r="P206" s="103" t="s">
        <v>2125</v>
      </c>
      <c r="Q206" s="103" t="s">
        <v>31</v>
      </c>
      <c r="R206" s="103" t="s">
        <v>4192</v>
      </c>
      <c r="S206" s="101">
        <v>41759</v>
      </c>
      <c r="T206" s="101">
        <v>41759</v>
      </c>
      <c r="U206" s="103" t="s">
        <v>4041</v>
      </c>
      <c r="V206" s="103" t="s">
        <v>31</v>
      </c>
    </row>
    <row r="207" spans="1:22" ht="15.75" x14ac:dyDescent="0.3">
      <c r="A207" s="103" t="s">
        <v>50</v>
      </c>
      <c r="B207" s="103" t="s">
        <v>4024</v>
      </c>
      <c r="C207" s="103" t="s">
        <v>1879</v>
      </c>
      <c r="D207" s="103" t="s">
        <v>1880</v>
      </c>
      <c r="E207" s="103" t="s">
        <v>2038</v>
      </c>
      <c r="F207" s="103" t="s">
        <v>2123</v>
      </c>
      <c r="G207" s="103" t="s">
        <v>31</v>
      </c>
      <c r="H207" s="103" t="s">
        <v>1883</v>
      </c>
      <c r="I207" s="103" t="s">
        <v>1880</v>
      </c>
      <c r="J207" s="103" t="s">
        <v>1884</v>
      </c>
      <c r="K207" s="103" t="s">
        <v>1885</v>
      </c>
      <c r="L207" s="104">
        <v>-131.15</v>
      </c>
      <c r="M207" s="103" t="s">
        <v>1886</v>
      </c>
      <c r="N207" s="103" t="s">
        <v>4191</v>
      </c>
      <c r="O207" s="103" t="s">
        <v>31</v>
      </c>
      <c r="P207" s="103" t="s">
        <v>2125</v>
      </c>
      <c r="Q207" s="103" t="s">
        <v>31</v>
      </c>
      <c r="R207" s="103" t="s">
        <v>4192</v>
      </c>
      <c r="S207" s="101">
        <v>41820</v>
      </c>
      <c r="T207" s="101">
        <v>41820</v>
      </c>
      <c r="U207" s="103" t="s">
        <v>4041</v>
      </c>
      <c r="V207" s="103" t="s">
        <v>31</v>
      </c>
    </row>
    <row r="208" spans="1:22" ht="15.75" x14ac:dyDescent="0.3">
      <c r="A208" s="103" t="s">
        <v>50</v>
      </c>
      <c r="B208" s="103" t="s">
        <v>4024</v>
      </c>
      <c r="C208" s="103" t="s">
        <v>1879</v>
      </c>
      <c r="D208" s="103" t="s">
        <v>1880</v>
      </c>
      <c r="E208" s="103" t="s">
        <v>2038</v>
      </c>
      <c r="F208" s="103" t="s">
        <v>2123</v>
      </c>
      <c r="G208" s="103" t="s">
        <v>31</v>
      </c>
      <c r="H208" s="103" t="s">
        <v>1883</v>
      </c>
      <c r="I208" s="103" t="s">
        <v>1880</v>
      </c>
      <c r="J208" s="103" t="s">
        <v>1884</v>
      </c>
      <c r="K208" s="103" t="s">
        <v>1885</v>
      </c>
      <c r="L208" s="104">
        <v>24774.76</v>
      </c>
      <c r="M208" s="103" t="s">
        <v>1886</v>
      </c>
      <c r="N208" s="103" t="s">
        <v>4193</v>
      </c>
      <c r="O208" s="103" t="s">
        <v>31</v>
      </c>
      <c r="P208" s="103" t="s">
        <v>2125</v>
      </c>
      <c r="Q208" s="103" t="s">
        <v>31</v>
      </c>
      <c r="R208" s="103" t="s">
        <v>4194</v>
      </c>
      <c r="S208" s="101">
        <v>42063</v>
      </c>
      <c r="T208" s="101">
        <v>42063</v>
      </c>
      <c r="U208" s="103" t="s">
        <v>4044</v>
      </c>
      <c r="V208" s="103" t="s">
        <v>31</v>
      </c>
    </row>
    <row r="209" spans="1:22" ht="15.75" x14ac:dyDescent="0.3">
      <c r="A209" s="103" t="s">
        <v>50</v>
      </c>
      <c r="B209" s="103" t="s">
        <v>4024</v>
      </c>
      <c r="C209" s="103" t="s">
        <v>1879</v>
      </c>
      <c r="D209" s="103" t="s">
        <v>1880</v>
      </c>
      <c r="E209" s="103" t="s">
        <v>2038</v>
      </c>
      <c r="F209" s="103" t="s">
        <v>2123</v>
      </c>
      <c r="G209" s="103" t="s">
        <v>31</v>
      </c>
      <c r="H209" s="103" t="s">
        <v>1883</v>
      </c>
      <c r="I209" s="103" t="s">
        <v>1880</v>
      </c>
      <c r="J209" s="103" t="s">
        <v>1884</v>
      </c>
      <c r="K209" s="103" t="s">
        <v>1885</v>
      </c>
      <c r="L209" s="104">
        <v>18.899999999999999</v>
      </c>
      <c r="M209" s="103" t="s">
        <v>1886</v>
      </c>
      <c r="N209" s="103" t="s">
        <v>4193</v>
      </c>
      <c r="O209" s="103" t="s">
        <v>31</v>
      </c>
      <c r="P209" s="103" t="s">
        <v>2125</v>
      </c>
      <c r="Q209" s="103" t="s">
        <v>31</v>
      </c>
      <c r="R209" s="103" t="s">
        <v>4194</v>
      </c>
      <c r="S209" s="101">
        <v>42094</v>
      </c>
      <c r="T209" s="101">
        <v>42094</v>
      </c>
      <c r="U209" s="103" t="s">
        <v>4044</v>
      </c>
      <c r="V209" s="103" t="s">
        <v>31</v>
      </c>
    </row>
    <row r="210" spans="1:22" ht="15.75" x14ac:dyDescent="0.3">
      <c r="A210" s="103" t="s">
        <v>50</v>
      </c>
      <c r="B210" s="103" t="s">
        <v>4024</v>
      </c>
      <c r="C210" s="103" t="s">
        <v>1879</v>
      </c>
      <c r="D210" s="103" t="s">
        <v>1880</v>
      </c>
      <c r="E210" s="103" t="s">
        <v>2038</v>
      </c>
      <c r="F210" s="103" t="s">
        <v>2123</v>
      </c>
      <c r="G210" s="103" t="s">
        <v>31</v>
      </c>
      <c r="H210" s="103" t="s">
        <v>1883</v>
      </c>
      <c r="I210" s="103" t="s">
        <v>1880</v>
      </c>
      <c r="J210" s="103" t="s">
        <v>1884</v>
      </c>
      <c r="K210" s="103" t="s">
        <v>1885</v>
      </c>
      <c r="L210" s="104">
        <v>3.6</v>
      </c>
      <c r="M210" s="103" t="s">
        <v>1886</v>
      </c>
      <c r="N210" s="103" t="s">
        <v>4193</v>
      </c>
      <c r="O210" s="103" t="s">
        <v>31</v>
      </c>
      <c r="P210" s="103" t="s">
        <v>2125</v>
      </c>
      <c r="Q210" s="103" t="s">
        <v>31</v>
      </c>
      <c r="R210" s="103" t="s">
        <v>4194</v>
      </c>
      <c r="S210" s="101">
        <v>42308</v>
      </c>
      <c r="T210" s="101">
        <v>42308</v>
      </c>
      <c r="U210" s="103" t="s">
        <v>4044</v>
      </c>
      <c r="V210" s="103" t="s">
        <v>31</v>
      </c>
    </row>
    <row r="211" spans="1:22" ht="15.75" x14ac:dyDescent="0.3">
      <c r="A211" s="103" t="s">
        <v>50</v>
      </c>
      <c r="B211" s="103" t="s">
        <v>4024</v>
      </c>
      <c r="C211" s="103" t="s">
        <v>1879</v>
      </c>
      <c r="D211" s="103" t="s">
        <v>1880</v>
      </c>
      <c r="E211" s="103" t="s">
        <v>2038</v>
      </c>
      <c r="F211" s="103" t="s">
        <v>2123</v>
      </c>
      <c r="G211" s="103" t="s">
        <v>31</v>
      </c>
      <c r="H211" s="103" t="s">
        <v>1883</v>
      </c>
      <c r="I211" s="103" t="s">
        <v>1880</v>
      </c>
      <c r="J211" s="103" t="s">
        <v>1884</v>
      </c>
      <c r="K211" s="103" t="s">
        <v>1885</v>
      </c>
      <c r="L211" s="104">
        <v>52898.43</v>
      </c>
      <c r="M211" s="103" t="s">
        <v>1886</v>
      </c>
      <c r="N211" s="103" t="s">
        <v>4195</v>
      </c>
      <c r="O211" s="103" t="s">
        <v>31</v>
      </c>
      <c r="P211" s="103" t="s">
        <v>2125</v>
      </c>
      <c r="Q211" s="103" t="s">
        <v>31</v>
      </c>
      <c r="R211" s="103" t="s">
        <v>4196</v>
      </c>
      <c r="S211" s="101">
        <v>42063</v>
      </c>
      <c r="T211" s="101">
        <v>42063</v>
      </c>
      <c r="U211" s="103" t="s">
        <v>4062</v>
      </c>
      <c r="V211" s="103" t="s">
        <v>31</v>
      </c>
    </row>
    <row r="212" spans="1:22" ht="15.75" x14ac:dyDescent="0.3">
      <c r="A212" s="103" t="s">
        <v>50</v>
      </c>
      <c r="B212" s="103" t="s">
        <v>4024</v>
      </c>
      <c r="C212" s="103" t="s">
        <v>1879</v>
      </c>
      <c r="D212" s="103" t="s">
        <v>1880</v>
      </c>
      <c r="E212" s="103" t="s">
        <v>2038</v>
      </c>
      <c r="F212" s="103" t="s">
        <v>2123</v>
      </c>
      <c r="G212" s="103" t="s">
        <v>31</v>
      </c>
      <c r="H212" s="103" t="s">
        <v>1883</v>
      </c>
      <c r="I212" s="103" t="s">
        <v>1880</v>
      </c>
      <c r="J212" s="103" t="s">
        <v>1884</v>
      </c>
      <c r="K212" s="103" t="s">
        <v>1885</v>
      </c>
      <c r="L212" s="104">
        <v>23.1</v>
      </c>
      <c r="M212" s="103" t="s">
        <v>1886</v>
      </c>
      <c r="N212" s="103" t="s">
        <v>4195</v>
      </c>
      <c r="O212" s="103" t="s">
        <v>31</v>
      </c>
      <c r="P212" s="103" t="s">
        <v>2125</v>
      </c>
      <c r="Q212" s="103" t="s">
        <v>31</v>
      </c>
      <c r="R212" s="103" t="s">
        <v>4196</v>
      </c>
      <c r="S212" s="101">
        <v>42277</v>
      </c>
      <c r="T212" s="101">
        <v>42277</v>
      </c>
      <c r="U212" s="103" t="s">
        <v>4062</v>
      </c>
      <c r="V212" s="103" t="s">
        <v>31</v>
      </c>
    </row>
    <row r="213" spans="1:22" ht="15.75" x14ac:dyDescent="0.3">
      <c r="A213" s="103" t="s">
        <v>50</v>
      </c>
      <c r="B213" s="103" t="s">
        <v>4024</v>
      </c>
      <c r="C213" s="103" t="s">
        <v>1879</v>
      </c>
      <c r="D213" s="103" t="s">
        <v>1880</v>
      </c>
      <c r="E213" s="103" t="s">
        <v>2038</v>
      </c>
      <c r="F213" s="103" t="s">
        <v>2123</v>
      </c>
      <c r="G213" s="103" t="s">
        <v>31</v>
      </c>
      <c r="H213" s="103" t="s">
        <v>1883</v>
      </c>
      <c r="I213" s="103" t="s">
        <v>1880</v>
      </c>
      <c r="J213" s="103" t="s">
        <v>1884</v>
      </c>
      <c r="K213" s="103" t="s">
        <v>1885</v>
      </c>
      <c r="L213" s="104">
        <v>-115.37</v>
      </c>
      <c r="M213" s="103" t="s">
        <v>1886</v>
      </c>
      <c r="N213" s="103" t="s">
        <v>4195</v>
      </c>
      <c r="O213" s="103" t="s">
        <v>31</v>
      </c>
      <c r="P213" s="103" t="s">
        <v>2125</v>
      </c>
      <c r="Q213" s="103" t="s">
        <v>31</v>
      </c>
      <c r="R213" s="103" t="s">
        <v>4196</v>
      </c>
      <c r="S213" s="101">
        <v>42308</v>
      </c>
      <c r="T213" s="101">
        <v>42308</v>
      </c>
      <c r="U213" s="103" t="s">
        <v>4062</v>
      </c>
      <c r="V213" s="103" t="s">
        <v>31</v>
      </c>
    </row>
    <row r="214" spans="1:22" ht="15.75" x14ac:dyDescent="0.3">
      <c r="A214" s="103" t="s">
        <v>50</v>
      </c>
      <c r="B214" s="103" t="s">
        <v>4024</v>
      </c>
      <c r="C214" s="103" t="s">
        <v>1879</v>
      </c>
      <c r="D214" s="103" t="s">
        <v>1880</v>
      </c>
      <c r="E214" s="103" t="s">
        <v>2038</v>
      </c>
      <c r="F214" s="103" t="s">
        <v>2123</v>
      </c>
      <c r="G214" s="103" t="s">
        <v>31</v>
      </c>
      <c r="H214" s="103" t="s">
        <v>1883</v>
      </c>
      <c r="I214" s="103" t="s">
        <v>1880</v>
      </c>
      <c r="J214" s="103" t="s">
        <v>1884</v>
      </c>
      <c r="K214" s="103" t="s">
        <v>1885</v>
      </c>
      <c r="L214" s="104">
        <v>24774.76</v>
      </c>
      <c r="M214" s="103" t="s">
        <v>1886</v>
      </c>
      <c r="N214" s="103" t="s">
        <v>4197</v>
      </c>
      <c r="O214" s="103" t="s">
        <v>31</v>
      </c>
      <c r="P214" s="103" t="s">
        <v>2125</v>
      </c>
      <c r="Q214" s="103" t="s">
        <v>31</v>
      </c>
      <c r="R214" s="103" t="s">
        <v>4198</v>
      </c>
      <c r="S214" s="101">
        <v>42063</v>
      </c>
      <c r="T214" s="101">
        <v>42063</v>
      </c>
      <c r="U214" s="103" t="s">
        <v>4044</v>
      </c>
      <c r="V214" s="103" t="s">
        <v>31</v>
      </c>
    </row>
    <row r="215" spans="1:22" ht="15.75" x14ac:dyDescent="0.3">
      <c r="A215" s="103" t="s">
        <v>50</v>
      </c>
      <c r="B215" s="103" t="s">
        <v>4024</v>
      </c>
      <c r="C215" s="103" t="s">
        <v>1879</v>
      </c>
      <c r="D215" s="103" t="s">
        <v>1880</v>
      </c>
      <c r="E215" s="103" t="s">
        <v>2038</v>
      </c>
      <c r="F215" s="103" t="s">
        <v>2123</v>
      </c>
      <c r="G215" s="103" t="s">
        <v>31</v>
      </c>
      <c r="H215" s="103" t="s">
        <v>1883</v>
      </c>
      <c r="I215" s="103" t="s">
        <v>1880</v>
      </c>
      <c r="J215" s="103" t="s">
        <v>1884</v>
      </c>
      <c r="K215" s="103" t="s">
        <v>1885</v>
      </c>
      <c r="L215" s="104">
        <v>18.899999999999999</v>
      </c>
      <c r="M215" s="103" t="s">
        <v>1886</v>
      </c>
      <c r="N215" s="103" t="s">
        <v>4197</v>
      </c>
      <c r="O215" s="103" t="s">
        <v>31</v>
      </c>
      <c r="P215" s="103" t="s">
        <v>2125</v>
      </c>
      <c r="Q215" s="103" t="s">
        <v>31</v>
      </c>
      <c r="R215" s="103" t="s">
        <v>4198</v>
      </c>
      <c r="S215" s="101">
        <v>42094</v>
      </c>
      <c r="T215" s="101">
        <v>42094</v>
      </c>
      <c r="U215" s="103" t="s">
        <v>4044</v>
      </c>
      <c r="V215" s="103" t="s">
        <v>31</v>
      </c>
    </row>
    <row r="216" spans="1:22" ht="15.75" x14ac:dyDescent="0.3">
      <c r="A216" s="103" t="s">
        <v>50</v>
      </c>
      <c r="B216" s="103" t="s">
        <v>4024</v>
      </c>
      <c r="C216" s="103" t="s">
        <v>1879</v>
      </c>
      <c r="D216" s="103" t="s">
        <v>1880</v>
      </c>
      <c r="E216" s="103" t="s">
        <v>2038</v>
      </c>
      <c r="F216" s="103" t="s">
        <v>2123</v>
      </c>
      <c r="G216" s="103" t="s">
        <v>31</v>
      </c>
      <c r="H216" s="103" t="s">
        <v>1883</v>
      </c>
      <c r="I216" s="103" t="s">
        <v>1880</v>
      </c>
      <c r="J216" s="103" t="s">
        <v>1884</v>
      </c>
      <c r="K216" s="103" t="s">
        <v>1885</v>
      </c>
      <c r="L216" s="104">
        <v>3.6</v>
      </c>
      <c r="M216" s="103" t="s">
        <v>1886</v>
      </c>
      <c r="N216" s="103" t="s">
        <v>4197</v>
      </c>
      <c r="O216" s="103" t="s">
        <v>31</v>
      </c>
      <c r="P216" s="103" t="s">
        <v>2125</v>
      </c>
      <c r="Q216" s="103" t="s">
        <v>31</v>
      </c>
      <c r="R216" s="103" t="s">
        <v>4198</v>
      </c>
      <c r="S216" s="101">
        <v>42308</v>
      </c>
      <c r="T216" s="101">
        <v>42308</v>
      </c>
      <c r="U216" s="103" t="s">
        <v>4044</v>
      </c>
      <c r="V216" s="103" t="s">
        <v>31</v>
      </c>
    </row>
    <row r="217" spans="1:22" ht="15.75" x14ac:dyDescent="0.3">
      <c r="A217" s="103" t="s">
        <v>50</v>
      </c>
      <c r="B217" s="103" t="s">
        <v>4024</v>
      </c>
      <c r="C217" s="103" t="s">
        <v>1879</v>
      </c>
      <c r="D217" s="103" t="s">
        <v>1880</v>
      </c>
      <c r="E217" s="103" t="s">
        <v>2038</v>
      </c>
      <c r="F217" s="103" t="s">
        <v>2070</v>
      </c>
      <c r="G217" s="103" t="s">
        <v>31</v>
      </c>
      <c r="H217" s="103" t="s">
        <v>1883</v>
      </c>
      <c r="I217" s="103" t="s">
        <v>1880</v>
      </c>
      <c r="J217" s="103" t="s">
        <v>1884</v>
      </c>
      <c r="K217" s="103" t="s">
        <v>1885</v>
      </c>
      <c r="L217" s="104">
        <v>200734.14</v>
      </c>
      <c r="M217" s="103" t="s">
        <v>1886</v>
      </c>
      <c r="N217" s="103" t="s">
        <v>31</v>
      </c>
      <c r="O217" s="103" t="s">
        <v>31</v>
      </c>
      <c r="P217" s="103" t="s">
        <v>2072</v>
      </c>
      <c r="Q217" s="103" t="s">
        <v>31</v>
      </c>
      <c r="R217" s="103" t="s">
        <v>4199</v>
      </c>
      <c r="S217" s="101">
        <v>41729</v>
      </c>
      <c r="T217" s="101">
        <v>41729</v>
      </c>
      <c r="U217" s="103" t="s">
        <v>4057</v>
      </c>
      <c r="V217" s="103" t="s">
        <v>31</v>
      </c>
    </row>
    <row r="218" spans="1:22" ht="15.75" x14ac:dyDescent="0.3">
      <c r="A218" s="103" t="s">
        <v>50</v>
      </c>
      <c r="B218" s="103" t="s">
        <v>4024</v>
      </c>
      <c r="C218" s="103" t="s">
        <v>1879</v>
      </c>
      <c r="D218" s="103" t="s">
        <v>1880</v>
      </c>
      <c r="E218" s="103" t="s">
        <v>2038</v>
      </c>
      <c r="F218" s="103" t="s">
        <v>2070</v>
      </c>
      <c r="G218" s="103" t="s">
        <v>31</v>
      </c>
      <c r="H218" s="103" t="s">
        <v>1883</v>
      </c>
      <c r="I218" s="103" t="s">
        <v>1880</v>
      </c>
      <c r="J218" s="103" t="s">
        <v>1884</v>
      </c>
      <c r="K218" s="103" t="s">
        <v>1885</v>
      </c>
      <c r="L218" s="104">
        <v>1237.47</v>
      </c>
      <c r="M218" s="103" t="s">
        <v>1886</v>
      </c>
      <c r="N218" s="103" t="s">
        <v>31</v>
      </c>
      <c r="O218" s="103" t="s">
        <v>31</v>
      </c>
      <c r="P218" s="103" t="s">
        <v>2072</v>
      </c>
      <c r="Q218" s="103" t="s">
        <v>31</v>
      </c>
      <c r="R218" s="103" t="s">
        <v>4199</v>
      </c>
      <c r="S218" s="101">
        <v>41759</v>
      </c>
      <c r="T218" s="101">
        <v>41759</v>
      </c>
      <c r="U218" s="103" t="s">
        <v>4057</v>
      </c>
      <c r="V218" s="103" t="s">
        <v>31</v>
      </c>
    </row>
    <row r="219" spans="1:22" ht="15.75" x14ac:dyDescent="0.3">
      <c r="A219" s="103" t="s">
        <v>50</v>
      </c>
      <c r="B219" s="103" t="s">
        <v>4024</v>
      </c>
      <c r="C219" s="103" t="s">
        <v>1879</v>
      </c>
      <c r="D219" s="103" t="s">
        <v>1880</v>
      </c>
      <c r="E219" s="103" t="s">
        <v>2038</v>
      </c>
      <c r="F219" s="103" t="s">
        <v>2070</v>
      </c>
      <c r="G219" s="103" t="s">
        <v>31</v>
      </c>
      <c r="H219" s="103" t="s">
        <v>1883</v>
      </c>
      <c r="I219" s="103" t="s">
        <v>1880</v>
      </c>
      <c r="J219" s="103" t="s">
        <v>1884</v>
      </c>
      <c r="K219" s="103" t="s">
        <v>1885</v>
      </c>
      <c r="L219" s="104">
        <v>79.75</v>
      </c>
      <c r="M219" s="103" t="s">
        <v>1886</v>
      </c>
      <c r="N219" s="103" t="s">
        <v>31</v>
      </c>
      <c r="O219" s="103" t="s">
        <v>31</v>
      </c>
      <c r="P219" s="103" t="s">
        <v>2072</v>
      </c>
      <c r="Q219" s="103" t="s">
        <v>31</v>
      </c>
      <c r="R219" s="103" t="s">
        <v>4199</v>
      </c>
      <c r="S219" s="101">
        <v>41790</v>
      </c>
      <c r="T219" s="101">
        <v>41790</v>
      </c>
      <c r="U219" s="103" t="s">
        <v>4057</v>
      </c>
      <c r="V219" s="103" t="s">
        <v>31</v>
      </c>
    </row>
    <row r="220" spans="1:22" ht="15.75" x14ac:dyDescent="0.3">
      <c r="A220" s="103" t="s">
        <v>50</v>
      </c>
      <c r="B220" s="103" t="s">
        <v>4024</v>
      </c>
      <c r="C220" s="103" t="s">
        <v>1879</v>
      </c>
      <c r="D220" s="103" t="s">
        <v>1880</v>
      </c>
      <c r="E220" s="103" t="s">
        <v>2038</v>
      </c>
      <c r="F220" s="103" t="s">
        <v>2070</v>
      </c>
      <c r="G220" s="103" t="s">
        <v>31</v>
      </c>
      <c r="H220" s="103" t="s">
        <v>1883</v>
      </c>
      <c r="I220" s="103" t="s">
        <v>1880</v>
      </c>
      <c r="J220" s="103" t="s">
        <v>1884</v>
      </c>
      <c r="K220" s="103" t="s">
        <v>1885</v>
      </c>
      <c r="L220" s="104">
        <v>-2254.92</v>
      </c>
      <c r="M220" s="103" t="s">
        <v>1886</v>
      </c>
      <c r="N220" s="103" t="s">
        <v>31</v>
      </c>
      <c r="O220" s="103" t="s">
        <v>31</v>
      </c>
      <c r="P220" s="103" t="s">
        <v>2072</v>
      </c>
      <c r="Q220" s="103" t="s">
        <v>31</v>
      </c>
      <c r="R220" s="103" t="s">
        <v>4199</v>
      </c>
      <c r="S220" s="101">
        <v>41820</v>
      </c>
      <c r="T220" s="101">
        <v>41820</v>
      </c>
      <c r="U220" s="103" t="s">
        <v>4057</v>
      </c>
      <c r="V220" s="103" t="s">
        <v>31</v>
      </c>
    </row>
    <row r="221" spans="1:22" ht="15.75" x14ac:dyDescent="0.3">
      <c r="A221" s="103" t="s">
        <v>50</v>
      </c>
      <c r="B221" s="103" t="s">
        <v>4024</v>
      </c>
      <c r="C221" s="103" t="s">
        <v>1879</v>
      </c>
      <c r="D221" s="103" t="s">
        <v>1880</v>
      </c>
      <c r="E221" s="103" t="s">
        <v>2038</v>
      </c>
      <c r="F221" s="103" t="s">
        <v>2070</v>
      </c>
      <c r="G221" s="103" t="s">
        <v>31</v>
      </c>
      <c r="H221" s="103" t="s">
        <v>1883</v>
      </c>
      <c r="I221" s="103" t="s">
        <v>1880</v>
      </c>
      <c r="J221" s="103" t="s">
        <v>1884</v>
      </c>
      <c r="K221" s="103" t="s">
        <v>1885</v>
      </c>
      <c r="L221" s="104">
        <v>105.47</v>
      </c>
      <c r="M221" s="103" t="s">
        <v>1886</v>
      </c>
      <c r="N221" s="103" t="s">
        <v>31</v>
      </c>
      <c r="O221" s="103" t="s">
        <v>31</v>
      </c>
      <c r="P221" s="103" t="s">
        <v>2072</v>
      </c>
      <c r="Q221" s="103" t="s">
        <v>31</v>
      </c>
      <c r="R221" s="103" t="s">
        <v>4199</v>
      </c>
      <c r="S221" s="101">
        <v>41851</v>
      </c>
      <c r="T221" s="101">
        <v>41851</v>
      </c>
      <c r="U221" s="103" t="s">
        <v>4057</v>
      </c>
      <c r="V221" s="103" t="s">
        <v>31</v>
      </c>
    </row>
    <row r="222" spans="1:22" ht="15.75" x14ac:dyDescent="0.3">
      <c r="A222" s="103" t="s">
        <v>50</v>
      </c>
      <c r="B222" s="103" t="s">
        <v>4024</v>
      </c>
      <c r="C222" s="103" t="s">
        <v>1879</v>
      </c>
      <c r="D222" s="103" t="s">
        <v>1880</v>
      </c>
      <c r="E222" s="103" t="s">
        <v>2038</v>
      </c>
      <c r="F222" s="103" t="s">
        <v>2070</v>
      </c>
      <c r="G222" s="103" t="s">
        <v>31</v>
      </c>
      <c r="H222" s="103" t="s">
        <v>1883</v>
      </c>
      <c r="I222" s="103" t="s">
        <v>1880</v>
      </c>
      <c r="J222" s="103" t="s">
        <v>1884</v>
      </c>
      <c r="K222" s="103" t="s">
        <v>1885</v>
      </c>
      <c r="L222" s="104">
        <v>46477.86</v>
      </c>
      <c r="M222" s="103" t="s">
        <v>1886</v>
      </c>
      <c r="N222" s="103" t="s">
        <v>4200</v>
      </c>
      <c r="O222" s="103" t="s">
        <v>31</v>
      </c>
      <c r="P222" s="103" t="s">
        <v>2072</v>
      </c>
      <c r="Q222" s="103" t="s">
        <v>31</v>
      </c>
      <c r="R222" s="103" t="s">
        <v>4201</v>
      </c>
      <c r="S222" s="101">
        <v>42521</v>
      </c>
      <c r="T222" s="101">
        <v>42521</v>
      </c>
      <c r="U222" s="103" t="s">
        <v>4026</v>
      </c>
      <c r="V222" s="103" t="s">
        <v>31</v>
      </c>
    </row>
    <row r="223" spans="1:22" ht="15.75" x14ac:dyDescent="0.3">
      <c r="A223" s="103" t="s">
        <v>50</v>
      </c>
      <c r="B223" s="103" t="s">
        <v>4024</v>
      </c>
      <c r="C223" s="103" t="s">
        <v>1879</v>
      </c>
      <c r="D223" s="103" t="s">
        <v>1880</v>
      </c>
      <c r="E223" s="103" t="s">
        <v>2038</v>
      </c>
      <c r="F223" s="103" t="s">
        <v>2070</v>
      </c>
      <c r="G223" s="103" t="s">
        <v>31</v>
      </c>
      <c r="H223" s="103" t="s">
        <v>1883</v>
      </c>
      <c r="I223" s="103" t="s">
        <v>1880</v>
      </c>
      <c r="J223" s="103" t="s">
        <v>1884</v>
      </c>
      <c r="K223" s="103" t="s">
        <v>1885</v>
      </c>
      <c r="L223" s="104">
        <v>87.95</v>
      </c>
      <c r="M223" s="103" t="s">
        <v>1886</v>
      </c>
      <c r="N223" s="103" t="s">
        <v>4200</v>
      </c>
      <c r="O223" s="103" t="s">
        <v>31</v>
      </c>
      <c r="P223" s="103" t="s">
        <v>2072</v>
      </c>
      <c r="Q223" s="103" t="s">
        <v>31</v>
      </c>
      <c r="R223" s="103" t="s">
        <v>4201</v>
      </c>
      <c r="S223" s="101">
        <v>42551</v>
      </c>
      <c r="T223" s="101">
        <v>42551</v>
      </c>
      <c r="U223" s="103" t="s">
        <v>4026</v>
      </c>
      <c r="V223" s="103" t="s">
        <v>31</v>
      </c>
    </row>
    <row r="224" spans="1:22" ht="15.75" x14ac:dyDescent="0.3">
      <c r="A224" s="103" t="s">
        <v>50</v>
      </c>
      <c r="B224" s="103" t="s">
        <v>4024</v>
      </c>
      <c r="C224" s="103" t="s">
        <v>1879</v>
      </c>
      <c r="D224" s="103" t="s">
        <v>1880</v>
      </c>
      <c r="E224" s="103" t="s">
        <v>2038</v>
      </c>
      <c r="F224" s="103" t="s">
        <v>2070</v>
      </c>
      <c r="G224" s="103" t="s">
        <v>31</v>
      </c>
      <c r="H224" s="103" t="s">
        <v>1883</v>
      </c>
      <c r="I224" s="103" t="s">
        <v>1880</v>
      </c>
      <c r="J224" s="103" t="s">
        <v>1884</v>
      </c>
      <c r="K224" s="103" t="s">
        <v>1885</v>
      </c>
      <c r="L224" s="104">
        <v>32.409999999999997</v>
      </c>
      <c r="M224" s="103" t="s">
        <v>1886</v>
      </c>
      <c r="N224" s="103" t="s">
        <v>4200</v>
      </c>
      <c r="O224" s="103" t="s">
        <v>31</v>
      </c>
      <c r="P224" s="103" t="s">
        <v>2072</v>
      </c>
      <c r="Q224" s="103" t="s">
        <v>31</v>
      </c>
      <c r="R224" s="103" t="s">
        <v>4201</v>
      </c>
      <c r="S224" s="101">
        <v>42582</v>
      </c>
      <c r="T224" s="101">
        <v>42582</v>
      </c>
      <c r="U224" s="103" t="s">
        <v>4026</v>
      </c>
      <c r="V224" s="103" t="s">
        <v>31</v>
      </c>
    </row>
    <row r="225" spans="1:22" ht="15.75" x14ac:dyDescent="0.3">
      <c r="A225" s="103" t="s">
        <v>50</v>
      </c>
      <c r="B225" s="103" t="s">
        <v>4024</v>
      </c>
      <c r="C225" s="103" t="s">
        <v>1879</v>
      </c>
      <c r="D225" s="103" t="s">
        <v>1880</v>
      </c>
      <c r="E225" s="103" t="s">
        <v>2038</v>
      </c>
      <c r="F225" s="103" t="s">
        <v>2070</v>
      </c>
      <c r="G225" s="103" t="s">
        <v>31</v>
      </c>
      <c r="H225" s="103" t="s">
        <v>1883</v>
      </c>
      <c r="I225" s="103" t="s">
        <v>1880</v>
      </c>
      <c r="J225" s="103" t="s">
        <v>1884</v>
      </c>
      <c r="K225" s="103" t="s">
        <v>1885</v>
      </c>
      <c r="L225" s="104">
        <v>312.02999999999997</v>
      </c>
      <c r="M225" s="103" t="s">
        <v>1886</v>
      </c>
      <c r="N225" s="103" t="s">
        <v>4200</v>
      </c>
      <c r="O225" s="103" t="s">
        <v>31</v>
      </c>
      <c r="P225" s="103" t="s">
        <v>2072</v>
      </c>
      <c r="Q225" s="103" t="s">
        <v>31</v>
      </c>
      <c r="R225" s="103" t="s">
        <v>4201</v>
      </c>
      <c r="S225" s="101">
        <v>42613</v>
      </c>
      <c r="T225" s="101">
        <v>42613</v>
      </c>
      <c r="U225" s="103" t="s">
        <v>4026</v>
      </c>
      <c r="V225" s="103" t="s">
        <v>31</v>
      </c>
    </row>
    <row r="226" spans="1:22" ht="15.75" x14ac:dyDescent="0.3">
      <c r="A226" s="103" t="s">
        <v>50</v>
      </c>
      <c r="B226" s="103" t="s">
        <v>4024</v>
      </c>
      <c r="C226" s="103" t="s">
        <v>1879</v>
      </c>
      <c r="D226" s="103" t="s">
        <v>1880</v>
      </c>
      <c r="E226" s="103" t="s">
        <v>2038</v>
      </c>
      <c r="F226" s="103" t="s">
        <v>2070</v>
      </c>
      <c r="G226" s="103" t="s">
        <v>31</v>
      </c>
      <c r="H226" s="103" t="s">
        <v>1883</v>
      </c>
      <c r="I226" s="103" t="s">
        <v>1880</v>
      </c>
      <c r="J226" s="103" t="s">
        <v>1884</v>
      </c>
      <c r="K226" s="103" t="s">
        <v>1885</v>
      </c>
      <c r="L226" s="104">
        <v>26.98</v>
      </c>
      <c r="M226" s="103" t="s">
        <v>1886</v>
      </c>
      <c r="N226" s="103" t="s">
        <v>4200</v>
      </c>
      <c r="O226" s="103" t="s">
        <v>31</v>
      </c>
      <c r="P226" s="103" t="s">
        <v>2072</v>
      </c>
      <c r="Q226" s="103" t="s">
        <v>31</v>
      </c>
      <c r="R226" s="103" t="s">
        <v>4201</v>
      </c>
      <c r="S226" s="101">
        <v>42643</v>
      </c>
      <c r="T226" s="101">
        <v>42643</v>
      </c>
      <c r="U226" s="103" t="s">
        <v>4026</v>
      </c>
      <c r="V226" s="103" t="s">
        <v>31</v>
      </c>
    </row>
    <row r="227" spans="1:22" ht="15.75" x14ac:dyDescent="0.3">
      <c r="A227" s="103" t="s">
        <v>50</v>
      </c>
      <c r="B227" s="103" t="s">
        <v>4024</v>
      </c>
      <c r="C227" s="103" t="s">
        <v>1879</v>
      </c>
      <c r="D227" s="103" t="s">
        <v>1880</v>
      </c>
      <c r="E227" s="103" t="s">
        <v>2038</v>
      </c>
      <c r="F227" s="103" t="s">
        <v>3916</v>
      </c>
      <c r="G227" s="103" t="s">
        <v>31</v>
      </c>
      <c r="H227" s="103" t="s">
        <v>1883</v>
      </c>
      <c r="I227" s="103" t="s">
        <v>1880</v>
      </c>
      <c r="J227" s="103" t="s">
        <v>1884</v>
      </c>
      <c r="K227" s="103" t="s">
        <v>1885</v>
      </c>
      <c r="L227" s="105">
        <v>4913.7700000000004</v>
      </c>
      <c r="M227" s="103" t="s">
        <v>1886</v>
      </c>
      <c r="N227" s="103" t="s">
        <v>4157</v>
      </c>
      <c r="O227" s="103" t="s">
        <v>31</v>
      </c>
      <c r="P227" s="103" t="s">
        <v>4158</v>
      </c>
      <c r="Q227" s="103" t="s">
        <v>31</v>
      </c>
      <c r="R227" s="103" t="s">
        <v>4159</v>
      </c>
      <c r="S227" s="101">
        <v>42735</v>
      </c>
      <c r="T227" s="101">
        <v>42735</v>
      </c>
      <c r="U227" s="103" t="s">
        <v>4026</v>
      </c>
      <c r="V227" s="103" t="s">
        <v>31</v>
      </c>
    </row>
    <row r="228" spans="1:22" ht="15.75" x14ac:dyDescent="0.3">
      <c r="A228" s="103" t="s">
        <v>50</v>
      </c>
      <c r="B228" s="103" t="s">
        <v>4024</v>
      </c>
      <c r="C228" s="103" t="s">
        <v>1904</v>
      </c>
      <c r="D228" s="103" t="s">
        <v>1905</v>
      </c>
      <c r="E228" s="103" t="s">
        <v>2038</v>
      </c>
      <c r="F228" s="103" t="s">
        <v>2048</v>
      </c>
      <c r="G228" s="103" t="s">
        <v>31</v>
      </c>
      <c r="H228" s="103" t="s">
        <v>31</v>
      </c>
      <c r="I228" s="103" t="s">
        <v>31</v>
      </c>
      <c r="J228" s="103" t="s">
        <v>1884</v>
      </c>
      <c r="K228" s="103" t="s">
        <v>1885</v>
      </c>
      <c r="L228" s="105">
        <v>3883.68</v>
      </c>
      <c r="M228" s="103" t="s">
        <v>1886</v>
      </c>
      <c r="N228" s="103" t="s">
        <v>31</v>
      </c>
      <c r="O228" s="103" t="s">
        <v>31</v>
      </c>
      <c r="P228" s="103" t="s">
        <v>2049</v>
      </c>
      <c r="Q228" s="103" t="s">
        <v>31</v>
      </c>
      <c r="R228" s="103" t="s">
        <v>4038</v>
      </c>
      <c r="S228" s="101">
        <v>42855</v>
      </c>
      <c r="T228" s="101">
        <v>42855</v>
      </c>
      <c r="U228" s="103" t="s">
        <v>4029</v>
      </c>
      <c r="V228" s="103" t="s">
        <v>31</v>
      </c>
    </row>
    <row r="229" spans="1:22" ht="15.75" x14ac:dyDescent="0.3">
      <c r="A229" s="103" t="s">
        <v>50</v>
      </c>
      <c r="B229" s="103" t="s">
        <v>4024</v>
      </c>
      <c r="C229" s="103" t="s">
        <v>1879</v>
      </c>
      <c r="D229" s="103" t="s">
        <v>1880</v>
      </c>
      <c r="E229" s="103" t="s">
        <v>2038</v>
      </c>
      <c r="F229" s="103" t="s">
        <v>2054</v>
      </c>
      <c r="G229" s="103" t="s">
        <v>31</v>
      </c>
      <c r="H229" s="103" t="s">
        <v>1883</v>
      </c>
      <c r="I229" s="103" t="s">
        <v>1880</v>
      </c>
      <c r="J229" s="103" t="s">
        <v>1884</v>
      </c>
      <c r="K229" s="103" t="s">
        <v>1885</v>
      </c>
      <c r="L229" s="105">
        <v>3689.57</v>
      </c>
      <c r="M229" s="103" t="s">
        <v>1886</v>
      </c>
      <c r="N229" s="103" t="s">
        <v>4065</v>
      </c>
      <c r="O229" s="103" t="s">
        <v>31</v>
      </c>
      <c r="P229" s="103" t="s">
        <v>2056</v>
      </c>
      <c r="Q229" s="103" t="s">
        <v>31</v>
      </c>
      <c r="R229" s="103" t="s">
        <v>4066</v>
      </c>
      <c r="S229" s="101">
        <v>42674</v>
      </c>
      <c r="T229" s="101">
        <v>42674</v>
      </c>
      <c r="U229" s="103" t="s">
        <v>4026</v>
      </c>
      <c r="V229" s="103" t="s">
        <v>31</v>
      </c>
    </row>
    <row r="230" spans="1:22" ht="15.75" x14ac:dyDescent="0.3">
      <c r="A230" s="103" t="s">
        <v>50</v>
      </c>
      <c r="B230" s="103" t="s">
        <v>4024</v>
      </c>
      <c r="C230" s="103" t="s">
        <v>1879</v>
      </c>
      <c r="D230" s="103" t="s">
        <v>1880</v>
      </c>
      <c r="E230" s="103" t="s">
        <v>2038</v>
      </c>
      <c r="F230" s="103" t="s">
        <v>2082</v>
      </c>
      <c r="G230" s="103" t="s">
        <v>31</v>
      </c>
      <c r="H230" s="103" t="s">
        <v>1883</v>
      </c>
      <c r="I230" s="103" t="s">
        <v>1880</v>
      </c>
      <c r="J230" s="103" t="s">
        <v>1884</v>
      </c>
      <c r="K230" s="103" t="s">
        <v>1885</v>
      </c>
      <c r="L230" s="105">
        <v>3568.67</v>
      </c>
      <c r="M230" s="103" t="s">
        <v>1886</v>
      </c>
      <c r="N230" s="103" t="s">
        <v>31</v>
      </c>
      <c r="O230" s="103" t="s">
        <v>31</v>
      </c>
      <c r="P230" s="103" t="s">
        <v>2083</v>
      </c>
      <c r="Q230" s="103" t="s">
        <v>31</v>
      </c>
      <c r="R230" s="103" t="s">
        <v>4202</v>
      </c>
      <c r="S230" s="101">
        <v>42674</v>
      </c>
      <c r="T230" s="101">
        <v>42674</v>
      </c>
      <c r="U230" s="103" t="s">
        <v>4026</v>
      </c>
      <c r="V230" s="103" t="s">
        <v>31</v>
      </c>
    </row>
    <row r="231" spans="1:22" ht="15.75" x14ac:dyDescent="0.3">
      <c r="A231" s="103" t="s">
        <v>50</v>
      </c>
      <c r="B231" s="103" t="s">
        <v>4024</v>
      </c>
      <c r="C231" s="103" t="s">
        <v>1879</v>
      </c>
      <c r="D231" s="103" t="s">
        <v>1880</v>
      </c>
      <c r="E231" s="103" t="s">
        <v>2038</v>
      </c>
      <c r="F231" s="103" t="s">
        <v>2070</v>
      </c>
      <c r="G231" s="103" t="s">
        <v>31</v>
      </c>
      <c r="H231" s="103" t="s">
        <v>1883</v>
      </c>
      <c r="I231" s="103" t="s">
        <v>1880</v>
      </c>
      <c r="J231" s="103" t="s">
        <v>1884</v>
      </c>
      <c r="K231" s="103" t="s">
        <v>1885</v>
      </c>
      <c r="L231" s="105">
        <v>3272.79</v>
      </c>
      <c r="M231" s="103" t="s">
        <v>1886</v>
      </c>
      <c r="N231" s="103" t="s">
        <v>4072</v>
      </c>
      <c r="O231" s="103" t="s">
        <v>31</v>
      </c>
      <c r="P231" s="103" t="s">
        <v>2072</v>
      </c>
      <c r="Q231" s="103" t="s">
        <v>31</v>
      </c>
      <c r="R231" s="103" t="s">
        <v>4073</v>
      </c>
      <c r="S231" s="101">
        <v>42855</v>
      </c>
      <c r="T231" s="101">
        <v>42855</v>
      </c>
      <c r="U231" s="103" t="s">
        <v>4074</v>
      </c>
      <c r="V231" s="103" t="s">
        <v>31</v>
      </c>
    </row>
    <row r="232" spans="1:22" ht="15.75" x14ac:dyDescent="0.3">
      <c r="A232" s="103" t="s">
        <v>50</v>
      </c>
      <c r="B232" s="103" t="s">
        <v>4024</v>
      </c>
      <c r="C232" s="103" t="s">
        <v>1879</v>
      </c>
      <c r="D232" s="103" t="s">
        <v>1880</v>
      </c>
      <c r="E232" s="103" t="s">
        <v>2038</v>
      </c>
      <c r="F232" s="103" t="s">
        <v>2070</v>
      </c>
      <c r="G232" s="103" t="s">
        <v>31</v>
      </c>
      <c r="H232" s="103" t="s">
        <v>1883</v>
      </c>
      <c r="I232" s="103" t="s">
        <v>1880</v>
      </c>
      <c r="J232" s="103" t="s">
        <v>1884</v>
      </c>
      <c r="K232" s="103" t="s">
        <v>1885</v>
      </c>
      <c r="L232" s="105">
        <v>3272.59</v>
      </c>
      <c r="M232" s="103" t="s">
        <v>1886</v>
      </c>
      <c r="N232" s="103" t="s">
        <v>4112</v>
      </c>
      <c r="O232" s="103" t="s">
        <v>31</v>
      </c>
      <c r="P232" s="103" t="s">
        <v>2072</v>
      </c>
      <c r="Q232" s="103" t="s">
        <v>31</v>
      </c>
      <c r="R232" s="103" t="s">
        <v>4113</v>
      </c>
      <c r="S232" s="101">
        <v>42855</v>
      </c>
      <c r="T232" s="101">
        <v>42855</v>
      </c>
      <c r="U232" s="103" t="s">
        <v>4074</v>
      </c>
      <c r="V232" s="103" t="s">
        <v>31</v>
      </c>
    </row>
    <row r="233" spans="1:22" ht="15.75" x14ac:dyDescent="0.3">
      <c r="A233" s="103" t="s">
        <v>50</v>
      </c>
      <c r="B233" s="103" t="s">
        <v>4024</v>
      </c>
      <c r="C233" s="103" t="s">
        <v>1879</v>
      </c>
      <c r="D233" s="103" t="s">
        <v>1880</v>
      </c>
      <c r="E233" s="103" t="s">
        <v>2038</v>
      </c>
      <c r="F233" s="103" t="s">
        <v>2070</v>
      </c>
      <c r="G233" s="103" t="s">
        <v>31</v>
      </c>
      <c r="H233" s="103" t="s">
        <v>1883</v>
      </c>
      <c r="I233" s="103" t="s">
        <v>1880</v>
      </c>
      <c r="J233" s="103" t="s">
        <v>1884</v>
      </c>
      <c r="K233" s="103" t="s">
        <v>1885</v>
      </c>
      <c r="L233" s="104">
        <v>54843.44</v>
      </c>
      <c r="M233" s="103" t="s">
        <v>1886</v>
      </c>
      <c r="N233" s="103" t="s">
        <v>4203</v>
      </c>
      <c r="O233" s="103" t="s">
        <v>31</v>
      </c>
      <c r="P233" s="103" t="s">
        <v>2072</v>
      </c>
      <c r="Q233" s="103" t="s">
        <v>31</v>
      </c>
      <c r="R233" s="103" t="s">
        <v>4204</v>
      </c>
      <c r="S233" s="101">
        <v>42521</v>
      </c>
      <c r="T233" s="101">
        <v>42521</v>
      </c>
      <c r="U233" s="103" t="s">
        <v>4026</v>
      </c>
      <c r="V233" s="103" t="s">
        <v>31</v>
      </c>
    </row>
    <row r="234" spans="1:22" ht="15.75" x14ac:dyDescent="0.3">
      <c r="A234" s="103" t="s">
        <v>50</v>
      </c>
      <c r="B234" s="103" t="s">
        <v>4024</v>
      </c>
      <c r="C234" s="103" t="s">
        <v>1879</v>
      </c>
      <c r="D234" s="103" t="s">
        <v>1880</v>
      </c>
      <c r="E234" s="103" t="s">
        <v>2038</v>
      </c>
      <c r="F234" s="103" t="s">
        <v>2070</v>
      </c>
      <c r="G234" s="103" t="s">
        <v>31</v>
      </c>
      <c r="H234" s="103" t="s">
        <v>1883</v>
      </c>
      <c r="I234" s="103" t="s">
        <v>1880</v>
      </c>
      <c r="J234" s="103" t="s">
        <v>1884</v>
      </c>
      <c r="K234" s="103" t="s">
        <v>1885</v>
      </c>
      <c r="L234" s="104">
        <v>103.77</v>
      </c>
      <c r="M234" s="103" t="s">
        <v>1886</v>
      </c>
      <c r="N234" s="103" t="s">
        <v>4203</v>
      </c>
      <c r="O234" s="103" t="s">
        <v>31</v>
      </c>
      <c r="P234" s="103" t="s">
        <v>2072</v>
      </c>
      <c r="Q234" s="103" t="s">
        <v>31</v>
      </c>
      <c r="R234" s="103" t="s">
        <v>4204</v>
      </c>
      <c r="S234" s="101">
        <v>42551</v>
      </c>
      <c r="T234" s="101">
        <v>42551</v>
      </c>
      <c r="U234" s="103" t="s">
        <v>4026</v>
      </c>
      <c r="V234" s="103" t="s">
        <v>31</v>
      </c>
    </row>
    <row r="235" spans="1:22" ht="15.75" x14ac:dyDescent="0.3">
      <c r="A235" s="103" t="s">
        <v>50</v>
      </c>
      <c r="B235" s="103" t="s">
        <v>4024</v>
      </c>
      <c r="C235" s="103" t="s">
        <v>1879</v>
      </c>
      <c r="D235" s="103" t="s">
        <v>1880</v>
      </c>
      <c r="E235" s="103" t="s">
        <v>2038</v>
      </c>
      <c r="F235" s="103" t="s">
        <v>2070</v>
      </c>
      <c r="G235" s="103" t="s">
        <v>31</v>
      </c>
      <c r="H235" s="103" t="s">
        <v>1883</v>
      </c>
      <c r="I235" s="103" t="s">
        <v>1880</v>
      </c>
      <c r="J235" s="103" t="s">
        <v>1884</v>
      </c>
      <c r="K235" s="103" t="s">
        <v>1885</v>
      </c>
      <c r="L235" s="104">
        <v>38.24</v>
      </c>
      <c r="M235" s="103" t="s">
        <v>1886</v>
      </c>
      <c r="N235" s="103" t="s">
        <v>4203</v>
      </c>
      <c r="O235" s="103" t="s">
        <v>31</v>
      </c>
      <c r="P235" s="103" t="s">
        <v>2072</v>
      </c>
      <c r="Q235" s="103" t="s">
        <v>31</v>
      </c>
      <c r="R235" s="103" t="s">
        <v>4204</v>
      </c>
      <c r="S235" s="101">
        <v>42582</v>
      </c>
      <c r="T235" s="101">
        <v>42582</v>
      </c>
      <c r="U235" s="103" t="s">
        <v>4026</v>
      </c>
      <c r="V235" s="103" t="s">
        <v>31</v>
      </c>
    </row>
    <row r="236" spans="1:22" ht="15.75" x14ac:dyDescent="0.3">
      <c r="A236" s="103" t="s">
        <v>50</v>
      </c>
      <c r="B236" s="103" t="s">
        <v>4024</v>
      </c>
      <c r="C236" s="103" t="s">
        <v>1879</v>
      </c>
      <c r="D236" s="103" t="s">
        <v>1880</v>
      </c>
      <c r="E236" s="103" t="s">
        <v>2038</v>
      </c>
      <c r="F236" s="103" t="s">
        <v>2070</v>
      </c>
      <c r="G236" s="103" t="s">
        <v>31</v>
      </c>
      <c r="H236" s="103" t="s">
        <v>1883</v>
      </c>
      <c r="I236" s="103" t="s">
        <v>1880</v>
      </c>
      <c r="J236" s="103" t="s">
        <v>1884</v>
      </c>
      <c r="K236" s="103" t="s">
        <v>1885</v>
      </c>
      <c r="L236" s="104">
        <v>368.17</v>
      </c>
      <c r="M236" s="103" t="s">
        <v>1886</v>
      </c>
      <c r="N236" s="103" t="s">
        <v>4203</v>
      </c>
      <c r="O236" s="103" t="s">
        <v>31</v>
      </c>
      <c r="P236" s="103" t="s">
        <v>2072</v>
      </c>
      <c r="Q236" s="103" t="s">
        <v>31</v>
      </c>
      <c r="R236" s="103" t="s">
        <v>4204</v>
      </c>
      <c r="S236" s="101">
        <v>42613</v>
      </c>
      <c r="T236" s="101">
        <v>42613</v>
      </c>
      <c r="U236" s="103" t="s">
        <v>4026</v>
      </c>
      <c r="V236" s="103" t="s">
        <v>31</v>
      </c>
    </row>
    <row r="237" spans="1:22" ht="15.75" x14ac:dyDescent="0.3">
      <c r="A237" s="103" t="s">
        <v>50</v>
      </c>
      <c r="B237" s="103" t="s">
        <v>4024</v>
      </c>
      <c r="C237" s="103" t="s">
        <v>1879</v>
      </c>
      <c r="D237" s="103" t="s">
        <v>1880</v>
      </c>
      <c r="E237" s="103" t="s">
        <v>2038</v>
      </c>
      <c r="F237" s="103" t="s">
        <v>2070</v>
      </c>
      <c r="G237" s="103" t="s">
        <v>31</v>
      </c>
      <c r="H237" s="103" t="s">
        <v>1883</v>
      </c>
      <c r="I237" s="103" t="s">
        <v>1880</v>
      </c>
      <c r="J237" s="103" t="s">
        <v>1884</v>
      </c>
      <c r="K237" s="103" t="s">
        <v>1885</v>
      </c>
      <c r="L237" s="104">
        <v>31.81</v>
      </c>
      <c r="M237" s="103" t="s">
        <v>1886</v>
      </c>
      <c r="N237" s="103" t="s">
        <v>4203</v>
      </c>
      <c r="O237" s="103" t="s">
        <v>31</v>
      </c>
      <c r="P237" s="103" t="s">
        <v>2072</v>
      </c>
      <c r="Q237" s="103" t="s">
        <v>31</v>
      </c>
      <c r="R237" s="103" t="s">
        <v>4204</v>
      </c>
      <c r="S237" s="101">
        <v>42643</v>
      </c>
      <c r="T237" s="101">
        <v>42643</v>
      </c>
      <c r="U237" s="103" t="s">
        <v>4026</v>
      </c>
      <c r="V237" s="103" t="s">
        <v>31</v>
      </c>
    </row>
    <row r="238" spans="1:22" ht="15.75" x14ac:dyDescent="0.3">
      <c r="A238" s="103" t="s">
        <v>50</v>
      </c>
      <c r="B238" s="103" t="s">
        <v>4024</v>
      </c>
      <c r="C238" s="103" t="s">
        <v>1879</v>
      </c>
      <c r="D238" s="103" t="s">
        <v>1880</v>
      </c>
      <c r="E238" s="103" t="s">
        <v>2038</v>
      </c>
      <c r="F238" s="103" t="s">
        <v>2070</v>
      </c>
      <c r="G238" s="103" t="s">
        <v>31</v>
      </c>
      <c r="H238" s="103" t="s">
        <v>1883</v>
      </c>
      <c r="I238" s="103" t="s">
        <v>1880</v>
      </c>
      <c r="J238" s="103" t="s">
        <v>1884</v>
      </c>
      <c r="K238" s="103" t="s">
        <v>1885</v>
      </c>
      <c r="L238" s="105">
        <v>3272.58</v>
      </c>
      <c r="M238" s="103" t="s">
        <v>1886</v>
      </c>
      <c r="N238" s="103" t="s">
        <v>4075</v>
      </c>
      <c r="O238" s="103" t="s">
        <v>31</v>
      </c>
      <c r="P238" s="103" t="s">
        <v>2072</v>
      </c>
      <c r="Q238" s="103" t="s">
        <v>31</v>
      </c>
      <c r="R238" s="103" t="s">
        <v>4076</v>
      </c>
      <c r="S238" s="101">
        <v>42855</v>
      </c>
      <c r="T238" s="101">
        <v>42855</v>
      </c>
      <c r="U238" s="103" t="s">
        <v>4074</v>
      </c>
      <c r="V238" s="103" t="s">
        <v>31</v>
      </c>
    </row>
    <row r="239" spans="1:22" ht="15.75" x14ac:dyDescent="0.3">
      <c r="A239" s="103" t="s">
        <v>50</v>
      </c>
      <c r="B239" s="103" t="s">
        <v>4024</v>
      </c>
      <c r="C239" s="103" t="s">
        <v>1879</v>
      </c>
      <c r="D239" s="103" t="s">
        <v>1880</v>
      </c>
      <c r="E239" s="103" t="s">
        <v>2038</v>
      </c>
      <c r="F239" s="103" t="s">
        <v>2070</v>
      </c>
      <c r="G239" s="103" t="s">
        <v>31</v>
      </c>
      <c r="H239" s="103" t="s">
        <v>1883</v>
      </c>
      <c r="I239" s="103" t="s">
        <v>1880</v>
      </c>
      <c r="J239" s="103" t="s">
        <v>1884</v>
      </c>
      <c r="K239" s="103" t="s">
        <v>1885</v>
      </c>
      <c r="L239" s="105">
        <v>3272.58</v>
      </c>
      <c r="M239" s="103" t="s">
        <v>1886</v>
      </c>
      <c r="N239" s="103" t="s">
        <v>4106</v>
      </c>
      <c r="O239" s="103" t="s">
        <v>31</v>
      </c>
      <c r="P239" s="103" t="s">
        <v>2072</v>
      </c>
      <c r="Q239" s="103" t="s">
        <v>31</v>
      </c>
      <c r="R239" s="103" t="s">
        <v>4107</v>
      </c>
      <c r="S239" s="101">
        <v>42855</v>
      </c>
      <c r="T239" s="101">
        <v>42855</v>
      </c>
      <c r="U239" s="103" t="s">
        <v>4074</v>
      </c>
      <c r="V239" s="103" t="s">
        <v>31</v>
      </c>
    </row>
    <row r="240" spans="1:22" ht="15.75" x14ac:dyDescent="0.3">
      <c r="A240" s="103" t="s">
        <v>50</v>
      </c>
      <c r="B240" s="103" t="s">
        <v>4024</v>
      </c>
      <c r="C240" s="103" t="s">
        <v>1879</v>
      </c>
      <c r="D240" s="103" t="s">
        <v>1880</v>
      </c>
      <c r="E240" s="103" t="s">
        <v>2038</v>
      </c>
      <c r="F240" s="103" t="s">
        <v>2070</v>
      </c>
      <c r="G240" s="103" t="s">
        <v>31</v>
      </c>
      <c r="H240" s="103" t="s">
        <v>1883</v>
      </c>
      <c r="I240" s="103" t="s">
        <v>1880</v>
      </c>
      <c r="J240" s="103" t="s">
        <v>1884</v>
      </c>
      <c r="K240" s="103" t="s">
        <v>1885</v>
      </c>
      <c r="L240" s="105">
        <v>3272.58</v>
      </c>
      <c r="M240" s="103" t="s">
        <v>1886</v>
      </c>
      <c r="N240" s="103" t="s">
        <v>4108</v>
      </c>
      <c r="O240" s="103" t="s">
        <v>31</v>
      </c>
      <c r="P240" s="103" t="s">
        <v>2072</v>
      </c>
      <c r="Q240" s="103" t="s">
        <v>31</v>
      </c>
      <c r="R240" s="103" t="s">
        <v>4109</v>
      </c>
      <c r="S240" s="101">
        <v>42855</v>
      </c>
      <c r="T240" s="101">
        <v>42855</v>
      </c>
      <c r="U240" s="103" t="s">
        <v>4074</v>
      </c>
      <c r="V240" s="103" t="s">
        <v>31</v>
      </c>
    </row>
    <row r="241" spans="1:22" ht="15.75" x14ac:dyDescent="0.3">
      <c r="A241" s="103" t="s">
        <v>50</v>
      </c>
      <c r="B241" s="103" t="s">
        <v>4024</v>
      </c>
      <c r="C241" s="103" t="s">
        <v>1879</v>
      </c>
      <c r="D241" s="103" t="s">
        <v>1880</v>
      </c>
      <c r="E241" s="103" t="s">
        <v>2038</v>
      </c>
      <c r="F241" s="103" t="s">
        <v>2070</v>
      </c>
      <c r="G241" s="103" t="s">
        <v>31</v>
      </c>
      <c r="H241" s="103" t="s">
        <v>1883</v>
      </c>
      <c r="I241" s="103" t="s">
        <v>1880</v>
      </c>
      <c r="J241" s="103" t="s">
        <v>1884</v>
      </c>
      <c r="K241" s="103" t="s">
        <v>1885</v>
      </c>
      <c r="L241" s="105">
        <v>3272.58</v>
      </c>
      <c r="M241" s="103" t="s">
        <v>1886</v>
      </c>
      <c r="N241" s="103" t="s">
        <v>4110</v>
      </c>
      <c r="O241" s="103" t="s">
        <v>31</v>
      </c>
      <c r="P241" s="103" t="s">
        <v>2072</v>
      </c>
      <c r="Q241" s="103" t="s">
        <v>31</v>
      </c>
      <c r="R241" s="103" t="s">
        <v>4111</v>
      </c>
      <c r="S241" s="101">
        <v>42855</v>
      </c>
      <c r="T241" s="101">
        <v>42855</v>
      </c>
      <c r="U241" s="103" t="s">
        <v>4074</v>
      </c>
      <c r="V241" s="103" t="s">
        <v>31</v>
      </c>
    </row>
    <row r="242" spans="1:22" ht="15.75" x14ac:dyDescent="0.3">
      <c r="A242" s="103" t="s">
        <v>50</v>
      </c>
      <c r="B242" s="103" t="s">
        <v>4024</v>
      </c>
      <c r="C242" s="103" t="s">
        <v>1904</v>
      </c>
      <c r="D242" s="103" t="s">
        <v>1905</v>
      </c>
      <c r="E242" s="103" t="s">
        <v>2038</v>
      </c>
      <c r="F242" s="103" t="s">
        <v>4142</v>
      </c>
      <c r="G242" s="103" t="s">
        <v>31</v>
      </c>
      <c r="H242" s="103" t="s">
        <v>31</v>
      </c>
      <c r="I242" s="103" t="s">
        <v>31</v>
      </c>
      <c r="J242" s="103" t="s">
        <v>1884</v>
      </c>
      <c r="K242" s="103" t="s">
        <v>1885</v>
      </c>
      <c r="L242" s="105">
        <v>3194.88</v>
      </c>
      <c r="M242" s="103" t="s">
        <v>1886</v>
      </c>
      <c r="N242" s="103" t="s">
        <v>31</v>
      </c>
      <c r="O242" s="103" t="s">
        <v>31</v>
      </c>
      <c r="P242" s="103" t="s">
        <v>4143</v>
      </c>
      <c r="Q242" s="103" t="s">
        <v>31</v>
      </c>
      <c r="R242" s="103" t="s">
        <v>4144</v>
      </c>
      <c r="S242" s="101">
        <v>42704</v>
      </c>
      <c r="T242" s="101">
        <v>42704</v>
      </c>
      <c r="U242" s="103" t="s">
        <v>4145</v>
      </c>
      <c r="V242" s="103" t="s">
        <v>31</v>
      </c>
    </row>
    <row r="243" spans="1:22" ht="15.75" x14ac:dyDescent="0.3">
      <c r="A243" s="103" t="s">
        <v>50</v>
      </c>
      <c r="B243" s="103" t="s">
        <v>4024</v>
      </c>
      <c r="C243" s="103" t="s">
        <v>1904</v>
      </c>
      <c r="D243" s="103" t="s">
        <v>1905</v>
      </c>
      <c r="E243" s="103" t="s">
        <v>2038</v>
      </c>
      <c r="F243" s="103" t="s">
        <v>4142</v>
      </c>
      <c r="G243" s="103" t="s">
        <v>31</v>
      </c>
      <c r="H243" s="103" t="s">
        <v>31</v>
      </c>
      <c r="I243" s="103" t="s">
        <v>31</v>
      </c>
      <c r="J243" s="103" t="s">
        <v>1884</v>
      </c>
      <c r="K243" s="103" t="s">
        <v>1885</v>
      </c>
      <c r="L243" s="105">
        <v>2908.95</v>
      </c>
      <c r="M243" s="103" t="s">
        <v>1886</v>
      </c>
      <c r="N243" s="103" t="s">
        <v>31</v>
      </c>
      <c r="O243" s="103" t="s">
        <v>31</v>
      </c>
      <c r="P243" s="103" t="s">
        <v>4143</v>
      </c>
      <c r="Q243" s="103" t="s">
        <v>31</v>
      </c>
      <c r="R243" s="103" t="s">
        <v>4144</v>
      </c>
      <c r="S243" s="101">
        <v>42735</v>
      </c>
      <c r="T243" s="101">
        <v>42735</v>
      </c>
      <c r="U243" s="103" t="s">
        <v>4145</v>
      </c>
      <c r="V243" s="103" t="s">
        <v>31</v>
      </c>
    </row>
    <row r="244" spans="1:22" ht="15.75" x14ac:dyDescent="0.3">
      <c r="A244" s="103" t="s">
        <v>50</v>
      </c>
      <c r="B244" s="103" t="s">
        <v>4024</v>
      </c>
      <c r="C244" s="103" t="s">
        <v>1879</v>
      </c>
      <c r="D244" s="103" t="s">
        <v>1880</v>
      </c>
      <c r="E244" s="103" t="s">
        <v>2038</v>
      </c>
      <c r="F244" s="103" t="s">
        <v>2070</v>
      </c>
      <c r="G244" s="103" t="s">
        <v>31</v>
      </c>
      <c r="H244" s="103" t="s">
        <v>1883</v>
      </c>
      <c r="I244" s="103" t="s">
        <v>1880</v>
      </c>
      <c r="J244" s="103" t="s">
        <v>1884</v>
      </c>
      <c r="K244" s="103" t="s">
        <v>1885</v>
      </c>
      <c r="L244" s="104">
        <v>91777.31</v>
      </c>
      <c r="M244" s="103" t="s">
        <v>1886</v>
      </c>
      <c r="N244" s="103" t="s">
        <v>4205</v>
      </c>
      <c r="O244" s="103" t="s">
        <v>31</v>
      </c>
      <c r="P244" s="103" t="s">
        <v>2072</v>
      </c>
      <c r="Q244" s="103" t="s">
        <v>31</v>
      </c>
      <c r="R244" s="103" t="s">
        <v>4206</v>
      </c>
      <c r="S244" s="101">
        <v>42521</v>
      </c>
      <c r="T244" s="101">
        <v>42521</v>
      </c>
      <c r="U244" s="103" t="s">
        <v>4026</v>
      </c>
      <c r="V244" s="103" t="s">
        <v>31</v>
      </c>
    </row>
    <row r="245" spans="1:22" ht="15.75" x14ac:dyDescent="0.3">
      <c r="A245" s="103" t="s">
        <v>50</v>
      </c>
      <c r="B245" s="103" t="s">
        <v>4024</v>
      </c>
      <c r="C245" s="103" t="s">
        <v>1879</v>
      </c>
      <c r="D245" s="103" t="s">
        <v>1880</v>
      </c>
      <c r="E245" s="103" t="s">
        <v>2038</v>
      </c>
      <c r="F245" s="103" t="s">
        <v>2070</v>
      </c>
      <c r="G245" s="103" t="s">
        <v>31</v>
      </c>
      <c r="H245" s="103" t="s">
        <v>1883</v>
      </c>
      <c r="I245" s="103" t="s">
        <v>1880</v>
      </c>
      <c r="J245" s="103" t="s">
        <v>1884</v>
      </c>
      <c r="K245" s="103" t="s">
        <v>1885</v>
      </c>
      <c r="L245" s="104">
        <v>173.62</v>
      </c>
      <c r="M245" s="103" t="s">
        <v>1886</v>
      </c>
      <c r="N245" s="103" t="s">
        <v>4205</v>
      </c>
      <c r="O245" s="103" t="s">
        <v>31</v>
      </c>
      <c r="P245" s="103" t="s">
        <v>2072</v>
      </c>
      <c r="Q245" s="103" t="s">
        <v>31</v>
      </c>
      <c r="R245" s="103" t="s">
        <v>4206</v>
      </c>
      <c r="S245" s="101">
        <v>42551</v>
      </c>
      <c r="T245" s="101">
        <v>42551</v>
      </c>
      <c r="U245" s="103" t="s">
        <v>4026</v>
      </c>
      <c r="V245" s="103" t="s">
        <v>31</v>
      </c>
    </row>
    <row r="246" spans="1:22" ht="15.75" x14ac:dyDescent="0.3">
      <c r="A246" s="103" t="s">
        <v>50</v>
      </c>
      <c r="B246" s="103" t="s">
        <v>4024</v>
      </c>
      <c r="C246" s="103" t="s">
        <v>1879</v>
      </c>
      <c r="D246" s="103" t="s">
        <v>1880</v>
      </c>
      <c r="E246" s="103" t="s">
        <v>2038</v>
      </c>
      <c r="F246" s="103" t="s">
        <v>2070</v>
      </c>
      <c r="G246" s="103" t="s">
        <v>31</v>
      </c>
      <c r="H246" s="103" t="s">
        <v>1883</v>
      </c>
      <c r="I246" s="103" t="s">
        <v>1880</v>
      </c>
      <c r="J246" s="103" t="s">
        <v>1884</v>
      </c>
      <c r="K246" s="103" t="s">
        <v>1885</v>
      </c>
      <c r="L246" s="104">
        <v>64.02</v>
      </c>
      <c r="M246" s="103" t="s">
        <v>1886</v>
      </c>
      <c r="N246" s="103" t="s">
        <v>4205</v>
      </c>
      <c r="O246" s="103" t="s">
        <v>31</v>
      </c>
      <c r="P246" s="103" t="s">
        <v>2072</v>
      </c>
      <c r="Q246" s="103" t="s">
        <v>31</v>
      </c>
      <c r="R246" s="103" t="s">
        <v>4206</v>
      </c>
      <c r="S246" s="101">
        <v>42582</v>
      </c>
      <c r="T246" s="101">
        <v>42582</v>
      </c>
      <c r="U246" s="103" t="s">
        <v>4026</v>
      </c>
      <c r="V246" s="103" t="s">
        <v>31</v>
      </c>
    </row>
    <row r="247" spans="1:22" ht="15.75" x14ac:dyDescent="0.3">
      <c r="A247" s="103" t="s">
        <v>50</v>
      </c>
      <c r="B247" s="103" t="s">
        <v>4024</v>
      </c>
      <c r="C247" s="103" t="s">
        <v>1879</v>
      </c>
      <c r="D247" s="103" t="s">
        <v>1880</v>
      </c>
      <c r="E247" s="103" t="s">
        <v>2038</v>
      </c>
      <c r="F247" s="103" t="s">
        <v>2070</v>
      </c>
      <c r="G247" s="103" t="s">
        <v>31</v>
      </c>
      <c r="H247" s="103" t="s">
        <v>1883</v>
      </c>
      <c r="I247" s="103" t="s">
        <v>1880</v>
      </c>
      <c r="J247" s="103" t="s">
        <v>1884</v>
      </c>
      <c r="K247" s="103" t="s">
        <v>1885</v>
      </c>
      <c r="L247" s="104">
        <v>616.14</v>
      </c>
      <c r="M247" s="103" t="s">
        <v>1886</v>
      </c>
      <c r="N247" s="103" t="s">
        <v>4205</v>
      </c>
      <c r="O247" s="103" t="s">
        <v>31</v>
      </c>
      <c r="P247" s="103" t="s">
        <v>2072</v>
      </c>
      <c r="Q247" s="103" t="s">
        <v>31</v>
      </c>
      <c r="R247" s="103" t="s">
        <v>4206</v>
      </c>
      <c r="S247" s="101">
        <v>42613</v>
      </c>
      <c r="T247" s="101">
        <v>42613</v>
      </c>
      <c r="U247" s="103" t="s">
        <v>4026</v>
      </c>
      <c r="V247" s="103" t="s">
        <v>31</v>
      </c>
    </row>
    <row r="248" spans="1:22" ht="15.75" x14ac:dyDescent="0.3">
      <c r="A248" s="103" t="s">
        <v>50</v>
      </c>
      <c r="B248" s="103" t="s">
        <v>4024</v>
      </c>
      <c r="C248" s="103" t="s">
        <v>1879</v>
      </c>
      <c r="D248" s="103" t="s">
        <v>1880</v>
      </c>
      <c r="E248" s="103" t="s">
        <v>2038</v>
      </c>
      <c r="F248" s="103" t="s">
        <v>2070</v>
      </c>
      <c r="G248" s="103" t="s">
        <v>31</v>
      </c>
      <c r="H248" s="103" t="s">
        <v>1883</v>
      </c>
      <c r="I248" s="103" t="s">
        <v>1880</v>
      </c>
      <c r="J248" s="103" t="s">
        <v>1884</v>
      </c>
      <c r="K248" s="103" t="s">
        <v>1885</v>
      </c>
      <c r="L248" s="104">
        <v>53.25</v>
      </c>
      <c r="M248" s="103" t="s">
        <v>1886</v>
      </c>
      <c r="N248" s="103" t="s">
        <v>4205</v>
      </c>
      <c r="O248" s="103" t="s">
        <v>31</v>
      </c>
      <c r="P248" s="103" t="s">
        <v>2072</v>
      </c>
      <c r="Q248" s="103" t="s">
        <v>31</v>
      </c>
      <c r="R248" s="103" t="s">
        <v>4206</v>
      </c>
      <c r="S248" s="101">
        <v>42643</v>
      </c>
      <c r="T248" s="101">
        <v>42643</v>
      </c>
      <c r="U248" s="103" t="s">
        <v>4026</v>
      </c>
      <c r="V248" s="103" t="s">
        <v>31</v>
      </c>
    </row>
    <row r="249" spans="1:22" ht="15.75" x14ac:dyDescent="0.3">
      <c r="A249" s="103" t="s">
        <v>50</v>
      </c>
      <c r="B249" s="103" t="s">
        <v>4024</v>
      </c>
      <c r="C249" s="103" t="s">
        <v>1904</v>
      </c>
      <c r="D249" s="103" t="s">
        <v>1905</v>
      </c>
      <c r="E249" s="103" t="s">
        <v>2038</v>
      </c>
      <c r="F249" s="103" t="s">
        <v>2499</v>
      </c>
      <c r="G249" s="103" t="s">
        <v>31</v>
      </c>
      <c r="H249" s="103" t="s">
        <v>31</v>
      </c>
      <c r="I249" s="103" t="s">
        <v>31</v>
      </c>
      <c r="J249" s="103" t="s">
        <v>1884</v>
      </c>
      <c r="K249" s="103" t="s">
        <v>1885</v>
      </c>
      <c r="L249" s="105">
        <v>1937.07</v>
      </c>
      <c r="M249" s="103" t="s">
        <v>1886</v>
      </c>
      <c r="N249" s="103" t="s">
        <v>31</v>
      </c>
      <c r="O249" s="103" t="s">
        <v>31</v>
      </c>
      <c r="P249" s="103" t="s">
        <v>3672</v>
      </c>
      <c r="Q249" s="103" t="s">
        <v>31</v>
      </c>
      <c r="R249" s="103" t="s">
        <v>4207</v>
      </c>
      <c r="S249" s="101">
        <v>42674</v>
      </c>
      <c r="T249" s="101">
        <v>42674</v>
      </c>
      <c r="U249" s="103" t="s">
        <v>4208</v>
      </c>
      <c r="V249" s="103" t="s">
        <v>31</v>
      </c>
    </row>
    <row r="250" spans="1:22" ht="15.75" x14ac:dyDescent="0.3">
      <c r="A250" s="103" t="s">
        <v>50</v>
      </c>
      <c r="B250" s="103" t="s">
        <v>4024</v>
      </c>
      <c r="C250" s="103" t="s">
        <v>1879</v>
      </c>
      <c r="D250" s="103" t="s">
        <v>1880</v>
      </c>
      <c r="E250" s="103" t="s">
        <v>2038</v>
      </c>
      <c r="F250" s="103" t="s">
        <v>2070</v>
      </c>
      <c r="G250" s="103" t="s">
        <v>31</v>
      </c>
      <c r="H250" s="103" t="s">
        <v>1883</v>
      </c>
      <c r="I250" s="103" t="s">
        <v>1880</v>
      </c>
      <c r="J250" s="103" t="s">
        <v>1884</v>
      </c>
      <c r="K250" s="103" t="s">
        <v>1885</v>
      </c>
      <c r="L250" s="105">
        <v>1579.81</v>
      </c>
      <c r="M250" s="103" t="s">
        <v>1886</v>
      </c>
      <c r="N250" s="103" t="s">
        <v>4072</v>
      </c>
      <c r="O250" s="103" t="s">
        <v>31</v>
      </c>
      <c r="P250" s="103" t="s">
        <v>2072</v>
      </c>
      <c r="Q250" s="103" t="s">
        <v>31</v>
      </c>
      <c r="R250" s="103" t="s">
        <v>4073</v>
      </c>
      <c r="S250" s="101">
        <v>43008</v>
      </c>
      <c r="T250" s="101">
        <v>43008</v>
      </c>
      <c r="U250" s="103" t="s">
        <v>4074</v>
      </c>
      <c r="V250" s="103" t="s">
        <v>31</v>
      </c>
    </row>
    <row r="251" spans="1:22" ht="15.75" x14ac:dyDescent="0.3">
      <c r="A251" s="103" t="s">
        <v>50</v>
      </c>
      <c r="B251" s="103" t="s">
        <v>4024</v>
      </c>
      <c r="C251" s="103" t="s">
        <v>1879</v>
      </c>
      <c r="D251" s="103" t="s">
        <v>1880</v>
      </c>
      <c r="E251" s="103" t="s">
        <v>2038</v>
      </c>
      <c r="F251" s="103" t="s">
        <v>2070</v>
      </c>
      <c r="G251" s="103" t="s">
        <v>31</v>
      </c>
      <c r="H251" s="103" t="s">
        <v>1883</v>
      </c>
      <c r="I251" s="103" t="s">
        <v>1880</v>
      </c>
      <c r="J251" s="103" t="s">
        <v>1884</v>
      </c>
      <c r="K251" s="103" t="s">
        <v>1885</v>
      </c>
      <c r="L251" s="105">
        <v>1579.71</v>
      </c>
      <c r="M251" s="103" t="s">
        <v>1886</v>
      </c>
      <c r="N251" s="103" t="s">
        <v>4075</v>
      </c>
      <c r="O251" s="103" t="s">
        <v>31</v>
      </c>
      <c r="P251" s="103" t="s">
        <v>2072</v>
      </c>
      <c r="Q251" s="103" t="s">
        <v>31</v>
      </c>
      <c r="R251" s="103" t="s">
        <v>4076</v>
      </c>
      <c r="S251" s="101">
        <v>43008</v>
      </c>
      <c r="T251" s="101">
        <v>43008</v>
      </c>
      <c r="U251" s="103" t="s">
        <v>4074</v>
      </c>
      <c r="V251" s="103" t="s">
        <v>31</v>
      </c>
    </row>
    <row r="252" spans="1:22" ht="15.75" x14ac:dyDescent="0.3">
      <c r="A252" s="103" t="s">
        <v>50</v>
      </c>
      <c r="B252" s="103" t="s">
        <v>4024</v>
      </c>
      <c r="C252" s="103" t="s">
        <v>1879</v>
      </c>
      <c r="D252" s="103" t="s">
        <v>1880</v>
      </c>
      <c r="E252" s="103" t="s">
        <v>2038</v>
      </c>
      <c r="F252" s="103" t="s">
        <v>2070</v>
      </c>
      <c r="G252" s="103" t="s">
        <v>31</v>
      </c>
      <c r="H252" s="103" t="s">
        <v>1883</v>
      </c>
      <c r="I252" s="103" t="s">
        <v>1880</v>
      </c>
      <c r="J252" s="103" t="s">
        <v>1884</v>
      </c>
      <c r="K252" s="103" t="s">
        <v>1885</v>
      </c>
      <c r="L252" s="105">
        <v>1579.71</v>
      </c>
      <c r="M252" s="103" t="s">
        <v>1886</v>
      </c>
      <c r="N252" s="103" t="s">
        <v>4106</v>
      </c>
      <c r="O252" s="103" t="s">
        <v>31</v>
      </c>
      <c r="P252" s="103" t="s">
        <v>2072</v>
      </c>
      <c r="Q252" s="103" t="s">
        <v>31</v>
      </c>
      <c r="R252" s="103" t="s">
        <v>4107</v>
      </c>
      <c r="S252" s="101">
        <v>43008</v>
      </c>
      <c r="T252" s="101">
        <v>43008</v>
      </c>
      <c r="U252" s="103" t="s">
        <v>4074</v>
      </c>
      <c r="V252" s="103" t="s">
        <v>31</v>
      </c>
    </row>
    <row r="253" spans="1:22" ht="15.75" x14ac:dyDescent="0.3">
      <c r="A253" s="103" t="s">
        <v>50</v>
      </c>
      <c r="B253" s="103" t="s">
        <v>4024</v>
      </c>
      <c r="C253" s="103" t="s">
        <v>1879</v>
      </c>
      <c r="D253" s="103" t="s">
        <v>1880</v>
      </c>
      <c r="E253" s="103" t="s">
        <v>2038</v>
      </c>
      <c r="F253" s="103" t="s">
        <v>2070</v>
      </c>
      <c r="G253" s="103" t="s">
        <v>31</v>
      </c>
      <c r="H253" s="103" t="s">
        <v>1883</v>
      </c>
      <c r="I253" s="103" t="s">
        <v>1880</v>
      </c>
      <c r="J253" s="103" t="s">
        <v>1884</v>
      </c>
      <c r="K253" s="103" t="s">
        <v>1885</v>
      </c>
      <c r="L253" s="105">
        <v>1579.71</v>
      </c>
      <c r="M253" s="103" t="s">
        <v>1886</v>
      </c>
      <c r="N253" s="103" t="s">
        <v>4108</v>
      </c>
      <c r="O253" s="103" t="s">
        <v>31</v>
      </c>
      <c r="P253" s="103" t="s">
        <v>2072</v>
      </c>
      <c r="Q253" s="103" t="s">
        <v>31</v>
      </c>
      <c r="R253" s="103" t="s">
        <v>4109</v>
      </c>
      <c r="S253" s="101">
        <v>43008</v>
      </c>
      <c r="T253" s="101">
        <v>43008</v>
      </c>
      <c r="U253" s="103" t="s">
        <v>4074</v>
      </c>
      <c r="V253" s="103" t="s">
        <v>31</v>
      </c>
    </row>
    <row r="254" spans="1:22" ht="15.75" x14ac:dyDescent="0.3">
      <c r="A254" s="103" t="s">
        <v>50</v>
      </c>
      <c r="B254" s="103" t="s">
        <v>4024</v>
      </c>
      <c r="C254" s="103" t="s">
        <v>1879</v>
      </c>
      <c r="D254" s="103" t="s">
        <v>1880</v>
      </c>
      <c r="E254" s="103" t="s">
        <v>2038</v>
      </c>
      <c r="F254" s="103" t="s">
        <v>2070</v>
      </c>
      <c r="G254" s="103" t="s">
        <v>31</v>
      </c>
      <c r="H254" s="103" t="s">
        <v>1883</v>
      </c>
      <c r="I254" s="103" t="s">
        <v>1880</v>
      </c>
      <c r="J254" s="103" t="s">
        <v>1884</v>
      </c>
      <c r="K254" s="103" t="s">
        <v>1885</v>
      </c>
      <c r="L254" s="105">
        <v>1579.71</v>
      </c>
      <c r="M254" s="103" t="s">
        <v>1886</v>
      </c>
      <c r="N254" s="103" t="s">
        <v>4110</v>
      </c>
      <c r="O254" s="103" t="s">
        <v>31</v>
      </c>
      <c r="P254" s="103" t="s">
        <v>2072</v>
      </c>
      <c r="Q254" s="103" t="s">
        <v>31</v>
      </c>
      <c r="R254" s="103" t="s">
        <v>4111</v>
      </c>
      <c r="S254" s="101">
        <v>43008</v>
      </c>
      <c r="T254" s="101">
        <v>43008</v>
      </c>
      <c r="U254" s="103" t="s">
        <v>4074</v>
      </c>
      <c r="V254" s="103" t="s">
        <v>31</v>
      </c>
    </row>
    <row r="255" spans="1:22" ht="15.75" x14ac:dyDescent="0.3">
      <c r="A255" s="103" t="s">
        <v>50</v>
      </c>
      <c r="B255" s="103" t="s">
        <v>4024</v>
      </c>
      <c r="C255" s="103" t="s">
        <v>1879</v>
      </c>
      <c r="D255" s="103" t="s">
        <v>1880</v>
      </c>
      <c r="E255" s="103" t="s">
        <v>2038</v>
      </c>
      <c r="F255" s="103" t="s">
        <v>2070</v>
      </c>
      <c r="G255" s="103" t="s">
        <v>31</v>
      </c>
      <c r="H255" s="103" t="s">
        <v>1883</v>
      </c>
      <c r="I255" s="103" t="s">
        <v>1880</v>
      </c>
      <c r="J255" s="103" t="s">
        <v>1884</v>
      </c>
      <c r="K255" s="103" t="s">
        <v>1885</v>
      </c>
      <c r="L255" s="104">
        <v>35199.42</v>
      </c>
      <c r="M255" s="103" t="s">
        <v>1886</v>
      </c>
      <c r="N255" s="103" t="s">
        <v>4209</v>
      </c>
      <c r="O255" s="103" t="s">
        <v>31</v>
      </c>
      <c r="P255" s="103" t="s">
        <v>2072</v>
      </c>
      <c r="Q255" s="103" t="s">
        <v>31</v>
      </c>
      <c r="R255" s="103" t="s">
        <v>4210</v>
      </c>
      <c r="S255" s="101">
        <v>42521</v>
      </c>
      <c r="T255" s="101">
        <v>42521</v>
      </c>
      <c r="U255" s="103" t="s">
        <v>4026</v>
      </c>
      <c r="V255" s="103" t="s">
        <v>31</v>
      </c>
    </row>
    <row r="256" spans="1:22" ht="15.75" x14ac:dyDescent="0.3">
      <c r="A256" s="103" t="s">
        <v>50</v>
      </c>
      <c r="B256" s="103" t="s">
        <v>4024</v>
      </c>
      <c r="C256" s="103" t="s">
        <v>1879</v>
      </c>
      <c r="D256" s="103" t="s">
        <v>1880</v>
      </c>
      <c r="E256" s="103" t="s">
        <v>2038</v>
      </c>
      <c r="F256" s="103" t="s">
        <v>2070</v>
      </c>
      <c r="G256" s="103" t="s">
        <v>31</v>
      </c>
      <c r="H256" s="103" t="s">
        <v>1883</v>
      </c>
      <c r="I256" s="103" t="s">
        <v>1880</v>
      </c>
      <c r="J256" s="103" t="s">
        <v>1884</v>
      </c>
      <c r="K256" s="103" t="s">
        <v>1885</v>
      </c>
      <c r="L256" s="104">
        <v>66.599999999999994</v>
      </c>
      <c r="M256" s="103" t="s">
        <v>1886</v>
      </c>
      <c r="N256" s="103" t="s">
        <v>4209</v>
      </c>
      <c r="O256" s="103" t="s">
        <v>31</v>
      </c>
      <c r="P256" s="103" t="s">
        <v>2072</v>
      </c>
      <c r="Q256" s="103" t="s">
        <v>31</v>
      </c>
      <c r="R256" s="103" t="s">
        <v>4210</v>
      </c>
      <c r="S256" s="101">
        <v>42551</v>
      </c>
      <c r="T256" s="101">
        <v>42551</v>
      </c>
      <c r="U256" s="103" t="s">
        <v>4026</v>
      </c>
      <c r="V256" s="103" t="s">
        <v>31</v>
      </c>
    </row>
    <row r="257" spans="1:22" ht="15.75" x14ac:dyDescent="0.3">
      <c r="A257" s="103" t="s">
        <v>50</v>
      </c>
      <c r="B257" s="103" t="s">
        <v>4024</v>
      </c>
      <c r="C257" s="103" t="s">
        <v>1879</v>
      </c>
      <c r="D257" s="103" t="s">
        <v>1880</v>
      </c>
      <c r="E257" s="103" t="s">
        <v>2038</v>
      </c>
      <c r="F257" s="103" t="s">
        <v>2070</v>
      </c>
      <c r="G257" s="103" t="s">
        <v>31</v>
      </c>
      <c r="H257" s="103" t="s">
        <v>1883</v>
      </c>
      <c r="I257" s="103" t="s">
        <v>1880</v>
      </c>
      <c r="J257" s="103" t="s">
        <v>1884</v>
      </c>
      <c r="K257" s="103" t="s">
        <v>1885</v>
      </c>
      <c r="L257" s="104">
        <v>24.55</v>
      </c>
      <c r="M257" s="103" t="s">
        <v>1886</v>
      </c>
      <c r="N257" s="103" t="s">
        <v>4209</v>
      </c>
      <c r="O257" s="103" t="s">
        <v>31</v>
      </c>
      <c r="P257" s="103" t="s">
        <v>2072</v>
      </c>
      <c r="Q257" s="103" t="s">
        <v>31</v>
      </c>
      <c r="R257" s="103" t="s">
        <v>4210</v>
      </c>
      <c r="S257" s="101">
        <v>42582</v>
      </c>
      <c r="T257" s="101">
        <v>42582</v>
      </c>
      <c r="U257" s="103" t="s">
        <v>4026</v>
      </c>
      <c r="V257" s="103" t="s">
        <v>31</v>
      </c>
    </row>
    <row r="258" spans="1:22" ht="15.75" x14ac:dyDescent="0.3">
      <c r="A258" s="103" t="s">
        <v>50</v>
      </c>
      <c r="B258" s="103" t="s">
        <v>4024</v>
      </c>
      <c r="C258" s="103" t="s">
        <v>1879</v>
      </c>
      <c r="D258" s="103" t="s">
        <v>1880</v>
      </c>
      <c r="E258" s="103" t="s">
        <v>2038</v>
      </c>
      <c r="F258" s="103" t="s">
        <v>2070</v>
      </c>
      <c r="G258" s="103" t="s">
        <v>31</v>
      </c>
      <c r="H258" s="103" t="s">
        <v>1883</v>
      </c>
      <c r="I258" s="103" t="s">
        <v>1880</v>
      </c>
      <c r="J258" s="103" t="s">
        <v>1884</v>
      </c>
      <c r="K258" s="103" t="s">
        <v>1885</v>
      </c>
      <c r="L258" s="104">
        <v>236.3</v>
      </c>
      <c r="M258" s="103" t="s">
        <v>1886</v>
      </c>
      <c r="N258" s="103" t="s">
        <v>4209</v>
      </c>
      <c r="O258" s="103" t="s">
        <v>31</v>
      </c>
      <c r="P258" s="103" t="s">
        <v>2072</v>
      </c>
      <c r="Q258" s="103" t="s">
        <v>31</v>
      </c>
      <c r="R258" s="103" t="s">
        <v>4210</v>
      </c>
      <c r="S258" s="101">
        <v>42613</v>
      </c>
      <c r="T258" s="101">
        <v>42613</v>
      </c>
      <c r="U258" s="103" t="s">
        <v>4026</v>
      </c>
      <c r="V258" s="103" t="s">
        <v>31</v>
      </c>
    </row>
    <row r="259" spans="1:22" ht="15.75" x14ac:dyDescent="0.3">
      <c r="A259" s="103" t="s">
        <v>50</v>
      </c>
      <c r="B259" s="103" t="s">
        <v>4024</v>
      </c>
      <c r="C259" s="103" t="s">
        <v>1879</v>
      </c>
      <c r="D259" s="103" t="s">
        <v>1880</v>
      </c>
      <c r="E259" s="103" t="s">
        <v>2038</v>
      </c>
      <c r="F259" s="103" t="s">
        <v>2070</v>
      </c>
      <c r="G259" s="103" t="s">
        <v>31</v>
      </c>
      <c r="H259" s="103" t="s">
        <v>1883</v>
      </c>
      <c r="I259" s="103" t="s">
        <v>1880</v>
      </c>
      <c r="J259" s="103" t="s">
        <v>1884</v>
      </c>
      <c r="K259" s="103" t="s">
        <v>1885</v>
      </c>
      <c r="L259" s="104">
        <v>20.420000000000002</v>
      </c>
      <c r="M259" s="103" t="s">
        <v>1886</v>
      </c>
      <c r="N259" s="103" t="s">
        <v>4209</v>
      </c>
      <c r="O259" s="103" t="s">
        <v>31</v>
      </c>
      <c r="P259" s="103" t="s">
        <v>2072</v>
      </c>
      <c r="Q259" s="103" t="s">
        <v>31</v>
      </c>
      <c r="R259" s="103" t="s">
        <v>4210</v>
      </c>
      <c r="S259" s="101">
        <v>42643</v>
      </c>
      <c r="T259" s="101">
        <v>42643</v>
      </c>
      <c r="U259" s="103" t="s">
        <v>4026</v>
      </c>
      <c r="V259" s="103" t="s">
        <v>31</v>
      </c>
    </row>
    <row r="260" spans="1:22" ht="15.75" x14ac:dyDescent="0.3">
      <c r="A260" s="103" t="s">
        <v>50</v>
      </c>
      <c r="B260" s="103" t="s">
        <v>4024</v>
      </c>
      <c r="C260" s="103" t="s">
        <v>1879</v>
      </c>
      <c r="D260" s="103" t="s">
        <v>1880</v>
      </c>
      <c r="E260" s="103" t="s">
        <v>2038</v>
      </c>
      <c r="F260" s="103" t="s">
        <v>2070</v>
      </c>
      <c r="G260" s="103" t="s">
        <v>31</v>
      </c>
      <c r="H260" s="103" t="s">
        <v>1883</v>
      </c>
      <c r="I260" s="103" t="s">
        <v>1880</v>
      </c>
      <c r="J260" s="103" t="s">
        <v>1884</v>
      </c>
      <c r="K260" s="103" t="s">
        <v>1885</v>
      </c>
      <c r="L260" s="105">
        <v>1579.7</v>
      </c>
      <c r="M260" s="103" t="s">
        <v>1886</v>
      </c>
      <c r="N260" s="103" t="s">
        <v>4112</v>
      </c>
      <c r="O260" s="103" t="s">
        <v>31</v>
      </c>
      <c r="P260" s="103" t="s">
        <v>2072</v>
      </c>
      <c r="Q260" s="103" t="s">
        <v>31</v>
      </c>
      <c r="R260" s="103" t="s">
        <v>4113</v>
      </c>
      <c r="S260" s="101">
        <v>43008</v>
      </c>
      <c r="T260" s="101">
        <v>43008</v>
      </c>
      <c r="U260" s="103" t="s">
        <v>4074</v>
      </c>
      <c r="V260" s="103" t="s">
        <v>31</v>
      </c>
    </row>
    <row r="261" spans="1:22" ht="15.75" x14ac:dyDescent="0.3">
      <c r="A261" s="103" t="s">
        <v>50</v>
      </c>
      <c r="B261" s="103" t="s">
        <v>4024</v>
      </c>
      <c r="C261" s="103" t="s">
        <v>1879</v>
      </c>
      <c r="D261" s="103" t="s">
        <v>1880</v>
      </c>
      <c r="E261" s="103" t="s">
        <v>2038</v>
      </c>
      <c r="F261" s="103" t="s">
        <v>3916</v>
      </c>
      <c r="G261" s="103" t="s">
        <v>31</v>
      </c>
      <c r="H261" s="103" t="s">
        <v>1883</v>
      </c>
      <c r="I261" s="103" t="s">
        <v>1880</v>
      </c>
      <c r="J261" s="103" t="s">
        <v>1884</v>
      </c>
      <c r="K261" s="103" t="s">
        <v>1885</v>
      </c>
      <c r="L261" s="105">
        <v>1498.53</v>
      </c>
      <c r="M261" s="103" t="s">
        <v>1886</v>
      </c>
      <c r="N261" s="103" t="s">
        <v>4157</v>
      </c>
      <c r="O261" s="103" t="s">
        <v>31</v>
      </c>
      <c r="P261" s="103" t="s">
        <v>4158</v>
      </c>
      <c r="Q261" s="103" t="s">
        <v>31</v>
      </c>
      <c r="R261" s="103" t="s">
        <v>4159</v>
      </c>
      <c r="S261" s="101">
        <v>42825</v>
      </c>
      <c r="T261" s="101">
        <v>42825</v>
      </c>
      <c r="U261" s="103" t="s">
        <v>4026</v>
      </c>
      <c r="V261" s="103" t="s">
        <v>31</v>
      </c>
    </row>
    <row r="262" spans="1:22" ht="15.75" x14ac:dyDescent="0.3">
      <c r="A262" s="103" t="s">
        <v>50</v>
      </c>
      <c r="B262" s="103" t="s">
        <v>4024</v>
      </c>
      <c r="C262" s="103" t="s">
        <v>1879</v>
      </c>
      <c r="D262" s="103" t="s">
        <v>1880</v>
      </c>
      <c r="E262" s="103" t="s">
        <v>2038</v>
      </c>
      <c r="F262" s="103" t="s">
        <v>2048</v>
      </c>
      <c r="G262" s="103" t="s">
        <v>31</v>
      </c>
      <c r="H262" s="103" t="s">
        <v>1883</v>
      </c>
      <c r="I262" s="103" t="s">
        <v>1880</v>
      </c>
      <c r="J262" s="103" t="s">
        <v>1884</v>
      </c>
      <c r="K262" s="103" t="s">
        <v>1885</v>
      </c>
      <c r="L262" s="105">
        <v>1466.96</v>
      </c>
      <c r="M262" s="103" t="s">
        <v>1886</v>
      </c>
      <c r="N262" s="103" t="s">
        <v>31</v>
      </c>
      <c r="O262" s="103" t="s">
        <v>31</v>
      </c>
      <c r="P262" s="103" t="s">
        <v>2049</v>
      </c>
      <c r="Q262" s="103" t="s">
        <v>31</v>
      </c>
      <c r="R262" s="103" t="s">
        <v>4211</v>
      </c>
      <c r="S262" s="101">
        <v>42674</v>
      </c>
      <c r="T262" s="101">
        <v>42674</v>
      </c>
      <c r="U262" s="103" t="s">
        <v>4026</v>
      </c>
      <c r="V262" s="103" t="s">
        <v>31</v>
      </c>
    </row>
    <row r="263" spans="1:22" ht="15.75" x14ac:dyDescent="0.3">
      <c r="A263" s="103" t="s">
        <v>50</v>
      </c>
      <c r="B263" s="103" t="s">
        <v>4024</v>
      </c>
      <c r="C263" s="103" t="s">
        <v>1904</v>
      </c>
      <c r="D263" s="103" t="s">
        <v>1905</v>
      </c>
      <c r="E263" s="103" t="s">
        <v>2038</v>
      </c>
      <c r="F263" s="103" t="s">
        <v>2438</v>
      </c>
      <c r="G263" s="103" t="s">
        <v>31</v>
      </c>
      <c r="H263" s="103" t="s">
        <v>31</v>
      </c>
      <c r="I263" s="103" t="s">
        <v>31</v>
      </c>
      <c r="J263" s="103" t="s">
        <v>1884</v>
      </c>
      <c r="K263" s="103" t="s">
        <v>1885</v>
      </c>
      <c r="L263" s="105">
        <v>1442.77</v>
      </c>
      <c r="M263" s="103" t="s">
        <v>1886</v>
      </c>
      <c r="N263" s="103" t="s">
        <v>31</v>
      </c>
      <c r="O263" s="103" t="s">
        <v>31</v>
      </c>
      <c r="P263" s="103" t="s">
        <v>2439</v>
      </c>
      <c r="Q263" s="103" t="s">
        <v>31</v>
      </c>
      <c r="R263" s="103" t="s">
        <v>4069</v>
      </c>
      <c r="S263" s="101">
        <v>42855</v>
      </c>
      <c r="T263" s="101">
        <v>42855</v>
      </c>
      <c r="U263" s="103" t="s">
        <v>4029</v>
      </c>
      <c r="V263" s="103" t="s">
        <v>31</v>
      </c>
    </row>
    <row r="264" spans="1:22" ht="15.75" x14ac:dyDescent="0.3">
      <c r="A264" s="103" t="s">
        <v>50</v>
      </c>
      <c r="B264" s="103" t="s">
        <v>4024</v>
      </c>
      <c r="C264" s="103" t="s">
        <v>1904</v>
      </c>
      <c r="D264" s="103" t="s">
        <v>1905</v>
      </c>
      <c r="E264" s="103" t="s">
        <v>2038</v>
      </c>
      <c r="F264" s="103" t="s">
        <v>2082</v>
      </c>
      <c r="G264" s="103" t="s">
        <v>31</v>
      </c>
      <c r="H264" s="103" t="s">
        <v>31</v>
      </c>
      <c r="I264" s="103" t="s">
        <v>31</v>
      </c>
      <c r="J264" s="103" t="s">
        <v>1884</v>
      </c>
      <c r="K264" s="103" t="s">
        <v>1885</v>
      </c>
      <c r="L264" s="105">
        <v>1330.56</v>
      </c>
      <c r="M264" s="103" t="s">
        <v>1886</v>
      </c>
      <c r="N264" s="103" t="s">
        <v>31</v>
      </c>
      <c r="O264" s="103" t="s">
        <v>31</v>
      </c>
      <c r="P264" s="103" t="s">
        <v>2083</v>
      </c>
      <c r="Q264" s="103" t="s">
        <v>31</v>
      </c>
      <c r="R264" s="103" t="s">
        <v>4070</v>
      </c>
      <c r="S264" s="101">
        <v>42855</v>
      </c>
      <c r="T264" s="101">
        <v>42855</v>
      </c>
      <c r="U264" s="103" t="s">
        <v>4029</v>
      </c>
      <c r="V264" s="103" t="s">
        <v>31</v>
      </c>
    </row>
    <row r="265" spans="1:22" ht="15.75" x14ac:dyDescent="0.3">
      <c r="A265" s="103" t="s">
        <v>50</v>
      </c>
      <c r="B265" s="103" t="s">
        <v>4024</v>
      </c>
      <c r="C265" s="103" t="s">
        <v>1904</v>
      </c>
      <c r="D265" s="103" t="s">
        <v>1905</v>
      </c>
      <c r="E265" s="103" t="s">
        <v>2038</v>
      </c>
      <c r="F265" s="103" t="s">
        <v>2082</v>
      </c>
      <c r="G265" s="103" t="s">
        <v>31</v>
      </c>
      <c r="H265" s="103" t="s">
        <v>31</v>
      </c>
      <c r="I265" s="103" t="s">
        <v>31</v>
      </c>
      <c r="J265" s="103" t="s">
        <v>1884</v>
      </c>
      <c r="K265" s="103" t="s">
        <v>1885</v>
      </c>
      <c r="L265" s="105">
        <v>1296.6199999999999</v>
      </c>
      <c r="M265" s="103" t="s">
        <v>1886</v>
      </c>
      <c r="N265" s="103" t="s">
        <v>31</v>
      </c>
      <c r="O265" s="103" t="s">
        <v>31</v>
      </c>
      <c r="P265" s="103" t="s">
        <v>2083</v>
      </c>
      <c r="Q265" s="103" t="s">
        <v>31</v>
      </c>
      <c r="R265" s="103" t="s">
        <v>4156</v>
      </c>
      <c r="S265" s="101">
        <v>43008</v>
      </c>
      <c r="T265" s="101">
        <v>43008</v>
      </c>
      <c r="U265" s="103" t="s">
        <v>4068</v>
      </c>
      <c r="V265" s="103" t="s">
        <v>31</v>
      </c>
    </row>
    <row r="266" spans="1:22" ht="15.75" x14ac:dyDescent="0.3">
      <c r="A266" s="103" t="s">
        <v>50</v>
      </c>
      <c r="B266" s="103" t="s">
        <v>4024</v>
      </c>
      <c r="C266" s="103" t="s">
        <v>1879</v>
      </c>
      <c r="D266" s="103" t="s">
        <v>1880</v>
      </c>
      <c r="E266" s="103" t="s">
        <v>2038</v>
      </c>
      <c r="F266" s="103" t="s">
        <v>2070</v>
      </c>
      <c r="G266" s="103" t="s">
        <v>31</v>
      </c>
      <c r="H266" s="103" t="s">
        <v>1883</v>
      </c>
      <c r="I266" s="103" t="s">
        <v>1880</v>
      </c>
      <c r="J266" s="103" t="s">
        <v>1884</v>
      </c>
      <c r="K266" s="103" t="s">
        <v>1885</v>
      </c>
      <c r="L266" s="104">
        <v>35199.42</v>
      </c>
      <c r="M266" s="103" t="s">
        <v>1886</v>
      </c>
      <c r="N266" s="103" t="s">
        <v>4212</v>
      </c>
      <c r="O266" s="103" t="s">
        <v>31</v>
      </c>
      <c r="P266" s="103" t="s">
        <v>2072</v>
      </c>
      <c r="Q266" s="103" t="s">
        <v>31</v>
      </c>
      <c r="R266" s="103" t="s">
        <v>4213</v>
      </c>
      <c r="S266" s="101">
        <v>42521</v>
      </c>
      <c r="T266" s="101">
        <v>42521</v>
      </c>
      <c r="U266" s="103" t="s">
        <v>4026</v>
      </c>
      <c r="V266" s="103" t="s">
        <v>31</v>
      </c>
    </row>
    <row r="267" spans="1:22" ht="15.75" x14ac:dyDescent="0.3">
      <c r="A267" s="103" t="s">
        <v>50</v>
      </c>
      <c r="B267" s="103" t="s">
        <v>4024</v>
      </c>
      <c r="C267" s="103" t="s">
        <v>1879</v>
      </c>
      <c r="D267" s="103" t="s">
        <v>1880</v>
      </c>
      <c r="E267" s="103" t="s">
        <v>2038</v>
      </c>
      <c r="F267" s="103" t="s">
        <v>2070</v>
      </c>
      <c r="G267" s="103" t="s">
        <v>31</v>
      </c>
      <c r="H267" s="103" t="s">
        <v>1883</v>
      </c>
      <c r="I267" s="103" t="s">
        <v>1880</v>
      </c>
      <c r="J267" s="103" t="s">
        <v>1884</v>
      </c>
      <c r="K267" s="103" t="s">
        <v>1885</v>
      </c>
      <c r="L267" s="104">
        <v>66.599999999999994</v>
      </c>
      <c r="M267" s="103" t="s">
        <v>1886</v>
      </c>
      <c r="N267" s="103" t="s">
        <v>4212</v>
      </c>
      <c r="O267" s="103" t="s">
        <v>31</v>
      </c>
      <c r="P267" s="103" t="s">
        <v>2072</v>
      </c>
      <c r="Q267" s="103" t="s">
        <v>31</v>
      </c>
      <c r="R267" s="103" t="s">
        <v>4213</v>
      </c>
      <c r="S267" s="101">
        <v>42551</v>
      </c>
      <c r="T267" s="101">
        <v>42551</v>
      </c>
      <c r="U267" s="103" t="s">
        <v>4026</v>
      </c>
      <c r="V267" s="103" t="s">
        <v>31</v>
      </c>
    </row>
    <row r="268" spans="1:22" ht="15.75" x14ac:dyDescent="0.3">
      <c r="A268" s="103" t="s">
        <v>50</v>
      </c>
      <c r="B268" s="103" t="s">
        <v>4024</v>
      </c>
      <c r="C268" s="103" t="s">
        <v>1879</v>
      </c>
      <c r="D268" s="103" t="s">
        <v>1880</v>
      </c>
      <c r="E268" s="103" t="s">
        <v>2038</v>
      </c>
      <c r="F268" s="103" t="s">
        <v>2070</v>
      </c>
      <c r="G268" s="103" t="s">
        <v>31</v>
      </c>
      <c r="H268" s="103" t="s">
        <v>1883</v>
      </c>
      <c r="I268" s="103" t="s">
        <v>1880</v>
      </c>
      <c r="J268" s="103" t="s">
        <v>1884</v>
      </c>
      <c r="K268" s="103" t="s">
        <v>1885</v>
      </c>
      <c r="L268" s="104">
        <v>24.55</v>
      </c>
      <c r="M268" s="103" t="s">
        <v>1886</v>
      </c>
      <c r="N268" s="103" t="s">
        <v>4212</v>
      </c>
      <c r="O268" s="103" t="s">
        <v>31</v>
      </c>
      <c r="P268" s="103" t="s">
        <v>2072</v>
      </c>
      <c r="Q268" s="103" t="s">
        <v>31</v>
      </c>
      <c r="R268" s="103" t="s">
        <v>4213</v>
      </c>
      <c r="S268" s="101">
        <v>42582</v>
      </c>
      <c r="T268" s="101">
        <v>42582</v>
      </c>
      <c r="U268" s="103" t="s">
        <v>4026</v>
      </c>
      <c r="V268" s="103" t="s">
        <v>31</v>
      </c>
    </row>
    <row r="269" spans="1:22" ht="15.75" x14ac:dyDescent="0.3">
      <c r="A269" s="103" t="s">
        <v>50</v>
      </c>
      <c r="B269" s="103" t="s">
        <v>4024</v>
      </c>
      <c r="C269" s="103" t="s">
        <v>1879</v>
      </c>
      <c r="D269" s="103" t="s">
        <v>1880</v>
      </c>
      <c r="E269" s="103" t="s">
        <v>2038</v>
      </c>
      <c r="F269" s="103" t="s">
        <v>2070</v>
      </c>
      <c r="G269" s="103" t="s">
        <v>31</v>
      </c>
      <c r="H269" s="103" t="s">
        <v>1883</v>
      </c>
      <c r="I269" s="103" t="s">
        <v>1880</v>
      </c>
      <c r="J269" s="103" t="s">
        <v>1884</v>
      </c>
      <c r="K269" s="103" t="s">
        <v>1885</v>
      </c>
      <c r="L269" s="104">
        <v>236.3</v>
      </c>
      <c r="M269" s="103" t="s">
        <v>1886</v>
      </c>
      <c r="N269" s="103" t="s">
        <v>4212</v>
      </c>
      <c r="O269" s="103" t="s">
        <v>31</v>
      </c>
      <c r="P269" s="103" t="s">
        <v>2072</v>
      </c>
      <c r="Q269" s="103" t="s">
        <v>31</v>
      </c>
      <c r="R269" s="103" t="s">
        <v>4213</v>
      </c>
      <c r="S269" s="101">
        <v>42613</v>
      </c>
      <c r="T269" s="101">
        <v>42613</v>
      </c>
      <c r="U269" s="103" t="s">
        <v>4026</v>
      </c>
      <c r="V269" s="103" t="s">
        <v>31</v>
      </c>
    </row>
    <row r="270" spans="1:22" ht="15.75" x14ac:dyDescent="0.3">
      <c r="A270" s="103" t="s">
        <v>50</v>
      </c>
      <c r="B270" s="103" t="s">
        <v>4024</v>
      </c>
      <c r="C270" s="103" t="s">
        <v>1879</v>
      </c>
      <c r="D270" s="103" t="s">
        <v>1880</v>
      </c>
      <c r="E270" s="103" t="s">
        <v>2038</v>
      </c>
      <c r="F270" s="103" t="s">
        <v>2070</v>
      </c>
      <c r="G270" s="103" t="s">
        <v>31</v>
      </c>
      <c r="H270" s="103" t="s">
        <v>1883</v>
      </c>
      <c r="I270" s="103" t="s">
        <v>1880</v>
      </c>
      <c r="J270" s="103" t="s">
        <v>1884</v>
      </c>
      <c r="K270" s="103" t="s">
        <v>1885</v>
      </c>
      <c r="L270" s="104">
        <v>20.420000000000002</v>
      </c>
      <c r="M270" s="103" t="s">
        <v>1886</v>
      </c>
      <c r="N270" s="103" t="s">
        <v>4212</v>
      </c>
      <c r="O270" s="103" t="s">
        <v>31</v>
      </c>
      <c r="P270" s="103" t="s">
        <v>2072</v>
      </c>
      <c r="Q270" s="103" t="s">
        <v>31</v>
      </c>
      <c r="R270" s="103" t="s">
        <v>4213</v>
      </c>
      <c r="S270" s="101">
        <v>42643</v>
      </c>
      <c r="T270" s="101">
        <v>42643</v>
      </c>
      <c r="U270" s="103" t="s">
        <v>4026</v>
      </c>
      <c r="V270" s="103" t="s">
        <v>31</v>
      </c>
    </row>
    <row r="271" spans="1:22" ht="15.75" x14ac:dyDescent="0.3">
      <c r="A271" s="103" t="s">
        <v>50</v>
      </c>
      <c r="B271" s="103" t="s">
        <v>4024</v>
      </c>
      <c r="C271" s="103" t="s">
        <v>1904</v>
      </c>
      <c r="D271" s="103" t="s">
        <v>1905</v>
      </c>
      <c r="E271" s="103" t="s">
        <v>2038</v>
      </c>
      <c r="F271" s="103" t="s">
        <v>2101</v>
      </c>
      <c r="G271" s="103" t="s">
        <v>31</v>
      </c>
      <c r="H271" s="103" t="s">
        <v>31</v>
      </c>
      <c r="I271" s="103" t="s">
        <v>31</v>
      </c>
      <c r="J271" s="103" t="s">
        <v>1884</v>
      </c>
      <c r="K271" s="103" t="s">
        <v>1885</v>
      </c>
      <c r="L271" s="105">
        <v>1288.44</v>
      </c>
      <c r="M271" s="103" t="s">
        <v>1886</v>
      </c>
      <c r="N271" s="103" t="s">
        <v>31</v>
      </c>
      <c r="O271" s="103" t="s">
        <v>31</v>
      </c>
      <c r="P271" s="103" t="s">
        <v>2102</v>
      </c>
      <c r="Q271" s="103" t="s">
        <v>31</v>
      </c>
      <c r="R271" s="103" t="s">
        <v>4071</v>
      </c>
      <c r="S271" s="101">
        <v>42855</v>
      </c>
      <c r="T271" s="101">
        <v>42855</v>
      </c>
      <c r="U271" s="103" t="s">
        <v>4029</v>
      </c>
      <c r="V271" s="103" t="s">
        <v>31</v>
      </c>
    </row>
    <row r="272" spans="1:22" ht="15.75" x14ac:dyDescent="0.3">
      <c r="A272" s="103" t="s">
        <v>50</v>
      </c>
      <c r="B272" s="103" t="s">
        <v>4024</v>
      </c>
      <c r="C272" s="103" t="s">
        <v>1879</v>
      </c>
      <c r="D272" s="103" t="s">
        <v>1880</v>
      </c>
      <c r="E272" s="103" t="s">
        <v>2038</v>
      </c>
      <c r="F272" s="103" t="s">
        <v>2070</v>
      </c>
      <c r="G272" s="103" t="s">
        <v>31</v>
      </c>
      <c r="H272" s="103" t="s">
        <v>1883</v>
      </c>
      <c r="I272" s="103" t="s">
        <v>1880</v>
      </c>
      <c r="J272" s="103" t="s">
        <v>1884</v>
      </c>
      <c r="K272" s="103" t="s">
        <v>1885</v>
      </c>
      <c r="L272" s="105">
        <v>1217.8</v>
      </c>
      <c r="M272" s="103" t="s">
        <v>1886</v>
      </c>
      <c r="N272" s="103" t="s">
        <v>4205</v>
      </c>
      <c r="O272" s="103" t="s">
        <v>31</v>
      </c>
      <c r="P272" s="103" t="s">
        <v>2072</v>
      </c>
      <c r="Q272" s="103" t="s">
        <v>31</v>
      </c>
      <c r="R272" s="103" t="s">
        <v>4206</v>
      </c>
      <c r="S272" s="101">
        <v>42674</v>
      </c>
      <c r="T272" s="101">
        <v>42674</v>
      </c>
      <c r="U272" s="103" t="s">
        <v>4026</v>
      </c>
      <c r="V272" s="103" t="s">
        <v>31</v>
      </c>
    </row>
    <row r="273" spans="1:22" ht="15.75" x14ac:dyDescent="0.3">
      <c r="A273" s="103" t="s">
        <v>50</v>
      </c>
      <c r="B273" s="103" t="s">
        <v>4024</v>
      </c>
      <c r="C273" s="103" t="s">
        <v>1879</v>
      </c>
      <c r="D273" s="103" t="s">
        <v>1880</v>
      </c>
      <c r="E273" s="103" t="s">
        <v>2038</v>
      </c>
      <c r="F273" s="103" t="s">
        <v>2082</v>
      </c>
      <c r="G273" s="103" t="s">
        <v>31</v>
      </c>
      <c r="H273" s="103" t="s">
        <v>1883</v>
      </c>
      <c r="I273" s="103" t="s">
        <v>1880</v>
      </c>
      <c r="J273" s="103" t="s">
        <v>1884</v>
      </c>
      <c r="K273" s="103" t="s">
        <v>1885</v>
      </c>
      <c r="L273" s="105">
        <v>1165.1600000000001</v>
      </c>
      <c r="M273" s="103" t="s">
        <v>1886</v>
      </c>
      <c r="N273" s="103" t="s">
        <v>31</v>
      </c>
      <c r="O273" s="103" t="s">
        <v>31</v>
      </c>
      <c r="P273" s="103" t="s">
        <v>2083</v>
      </c>
      <c r="Q273" s="103" t="s">
        <v>31</v>
      </c>
      <c r="R273" s="103" t="s">
        <v>4147</v>
      </c>
      <c r="S273" s="101">
        <v>42855</v>
      </c>
      <c r="T273" s="101">
        <v>42855</v>
      </c>
      <c r="U273" s="103" t="s">
        <v>4074</v>
      </c>
      <c r="V273" s="103" t="s">
        <v>31</v>
      </c>
    </row>
    <row r="274" spans="1:22" ht="15.75" x14ac:dyDescent="0.3">
      <c r="A274" s="103" t="s">
        <v>50</v>
      </c>
      <c r="B274" s="103" t="s">
        <v>4024</v>
      </c>
      <c r="C274" s="103" t="s">
        <v>1904</v>
      </c>
      <c r="D274" s="103" t="s">
        <v>1905</v>
      </c>
      <c r="E274" s="103" t="s">
        <v>2033</v>
      </c>
      <c r="F274" s="103" t="s">
        <v>2058</v>
      </c>
      <c r="G274" s="103" t="s">
        <v>31</v>
      </c>
      <c r="H274" s="103" t="s">
        <v>31</v>
      </c>
      <c r="I274" s="103" t="s">
        <v>31</v>
      </c>
      <c r="J274" s="103" t="s">
        <v>1884</v>
      </c>
      <c r="K274" s="103" t="s">
        <v>1885</v>
      </c>
      <c r="L274" s="105">
        <v>845.48</v>
      </c>
      <c r="M274" s="103" t="s">
        <v>2002</v>
      </c>
      <c r="N274" s="103" t="s">
        <v>31</v>
      </c>
      <c r="O274" s="103" t="s">
        <v>31</v>
      </c>
      <c r="P274" s="103" t="s">
        <v>2059</v>
      </c>
      <c r="Q274" s="103" t="s">
        <v>31</v>
      </c>
      <c r="R274" s="103" t="s">
        <v>4114</v>
      </c>
      <c r="S274" s="101">
        <v>42855</v>
      </c>
      <c r="T274" s="101">
        <v>42855</v>
      </c>
      <c r="U274" s="103" t="s">
        <v>4029</v>
      </c>
      <c r="V274" s="103" t="s">
        <v>31</v>
      </c>
    </row>
    <row r="275" spans="1:22" ht="15.75" x14ac:dyDescent="0.3">
      <c r="A275" s="103" t="s">
        <v>50</v>
      </c>
      <c r="B275" s="103" t="s">
        <v>4024</v>
      </c>
      <c r="C275" s="103" t="s">
        <v>1879</v>
      </c>
      <c r="D275" s="103" t="s">
        <v>1880</v>
      </c>
      <c r="E275" s="103" t="s">
        <v>2038</v>
      </c>
      <c r="F275" s="103" t="s">
        <v>2070</v>
      </c>
      <c r="G275" s="103" t="s">
        <v>31</v>
      </c>
      <c r="H275" s="103" t="s">
        <v>1883</v>
      </c>
      <c r="I275" s="103" t="s">
        <v>1880</v>
      </c>
      <c r="J275" s="103" t="s">
        <v>1884</v>
      </c>
      <c r="K275" s="103" t="s">
        <v>1885</v>
      </c>
      <c r="L275" s="105">
        <v>727.71</v>
      </c>
      <c r="M275" s="103" t="s">
        <v>1886</v>
      </c>
      <c r="N275" s="103" t="s">
        <v>4203</v>
      </c>
      <c r="O275" s="103" t="s">
        <v>31</v>
      </c>
      <c r="P275" s="103" t="s">
        <v>2072</v>
      </c>
      <c r="Q275" s="103" t="s">
        <v>31</v>
      </c>
      <c r="R275" s="103" t="s">
        <v>4204</v>
      </c>
      <c r="S275" s="101">
        <v>42674</v>
      </c>
      <c r="T275" s="101">
        <v>42674</v>
      </c>
      <c r="U275" s="103" t="s">
        <v>4026</v>
      </c>
      <c r="V275" s="103" t="s">
        <v>31</v>
      </c>
    </row>
    <row r="276" spans="1:22" ht="15.75" x14ac:dyDescent="0.3">
      <c r="A276" s="103" t="s">
        <v>50</v>
      </c>
      <c r="B276" s="103" t="s">
        <v>4024</v>
      </c>
      <c r="C276" s="103" t="s">
        <v>1904</v>
      </c>
      <c r="D276" s="103" t="s">
        <v>1905</v>
      </c>
      <c r="E276" s="103" t="s">
        <v>2038</v>
      </c>
      <c r="F276" s="103" t="s">
        <v>2104</v>
      </c>
      <c r="G276" s="103" t="s">
        <v>31</v>
      </c>
      <c r="H276" s="103" t="s">
        <v>31</v>
      </c>
      <c r="I276" s="103" t="s">
        <v>31</v>
      </c>
      <c r="J276" s="103" t="s">
        <v>1884</v>
      </c>
      <c r="K276" s="103" t="s">
        <v>1885</v>
      </c>
      <c r="L276" s="105">
        <v>703.57</v>
      </c>
      <c r="M276" s="103" t="s">
        <v>1886</v>
      </c>
      <c r="N276" s="103" t="s">
        <v>4115</v>
      </c>
      <c r="O276" s="103" t="s">
        <v>31</v>
      </c>
      <c r="P276" s="103" t="s">
        <v>2106</v>
      </c>
      <c r="Q276" s="103" t="s">
        <v>31</v>
      </c>
      <c r="R276" s="103" t="s">
        <v>4116</v>
      </c>
      <c r="S276" s="101">
        <v>42855</v>
      </c>
      <c r="T276" s="101">
        <v>42855</v>
      </c>
      <c r="U276" s="103" t="s">
        <v>4029</v>
      </c>
      <c r="V276" s="103" t="s">
        <v>31</v>
      </c>
    </row>
    <row r="277" spans="1:22" ht="15.75" x14ac:dyDescent="0.3">
      <c r="A277" s="103" t="s">
        <v>50</v>
      </c>
      <c r="B277" s="103" t="s">
        <v>4024</v>
      </c>
      <c r="C277" s="103" t="s">
        <v>1904</v>
      </c>
      <c r="D277" s="103" t="s">
        <v>1905</v>
      </c>
      <c r="E277" s="103" t="s">
        <v>2038</v>
      </c>
      <c r="F277" s="103" t="s">
        <v>2104</v>
      </c>
      <c r="G277" s="103" t="s">
        <v>31</v>
      </c>
      <c r="H277" s="103" t="s">
        <v>31</v>
      </c>
      <c r="I277" s="103" t="s">
        <v>31</v>
      </c>
      <c r="J277" s="103" t="s">
        <v>1884</v>
      </c>
      <c r="K277" s="103" t="s">
        <v>1885</v>
      </c>
      <c r="L277" s="105">
        <v>703.57</v>
      </c>
      <c r="M277" s="103" t="s">
        <v>1886</v>
      </c>
      <c r="N277" s="103" t="s">
        <v>4139</v>
      </c>
      <c r="O277" s="103" t="s">
        <v>31</v>
      </c>
      <c r="P277" s="103" t="s">
        <v>2106</v>
      </c>
      <c r="Q277" s="103" t="s">
        <v>31</v>
      </c>
      <c r="R277" s="103" t="s">
        <v>4140</v>
      </c>
      <c r="S277" s="101">
        <v>42855</v>
      </c>
      <c r="T277" s="101">
        <v>42855</v>
      </c>
      <c r="U277" s="103" t="s">
        <v>4029</v>
      </c>
      <c r="V277" s="103" t="s">
        <v>31</v>
      </c>
    </row>
    <row r="278" spans="1:22" ht="15.75" x14ac:dyDescent="0.3">
      <c r="A278" s="103" t="s">
        <v>50</v>
      </c>
      <c r="B278" s="103" t="s">
        <v>4024</v>
      </c>
      <c r="C278" s="103" t="s">
        <v>1904</v>
      </c>
      <c r="D278" s="103" t="s">
        <v>1905</v>
      </c>
      <c r="E278" s="103" t="s">
        <v>2038</v>
      </c>
      <c r="F278" s="103" t="s">
        <v>2264</v>
      </c>
      <c r="G278" s="103" t="s">
        <v>31</v>
      </c>
      <c r="H278" s="103" t="s">
        <v>31</v>
      </c>
      <c r="I278" s="103" t="s">
        <v>31</v>
      </c>
      <c r="J278" s="103" t="s">
        <v>1884</v>
      </c>
      <c r="K278" s="103" t="s">
        <v>1885</v>
      </c>
      <c r="L278" s="105">
        <v>697.67</v>
      </c>
      <c r="M278" s="103" t="s">
        <v>1886</v>
      </c>
      <c r="N278" s="103" t="s">
        <v>31</v>
      </c>
      <c r="O278" s="103" t="s">
        <v>31</v>
      </c>
      <c r="P278" s="103" t="s">
        <v>2265</v>
      </c>
      <c r="Q278" s="103" t="s">
        <v>31</v>
      </c>
      <c r="R278" s="103" t="s">
        <v>4141</v>
      </c>
      <c r="S278" s="101">
        <v>42855</v>
      </c>
      <c r="T278" s="101">
        <v>42855</v>
      </c>
      <c r="U278" s="103" t="s">
        <v>4029</v>
      </c>
      <c r="V278" s="103" t="s">
        <v>31</v>
      </c>
    </row>
    <row r="279" spans="1:22" ht="15.75" x14ac:dyDescent="0.3">
      <c r="A279" s="103" t="s">
        <v>50</v>
      </c>
      <c r="B279" s="103" t="s">
        <v>4024</v>
      </c>
      <c r="C279" s="103" t="s">
        <v>1879</v>
      </c>
      <c r="D279" s="103" t="s">
        <v>1880</v>
      </c>
      <c r="E279" s="103" t="s">
        <v>2038</v>
      </c>
      <c r="F279" s="103" t="s">
        <v>2438</v>
      </c>
      <c r="G279" s="103" t="s">
        <v>31</v>
      </c>
      <c r="H279" s="103" t="s">
        <v>1883</v>
      </c>
      <c r="I279" s="103" t="s">
        <v>1880</v>
      </c>
      <c r="J279" s="103" t="s">
        <v>1884</v>
      </c>
      <c r="K279" s="103" t="s">
        <v>1885</v>
      </c>
      <c r="L279" s="105">
        <v>694.01</v>
      </c>
      <c r="M279" s="103" t="s">
        <v>1886</v>
      </c>
      <c r="N279" s="103" t="s">
        <v>31</v>
      </c>
      <c r="O279" s="103" t="s">
        <v>31</v>
      </c>
      <c r="P279" s="103" t="s">
        <v>2439</v>
      </c>
      <c r="Q279" s="103" t="s">
        <v>31</v>
      </c>
      <c r="R279" s="103" t="s">
        <v>4214</v>
      </c>
      <c r="S279" s="101">
        <v>42674</v>
      </c>
      <c r="T279" s="101">
        <v>42674</v>
      </c>
      <c r="U279" s="103" t="s">
        <v>4026</v>
      </c>
      <c r="V279" s="103" t="s">
        <v>31</v>
      </c>
    </row>
    <row r="280" spans="1:22" ht="15.75" x14ac:dyDescent="0.3">
      <c r="A280" s="103" t="s">
        <v>50</v>
      </c>
      <c r="B280" s="103" t="s">
        <v>4024</v>
      </c>
      <c r="C280" s="103" t="s">
        <v>1879</v>
      </c>
      <c r="D280" s="103" t="s">
        <v>1880</v>
      </c>
      <c r="E280" s="103" t="s">
        <v>2038</v>
      </c>
      <c r="F280" s="103" t="s">
        <v>2110</v>
      </c>
      <c r="G280" s="103" t="s">
        <v>31</v>
      </c>
      <c r="H280" s="103" t="s">
        <v>1883</v>
      </c>
      <c r="I280" s="103" t="s">
        <v>1880</v>
      </c>
      <c r="J280" s="103" t="s">
        <v>1884</v>
      </c>
      <c r="K280" s="103" t="s">
        <v>1885</v>
      </c>
      <c r="L280" s="105">
        <v>653.66999999999996</v>
      </c>
      <c r="M280" s="103" t="s">
        <v>1886</v>
      </c>
      <c r="N280" s="103" t="s">
        <v>31</v>
      </c>
      <c r="O280" s="103" t="s">
        <v>31</v>
      </c>
      <c r="P280" s="103" t="s">
        <v>2111</v>
      </c>
      <c r="Q280" s="103" t="s">
        <v>31</v>
      </c>
      <c r="R280" s="103" t="s">
        <v>4215</v>
      </c>
      <c r="S280" s="101">
        <v>42674</v>
      </c>
      <c r="T280" s="101">
        <v>42674</v>
      </c>
      <c r="U280" s="103" t="s">
        <v>4026</v>
      </c>
      <c r="V280" s="103" t="s">
        <v>31</v>
      </c>
    </row>
    <row r="281" spans="1:22" ht="15.75" x14ac:dyDescent="0.3">
      <c r="A281" s="103" t="s">
        <v>50</v>
      </c>
      <c r="B281" s="103" t="s">
        <v>4024</v>
      </c>
      <c r="C281" s="103" t="s">
        <v>1879</v>
      </c>
      <c r="D281" s="103" t="s">
        <v>1880</v>
      </c>
      <c r="E281" s="103" t="s">
        <v>2038</v>
      </c>
      <c r="F281" s="103" t="s">
        <v>2070</v>
      </c>
      <c r="G281" s="103" t="s">
        <v>31</v>
      </c>
      <c r="H281" s="103" t="s">
        <v>1883</v>
      </c>
      <c r="I281" s="103" t="s">
        <v>1880</v>
      </c>
      <c r="J281" s="103" t="s">
        <v>1884</v>
      </c>
      <c r="K281" s="103" t="s">
        <v>1885</v>
      </c>
      <c r="L281" s="105">
        <v>616.71</v>
      </c>
      <c r="M281" s="103" t="s">
        <v>1886</v>
      </c>
      <c r="N281" s="103" t="s">
        <v>4200</v>
      </c>
      <c r="O281" s="103" t="s">
        <v>31</v>
      </c>
      <c r="P281" s="103" t="s">
        <v>2072</v>
      </c>
      <c r="Q281" s="103" t="s">
        <v>31</v>
      </c>
      <c r="R281" s="103" t="s">
        <v>4201</v>
      </c>
      <c r="S281" s="101">
        <v>42674</v>
      </c>
      <c r="T281" s="101">
        <v>42674</v>
      </c>
      <c r="U281" s="103" t="s">
        <v>4026</v>
      </c>
      <c r="V281" s="103" t="s">
        <v>31</v>
      </c>
    </row>
    <row r="282" spans="1:22" ht="15.75" x14ac:dyDescent="0.3">
      <c r="A282" s="103" t="s">
        <v>50</v>
      </c>
      <c r="B282" s="103" t="s">
        <v>4024</v>
      </c>
      <c r="C282" s="103" t="s">
        <v>1879</v>
      </c>
      <c r="D282" s="103" t="s">
        <v>1880</v>
      </c>
      <c r="E282" s="103" t="s">
        <v>2038</v>
      </c>
      <c r="F282" s="103" t="s">
        <v>2082</v>
      </c>
      <c r="G282" s="103" t="s">
        <v>31</v>
      </c>
      <c r="H282" s="103" t="s">
        <v>1883</v>
      </c>
      <c r="I282" s="103" t="s">
        <v>1880</v>
      </c>
      <c r="J282" s="103" t="s">
        <v>1884</v>
      </c>
      <c r="K282" s="103" t="s">
        <v>1885</v>
      </c>
      <c r="L282" s="105">
        <v>562.44000000000005</v>
      </c>
      <c r="M282" s="103" t="s">
        <v>1886</v>
      </c>
      <c r="N282" s="103" t="s">
        <v>31</v>
      </c>
      <c r="O282" s="103" t="s">
        <v>31</v>
      </c>
      <c r="P282" s="103" t="s">
        <v>2083</v>
      </c>
      <c r="Q282" s="103" t="s">
        <v>31</v>
      </c>
      <c r="R282" s="103" t="s">
        <v>4147</v>
      </c>
      <c r="S282" s="101">
        <v>43008</v>
      </c>
      <c r="T282" s="101">
        <v>43008</v>
      </c>
      <c r="U282" s="103" t="s">
        <v>4074</v>
      </c>
      <c r="V282" s="103" t="s">
        <v>31</v>
      </c>
    </row>
    <row r="283" spans="1:22" ht="15.75" x14ac:dyDescent="0.3">
      <c r="A283" s="103" t="s">
        <v>50</v>
      </c>
      <c r="B283" s="103" t="s">
        <v>4024</v>
      </c>
      <c r="C283" s="103" t="s">
        <v>1879</v>
      </c>
      <c r="D283" s="103" t="s">
        <v>1880</v>
      </c>
      <c r="E283" s="103" t="s">
        <v>2038</v>
      </c>
      <c r="F283" s="103" t="s">
        <v>2051</v>
      </c>
      <c r="G283" s="103" t="s">
        <v>31</v>
      </c>
      <c r="H283" s="103" t="s">
        <v>1883</v>
      </c>
      <c r="I283" s="103" t="s">
        <v>1880</v>
      </c>
      <c r="J283" s="103" t="s">
        <v>1884</v>
      </c>
      <c r="K283" s="103" t="s">
        <v>1885</v>
      </c>
      <c r="L283" s="105">
        <v>554.23</v>
      </c>
      <c r="M283" s="103" t="s">
        <v>1886</v>
      </c>
      <c r="N283" s="103" t="s">
        <v>31</v>
      </c>
      <c r="O283" s="103" t="s">
        <v>31</v>
      </c>
      <c r="P283" s="103" t="s">
        <v>2052</v>
      </c>
      <c r="Q283" s="103" t="s">
        <v>31</v>
      </c>
      <c r="R283" s="103" t="s">
        <v>4216</v>
      </c>
      <c r="S283" s="101">
        <v>42674</v>
      </c>
      <c r="T283" s="101">
        <v>42674</v>
      </c>
      <c r="U283" s="103" t="s">
        <v>4026</v>
      </c>
      <c r="V283" s="103" t="s">
        <v>31</v>
      </c>
    </row>
    <row r="284" spans="1:22" ht="15.75" x14ac:dyDescent="0.3">
      <c r="A284" s="103" t="s">
        <v>50</v>
      </c>
      <c r="B284" s="103" t="s">
        <v>4024</v>
      </c>
      <c r="C284" s="103" t="s">
        <v>1879</v>
      </c>
      <c r="D284" s="103" t="s">
        <v>1880</v>
      </c>
      <c r="E284" s="103" t="s">
        <v>1881</v>
      </c>
      <c r="F284" s="103" t="s">
        <v>1882</v>
      </c>
      <c r="G284" s="103" t="s">
        <v>31</v>
      </c>
      <c r="H284" s="103" t="s">
        <v>1883</v>
      </c>
      <c r="I284" s="103" t="s">
        <v>1880</v>
      </c>
      <c r="J284" s="103" t="s">
        <v>1884</v>
      </c>
      <c r="K284" s="103" t="s">
        <v>1885</v>
      </c>
      <c r="L284" s="105">
        <v>547.61</v>
      </c>
      <c r="M284" s="103" t="s">
        <v>1886</v>
      </c>
      <c r="N284" s="103" t="s">
        <v>31</v>
      </c>
      <c r="O284" s="103" t="s">
        <v>31</v>
      </c>
      <c r="P284" s="103" t="s">
        <v>1887</v>
      </c>
      <c r="Q284" s="103" t="s">
        <v>31</v>
      </c>
      <c r="R284" s="103" t="s">
        <v>4217</v>
      </c>
      <c r="S284" s="101">
        <v>42674</v>
      </c>
      <c r="T284" s="101">
        <v>42674</v>
      </c>
      <c r="U284" s="103" t="s">
        <v>4026</v>
      </c>
      <c r="V284" s="103" t="s">
        <v>31</v>
      </c>
    </row>
    <row r="285" spans="1:22" ht="15.75" x14ac:dyDescent="0.3">
      <c r="A285" s="103" t="s">
        <v>50</v>
      </c>
      <c r="B285" s="103" t="s">
        <v>4024</v>
      </c>
      <c r="C285" s="103" t="s">
        <v>1879</v>
      </c>
      <c r="D285" s="103" t="s">
        <v>1880</v>
      </c>
      <c r="E285" s="103" t="s">
        <v>2038</v>
      </c>
      <c r="F285" s="103" t="s">
        <v>3916</v>
      </c>
      <c r="G285" s="103" t="s">
        <v>31</v>
      </c>
      <c r="H285" s="103" t="s">
        <v>1883</v>
      </c>
      <c r="I285" s="103" t="s">
        <v>1880</v>
      </c>
      <c r="J285" s="103" t="s">
        <v>1884</v>
      </c>
      <c r="K285" s="103" t="s">
        <v>1885</v>
      </c>
      <c r="L285" s="105">
        <v>483.09</v>
      </c>
      <c r="M285" s="103" t="s">
        <v>1886</v>
      </c>
      <c r="N285" s="103" t="s">
        <v>4157</v>
      </c>
      <c r="O285" s="103" t="s">
        <v>31</v>
      </c>
      <c r="P285" s="103" t="s">
        <v>4158</v>
      </c>
      <c r="Q285" s="103" t="s">
        <v>31</v>
      </c>
      <c r="R285" s="103" t="s">
        <v>4159</v>
      </c>
      <c r="S285" s="101">
        <v>42766</v>
      </c>
      <c r="T285" s="101">
        <v>42766</v>
      </c>
      <c r="U285" s="103" t="s">
        <v>4026</v>
      </c>
      <c r="V285" s="103" t="s">
        <v>31</v>
      </c>
    </row>
    <row r="286" spans="1:22" ht="15.75" x14ac:dyDescent="0.3">
      <c r="A286" s="103" t="s">
        <v>50</v>
      </c>
      <c r="B286" s="103" t="s">
        <v>4024</v>
      </c>
      <c r="C286" s="103" t="s">
        <v>1879</v>
      </c>
      <c r="D286" s="103" t="s">
        <v>1880</v>
      </c>
      <c r="E286" s="103" t="s">
        <v>2038</v>
      </c>
      <c r="F286" s="103" t="s">
        <v>2070</v>
      </c>
      <c r="G286" s="103" t="s">
        <v>31</v>
      </c>
      <c r="H286" s="103" t="s">
        <v>1883</v>
      </c>
      <c r="I286" s="103" t="s">
        <v>1880</v>
      </c>
      <c r="J286" s="103" t="s">
        <v>1884</v>
      </c>
      <c r="K286" s="103" t="s">
        <v>1885</v>
      </c>
      <c r="L286" s="105">
        <v>467.07</v>
      </c>
      <c r="M286" s="103" t="s">
        <v>1886</v>
      </c>
      <c r="N286" s="103" t="s">
        <v>4209</v>
      </c>
      <c r="O286" s="103" t="s">
        <v>31</v>
      </c>
      <c r="P286" s="103" t="s">
        <v>2072</v>
      </c>
      <c r="Q286" s="103" t="s">
        <v>31</v>
      </c>
      <c r="R286" s="103" t="s">
        <v>4210</v>
      </c>
      <c r="S286" s="101">
        <v>42674</v>
      </c>
      <c r="T286" s="101">
        <v>42674</v>
      </c>
      <c r="U286" s="103" t="s">
        <v>4026</v>
      </c>
      <c r="V286" s="103" t="s">
        <v>31</v>
      </c>
    </row>
    <row r="287" spans="1:22" ht="15.75" x14ac:dyDescent="0.3">
      <c r="A287" s="103" t="s">
        <v>50</v>
      </c>
      <c r="B287" s="103" t="s">
        <v>4024</v>
      </c>
      <c r="C287" s="103" t="s">
        <v>1879</v>
      </c>
      <c r="D287" s="103" t="s">
        <v>1880</v>
      </c>
      <c r="E287" s="103" t="s">
        <v>2038</v>
      </c>
      <c r="F287" s="103" t="s">
        <v>2070</v>
      </c>
      <c r="G287" s="103" t="s">
        <v>31</v>
      </c>
      <c r="H287" s="103" t="s">
        <v>1883</v>
      </c>
      <c r="I287" s="103" t="s">
        <v>1880</v>
      </c>
      <c r="J287" s="103" t="s">
        <v>1884</v>
      </c>
      <c r="K287" s="103" t="s">
        <v>1885</v>
      </c>
      <c r="L287" s="105">
        <v>467.07</v>
      </c>
      <c r="M287" s="103" t="s">
        <v>1886</v>
      </c>
      <c r="N287" s="103" t="s">
        <v>4212</v>
      </c>
      <c r="O287" s="103" t="s">
        <v>31</v>
      </c>
      <c r="P287" s="103" t="s">
        <v>2072</v>
      </c>
      <c r="Q287" s="103" t="s">
        <v>31</v>
      </c>
      <c r="R287" s="103" t="s">
        <v>4213</v>
      </c>
      <c r="S287" s="101">
        <v>42674</v>
      </c>
      <c r="T287" s="101">
        <v>42674</v>
      </c>
      <c r="U287" s="103" t="s">
        <v>4026</v>
      </c>
      <c r="V287" s="103" t="s">
        <v>31</v>
      </c>
    </row>
    <row r="288" spans="1:22" ht="15.75" x14ac:dyDescent="0.3">
      <c r="A288" s="103" t="s">
        <v>50</v>
      </c>
      <c r="B288" s="103" t="s">
        <v>4024</v>
      </c>
      <c r="C288" s="103" t="s">
        <v>1904</v>
      </c>
      <c r="D288" s="103" t="s">
        <v>1905</v>
      </c>
      <c r="E288" s="103" t="s">
        <v>2038</v>
      </c>
      <c r="F288" s="103" t="s">
        <v>2062</v>
      </c>
      <c r="G288" s="103" t="s">
        <v>31</v>
      </c>
      <c r="H288" s="103" t="s">
        <v>31</v>
      </c>
      <c r="I288" s="103" t="s">
        <v>31</v>
      </c>
      <c r="J288" s="103" t="s">
        <v>1884</v>
      </c>
      <c r="K288" s="103" t="s">
        <v>1885</v>
      </c>
      <c r="L288" s="105">
        <v>459.93</v>
      </c>
      <c r="M288" s="103" t="s">
        <v>1886</v>
      </c>
      <c r="N288" s="103" t="s">
        <v>4027</v>
      </c>
      <c r="O288" s="103" t="s">
        <v>31</v>
      </c>
      <c r="P288" s="103" t="s">
        <v>2064</v>
      </c>
      <c r="Q288" s="103" t="s">
        <v>31</v>
      </c>
      <c r="R288" s="103" t="s">
        <v>4028</v>
      </c>
      <c r="S288" s="101">
        <v>42947</v>
      </c>
      <c r="T288" s="101">
        <v>42947</v>
      </c>
      <c r="U288" s="103" t="s">
        <v>4029</v>
      </c>
      <c r="V288" s="103" t="s">
        <v>31</v>
      </c>
    </row>
    <row r="289" spans="1:22" ht="15.75" x14ac:dyDescent="0.3">
      <c r="A289" s="103" t="s">
        <v>50</v>
      </c>
      <c r="B289" s="103" t="s">
        <v>4024</v>
      </c>
      <c r="C289" s="103" t="s">
        <v>1904</v>
      </c>
      <c r="D289" s="103" t="s">
        <v>1905</v>
      </c>
      <c r="E289" s="103" t="s">
        <v>2038</v>
      </c>
      <c r="F289" s="103" t="s">
        <v>2062</v>
      </c>
      <c r="G289" s="103" t="s">
        <v>31</v>
      </c>
      <c r="H289" s="103" t="s">
        <v>31</v>
      </c>
      <c r="I289" s="103" t="s">
        <v>31</v>
      </c>
      <c r="J289" s="103" t="s">
        <v>1884</v>
      </c>
      <c r="K289" s="103" t="s">
        <v>1885</v>
      </c>
      <c r="L289" s="105">
        <v>459.87</v>
      </c>
      <c r="M289" s="103" t="s">
        <v>1886</v>
      </c>
      <c r="N289" s="103" t="s">
        <v>4030</v>
      </c>
      <c r="O289" s="103" t="s">
        <v>31</v>
      </c>
      <c r="P289" s="103" t="s">
        <v>2064</v>
      </c>
      <c r="Q289" s="103" t="s">
        <v>31</v>
      </c>
      <c r="R289" s="103" t="s">
        <v>4031</v>
      </c>
      <c r="S289" s="101">
        <v>42947</v>
      </c>
      <c r="T289" s="101">
        <v>42947</v>
      </c>
      <c r="U289" s="103" t="s">
        <v>4029</v>
      </c>
      <c r="V289" s="103" t="s">
        <v>31</v>
      </c>
    </row>
    <row r="290" spans="1:22" ht="15.75" x14ac:dyDescent="0.3">
      <c r="A290" s="103" t="s">
        <v>50</v>
      </c>
      <c r="B290" s="103" t="s">
        <v>4024</v>
      </c>
      <c r="C290" s="103" t="s">
        <v>1904</v>
      </c>
      <c r="D290" s="103" t="s">
        <v>1905</v>
      </c>
      <c r="E290" s="103" t="s">
        <v>2038</v>
      </c>
      <c r="F290" s="103" t="s">
        <v>2062</v>
      </c>
      <c r="G290" s="103" t="s">
        <v>31</v>
      </c>
      <c r="H290" s="103" t="s">
        <v>31</v>
      </c>
      <c r="I290" s="103" t="s">
        <v>31</v>
      </c>
      <c r="J290" s="103" t="s">
        <v>1884</v>
      </c>
      <c r="K290" s="103" t="s">
        <v>1885</v>
      </c>
      <c r="L290" s="105">
        <v>459.84</v>
      </c>
      <c r="M290" s="103" t="s">
        <v>1886</v>
      </c>
      <c r="N290" s="103" t="s">
        <v>4032</v>
      </c>
      <c r="O290" s="103" t="s">
        <v>31</v>
      </c>
      <c r="P290" s="103" t="s">
        <v>2072</v>
      </c>
      <c r="Q290" s="103" t="s">
        <v>31</v>
      </c>
      <c r="R290" s="103" t="s">
        <v>4033</v>
      </c>
      <c r="S290" s="101">
        <v>42947</v>
      </c>
      <c r="T290" s="101">
        <v>42947</v>
      </c>
      <c r="U290" s="103" t="s">
        <v>4029</v>
      </c>
      <c r="V290" s="103" t="s">
        <v>31</v>
      </c>
    </row>
    <row r="291" spans="1:22" ht="15.75" x14ac:dyDescent="0.3">
      <c r="A291" s="103" t="s">
        <v>50</v>
      </c>
      <c r="B291" s="103" t="s">
        <v>4024</v>
      </c>
      <c r="C291" s="103" t="s">
        <v>1879</v>
      </c>
      <c r="D291" s="103" t="s">
        <v>1880</v>
      </c>
      <c r="E291" s="103" t="s">
        <v>2038</v>
      </c>
      <c r="F291" s="103" t="s">
        <v>2104</v>
      </c>
      <c r="G291" s="103" t="s">
        <v>31</v>
      </c>
      <c r="H291" s="103" t="s">
        <v>1883</v>
      </c>
      <c r="I291" s="103" t="s">
        <v>1880</v>
      </c>
      <c r="J291" s="103" t="s">
        <v>1884</v>
      </c>
      <c r="K291" s="103" t="s">
        <v>1885</v>
      </c>
      <c r="L291" s="105">
        <v>450.61</v>
      </c>
      <c r="M291" s="103" t="s">
        <v>1886</v>
      </c>
      <c r="N291" s="103" t="s">
        <v>4104</v>
      </c>
      <c r="O291" s="103" t="s">
        <v>31</v>
      </c>
      <c r="P291" s="103" t="s">
        <v>2106</v>
      </c>
      <c r="Q291" s="103" t="s">
        <v>31</v>
      </c>
      <c r="R291" s="103" t="s">
        <v>4105</v>
      </c>
      <c r="S291" s="101">
        <v>42674</v>
      </c>
      <c r="T291" s="101">
        <v>42674</v>
      </c>
      <c r="U291" s="103" t="s">
        <v>4026</v>
      </c>
      <c r="V291" s="103" t="s">
        <v>31</v>
      </c>
    </row>
    <row r="292" spans="1:22" ht="15.75" x14ac:dyDescent="0.3">
      <c r="A292" s="103" t="s">
        <v>50</v>
      </c>
      <c r="B292" s="103" t="s">
        <v>4024</v>
      </c>
      <c r="C292" s="103" t="s">
        <v>1879</v>
      </c>
      <c r="D292" s="103" t="s">
        <v>1880</v>
      </c>
      <c r="E292" s="103" t="s">
        <v>2038</v>
      </c>
      <c r="F292" s="103" t="s">
        <v>2054</v>
      </c>
      <c r="G292" s="103" t="s">
        <v>31</v>
      </c>
      <c r="H292" s="103" t="s">
        <v>1883</v>
      </c>
      <c r="I292" s="103" t="s">
        <v>1880</v>
      </c>
      <c r="J292" s="103" t="s">
        <v>1884</v>
      </c>
      <c r="K292" s="103" t="s">
        <v>1885</v>
      </c>
      <c r="L292" s="105">
        <v>410.9</v>
      </c>
      <c r="M292" s="103" t="s">
        <v>1886</v>
      </c>
      <c r="N292" s="103" t="s">
        <v>4065</v>
      </c>
      <c r="O292" s="103" t="s">
        <v>31</v>
      </c>
      <c r="P292" s="103" t="s">
        <v>2056</v>
      </c>
      <c r="Q292" s="103" t="s">
        <v>31</v>
      </c>
      <c r="R292" s="103" t="s">
        <v>4066</v>
      </c>
      <c r="S292" s="101">
        <v>42794</v>
      </c>
      <c r="T292" s="101">
        <v>42794</v>
      </c>
      <c r="U292" s="103" t="s">
        <v>4026</v>
      </c>
      <c r="V292" s="103" t="s">
        <v>31</v>
      </c>
    </row>
    <row r="293" spans="1:22" ht="15.75" x14ac:dyDescent="0.3">
      <c r="A293" s="103" t="s">
        <v>50</v>
      </c>
      <c r="B293" s="103" t="s">
        <v>4024</v>
      </c>
      <c r="C293" s="103" t="s">
        <v>1904</v>
      </c>
      <c r="D293" s="103" t="s">
        <v>1905</v>
      </c>
      <c r="E293" s="103" t="s">
        <v>2038</v>
      </c>
      <c r="F293" s="103" t="s">
        <v>2062</v>
      </c>
      <c r="G293" s="103" t="s">
        <v>31</v>
      </c>
      <c r="H293" s="103" t="s">
        <v>31</v>
      </c>
      <c r="I293" s="103" t="s">
        <v>31</v>
      </c>
      <c r="J293" s="103" t="s">
        <v>1884</v>
      </c>
      <c r="K293" s="103" t="s">
        <v>1885</v>
      </c>
      <c r="L293" s="105">
        <v>400.75</v>
      </c>
      <c r="M293" s="103" t="s">
        <v>1886</v>
      </c>
      <c r="N293" s="103" t="s">
        <v>4027</v>
      </c>
      <c r="O293" s="103" t="s">
        <v>31</v>
      </c>
      <c r="P293" s="103" t="s">
        <v>2064</v>
      </c>
      <c r="Q293" s="103" t="s">
        <v>31</v>
      </c>
      <c r="R293" s="103" t="s">
        <v>4028</v>
      </c>
      <c r="S293" s="101">
        <v>42916</v>
      </c>
      <c r="T293" s="101">
        <v>42916</v>
      </c>
      <c r="U293" s="103" t="s">
        <v>4029</v>
      </c>
      <c r="V293" s="103" t="s">
        <v>31</v>
      </c>
    </row>
    <row r="294" spans="1:22" ht="15.75" x14ac:dyDescent="0.3">
      <c r="A294" s="103" t="s">
        <v>50</v>
      </c>
      <c r="B294" s="103" t="s">
        <v>4024</v>
      </c>
      <c r="C294" s="103" t="s">
        <v>1904</v>
      </c>
      <c r="D294" s="103" t="s">
        <v>1905</v>
      </c>
      <c r="E294" s="103" t="s">
        <v>2038</v>
      </c>
      <c r="F294" s="103" t="s">
        <v>2062</v>
      </c>
      <c r="G294" s="103" t="s">
        <v>31</v>
      </c>
      <c r="H294" s="103" t="s">
        <v>31</v>
      </c>
      <c r="I294" s="103" t="s">
        <v>31</v>
      </c>
      <c r="J294" s="103" t="s">
        <v>1884</v>
      </c>
      <c r="K294" s="103" t="s">
        <v>1885</v>
      </c>
      <c r="L294" s="105">
        <v>400.67</v>
      </c>
      <c r="M294" s="103" t="s">
        <v>1886</v>
      </c>
      <c r="N294" s="103" t="s">
        <v>4030</v>
      </c>
      <c r="O294" s="103" t="s">
        <v>31</v>
      </c>
      <c r="P294" s="103" t="s">
        <v>2064</v>
      </c>
      <c r="Q294" s="103" t="s">
        <v>31</v>
      </c>
      <c r="R294" s="103" t="s">
        <v>4031</v>
      </c>
      <c r="S294" s="101">
        <v>42916</v>
      </c>
      <c r="T294" s="101">
        <v>42916</v>
      </c>
      <c r="U294" s="103" t="s">
        <v>4029</v>
      </c>
      <c r="V294" s="103" t="s">
        <v>31</v>
      </c>
    </row>
    <row r="295" spans="1:22" ht="15.75" x14ac:dyDescent="0.3">
      <c r="A295" s="103" t="s">
        <v>50</v>
      </c>
      <c r="B295" s="103" t="s">
        <v>4024</v>
      </c>
      <c r="C295" s="103" t="s">
        <v>1904</v>
      </c>
      <c r="D295" s="103" t="s">
        <v>1905</v>
      </c>
      <c r="E295" s="103" t="s">
        <v>2038</v>
      </c>
      <c r="F295" s="103" t="s">
        <v>2062</v>
      </c>
      <c r="G295" s="103" t="s">
        <v>31</v>
      </c>
      <c r="H295" s="103" t="s">
        <v>31</v>
      </c>
      <c r="I295" s="103" t="s">
        <v>31</v>
      </c>
      <c r="J295" s="103" t="s">
        <v>1884</v>
      </c>
      <c r="K295" s="103" t="s">
        <v>1885</v>
      </c>
      <c r="L295" s="105">
        <v>400.67</v>
      </c>
      <c r="M295" s="103" t="s">
        <v>1886</v>
      </c>
      <c r="N295" s="103" t="s">
        <v>4032</v>
      </c>
      <c r="O295" s="103" t="s">
        <v>31</v>
      </c>
      <c r="P295" s="103" t="s">
        <v>2072</v>
      </c>
      <c r="Q295" s="103" t="s">
        <v>31</v>
      </c>
      <c r="R295" s="103" t="s">
        <v>4033</v>
      </c>
      <c r="S295" s="101">
        <v>42916</v>
      </c>
      <c r="T295" s="101">
        <v>42916</v>
      </c>
      <c r="U295" s="103" t="s">
        <v>4029</v>
      </c>
      <c r="V295" s="103" t="s">
        <v>31</v>
      </c>
    </row>
    <row r="296" spans="1:22" ht="15.75" x14ac:dyDescent="0.3">
      <c r="A296" s="103" t="s">
        <v>50</v>
      </c>
      <c r="B296" s="103" t="s">
        <v>4024</v>
      </c>
      <c r="C296" s="103" t="s">
        <v>1904</v>
      </c>
      <c r="D296" s="103" t="s">
        <v>1905</v>
      </c>
      <c r="E296" s="103" t="s">
        <v>2038</v>
      </c>
      <c r="F296" s="103" t="s">
        <v>2070</v>
      </c>
      <c r="G296" s="103" t="s">
        <v>31</v>
      </c>
      <c r="H296" s="103" t="s">
        <v>31</v>
      </c>
      <c r="I296" s="103" t="s">
        <v>31</v>
      </c>
      <c r="J296" s="103" t="s">
        <v>1884</v>
      </c>
      <c r="K296" s="103" t="s">
        <v>1885</v>
      </c>
      <c r="L296" s="105">
        <v>398.39</v>
      </c>
      <c r="M296" s="103" t="s">
        <v>1886</v>
      </c>
      <c r="N296" s="103" t="s">
        <v>31</v>
      </c>
      <c r="O296" s="103" t="s">
        <v>31</v>
      </c>
      <c r="P296" s="103" t="s">
        <v>2072</v>
      </c>
      <c r="Q296" s="103" t="s">
        <v>31</v>
      </c>
      <c r="R296" s="103" t="s">
        <v>4146</v>
      </c>
      <c r="S296" s="101">
        <v>42855</v>
      </c>
      <c r="T296" s="101">
        <v>42855</v>
      </c>
      <c r="U296" s="103" t="s">
        <v>4029</v>
      </c>
      <c r="V296" s="103" t="s">
        <v>31</v>
      </c>
    </row>
    <row r="297" spans="1:22" ht="15.75" x14ac:dyDescent="0.3">
      <c r="A297" s="103" t="s">
        <v>50</v>
      </c>
      <c r="B297" s="103" t="s">
        <v>4024</v>
      </c>
      <c r="C297" s="103" t="s">
        <v>1879</v>
      </c>
      <c r="D297" s="103" t="s">
        <v>1880</v>
      </c>
      <c r="E297" s="103" t="s">
        <v>2038</v>
      </c>
      <c r="F297" s="103" t="s">
        <v>2082</v>
      </c>
      <c r="G297" s="103" t="s">
        <v>31</v>
      </c>
      <c r="H297" s="103" t="s">
        <v>1883</v>
      </c>
      <c r="I297" s="103" t="s">
        <v>1880</v>
      </c>
      <c r="J297" s="103" t="s">
        <v>1884</v>
      </c>
      <c r="K297" s="103" t="s">
        <v>1885</v>
      </c>
      <c r="L297" s="105">
        <v>397.45</v>
      </c>
      <c r="M297" s="103" t="s">
        <v>1886</v>
      </c>
      <c r="N297" s="103" t="s">
        <v>31</v>
      </c>
      <c r="O297" s="103" t="s">
        <v>31</v>
      </c>
      <c r="P297" s="103" t="s">
        <v>2083</v>
      </c>
      <c r="Q297" s="103" t="s">
        <v>31</v>
      </c>
      <c r="R297" s="103" t="s">
        <v>4202</v>
      </c>
      <c r="S297" s="101">
        <v>42794</v>
      </c>
      <c r="T297" s="101">
        <v>42794</v>
      </c>
      <c r="U297" s="103" t="s">
        <v>4026</v>
      </c>
      <c r="V297" s="103" t="s">
        <v>31</v>
      </c>
    </row>
    <row r="298" spans="1:22" ht="15.75" x14ac:dyDescent="0.3">
      <c r="A298" s="103" t="s">
        <v>50</v>
      </c>
      <c r="B298" s="103" t="s">
        <v>4024</v>
      </c>
      <c r="C298" s="103" t="s">
        <v>1904</v>
      </c>
      <c r="D298" s="103" t="s">
        <v>1905</v>
      </c>
      <c r="E298" s="103" t="s">
        <v>2038</v>
      </c>
      <c r="F298" s="103" t="s">
        <v>2062</v>
      </c>
      <c r="G298" s="103" t="s">
        <v>31</v>
      </c>
      <c r="H298" s="103" t="s">
        <v>31</v>
      </c>
      <c r="I298" s="103" t="s">
        <v>31</v>
      </c>
      <c r="J298" s="103" t="s">
        <v>1884</v>
      </c>
      <c r="K298" s="103" t="s">
        <v>1885</v>
      </c>
      <c r="L298" s="105">
        <v>335.49</v>
      </c>
      <c r="M298" s="103" t="s">
        <v>1886</v>
      </c>
      <c r="N298" s="103" t="s">
        <v>4148</v>
      </c>
      <c r="O298" s="103" t="s">
        <v>31</v>
      </c>
      <c r="P298" s="103" t="s">
        <v>2064</v>
      </c>
      <c r="Q298" s="103" t="s">
        <v>31</v>
      </c>
      <c r="R298" s="103" t="s">
        <v>4149</v>
      </c>
      <c r="S298" s="101">
        <v>42855</v>
      </c>
      <c r="T298" s="101">
        <v>42855</v>
      </c>
      <c r="U298" s="103" t="s">
        <v>4029</v>
      </c>
      <c r="V298" s="103" t="s">
        <v>31</v>
      </c>
    </row>
    <row r="299" spans="1:22" ht="15.75" x14ac:dyDescent="0.3">
      <c r="A299" s="103" t="s">
        <v>50</v>
      </c>
      <c r="B299" s="103" t="s">
        <v>4024</v>
      </c>
      <c r="C299" s="103" t="s">
        <v>1904</v>
      </c>
      <c r="D299" s="103" t="s">
        <v>1905</v>
      </c>
      <c r="E299" s="103" t="s">
        <v>2038</v>
      </c>
      <c r="F299" s="103" t="s">
        <v>2062</v>
      </c>
      <c r="G299" s="103" t="s">
        <v>31</v>
      </c>
      <c r="H299" s="103" t="s">
        <v>31</v>
      </c>
      <c r="I299" s="103" t="s">
        <v>31</v>
      </c>
      <c r="J299" s="103" t="s">
        <v>1884</v>
      </c>
      <c r="K299" s="103" t="s">
        <v>1885</v>
      </c>
      <c r="L299" s="105">
        <v>335.49</v>
      </c>
      <c r="M299" s="103" t="s">
        <v>1886</v>
      </c>
      <c r="N299" s="103" t="s">
        <v>4152</v>
      </c>
      <c r="O299" s="103" t="s">
        <v>31</v>
      </c>
      <c r="P299" s="103" t="s">
        <v>2064</v>
      </c>
      <c r="Q299" s="103" t="s">
        <v>31</v>
      </c>
      <c r="R299" s="103" t="s">
        <v>4153</v>
      </c>
      <c r="S299" s="101">
        <v>42855</v>
      </c>
      <c r="T299" s="101">
        <v>42855</v>
      </c>
      <c r="U299" s="103" t="s">
        <v>4029</v>
      </c>
      <c r="V299" s="103" t="s">
        <v>31</v>
      </c>
    </row>
    <row r="300" spans="1:22" ht="15.75" x14ac:dyDescent="0.3">
      <c r="A300" s="103" t="s">
        <v>50</v>
      </c>
      <c r="B300" s="103" t="s">
        <v>4024</v>
      </c>
      <c r="C300" s="103" t="s">
        <v>1904</v>
      </c>
      <c r="D300" s="103" t="s">
        <v>1905</v>
      </c>
      <c r="E300" s="103" t="s">
        <v>2038</v>
      </c>
      <c r="F300" s="103" t="s">
        <v>2062</v>
      </c>
      <c r="G300" s="103" t="s">
        <v>31</v>
      </c>
      <c r="H300" s="103" t="s">
        <v>31</v>
      </c>
      <c r="I300" s="103" t="s">
        <v>31</v>
      </c>
      <c r="J300" s="103" t="s">
        <v>1884</v>
      </c>
      <c r="K300" s="103" t="s">
        <v>1885</v>
      </c>
      <c r="L300" s="105">
        <v>335.49</v>
      </c>
      <c r="M300" s="103" t="s">
        <v>1886</v>
      </c>
      <c r="N300" s="103" t="s">
        <v>4154</v>
      </c>
      <c r="O300" s="103" t="s">
        <v>31</v>
      </c>
      <c r="P300" s="103" t="s">
        <v>2064</v>
      </c>
      <c r="Q300" s="103" t="s">
        <v>31</v>
      </c>
      <c r="R300" s="103" t="s">
        <v>4155</v>
      </c>
      <c r="S300" s="101">
        <v>42855</v>
      </c>
      <c r="T300" s="101">
        <v>42855</v>
      </c>
      <c r="U300" s="103" t="s">
        <v>4029</v>
      </c>
      <c r="V300" s="103" t="s">
        <v>31</v>
      </c>
    </row>
    <row r="301" spans="1:22" ht="15.75" x14ac:dyDescent="0.3">
      <c r="A301" s="103" t="s">
        <v>50</v>
      </c>
      <c r="B301" s="103" t="s">
        <v>4024</v>
      </c>
      <c r="C301" s="103" t="s">
        <v>1879</v>
      </c>
      <c r="D301" s="103" t="s">
        <v>1880</v>
      </c>
      <c r="E301" s="103" t="s">
        <v>2038</v>
      </c>
      <c r="F301" s="103" t="s">
        <v>2070</v>
      </c>
      <c r="G301" s="103" t="s">
        <v>31</v>
      </c>
      <c r="H301" s="103" t="s">
        <v>1883</v>
      </c>
      <c r="I301" s="103" t="s">
        <v>1880</v>
      </c>
      <c r="J301" s="103" t="s">
        <v>1884</v>
      </c>
      <c r="K301" s="103" t="s">
        <v>1885</v>
      </c>
      <c r="L301" s="104">
        <v>160828.01</v>
      </c>
      <c r="M301" s="103" t="s">
        <v>1886</v>
      </c>
      <c r="N301" s="103" t="s">
        <v>4218</v>
      </c>
      <c r="O301" s="103" t="s">
        <v>31</v>
      </c>
      <c r="P301" s="103" t="s">
        <v>2072</v>
      </c>
      <c r="Q301" s="103" t="s">
        <v>4219</v>
      </c>
      <c r="R301" s="103" t="s">
        <v>4220</v>
      </c>
      <c r="S301" s="101">
        <v>40178</v>
      </c>
      <c r="T301" s="101">
        <v>40178</v>
      </c>
      <c r="U301" s="103" t="s">
        <v>4079</v>
      </c>
      <c r="V301" s="103" t="s">
        <v>31</v>
      </c>
    </row>
    <row r="302" spans="1:22" ht="15.75" x14ac:dyDescent="0.3">
      <c r="A302" s="103" t="s">
        <v>50</v>
      </c>
      <c r="B302" s="103" t="s">
        <v>4024</v>
      </c>
      <c r="C302" s="103" t="s">
        <v>1879</v>
      </c>
      <c r="D302" s="103" t="s">
        <v>1880</v>
      </c>
      <c r="E302" s="103" t="s">
        <v>2038</v>
      </c>
      <c r="F302" s="103" t="s">
        <v>2070</v>
      </c>
      <c r="G302" s="103" t="s">
        <v>31</v>
      </c>
      <c r="H302" s="103" t="s">
        <v>1883</v>
      </c>
      <c r="I302" s="103" t="s">
        <v>1880</v>
      </c>
      <c r="J302" s="103" t="s">
        <v>1884</v>
      </c>
      <c r="K302" s="103" t="s">
        <v>1885</v>
      </c>
      <c r="L302" s="104">
        <v>46728.38</v>
      </c>
      <c r="M302" s="103" t="s">
        <v>1886</v>
      </c>
      <c r="N302" s="103" t="s">
        <v>4221</v>
      </c>
      <c r="O302" s="103" t="s">
        <v>31</v>
      </c>
      <c r="P302" s="103" t="s">
        <v>2072</v>
      </c>
      <c r="Q302" s="103" t="s">
        <v>31</v>
      </c>
      <c r="R302" s="103" t="s">
        <v>4222</v>
      </c>
      <c r="S302" s="101">
        <v>42063</v>
      </c>
      <c r="T302" s="101">
        <v>42063</v>
      </c>
      <c r="U302" s="103" t="s">
        <v>4062</v>
      </c>
      <c r="V302" s="103" t="s">
        <v>31</v>
      </c>
    </row>
    <row r="303" spans="1:22" ht="15.75" x14ac:dyDescent="0.3">
      <c r="A303" s="103" t="s">
        <v>50</v>
      </c>
      <c r="B303" s="103" t="s">
        <v>4024</v>
      </c>
      <c r="C303" s="103" t="s">
        <v>1879</v>
      </c>
      <c r="D303" s="103" t="s">
        <v>1880</v>
      </c>
      <c r="E303" s="103" t="s">
        <v>2038</v>
      </c>
      <c r="F303" s="103" t="s">
        <v>2070</v>
      </c>
      <c r="G303" s="103" t="s">
        <v>31</v>
      </c>
      <c r="H303" s="103" t="s">
        <v>1883</v>
      </c>
      <c r="I303" s="103" t="s">
        <v>1880</v>
      </c>
      <c r="J303" s="103" t="s">
        <v>1884</v>
      </c>
      <c r="K303" s="103" t="s">
        <v>1885</v>
      </c>
      <c r="L303" s="104">
        <v>20.399999999999999</v>
      </c>
      <c r="M303" s="103" t="s">
        <v>1886</v>
      </c>
      <c r="N303" s="103" t="s">
        <v>4221</v>
      </c>
      <c r="O303" s="103" t="s">
        <v>31</v>
      </c>
      <c r="P303" s="103" t="s">
        <v>2072</v>
      </c>
      <c r="Q303" s="103" t="s">
        <v>31</v>
      </c>
      <c r="R303" s="103" t="s">
        <v>4222</v>
      </c>
      <c r="S303" s="101">
        <v>42277</v>
      </c>
      <c r="T303" s="101">
        <v>42277</v>
      </c>
      <c r="U303" s="103" t="s">
        <v>4062</v>
      </c>
      <c r="V303" s="103" t="s">
        <v>31</v>
      </c>
    </row>
    <row r="304" spans="1:22" ht="15.75" x14ac:dyDescent="0.3">
      <c r="A304" s="103" t="s">
        <v>50</v>
      </c>
      <c r="B304" s="103" t="s">
        <v>4024</v>
      </c>
      <c r="C304" s="103" t="s">
        <v>1879</v>
      </c>
      <c r="D304" s="103" t="s">
        <v>1880</v>
      </c>
      <c r="E304" s="103" t="s">
        <v>2038</v>
      </c>
      <c r="F304" s="103" t="s">
        <v>2070</v>
      </c>
      <c r="G304" s="103" t="s">
        <v>31</v>
      </c>
      <c r="H304" s="103" t="s">
        <v>1883</v>
      </c>
      <c r="I304" s="103" t="s">
        <v>1880</v>
      </c>
      <c r="J304" s="103" t="s">
        <v>1884</v>
      </c>
      <c r="K304" s="103" t="s">
        <v>1885</v>
      </c>
      <c r="L304" s="104">
        <v>-101.91</v>
      </c>
      <c r="M304" s="103" t="s">
        <v>1886</v>
      </c>
      <c r="N304" s="103" t="s">
        <v>4221</v>
      </c>
      <c r="O304" s="103" t="s">
        <v>31</v>
      </c>
      <c r="P304" s="103" t="s">
        <v>2072</v>
      </c>
      <c r="Q304" s="103" t="s">
        <v>31</v>
      </c>
      <c r="R304" s="103" t="s">
        <v>4222</v>
      </c>
      <c r="S304" s="101">
        <v>42308</v>
      </c>
      <c r="T304" s="101">
        <v>42308</v>
      </c>
      <c r="U304" s="103" t="s">
        <v>4062</v>
      </c>
      <c r="V304" s="103" t="s">
        <v>31</v>
      </c>
    </row>
    <row r="305" spans="1:22" ht="15.75" x14ac:dyDescent="0.3">
      <c r="A305" s="103" t="s">
        <v>50</v>
      </c>
      <c r="B305" s="103" t="s">
        <v>4024</v>
      </c>
      <c r="C305" s="103" t="s">
        <v>1879</v>
      </c>
      <c r="D305" s="103" t="s">
        <v>1880</v>
      </c>
      <c r="E305" s="103" t="s">
        <v>2038</v>
      </c>
      <c r="F305" s="103" t="s">
        <v>2070</v>
      </c>
      <c r="G305" s="103" t="s">
        <v>31</v>
      </c>
      <c r="H305" s="103" t="s">
        <v>1883</v>
      </c>
      <c r="I305" s="103" t="s">
        <v>1880</v>
      </c>
      <c r="J305" s="103" t="s">
        <v>1884</v>
      </c>
      <c r="K305" s="103" t="s">
        <v>1885</v>
      </c>
      <c r="L305" s="104">
        <v>113005.2</v>
      </c>
      <c r="M305" s="103" t="s">
        <v>1886</v>
      </c>
      <c r="N305" s="103" t="s">
        <v>4223</v>
      </c>
      <c r="O305" s="103" t="s">
        <v>31</v>
      </c>
      <c r="P305" s="103" t="s">
        <v>2072</v>
      </c>
      <c r="Q305" s="103" t="s">
        <v>31</v>
      </c>
      <c r="R305" s="103" t="s">
        <v>4224</v>
      </c>
      <c r="S305" s="101">
        <v>41729</v>
      </c>
      <c r="T305" s="101">
        <v>41729</v>
      </c>
      <c r="U305" s="103" t="s">
        <v>4041</v>
      </c>
      <c r="V305" s="103" t="s">
        <v>31</v>
      </c>
    </row>
    <row r="306" spans="1:22" ht="15.75" x14ac:dyDescent="0.3">
      <c r="A306" s="103" t="s">
        <v>50</v>
      </c>
      <c r="B306" s="103" t="s">
        <v>4024</v>
      </c>
      <c r="C306" s="103" t="s">
        <v>1879</v>
      </c>
      <c r="D306" s="103" t="s">
        <v>1880</v>
      </c>
      <c r="E306" s="103" t="s">
        <v>2038</v>
      </c>
      <c r="F306" s="103" t="s">
        <v>2070</v>
      </c>
      <c r="G306" s="103" t="s">
        <v>31</v>
      </c>
      <c r="H306" s="103" t="s">
        <v>1883</v>
      </c>
      <c r="I306" s="103" t="s">
        <v>1880</v>
      </c>
      <c r="J306" s="103" t="s">
        <v>1884</v>
      </c>
      <c r="K306" s="103" t="s">
        <v>1885</v>
      </c>
      <c r="L306" s="104">
        <v>12.81</v>
      </c>
      <c r="M306" s="103" t="s">
        <v>1886</v>
      </c>
      <c r="N306" s="103" t="s">
        <v>4223</v>
      </c>
      <c r="O306" s="103" t="s">
        <v>31</v>
      </c>
      <c r="P306" s="103" t="s">
        <v>2072</v>
      </c>
      <c r="Q306" s="103" t="s">
        <v>31</v>
      </c>
      <c r="R306" s="103" t="s">
        <v>4224</v>
      </c>
      <c r="S306" s="101">
        <v>41759</v>
      </c>
      <c r="T306" s="101">
        <v>41759</v>
      </c>
      <c r="U306" s="103" t="s">
        <v>4041</v>
      </c>
      <c r="V306" s="103" t="s">
        <v>31</v>
      </c>
    </row>
    <row r="307" spans="1:22" ht="15.75" x14ac:dyDescent="0.3">
      <c r="A307" s="103" t="s">
        <v>50</v>
      </c>
      <c r="B307" s="103" t="s">
        <v>4024</v>
      </c>
      <c r="C307" s="103" t="s">
        <v>1879</v>
      </c>
      <c r="D307" s="103" t="s">
        <v>1880</v>
      </c>
      <c r="E307" s="103" t="s">
        <v>2038</v>
      </c>
      <c r="F307" s="103" t="s">
        <v>2070</v>
      </c>
      <c r="G307" s="103" t="s">
        <v>31</v>
      </c>
      <c r="H307" s="103" t="s">
        <v>1883</v>
      </c>
      <c r="I307" s="103" t="s">
        <v>1880</v>
      </c>
      <c r="J307" s="103" t="s">
        <v>1884</v>
      </c>
      <c r="K307" s="103" t="s">
        <v>1885</v>
      </c>
      <c r="L307" s="104">
        <v>-943.03</v>
      </c>
      <c r="M307" s="103" t="s">
        <v>1886</v>
      </c>
      <c r="N307" s="103" t="s">
        <v>4223</v>
      </c>
      <c r="O307" s="103" t="s">
        <v>31</v>
      </c>
      <c r="P307" s="103" t="s">
        <v>2072</v>
      </c>
      <c r="Q307" s="103" t="s">
        <v>31</v>
      </c>
      <c r="R307" s="103" t="s">
        <v>4224</v>
      </c>
      <c r="S307" s="101">
        <v>41820</v>
      </c>
      <c r="T307" s="101">
        <v>41820</v>
      </c>
      <c r="U307" s="103" t="s">
        <v>4041</v>
      </c>
      <c r="V307" s="103" t="s">
        <v>31</v>
      </c>
    </row>
    <row r="308" spans="1:22" ht="15.75" x14ac:dyDescent="0.3">
      <c r="A308" s="103" t="s">
        <v>50</v>
      </c>
      <c r="B308" s="103" t="s">
        <v>4024</v>
      </c>
      <c r="C308" s="103" t="s">
        <v>1879</v>
      </c>
      <c r="D308" s="103" t="s">
        <v>1880</v>
      </c>
      <c r="E308" s="103" t="s">
        <v>2038</v>
      </c>
      <c r="F308" s="103" t="s">
        <v>2070</v>
      </c>
      <c r="G308" s="103" t="s">
        <v>31</v>
      </c>
      <c r="H308" s="103" t="s">
        <v>1883</v>
      </c>
      <c r="I308" s="103" t="s">
        <v>1880</v>
      </c>
      <c r="J308" s="103" t="s">
        <v>1884</v>
      </c>
      <c r="K308" s="103" t="s">
        <v>1885</v>
      </c>
      <c r="L308" s="104">
        <v>113005.2</v>
      </c>
      <c r="M308" s="103" t="s">
        <v>1886</v>
      </c>
      <c r="N308" s="103" t="s">
        <v>4225</v>
      </c>
      <c r="O308" s="103" t="s">
        <v>31</v>
      </c>
      <c r="P308" s="103" t="s">
        <v>2072</v>
      </c>
      <c r="Q308" s="103" t="s">
        <v>31</v>
      </c>
      <c r="R308" s="103" t="s">
        <v>4226</v>
      </c>
      <c r="S308" s="101">
        <v>41729</v>
      </c>
      <c r="T308" s="101">
        <v>41729</v>
      </c>
      <c r="U308" s="103" t="s">
        <v>4041</v>
      </c>
      <c r="V308" s="103" t="s">
        <v>31</v>
      </c>
    </row>
    <row r="309" spans="1:22" ht="15.75" x14ac:dyDescent="0.3">
      <c r="A309" s="103" t="s">
        <v>50</v>
      </c>
      <c r="B309" s="103" t="s">
        <v>4024</v>
      </c>
      <c r="C309" s="103" t="s">
        <v>1879</v>
      </c>
      <c r="D309" s="103" t="s">
        <v>1880</v>
      </c>
      <c r="E309" s="103" t="s">
        <v>2038</v>
      </c>
      <c r="F309" s="103" t="s">
        <v>2070</v>
      </c>
      <c r="G309" s="103" t="s">
        <v>31</v>
      </c>
      <c r="H309" s="103" t="s">
        <v>1883</v>
      </c>
      <c r="I309" s="103" t="s">
        <v>1880</v>
      </c>
      <c r="J309" s="103" t="s">
        <v>1884</v>
      </c>
      <c r="K309" s="103" t="s">
        <v>1885</v>
      </c>
      <c r="L309" s="104">
        <v>12.81</v>
      </c>
      <c r="M309" s="103" t="s">
        <v>1886</v>
      </c>
      <c r="N309" s="103" t="s">
        <v>4225</v>
      </c>
      <c r="O309" s="103" t="s">
        <v>31</v>
      </c>
      <c r="P309" s="103" t="s">
        <v>2072</v>
      </c>
      <c r="Q309" s="103" t="s">
        <v>31</v>
      </c>
      <c r="R309" s="103" t="s">
        <v>4226</v>
      </c>
      <c r="S309" s="101">
        <v>41759</v>
      </c>
      <c r="T309" s="101">
        <v>41759</v>
      </c>
      <c r="U309" s="103" t="s">
        <v>4041</v>
      </c>
      <c r="V309" s="103" t="s">
        <v>31</v>
      </c>
    </row>
    <row r="310" spans="1:22" ht="15.75" x14ac:dyDescent="0.3">
      <c r="A310" s="103" t="s">
        <v>50</v>
      </c>
      <c r="B310" s="103" t="s">
        <v>4024</v>
      </c>
      <c r="C310" s="103" t="s">
        <v>1879</v>
      </c>
      <c r="D310" s="103" t="s">
        <v>1880</v>
      </c>
      <c r="E310" s="103" t="s">
        <v>2038</v>
      </c>
      <c r="F310" s="103" t="s">
        <v>2070</v>
      </c>
      <c r="G310" s="103" t="s">
        <v>31</v>
      </c>
      <c r="H310" s="103" t="s">
        <v>1883</v>
      </c>
      <c r="I310" s="103" t="s">
        <v>1880</v>
      </c>
      <c r="J310" s="103" t="s">
        <v>1884</v>
      </c>
      <c r="K310" s="103" t="s">
        <v>1885</v>
      </c>
      <c r="L310" s="104">
        <v>-943.03</v>
      </c>
      <c r="M310" s="103" t="s">
        <v>1886</v>
      </c>
      <c r="N310" s="103" t="s">
        <v>4225</v>
      </c>
      <c r="O310" s="103" t="s">
        <v>31</v>
      </c>
      <c r="P310" s="103" t="s">
        <v>2072</v>
      </c>
      <c r="Q310" s="103" t="s">
        <v>31</v>
      </c>
      <c r="R310" s="103" t="s">
        <v>4226</v>
      </c>
      <c r="S310" s="101">
        <v>41820</v>
      </c>
      <c r="T310" s="101">
        <v>41820</v>
      </c>
      <c r="U310" s="103" t="s">
        <v>4041</v>
      </c>
      <c r="V310" s="103" t="s">
        <v>31</v>
      </c>
    </row>
    <row r="311" spans="1:22" ht="15.75" x14ac:dyDescent="0.3">
      <c r="A311" s="103" t="s">
        <v>50</v>
      </c>
      <c r="B311" s="103" t="s">
        <v>4024</v>
      </c>
      <c r="C311" s="103" t="s">
        <v>1879</v>
      </c>
      <c r="D311" s="103" t="s">
        <v>1880</v>
      </c>
      <c r="E311" s="103" t="s">
        <v>2038</v>
      </c>
      <c r="F311" s="103" t="s">
        <v>2070</v>
      </c>
      <c r="G311" s="103" t="s">
        <v>31</v>
      </c>
      <c r="H311" s="103" t="s">
        <v>1883</v>
      </c>
      <c r="I311" s="103" t="s">
        <v>1880</v>
      </c>
      <c r="J311" s="103" t="s">
        <v>1884</v>
      </c>
      <c r="K311" s="103" t="s">
        <v>1885</v>
      </c>
      <c r="L311" s="104">
        <v>41676.339999999997</v>
      </c>
      <c r="M311" s="103" t="s">
        <v>1886</v>
      </c>
      <c r="N311" s="103" t="s">
        <v>4227</v>
      </c>
      <c r="O311" s="103" t="s">
        <v>31</v>
      </c>
      <c r="P311" s="103" t="s">
        <v>2072</v>
      </c>
      <c r="Q311" s="103" t="s">
        <v>31</v>
      </c>
      <c r="R311" s="103" t="s">
        <v>4228</v>
      </c>
      <c r="S311" s="101">
        <v>42063</v>
      </c>
      <c r="T311" s="101">
        <v>42063</v>
      </c>
      <c r="U311" s="103" t="s">
        <v>4044</v>
      </c>
      <c r="V311" s="103" t="s">
        <v>31</v>
      </c>
    </row>
    <row r="312" spans="1:22" ht="15.75" x14ac:dyDescent="0.3">
      <c r="A312" s="103" t="s">
        <v>50</v>
      </c>
      <c r="B312" s="103" t="s">
        <v>4024</v>
      </c>
      <c r="C312" s="103" t="s">
        <v>1879</v>
      </c>
      <c r="D312" s="103" t="s">
        <v>1880</v>
      </c>
      <c r="E312" s="103" t="s">
        <v>2038</v>
      </c>
      <c r="F312" s="103" t="s">
        <v>2070</v>
      </c>
      <c r="G312" s="103" t="s">
        <v>31</v>
      </c>
      <c r="H312" s="103" t="s">
        <v>1883</v>
      </c>
      <c r="I312" s="103" t="s">
        <v>1880</v>
      </c>
      <c r="J312" s="103" t="s">
        <v>1884</v>
      </c>
      <c r="K312" s="103" t="s">
        <v>1885</v>
      </c>
      <c r="L312" s="104">
        <v>31.6</v>
      </c>
      <c r="M312" s="103" t="s">
        <v>1886</v>
      </c>
      <c r="N312" s="103" t="s">
        <v>4227</v>
      </c>
      <c r="O312" s="103" t="s">
        <v>31</v>
      </c>
      <c r="P312" s="103" t="s">
        <v>2072</v>
      </c>
      <c r="Q312" s="103" t="s">
        <v>31</v>
      </c>
      <c r="R312" s="103" t="s">
        <v>4228</v>
      </c>
      <c r="S312" s="101">
        <v>42094</v>
      </c>
      <c r="T312" s="101">
        <v>42094</v>
      </c>
      <c r="U312" s="103" t="s">
        <v>4044</v>
      </c>
      <c r="V312" s="103" t="s">
        <v>31</v>
      </c>
    </row>
    <row r="313" spans="1:22" ht="15.75" x14ac:dyDescent="0.3">
      <c r="A313" s="103" t="s">
        <v>50</v>
      </c>
      <c r="B313" s="103" t="s">
        <v>4024</v>
      </c>
      <c r="C313" s="103" t="s">
        <v>1879</v>
      </c>
      <c r="D313" s="103" t="s">
        <v>1880</v>
      </c>
      <c r="E313" s="103" t="s">
        <v>2038</v>
      </c>
      <c r="F313" s="103" t="s">
        <v>2070</v>
      </c>
      <c r="G313" s="103" t="s">
        <v>31</v>
      </c>
      <c r="H313" s="103" t="s">
        <v>1883</v>
      </c>
      <c r="I313" s="103" t="s">
        <v>1880</v>
      </c>
      <c r="J313" s="103" t="s">
        <v>1884</v>
      </c>
      <c r="K313" s="103" t="s">
        <v>1885</v>
      </c>
      <c r="L313" s="104">
        <v>6.05</v>
      </c>
      <c r="M313" s="103" t="s">
        <v>1886</v>
      </c>
      <c r="N313" s="103" t="s">
        <v>4227</v>
      </c>
      <c r="O313" s="103" t="s">
        <v>31</v>
      </c>
      <c r="P313" s="103" t="s">
        <v>2072</v>
      </c>
      <c r="Q313" s="103" t="s">
        <v>31</v>
      </c>
      <c r="R313" s="103" t="s">
        <v>4228</v>
      </c>
      <c r="S313" s="101">
        <v>42308</v>
      </c>
      <c r="T313" s="101">
        <v>42308</v>
      </c>
      <c r="U313" s="103" t="s">
        <v>4044</v>
      </c>
      <c r="V313" s="103" t="s">
        <v>31</v>
      </c>
    </row>
    <row r="314" spans="1:22" ht="15.75" x14ac:dyDescent="0.3">
      <c r="A314" s="103" t="s">
        <v>50</v>
      </c>
      <c r="B314" s="103" t="s">
        <v>4024</v>
      </c>
      <c r="C314" s="103" t="s">
        <v>1879</v>
      </c>
      <c r="D314" s="103" t="s">
        <v>1880</v>
      </c>
      <c r="E314" s="103" t="s">
        <v>2038</v>
      </c>
      <c r="F314" s="103" t="s">
        <v>2070</v>
      </c>
      <c r="G314" s="103" t="s">
        <v>31</v>
      </c>
      <c r="H314" s="103" t="s">
        <v>1883</v>
      </c>
      <c r="I314" s="103" t="s">
        <v>1880</v>
      </c>
      <c r="J314" s="103" t="s">
        <v>1884</v>
      </c>
      <c r="K314" s="103" t="s">
        <v>1885</v>
      </c>
      <c r="L314" s="104">
        <v>41677.14</v>
      </c>
      <c r="M314" s="103" t="s">
        <v>1886</v>
      </c>
      <c r="N314" s="103" t="s">
        <v>4229</v>
      </c>
      <c r="O314" s="103" t="s">
        <v>31</v>
      </c>
      <c r="P314" s="103" t="s">
        <v>2072</v>
      </c>
      <c r="Q314" s="103" t="s">
        <v>31</v>
      </c>
      <c r="R314" s="103" t="s">
        <v>4230</v>
      </c>
      <c r="S314" s="101">
        <v>42063</v>
      </c>
      <c r="T314" s="101">
        <v>42063</v>
      </c>
      <c r="U314" s="103" t="s">
        <v>4044</v>
      </c>
      <c r="V314" s="103" t="s">
        <v>31</v>
      </c>
    </row>
    <row r="315" spans="1:22" ht="15.75" x14ac:dyDescent="0.3">
      <c r="A315" s="103" t="s">
        <v>50</v>
      </c>
      <c r="B315" s="103" t="s">
        <v>4024</v>
      </c>
      <c r="C315" s="103" t="s">
        <v>1879</v>
      </c>
      <c r="D315" s="103" t="s">
        <v>1880</v>
      </c>
      <c r="E315" s="103" t="s">
        <v>2038</v>
      </c>
      <c r="F315" s="103" t="s">
        <v>2070</v>
      </c>
      <c r="G315" s="103" t="s">
        <v>31</v>
      </c>
      <c r="H315" s="103" t="s">
        <v>1883</v>
      </c>
      <c r="I315" s="103" t="s">
        <v>1880</v>
      </c>
      <c r="J315" s="103" t="s">
        <v>1884</v>
      </c>
      <c r="K315" s="103" t="s">
        <v>1885</v>
      </c>
      <c r="L315" s="104">
        <v>31.54</v>
      </c>
      <c r="M315" s="103" t="s">
        <v>1886</v>
      </c>
      <c r="N315" s="103" t="s">
        <v>4229</v>
      </c>
      <c r="O315" s="103" t="s">
        <v>31</v>
      </c>
      <c r="P315" s="103" t="s">
        <v>2072</v>
      </c>
      <c r="Q315" s="103" t="s">
        <v>31</v>
      </c>
      <c r="R315" s="103" t="s">
        <v>4230</v>
      </c>
      <c r="S315" s="101">
        <v>42094</v>
      </c>
      <c r="T315" s="101">
        <v>42094</v>
      </c>
      <c r="U315" s="103" t="s">
        <v>4044</v>
      </c>
      <c r="V315" s="103" t="s">
        <v>31</v>
      </c>
    </row>
    <row r="316" spans="1:22" ht="15.75" x14ac:dyDescent="0.3">
      <c r="A316" s="103" t="s">
        <v>50</v>
      </c>
      <c r="B316" s="103" t="s">
        <v>4024</v>
      </c>
      <c r="C316" s="103" t="s">
        <v>1879</v>
      </c>
      <c r="D316" s="103" t="s">
        <v>1880</v>
      </c>
      <c r="E316" s="103" t="s">
        <v>2038</v>
      </c>
      <c r="F316" s="103" t="s">
        <v>2070</v>
      </c>
      <c r="G316" s="103" t="s">
        <v>31</v>
      </c>
      <c r="H316" s="103" t="s">
        <v>1883</v>
      </c>
      <c r="I316" s="103" t="s">
        <v>1880</v>
      </c>
      <c r="J316" s="103" t="s">
        <v>1884</v>
      </c>
      <c r="K316" s="103" t="s">
        <v>1885</v>
      </c>
      <c r="L316" s="104">
        <v>6.1</v>
      </c>
      <c r="M316" s="103" t="s">
        <v>1886</v>
      </c>
      <c r="N316" s="103" t="s">
        <v>4229</v>
      </c>
      <c r="O316" s="103" t="s">
        <v>31</v>
      </c>
      <c r="P316" s="103" t="s">
        <v>2072</v>
      </c>
      <c r="Q316" s="103" t="s">
        <v>31</v>
      </c>
      <c r="R316" s="103" t="s">
        <v>4230</v>
      </c>
      <c r="S316" s="101">
        <v>42308</v>
      </c>
      <c r="T316" s="101">
        <v>42308</v>
      </c>
      <c r="U316" s="103" t="s">
        <v>4044</v>
      </c>
      <c r="V316" s="103" t="s">
        <v>31</v>
      </c>
    </row>
    <row r="317" spans="1:22" ht="15.75" x14ac:dyDescent="0.3">
      <c r="A317" s="103" t="s">
        <v>50</v>
      </c>
      <c r="B317" s="103" t="s">
        <v>4024</v>
      </c>
      <c r="C317" s="103" t="s">
        <v>1879</v>
      </c>
      <c r="D317" s="103" t="s">
        <v>1880</v>
      </c>
      <c r="E317" s="103" t="s">
        <v>2038</v>
      </c>
      <c r="F317" s="103" t="s">
        <v>2070</v>
      </c>
      <c r="G317" s="103" t="s">
        <v>31</v>
      </c>
      <c r="H317" s="103" t="s">
        <v>1883</v>
      </c>
      <c r="I317" s="103" t="s">
        <v>1880</v>
      </c>
      <c r="J317" s="103" t="s">
        <v>1884</v>
      </c>
      <c r="K317" s="103" t="s">
        <v>1885</v>
      </c>
      <c r="L317" s="104">
        <v>113005.2</v>
      </c>
      <c r="M317" s="103" t="s">
        <v>1886</v>
      </c>
      <c r="N317" s="103" t="s">
        <v>4231</v>
      </c>
      <c r="O317" s="103" t="s">
        <v>31</v>
      </c>
      <c r="P317" s="103" t="s">
        <v>2072</v>
      </c>
      <c r="Q317" s="103" t="s">
        <v>31</v>
      </c>
      <c r="R317" s="103" t="s">
        <v>4232</v>
      </c>
      <c r="S317" s="101">
        <v>41729</v>
      </c>
      <c r="T317" s="101">
        <v>41729</v>
      </c>
      <c r="U317" s="103" t="s">
        <v>4041</v>
      </c>
      <c r="V317" s="103" t="s">
        <v>31</v>
      </c>
    </row>
    <row r="318" spans="1:22" ht="15.75" x14ac:dyDescent="0.3">
      <c r="A318" s="103" t="s">
        <v>50</v>
      </c>
      <c r="B318" s="103" t="s">
        <v>4024</v>
      </c>
      <c r="C318" s="103" t="s">
        <v>1879</v>
      </c>
      <c r="D318" s="103" t="s">
        <v>1880</v>
      </c>
      <c r="E318" s="103" t="s">
        <v>2038</v>
      </c>
      <c r="F318" s="103" t="s">
        <v>2070</v>
      </c>
      <c r="G318" s="103" t="s">
        <v>31</v>
      </c>
      <c r="H318" s="103" t="s">
        <v>1883</v>
      </c>
      <c r="I318" s="103" t="s">
        <v>1880</v>
      </c>
      <c r="J318" s="103" t="s">
        <v>1884</v>
      </c>
      <c r="K318" s="103" t="s">
        <v>1885</v>
      </c>
      <c r="L318" s="104">
        <v>12.81</v>
      </c>
      <c r="M318" s="103" t="s">
        <v>1886</v>
      </c>
      <c r="N318" s="103" t="s">
        <v>4231</v>
      </c>
      <c r="O318" s="103" t="s">
        <v>31</v>
      </c>
      <c r="P318" s="103" t="s">
        <v>2072</v>
      </c>
      <c r="Q318" s="103" t="s">
        <v>31</v>
      </c>
      <c r="R318" s="103" t="s">
        <v>4232</v>
      </c>
      <c r="S318" s="101">
        <v>41759</v>
      </c>
      <c r="T318" s="101">
        <v>41759</v>
      </c>
      <c r="U318" s="103" t="s">
        <v>4041</v>
      </c>
      <c r="V318" s="103" t="s">
        <v>31</v>
      </c>
    </row>
    <row r="319" spans="1:22" ht="15.75" x14ac:dyDescent="0.3">
      <c r="A319" s="103" t="s">
        <v>50</v>
      </c>
      <c r="B319" s="103" t="s">
        <v>4024</v>
      </c>
      <c r="C319" s="103" t="s">
        <v>1879</v>
      </c>
      <c r="D319" s="103" t="s">
        <v>1880</v>
      </c>
      <c r="E319" s="103" t="s">
        <v>2038</v>
      </c>
      <c r="F319" s="103" t="s">
        <v>2070</v>
      </c>
      <c r="G319" s="103" t="s">
        <v>31</v>
      </c>
      <c r="H319" s="103" t="s">
        <v>1883</v>
      </c>
      <c r="I319" s="103" t="s">
        <v>1880</v>
      </c>
      <c r="J319" s="103" t="s">
        <v>1884</v>
      </c>
      <c r="K319" s="103" t="s">
        <v>1885</v>
      </c>
      <c r="L319" s="104">
        <v>-943.03</v>
      </c>
      <c r="M319" s="103" t="s">
        <v>1886</v>
      </c>
      <c r="N319" s="103" t="s">
        <v>4231</v>
      </c>
      <c r="O319" s="103" t="s">
        <v>31</v>
      </c>
      <c r="P319" s="103" t="s">
        <v>2072</v>
      </c>
      <c r="Q319" s="103" t="s">
        <v>31</v>
      </c>
      <c r="R319" s="103" t="s">
        <v>4232</v>
      </c>
      <c r="S319" s="101">
        <v>41820</v>
      </c>
      <c r="T319" s="101">
        <v>41820</v>
      </c>
      <c r="U319" s="103" t="s">
        <v>4041</v>
      </c>
      <c r="V319" s="103" t="s">
        <v>31</v>
      </c>
    </row>
    <row r="320" spans="1:22" ht="15.75" x14ac:dyDescent="0.3">
      <c r="A320" s="103" t="s">
        <v>50</v>
      </c>
      <c r="B320" s="103" t="s">
        <v>4024</v>
      </c>
      <c r="C320" s="103" t="s">
        <v>1879</v>
      </c>
      <c r="D320" s="103" t="s">
        <v>1880</v>
      </c>
      <c r="E320" s="103" t="s">
        <v>2038</v>
      </c>
      <c r="F320" s="103" t="s">
        <v>2070</v>
      </c>
      <c r="G320" s="103" t="s">
        <v>31</v>
      </c>
      <c r="H320" s="103" t="s">
        <v>1883</v>
      </c>
      <c r="I320" s="103" t="s">
        <v>1880</v>
      </c>
      <c r="J320" s="103" t="s">
        <v>1884</v>
      </c>
      <c r="K320" s="103" t="s">
        <v>1885</v>
      </c>
      <c r="L320" s="104">
        <v>41676.339999999997</v>
      </c>
      <c r="M320" s="103" t="s">
        <v>1886</v>
      </c>
      <c r="N320" s="103" t="s">
        <v>4233</v>
      </c>
      <c r="O320" s="103" t="s">
        <v>31</v>
      </c>
      <c r="P320" s="103" t="s">
        <v>2072</v>
      </c>
      <c r="Q320" s="103" t="s">
        <v>31</v>
      </c>
      <c r="R320" s="103" t="s">
        <v>4234</v>
      </c>
      <c r="S320" s="101">
        <v>42063</v>
      </c>
      <c r="T320" s="101">
        <v>42063</v>
      </c>
      <c r="U320" s="103" t="s">
        <v>4044</v>
      </c>
      <c r="V320" s="103" t="s">
        <v>31</v>
      </c>
    </row>
    <row r="321" spans="1:22" ht="15.75" x14ac:dyDescent="0.3">
      <c r="A321" s="103" t="s">
        <v>50</v>
      </c>
      <c r="B321" s="103" t="s">
        <v>4024</v>
      </c>
      <c r="C321" s="103" t="s">
        <v>1879</v>
      </c>
      <c r="D321" s="103" t="s">
        <v>1880</v>
      </c>
      <c r="E321" s="103" t="s">
        <v>2038</v>
      </c>
      <c r="F321" s="103" t="s">
        <v>2070</v>
      </c>
      <c r="G321" s="103" t="s">
        <v>31</v>
      </c>
      <c r="H321" s="103" t="s">
        <v>1883</v>
      </c>
      <c r="I321" s="103" t="s">
        <v>1880</v>
      </c>
      <c r="J321" s="103" t="s">
        <v>1884</v>
      </c>
      <c r="K321" s="103" t="s">
        <v>1885</v>
      </c>
      <c r="L321" s="104">
        <v>31.6</v>
      </c>
      <c r="M321" s="103" t="s">
        <v>1886</v>
      </c>
      <c r="N321" s="103" t="s">
        <v>4233</v>
      </c>
      <c r="O321" s="103" t="s">
        <v>31</v>
      </c>
      <c r="P321" s="103" t="s">
        <v>2072</v>
      </c>
      <c r="Q321" s="103" t="s">
        <v>31</v>
      </c>
      <c r="R321" s="103" t="s">
        <v>4234</v>
      </c>
      <c r="S321" s="101">
        <v>42094</v>
      </c>
      <c r="T321" s="101">
        <v>42094</v>
      </c>
      <c r="U321" s="103" t="s">
        <v>4044</v>
      </c>
      <c r="V321" s="103" t="s">
        <v>31</v>
      </c>
    </row>
    <row r="322" spans="1:22" ht="15.75" x14ac:dyDescent="0.3">
      <c r="A322" s="103" t="s">
        <v>50</v>
      </c>
      <c r="B322" s="103" t="s">
        <v>4024</v>
      </c>
      <c r="C322" s="103" t="s">
        <v>1879</v>
      </c>
      <c r="D322" s="103" t="s">
        <v>1880</v>
      </c>
      <c r="E322" s="103" t="s">
        <v>2038</v>
      </c>
      <c r="F322" s="103" t="s">
        <v>2070</v>
      </c>
      <c r="G322" s="103" t="s">
        <v>31</v>
      </c>
      <c r="H322" s="103" t="s">
        <v>1883</v>
      </c>
      <c r="I322" s="103" t="s">
        <v>1880</v>
      </c>
      <c r="J322" s="103" t="s">
        <v>1884</v>
      </c>
      <c r="K322" s="103" t="s">
        <v>1885</v>
      </c>
      <c r="L322" s="104">
        <v>6.05</v>
      </c>
      <c r="M322" s="103" t="s">
        <v>1886</v>
      </c>
      <c r="N322" s="103" t="s">
        <v>4233</v>
      </c>
      <c r="O322" s="103" t="s">
        <v>31</v>
      </c>
      <c r="P322" s="103" t="s">
        <v>2072</v>
      </c>
      <c r="Q322" s="103" t="s">
        <v>31</v>
      </c>
      <c r="R322" s="103" t="s">
        <v>4234</v>
      </c>
      <c r="S322" s="101">
        <v>42308</v>
      </c>
      <c r="T322" s="101">
        <v>42308</v>
      </c>
      <c r="U322" s="103" t="s">
        <v>4044</v>
      </c>
      <c r="V322" s="103" t="s">
        <v>31</v>
      </c>
    </row>
    <row r="323" spans="1:22" ht="15.75" x14ac:dyDescent="0.3">
      <c r="A323" s="103" t="s">
        <v>50</v>
      </c>
      <c r="B323" s="103" t="s">
        <v>4024</v>
      </c>
      <c r="C323" s="103" t="s">
        <v>1879</v>
      </c>
      <c r="D323" s="103" t="s">
        <v>1880</v>
      </c>
      <c r="E323" s="103" t="s">
        <v>2038</v>
      </c>
      <c r="F323" s="103" t="s">
        <v>2070</v>
      </c>
      <c r="G323" s="103" t="s">
        <v>31</v>
      </c>
      <c r="H323" s="103" t="s">
        <v>1883</v>
      </c>
      <c r="I323" s="103" t="s">
        <v>1880</v>
      </c>
      <c r="J323" s="103" t="s">
        <v>1884</v>
      </c>
      <c r="K323" s="103" t="s">
        <v>1885</v>
      </c>
      <c r="L323" s="104">
        <v>41676.339999999997</v>
      </c>
      <c r="M323" s="103" t="s">
        <v>1886</v>
      </c>
      <c r="N323" s="103" t="s">
        <v>4235</v>
      </c>
      <c r="O323" s="103" t="s">
        <v>31</v>
      </c>
      <c r="P323" s="103" t="s">
        <v>2072</v>
      </c>
      <c r="Q323" s="103" t="s">
        <v>31</v>
      </c>
      <c r="R323" s="103" t="s">
        <v>4236</v>
      </c>
      <c r="S323" s="101">
        <v>42063</v>
      </c>
      <c r="T323" s="101">
        <v>42063</v>
      </c>
      <c r="U323" s="103" t="s">
        <v>4044</v>
      </c>
      <c r="V323" s="103" t="s">
        <v>31</v>
      </c>
    </row>
    <row r="324" spans="1:22" ht="15.75" x14ac:dyDescent="0.3">
      <c r="A324" s="103" t="s">
        <v>50</v>
      </c>
      <c r="B324" s="103" t="s">
        <v>4024</v>
      </c>
      <c r="C324" s="103" t="s">
        <v>1879</v>
      </c>
      <c r="D324" s="103" t="s">
        <v>1880</v>
      </c>
      <c r="E324" s="103" t="s">
        <v>2038</v>
      </c>
      <c r="F324" s="103" t="s">
        <v>2070</v>
      </c>
      <c r="G324" s="103" t="s">
        <v>31</v>
      </c>
      <c r="H324" s="103" t="s">
        <v>1883</v>
      </c>
      <c r="I324" s="103" t="s">
        <v>1880</v>
      </c>
      <c r="J324" s="103" t="s">
        <v>1884</v>
      </c>
      <c r="K324" s="103" t="s">
        <v>1885</v>
      </c>
      <c r="L324" s="104">
        <v>31.6</v>
      </c>
      <c r="M324" s="103" t="s">
        <v>1886</v>
      </c>
      <c r="N324" s="103" t="s">
        <v>4235</v>
      </c>
      <c r="O324" s="103" t="s">
        <v>31</v>
      </c>
      <c r="P324" s="103" t="s">
        <v>2072</v>
      </c>
      <c r="Q324" s="103" t="s">
        <v>31</v>
      </c>
      <c r="R324" s="103" t="s">
        <v>4236</v>
      </c>
      <c r="S324" s="101">
        <v>42094</v>
      </c>
      <c r="T324" s="101">
        <v>42094</v>
      </c>
      <c r="U324" s="103" t="s">
        <v>4044</v>
      </c>
      <c r="V324" s="103" t="s">
        <v>31</v>
      </c>
    </row>
    <row r="325" spans="1:22" ht="15.75" x14ac:dyDescent="0.3">
      <c r="A325" s="103" t="s">
        <v>50</v>
      </c>
      <c r="B325" s="103" t="s">
        <v>4024</v>
      </c>
      <c r="C325" s="103" t="s">
        <v>1879</v>
      </c>
      <c r="D325" s="103" t="s">
        <v>1880</v>
      </c>
      <c r="E325" s="103" t="s">
        <v>2038</v>
      </c>
      <c r="F325" s="103" t="s">
        <v>2070</v>
      </c>
      <c r="G325" s="103" t="s">
        <v>31</v>
      </c>
      <c r="H325" s="103" t="s">
        <v>1883</v>
      </c>
      <c r="I325" s="103" t="s">
        <v>1880</v>
      </c>
      <c r="J325" s="103" t="s">
        <v>1884</v>
      </c>
      <c r="K325" s="103" t="s">
        <v>1885</v>
      </c>
      <c r="L325" s="104">
        <v>6.05</v>
      </c>
      <c r="M325" s="103" t="s">
        <v>1886</v>
      </c>
      <c r="N325" s="103" t="s">
        <v>4235</v>
      </c>
      <c r="O325" s="103" t="s">
        <v>31</v>
      </c>
      <c r="P325" s="103" t="s">
        <v>2072</v>
      </c>
      <c r="Q325" s="103" t="s">
        <v>31</v>
      </c>
      <c r="R325" s="103" t="s">
        <v>4236</v>
      </c>
      <c r="S325" s="101">
        <v>42308</v>
      </c>
      <c r="T325" s="101">
        <v>42308</v>
      </c>
      <c r="U325" s="103" t="s">
        <v>4044</v>
      </c>
      <c r="V325" s="103" t="s">
        <v>31</v>
      </c>
    </row>
    <row r="326" spans="1:22" ht="15.75" x14ac:dyDescent="0.3">
      <c r="A326" s="103" t="s">
        <v>50</v>
      </c>
      <c r="B326" s="103" t="s">
        <v>4024</v>
      </c>
      <c r="C326" s="103" t="s">
        <v>1879</v>
      </c>
      <c r="D326" s="103" t="s">
        <v>1880</v>
      </c>
      <c r="E326" s="103" t="s">
        <v>2038</v>
      </c>
      <c r="F326" s="103" t="s">
        <v>2070</v>
      </c>
      <c r="G326" s="103" t="s">
        <v>31</v>
      </c>
      <c r="H326" s="103" t="s">
        <v>1883</v>
      </c>
      <c r="I326" s="103" t="s">
        <v>1880</v>
      </c>
      <c r="J326" s="103" t="s">
        <v>1884</v>
      </c>
      <c r="K326" s="103" t="s">
        <v>1885</v>
      </c>
      <c r="L326" s="104">
        <v>46728.38</v>
      </c>
      <c r="M326" s="103" t="s">
        <v>1886</v>
      </c>
      <c r="N326" s="103" t="s">
        <v>4237</v>
      </c>
      <c r="O326" s="103" t="s">
        <v>31</v>
      </c>
      <c r="P326" s="103" t="s">
        <v>2072</v>
      </c>
      <c r="Q326" s="103" t="s">
        <v>31</v>
      </c>
      <c r="R326" s="103" t="s">
        <v>4238</v>
      </c>
      <c r="S326" s="101">
        <v>42063</v>
      </c>
      <c r="T326" s="101">
        <v>42063</v>
      </c>
      <c r="U326" s="103" t="s">
        <v>4062</v>
      </c>
      <c r="V326" s="103" t="s">
        <v>31</v>
      </c>
    </row>
    <row r="327" spans="1:22" ht="15.75" x14ac:dyDescent="0.3">
      <c r="A327" s="103" t="s">
        <v>50</v>
      </c>
      <c r="B327" s="103" t="s">
        <v>4024</v>
      </c>
      <c r="C327" s="103" t="s">
        <v>1879</v>
      </c>
      <c r="D327" s="103" t="s">
        <v>1880</v>
      </c>
      <c r="E327" s="103" t="s">
        <v>2038</v>
      </c>
      <c r="F327" s="103" t="s">
        <v>2070</v>
      </c>
      <c r="G327" s="103" t="s">
        <v>31</v>
      </c>
      <c r="H327" s="103" t="s">
        <v>1883</v>
      </c>
      <c r="I327" s="103" t="s">
        <v>1880</v>
      </c>
      <c r="J327" s="103" t="s">
        <v>1884</v>
      </c>
      <c r="K327" s="103" t="s">
        <v>1885</v>
      </c>
      <c r="L327" s="104">
        <v>20.399999999999999</v>
      </c>
      <c r="M327" s="103" t="s">
        <v>1886</v>
      </c>
      <c r="N327" s="103" t="s">
        <v>4237</v>
      </c>
      <c r="O327" s="103" t="s">
        <v>31</v>
      </c>
      <c r="P327" s="103" t="s">
        <v>2072</v>
      </c>
      <c r="Q327" s="103" t="s">
        <v>31</v>
      </c>
      <c r="R327" s="103" t="s">
        <v>4238</v>
      </c>
      <c r="S327" s="101">
        <v>42277</v>
      </c>
      <c r="T327" s="101">
        <v>42277</v>
      </c>
      <c r="U327" s="103" t="s">
        <v>4062</v>
      </c>
      <c r="V327" s="103" t="s">
        <v>31</v>
      </c>
    </row>
    <row r="328" spans="1:22" ht="15.75" x14ac:dyDescent="0.3">
      <c r="A328" s="103" t="s">
        <v>50</v>
      </c>
      <c r="B328" s="103" t="s">
        <v>4024</v>
      </c>
      <c r="C328" s="103" t="s">
        <v>1879</v>
      </c>
      <c r="D328" s="103" t="s">
        <v>1880</v>
      </c>
      <c r="E328" s="103" t="s">
        <v>2038</v>
      </c>
      <c r="F328" s="103" t="s">
        <v>2070</v>
      </c>
      <c r="G328" s="103" t="s">
        <v>31</v>
      </c>
      <c r="H328" s="103" t="s">
        <v>1883</v>
      </c>
      <c r="I328" s="103" t="s">
        <v>1880</v>
      </c>
      <c r="J328" s="103" t="s">
        <v>1884</v>
      </c>
      <c r="K328" s="103" t="s">
        <v>1885</v>
      </c>
      <c r="L328" s="104">
        <v>-101.91</v>
      </c>
      <c r="M328" s="103" t="s">
        <v>1886</v>
      </c>
      <c r="N328" s="103" t="s">
        <v>4237</v>
      </c>
      <c r="O328" s="103" t="s">
        <v>31</v>
      </c>
      <c r="P328" s="103" t="s">
        <v>2072</v>
      </c>
      <c r="Q328" s="103" t="s">
        <v>31</v>
      </c>
      <c r="R328" s="103" t="s">
        <v>4238</v>
      </c>
      <c r="S328" s="101">
        <v>42308</v>
      </c>
      <c r="T328" s="101">
        <v>42308</v>
      </c>
      <c r="U328" s="103" t="s">
        <v>4062</v>
      </c>
      <c r="V328" s="103" t="s">
        <v>31</v>
      </c>
    </row>
    <row r="329" spans="1:22" ht="15.75" x14ac:dyDescent="0.3">
      <c r="A329" s="103" t="s">
        <v>50</v>
      </c>
      <c r="B329" s="103" t="s">
        <v>4024</v>
      </c>
      <c r="C329" s="103" t="s">
        <v>1879</v>
      </c>
      <c r="D329" s="103" t="s">
        <v>1880</v>
      </c>
      <c r="E329" s="103" t="s">
        <v>2038</v>
      </c>
      <c r="F329" s="103" t="s">
        <v>2070</v>
      </c>
      <c r="G329" s="103" t="s">
        <v>31</v>
      </c>
      <c r="H329" s="103" t="s">
        <v>1883</v>
      </c>
      <c r="I329" s="103" t="s">
        <v>1880</v>
      </c>
      <c r="J329" s="103" t="s">
        <v>1884</v>
      </c>
      <c r="K329" s="103" t="s">
        <v>1885</v>
      </c>
      <c r="L329" s="104">
        <v>46728.38</v>
      </c>
      <c r="M329" s="103" t="s">
        <v>1886</v>
      </c>
      <c r="N329" s="103" t="s">
        <v>4239</v>
      </c>
      <c r="O329" s="103" t="s">
        <v>31</v>
      </c>
      <c r="P329" s="103" t="s">
        <v>2072</v>
      </c>
      <c r="Q329" s="103" t="s">
        <v>31</v>
      </c>
      <c r="R329" s="103" t="s">
        <v>4240</v>
      </c>
      <c r="S329" s="101">
        <v>42063</v>
      </c>
      <c r="T329" s="101">
        <v>42063</v>
      </c>
      <c r="U329" s="103" t="s">
        <v>4062</v>
      </c>
      <c r="V329" s="103" t="s">
        <v>31</v>
      </c>
    </row>
    <row r="330" spans="1:22" ht="15.75" x14ac:dyDescent="0.3">
      <c r="A330" s="103" t="s">
        <v>50</v>
      </c>
      <c r="B330" s="103" t="s">
        <v>4024</v>
      </c>
      <c r="C330" s="103" t="s">
        <v>1879</v>
      </c>
      <c r="D330" s="103" t="s">
        <v>1880</v>
      </c>
      <c r="E330" s="103" t="s">
        <v>2038</v>
      </c>
      <c r="F330" s="103" t="s">
        <v>2070</v>
      </c>
      <c r="G330" s="103" t="s">
        <v>31</v>
      </c>
      <c r="H330" s="103" t="s">
        <v>1883</v>
      </c>
      <c r="I330" s="103" t="s">
        <v>1880</v>
      </c>
      <c r="J330" s="103" t="s">
        <v>1884</v>
      </c>
      <c r="K330" s="103" t="s">
        <v>1885</v>
      </c>
      <c r="L330" s="104">
        <v>20.399999999999999</v>
      </c>
      <c r="M330" s="103" t="s">
        <v>1886</v>
      </c>
      <c r="N330" s="103" t="s">
        <v>4239</v>
      </c>
      <c r="O330" s="103" t="s">
        <v>31</v>
      </c>
      <c r="P330" s="103" t="s">
        <v>2072</v>
      </c>
      <c r="Q330" s="103" t="s">
        <v>31</v>
      </c>
      <c r="R330" s="103" t="s">
        <v>4240</v>
      </c>
      <c r="S330" s="101">
        <v>42277</v>
      </c>
      <c r="T330" s="101">
        <v>42277</v>
      </c>
      <c r="U330" s="103" t="s">
        <v>4062</v>
      </c>
      <c r="V330" s="103" t="s">
        <v>31</v>
      </c>
    </row>
    <row r="331" spans="1:22" ht="15.75" x14ac:dyDescent="0.3">
      <c r="A331" s="103" t="s">
        <v>50</v>
      </c>
      <c r="B331" s="103" t="s">
        <v>4024</v>
      </c>
      <c r="C331" s="103" t="s">
        <v>1879</v>
      </c>
      <c r="D331" s="103" t="s">
        <v>1880</v>
      </c>
      <c r="E331" s="103" t="s">
        <v>2038</v>
      </c>
      <c r="F331" s="103" t="s">
        <v>2070</v>
      </c>
      <c r="G331" s="103" t="s">
        <v>31</v>
      </c>
      <c r="H331" s="103" t="s">
        <v>1883</v>
      </c>
      <c r="I331" s="103" t="s">
        <v>1880</v>
      </c>
      <c r="J331" s="103" t="s">
        <v>1884</v>
      </c>
      <c r="K331" s="103" t="s">
        <v>1885</v>
      </c>
      <c r="L331" s="104">
        <v>-101.91</v>
      </c>
      <c r="M331" s="103" t="s">
        <v>1886</v>
      </c>
      <c r="N331" s="103" t="s">
        <v>4239</v>
      </c>
      <c r="O331" s="103" t="s">
        <v>31</v>
      </c>
      <c r="P331" s="103" t="s">
        <v>2072</v>
      </c>
      <c r="Q331" s="103" t="s">
        <v>31</v>
      </c>
      <c r="R331" s="103" t="s">
        <v>4240</v>
      </c>
      <c r="S331" s="101">
        <v>42308</v>
      </c>
      <c r="T331" s="101">
        <v>42308</v>
      </c>
      <c r="U331" s="103" t="s">
        <v>4062</v>
      </c>
      <c r="V331" s="103" t="s">
        <v>31</v>
      </c>
    </row>
    <row r="332" spans="1:22" ht="15.75" x14ac:dyDescent="0.3">
      <c r="A332" s="103" t="s">
        <v>50</v>
      </c>
      <c r="B332" s="103" t="s">
        <v>4024</v>
      </c>
      <c r="C332" s="103" t="s">
        <v>1879</v>
      </c>
      <c r="D332" s="103" t="s">
        <v>1880</v>
      </c>
      <c r="E332" s="103" t="s">
        <v>2038</v>
      </c>
      <c r="F332" s="103" t="s">
        <v>2070</v>
      </c>
      <c r="G332" s="103" t="s">
        <v>31</v>
      </c>
      <c r="H332" s="103" t="s">
        <v>1883</v>
      </c>
      <c r="I332" s="103" t="s">
        <v>1880</v>
      </c>
      <c r="J332" s="103" t="s">
        <v>1884</v>
      </c>
      <c r="K332" s="103" t="s">
        <v>1885</v>
      </c>
      <c r="L332" s="104">
        <v>113005.2</v>
      </c>
      <c r="M332" s="103" t="s">
        <v>1886</v>
      </c>
      <c r="N332" s="103" t="s">
        <v>4241</v>
      </c>
      <c r="O332" s="103" t="s">
        <v>31</v>
      </c>
      <c r="P332" s="103" t="s">
        <v>2072</v>
      </c>
      <c r="Q332" s="103" t="s">
        <v>31</v>
      </c>
      <c r="R332" s="103" t="s">
        <v>4242</v>
      </c>
      <c r="S332" s="101">
        <v>41729</v>
      </c>
      <c r="T332" s="101">
        <v>41729</v>
      </c>
      <c r="U332" s="103" t="s">
        <v>4041</v>
      </c>
      <c r="V332" s="103" t="s">
        <v>31</v>
      </c>
    </row>
    <row r="333" spans="1:22" ht="15.75" x14ac:dyDescent="0.3">
      <c r="A333" s="103" t="s">
        <v>50</v>
      </c>
      <c r="B333" s="103" t="s">
        <v>4024</v>
      </c>
      <c r="C333" s="103" t="s">
        <v>1879</v>
      </c>
      <c r="D333" s="103" t="s">
        <v>1880</v>
      </c>
      <c r="E333" s="103" t="s">
        <v>2038</v>
      </c>
      <c r="F333" s="103" t="s">
        <v>2070</v>
      </c>
      <c r="G333" s="103" t="s">
        <v>31</v>
      </c>
      <c r="H333" s="103" t="s">
        <v>1883</v>
      </c>
      <c r="I333" s="103" t="s">
        <v>1880</v>
      </c>
      <c r="J333" s="103" t="s">
        <v>1884</v>
      </c>
      <c r="K333" s="103" t="s">
        <v>1885</v>
      </c>
      <c r="L333" s="104">
        <v>12.81</v>
      </c>
      <c r="M333" s="103" t="s">
        <v>1886</v>
      </c>
      <c r="N333" s="103" t="s">
        <v>4241</v>
      </c>
      <c r="O333" s="103" t="s">
        <v>31</v>
      </c>
      <c r="P333" s="103" t="s">
        <v>2072</v>
      </c>
      <c r="Q333" s="103" t="s">
        <v>31</v>
      </c>
      <c r="R333" s="103" t="s">
        <v>4242</v>
      </c>
      <c r="S333" s="101">
        <v>41759</v>
      </c>
      <c r="T333" s="101">
        <v>41759</v>
      </c>
      <c r="U333" s="103" t="s">
        <v>4041</v>
      </c>
      <c r="V333" s="103" t="s">
        <v>31</v>
      </c>
    </row>
    <row r="334" spans="1:22" ht="15.75" x14ac:dyDescent="0.3">
      <c r="A334" s="103" t="s">
        <v>50</v>
      </c>
      <c r="B334" s="103" t="s">
        <v>4024</v>
      </c>
      <c r="C334" s="103" t="s">
        <v>1879</v>
      </c>
      <c r="D334" s="103" t="s">
        <v>1880</v>
      </c>
      <c r="E334" s="103" t="s">
        <v>2038</v>
      </c>
      <c r="F334" s="103" t="s">
        <v>2070</v>
      </c>
      <c r="G334" s="103" t="s">
        <v>31</v>
      </c>
      <c r="H334" s="103" t="s">
        <v>1883</v>
      </c>
      <c r="I334" s="103" t="s">
        <v>1880</v>
      </c>
      <c r="J334" s="103" t="s">
        <v>1884</v>
      </c>
      <c r="K334" s="103" t="s">
        <v>1885</v>
      </c>
      <c r="L334" s="104">
        <v>-943.03</v>
      </c>
      <c r="M334" s="103" t="s">
        <v>1886</v>
      </c>
      <c r="N334" s="103" t="s">
        <v>4241</v>
      </c>
      <c r="O334" s="103" t="s">
        <v>31</v>
      </c>
      <c r="P334" s="103" t="s">
        <v>2072</v>
      </c>
      <c r="Q334" s="103" t="s">
        <v>31</v>
      </c>
      <c r="R334" s="103" t="s">
        <v>4242</v>
      </c>
      <c r="S334" s="101">
        <v>41820</v>
      </c>
      <c r="T334" s="101">
        <v>41820</v>
      </c>
      <c r="U334" s="103" t="s">
        <v>4041</v>
      </c>
      <c r="V334" s="103" t="s">
        <v>31</v>
      </c>
    </row>
    <row r="335" spans="1:22" ht="15.75" x14ac:dyDescent="0.3">
      <c r="A335" s="103" t="s">
        <v>50</v>
      </c>
      <c r="B335" s="103" t="s">
        <v>4024</v>
      </c>
      <c r="C335" s="103" t="s">
        <v>1879</v>
      </c>
      <c r="D335" s="103" t="s">
        <v>1880</v>
      </c>
      <c r="E335" s="103" t="s">
        <v>2038</v>
      </c>
      <c r="F335" s="103" t="s">
        <v>2070</v>
      </c>
      <c r="G335" s="103" t="s">
        <v>31</v>
      </c>
      <c r="H335" s="103" t="s">
        <v>1883</v>
      </c>
      <c r="I335" s="103" t="s">
        <v>1880</v>
      </c>
      <c r="J335" s="103" t="s">
        <v>1884</v>
      </c>
      <c r="K335" s="103" t="s">
        <v>1885</v>
      </c>
      <c r="L335" s="104">
        <v>41676.339999999997</v>
      </c>
      <c r="M335" s="103" t="s">
        <v>1886</v>
      </c>
      <c r="N335" s="103" t="s">
        <v>4243</v>
      </c>
      <c r="O335" s="103" t="s">
        <v>31</v>
      </c>
      <c r="P335" s="103" t="s">
        <v>2072</v>
      </c>
      <c r="Q335" s="103" t="s">
        <v>31</v>
      </c>
      <c r="R335" s="103" t="s">
        <v>4244</v>
      </c>
      <c r="S335" s="101">
        <v>42063</v>
      </c>
      <c r="T335" s="101">
        <v>42063</v>
      </c>
      <c r="U335" s="103" t="s">
        <v>4044</v>
      </c>
      <c r="V335" s="103" t="s">
        <v>31</v>
      </c>
    </row>
    <row r="336" spans="1:22" ht="15.75" x14ac:dyDescent="0.3">
      <c r="A336" s="103" t="s">
        <v>50</v>
      </c>
      <c r="B336" s="103" t="s">
        <v>4024</v>
      </c>
      <c r="C336" s="103" t="s">
        <v>1879</v>
      </c>
      <c r="D336" s="103" t="s">
        <v>1880</v>
      </c>
      <c r="E336" s="103" t="s">
        <v>2038</v>
      </c>
      <c r="F336" s="103" t="s">
        <v>2070</v>
      </c>
      <c r="G336" s="103" t="s">
        <v>31</v>
      </c>
      <c r="H336" s="103" t="s">
        <v>1883</v>
      </c>
      <c r="I336" s="103" t="s">
        <v>1880</v>
      </c>
      <c r="J336" s="103" t="s">
        <v>1884</v>
      </c>
      <c r="K336" s="103" t="s">
        <v>1885</v>
      </c>
      <c r="L336" s="104">
        <v>31.6</v>
      </c>
      <c r="M336" s="103" t="s">
        <v>1886</v>
      </c>
      <c r="N336" s="103" t="s">
        <v>4243</v>
      </c>
      <c r="O336" s="103" t="s">
        <v>31</v>
      </c>
      <c r="P336" s="103" t="s">
        <v>2072</v>
      </c>
      <c r="Q336" s="103" t="s">
        <v>31</v>
      </c>
      <c r="R336" s="103" t="s">
        <v>4244</v>
      </c>
      <c r="S336" s="101">
        <v>42094</v>
      </c>
      <c r="T336" s="101">
        <v>42094</v>
      </c>
      <c r="U336" s="103" t="s">
        <v>4044</v>
      </c>
      <c r="V336" s="103" t="s">
        <v>31</v>
      </c>
    </row>
    <row r="337" spans="1:22" ht="15.75" x14ac:dyDescent="0.3">
      <c r="A337" s="103" t="s">
        <v>50</v>
      </c>
      <c r="B337" s="103" t="s">
        <v>4024</v>
      </c>
      <c r="C337" s="103" t="s">
        <v>1879</v>
      </c>
      <c r="D337" s="103" t="s">
        <v>1880</v>
      </c>
      <c r="E337" s="103" t="s">
        <v>2038</v>
      </c>
      <c r="F337" s="103" t="s">
        <v>2070</v>
      </c>
      <c r="G337" s="103" t="s">
        <v>31</v>
      </c>
      <c r="H337" s="103" t="s">
        <v>1883</v>
      </c>
      <c r="I337" s="103" t="s">
        <v>1880</v>
      </c>
      <c r="J337" s="103" t="s">
        <v>1884</v>
      </c>
      <c r="K337" s="103" t="s">
        <v>1885</v>
      </c>
      <c r="L337" s="104">
        <v>6.05</v>
      </c>
      <c r="M337" s="103" t="s">
        <v>1886</v>
      </c>
      <c r="N337" s="103" t="s">
        <v>4243</v>
      </c>
      <c r="O337" s="103" t="s">
        <v>31</v>
      </c>
      <c r="P337" s="103" t="s">
        <v>2072</v>
      </c>
      <c r="Q337" s="103" t="s">
        <v>31</v>
      </c>
      <c r="R337" s="103" t="s">
        <v>4244</v>
      </c>
      <c r="S337" s="101">
        <v>42308</v>
      </c>
      <c r="T337" s="101">
        <v>42308</v>
      </c>
      <c r="U337" s="103" t="s">
        <v>4044</v>
      </c>
      <c r="V337" s="103" t="s">
        <v>31</v>
      </c>
    </row>
    <row r="338" spans="1:22" ht="15.75" x14ac:dyDescent="0.3">
      <c r="A338" s="103" t="s">
        <v>50</v>
      </c>
      <c r="B338" s="103" t="s">
        <v>4024</v>
      </c>
      <c r="C338" s="103" t="s">
        <v>1879</v>
      </c>
      <c r="D338" s="103" t="s">
        <v>1880</v>
      </c>
      <c r="E338" s="103" t="s">
        <v>2038</v>
      </c>
      <c r="F338" s="103" t="s">
        <v>2070</v>
      </c>
      <c r="G338" s="103" t="s">
        <v>31</v>
      </c>
      <c r="H338" s="103" t="s">
        <v>1883</v>
      </c>
      <c r="I338" s="103" t="s">
        <v>1880</v>
      </c>
      <c r="J338" s="103" t="s">
        <v>1884</v>
      </c>
      <c r="K338" s="103" t="s">
        <v>1885</v>
      </c>
      <c r="L338" s="104">
        <v>41676.339999999997</v>
      </c>
      <c r="M338" s="103" t="s">
        <v>1886</v>
      </c>
      <c r="N338" s="103" t="s">
        <v>4245</v>
      </c>
      <c r="O338" s="103" t="s">
        <v>31</v>
      </c>
      <c r="P338" s="103" t="s">
        <v>2072</v>
      </c>
      <c r="Q338" s="103" t="s">
        <v>31</v>
      </c>
      <c r="R338" s="103" t="s">
        <v>4246</v>
      </c>
      <c r="S338" s="101">
        <v>42063</v>
      </c>
      <c r="T338" s="101">
        <v>42063</v>
      </c>
      <c r="U338" s="103" t="s">
        <v>4044</v>
      </c>
      <c r="V338" s="103" t="s">
        <v>31</v>
      </c>
    </row>
    <row r="339" spans="1:22" ht="15.75" x14ac:dyDescent="0.3">
      <c r="A339" s="103" t="s">
        <v>50</v>
      </c>
      <c r="B339" s="103" t="s">
        <v>4024</v>
      </c>
      <c r="C339" s="103" t="s">
        <v>1879</v>
      </c>
      <c r="D339" s="103" t="s">
        <v>1880</v>
      </c>
      <c r="E339" s="103" t="s">
        <v>2038</v>
      </c>
      <c r="F339" s="103" t="s">
        <v>2070</v>
      </c>
      <c r="G339" s="103" t="s">
        <v>31</v>
      </c>
      <c r="H339" s="103" t="s">
        <v>1883</v>
      </c>
      <c r="I339" s="103" t="s">
        <v>1880</v>
      </c>
      <c r="J339" s="103" t="s">
        <v>1884</v>
      </c>
      <c r="K339" s="103" t="s">
        <v>1885</v>
      </c>
      <c r="L339" s="104">
        <v>31.6</v>
      </c>
      <c r="M339" s="103" t="s">
        <v>1886</v>
      </c>
      <c r="N339" s="103" t="s">
        <v>4245</v>
      </c>
      <c r="O339" s="103" t="s">
        <v>31</v>
      </c>
      <c r="P339" s="103" t="s">
        <v>2072</v>
      </c>
      <c r="Q339" s="103" t="s">
        <v>31</v>
      </c>
      <c r="R339" s="103" t="s">
        <v>4246</v>
      </c>
      <c r="S339" s="101">
        <v>42094</v>
      </c>
      <c r="T339" s="101">
        <v>42094</v>
      </c>
      <c r="U339" s="103" t="s">
        <v>4044</v>
      </c>
      <c r="V339" s="103" t="s">
        <v>31</v>
      </c>
    </row>
    <row r="340" spans="1:22" ht="15.75" x14ac:dyDescent="0.3">
      <c r="A340" s="103" t="s">
        <v>50</v>
      </c>
      <c r="B340" s="103" t="s">
        <v>4024</v>
      </c>
      <c r="C340" s="103" t="s">
        <v>1879</v>
      </c>
      <c r="D340" s="103" t="s">
        <v>1880</v>
      </c>
      <c r="E340" s="103" t="s">
        <v>2038</v>
      </c>
      <c r="F340" s="103" t="s">
        <v>2070</v>
      </c>
      <c r="G340" s="103" t="s">
        <v>31</v>
      </c>
      <c r="H340" s="103" t="s">
        <v>1883</v>
      </c>
      <c r="I340" s="103" t="s">
        <v>1880</v>
      </c>
      <c r="J340" s="103" t="s">
        <v>1884</v>
      </c>
      <c r="K340" s="103" t="s">
        <v>1885</v>
      </c>
      <c r="L340" s="104">
        <v>6.05</v>
      </c>
      <c r="M340" s="103" t="s">
        <v>1886</v>
      </c>
      <c r="N340" s="103" t="s">
        <v>4245</v>
      </c>
      <c r="O340" s="103" t="s">
        <v>31</v>
      </c>
      <c r="P340" s="103" t="s">
        <v>2072</v>
      </c>
      <c r="Q340" s="103" t="s">
        <v>31</v>
      </c>
      <c r="R340" s="103" t="s">
        <v>4246</v>
      </c>
      <c r="S340" s="101">
        <v>42308</v>
      </c>
      <c r="T340" s="101">
        <v>42308</v>
      </c>
      <c r="U340" s="103" t="s">
        <v>4044</v>
      </c>
      <c r="V340" s="103" t="s">
        <v>31</v>
      </c>
    </row>
    <row r="341" spans="1:22" ht="15.75" x14ac:dyDescent="0.3">
      <c r="A341" s="103" t="s">
        <v>50</v>
      </c>
      <c r="B341" s="103" t="s">
        <v>4024</v>
      </c>
      <c r="C341" s="103" t="s">
        <v>1879</v>
      </c>
      <c r="D341" s="103" t="s">
        <v>1880</v>
      </c>
      <c r="E341" s="103" t="s">
        <v>2038</v>
      </c>
      <c r="F341" s="103" t="s">
        <v>2070</v>
      </c>
      <c r="G341" s="103" t="s">
        <v>31</v>
      </c>
      <c r="H341" s="103" t="s">
        <v>1883</v>
      </c>
      <c r="I341" s="103" t="s">
        <v>1880</v>
      </c>
      <c r="J341" s="103" t="s">
        <v>1884</v>
      </c>
      <c r="K341" s="103" t="s">
        <v>1885</v>
      </c>
      <c r="L341" s="104">
        <v>41676.339999999997</v>
      </c>
      <c r="M341" s="103" t="s">
        <v>1886</v>
      </c>
      <c r="N341" s="103" t="s">
        <v>4247</v>
      </c>
      <c r="O341" s="103" t="s">
        <v>31</v>
      </c>
      <c r="P341" s="103" t="s">
        <v>2072</v>
      </c>
      <c r="Q341" s="103" t="s">
        <v>31</v>
      </c>
      <c r="R341" s="103" t="s">
        <v>4248</v>
      </c>
      <c r="S341" s="101">
        <v>42063</v>
      </c>
      <c r="T341" s="101">
        <v>42063</v>
      </c>
      <c r="U341" s="103" t="s">
        <v>4044</v>
      </c>
      <c r="V341" s="103" t="s">
        <v>31</v>
      </c>
    </row>
    <row r="342" spans="1:22" ht="15.75" x14ac:dyDescent="0.3">
      <c r="A342" s="103" t="s">
        <v>50</v>
      </c>
      <c r="B342" s="103" t="s">
        <v>4024</v>
      </c>
      <c r="C342" s="103" t="s">
        <v>1879</v>
      </c>
      <c r="D342" s="103" t="s">
        <v>1880</v>
      </c>
      <c r="E342" s="103" t="s">
        <v>2038</v>
      </c>
      <c r="F342" s="103" t="s">
        <v>2070</v>
      </c>
      <c r="G342" s="103" t="s">
        <v>31</v>
      </c>
      <c r="H342" s="103" t="s">
        <v>1883</v>
      </c>
      <c r="I342" s="103" t="s">
        <v>1880</v>
      </c>
      <c r="J342" s="103" t="s">
        <v>1884</v>
      </c>
      <c r="K342" s="103" t="s">
        <v>1885</v>
      </c>
      <c r="L342" s="104">
        <v>31.6</v>
      </c>
      <c r="M342" s="103" t="s">
        <v>1886</v>
      </c>
      <c r="N342" s="103" t="s">
        <v>4247</v>
      </c>
      <c r="O342" s="103" t="s">
        <v>31</v>
      </c>
      <c r="P342" s="103" t="s">
        <v>2072</v>
      </c>
      <c r="Q342" s="103" t="s">
        <v>31</v>
      </c>
      <c r="R342" s="103" t="s">
        <v>4248</v>
      </c>
      <c r="S342" s="101">
        <v>42094</v>
      </c>
      <c r="T342" s="101">
        <v>42094</v>
      </c>
      <c r="U342" s="103" t="s">
        <v>4044</v>
      </c>
      <c r="V342" s="103" t="s">
        <v>31</v>
      </c>
    </row>
    <row r="343" spans="1:22" ht="15.75" x14ac:dyDescent="0.3">
      <c r="A343" s="103" t="s">
        <v>50</v>
      </c>
      <c r="B343" s="103" t="s">
        <v>4024</v>
      </c>
      <c r="C343" s="103" t="s">
        <v>1879</v>
      </c>
      <c r="D343" s="103" t="s">
        <v>1880</v>
      </c>
      <c r="E343" s="103" t="s">
        <v>2038</v>
      </c>
      <c r="F343" s="103" t="s">
        <v>2070</v>
      </c>
      <c r="G343" s="103" t="s">
        <v>31</v>
      </c>
      <c r="H343" s="103" t="s">
        <v>1883</v>
      </c>
      <c r="I343" s="103" t="s">
        <v>1880</v>
      </c>
      <c r="J343" s="103" t="s">
        <v>1884</v>
      </c>
      <c r="K343" s="103" t="s">
        <v>1885</v>
      </c>
      <c r="L343" s="104">
        <v>6.05</v>
      </c>
      <c r="M343" s="103" t="s">
        <v>1886</v>
      </c>
      <c r="N343" s="103" t="s">
        <v>4247</v>
      </c>
      <c r="O343" s="103" t="s">
        <v>31</v>
      </c>
      <c r="P343" s="103" t="s">
        <v>2072</v>
      </c>
      <c r="Q343" s="103" t="s">
        <v>31</v>
      </c>
      <c r="R343" s="103" t="s">
        <v>4248</v>
      </c>
      <c r="S343" s="101">
        <v>42308</v>
      </c>
      <c r="T343" s="101">
        <v>42308</v>
      </c>
      <c r="U343" s="103" t="s">
        <v>4044</v>
      </c>
      <c r="V343" s="103" t="s">
        <v>31</v>
      </c>
    </row>
    <row r="344" spans="1:22" ht="15.75" x14ac:dyDescent="0.3">
      <c r="A344" s="103" t="s">
        <v>50</v>
      </c>
      <c r="B344" s="103" t="s">
        <v>4024</v>
      </c>
      <c r="C344" s="103" t="s">
        <v>1879</v>
      </c>
      <c r="D344" s="103" t="s">
        <v>1880</v>
      </c>
      <c r="E344" s="103" t="s">
        <v>2038</v>
      </c>
      <c r="F344" s="103" t="s">
        <v>2070</v>
      </c>
      <c r="G344" s="103" t="s">
        <v>31</v>
      </c>
      <c r="H344" s="103" t="s">
        <v>1883</v>
      </c>
      <c r="I344" s="103" t="s">
        <v>1880</v>
      </c>
      <c r="J344" s="103" t="s">
        <v>1884</v>
      </c>
      <c r="K344" s="103" t="s">
        <v>1885</v>
      </c>
      <c r="L344" s="104">
        <v>41676.339999999997</v>
      </c>
      <c r="M344" s="103" t="s">
        <v>1886</v>
      </c>
      <c r="N344" s="103" t="s">
        <v>4249</v>
      </c>
      <c r="O344" s="103" t="s">
        <v>31</v>
      </c>
      <c r="P344" s="103" t="s">
        <v>2072</v>
      </c>
      <c r="Q344" s="103" t="s">
        <v>31</v>
      </c>
      <c r="R344" s="103" t="s">
        <v>4250</v>
      </c>
      <c r="S344" s="101">
        <v>42063</v>
      </c>
      <c r="T344" s="101">
        <v>42063</v>
      </c>
      <c r="U344" s="103" t="s">
        <v>4044</v>
      </c>
      <c r="V344" s="103" t="s">
        <v>31</v>
      </c>
    </row>
    <row r="345" spans="1:22" ht="15.75" x14ac:dyDescent="0.3">
      <c r="A345" s="103" t="s">
        <v>50</v>
      </c>
      <c r="B345" s="103" t="s">
        <v>4024</v>
      </c>
      <c r="C345" s="103" t="s">
        <v>1879</v>
      </c>
      <c r="D345" s="103" t="s">
        <v>1880</v>
      </c>
      <c r="E345" s="103" t="s">
        <v>2038</v>
      </c>
      <c r="F345" s="103" t="s">
        <v>2070</v>
      </c>
      <c r="G345" s="103" t="s">
        <v>31</v>
      </c>
      <c r="H345" s="103" t="s">
        <v>1883</v>
      </c>
      <c r="I345" s="103" t="s">
        <v>1880</v>
      </c>
      <c r="J345" s="103" t="s">
        <v>1884</v>
      </c>
      <c r="K345" s="103" t="s">
        <v>1885</v>
      </c>
      <c r="L345" s="104">
        <v>31.6</v>
      </c>
      <c r="M345" s="103" t="s">
        <v>1886</v>
      </c>
      <c r="N345" s="103" t="s">
        <v>4249</v>
      </c>
      <c r="O345" s="103" t="s">
        <v>31</v>
      </c>
      <c r="P345" s="103" t="s">
        <v>2072</v>
      </c>
      <c r="Q345" s="103" t="s">
        <v>31</v>
      </c>
      <c r="R345" s="103" t="s">
        <v>4250</v>
      </c>
      <c r="S345" s="101">
        <v>42094</v>
      </c>
      <c r="T345" s="101">
        <v>42094</v>
      </c>
      <c r="U345" s="103" t="s">
        <v>4044</v>
      </c>
      <c r="V345" s="103" t="s">
        <v>31</v>
      </c>
    </row>
    <row r="346" spans="1:22" ht="15.75" x14ac:dyDescent="0.3">
      <c r="A346" s="103" t="s">
        <v>50</v>
      </c>
      <c r="B346" s="103" t="s">
        <v>4024</v>
      </c>
      <c r="C346" s="103" t="s">
        <v>1879</v>
      </c>
      <c r="D346" s="103" t="s">
        <v>1880</v>
      </c>
      <c r="E346" s="103" t="s">
        <v>2038</v>
      </c>
      <c r="F346" s="103" t="s">
        <v>2070</v>
      </c>
      <c r="G346" s="103" t="s">
        <v>31</v>
      </c>
      <c r="H346" s="103" t="s">
        <v>1883</v>
      </c>
      <c r="I346" s="103" t="s">
        <v>1880</v>
      </c>
      <c r="J346" s="103" t="s">
        <v>1884</v>
      </c>
      <c r="K346" s="103" t="s">
        <v>1885</v>
      </c>
      <c r="L346" s="104">
        <v>6.05</v>
      </c>
      <c r="M346" s="103" t="s">
        <v>1886</v>
      </c>
      <c r="N346" s="103" t="s">
        <v>4249</v>
      </c>
      <c r="O346" s="103" t="s">
        <v>31</v>
      </c>
      <c r="P346" s="103" t="s">
        <v>2072</v>
      </c>
      <c r="Q346" s="103" t="s">
        <v>31</v>
      </c>
      <c r="R346" s="103" t="s">
        <v>4250</v>
      </c>
      <c r="S346" s="101">
        <v>42308</v>
      </c>
      <c r="T346" s="101">
        <v>42308</v>
      </c>
      <c r="U346" s="103" t="s">
        <v>4044</v>
      </c>
      <c r="V346" s="103" t="s">
        <v>31</v>
      </c>
    </row>
    <row r="347" spans="1:22" ht="15.75" x14ac:dyDescent="0.3">
      <c r="A347" s="103" t="s">
        <v>50</v>
      </c>
      <c r="B347" s="103" t="s">
        <v>4024</v>
      </c>
      <c r="C347" s="103" t="s">
        <v>1879</v>
      </c>
      <c r="D347" s="103" t="s">
        <v>1880</v>
      </c>
      <c r="E347" s="103" t="s">
        <v>2038</v>
      </c>
      <c r="F347" s="103" t="s">
        <v>2082</v>
      </c>
      <c r="G347" s="103" t="s">
        <v>31</v>
      </c>
      <c r="H347" s="103" t="s">
        <v>1883</v>
      </c>
      <c r="I347" s="103" t="s">
        <v>1880</v>
      </c>
      <c r="J347" s="103" t="s">
        <v>1884</v>
      </c>
      <c r="K347" s="103" t="s">
        <v>1885</v>
      </c>
      <c r="L347" s="104">
        <v>748198.26</v>
      </c>
      <c r="M347" s="103" t="s">
        <v>1886</v>
      </c>
      <c r="N347" s="103" t="s">
        <v>31</v>
      </c>
      <c r="O347" s="103" t="s">
        <v>31</v>
      </c>
      <c r="P347" s="103" t="s">
        <v>2083</v>
      </c>
      <c r="Q347" s="103" t="s">
        <v>31</v>
      </c>
      <c r="R347" s="103" t="s">
        <v>4251</v>
      </c>
      <c r="S347" s="101">
        <v>41729</v>
      </c>
      <c r="T347" s="101">
        <v>41729</v>
      </c>
      <c r="U347" s="103" t="s">
        <v>4041</v>
      </c>
      <c r="V347" s="103" t="s">
        <v>31</v>
      </c>
    </row>
    <row r="348" spans="1:22" ht="15.75" x14ac:dyDescent="0.3">
      <c r="A348" s="103" t="s">
        <v>50</v>
      </c>
      <c r="B348" s="103" t="s">
        <v>4024</v>
      </c>
      <c r="C348" s="103" t="s">
        <v>1879</v>
      </c>
      <c r="D348" s="103" t="s">
        <v>1880</v>
      </c>
      <c r="E348" s="103" t="s">
        <v>2038</v>
      </c>
      <c r="F348" s="103" t="s">
        <v>2082</v>
      </c>
      <c r="G348" s="103" t="s">
        <v>31</v>
      </c>
      <c r="H348" s="103" t="s">
        <v>1883</v>
      </c>
      <c r="I348" s="103" t="s">
        <v>1880</v>
      </c>
      <c r="J348" s="103" t="s">
        <v>1884</v>
      </c>
      <c r="K348" s="103" t="s">
        <v>1885</v>
      </c>
      <c r="L348" s="104">
        <v>84.8</v>
      </c>
      <c r="M348" s="103" t="s">
        <v>1886</v>
      </c>
      <c r="N348" s="103" t="s">
        <v>31</v>
      </c>
      <c r="O348" s="103" t="s">
        <v>31</v>
      </c>
      <c r="P348" s="103" t="s">
        <v>2083</v>
      </c>
      <c r="Q348" s="103" t="s">
        <v>31</v>
      </c>
      <c r="R348" s="103" t="s">
        <v>4251</v>
      </c>
      <c r="S348" s="101">
        <v>41759</v>
      </c>
      <c r="T348" s="101">
        <v>41759</v>
      </c>
      <c r="U348" s="103" t="s">
        <v>4041</v>
      </c>
      <c r="V348" s="103" t="s">
        <v>31</v>
      </c>
    </row>
    <row r="349" spans="1:22" ht="15.75" x14ac:dyDescent="0.3">
      <c r="A349" s="103" t="s">
        <v>50</v>
      </c>
      <c r="B349" s="103" t="s">
        <v>4024</v>
      </c>
      <c r="C349" s="103" t="s">
        <v>1879</v>
      </c>
      <c r="D349" s="103" t="s">
        <v>1880</v>
      </c>
      <c r="E349" s="103" t="s">
        <v>2038</v>
      </c>
      <c r="F349" s="103" t="s">
        <v>2082</v>
      </c>
      <c r="G349" s="103" t="s">
        <v>31</v>
      </c>
      <c r="H349" s="103" t="s">
        <v>1883</v>
      </c>
      <c r="I349" s="103" t="s">
        <v>1880</v>
      </c>
      <c r="J349" s="103" t="s">
        <v>1884</v>
      </c>
      <c r="K349" s="103" t="s">
        <v>1885</v>
      </c>
      <c r="L349" s="104">
        <v>-6243.71</v>
      </c>
      <c r="M349" s="103" t="s">
        <v>1886</v>
      </c>
      <c r="N349" s="103" t="s">
        <v>31</v>
      </c>
      <c r="O349" s="103" t="s">
        <v>31</v>
      </c>
      <c r="P349" s="103" t="s">
        <v>2083</v>
      </c>
      <c r="Q349" s="103" t="s">
        <v>31</v>
      </c>
      <c r="R349" s="103" t="s">
        <v>4251</v>
      </c>
      <c r="S349" s="101">
        <v>41820</v>
      </c>
      <c r="T349" s="101">
        <v>41820</v>
      </c>
      <c r="U349" s="103" t="s">
        <v>4041</v>
      </c>
      <c r="V349" s="103" t="s">
        <v>31</v>
      </c>
    </row>
    <row r="350" spans="1:22" ht="15.75" x14ac:dyDescent="0.3">
      <c r="A350" s="103" t="s">
        <v>50</v>
      </c>
      <c r="B350" s="103" t="s">
        <v>4024</v>
      </c>
      <c r="C350" s="103" t="s">
        <v>1879</v>
      </c>
      <c r="D350" s="103" t="s">
        <v>1880</v>
      </c>
      <c r="E350" s="103" t="s">
        <v>2038</v>
      </c>
      <c r="F350" s="103" t="s">
        <v>2082</v>
      </c>
      <c r="G350" s="103" t="s">
        <v>31</v>
      </c>
      <c r="H350" s="103" t="s">
        <v>1883</v>
      </c>
      <c r="I350" s="103" t="s">
        <v>1880</v>
      </c>
      <c r="J350" s="103" t="s">
        <v>1884</v>
      </c>
      <c r="K350" s="103" t="s">
        <v>1885</v>
      </c>
      <c r="L350" s="104">
        <v>106779.84</v>
      </c>
      <c r="M350" s="103" t="s">
        <v>1886</v>
      </c>
      <c r="N350" s="103" t="s">
        <v>31</v>
      </c>
      <c r="O350" s="103" t="s">
        <v>31</v>
      </c>
      <c r="P350" s="103" t="s">
        <v>2083</v>
      </c>
      <c r="Q350" s="103" t="s">
        <v>31</v>
      </c>
      <c r="R350" s="103" t="s">
        <v>4252</v>
      </c>
      <c r="S350" s="101">
        <v>41729</v>
      </c>
      <c r="T350" s="101">
        <v>41729</v>
      </c>
      <c r="U350" s="103" t="s">
        <v>4057</v>
      </c>
      <c r="V350" s="103" t="s">
        <v>31</v>
      </c>
    </row>
    <row r="351" spans="1:22" ht="15.75" x14ac:dyDescent="0.3">
      <c r="A351" s="103" t="s">
        <v>50</v>
      </c>
      <c r="B351" s="103" t="s">
        <v>4024</v>
      </c>
      <c r="C351" s="103" t="s">
        <v>1879</v>
      </c>
      <c r="D351" s="103" t="s">
        <v>1880</v>
      </c>
      <c r="E351" s="103" t="s">
        <v>2038</v>
      </c>
      <c r="F351" s="103" t="s">
        <v>2082</v>
      </c>
      <c r="G351" s="103" t="s">
        <v>31</v>
      </c>
      <c r="H351" s="103" t="s">
        <v>1883</v>
      </c>
      <c r="I351" s="103" t="s">
        <v>1880</v>
      </c>
      <c r="J351" s="103" t="s">
        <v>1884</v>
      </c>
      <c r="K351" s="103" t="s">
        <v>1885</v>
      </c>
      <c r="L351" s="104">
        <v>658.26</v>
      </c>
      <c r="M351" s="103" t="s">
        <v>1886</v>
      </c>
      <c r="N351" s="103" t="s">
        <v>31</v>
      </c>
      <c r="O351" s="103" t="s">
        <v>31</v>
      </c>
      <c r="P351" s="103" t="s">
        <v>2083</v>
      </c>
      <c r="Q351" s="103" t="s">
        <v>31</v>
      </c>
      <c r="R351" s="103" t="s">
        <v>4252</v>
      </c>
      <c r="S351" s="101">
        <v>41759</v>
      </c>
      <c r="T351" s="101">
        <v>41759</v>
      </c>
      <c r="U351" s="103" t="s">
        <v>4057</v>
      </c>
      <c r="V351" s="103" t="s">
        <v>31</v>
      </c>
    </row>
    <row r="352" spans="1:22" ht="15.75" x14ac:dyDescent="0.3">
      <c r="A352" s="103" t="s">
        <v>50</v>
      </c>
      <c r="B352" s="103" t="s">
        <v>4024</v>
      </c>
      <c r="C352" s="103" t="s">
        <v>1879</v>
      </c>
      <c r="D352" s="103" t="s">
        <v>1880</v>
      </c>
      <c r="E352" s="103" t="s">
        <v>2038</v>
      </c>
      <c r="F352" s="103" t="s">
        <v>2082</v>
      </c>
      <c r="G352" s="103" t="s">
        <v>31</v>
      </c>
      <c r="H352" s="103" t="s">
        <v>1883</v>
      </c>
      <c r="I352" s="103" t="s">
        <v>1880</v>
      </c>
      <c r="J352" s="103" t="s">
        <v>1884</v>
      </c>
      <c r="K352" s="103" t="s">
        <v>1885</v>
      </c>
      <c r="L352" s="104">
        <v>42.43</v>
      </c>
      <c r="M352" s="103" t="s">
        <v>1886</v>
      </c>
      <c r="N352" s="103" t="s">
        <v>31</v>
      </c>
      <c r="O352" s="103" t="s">
        <v>31</v>
      </c>
      <c r="P352" s="103" t="s">
        <v>2083</v>
      </c>
      <c r="Q352" s="103" t="s">
        <v>31</v>
      </c>
      <c r="R352" s="103" t="s">
        <v>4252</v>
      </c>
      <c r="S352" s="101">
        <v>41790</v>
      </c>
      <c r="T352" s="101">
        <v>41790</v>
      </c>
      <c r="U352" s="103" t="s">
        <v>4057</v>
      </c>
      <c r="V352" s="103" t="s">
        <v>31</v>
      </c>
    </row>
    <row r="353" spans="1:22" ht="15.75" x14ac:dyDescent="0.3">
      <c r="A353" s="103" t="s">
        <v>50</v>
      </c>
      <c r="B353" s="103" t="s">
        <v>4024</v>
      </c>
      <c r="C353" s="103" t="s">
        <v>1879</v>
      </c>
      <c r="D353" s="103" t="s">
        <v>1880</v>
      </c>
      <c r="E353" s="103" t="s">
        <v>2038</v>
      </c>
      <c r="F353" s="103" t="s">
        <v>2082</v>
      </c>
      <c r="G353" s="103" t="s">
        <v>31</v>
      </c>
      <c r="H353" s="103" t="s">
        <v>1883</v>
      </c>
      <c r="I353" s="103" t="s">
        <v>1880</v>
      </c>
      <c r="J353" s="103" t="s">
        <v>1884</v>
      </c>
      <c r="K353" s="103" t="s">
        <v>1885</v>
      </c>
      <c r="L353" s="104">
        <v>-1199.5</v>
      </c>
      <c r="M353" s="103" t="s">
        <v>1886</v>
      </c>
      <c r="N353" s="103" t="s">
        <v>31</v>
      </c>
      <c r="O353" s="103" t="s">
        <v>31</v>
      </c>
      <c r="P353" s="103" t="s">
        <v>2083</v>
      </c>
      <c r="Q353" s="103" t="s">
        <v>31</v>
      </c>
      <c r="R353" s="103" t="s">
        <v>4252</v>
      </c>
      <c r="S353" s="101">
        <v>41820</v>
      </c>
      <c r="T353" s="101">
        <v>41820</v>
      </c>
      <c r="U353" s="103" t="s">
        <v>4057</v>
      </c>
      <c r="V353" s="103" t="s">
        <v>31</v>
      </c>
    </row>
    <row r="354" spans="1:22" ht="15.75" x14ac:dyDescent="0.3">
      <c r="A354" s="103" t="s">
        <v>50</v>
      </c>
      <c r="B354" s="103" t="s">
        <v>4024</v>
      </c>
      <c r="C354" s="103" t="s">
        <v>1879</v>
      </c>
      <c r="D354" s="103" t="s">
        <v>1880</v>
      </c>
      <c r="E354" s="103" t="s">
        <v>2038</v>
      </c>
      <c r="F354" s="103" t="s">
        <v>2082</v>
      </c>
      <c r="G354" s="103" t="s">
        <v>31</v>
      </c>
      <c r="H354" s="103" t="s">
        <v>1883</v>
      </c>
      <c r="I354" s="103" t="s">
        <v>1880</v>
      </c>
      <c r="J354" s="103" t="s">
        <v>1884</v>
      </c>
      <c r="K354" s="103" t="s">
        <v>1885</v>
      </c>
      <c r="L354" s="104">
        <v>56.11</v>
      </c>
      <c r="M354" s="103" t="s">
        <v>1886</v>
      </c>
      <c r="N354" s="103" t="s">
        <v>31</v>
      </c>
      <c r="O354" s="103" t="s">
        <v>31</v>
      </c>
      <c r="P354" s="103" t="s">
        <v>2083</v>
      </c>
      <c r="Q354" s="103" t="s">
        <v>31</v>
      </c>
      <c r="R354" s="103" t="s">
        <v>4252</v>
      </c>
      <c r="S354" s="101">
        <v>41851</v>
      </c>
      <c r="T354" s="101">
        <v>41851</v>
      </c>
      <c r="U354" s="103" t="s">
        <v>4057</v>
      </c>
      <c r="V354" s="103" t="s">
        <v>31</v>
      </c>
    </row>
    <row r="355" spans="1:22" ht="15.75" x14ac:dyDescent="0.3">
      <c r="A355" s="103" t="s">
        <v>50</v>
      </c>
      <c r="B355" s="103" t="s">
        <v>4024</v>
      </c>
      <c r="C355" s="103" t="s">
        <v>1879</v>
      </c>
      <c r="D355" s="103" t="s">
        <v>1880</v>
      </c>
      <c r="E355" s="103" t="s">
        <v>2038</v>
      </c>
      <c r="F355" s="103" t="s">
        <v>2082</v>
      </c>
      <c r="G355" s="103" t="s">
        <v>31</v>
      </c>
      <c r="H355" s="103" t="s">
        <v>1883</v>
      </c>
      <c r="I355" s="103" t="s">
        <v>1880</v>
      </c>
      <c r="J355" s="103" t="s">
        <v>1884</v>
      </c>
      <c r="K355" s="103" t="s">
        <v>1885</v>
      </c>
      <c r="L355" s="104">
        <v>791204.84</v>
      </c>
      <c r="M355" s="103" t="s">
        <v>1886</v>
      </c>
      <c r="N355" s="103" t="s">
        <v>31</v>
      </c>
      <c r="O355" s="103" t="s">
        <v>31</v>
      </c>
      <c r="P355" s="103" t="s">
        <v>2083</v>
      </c>
      <c r="Q355" s="103" t="s">
        <v>31</v>
      </c>
      <c r="R355" s="103" t="s">
        <v>4253</v>
      </c>
      <c r="S355" s="101">
        <v>42063</v>
      </c>
      <c r="T355" s="101">
        <v>42063</v>
      </c>
      <c r="U355" s="103" t="s">
        <v>4044</v>
      </c>
      <c r="V355" s="103" t="s">
        <v>31</v>
      </c>
    </row>
    <row r="356" spans="1:22" ht="15.75" x14ac:dyDescent="0.3">
      <c r="A356" s="103" t="s">
        <v>50</v>
      </c>
      <c r="B356" s="103" t="s">
        <v>4024</v>
      </c>
      <c r="C356" s="103" t="s">
        <v>1879</v>
      </c>
      <c r="D356" s="103" t="s">
        <v>1880</v>
      </c>
      <c r="E356" s="103" t="s">
        <v>2038</v>
      </c>
      <c r="F356" s="103" t="s">
        <v>2082</v>
      </c>
      <c r="G356" s="103" t="s">
        <v>31</v>
      </c>
      <c r="H356" s="103" t="s">
        <v>1883</v>
      </c>
      <c r="I356" s="103" t="s">
        <v>1880</v>
      </c>
      <c r="J356" s="103" t="s">
        <v>1884</v>
      </c>
      <c r="K356" s="103" t="s">
        <v>1885</v>
      </c>
      <c r="L356" s="104">
        <v>600.14</v>
      </c>
      <c r="M356" s="103" t="s">
        <v>1886</v>
      </c>
      <c r="N356" s="103" t="s">
        <v>31</v>
      </c>
      <c r="O356" s="103" t="s">
        <v>31</v>
      </c>
      <c r="P356" s="103" t="s">
        <v>2083</v>
      </c>
      <c r="Q356" s="103" t="s">
        <v>31</v>
      </c>
      <c r="R356" s="103" t="s">
        <v>4253</v>
      </c>
      <c r="S356" s="101">
        <v>42094</v>
      </c>
      <c r="T356" s="101">
        <v>42094</v>
      </c>
      <c r="U356" s="103" t="s">
        <v>4044</v>
      </c>
      <c r="V356" s="103" t="s">
        <v>31</v>
      </c>
    </row>
    <row r="357" spans="1:22" ht="15.75" x14ac:dyDescent="0.3">
      <c r="A357" s="103" t="s">
        <v>50</v>
      </c>
      <c r="B357" s="103" t="s">
        <v>4024</v>
      </c>
      <c r="C357" s="103" t="s">
        <v>1879</v>
      </c>
      <c r="D357" s="103" t="s">
        <v>1880</v>
      </c>
      <c r="E357" s="103" t="s">
        <v>2038</v>
      </c>
      <c r="F357" s="103" t="s">
        <v>2082</v>
      </c>
      <c r="G357" s="103" t="s">
        <v>31</v>
      </c>
      <c r="H357" s="103" t="s">
        <v>1883</v>
      </c>
      <c r="I357" s="103" t="s">
        <v>1880</v>
      </c>
      <c r="J357" s="103" t="s">
        <v>1884</v>
      </c>
      <c r="K357" s="103" t="s">
        <v>1885</v>
      </c>
      <c r="L357" s="104">
        <v>114.99</v>
      </c>
      <c r="M357" s="103" t="s">
        <v>1886</v>
      </c>
      <c r="N357" s="103" t="s">
        <v>31</v>
      </c>
      <c r="O357" s="103" t="s">
        <v>31</v>
      </c>
      <c r="P357" s="103" t="s">
        <v>2083</v>
      </c>
      <c r="Q357" s="103" t="s">
        <v>31</v>
      </c>
      <c r="R357" s="103" t="s">
        <v>4253</v>
      </c>
      <c r="S357" s="101">
        <v>42308</v>
      </c>
      <c r="T357" s="101">
        <v>42308</v>
      </c>
      <c r="U357" s="103" t="s">
        <v>4044</v>
      </c>
      <c r="V357" s="103" t="s">
        <v>31</v>
      </c>
    </row>
    <row r="358" spans="1:22" ht="15.75" x14ac:dyDescent="0.3">
      <c r="A358" s="103" t="s">
        <v>50</v>
      </c>
      <c r="B358" s="103" t="s">
        <v>4024</v>
      </c>
      <c r="C358" s="103" t="s">
        <v>1879</v>
      </c>
      <c r="D358" s="103" t="s">
        <v>1880</v>
      </c>
      <c r="E358" s="103" t="s">
        <v>2038</v>
      </c>
      <c r="F358" s="103" t="s">
        <v>2082</v>
      </c>
      <c r="G358" s="103" t="s">
        <v>31</v>
      </c>
      <c r="H358" s="103" t="s">
        <v>1883</v>
      </c>
      <c r="I358" s="103" t="s">
        <v>1880</v>
      </c>
      <c r="J358" s="103" t="s">
        <v>1884</v>
      </c>
      <c r="K358" s="103" t="s">
        <v>1885</v>
      </c>
      <c r="L358" s="104">
        <v>378665.78</v>
      </c>
      <c r="M358" s="103" t="s">
        <v>1886</v>
      </c>
      <c r="N358" s="103" t="s">
        <v>31</v>
      </c>
      <c r="O358" s="103" t="s">
        <v>31</v>
      </c>
      <c r="P358" s="103" t="s">
        <v>2083</v>
      </c>
      <c r="Q358" s="103" t="s">
        <v>31</v>
      </c>
      <c r="R358" s="103" t="s">
        <v>4254</v>
      </c>
      <c r="S358" s="101">
        <v>42063</v>
      </c>
      <c r="T358" s="101">
        <v>42063</v>
      </c>
      <c r="U358" s="103" t="s">
        <v>4062</v>
      </c>
      <c r="V358" s="103" t="s">
        <v>31</v>
      </c>
    </row>
    <row r="359" spans="1:22" ht="15.75" x14ac:dyDescent="0.3">
      <c r="A359" s="103" t="s">
        <v>50</v>
      </c>
      <c r="B359" s="103" t="s">
        <v>4024</v>
      </c>
      <c r="C359" s="103" t="s">
        <v>1879</v>
      </c>
      <c r="D359" s="103" t="s">
        <v>1880</v>
      </c>
      <c r="E359" s="103" t="s">
        <v>2038</v>
      </c>
      <c r="F359" s="103" t="s">
        <v>2082</v>
      </c>
      <c r="G359" s="103" t="s">
        <v>31</v>
      </c>
      <c r="H359" s="103" t="s">
        <v>1883</v>
      </c>
      <c r="I359" s="103" t="s">
        <v>1880</v>
      </c>
      <c r="J359" s="103" t="s">
        <v>1884</v>
      </c>
      <c r="K359" s="103" t="s">
        <v>1885</v>
      </c>
      <c r="L359" s="104">
        <v>165.36</v>
      </c>
      <c r="M359" s="103" t="s">
        <v>1886</v>
      </c>
      <c r="N359" s="103" t="s">
        <v>31</v>
      </c>
      <c r="O359" s="103" t="s">
        <v>31</v>
      </c>
      <c r="P359" s="103" t="s">
        <v>2083</v>
      </c>
      <c r="Q359" s="103" t="s">
        <v>31</v>
      </c>
      <c r="R359" s="103" t="s">
        <v>4254</v>
      </c>
      <c r="S359" s="101">
        <v>42277</v>
      </c>
      <c r="T359" s="101">
        <v>42277</v>
      </c>
      <c r="U359" s="103" t="s">
        <v>4062</v>
      </c>
      <c r="V359" s="103" t="s">
        <v>31</v>
      </c>
    </row>
    <row r="360" spans="1:22" ht="15.75" x14ac:dyDescent="0.3">
      <c r="A360" s="103" t="s">
        <v>50</v>
      </c>
      <c r="B360" s="103" t="s">
        <v>4024</v>
      </c>
      <c r="C360" s="103" t="s">
        <v>1879</v>
      </c>
      <c r="D360" s="103" t="s">
        <v>1880</v>
      </c>
      <c r="E360" s="103" t="s">
        <v>2038</v>
      </c>
      <c r="F360" s="103" t="s">
        <v>2082</v>
      </c>
      <c r="G360" s="103" t="s">
        <v>31</v>
      </c>
      <c r="H360" s="103" t="s">
        <v>1883</v>
      </c>
      <c r="I360" s="103" t="s">
        <v>1880</v>
      </c>
      <c r="J360" s="103" t="s">
        <v>1884</v>
      </c>
      <c r="K360" s="103" t="s">
        <v>1885</v>
      </c>
      <c r="L360" s="104">
        <v>-825.93</v>
      </c>
      <c r="M360" s="103" t="s">
        <v>1886</v>
      </c>
      <c r="N360" s="103" t="s">
        <v>31</v>
      </c>
      <c r="O360" s="103" t="s">
        <v>31</v>
      </c>
      <c r="P360" s="103" t="s">
        <v>2083</v>
      </c>
      <c r="Q360" s="103" t="s">
        <v>31</v>
      </c>
      <c r="R360" s="103" t="s">
        <v>4254</v>
      </c>
      <c r="S360" s="101">
        <v>42308</v>
      </c>
      <c r="T360" s="101">
        <v>42308</v>
      </c>
      <c r="U360" s="103" t="s">
        <v>4062</v>
      </c>
      <c r="V360" s="103" t="s">
        <v>31</v>
      </c>
    </row>
    <row r="361" spans="1:22" ht="15.75" x14ac:dyDescent="0.3">
      <c r="A361" s="103" t="s">
        <v>50</v>
      </c>
      <c r="B361" s="103" t="s">
        <v>4024</v>
      </c>
      <c r="C361" s="103" t="s">
        <v>1879</v>
      </c>
      <c r="D361" s="103" t="s">
        <v>1880</v>
      </c>
      <c r="E361" s="103" t="s">
        <v>2038</v>
      </c>
      <c r="F361" s="103" t="s">
        <v>2082</v>
      </c>
      <c r="G361" s="103" t="s">
        <v>31</v>
      </c>
      <c r="H361" s="103" t="s">
        <v>1883</v>
      </c>
      <c r="I361" s="103" t="s">
        <v>1880</v>
      </c>
      <c r="J361" s="103" t="s">
        <v>1884</v>
      </c>
      <c r="K361" s="103" t="s">
        <v>1885</v>
      </c>
      <c r="L361" s="104">
        <v>268949.88</v>
      </c>
      <c r="M361" s="103" t="s">
        <v>1886</v>
      </c>
      <c r="N361" s="103" t="s">
        <v>31</v>
      </c>
      <c r="O361" s="103" t="s">
        <v>31</v>
      </c>
      <c r="P361" s="103" t="s">
        <v>2083</v>
      </c>
      <c r="Q361" s="103" t="s">
        <v>31</v>
      </c>
      <c r="R361" s="103" t="s">
        <v>4202</v>
      </c>
      <c r="S361" s="101">
        <v>42521</v>
      </c>
      <c r="T361" s="101">
        <v>42521</v>
      </c>
      <c r="U361" s="103" t="s">
        <v>4026</v>
      </c>
      <c r="V361" s="103" t="s">
        <v>31</v>
      </c>
    </row>
    <row r="362" spans="1:22" ht="15.75" x14ac:dyDescent="0.3">
      <c r="A362" s="103" t="s">
        <v>50</v>
      </c>
      <c r="B362" s="103" t="s">
        <v>4024</v>
      </c>
      <c r="C362" s="103" t="s">
        <v>1879</v>
      </c>
      <c r="D362" s="103" t="s">
        <v>1880</v>
      </c>
      <c r="E362" s="103" t="s">
        <v>2038</v>
      </c>
      <c r="F362" s="103" t="s">
        <v>2082</v>
      </c>
      <c r="G362" s="103" t="s">
        <v>31</v>
      </c>
      <c r="H362" s="103" t="s">
        <v>1883</v>
      </c>
      <c r="I362" s="103" t="s">
        <v>1880</v>
      </c>
      <c r="J362" s="103" t="s">
        <v>1884</v>
      </c>
      <c r="K362" s="103" t="s">
        <v>1885</v>
      </c>
      <c r="L362" s="104">
        <v>508.89</v>
      </c>
      <c r="M362" s="103" t="s">
        <v>1886</v>
      </c>
      <c r="N362" s="103" t="s">
        <v>31</v>
      </c>
      <c r="O362" s="103" t="s">
        <v>31</v>
      </c>
      <c r="P362" s="103" t="s">
        <v>2083</v>
      </c>
      <c r="Q362" s="103" t="s">
        <v>31</v>
      </c>
      <c r="R362" s="103" t="s">
        <v>4202</v>
      </c>
      <c r="S362" s="101">
        <v>42551</v>
      </c>
      <c r="T362" s="101">
        <v>42551</v>
      </c>
      <c r="U362" s="103" t="s">
        <v>4026</v>
      </c>
      <c r="V362" s="103" t="s">
        <v>31</v>
      </c>
    </row>
    <row r="363" spans="1:22" ht="15.75" x14ac:dyDescent="0.3">
      <c r="A363" s="103" t="s">
        <v>50</v>
      </c>
      <c r="B363" s="103" t="s">
        <v>4024</v>
      </c>
      <c r="C363" s="103" t="s">
        <v>1879</v>
      </c>
      <c r="D363" s="103" t="s">
        <v>1880</v>
      </c>
      <c r="E363" s="103" t="s">
        <v>2038</v>
      </c>
      <c r="F363" s="103" t="s">
        <v>2082</v>
      </c>
      <c r="G363" s="103" t="s">
        <v>31</v>
      </c>
      <c r="H363" s="103" t="s">
        <v>1883</v>
      </c>
      <c r="I363" s="103" t="s">
        <v>1880</v>
      </c>
      <c r="J363" s="103" t="s">
        <v>1884</v>
      </c>
      <c r="K363" s="103" t="s">
        <v>1885</v>
      </c>
      <c r="L363" s="104">
        <v>187.55</v>
      </c>
      <c r="M363" s="103" t="s">
        <v>1886</v>
      </c>
      <c r="N363" s="103" t="s">
        <v>31</v>
      </c>
      <c r="O363" s="103" t="s">
        <v>31</v>
      </c>
      <c r="P363" s="103" t="s">
        <v>2083</v>
      </c>
      <c r="Q363" s="103" t="s">
        <v>31</v>
      </c>
      <c r="R363" s="103" t="s">
        <v>4202</v>
      </c>
      <c r="S363" s="101">
        <v>42582</v>
      </c>
      <c r="T363" s="101">
        <v>42582</v>
      </c>
      <c r="U363" s="103" t="s">
        <v>4026</v>
      </c>
      <c r="V363" s="103" t="s">
        <v>31</v>
      </c>
    </row>
    <row r="364" spans="1:22" ht="15.75" x14ac:dyDescent="0.3">
      <c r="A364" s="103" t="s">
        <v>50</v>
      </c>
      <c r="B364" s="103" t="s">
        <v>4024</v>
      </c>
      <c r="C364" s="103" t="s">
        <v>1879</v>
      </c>
      <c r="D364" s="103" t="s">
        <v>1880</v>
      </c>
      <c r="E364" s="103" t="s">
        <v>2038</v>
      </c>
      <c r="F364" s="103" t="s">
        <v>2082</v>
      </c>
      <c r="G364" s="103" t="s">
        <v>31</v>
      </c>
      <c r="H364" s="103" t="s">
        <v>1883</v>
      </c>
      <c r="I364" s="103" t="s">
        <v>1880</v>
      </c>
      <c r="J364" s="103" t="s">
        <v>1884</v>
      </c>
      <c r="K364" s="103" t="s">
        <v>1885</v>
      </c>
      <c r="L364" s="104">
        <v>1805.7</v>
      </c>
      <c r="M364" s="103" t="s">
        <v>1886</v>
      </c>
      <c r="N364" s="103" t="s">
        <v>31</v>
      </c>
      <c r="O364" s="103" t="s">
        <v>31</v>
      </c>
      <c r="P364" s="103" t="s">
        <v>2083</v>
      </c>
      <c r="Q364" s="103" t="s">
        <v>31</v>
      </c>
      <c r="R364" s="103" t="s">
        <v>4202</v>
      </c>
      <c r="S364" s="101">
        <v>42613</v>
      </c>
      <c r="T364" s="101">
        <v>42613</v>
      </c>
      <c r="U364" s="103" t="s">
        <v>4026</v>
      </c>
      <c r="V364" s="103" t="s">
        <v>31</v>
      </c>
    </row>
    <row r="365" spans="1:22" ht="15.75" x14ac:dyDescent="0.3">
      <c r="A365" s="103" t="s">
        <v>50</v>
      </c>
      <c r="B365" s="103" t="s">
        <v>4024</v>
      </c>
      <c r="C365" s="103" t="s">
        <v>1879</v>
      </c>
      <c r="D365" s="103" t="s">
        <v>1880</v>
      </c>
      <c r="E365" s="103" t="s">
        <v>2038</v>
      </c>
      <c r="F365" s="103" t="s">
        <v>2082</v>
      </c>
      <c r="G365" s="103" t="s">
        <v>31</v>
      </c>
      <c r="H365" s="103" t="s">
        <v>1883</v>
      </c>
      <c r="I365" s="103" t="s">
        <v>1880</v>
      </c>
      <c r="J365" s="103" t="s">
        <v>1884</v>
      </c>
      <c r="K365" s="103" t="s">
        <v>1885</v>
      </c>
      <c r="L365" s="104">
        <v>156.07</v>
      </c>
      <c r="M365" s="103" t="s">
        <v>1886</v>
      </c>
      <c r="N365" s="103" t="s">
        <v>31</v>
      </c>
      <c r="O365" s="103" t="s">
        <v>31</v>
      </c>
      <c r="P365" s="103" t="s">
        <v>2083</v>
      </c>
      <c r="Q365" s="103" t="s">
        <v>31</v>
      </c>
      <c r="R365" s="103" t="s">
        <v>4202</v>
      </c>
      <c r="S365" s="101">
        <v>42643</v>
      </c>
      <c r="T365" s="101">
        <v>42643</v>
      </c>
      <c r="U365" s="103" t="s">
        <v>4026</v>
      </c>
      <c r="V365" s="103" t="s">
        <v>31</v>
      </c>
    </row>
    <row r="366" spans="1:22" ht="15.75" x14ac:dyDescent="0.3">
      <c r="A366" s="103" t="s">
        <v>50</v>
      </c>
      <c r="B366" s="103" t="s">
        <v>4024</v>
      </c>
      <c r="C366" s="103" t="s">
        <v>1904</v>
      </c>
      <c r="D366" s="103" t="s">
        <v>1905</v>
      </c>
      <c r="E366" s="103" t="s">
        <v>2038</v>
      </c>
      <c r="F366" s="103" t="s">
        <v>2070</v>
      </c>
      <c r="G366" s="103" t="s">
        <v>31</v>
      </c>
      <c r="H366" s="103" t="s">
        <v>31</v>
      </c>
      <c r="I366" s="103" t="s">
        <v>31</v>
      </c>
      <c r="J366" s="103" t="s">
        <v>1884</v>
      </c>
      <c r="K366" s="103" t="s">
        <v>1885</v>
      </c>
      <c r="L366" s="105">
        <v>287.26</v>
      </c>
      <c r="M366" s="103" t="s">
        <v>1886</v>
      </c>
      <c r="N366" s="103" t="s">
        <v>31</v>
      </c>
      <c r="O366" s="103" t="s">
        <v>31</v>
      </c>
      <c r="P366" s="103" t="s">
        <v>2072</v>
      </c>
      <c r="Q366" s="103" t="s">
        <v>31</v>
      </c>
      <c r="R366" s="103" t="s">
        <v>4067</v>
      </c>
      <c r="S366" s="101">
        <v>42947</v>
      </c>
      <c r="T366" s="101">
        <v>42947</v>
      </c>
      <c r="U366" s="103" t="s">
        <v>4068</v>
      </c>
      <c r="V366" s="103" t="s">
        <v>31</v>
      </c>
    </row>
    <row r="367" spans="1:22" ht="15.75" x14ac:dyDescent="0.3">
      <c r="A367" s="103" t="s">
        <v>50</v>
      </c>
      <c r="B367" s="103" t="s">
        <v>4024</v>
      </c>
      <c r="C367" s="103" t="s">
        <v>1879</v>
      </c>
      <c r="D367" s="103" t="s">
        <v>1880</v>
      </c>
      <c r="E367" s="103" t="s">
        <v>2038</v>
      </c>
      <c r="F367" s="103" t="s">
        <v>2070</v>
      </c>
      <c r="G367" s="103" t="s">
        <v>31</v>
      </c>
      <c r="H367" s="103" t="s">
        <v>1883</v>
      </c>
      <c r="I367" s="103" t="s">
        <v>1880</v>
      </c>
      <c r="J367" s="103" t="s">
        <v>1884</v>
      </c>
      <c r="K367" s="103" t="s">
        <v>1885</v>
      </c>
      <c r="L367" s="105">
        <v>273.83</v>
      </c>
      <c r="M367" s="103" t="s">
        <v>1886</v>
      </c>
      <c r="N367" s="103" t="s">
        <v>4112</v>
      </c>
      <c r="O367" s="103" t="s">
        <v>31</v>
      </c>
      <c r="P367" s="103" t="s">
        <v>2072</v>
      </c>
      <c r="Q367" s="103" t="s">
        <v>31</v>
      </c>
      <c r="R367" s="103" t="s">
        <v>4113</v>
      </c>
      <c r="S367" s="101">
        <v>42916</v>
      </c>
      <c r="T367" s="101">
        <v>42916</v>
      </c>
      <c r="U367" s="103" t="s">
        <v>4074</v>
      </c>
      <c r="V367" s="103" t="s">
        <v>31</v>
      </c>
    </row>
    <row r="368" spans="1:22" ht="15.75" x14ac:dyDescent="0.3">
      <c r="A368" s="103" t="s">
        <v>50</v>
      </c>
      <c r="B368" s="103" t="s">
        <v>4024</v>
      </c>
      <c r="C368" s="103" t="s">
        <v>1879</v>
      </c>
      <c r="D368" s="103" t="s">
        <v>1880</v>
      </c>
      <c r="E368" s="103" t="s">
        <v>2038</v>
      </c>
      <c r="F368" s="103" t="s">
        <v>2070</v>
      </c>
      <c r="G368" s="103" t="s">
        <v>31</v>
      </c>
      <c r="H368" s="103" t="s">
        <v>1883</v>
      </c>
      <c r="I368" s="103" t="s">
        <v>1880</v>
      </c>
      <c r="J368" s="103" t="s">
        <v>1884</v>
      </c>
      <c r="K368" s="103" t="s">
        <v>1885</v>
      </c>
      <c r="L368" s="105">
        <v>273.83</v>
      </c>
      <c r="M368" s="103" t="s">
        <v>1886</v>
      </c>
      <c r="N368" s="103" t="s">
        <v>4072</v>
      </c>
      <c r="O368" s="103" t="s">
        <v>31</v>
      </c>
      <c r="P368" s="103" t="s">
        <v>2072</v>
      </c>
      <c r="Q368" s="103" t="s">
        <v>31</v>
      </c>
      <c r="R368" s="103" t="s">
        <v>4073</v>
      </c>
      <c r="S368" s="101">
        <v>42916</v>
      </c>
      <c r="T368" s="101">
        <v>42916</v>
      </c>
      <c r="U368" s="103" t="s">
        <v>4074</v>
      </c>
      <c r="V368" s="103" t="s">
        <v>31</v>
      </c>
    </row>
    <row r="369" spans="1:22" ht="15.75" x14ac:dyDescent="0.3">
      <c r="A369" s="103" t="s">
        <v>50</v>
      </c>
      <c r="B369" s="103" t="s">
        <v>4024</v>
      </c>
      <c r="C369" s="103" t="s">
        <v>1879</v>
      </c>
      <c r="D369" s="103" t="s">
        <v>1880</v>
      </c>
      <c r="E369" s="103" t="s">
        <v>2038</v>
      </c>
      <c r="F369" s="103" t="s">
        <v>2070</v>
      </c>
      <c r="G369" s="103" t="s">
        <v>31</v>
      </c>
      <c r="H369" s="103" t="s">
        <v>1883</v>
      </c>
      <c r="I369" s="103" t="s">
        <v>1880</v>
      </c>
      <c r="J369" s="103" t="s">
        <v>1884</v>
      </c>
      <c r="K369" s="103" t="s">
        <v>1885</v>
      </c>
      <c r="L369" s="105">
        <v>273.82</v>
      </c>
      <c r="M369" s="103" t="s">
        <v>1886</v>
      </c>
      <c r="N369" s="103" t="s">
        <v>4075</v>
      </c>
      <c r="O369" s="103" t="s">
        <v>31</v>
      </c>
      <c r="P369" s="103" t="s">
        <v>2072</v>
      </c>
      <c r="Q369" s="103" t="s">
        <v>31</v>
      </c>
      <c r="R369" s="103" t="s">
        <v>4076</v>
      </c>
      <c r="S369" s="101">
        <v>42916</v>
      </c>
      <c r="T369" s="101">
        <v>42916</v>
      </c>
      <c r="U369" s="103" t="s">
        <v>4074</v>
      </c>
      <c r="V369" s="103" t="s">
        <v>31</v>
      </c>
    </row>
    <row r="370" spans="1:22" ht="15.75" x14ac:dyDescent="0.3">
      <c r="A370" s="103" t="s">
        <v>50</v>
      </c>
      <c r="B370" s="103" t="s">
        <v>4024</v>
      </c>
      <c r="C370" s="103" t="s">
        <v>1879</v>
      </c>
      <c r="D370" s="103" t="s">
        <v>1880</v>
      </c>
      <c r="E370" s="103" t="s">
        <v>2038</v>
      </c>
      <c r="F370" s="103" t="s">
        <v>2070</v>
      </c>
      <c r="G370" s="103" t="s">
        <v>31</v>
      </c>
      <c r="H370" s="103" t="s">
        <v>1883</v>
      </c>
      <c r="I370" s="103" t="s">
        <v>1880</v>
      </c>
      <c r="J370" s="103" t="s">
        <v>1884</v>
      </c>
      <c r="K370" s="103" t="s">
        <v>1885</v>
      </c>
      <c r="L370" s="105">
        <v>273.82</v>
      </c>
      <c r="M370" s="103" t="s">
        <v>1886</v>
      </c>
      <c r="N370" s="103" t="s">
        <v>4106</v>
      </c>
      <c r="O370" s="103" t="s">
        <v>31</v>
      </c>
      <c r="P370" s="103" t="s">
        <v>2072</v>
      </c>
      <c r="Q370" s="103" t="s">
        <v>31</v>
      </c>
      <c r="R370" s="103" t="s">
        <v>4107</v>
      </c>
      <c r="S370" s="101">
        <v>42916</v>
      </c>
      <c r="T370" s="101">
        <v>42916</v>
      </c>
      <c r="U370" s="103" t="s">
        <v>4074</v>
      </c>
      <c r="V370" s="103" t="s">
        <v>31</v>
      </c>
    </row>
    <row r="371" spans="1:22" ht="15.75" x14ac:dyDescent="0.3">
      <c r="A371" s="103" t="s">
        <v>50</v>
      </c>
      <c r="B371" s="103" t="s">
        <v>4024</v>
      </c>
      <c r="C371" s="103" t="s">
        <v>1879</v>
      </c>
      <c r="D371" s="103" t="s">
        <v>1880</v>
      </c>
      <c r="E371" s="103" t="s">
        <v>2038</v>
      </c>
      <c r="F371" s="103" t="s">
        <v>2070</v>
      </c>
      <c r="G371" s="103" t="s">
        <v>31</v>
      </c>
      <c r="H371" s="103" t="s">
        <v>1883</v>
      </c>
      <c r="I371" s="103" t="s">
        <v>1880</v>
      </c>
      <c r="J371" s="103" t="s">
        <v>1884</v>
      </c>
      <c r="K371" s="103" t="s">
        <v>1885</v>
      </c>
      <c r="L371" s="105">
        <v>273.82</v>
      </c>
      <c r="M371" s="103" t="s">
        <v>1886</v>
      </c>
      <c r="N371" s="103" t="s">
        <v>4108</v>
      </c>
      <c r="O371" s="103" t="s">
        <v>31</v>
      </c>
      <c r="P371" s="103" t="s">
        <v>2072</v>
      </c>
      <c r="Q371" s="103" t="s">
        <v>31</v>
      </c>
      <c r="R371" s="103" t="s">
        <v>4109</v>
      </c>
      <c r="S371" s="101">
        <v>42916</v>
      </c>
      <c r="T371" s="101">
        <v>42916</v>
      </c>
      <c r="U371" s="103" t="s">
        <v>4074</v>
      </c>
      <c r="V371" s="103" t="s">
        <v>31</v>
      </c>
    </row>
    <row r="372" spans="1:22" ht="15.75" x14ac:dyDescent="0.3">
      <c r="A372" s="103" t="s">
        <v>50</v>
      </c>
      <c r="B372" s="103" t="s">
        <v>4024</v>
      </c>
      <c r="C372" s="103" t="s">
        <v>1879</v>
      </c>
      <c r="D372" s="103" t="s">
        <v>1880</v>
      </c>
      <c r="E372" s="103" t="s">
        <v>2038</v>
      </c>
      <c r="F372" s="103" t="s">
        <v>2070</v>
      </c>
      <c r="G372" s="103" t="s">
        <v>31</v>
      </c>
      <c r="H372" s="103" t="s">
        <v>1883</v>
      </c>
      <c r="I372" s="103" t="s">
        <v>1880</v>
      </c>
      <c r="J372" s="103" t="s">
        <v>1884</v>
      </c>
      <c r="K372" s="103" t="s">
        <v>1885</v>
      </c>
      <c r="L372" s="105">
        <v>273.82</v>
      </c>
      <c r="M372" s="103" t="s">
        <v>1886</v>
      </c>
      <c r="N372" s="103" t="s">
        <v>4110</v>
      </c>
      <c r="O372" s="103" t="s">
        <v>31</v>
      </c>
      <c r="P372" s="103" t="s">
        <v>2072</v>
      </c>
      <c r="Q372" s="103" t="s">
        <v>31</v>
      </c>
      <c r="R372" s="103" t="s">
        <v>4111</v>
      </c>
      <c r="S372" s="101">
        <v>42916</v>
      </c>
      <c r="T372" s="101">
        <v>42916</v>
      </c>
      <c r="U372" s="103" t="s">
        <v>4074</v>
      </c>
      <c r="V372" s="103" t="s">
        <v>31</v>
      </c>
    </row>
    <row r="373" spans="1:22" ht="15.75" x14ac:dyDescent="0.3">
      <c r="A373" s="103" t="s">
        <v>50</v>
      </c>
      <c r="B373" s="103" t="s">
        <v>4024</v>
      </c>
      <c r="C373" s="103" t="s">
        <v>1879</v>
      </c>
      <c r="D373" s="103" t="s">
        <v>1880</v>
      </c>
      <c r="E373" s="103" t="s">
        <v>2038</v>
      </c>
      <c r="F373" s="103" t="s">
        <v>2054</v>
      </c>
      <c r="G373" s="103" t="s">
        <v>31</v>
      </c>
      <c r="H373" s="103" t="s">
        <v>1883</v>
      </c>
      <c r="I373" s="103" t="s">
        <v>1880</v>
      </c>
      <c r="J373" s="103" t="s">
        <v>1884</v>
      </c>
      <c r="K373" s="103" t="s">
        <v>1885</v>
      </c>
      <c r="L373" s="105">
        <v>273.23</v>
      </c>
      <c r="M373" s="103" t="s">
        <v>1886</v>
      </c>
      <c r="N373" s="103" t="s">
        <v>4065</v>
      </c>
      <c r="O373" s="103" t="s">
        <v>31</v>
      </c>
      <c r="P373" s="103" t="s">
        <v>2056</v>
      </c>
      <c r="Q373" s="103" t="s">
        <v>31</v>
      </c>
      <c r="R373" s="103" t="s">
        <v>4066</v>
      </c>
      <c r="S373" s="101">
        <v>42735</v>
      </c>
      <c r="T373" s="101">
        <v>42735</v>
      </c>
      <c r="U373" s="103" t="s">
        <v>4026</v>
      </c>
      <c r="V373" s="103" t="s">
        <v>31</v>
      </c>
    </row>
    <row r="374" spans="1:22" ht="15.75" x14ac:dyDescent="0.3">
      <c r="A374" s="103" t="s">
        <v>50</v>
      </c>
      <c r="B374" s="103" t="s">
        <v>4024</v>
      </c>
      <c r="C374" s="103" t="s">
        <v>1879</v>
      </c>
      <c r="D374" s="103" t="s">
        <v>1880</v>
      </c>
      <c r="E374" s="103" t="s">
        <v>2038</v>
      </c>
      <c r="F374" s="103" t="s">
        <v>2082</v>
      </c>
      <c r="G374" s="103" t="s">
        <v>31</v>
      </c>
      <c r="H374" s="103" t="s">
        <v>1883</v>
      </c>
      <c r="I374" s="103" t="s">
        <v>1880</v>
      </c>
      <c r="J374" s="103" t="s">
        <v>1884</v>
      </c>
      <c r="K374" s="103" t="s">
        <v>1885</v>
      </c>
      <c r="L374" s="105">
        <v>264.27</v>
      </c>
      <c r="M374" s="103" t="s">
        <v>1886</v>
      </c>
      <c r="N374" s="103" t="s">
        <v>31</v>
      </c>
      <c r="O374" s="103" t="s">
        <v>31</v>
      </c>
      <c r="P374" s="103" t="s">
        <v>2083</v>
      </c>
      <c r="Q374" s="103" t="s">
        <v>31</v>
      </c>
      <c r="R374" s="103" t="s">
        <v>4202</v>
      </c>
      <c r="S374" s="101">
        <v>42735</v>
      </c>
      <c r="T374" s="101">
        <v>42735</v>
      </c>
      <c r="U374" s="103" t="s">
        <v>4026</v>
      </c>
      <c r="V374" s="103" t="s">
        <v>31</v>
      </c>
    </row>
    <row r="375" spans="1:22" ht="15.75" x14ac:dyDescent="0.3">
      <c r="A375" s="103" t="s">
        <v>50</v>
      </c>
      <c r="B375" s="103" t="s">
        <v>4024</v>
      </c>
      <c r="C375" s="103" t="s">
        <v>1879</v>
      </c>
      <c r="D375" s="103" t="s">
        <v>1880</v>
      </c>
      <c r="E375" s="103" t="s">
        <v>2033</v>
      </c>
      <c r="F375" s="103" t="s">
        <v>2034</v>
      </c>
      <c r="G375" s="103" t="s">
        <v>31</v>
      </c>
      <c r="H375" s="103" t="s">
        <v>1883</v>
      </c>
      <c r="I375" s="103" t="s">
        <v>1880</v>
      </c>
      <c r="J375" s="103" t="s">
        <v>1884</v>
      </c>
      <c r="K375" s="103" t="s">
        <v>1885</v>
      </c>
      <c r="L375" s="105">
        <v>256.57</v>
      </c>
      <c r="M375" s="103" t="s">
        <v>2002</v>
      </c>
      <c r="N375" s="103" t="s">
        <v>31</v>
      </c>
      <c r="O375" s="103" t="s">
        <v>31</v>
      </c>
      <c r="P375" s="103" t="s">
        <v>2035</v>
      </c>
      <c r="Q375" s="103" t="s">
        <v>31</v>
      </c>
      <c r="R375" s="103" t="s">
        <v>4025</v>
      </c>
      <c r="S375" s="101">
        <v>42674</v>
      </c>
      <c r="T375" s="101">
        <v>42674</v>
      </c>
      <c r="U375" s="103" t="s">
        <v>4026</v>
      </c>
      <c r="V375" s="103" t="s">
        <v>31</v>
      </c>
    </row>
    <row r="376" spans="1:22" ht="15.75" x14ac:dyDescent="0.3">
      <c r="A376" s="103" t="s">
        <v>50</v>
      </c>
      <c r="B376" s="103" t="s">
        <v>4024</v>
      </c>
      <c r="C376" s="103" t="s">
        <v>1879</v>
      </c>
      <c r="D376" s="103" t="s">
        <v>1880</v>
      </c>
      <c r="E376" s="103" t="s">
        <v>2038</v>
      </c>
      <c r="F376" s="103" t="s">
        <v>2082</v>
      </c>
      <c r="G376" s="103" t="s">
        <v>31</v>
      </c>
      <c r="H376" s="103" t="s">
        <v>1883</v>
      </c>
      <c r="I376" s="103" t="s">
        <v>1880</v>
      </c>
      <c r="J376" s="103" t="s">
        <v>1884</v>
      </c>
      <c r="K376" s="103" t="s">
        <v>1885</v>
      </c>
      <c r="L376" s="104">
        <v>81219.240000000005</v>
      </c>
      <c r="M376" s="103" t="s">
        <v>1886</v>
      </c>
      <c r="N376" s="103" t="s">
        <v>31</v>
      </c>
      <c r="O376" s="103" t="s">
        <v>31</v>
      </c>
      <c r="P376" s="103" t="s">
        <v>2083</v>
      </c>
      <c r="Q376" s="103" t="s">
        <v>4255</v>
      </c>
      <c r="R376" s="103" t="s">
        <v>4256</v>
      </c>
      <c r="S376" s="101">
        <v>40178</v>
      </c>
      <c r="T376" s="101">
        <v>40178</v>
      </c>
      <c r="U376" s="103" t="s">
        <v>4079</v>
      </c>
      <c r="V376" s="103" t="s">
        <v>31</v>
      </c>
    </row>
    <row r="377" spans="1:22" ht="15.75" x14ac:dyDescent="0.3">
      <c r="A377" s="103" t="s">
        <v>50</v>
      </c>
      <c r="B377" s="103" t="s">
        <v>4024</v>
      </c>
      <c r="C377" s="103" t="s">
        <v>1879</v>
      </c>
      <c r="D377" s="103" t="s">
        <v>1880</v>
      </c>
      <c r="E377" s="103" t="s">
        <v>2038</v>
      </c>
      <c r="F377" s="103" t="s">
        <v>3763</v>
      </c>
      <c r="G377" s="103" t="s">
        <v>31</v>
      </c>
      <c r="H377" s="103" t="s">
        <v>1883</v>
      </c>
      <c r="I377" s="103" t="s">
        <v>1880</v>
      </c>
      <c r="J377" s="103" t="s">
        <v>1884</v>
      </c>
      <c r="K377" s="103" t="s">
        <v>1885</v>
      </c>
      <c r="L377" s="104">
        <v>8913.84</v>
      </c>
      <c r="M377" s="103" t="s">
        <v>1886</v>
      </c>
      <c r="N377" s="103" t="s">
        <v>31</v>
      </c>
      <c r="O377" s="103" t="s">
        <v>31</v>
      </c>
      <c r="P377" s="103" t="s">
        <v>3770</v>
      </c>
      <c r="Q377" s="103" t="s">
        <v>31</v>
      </c>
      <c r="R377" s="103" t="s">
        <v>4257</v>
      </c>
      <c r="S377" s="101">
        <v>41729</v>
      </c>
      <c r="T377" s="101">
        <v>41729</v>
      </c>
      <c r="U377" s="103" t="s">
        <v>4041</v>
      </c>
      <c r="V377" s="103" t="s">
        <v>31</v>
      </c>
    </row>
    <row r="378" spans="1:22" ht="15.75" x14ac:dyDescent="0.3">
      <c r="A378" s="103" t="s">
        <v>50</v>
      </c>
      <c r="B378" s="103" t="s">
        <v>4024</v>
      </c>
      <c r="C378" s="103" t="s">
        <v>1879</v>
      </c>
      <c r="D378" s="103" t="s">
        <v>1880</v>
      </c>
      <c r="E378" s="103" t="s">
        <v>2038</v>
      </c>
      <c r="F378" s="103" t="s">
        <v>3763</v>
      </c>
      <c r="G378" s="103" t="s">
        <v>31</v>
      </c>
      <c r="H378" s="103" t="s">
        <v>1883</v>
      </c>
      <c r="I378" s="103" t="s">
        <v>1880</v>
      </c>
      <c r="J378" s="103" t="s">
        <v>1884</v>
      </c>
      <c r="K378" s="103" t="s">
        <v>1885</v>
      </c>
      <c r="L378" s="104">
        <v>1.01</v>
      </c>
      <c r="M378" s="103" t="s">
        <v>1886</v>
      </c>
      <c r="N378" s="103" t="s">
        <v>31</v>
      </c>
      <c r="O378" s="103" t="s">
        <v>31</v>
      </c>
      <c r="P378" s="103" t="s">
        <v>3770</v>
      </c>
      <c r="Q378" s="103" t="s">
        <v>31</v>
      </c>
      <c r="R378" s="103" t="s">
        <v>4257</v>
      </c>
      <c r="S378" s="101">
        <v>41759</v>
      </c>
      <c r="T378" s="101">
        <v>41759</v>
      </c>
      <c r="U378" s="103" t="s">
        <v>4041</v>
      </c>
      <c r="V378" s="103" t="s">
        <v>31</v>
      </c>
    </row>
    <row r="379" spans="1:22" ht="15.75" x14ac:dyDescent="0.3">
      <c r="A379" s="103" t="s">
        <v>50</v>
      </c>
      <c r="B379" s="103" t="s">
        <v>4024</v>
      </c>
      <c r="C379" s="103" t="s">
        <v>1879</v>
      </c>
      <c r="D379" s="103" t="s">
        <v>1880</v>
      </c>
      <c r="E379" s="103" t="s">
        <v>2038</v>
      </c>
      <c r="F379" s="103" t="s">
        <v>3763</v>
      </c>
      <c r="G379" s="103" t="s">
        <v>31</v>
      </c>
      <c r="H379" s="103" t="s">
        <v>1883</v>
      </c>
      <c r="I379" s="103" t="s">
        <v>1880</v>
      </c>
      <c r="J379" s="103" t="s">
        <v>1884</v>
      </c>
      <c r="K379" s="103" t="s">
        <v>1885</v>
      </c>
      <c r="L379" s="104">
        <v>-74.39</v>
      </c>
      <c r="M379" s="103" t="s">
        <v>1886</v>
      </c>
      <c r="N379" s="103" t="s">
        <v>31</v>
      </c>
      <c r="O379" s="103" t="s">
        <v>31</v>
      </c>
      <c r="P379" s="103" t="s">
        <v>3770</v>
      </c>
      <c r="Q379" s="103" t="s">
        <v>31</v>
      </c>
      <c r="R379" s="103" t="s">
        <v>4257</v>
      </c>
      <c r="S379" s="101">
        <v>41820</v>
      </c>
      <c r="T379" s="101">
        <v>41820</v>
      </c>
      <c r="U379" s="103" t="s">
        <v>4041</v>
      </c>
      <c r="V379" s="103" t="s">
        <v>31</v>
      </c>
    </row>
    <row r="380" spans="1:22" ht="15.75" x14ac:dyDescent="0.3">
      <c r="A380" s="103" t="s">
        <v>50</v>
      </c>
      <c r="B380" s="103" t="s">
        <v>4024</v>
      </c>
      <c r="C380" s="103" t="s">
        <v>1879</v>
      </c>
      <c r="D380" s="103" t="s">
        <v>1880</v>
      </c>
      <c r="E380" s="103" t="s">
        <v>2038</v>
      </c>
      <c r="F380" s="103" t="s">
        <v>2051</v>
      </c>
      <c r="G380" s="103" t="s">
        <v>31</v>
      </c>
      <c r="H380" s="103" t="s">
        <v>1883</v>
      </c>
      <c r="I380" s="103" t="s">
        <v>1880</v>
      </c>
      <c r="J380" s="103" t="s">
        <v>1884</v>
      </c>
      <c r="K380" s="103" t="s">
        <v>1885</v>
      </c>
      <c r="L380" s="104">
        <v>27429.91</v>
      </c>
      <c r="M380" s="103" t="s">
        <v>1886</v>
      </c>
      <c r="N380" s="103" t="s">
        <v>31</v>
      </c>
      <c r="O380" s="103" t="s">
        <v>31</v>
      </c>
      <c r="P380" s="103" t="s">
        <v>2052</v>
      </c>
      <c r="Q380" s="103" t="s">
        <v>31</v>
      </c>
      <c r="R380" s="103" t="s">
        <v>4258</v>
      </c>
      <c r="S380" s="101">
        <v>41729</v>
      </c>
      <c r="T380" s="101">
        <v>41729</v>
      </c>
      <c r="U380" s="103" t="s">
        <v>4041</v>
      </c>
      <c r="V380" s="103" t="s">
        <v>31</v>
      </c>
    </row>
    <row r="381" spans="1:22" ht="15.75" x14ac:dyDescent="0.3">
      <c r="A381" s="103" t="s">
        <v>50</v>
      </c>
      <c r="B381" s="103" t="s">
        <v>4024</v>
      </c>
      <c r="C381" s="103" t="s">
        <v>1879</v>
      </c>
      <c r="D381" s="103" t="s">
        <v>1880</v>
      </c>
      <c r="E381" s="103" t="s">
        <v>2038</v>
      </c>
      <c r="F381" s="103" t="s">
        <v>2051</v>
      </c>
      <c r="G381" s="103" t="s">
        <v>31</v>
      </c>
      <c r="H381" s="103" t="s">
        <v>1883</v>
      </c>
      <c r="I381" s="103" t="s">
        <v>1880</v>
      </c>
      <c r="J381" s="103" t="s">
        <v>1884</v>
      </c>
      <c r="K381" s="103" t="s">
        <v>1885</v>
      </c>
      <c r="L381" s="104">
        <v>3.11</v>
      </c>
      <c r="M381" s="103" t="s">
        <v>1886</v>
      </c>
      <c r="N381" s="103" t="s">
        <v>31</v>
      </c>
      <c r="O381" s="103" t="s">
        <v>31</v>
      </c>
      <c r="P381" s="103" t="s">
        <v>2052</v>
      </c>
      <c r="Q381" s="103" t="s">
        <v>31</v>
      </c>
      <c r="R381" s="103" t="s">
        <v>4258</v>
      </c>
      <c r="S381" s="101">
        <v>41759</v>
      </c>
      <c r="T381" s="101">
        <v>41759</v>
      </c>
      <c r="U381" s="103" t="s">
        <v>4041</v>
      </c>
      <c r="V381" s="103" t="s">
        <v>31</v>
      </c>
    </row>
    <row r="382" spans="1:22" ht="15.75" x14ac:dyDescent="0.3">
      <c r="A382" s="103" t="s">
        <v>50</v>
      </c>
      <c r="B382" s="103" t="s">
        <v>4024</v>
      </c>
      <c r="C382" s="103" t="s">
        <v>1879</v>
      </c>
      <c r="D382" s="103" t="s">
        <v>1880</v>
      </c>
      <c r="E382" s="103" t="s">
        <v>2038</v>
      </c>
      <c r="F382" s="103" t="s">
        <v>2051</v>
      </c>
      <c r="G382" s="103" t="s">
        <v>31</v>
      </c>
      <c r="H382" s="103" t="s">
        <v>1883</v>
      </c>
      <c r="I382" s="103" t="s">
        <v>1880</v>
      </c>
      <c r="J382" s="103" t="s">
        <v>1884</v>
      </c>
      <c r="K382" s="103" t="s">
        <v>1885</v>
      </c>
      <c r="L382" s="104">
        <v>-228.9</v>
      </c>
      <c r="M382" s="103" t="s">
        <v>1886</v>
      </c>
      <c r="N382" s="103" t="s">
        <v>31</v>
      </c>
      <c r="O382" s="103" t="s">
        <v>31</v>
      </c>
      <c r="P382" s="103" t="s">
        <v>2052</v>
      </c>
      <c r="Q382" s="103" t="s">
        <v>31</v>
      </c>
      <c r="R382" s="103" t="s">
        <v>4258</v>
      </c>
      <c r="S382" s="101">
        <v>41820</v>
      </c>
      <c r="T382" s="101">
        <v>41820</v>
      </c>
      <c r="U382" s="103" t="s">
        <v>4041</v>
      </c>
      <c r="V382" s="103" t="s">
        <v>31</v>
      </c>
    </row>
    <row r="383" spans="1:22" ht="15.75" x14ac:dyDescent="0.3">
      <c r="A383" s="103" t="s">
        <v>50</v>
      </c>
      <c r="B383" s="103" t="s">
        <v>4024</v>
      </c>
      <c r="C383" s="103" t="s">
        <v>1879</v>
      </c>
      <c r="D383" s="103" t="s">
        <v>1880</v>
      </c>
      <c r="E383" s="103" t="s">
        <v>2038</v>
      </c>
      <c r="F383" s="103" t="s">
        <v>2051</v>
      </c>
      <c r="G383" s="103" t="s">
        <v>31</v>
      </c>
      <c r="H383" s="103" t="s">
        <v>1883</v>
      </c>
      <c r="I383" s="103" t="s">
        <v>1880</v>
      </c>
      <c r="J383" s="103" t="s">
        <v>1884</v>
      </c>
      <c r="K383" s="103" t="s">
        <v>1885</v>
      </c>
      <c r="L383" s="104">
        <v>33282.03</v>
      </c>
      <c r="M383" s="103" t="s">
        <v>1886</v>
      </c>
      <c r="N383" s="103" t="s">
        <v>31</v>
      </c>
      <c r="O383" s="103" t="s">
        <v>31</v>
      </c>
      <c r="P383" s="103" t="s">
        <v>2052</v>
      </c>
      <c r="Q383" s="103" t="s">
        <v>31</v>
      </c>
      <c r="R383" s="103" t="s">
        <v>4259</v>
      </c>
      <c r="S383" s="101">
        <v>41729</v>
      </c>
      <c r="T383" s="101">
        <v>41729</v>
      </c>
      <c r="U383" s="103" t="s">
        <v>4057</v>
      </c>
      <c r="V383" s="103" t="s">
        <v>31</v>
      </c>
    </row>
    <row r="384" spans="1:22" ht="15.75" x14ac:dyDescent="0.3">
      <c r="A384" s="103" t="s">
        <v>50</v>
      </c>
      <c r="B384" s="103" t="s">
        <v>4024</v>
      </c>
      <c r="C384" s="103" t="s">
        <v>1879</v>
      </c>
      <c r="D384" s="103" t="s">
        <v>1880</v>
      </c>
      <c r="E384" s="103" t="s">
        <v>2038</v>
      </c>
      <c r="F384" s="103" t="s">
        <v>2051</v>
      </c>
      <c r="G384" s="103" t="s">
        <v>31</v>
      </c>
      <c r="H384" s="103" t="s">
        <v>1883</v>
      </c>
      <c r="I384" s="103" t="s">
        <v>1880</v>
      </c>
      <c r="J384" s="103" t="s">
        <v>1884</v>
      </c>
      <c r="K384" s="103" t="s">
        <v>1885</v>
      </c>
      <c r="L384" s="104">
        <v>205.17</v>
      </c>
      <c r="M384" s="103" t="s">
        <v>1886</v>
      </c>
      <c r="N384" s="103" t="s">
        <v>31</v>
      </c>
      <c r="O384" s="103" t="s">
        <v>31</v>
      </c>
      <c r="P384" s="103" t="s">
        <v>2052</v>
      </c>
      <c r="Q384" s="103" t="s">
        <v>31</v>
      </c>
      <c r="R384" s="103" t="s">
        <v>4259</v>
      </c>
      <c r="S384" s="101">
        <v>41759</v>
      </c>
      <c r="T384" s="101">
        <v>41759</v>
      </c>
      <c r="U384" s="103" t="s">
        <v>4057</v>
      </c>
      <c r="V384" s="103" t="s">
        <v>31</v>
      </c>
    </row>
    <row r="385" spans="1:22" ht="15.75" x14ac:dyDescent="0.3">
      <c r="A385" s="103" t="s">
        <v>50</v>
      </c>
      <c r="B385" s="103" t="s">
        <v>4024</v>
      </c>
      <c r="C385" s="103" t="s">
        <v>1879</v>
      </c>
      <c r="D385" s="103" t="s">
        <v>1880</v>
      </c>
      <c r="E385" s="103" t="s">
        <v>2038</v>
      </c>
      <c r="F385" s="103" t="s">
        <v>2051</v>
      </c>
      <c r="G385" s="103" t="s">
        <v>31</v>
      </c>
      <c r="H385" s="103" t="s">
        <v>1883</v>
      </c>
      <c r="I385" s="103" t="s">
        <v>1880</v>
      </c>
      <c r="J385" s="103" t="s">
        <v>1884</v>
      </c>
      <c r="K385" s="103" t="s">
        <v>1885</v>
      </c>
      <c r="L385" s="104">
        <v>13.23</v>
      </c>
      <c r="M385" s="103" t="s">
        <v>1886</v>
      </c>
      <c r="N385" s="103" t="s">
        <v>31</v>
      </c>
      <c r="O385" s="103" t="s">
        <v>31</v>
      </c>
      <c r="P385" s="103" t="s">
        <v>2052</v>
      </c>
      <c r="Q385" s="103" t="s">
        <v>31</v>
      </c>
      <c r="R385" s="103" t="s">
        <v>4259</v>
      </c>
      <c r="S385" s="101">
        <v>41790</v>
      </c>
      <c r="T385" s="101">
        <v>41790</v>
      </c>
      <c r="U385" s="103" t="s">
        <v>4057</v>
      </c>
      <c r="V385" s="103" t="s">
        <v>31</v>
      </c>
    </row>
    <row r="386" spans="1:22" ht="15.75" x14ac:dyDescent="0.3">
      <c r="A386" s="103" t="s">
        <v>50</v>
      </c>
      <c r="B386" s="103" t="s">
        <v>4024</v>
      </c>
      <c r="C386" s="103" t="s">
        <v>1879</v>
      </c>
      <c r="D386" s="103" t="s">
        <v>1880</v>
      </c>
      <c r="E386" s="103" t="s">
        <v>2038</v>
      </c>
      <c r="F386" s="103" t="s">
        <v>2051</v>
      </c>
      <c r="G386" s="103" t="s">
        <v>31</v>
      </c>
      <c r="H386" s="103" t="s">
        <v>1883</v>
      </c>
      <c r="I386" s="103" t="s">
        <v>1880</v>
      </c>
      <c r="J386" s="103" t="s">
        <v>1884</v>
      </c>
      <c r="K386" s="103" t="s">
        <v>1885</v>
      </c>
      <c r="L386" s="104">
        <v>-373.88</v>
      </c>
      <c r="M386" s="103" t="s">
        <v>1886</v>
      </c>
      <c r="N386" s="103" t="s">
        <v>31</v>
      </c>
      <c r="O386" s="103" t="s">
        <v>31</v>
      </c>
      <c r="P386" s="103" t="s">
        <v>2052</v>
      </c>
      <c r="Q386" s="103" t="s">
        <v>31</v>
      </c>
      <c r="R386" s="103" t="s">
        <v>4259</v>
      </c>
      <c r="S386" s="101">
        <v>41820</v>
      </c>
      <c r="T386" s="101">
        <v>41820</v>
      </c>
      <c r="U386" s="103" t="s">
        <v>4057</v>
      </c>
      <c r="V386" s="103" t="s">
        <v>31</v>
      </c>
    </row>
    <row r="387" spans="1:22" ht="15.75" x14ac:dyDescent="0.3">
      <c r="A387" s="103" t="s">
        <v>50</v>
      </c>
      <c r="B387" s="103" t="s">
        <v>4024</v>
      </c>
      <c r="C387" s="103" t="s">
        <v>1879</v>
      </c>
      <c r="D387" s="103" t="s">
        <v>1880</v>
      </c>
      <c r="E387" s="103" t="s">
        <v>2038</v>
      </c>
      <c r="F387" s="103" t="s">
        <v>2051</v>
      </c>
      <c r="G387" s="103" t="s">
        <v>31</v>
      </c>
      <c r="H387" s="103" t="s">
        <v>1883</v>
      </c>
      <c r="I387" s="103" t="s">
        <v>1880</v>
      </c>
      <c r="J387" s="103" t="s">
        <v>1884</v>
      </c>
      <c r="K387" s="103" t="s">
        <v>1885</v>
      </c>
      <c r="L387" s="104">
        <v>17.48</v>
      </c>
      <c r="M387" s="103" t="s">
        <v>1886</v>
      </c>
      <c r="N387" s="103" t="s">
        <v>31</v>
      </c>
      <c r="O387" s="103" t="s">
        <v>31</v>
      </c>
      <c r="P387" s="103" t="s">
        <v>2052</v>
      </c>
      <c r="Q387" s="103" t="s">
        <v>31</v>
      </c>
      <c r="R387" s="103" t="s">
        <v>4259</v>
      </c>
      <c r="S387" s="101">
        <v>41851</v>
      </c>
      <c r="T387" s="101">
        <v>41851</v>
      </c>
      <c r="U387" s="103" t="s">
        <v>4057</v>
      </c>
      <c r="V387" s="103" t="s">
        <v>31</v>
      </c>
    </row>
    <row r="388" spans="1:22" ht="15.75" x14ac:dyDescent="0.3">
      <c r="A388" s="103" t="s">
        <v>50</v>
      </c>
      <c r="B388" s="103" t="s">
        <v>4024</v>
      </c>
      <c r="C388" s="103" t="s">
        <v>1879</v>
      </c>
      <c r="D388" s="103" t="s">
        <v>1880</v>
      </c>
      <c r="E388" s="103" t="s">
        <v>2038</v>
      </c>
      <c r="F388" s="103" t="s">
        <v>2051</v>
      </c>
      <c r="G388" s="103" t="s">
        <v>31</v>
      </c>
      <c r="H388" s="103" t="s">
        <v>1883</v>
      </c>
      <c r="I388" s="103" t="s">
        <v>1880</v>
      </c>
      <c r="J388" s="103" t="s">
        <v>1884</v>
      </c>
      <c r="K388" s="103" t="s">
        <v>1885</v>
      </c>
      <c r="L388" s="104">
        <v>278445.90000000002</v>
      </c>
      <c r="M388" s="103" t="s">
        <v>1886</v>
      </c>
      <c r="N388" s="103" t="s">
        <v>31</v>
      </c>
      <c r="O388" s="103" t="s">
        <v>31</v>
      </c>
      <c r="P388" s="103" t="s">
        <v>2052</v>
      </c>
      <c r="Q388" s="103" t="s">
        <v>31</v>
      </c>
      <c r="R388" s="103" t="s">
        <v>4260</v>
      </c>
      <c r="S388" s="101">
        <v>42063</v>
      </c>
      <c r="T388" s="101">
        <v>42063</v>
      </c>
      <c r="U388" s="103" t="s">
        <v>4044</v>
      </c>
      <c r="V388" s="103" t="s">
        <v>31</v>
      </c>
    </row>
    <row r="389" spans="1:22" ht="15.75" x14ac:dyDescent="0.3">
      <c r="A389" s="103" t="s">
        <v>50</v>
      </c>
      <c r="B389" s="103" t="s">
        <v>4024</v>
      </c>
      <c r="C389" s="103" t="s">
        <v>1879</v>
      </c>
      <c r="D389" s="103" t="s">
        <v>1880</v>
      </c>
      <c r="E389" s="103" t="s">
        <v>2038</v>
      </c>
      <c r="F389" s="103" t="s">
        <v>2051</v>
      </c>
      <c r="G389" s="103" t="s">
        <v>31</v>
      </c>
      <c r="H389" s="103" t="s">
        <v>1883</v>
      </c>
      <c r="I389" s="103" t="s">
        <v>1880</v>
      </c>
      <c r="J389" s="103" t="s">
        <v>1884</v>
      </c>
      <c r="K389" s="103" t="s">
        <v>1885</v>
      </c>
      <c r="L389" s="104">
        <v>211.17</v>
      </c>
      <c r="M389" s="103" t="s">
        <v>1886</v>
      </c>
      <c r="N389" s="103" t="s">
        <v>31</v>
      </c>
      <c r="O389" s="103" t="s">
        <v>31</v>
      </c>
      <c r="P389" s="103" t="s">
        <v>2052</v>
      </c>
      <c r="Q389" s="103" t="s">
        <v>31</v>
      </c>
      <c r="R389" s="103" t="s">
        <v>4260</v>
      </c>
      <c r="S389" s="101">
        <v>42094</v>
      </c>
      <c r="T389" s="101">
        <v>42094</v>
      </c>
      <c r="U389" s="103" t="s">
        <v>4044</v>
      </c>
      <c r="V389" s="103" t="s">
        <v>31</v>
      </c>
    </row>
    <row r="390" spans="1:22" ht="15.75" x14ac:dyDescent="0.3">
      <c r="A390" s="103" t="s">
        <v>50</v>
      </c>
      <c r="B390" s="103" t="s">
        <v>4024</v>
      </c>
      <c r="C390" s="103" t="s">
        <v>1879</v>
      </c>
      <c r="D390" s="103" t="s">
        <v>1880</v>
      </c>
      <c r="E390" s="103" t="s">
        <v>2038</v>
      </c>
      <c r="F390" s="103" t="s">
        <v>2051</v>
      </c>
      <c r="G390" s="103" t="s">
        <v>31</v>
      </c>
      <c r="H390" s="103" t="s">
        <v>1883</v>
      </c>
      <c r="I390" s="103" t="s">
        <v>1880</v>
      </c>
      <c r="J390" s="103" t="s">
        <v>1884</v>
      </c>
      <c r="K390" s="103" t="s">
        <v>1885</v>
      </c>
      <c r="L390" s="104">
        <v>40.47</v>
      </c>
      <c r="M390" s="103" t="s">
        <v>1886</v>
      </c>
      <c r="N390" s="103" t="s">
        <v>31</v>
      </c>
      <c r="O390" s="103" t="s">
        <v>31</v>
      </c>
      <c r="P390" s="103" t="s">
        <v>2052</v>
      </c>
      <c r="Q390" s="103" t="s">
        <v>31</v>
      </c>
      <c r="R390" s="103" t="s">
        <v>4260</v>
      </c>
      <c r="S390" s="101">
        <v>42308</v>
      </c>
      <c r="T390" s="101">
        <v>42308</v>
      </c>
      <c r="U390" s="103" t="s">
        <v>4044</v>
      </c>
      <c r="V390" s="103" t="s">
        <v>31</v>
      </c>
    </row>
    <row r="391" spans="1:22" ht="15.75" x14ac:dyDescent="0.3">
      <c r="A391" s="103" t="s">
        <v>50</v>
      </c>
      <c r="B391" s="103" t="s">
        <v>4024</v>
      </c>
      <c r="C391" s="103" t="s">
        <v>1879</v>
      </c>
      <c r="D391" s="103" t="s">
        <v>1880</v>
      </c>
      <c r="E391" s="103" t="s">
        <v>2038</v>
      </c>
      <c r="F391" s="103" t="s">
        <v>2051</v>
      </c>
      <c r="G391" s="103" t="s">
        <v>31</v>
      </c>
      <c r="H391" s="103" t="s">
        <v>1883</v>
      </c>
      <c r="I391" s="103" t="s">
        <v>1880</v>
      </c>
      <c r="J391" s="103" t="s">
        <v>1884</v>
      </c>
      <c r="K391" s="103" t="s">
        <v>1885</v>
      </c>
      <c r="L391" s="104">
        <v>21275.96</v>
      </c>
      <c r="M391" s="103" t="s">
        <v>1886</v>
      </c>
      <c r="N391" s="103" t="s">
        <v>31</v>
      </c>
      <c r="O391" s="103" t="s">
        <v>31</v>
      </c>
      <c r="P391" s="103" t="s">
        <v>2052</v>
      </c>
      <c r="Q391" s="103" t="s">
        <v>31</v>
      </c>
      <c r="R391" s="103" t="s">
        <v>4261</v>
      </c>
      <c r="S391" s="101">
        <v>42063</v>
      </c>
      <c r="T391" s="101">
        <v>42063</v>
      </c>
      <c r="U391" s="103" t="s">
        <v>4062</v>
      </c>
      <c r="V391" s="103" t="s">
        <v>31</v>
      </c>
    </row>
    <row r="392" spans="1:22" ht="15.75" x14ac:dyDescent="0.3">
      <c r="A392" s="103" t="s">
        <v>50</v>
      </c>
      <c r="B392" s="103" t="s">
        <v>4024</v>
      </c>
      <c r="C392" s="103" t="s">
        <v>1879</v>
      </c>
      <c r="D392" s="103" t="s">
        <v>1880</v>
      </c>
      <c r="E392" s="103" t="s">
        <v>2038</v>
      </c>
      <c r="F392" s="103" t="s">
        <v>2051</v>
      </c>
      <c r="G392" s="103" t="s">
        <v>31</v>
      </c>
      <c r="H392" s="103" t="s">
        <v>1883</v>
      </c>
      <c r="I392" s="103" t="s">
        <v>1880</v>
      </c>
      <c r="J392" s="103" t="s">
        <v>1884</v>
      </c>
      <c r="K392" s="103" t="s">
        <v>1885</v>
      </c>
      <c r="L392" s="104">
        <v>9.3000000000000007</v>
      </c>
      <c r="M392" s="103" t="s">
        <v>1886</v>
      </c>
      <c r="N392" s="103" t="s">
        <v>31</v>
      </c>
      <c r="O392" s="103" t="s">
        <v>31</v>
      </c>
      <c r="P392" s="103" t="s">
        <v>2052</v>
      </c>
      <c r="Q392" s="103" t="s">
        <v>31</v>
      </c>
      <c r="R392" s="103" t="s">
        <v>4261</v>
      </c>
      <c r="S392" s="101">
        <v>42277</v>
      </c>
      <c r="T392" s="101">
        <v>42277</v>
      </c>
      <c r="U392" s="103" t="s">
        <v>4062</v>
      </c>
      <c r="V392" s="103" t="s">
        <v>31</v>
      </c>
    </row>
    <row r="393" spans="1:22" ht="15.75" x14ac:dyDescent="0.3">
      <c r="A393" s="103" t="s">
        <v>50</v>
      </c>
      <c r="B393" s="103" t="s">
        <v>4024</v>
      </c>
      <c r="C393" s="103" t="s">
        <v>1879</v>
      </c>
      <c r="D393" s="103" t="s">
        <v>1880</v>
      </c>
      <c r="E393" s="103" t="s">
        <v>2038</v>
      </c>
      <c r="F393" s="103" t="s">
        <v>2051</v>
      </c>
      <c r="G393" s="103" t="s">
        <v>31</v>
      </c>
      <c r="H393" s="103" t="s">
        <v>1883</v>
      </c>
      <c r="I393" s="103" t="s">
        <v>1880</v>
      </c>
      <c r="J393" s="103" t="s">
        <v>1884</v>
      </c>
      <c r="K393" s="103" t="s">
        <v>1885</v>
      </c>
      <c r="L393" s="104">
        <v>-46.47</v>
      </c>
      <c r="M393" s="103" t="s">
        <v>1886</v>
      </c>
      <c r="N393" s="103" t="s">
        <v>31</v>
      </c>
      <c r="O393" s="103" t="s">
        <v>31</v>
      </c>
      <c r="P393" s="103" t="s">
        <v>2052</v>
      </c>
      <c r="Q393" s="103" t="s">
        <v>31</v>
      </c>
      <c r="R393" s="103" t="s">
        <v>4261</v>
      </c>
      <c r="S393" s="101">
        <v>42308</v>
      </c>
      <c r="T393" s="101">
        <v>42308</v>
      </c>
      <c r="U393" s="103" t="s">
        <v>4062</v>
      </c>
      <c r="V393" s="103" t="s">
        <v>31</v>
      </c>
    </row>
    <row r="394" spans="1:22" ht="15.75" x14ac:dyDescent="0.3">
      <c r="A394" s="103" t="s">
        <v>50</v>
      </c>
      <c r="B394" s="103" t="s">
        <v>4024</v>
      </c>
      <c r="C394" s="103" t="s">
        <v>1879</v>
      </c>
      <c r="D394" s="103" t="s">
        <v>1880</v>
      </c>
      <c r="E394" s="103" t="s">
        <v>2038</v>
      </c>
      <c r="F394" s="103" t="s">
        <v>2051</v>
      </c>
      <c r="G394" s="103" t="s">
        <v>31</v>
      </c>
      <c r="H394" s="103" t="s">
        <v>1883</v>
      </c>
      <c r="I394" s="103" t="s">
        <v>1880</v>
      </c>
      <c r="J394" s="103" t="s">
        <v>1884</v>
      </c>
      <c r="K394" s="103" t="s">
        <v>1885</v>
      </c>
      <c r="L394" s="104">
        <v>41768.86</v>
      </c>
      <c r="M394" s="103" t="s">
        <v>1886</v>
      </c>
      <c r="N394" s="103" t="s">
        <v>31</v>
      </c>
      <c r="O394" s="103" t="s">
        <v>31</v>
      </c>
      <c r="P394" s="103" t="s">
        <v>2052</v>
      </c>
      <c r="Q394" s="103" t="s">
        <v>31</v>
      </c>
      <c r="R394" s="103" t="s">
        <v>4216</v>
      </c>
      <c r="S394" s="101">
        <v>42521</v>
      </c>
      <c r="T394" s="101">
        <v>42521</v>
      </c>
      <c r="U394" s="103" t="s">
        <v>4026</v>
      </c>
      <c r="V394" s="103" t="s">
        <v>31</v>
      </c>
    </row>
    <row r="395" spans="1:22" ht="15.75" x14ac:dyDescent="0.3">
      <c r="A395" s="103" t="s">
        <v>50</v>
      </c>
      <c r="B395" s="103" t="s">
        <v>4024</v>
      </c>
      <c r="C395" s="103" t="s">
        <v>1879</v>
      </c>
      <c r="D395" s="103" t="s">
        <v>1880</v>
      </c>
      <c r="E395" s="103" t="s">
        <v>2038</v>
      </c>
      <c r="F395" s="103" t="s">
        <v>2051</v>
      </c>
      <c r="G395" s="103" t="s">
        <v>31</v>
      </c>
      <c r="H395" s="103" t="s">
        <v>1883</v>
      </c>
      <c r="I395" s="103" t="s">
        <v>1880</v>
      </c>
      <c r="J395" s="103" t="s">
        <v>1884</v>
      </c>
      <c r="K395" s="103" t="s">
        <v>1885</v>
      </c>
      <c r="L395" s="104">
        <v>79.06</v>
      </c>
      <c r="M395" s="103" t="s">
        <v>1886</v>
      </c>
      <c r="N395" s="103" t="s">
        <v>31</v>
      </c>
      <c r="O395" s="103" t="s">
        <v>31</v>
      </c>
      <c r="P395" s="103" t="s">
        <v>2052</v>
      </c>
      <c r="Q395" s="103" t="s">
        <v>31</v>
      </c>
      <c r="R395" s="103" t="s">
        <v>4216</v>
      </c>
      <c r="S395" s="101">
        <v>42551</v>
      </c>
      <c r="T395" s="101">
        <v>42551</v>
      </c>
      <c r="U395" s="103" t="s">
        <v>4026</v>
      </c>
      <c r="V395" s="103" t="s">
        <v>31</v>
      </c>
    </row>
    <row r="396" spans="1:22" ht="15.75" x14ac:dyDescent="0.3">
      <c r="A396" s="103" t="s">
        <v>50</v>
      </c>
      <c r="B396" s="103" t="s">
        <v>4024</v>
      </c>
      <c r="C396" s="103" t="s">
        <v>1879</v>
      </c>
      <c r="D396" s="103" t="s">
        <v>1880</v>
      </c>
      <c r="E396" s="103" t="s">
        <v>2038</v>
      </c>
      <c r="F396" s="103" t="s">
        <v>2051</v>
      </c>
      <c r="G396" s="103" t="s">
        <v>31</v>
      </c>
      <c r="H396" s="103" t="s">
        <v>1883</v>
      </c>
      <c r="I396" s="103" t="s">
        <v>1880</v>
      </c>
      <c r="J396" s="103" t="s">
        <v>1884</v>
      </c>
      <c r="K396" s="103" t="s">
        <v>1885</v>
      </c>
      <c r="L396" s="104">
        <v>29.13</v>
      </c>
      <c r="M396" s="103" t="s">
        <v>1886</v>
      </c>
      <c r="N396" s="103" t="s">
        <v>31</v>
      </c>
      <c r="O396" s="103" t="s">
        <v>31</v>
      </c>
      <c r="P396" s="103" t="s">
        <v>2052</v>
      </c>
      <c r="Q396" s="103" t="s">
        <v>31</v>
      </c>
      <c r="R396" s="103" t="s">
        <v>4216</v>
      </c>
      <c r="S396" s="101">
        <v>42582</v>
      </c>
      <c r="T396" s="101">
        <v>42582</v>
      </c>
      <c r="U396" s="103" t="s">
        <v>4026</v>
      </c>
      <c r="V396" s="103" t="s">
        <v>31</v>
      </c>
    </row>
    <row r="397" spans="1:22" ht="15.75" x14ac:dyDescent="0.3">
      <c r="A397" s="103" t="s">
        <v>50</v>
      </c>
      <c r="B397" s="103" t="s">
        <v>4024</v>
      </c>
      <c r="C397" s="103" t="s">
        <v>1879</v>
      </c>
      <c r="D397" s="103" t="s">
        <v>1880</v>
      </c>
      <c r="E397" s="103" t="s">
        <v>2038</v>
      </c>
      <c r="F397" s="103" t="s">
        <v>2051</v>
      </c>
      <c r="G397" s="103" t="s">
        <v>31</v>
      </c>
      <c r="H397" s="103" t="s">
        <v>1883</v>
      </c>
      <c r="I397" s="103" t="s">
        <v>1880</v>
      </c>
      <c r="J397" s="103" t="s">
        <v>1884</v>
      </c>
      <c r="K397" s="103" t="s">
        <v>1885</v>
      </c>
      <c r="L397" s="104">
        <v>280.41000000000003</v>
      </c>
      <c r="M397" s="103" t="s">
        <v>1886</v>
      </c>
      <c r="N397" s="103" t="s">
        <v>31</v>
      </c>
      <c r="O397" s="103" t="s">
        <v>31</v>
      </c>
      <c r="P397" s="103" t="s">
        <v>2052</v>
      </c>
      <c r="Q397" s="103" t="s">
        <v>31</v>
      </c>
      <c r="R397" s="103" t="s">
        <v>4216</v>
      </c>
      <c r="S397" s="101">
        <v>42613</v>
      </c>
      <c r="T397" s="101">
        <v>42613</v>
      </c>
      <c r="U397" s="103" t="s">
        <v>4026</v>
      </c>
      <c r="V397" s="103" t="s">
        <v>31</v>
      </c>
    </row>
    <row r="398" spans="1:22" ht="15.75" x14ac:dyDescent="0.3">
      <c r="A398" s="103" t="s">
        <v>50</v>
      </c>
      <c r="B398" s="103" t="s">
        <v>4024</v>
      </c>
      <c r="C398" s="103" t="s">
        <v>1879</v>
      </c>
      <c r="D398" s="103" t="s">
        <v>1880</v>
      </c>
      <c r="E398" s="103" t="s">
        <v>2038</v>
      </c>
      <c r="F398" s="103" t="s">
        <v>2051</v>
      </c>
      <c r="G398" s="103" t="s">
        <v>31</v>
      </c>
      <c r="H398" s="103" t="s">
        <v>1883</v>
      </c>
      <c r="I398" s="103" t="s">
        <v>1880</v>
      </c>
      <c r="J398" s="103" t="s">
        <v>1884</v>
      </c>
      <c r="K398" s="103" t="s">
        <v>1885</v>
      </c>
      <c r="L398" s="104">
        <v>24.24</v>
      </c>
      <c r="M398" s="103" t="s">
        <v>1886</v>
      </c>
      <c r="N398" s="103" t="s">
        <v>31</v>
      </c>
      <c r="O398" s="103" t="s">
        <v>31</v>
      </c>
      <c r="P398" s="103" t="s">
        <v>2052</v>
      </c>
      <c r="Q398" s="103" t="s">
        <v>31</v>
      </c>
      <c r="R398" s="103" t="s">
        <v>4216</v>
      </c>
      <c r="S398" s="101">
        <v>42643</v>
      </c>
      <c r="T398" s="101">
        <v>42643</v>
      </c>
      <c r="U398" s="103" t="s">
        <v>4026</v>
      </c>
      <c r="V398" s="103" t="s">
        <v>31</v>
      </c>
    </row>
    <row r="399" spans="1:22" ht="15.75" x14ac:dyDescent="0.3">
      <c r="A399" s="103" t="s">
        <v>50</v>
      </c>
      <c r="B399" s="103" t="s">
        <v>4024</v>
      </c>
      <c r="C399" s="103" t="s">
        <v>1904</v>
      </c>
      <c r="D399" s="103" t="s">
        <v>1905</v>
      </c>
      <c r="E399" s="103" t="s">
        <v>2038</v>
      </c>
      <c r="F399" s="103" t="s">
        <v>2123</v>
      </c>
      <c r="G399" s="103" t="s">
        <v>31</v>
      </c>
      <c r="H399" s="103" t="s">
        <v>31</v>
      </c>
      <c r="I399" s="103" t="s">
        <v>31</v>
      </c>
      <c r="J399" s="103" t="s">
        <v>1884</v>
      </c>
      <c r="K399" s="103" t="s">
        <v>1885</v>
      </c>
      <c r="L399" s="105">
        <v>239.25</v>
      </c>
      <c r="M399" s="103" t="s">
        <v>1886</v>
      </c>
      <c r="N399" s="103" t="s">
        <v>4160</v>
      </c>
      <c r="O399" s="103" t="s">
        <v>31</v>
      </c>
      <c r="P399" s="103" t="s">
        <v>2125</v>
      </c>
      <c r="Q399" s="103" t="s">
        <v>31</v>
      </c>
      <c r="R399" s="103" t="s">
        <v>4161</v>
      </c>
      <c r="S399" s="101">
        <v>42855</v>
      </c>
      <c r="T399" s="101">
        <v>42855</v>
      </c>
      <c r="U399" s="103" t="s">
        <v>4029</v>
      </c>
      <c r="V399" s="103" t="s">
        <v>31</v>
      </c>
    </row>
    <row r="400" spans="1:22" ht="15.75" x14ac:dyDescent="0.3">
      <c r="A400" s="103" t="s">
        <v>50</v>
      </c>
      <c r="B400" s="103" t="s">
        <v>4024</v>
      </c>
      <c r="C400" s="103" t="s">
        <v>1904</v>
      </c>
      <c r="D400" s="103" t="s">
        <v>1905</v>
      </c>
      <c r="E400" s="103" t="s">
        <v>2038</v>
      </c>
      <c r="F400" s="103" t="s">
        <v>2123</v>
      </c>
      <c r="G400" s="103" t="s">
        <v>31</v>
      </c>
      <c r="H400" s="103" t="s">
        <v>31</v>
      </c>
      <c r="I400" s="103" t="s">
        <v>31</v>
      </c>
      <c r="J400" s="103" t="s">
        <v>1884</v>
      </c>
      <c r="K400" s="103" t="s">
        <v>1885</v>
      </c>
      <c r="L400" s="105">
        <v>239.25</v>
      </c>
      <c r="M400" s="103" t="s">
        <v>1886</v>
      </c>
      <c r="N400" s="103" t="s">
        <v>4162</v>
      </c>
      <c r="O400" s="103" t="s">
        <v>31</v>
      </c>
      <c r="P400" s="103" t="s">
        <v>2125</v>
      </c>
      <c r="Q400" s="103" t="s">
        <v>31</v>
      </c>
      <c r="R400" s="103" t="s">
        <v>4163</v>
      </c>
      <c r="S400" s="101">
        <v>42855</v>
      </c>
      <c r="T400" s="101">
        <v>42855</v>
      </c>
      <c r="U400" s="103" t="s">
        <v>4029</v>
      </c>
      <c r="V400" s="103" t="s">
        <v>31</v>
      </c>
    </row>
    <row r="401" spans="1:22" ht="15.75" x14ac:dyDescent="0.3">
      <c r="A401" s="103" t="s">
        <v>50</v>
      </c>
      <c r="B401" s="103" t="s">
        <v>4024</v>
      </c>
      <c r="C401" s="103" t="s">
        <v>1904</v>
      </c>
      <c r="D401" s="103" t="s">
        <v>1905</v>
      </c>
      <c r="E401" s="103" t="s">
        <v>2038</v>
      </c>
      <c r="F401" s="103" t="s">
        <v>2123</v>
      </c>
      <c r="G401" s="103" t="s">
        <v>31</v>
      </c>
      <c r="H401" s="103" t="s">
        <v>31</v>
      </c>
      <c r="I401" s="103" t="s">
        <v>31</v>
      </c>
      <c r="J401" s="103" t="s">
        <v>1884</v>
      </c>
      <c r="K401" s="103" t="s">
        <v>1885</v>
      </c>
      <c r="L401" s="105">
        <v>239.25</v>
      </c>
      <c r="M401" s="103" t="s">
        <v>1886</v>
      </c>
      <c r="N401" s="103" t="s">
        <v>4166</v>
      </c>
      <c r="O401" s="103" t="s">
        <v>31</v>
      </c>
      <c r="P401" s="103" t="s">
        <v>2125</v>
      </c>
      <c r="Q401" s="103" t="s">
        <v>31</v>
      </c>
      <c r="R401" s="103" t="s">
        <v>4167</v>
      </c>
      <c r="S401" s="101">
        <v>42855</v>
      </c>
      <c r="T401" s="101">
        <v>42855</v>
      </c>
      <c r="U401" s="103" t="s">
        <v>4029</v>
      </c>
      <c r="V401" s="103" t="s">
        <v>31</v>
      </c>
    </row>
    <row r="402" spans="1:22" ht="15.75" x14ac:dyDescent="0.3">
      <c r="A402" s="103" t="s">
        <v>50</v>
      </c>
      <c r="B402" s="103" t="s">
        <v>4024</v>
      </c>
      <c r="C402" s="103" t="s">
        <v>1904</v>
      </c>
      <c r="D402" s="103" t="s">
        <v>1905</v>
      </c>
      <c r="E402" s="103" t="s">
        <v>2038</v>
      </c>
      <c r="F402" s="103" t="s">
        <v>2054</v>
      </c>
      <c r="G402" s="103" t="s">
        <v>31</v>
      </c>
      <c r="H402" s="103" t="s">
        <v>31</v>
      </c>
      <c r="I402" s="103" t="s">
        <v>31</v>
      </c>
      <c r="J402" s="103" t="s">
        <v>1884</v>
      </c>
      <c r="K402" s="103" t="s">
        <v>1885</v>
      </c>
      <c r="L402" s="105">
        <v>236.04</v>
      </c>
      <c r="M402" s="103" t="s">
        <v>1886</v>
      </c>
      <c r="N402" s="103" t="s">
        <v>4034</v>
      </c>
      <c r="O402" s="103" t="s">
        <v>31</v>
      </c>
      <c r="P402" s="103" t="s">
        <v>2056</v>
      </c>
      <c r="Q402" s="103" t="s">
        <v>31</v>
      </c>
      <c r="R402" s="103" t="s">
        <v>4035</v>
      </c>
      <c r="S402" s="101">
        <v>42947</v>
      </c>
      <c r="T402" s="101">
        <v>42947</v>
      </c>
      <c r="U402" s="103" t="s">
        <v>4029</v>
      </c>
      <c r="V402" s="103" t="s">
        <v>31</v>
      </c>
    </row>
    <row r="403" spans="1:22" ht="15.75" x14ac:dyDescent="0.3">
      <c r="A403" s="103" t="s">
        <v>50</v>
      </c>
      <c r="B403" s="103" t="s">
        <v>4024</v>
      </c>
      <c r="C403" s="103" t="s">
        <v>1904</v>
      </c>
      <c r="D403" s="103" t="s">
        <v>1905</v>
      </c>
      <c r="E403" s="103" t="s">
        <v>2038</v>
      </c>
      <c r="F403" s="103" t="s">
        <v>2054</v>
      </c>
      <c r="G403" s="103" t="s">
        <v>31</v>
      </c>
      <c r="H403" s="103" t="s">
        <v>31</v>
      </c>
      <c r="I403" s="103" t="s">
        <v>31</v>
      </c>
      <c r="J403" s="103" t="s">
        <v>1884</v>
      </c>
      <c r="K403" s="103" t="s">
        <v>1885</v>
      </c>
      <c r="L403" s="105">
        <v>236.04</v>
      </c>
      <c r="M403" s="103" t="s">
        <v>1886</v>
      </c>
      <c r="N403" s="103" t="s">
        <v>4036</v>
      </c>
      <c r="O403" s="103" t="s">
        <v>31</v>
      </c>
      <c r="P403" s="103" t="s">
        <v>2056</v>
      </c>
      <c r="Q403" s="103" t="s">
        <v>31</v>
      </c>
      <c r="R403" s="103" t="s">
        <v>4037</v>
      </c>
      <c r="S403" s="101">
        <v>42947</v>
      </c>
      <c r="T403" s="101">
        <v>42947</v>
      </c>
      <c r="U403" s="103" t="s">
        <v>4029</v>
      </c>
      <c r="V403" s="103" t="s">
        <v>31</v>
      </c>
    </row>
    <row r="404" spans="1:22" ht="15.75" x14ac:dyDescent="0.3">
      <c r="A404" s="103" t="s">
        <v>50</v>
      </c>
      <c r="B404" s="103" t="s">
        <v>4024</v>
      </c>
      <c r="C404" s="103" t="s">
        <v>1904</v>
      </c>
      <c r="D404" s="103" t="s">
        <v>1905</v>
      </c>
      <c r="E404" s="103" t="s">
        <v>2038</v>
      </c>
      <c r="F404" s="103" t="s">
        <v>2054</v>
      </c>
      <c r="G404" s="103" t="s">
        <v>31</v>
      </c>
      <c r="H404" s="103" t="s">
        <v>31</v>
      </c>
      <c r="I404" s="103" t="s">
        <v>31</v>
      </c>
      <c r="J404" s="103" t="s">
        <v>1884</v>
      </c>
      <c r="K404" s="103" t="s">
        <v>1885</v>
      </c>
      <c r="L404" s="105">
        <v>205.66</v>
      </c>
      <c r="M404" s="103" t="s">
        <v>1886</v>
      </c>
      <c r="N404" s="103" t="s">
        <v>4034</v>
      </c>
      <c r="O404" s="103" t="s">
        <v>31</v>
      </c>
      <c r="P404" s="103" t="s">
        <v>2056</v>
      </c>
      <c r="Q404" s="103" t="s">
        <v>31</v>
      </c>
      <c r="R404" s="103" t="s">
        <v>4035</v>
      </c>
      <c r="S404" s="101">
        <v>42916</v>
      </c>
      <c r="T404" s="101">
        <v>42916</v>
      </c>
      <c r="U404" s="103" t="s">
        <v>4029</v>
      </c>
      <c r="V404" s="103" t="s">
        <v>31</v>
      </c>
    </row>
    <row r="405" spans="1:22" ht="15.75" x14ac:dyDescent="0.3">
      <c r="A405" s="103" t="s">
        <v>50</v>
      </c>
      <c r="B405" s="103" t="s">
        <v>4024</v>
      </c>
      <c r="C405" s="103" t="s">
        <v>1879</v>
      </c>
      <c r="D405" s="103" t="s">
        <v>1880</v>
      </c>
      <c r="E405" s="103" t="s">
        <v>2038</v>
      </c>
      <c r="F405" s="103" t="s">
        <v>2051</v>
      </c>
      <c r="G405" s="103" t="s">
        <v>31</v>
      </c>
      <c r="H405" s="103" t="s">
        <v>1883</v>
      </c>
      <c r="I405" s="103" t="s">
        <v>1880</v>
      </c>
      <c r="J405" s="103" t="s">
        <v>1884</v>
      </c>
      <c r="K405" s="103" t="s">
        <v>1885</v>
      </c>
      <c r="L405" s="104">
        <v>47207.17</v>
      </c>
      <c r="M405" s="103" t="s">
        <v>1886</v>
      </c>
      <c r="N405" s="103" t="s">
        <v>31</v>
      </c>
      <c r="O405" s="103" t="s">
        <v>31</v>
      </c>
      <c r="P405" s="103" t="s">
        <v>2052</v>
      </c>
      <c r="Q405" s="103" t="s">
        <v>2052</v>
      </c>
      <c r="R405" s="103" t="s">
        <v>4262</v>
      </c>
      <c r="S405" s="101">
        <v>40178</v>
      </c>
      <c r="T405" s="101">
        <v>40178</v>
      </c>
      <c r="U405" s="103" t="s">
        <v>4079</v>
      </c>
      <c r="V405" s="103" t="s">
        <v>31</v>
      </c>
    </row>
    <row r="406" spans="1:22" ht="15.75" x14ac:dyDescent="0.3">
      <c r="A406" s="103" t="s">
        <v>50</v>
      </c>
      <c r="B406" s="103" t="s">
        <v>4024</v>
      </c>
      <c r="C406" s="103" t="s">
        <v>1879</v>
      </c>
      <c r="D406" s="103" t="s">
        <v>1880</v>
      </c>
      <c r="E406" s="103" t="s">
        <v>2038</v>
      </c>
      <c r="F406" s="103" t="s">
        <v>2101</v>
      </c>
      <c r="G406" s="103" t="s">
        <v>31</v>
      </c>
      <c r="H406" s="103" t="s">
        <v>1883</v>
      </c>
      <c r="I406" s="103" t="s">
        <v>1880</v>
      </c>
      <c r="J406" s="103" t="s">
        <v>1884</v>
      </c>
      <c r="K406" s="103" t="s">
        <v>1885</v>
      </c>
      <c r="L406" s="104">
        <v>13385.26</v>
      </c>
      <c r="M406" s="103" t="s">
        <v>1886</v>
      </c>
      <c r="N406" s="103" t="s">
        <v>31</v>
      </c>
      <c r="O406" s="103" t="s">
        <v>31</v>
      </c>
      <c r="P406" s="103" t="s">
        <v>2102</v>
      </c>
      <c r="Q406" s="103" t="s">
        <v>31</v>
      </c>
      <c r="R406" s="103" t="s">
        <v>4263</v>
      </c>
      <c r="S406" s="101">
        <v>42521</v>
      </c>
      <c r="T406" s="101">
        <v>42521</v>
      </c>
      <c r="U406" s="103" t="s">
        <v>4026</v>
      </c>
      <c r="V406" s="103" t="s">
        <v>31</v>
      </c>
    </row>
    <row r="407" spans="1:22" ht="15.75" x14ac:dyDescent="0.3">
      <c r="A407" s="103" t="s">
        <v>50</v>
      </c>
      <c r="B407" s="103" t="s">
        <v>4024</v>
      </c>
      <c r="C407" s="103" t="s">
        <v>1879</v>
      </c>
      <c r="D407" s="103" t="s">
        <v>1880</v>
      </c>
      <c r="E407" s="103" t="s">
        <v>2038</v>
      </c>
      <c r="F407" s="103" t="s">
        <v>2101</v>
      </c>
      <c r="G407" s="103" t="s">
        <v>31</v>
      </c>
      <c r="H407" s="103" t="s">
        <v>1883</v>
      </c>
      <c r="I407" s="103" t="s">
        <v>1880</v>
      </c>
      <c r="J407" s="103" t="s">
        <v>1884</v>
      </c>
      <c r="K407" s="103" t="s">
        <v>1885</v>
      </c>
      <c r="L407" s="104">
        <v>25.33</v>
      </c>
      <c r="M407" s="103" t="s">
        <v>1886</v>
      </c>
      <c r="N407" s="103" t="s">
        <v>31</v>
      </c>
      <c r="O407" s="103" t="s">
        <v>31</v>
      </c>
      <c r="P407" s="103" t="s">
        <v>2102</v>
      </c>
      <c r="Q407" s="103" t="s">
        <v>31</v>
      </c>
      <c r="R407" s="103" t="s">
        <v>4263</v>
      </c>
      <c r="S407" s="101">
        <v>42551</v>
      </c>
      <c r="T407" s="101">
        <v>42551</v>
      </c>
      <c r="U407" s="103" t="s">
        <v>4026</v>
      </c>
      <c r="V407" s="103" t="s">
        <v>31</v>
      </c>
    </row>
    <row r="408" spans="1:22" ht="15.75" x14ac:dyDescent="0.3">
      <c r="A408" s="103" t="s">
        <v>50</v>
      </c>
      <c r="B408" s="103" t="s">
        <v>4024</v>
      </c>
      <c r="C408" s="103" t="s">
        <v>1879</v>
      </c>
      <c r="D408" s="103" t="s">
        <v>1880</v>
      </c>
      <c r="E408" s="103" t="s">
        <v>2038</v>
      </c>
      <c r="F408" s="103" t="s">
        <v>2101</v>
      </c>
      <c r="G408" s="103" t="s">
        <v>31</v>
      </c>
      <c r="H408" s="103" t="s">
        <v>1883</v>
      </c>
      <c r="I408" s="103" t="s">
        <v>1880</v>
      </c>
      <c r="J408" s="103" t="s">
        <v>1884</v>
      </c>
      <c r="K408" s="103" t="s">
        <v>1885</v>
      </c>
      <c r="L408" s="104">
        <v>9.32</v>
      </c>
      <c r="M408" s="103" t="s">
        <v>1886</v>
      </c>
      <c r="N408" s="103" t="s">
        <v>31</v>
      </c>
      <c r="O408" s="103" t="s">
        <v>31</v>
      </c>
      <c r="P408" s="103" t="s">
        <v>2102</v>
      </c>
      <c r="Q408" s="103" t="s">
        <v>31</v>
      </c>
      <c r="R408" s="103" t="s">
        <v>4263</v>
      </c>
      <c r="S408" s="101">
        <v>42582</v>
      </c>
      <c r="T408" s="101">
        <v>42582</v>
      </c>
      <c r="U408" s="103" t="s">
        <v>4026</v>
      </c>
      <c r="V408" s="103" t="s">
        <v>31</v>
      </c>
    </row>
    <row r="409" spans="1:22" ht="15.75" x14ac:dyDescent="0.3">
      <c r="A409" s="103" t="s">
        <v>50</v>
      </c>
      <c r="B409" s="103" t="s">
        <v>4024</v>
      </c>
      <c r="C409" s="103" t="s">
        <v>1879</v>
      </c>
      <c r="D409" s="103" t="s">
        <v>1880</v>
      </c>
      <c r="E409" s="103" t="s">
        <v>2038</v>
      </c>
      <c r="F409" s="103" t="s">
        <v>2101</v>
      </c>
      <c r="G409" s="103" t="s">
        <v>31</v>
      </c>
      <c r="H409" s="103" t="s">
        <v>1883</v>
      </c>
      <c r="I409" s="103" t="s">
        <v>1880</v>
      </c>
      <c r="J409" s="103" t="s">
        <v>1884</v>
      </c>
      <c r="K409" s="103" t="s">
        <v>1885</v>
      </c>
      <c r="L409" s="104">
        <v>89.86</v>
      </c>
      <c r="M409" s="103" t="s">
        <v>1886</v>
      </c>
      <c r="N409" s="103" t="s">
        <v>31</v>
      </c>
      <c r="O409" s="103" t="s">
        <v>31</v>
      </c>
      <c r="P409" s="103" t="s">
        <v>2102</v>
      </c>
      <c r="Q409" s="103" t="s">
        <v>31</v>
      </c>
      <c r="R409" s="103" t="s">
        <v>4263</v>
      </c>
      <c r="S409" s="101">
        <v>42613</v>
      </c>
      <c r="T409" s="101">
        <v>42613</v>
      </c>
      <c r="U409" s="103" t="s">
        <v>4026</v>
      </c>
      <c r="V409" s="103" t="s">
        <v>31</v>
      </c>
    </row>
    <row r="410" spans="1:22" ht="15.75" x14ac:dyDescent="0.3">
      <c r="A410" s="103" t="s">
        <v>50</v>
      </c>
      <c r="B410" s="103" t="s">
        <v>4024</v>
      </c>
      <c r="C410" s="103" t="s">
        <v>1879</v>
      </c>
      <c r="D410" s="103" t="s">
        <v>1880</v>
      </c>
      <c r="E410" s="103" t="s">
        <v>2038</v>
      </c>
      <c r="F410" s="103" t="s">
        <v>2101</v>
      </c>
      <c r="G410" s="103" t="s">
        <v>31</v>
      </c>
      <c r="H410" s="103" t="s">
        <v>1883</v>
      </c>
      <c r="I410" s="103" t="s">
        <v>1880</v>
      </c>
      <c r="J410" s="103" t="s">
        <v>1884</v>
      </c>
      <c r="K410" s="103" t="s">
        <v>1885</v>
      </c>
      <c r="L410" s="104">
        <v>7.77</v>
      </c>
      <c r="M410" s="103" t="s">
        <v>1886</v>
      </c>
      <c r="N410" s="103" t="s">
        <v>31</v>
      </c>
      <c r="O410" s="103" t="s">
        <v>31</v>
      </c>
      <c r="P410" s="103" t="s">
        <v>2102</v>
      </c>
      <c r="Q410" s="103" t="s">
        <v>31</v>
      </c>
      <c r="R410" s="103" t="s">
        <v>4263</v>
      </c>
      <c r="S410" s="101">
        <v>42643</v>
      </c>
      <c r="T410" s="101">
        <v>42643</v>
      </c>
      <c r="U410" s="103" t="s">
        <v>4026</v>
      </c>
      <c r="V410" s="103" t="s">
        <v>31</v>
      </c>
    </row>
    <row r="411" spans="1:22" ht="15.75" x14ac:dyDescent="0.3">
      <c r="A411" s="103" t="s">
        <v>50</v>
      </c>
      <c r="B411" s="103" t="s">
        <v>4024</v>
      </c>
      <c r="C411" s="103" t="s">
        <v>1904</v>
      </c>
      <c r="D411" s="103" t="s">
        <v>1905</v>
      </c>
      <c r="E411" s="103" t="s">
        <v>2038</v>
      </c>
      <c r="F411" s="103" t="s">
        <v>2054</v>
      </c>
      <c r="G411" s="103" t="s">
        <v>31</v>
      </c>
      <c r="H411" s="103" t="s">
        <v>31</v>
      </c>
      <c r="I411" s="103" t="s">
        <v>31</v>
      </c>
      <c r="J411" s="103" t="s">
        <v>1884</v>
      </c>
      <c r="K411" s="103" t="s">
        <v>1885</v>
      </c>
      <c r="L411" s="105">
        <v>205.66</v>
      </c>
      <c r="M411" s="103" t="s">
        <v>1886</v>
      </c>
      <c r="N411" s="103" t="s">
        <v>4036</v>
      </c>
      <c r="O411" s="103" t="s">
        <v>31</v>
      </c>
      <c r="P411" s="103" t="s">
        <v>2056</v>
      </c>
      <c r="Q411" s="103" t="s">
        <v>31</v>
      </c>
      <c r="R411" s="103" t="s">
        <v>4037</v>
      </c>
      <c r="S411" s="101">
        <v>42916</v>
      </c>
      <c r="T411" s="101">
        <v>42916</v>
      </c>
      <c r="U411" s="103" t="s">
        <v>4029</v>
      </c>
      <c r="V411" s="103" t="s">
        <v>31</v>
      </c>
    </row>
    <row r="412" spans="1:22" ht="15.75" x14ac:dyDescent="0.3">
      <c r="A412" s="103" t="s">
        <v>50</v>
      </c>
      <c r="B412" s="103" t="s">
        <v>4024</v>
      </c>
      <c r="C412" s="103" t="s">
        <v>1879</v>
      </c>
      <c r="D412" s="103" t="s">
        <v>1880</v>
      </c>
      <c r="E412" s="103" t="s">
        <v>2038</v>
      </c>
      <c r="F412" s="103" t="s">
        <v>2101</v>
      </c>
      <c r="G412" s="103" t="s">
        <v>31</v>
      </c>
      <c r="H412" s="103" t="s">
        <v>1883</v>
      </c>
      <c r="I412" s="103" t="s">
        <v>1880</v>
      </c>
      <c r="J412" s="103" t="s">
        <v>1884</v>
      </c>
      <c r="K412" s="103" t="s">
        <v>1885</v>
      </c>
      <c r="L412" s="105">
        <v>177.6</v>
      </c>
      <c r="M412" s="103" t="s">
        <v>1886</v>
      </c>
      <c r="N412" s="103" t="s">
        <v>31</v>
      </c>
      <c r="O412" s="103" t="s">
        <v>31</v>
      </c>
      <c r="P412" s="103" t="s">
        <v>2102</v>
      </c>
      <c r="Q412" s="103" t="s">
        <v>31</v>
      </c>
      <c r="R412" s="103" t="s">
        <v>4263</v>
      </c>
      <c r="S412" s="101">
        <v>42674</v>
      </c>
      <c r="T412" s="101">
        <v>42674</v>
      </c>
      <c r="U412" s="103" t="s">
        <v>4026</v>
      </c>
      <c r="V412" s="103" t="s">
        <v>31</v>
      </c>
    </row>
    <row r="413" spans="1:22" ht="15.75" x14ac:dyDescent="0.3">
      <c r="A413" s="103" t="s">
        <v>50</v>
      </c>
      <c r="B413" s="103" t="s">
        <v>4024</v>
      </c>
      <c r="C413" s="103" t="s">
        <v>1904</v>
      </c>
      <c r="D413" s="103" t="s">
        <v>1905</v>
      </c>
      <c r="E413" s="103" t="s">
        <v>2038</v>
      </c>
      <c r="F413" s="103" t="s">
        <v>2051</v>
      </c>
      <c r="G413" s="103" t="s">
        <v>31</v>
      </c>
      <c r="H413" s="103" t="s">
        <v>31</v>
      </c>
      <c r="I413" s="103" t="s">
        <v>31</v>
      </c>
      <c r="J413" s="103" t="s">
        <v>1884</v>
      </c>
      <c r="K413" s="103" t="s">
        <v>1885</v>
      </c>
      <c r="L413" s="105">
        <v>171.57</v>
      </c>
      <c r="M413" s="103" t="s">
        <v>1886</v>
      </c>
      <c r="N413" s="103" t="s">
        <v>31</v>
      </c>
      <c r="O413" s="103" t="s">
        <v>31</v>
      </c>
      <c r="P413" s="103" t="s">
        <v>2052</v>
      </c>
      <c r="Q413" s="103" t="s">
        <v>31</v>
      </c>
      <c r="R413" s="103" t="s">
        <v>4168</v>
      </c>
      <c r="S413" s="101">
        <v>42855</v>
      </c>
      <c r="T413" s="101">
        <v>42855</v>
      </c>
      <c r="U413" s="103" t="s">
        <v>4029</v>
      </c>
      <c r="V413" s="103" t="s">
        <v>31</v>
      </c>
    </row>
    <row r="414" spans="1:22" ht="15.75" x14ac:dyDescent="0.3">
      <c r="A414" s="103" t="s">
        <v>50</v>
      </c>
      <c r="B414" s="103" t="s">
        <v>4024</v>
      </c>
      <c r="C414" s="103" t="s">
        <v>1879</v>
      </c>
      <c r="D414" s="103" t="s">
        <v>1880</v>
      </c>
      <c r="E414" s="103" t="s">
        <v>2038</v>
      </c>
      <c r="F414" s="103" t="s">
        <v>2048</v>
      </c>
      <c r="G414" s="103" t="s">
        <v>31</v>
      </c>
      <c r="H414" s="103" t="s">
        <v>1883</v>
      </c>
      <c r="I414" s="103" t="s">
        <v>1880</v>
      </c>
      <c r="J414" s="103" t="s">
        <v>1884</v>
      </c>
      <c r="K414" s="103" t="s">
        <v>1885</v>
      </c>
      <c r="L414" s="105">
        <v>163.37</v>
      </c>
      <c r="M414" s="103" t="s">
        <v>1886</v>
      </c>
      <c r="N414" s="103" t="s">
        <v>31</v>
      </c>
      <c r="O414" s="103" t="s">
        <v>31</v>
      </c>
      <c r="P414" s="103" t="s">
        <v>2049</v>
      </c>
      <c r="Q414" s="103" t="s">
        <v>31</v>
      </c>
      <c r="R414" s="103" t="s">
        <v>4211</v>
      </c>
      <c r="S414" s="101">
        <v>42794</v>
      </c>
      <c r="T414" s="101">
        <v>42794</v>
      </c>
      <c r="U414" s="103" t="s">
        <v>4026</v>
      </c>
      <c r="V414" s="103" t="s">
        <v>31</v>
      </c>
    </row>
    <row r="415" spans="1:22" ht="15.75" x14ac:dyDescent="0.3">
      <c r="A415" s="103" t="s">
        <v>50</v>
      </c>
      <c r="B415" s="103" t="s">
        <v>4024</v>
      </c>
      <c r="C415" s="103" t="s">
        <v>1904</v>
      </c>
      <c r="D415" s="103" t="s">
        <v>1905</v>
      </c>
      <c r="E415" s="103" t="s">
        <v>2038</v>
      </c>
      <c r="F415" s="103" t="s">
        <v>2048</v>
      </c>
      <c r="G415" s="103" t="s">
        <v>31</v>
      </c>
      <c r="H415" s="103" t="s">
        <v>31</v>
      </c>
      <c r="I415" s="103" t="s">
        <v>31</v>
      </c>
      <c r="J415" s="103" t="s">
        <v>1884</v>
      </c>
      <c r="K415" s="103" t="s">
        <v>1885</v>
      </c>
      <c r="L415" s="105">
        <v>156.57</v>
      </c>
      <c r="M415" s="103" t="s">
        <v>1886</v>
      </c>
      <c r="N415" s="103" t="s">
        <v>31</v>
      </c>
      <c r="O415" s="103" t="s">
        <v>31</v>
      </c>
      <c r="P415" s="103" t="s">
        <v>2049</v>
      </c>
      <c r="Q415" s="103" t="s">
        <v>31</v>
      </c>
      <c r="R415" s="103" t="s">
        <v>4038</v>
      </c>
      <c r="S415" s="101">
        <v>42947</v>
      </c>
      <c r="T415" s="101">
        <v>42947</v>
      </c>
      <c r="U415" s="103" t="s">
        <v>4029</v>
      </c>
      <c r="V415" s="103" t="s">
        <v>31</v>
      </c>
    </row>
    <row r="416" spans="1:22" ht="15.75" x14ac:dyDescent="0.3">
      <c r="A416" s="103" t="s">
        <v>50</v>
      </c>
      <c r="B416" s="103" t="s">
        <v>4024</v>
      </c>
      <c r="C416" s="103" t="s">
        <v>1904</v>
      </c>
      <c r="D416" s="103" t="s">
        <v>1905</v>
      </c>
      <c r="E416" s="103" t="s">
        <v>2038</v>
      </c>
      <c r="F416" s="103" t="s">
        <v>2499</v>
      </c>
      <c r="G416" s="103" t="s">
        <v>31</v>
      </c>
      <c r="H416" s="103" t="s">
        <v>31</v>
      </c>
      <c r="I416" s="103" t="s">
        <v>31</v>
      </c>
      <c r="J416" s="103" t="s">
        <v>1884</v>
      </c>
      <c r="K416" s="103" t="s">
        <v>1885</v>
      </c>
      <c r="L416" s="105">
        <v>152.30000000000001</v>
      </c>
      <c r="M416" s="103" t="s">
        <v>1886</v>
      </c>
      <c r="N416" s="103" t="s">
        <v>31</v>
      </c>
      <c r="O416" s="103" t="s">
        <v>31</v>
      </c>
      <c r="P416" s="103" t="s">
        <v>3672</v>
      </c>
      <c r="Q416" s="103" t="s">
        <v>31</v>
      </c>
      <c r="R416" s="103" t="s">
        <v>4264</v>
      </c>
      <c r="S416" s="101">
        <v>42674</v>
      </c>
      <c r="T416" s="101">
        <v>42674</v>
      </c>
      <c r="U416" s="103" t="s">
        <v>4265</v>
      </c>
      <c r="V416" s="103" t="s">
        <v>31</v>
      </c>
    </row>
    <row r="417" spans="1:22" ht="15.75" x14ac:dyDescent="0.3">
      <c r="A417" s="103" t="s">
        <v>50</v>
      </c>
      <c r="B417" s="103" t="s">
        <v>4024</v>
      </c>
      <c r="C417" s="103" t="s">
        <v>1879</v>
      </c>
      <c r="D417" s="103" t="s">
        <v>1880</v>
      </c>
      <c r="E417" s="103" t="s">
        <v>2038</v>
      </c>
      <c r="F417" s="103" t="s">
        <v>2101</v>
      </c>
      <c r="G417" s="103" t="s">
        <v>31</v>
      </c>
      <c r="H417" s="103" t="s">
        <v>1883</v>
      </c>
      <c r="I417" s="103" t="s">
        <v>1880</v>
      </c>
      <c r="J417" s="103" t="s">
        <v>1884</v>
      </c>
      <c r="K417" s="103" t="s">
        <v>1885</v>
      </c>
      <c r="L417" s="104">
        <v>2078.16</v>
      </c>
      <c r="M417" s="103" t="s">
        <v>1886</v>
      </c>
      <c r="N417" s="103" t="s">
        <v>31</v>
      </c>
      <c r="O417" s="103" t="s">
        <v>31</v>
      </c>
      <c r="P417" s="103" t="s">
        <v>2102</v>
      </c>
      <c r="Q417" s="103" t="s">
        <v>4266</v>
      </c>
      <c r="R417" s="103" t="s">
        <v>4267</v>
      </c>
      <c r="S417" s="101">
        <v>40178</v>
      </c>
      <c r="T417" s="101">
        <v>40178</v>
      </c>
      <c r="U417" s="103" t="s">
        <v>4079</v>
      </c>
      <c r="V417" s="103" t="s">
        <v>31</v>
      </c>
    </row>
    <row r="418" spans="1:22" ht="15.75" x14ac:dyDescent="0.3">
      <c r="A418" s="103" t="s">
        <v>50</v>
      </c>
      <c r="B418" s="103" t="s">
        <v>4024</v>
      </c>
      <c r="C418" s="103" t="s">
        <v>1879</v>
      </c>
      <c r="D418" s="103" t="s">
        <v>1880</v>
      </c>
      <c r="E418" s="103" t="s">
        <v>2038</v>
      </c>
      <c r="F418" s="103" t="s">
        <v>2110</v>
      </c>
      <c r="G418" s="103" t="s">
        <v>31</v>
      </c>
      <c r="H418" s="103" t="s">
        <v>1883</v>
      </c>
      <c r="I418" s="103" t="s">
        <v>1880</v>
      </c>
      <c r="J418" s="103" t="s">
        <v>1884</v>
      </c>
      <c r="K418" s="103" t="s">
        <v>1885</v>
      </c>
      <c r="L418" s="104">
        <v>135214.14000000001</v>
      </c>
      <c r="M418" s="103" t="s">
        <v>1886</v>
      </c>
      <c r="N418" s="103" t="s">
        <v>31</v>
      </c>
      <c r="O418" s="103" t="s">
        <v>31</v>
      </c>
      <c r="P418" s="103" t="s">
        <v>2111</v>
      </c>
      <c r="Q418" s="103" t="s">
        <v>31</v>
      </c>
      <c r="R418" s="103" t="s">
        <v>4268</v>
      </c>
      <c r="S418" s="101">
        <v>41729</v>
      </c>
      <c r="T418" s="101">
        <v>41729</v>
      </c>
      <c r="U418" s="103" t="s">
        <v>4041</v>
      </c>
      <c r="V418" s="103" t="s">
        <v>31</v>
      </c>
    </row>
    <row r="419" spans="1:22" ht="15.75" x14ac:dyDescent="0.3">
      <c r="A419" s="103" t="s">
        <v>50</v>
      </c>
      <c r="B419" s="103" t="s">
        <v>4024</v>
      </c>
      <c r="C419" s="103" t="s">
        <v>1879</v>
      </c>
      <c r="D419" s="103" t="s">
        <v>1880</v>
      </c>
      <c r="E419" s="103" t="s">
        <v>2038</v>
      </c>
      <c r="F419" s="103" t="s">
        <v>2110</v>
      </c>
      <c r="G419" s="103" t="s">
        <v>31</v>
      </c>
      <c r="H419" s="103" t="s">
        <v>1883</v>
      </c>
      <c r="I419" s="103" t="s">
        <v>1880</v>
      </c>
      <c r="J419" s="103" t="s">
        <v>1884</v>
      </c>
      <c r="K419" s="103" t="s">
        <v>1885</v>
      </c>
      <c r="L419" s="104">
        <v>15.32</v>
      </c>
      <c r="M419" s="103" t="s">
        <v>1886</v>
      </c>
      <c r="N419" s="103" t="s">
        <v>31</v>
      </c>
      <c r="O419" s="103" t="s">
        <v>31</v>
      </c>
      <c r="P419" s="103" t="s">
        <v>2111</v>
      </c>
      <c r="Q419" s="103" t="s">
        <v>31</v>
      </c>
      <c r="R419" s="103" t="s">
        <v>4268</v>
      </c>
      <c r="S419" s="101">
        <v>41759</v>
      </c>
      <c r="T419" s="101">
        <v>41759</v>
      </c>
      <c r="U419" s="103" t="s">
        <v>4041</v>
      </c>
      <c r="V419" s="103" t="s">
        <v>31</v>
      </c>
    </row>
    <row r="420" spans="1:22" ht="15.75" x14ac:dyDescent="0.3">
      <c r="A420" s="103" t="s">
        <v>50</v>
      </c>
      <c r="B420" s="103" t="s">
        <v>4024</v>
      </c>
      <c r="C420" s="103" t="s">
        <v>1879</v>
      </c>
      <c r="D420" s="103" t="s">
        <v>1880</v>
      </c>
      <c r="E420" s="103" t="s">
        <v>2038</v>
      </c>
      <c r="F420" s="103" t="s">
        <v>2110</v>
      </c>
      <c r="G420" s="103" t="s">
        <v>31</v>
      </c>
      <c r="H420" s="103" t="s">
        <v>1883</v>
      </c>
      <c r="I420" s="103" t="s">
        <v>1880</v>
      </c>
      <c r="J420" s="103" t="s">
        <v>1884</v>
      </c>
      <c r="K420" s="103" t="s">
        <v>1885</v>
      </c>
      <c r="L420" s="104">
        <v>-1128.3699999999999</v>
      </c>
      <c r="M420" s="103" t="s">
        <v>1886</v>
      </c>
      <c r="N420" s="103" t="s">
        <v>31</v>
      </c>
      <c r="O420" s="103" t="s">
        <v>31</v>
      </c>
      <c r="P420" s="103" t="s">
        <v>2111</v>
      </c>
      <c r="Q420" s="103" t="s">
        <v>31</v>
      </c>
      <c r="R420" s="103" t="s">
        <v>4268</v>
      </c>
      <c r="S420" s="101">
        <v>41820</v>
      </c>
      <c r="T420" s="101">
        <v>41820</v>
      </c>
      <c r="U420" s="103" t="s">
        <v>4041</v>
      </c>
      <c r="V420" s="103" t="s">
        <v>31</v>
      </c>
    </row>
    <row r="421" spans="1:22" ht="15.75" x14ac:dyDescent="0.3">
      <c r="A421" s="103" t="s">
        <v>50</v>
      </c>
      <c r="B421" s="103" t="s">
        <v>4024</v>
      </c>
      <c r="C421" s="103" t="s">
        <v>1879</v>
      </c>
      <c r="D421" s="103" t="s">
        <v>1880</v>
      </c>
      <c r="E421" s="103" t="s">
        <v>2038</v>
      </c>
      <c r="F421" s="103" t="s">
        <v>2110</v>
      </c>
      <c r="G421" s="103" t="s">
        <v>31</v>
      </c>
      <c r="H421" s="103" t="s">
        <v>1883</v>
      </c>
      <c r="I421" s="103" t="s">
        <v>1880</v>
      </c>
      <c r="J421" s="103" t="s">
        <v>1884</v>
      </c>
      <c r="K421" s="103" t="s">
        <v>1885</v>
      </c>
      <c r="L421" s="104">
        <v>35735.74</v>
      </c>
      <c r="M421" s="103" t="s">
        <v>1886</v>
      </c>
      <c r="N421" s="103" t="s">
        <v>31</v>
      </c>
      <c r="O421" s="103" t="s">
        <v>31</v>
      </c>
      <c r="P421" s="103" t="s">
        <v>2111</v>
      </c>
      <c r="Q421" s="103" t="s">
        <v>31</v>
      </c>
      <c r="R421" s="103" t="s">
        <v>4269</v>
      </c>
      <c r="S421" s="101">
        <v>41729</v>
      </c>
      <c r="T421" s="101">
        <v>41729</v>
      </c>
      <c r="U421" s="103" t="s">
        <v>4057</v>
      </c>
      <c r="V421" s="103" t="s">
        <v>31</v>
      </c>
    </row>
    <row r="422" spans="1:22" ht="15.75" x14ac:dyDescent="0.3">
      <c r="A422" s="103" t="s">
        <v>50</v>
      </c>
      <c r="B422" s="103" t="s">
        <v>4024</v>
      </c>
      <c r="C422" s="103" t="s">
        <v>1879</v>
      </c>
      <c r="D422" s="103" t="s">
        <v>1880</v>
      </c>
      <c r="E422" s="103" t="s">
        <v>2038</v>
      </c>
      <c r="F422" s="103" t="s">
        <v>2110</v>
      </c>
      <c r="G422" s="103" t="s">
        <v>31</v>
      </c>
      <c r="H422" s="103" t="s">
        <v>1883</v>
      </c>
      <c r="I422" s="103" t="s">
        <v>1880</v>
      </c>
      <c r="J422" s="103" t="s">
        <v>1884</v>
      </c>
      <c r="K422" s="103" t="s">
        <v>1885</v>
      </c>
      <c r="L422" s="104">
        <v>220.3</v>
      </c>
      <c r="M422" s="103" t="s">
        <v>1886</v>
      </c>
      <c r="N422" s="103" t="s">
        <v>31</v>
      </c>
      <c r="O422" s="103" t="s">
        <v>31</v>
      </c>
      <c r="P422" s="103" t="s">
        <v>2111</v>
      </c>
      <c r="Q422" s="103" t="s">
        <v>31</v>
      </c>
      <c r="R422" s="103" t="s">
        <v>4269</v>
      </c>
      <c r="S422" s="101">
        <v>41759</v>
      </c>
      <c r="T422" s="101">
        <v>41759</v>
      </c>
      <c r="U422" s="103" t="s">
        <v>4057</v>
      </c>
      <c r="V422" s="103" t="s">
        <v>31</v>
      </c>
    </row>
    <row r="423" spans="1:22" ht="15.75" x14ac:dyDescent="0.3">
      <c r="A423" s="103" t="s">
        <v>50</v>
      </c>
      <c r="B423" s="103" t="s">
        <v>4024</v>
      </c>
      <c r="C423" s="103" t="s">
        <v>1879</v>
      </c>
      <c r="D423" s="103" t="s">
        <v>1880</v>
      </c>
      <c r="E423" s="103" t="s">
        <v>2038</v>
      </c>
      <c r="F423" s="103" t="s">
        <v>2110</v>
      </c>
      <c r="G423" s="103" t="s">
        <v>31</v>
      </c>
      <c r="H423" s="103" t="s">
        <v>1883</v>
      </c>
      <c r="I423" s="103" t="s">
        <v>1880</v>
      </c>
      <c r="J423" s="103" t="s">
        <v>1884</v>
      </c>
      <c r="K423" s="103" t="s">
        <v>1885</v>
      </c>
      <c r="L423" s="104">
        <v>14.21</v>
      </c>
      <c r="M423" s="103" t="s">
        <v>1886</v>
      </c>
      <c r="N423" s="103" t="s">
        <v>31</v>
      </c>
      <c r="O423" s="103" t="s">
        <v>31</v>
      </c>
      <c r="P423" s="103" t="s">
        <v>2111</v>
      </c>
      <c r="Q423" s="103" t="s">
        <v>31</v>
      </c>
      <c r="R423" s="103" t="s">
        <v>4269</v>
      </c>
      <c r="S423" s="101">
        <v>41790</v>
      </c>
      <c r="T423" s="101">
        <v>41790</v>
      </c>
      <c r="U423" s="103" t="s">
        <v>4057</v>
      </c>
      <c r="V423" s="103" t="s">
        <v>31</v>
      </c>
    </row>
    <row r="424" spans="1:22" ht="15.75" x14ac:dyDescent="0.3">
      <c r="A424" s="103" t="s">
        <v>50</v>
      </c>
      <c r="B424" s="103" t="s">
        <v>4024</v>
      </c>
      <c r="C424" s="103" t="s">
        <v>1879</v>
      </c>
      <c r="D424" s="103" t="s">
        <v>1880</v>
      </c>
      <c r="E424" s="103" t="s">
        <v>2038</v>
      </c>
      <c r="F424" s="103" t="s">
        <v>2110</v>
      </c>
      <c r="G424" s="103" t="s">
        <v>31</v>
      </c>
      <c r="H424" s="103" t="s">
        <v>1883</v>
      </c>
      <c r="I424" s="103" t="s">
        <v>1880</v>
      </c>
      <c r="J424" s="103" t="s">
        <v>1884</v>
      </c>
      <c r="K424" s="103" t="s">
        <v>1885</v>
      </c>
      <c r="L424" s="104">
        <v>-401.45</v>
      </c>
      <c r="M424" s="103" t="s">
        <v>1886</v>
      </c>
      <c r="N424" s="103" t="s">
        <v>31</v>
      </c>
      <c r="O424" s="103" t="s">
        <v>31</v>
      </c>
      <c r="P424" s="103" t="s">
        <v>2111</v>
      </c>
      <c r="Q424" s="103" t="s">
        <v>31</v>
      </c>
      <c r="R424" s="103" t="s">
        <v>4269</v>
      </c>
      <c r="S424" s="101">
        <v>41820</v>
      </c>
      <c r="T424" s="101">
        <v>41820</v>
      </c>
      <c r="U424" s="103" t="s">
        <v>4057</v>
      </c>
      <c r="V424" s="103" t="s">
        <v>31</v>
      </c>
    </row>
    <row r="425" spans="1:22" ht="15.75" x14ac:dyDescent="0.3">
      <c r="A425" s="103" t="s">
        <v>50</v>
      </c>
      <c r="B425" s="103" t="s">
        <v>4024</v>
      </c>
      <c r="C425" s="103" t="s">
        <v>1879</v>
      </c>
      <c r="D425" s="103" t="s">
        <v>1880</v>
      </c>
      <c r="E425" s="103" t="s">
        <v>2038</v>
      </c>
      <c r="F425" s="103" t="s">
        <v>2110</v>
      </c>
      <c r="G425" s="103" t="s">
        <v>31</v>
      </c>
      <c r="H425" s="103" t="s">
        <v>1883</v>
      </c>
      <c r="I425" s="103" t="s">
        <v>1880</v>
      </c>
      <c r="J425" s="103" t="s">
        <v>1884</v>
      </c>
      <c r="K425" s="103" t="s">
        <v>1885</v>
      </c>
      <c r="L425" s="104">
        <v>18.77</v>
      </c>
      <c r="M425" s="103" t="s">
        <v>1886</v>
      </c>
      <c r="N425" s="103" t="s">
        <v>31</v>
      </c>
      <c r="O425" s="103" t="s">
        <v>31</v>
      </c>
      <c r="P425" s="103" t="s">
        <v>2111</v>
      </c>
      <c r="Q425" s="103" t="s">
        <v>31</v>
      </c>
      <c r="R425" s="103" t="s">
        <v>4269</v>
      </c>
      <c r="S425" s="101">
        <v>41851</v>
      </c>
      <c r="T425" s="101">
        <v>41851</v>
      </c>
      <c r="U425" s="103" t="s">
        <v>4057</v>
      </c>
      <c r="V425" s="103" t="s">
        <v>31</v>
      </c>
    </row>
    <row r="426" spans="1:22" ht="15.75" x14ac:dyDescent="0.3">
      <c r="A426" s="103" t="s">
        <v>50</v>
      </c>
      <c r="B426" s="103" t="s">
        <v>4024</v>
      </c>
      <c r="C426" s="103" t="s">
        <v>1879</v>
      </c>
      <c r="D426" s="103" t="s">
        <v>1880</v>
      </c>
      <c r="E426" s="103" t="s">
        <v>2038</v>
      </c>
      <c r="F426" s="103" t="s">
        <v>2110</v>
      </c>
      <c r="G426" s="103" t="s">
        <v>31</v>
      </c>
      <c r="H426" s="103" t="s">
        <v>1883</v>
      </c>
      <c r="I426" s="103" t="s">
        <v>1880</v>
      </c>
      <c r="J426" s="103" t="s">
        <v>1884</v>
      </c>
      <c r="K426" s="103" t="s">
        <v>1885</v>
      </c>
      <c r="L426" s="104">
        <v>274617.64</v>
      </c>
      <c r="M426" s="103" t="s">
        <v>1886</v>
      </c>
      <c r="N426" s="103" t="s">
        <v>31</v>
      </c>
      <c r="O426" s="103" t="s">
        <v>31</v>
      </c>
      <c r="P426" s="103" t="s">
        <v>2111</v>
      </c>
      <c r="Q426" s="103" t="s">
        <v>31</v>
      </c>
      <c r="R426" s="103" t="s">
        <v>4270</v>
      </c>
      <c r="S426" s="101">
        <v>42063</v>
      </c>
      <c r="T426" s="101">
        <v>42063</v>
      </c>
      <c r="U426" s="103" t="s">
        <v>4044</v>
      </c>
      <c r="V426" s="103" t="s">
        <v>31</v>
      </c>
    </row>
    <row r="427" spans="1:22" ht="15.75" x14ac:dyDescent="0.3">
      <c r="A427" s="103" t="s">
        <v>50</v>
      </c>
      <c r="B427" s="103" t="s">
        <v>4024</v>
      </c>
      <c r="C427" s="103" t="s">
        <v>1879</v>
      </c>
      <c r="D427" s="103" t="s">
        <v>1880</v>
      </c>
      <c r="E427" s="103" t="s">
        <v>2038</v>
      </c>
      <c r="F427" s="103" t="s">
        <v>2110</v>
      </c>
      <c r="G427" s="103" t="s">
        <v>31</v>
      </c>
      <c r="H427" s="103" t="s">
        <v>1883</v>
      </c>
      <c r="I427" s="103" t="s">
        <v>1880</v>
      </c>
      <c r="J427" s="103" t="s">
        <v>1884</v>
      </c>
      <c r="K427" s="103" t="s">
        <v>1885</v>
      </c>
      <c r="L427" s="104">
        <v>208.35</v>
      </c>
      <c r="M427" s="103" t="s">
        <v>1886</v>
      </c>
      <c r="N427" s="103" t="s">
        <v>31</v>
      </c>
      <c r="O427" s="103" t="s">
        <v>31</v>
      </c>
      <c r="P427" s="103" t="s">
        <v>2111</v>
      </c>
      <c r="Q427" s="103" t="s">
        <v>31</v>
      </c>
      <c r="R427" s="103" t="s">
        <v>4270</v>
      </c>
      <c r="S427" s="101">
        <v>42094</v>
      </c>
      <c r="T427" s="101">
        <v>42094</v>
      </c>
      <c r="U427" s="103" t="s">
        <v>4044</v>
      </c>
      <c r="V427" s="103" t="s">
        <v>31</v>
      </c>
    </row>
    <row r="428" spans="1:22" ht="15.75" x14ac:dyDescent="0.3">
      <c r="A428" s="103" t="s">
        <v>50</v>
      </c>
      <c r="B428" s="103" t="s">
        <v>4024</v>
      </c>
      <c r="C428" s="103" t="s">
        <v>1879</v>
      </c>
      <c r="D428" s="103" t="s">
        <v>1880</v>
      </c>
      <c r="E428" s="103" t="s">
        <v>2038</v>
      </c>
      <c r="F428" s="103" t="s">
        <v>2110</v>
      </c>
      <c r="G428" s="103" t="s">
        <v>31</v>
      </c>
      <c r="H428" s="103" t="s">
        <v>1883</v>
      </c>
      <c r="I428" s="103" t="s">
        <v>1880</v>
      </c>
      <c r="J428" s="103" t="s">
        <v>1884</v>
      </c>
      <c r="K428" s="103" t="s">
        <v>1885</v>
      </c>
      <c r="L428" s="104">
        <v>39.909999999999997</v>
      </c>
      <c r="M428" s="103" t="s">
        <v>1886</v>
      </c>
      <c r="N428" s="103" t="s">
        <v>31</v>
      </c>
      <c r="O428" s="103" t="s">
        <v>31</v>
      </c>
      <c r="P428" s="103" t="s">
        <v>2111</v>
      </c>
      <c r="Q428" s="103" t="s">
        <v>31</v>
      </c>
      <c r="R428" s="103" t="s">
        <v>4270</v>
      </c>
      <c r="S428" s="101">
        <v>42308</v>
      </c>
      <c r="T428" s="101">
        <v>42308</v>
      </c>
      <c r="U428" s="103" t="s">
        <v>4044</v>
      </c>
      <c r="V428" s="103" t="s">
        <v>31</v>
      </c>
    </row>
    <row r="429" spans="1:22" ht="15.75" x14ac:dyDescent="0.3">
      <c r="A429" s="103" t="s">
        <v>50</v>
      </c>
      <c r="B429" s="103" t="s">
        <v>4024</v>
      </c>
      <c r="C429" s="103" t="s">
        <v>1879</v>
      </c>
      <c r="D429" s="103" t="s">
        <v>1880</v>
      </c>
      <c r="E429" s="103" t="s">
        <v>2038</v>
      </c>
      <c r="F429" s="103" t="s">
        <v>2110</v>
      </c>
      <c r="G429" s="103" t="s">
        <v>31</v>
      </c>
      <c r="H429" s="103" t="s">
        <v>1883</v>
      </c>
      <c r="I429" s="103" t="s">
        <v>1880</v>
      </c>
      <c r="J429" s="103" t="s">
        <v>1884</v>
      </c>
      <c r="K429" s="103" t="s">
        <v>1885</v>
      </c>
      <c r="L429" s="104">
        <v>153205.69</v>
      </c>
      <c r="M429" s="103" t="s">
        <v>1886</v>
      </c>
      <c r="N429" s="103" t="s">
        <v>31</v>
      </c>
      <c r="O429" s="103" t="s">
        <v>31</v>
      </c>
      <c r="P429" s="103" t="s">
        <v>2111</v>
      </c>
      <c r="Q429" s="103" t="s">
        <v>31</v>
      </c>
      <c r="R429" s="103" t="s">
        <v>4271</v>
      </c>
      <c r="S429" s="101">
        <v>42063</v>
      </c>
      <c r="T429" s="101">
        <v>42063</v>
      </c>
      <c r="U429" s="103" t="s">
        <v>4062</v>
      </c>
      <c r="V429" s="103" t="s">
        <v>31</v>
      </c>
    </row>
    <row r="430" spans="1:22" ht="15.75" x14ac:dyDescent="0.3">
      <c r="A430" s="103" t="s">
        <v>50</v>
      </c>
      <c r="B430" s="103" t="s">
        <v>4024</v>
      </c>
      <c r="C430" s="103" t="s">
        <v>1879</v>
      </c>
      <c r="D430" s="103" t="s">
        <v>1880</v>
      </c>
      <c r="E430" s="103" t="s">
        <v>2038</v>
      </c>
      <c r="F430" s="103" t="s">
        <v>2110</v>
      </c>
      <c r="G430" s="103" t="s">
        <v>31</v>
      </c>
      <c r="H430" s="103" t="s">
        <v>1883</v>
      </c>
      <c r="I430" s="103" t="s">
        <v>1880</v>
      </c>
      <c r="J430" s="103" t="s">
        <v>1884</v>
      </c>
      <c r="K430" s="103" t="s">
        <v>1885</v>
      </c>
      <c r="L430" s="104">
        <v>66.900000000000006</v>
      </c>
      <c r="M430" s="103" t="s">
        <v>1886</v>
      </c>
      <c r="N430" s="103" t="s">
        <v>31</v>
      </c>
      <c r="O430" s="103" t="s">
        <v>31</v>
      </c>
      <c r="P430" s="103" t="s">
        <v>2111</v>
      </c>
      <c r="Q430" s="103" t="s">
        <v>31</v>
      </c>
      <c r="R430" s="103" t="s">
        <v>4271</v>
      </c>
      <c r="S430" s="101">
        <v>42277</v>
      </c>
      <c r="T430" s="101">
        <v>42277</v>
      </c>
      <c r="U430" s="103" t="s">
        <v>4062</v>
      </c>
      <c r="V430" s="103" t="s">
        <v>31</v>
      </c>
    </row>
    <row r="431" spans="1:22" ht="15.75" x14ac:dyDescent="0.3">
      <c r="A431" s="103" t="s">
        <v>50</v>
      </c>
      <c r="B431" s="103" t="s">
        <v>4024</v>
      </c>
      <c r="C431" s="103" t="s">
        <v>1879</v>
      </c>
      <c r="D431" s="103" t="s">
        <v>1880</v>
      </c>
      <c r="E431" s="103" t="s">
        <v>2038</v>
      </c>
      <c r="F431" s="103" t="s">
        <v>2110</v>
      </c>
      <c r="G431" s="103" t="s">
        <v>31</v>
      </c>
      <c r="H431" s="103" t="s">
        <v>1883</v>
      </c>
      <c r="I431" s="103" t="s">
        <v>1880</v>
      </c>
      <c r="J431" s="103" t="s">
        <v>1884</v>
      </c>
      <c r="K431" s="103" t="s">
        <v>1885</v>
      </c>
      <c r="L431" s="104">
        <v>-334.18</v>
      </c>
      <c r="M431" s="103" t="s">
        <v>1886</v>
      </c>
      <c r="N431" s="103" t="s">
        <v>31</v>
      </c>
      <c r="O431" s="103" t="s">
        <v>31</v>
      </c>
      <c r="P431" s="103" t="s">
        <v>2111</v>
      </c>
      <c r="Q431" s="103" t="s">
        <v>31</v>
      </c>
      <c r="R431" s="103" t="s">
        <v>4271</v>
      </c>
      <c r="S431" s="101">
        <v>42308</v>
      </c>
      <c r="T431" s="101">
        <v>42308</v>
      </c>
      <c r="U431" s="103" t="s">
        <v>4062</v>
      </c>
      <c r="V431" s="103" t="s">
        <v>31</v>
      </c>
    </row>
    <row r="432" spans="1:22" ht="15.75" x14ac:dyDescent="0.3">
      <c r="A432" s="103" t="s">
        <v>50</v>
      </c>
      <c r="B432" s="103" t="s">
        <v>4024</v>
      </c>
      <c r="C432" s="103" t="s">
        <v>1879</v>
      </c>
      <c r="D432" s="103" t="s">
        <v>1880</v>
      </c>
      <c r="E432" s="103" t="s">
        <v>2038</v>
      </c>
      <c r="F432" s="103" t="s">
        <v>2110</v>
      </c>
      <c r="G432" s="103" t="s">
        <v>31</v>
      </c>
      <c r="H432" s="103" t="s">
        <v>1883</v>
      </c>
      <c r="I432" s="103" t="s">
        <v>1880</v>
      </c>
      <c r="J432" s="103" t="s">
        <v>1884</v>
      </c>
      <c r="K432" s="103" t="s">
        <v>1885</v>
      </c>
      <c r="L432" s="104">
        <v>49266.43</v>
      </c>
      <c r="M432" s="103" t="s">
        <v>1886</v>
      </c>
      <c r="N432" s="103" t="s">
        <v>31</v>
      </c>
      <c r="O432" s="103" t="s">
        <v>31</v>
      </c>
      <c r="P432" s="103" t="s">
        <v>2111</v>
      </c>
      <c r="Q432" s="103" t="s">
        <v>31</v>
      </c>
      <c r="R432" s="103" t="s">
        <v>4215</v>
      </c>
      <c r="S432" s="101">
        <v>42521</v>
      </c>
      <c r="T432" s="101">
        <v>42521</v>
      </c>
      <c r="U432" s="103" t="s">
        <v>4026</v>
      </c>
      <c r="V432" s="103" t="s">
        <v>31</v>
      </c>
    </row>
    <row r="433" spans="1:22" ht="15.75" x14ac:dyDescent="0.3">
      <c r="A433" s="103" t="s">
        <v>50</v>
      </c>
      <c r="B433" s="103" t="s">
        <v>4024</v>
      </c>
      <c r="C433" s="103" t="s">
        <v>1879</v>
      </c>
      <c r="D433" s="103" t="s">
        <v>1880</v>
      </c>
      <c r="E433" s="103" t="s">
        <v>2038</v>
      </c>
      <c r="F433" s="103" t="s">
        <v>2110</v>
      </c>
      <c r="G433" s="103" t="s">
        <v>31</v>
      </c>
      <c r="H433" s="103" t="s">
        <v>1883</v>
      </c>
      <c r="I433" s="103" t="s">
        <v>1880</v>
      </c>
      <c r="J433" s="103" t="s">
        <v>1884</v>
      </c>
      <c r="K433" s="103" t="s">
        <v>1885</v>
      </c>
      <c r="L433" s="104">
        <v>93.24</v>
      </c>
      <c r="M433" s="103" t="s">
        <v>1886</v>
      </c>
      <c r="N433" s="103" t="s">
        <v>31</v>
      </c>
      <c r="O433" s="103" t="s">
        <v>31</v>
      </c>
      <c r="P433" s="103" t="s">
        <v>2111</v>
      </c>
      <c r="Q433" s="103" t="s">
        <v>31</v>
      </c>
      <c r="R433" s="103" t="s">
        <v>4215</v>
      </c>
      <c r="S433" s="101">
        <v>42551</v>
      </c>
      <c r="T433" s="101">
        <v>42551</v>
      </c>
      <c r="U433" s="103" t="s">
        <v>4026</v>
      </c>
      <c r="V433" s="103" t="s">
        <v>31</v>
      </c>
    </row>
    <row r="434" spans="1:22" ht="15.75" x14ac:dyDescent="0.3">
      <c r="A434" s="103" t="s">
        <v>50</v>
      </c>
      <c r="B434" s="103" t="s">
        <v>4024</v>
      </c>
      <c r="C434" s="103" t="s">
        <v>1879</v>
      </c>
      <c r="D434" s="103" t="s">
        <v>1880</v>
      </c>
      <c r="E434" s="103" t="s">
        <v>2038</v>
      </c>
      <c r="F434" s="103" t="s">
        <v>2110</v>
      </c>
      <c r="G434" s="103" t="s">
        <v>31</v>
      </c>
      <c r="H434" s="103" t="s">
        <v>1883</v>
      </c>
      <c r="I434" s="103" t="s">
        <v>1880</v>
      </c>
      <c r="J434" s="103" t="s">
        <v>1884</v>
      </c>
      <c r="K434" s="103" t="s">
        <v>1885</v>
      </c>
      <c r="L434" s="104">
        <v>34.36</v>
      </c>
      <c r="M434" s="103" t="s">
        <v>1886</v>
      </c>
      <c r="N434" s="103" t="s">
        <v>31</v>
      </c>
      <c r="O434" s="103" t="s">
        <v>31</v>
      </c>
      <c r="P434" s="103" t="s">
        <v>2111</v>
      </c>
      <c r="Q434" s="103" t="s">
        <v>31</v>
      </c>
      <c r="R434" s="103" t="s">
        <v>4215</v>
      </c>
      <c r="S434" s="101">
        <v>42582</v>
      </c>
      <c r="T434" s="101">
        <v>42582</v>
      </c>
      <c r="U434" s="103" t="s">
        <v>4026</v>
      </c>
      <c r="V434" s="103" t="s">
        <v>31</v>
      </c>
    </row>
    <row r="435" spans="1:22" ht="15.75" x14ac:dyDescent="0.3">
      <c r="A435" s="103" t="s">
        <v>50</v>
      </c>
      <c r="B435" s="103" t="s">
        <v>4024</v>
      </c>
      <c r="C435" s="103" t="s">
        <v>1879</v>
      </c>
      <c r="D435" s="103" t="s">
        <v>1880</v>
      </c>
      <c r="E435" s="103" t="s">
        <v>2038</v>
      </c>
      <c r="F435" s="103" t="s">
        <v>2110</v>
      </c>
      <c r="G435" s="103" t="s">
        <v>31</v>
      </c>
      <c r="H435" s="103" t="s">
        <v>1883</v>
      </c>
      <c r="I435" s="103" t="s">
        <v>1880</v>
      </c>
      <c r="J435" s="103" t="s">
        <v>1884</v>
      </c>
      <c r="K435" s="103" t="s">
        <v>1885</v>
      </c>
      <c r="L435" s="104">
        <v>330.78</v>
      </c>
      <c r="M435" s="103" t="s">
        <v>1886</v>
      </c>
      <c r="N435" s="103" t="s">
        <v>31</v>
      </c>
      <c r="O435" s="103" t="s">
        <v>31</v>
      </c>
      <c r="P435" s="103" t="s">
        <v>2111</v>
      </c>
      <c r="Q435" s="103" t="s">
        <v>31</v>
      </c>
      <c r="R435" s="103" t="s">
        <v>4215</v>
      </c>
      <c r="S435" s="101">
        <v>42613</v>
      </c>
      <c r="T435" s="101">
        <v>42613</v>
      </c>
      <c r="U435" s="103" t="s">
        <v>4026</v>
      </c>
      <c r="V435" s="103" t="s">
        <v>31</v>
      </c>
    </row>
    <row r="436" spans="1:22" ht="15.75" x14ac:dyDescent="0.3">
      <c r="A436" s="103" t="s">
        <v>50</v>
      </c>
      <c r="B436" s="103" t="s">
        <v>4024</v>
      </c>
      <c r="C436" s="103" t="s">
        <v>1879</v>
      </c>
      <c r="D436" s="103" t="s">
        <v>1880</v>
      </c>
      <c r="E436" s="103" t="s">
        <v>2038</v>
      </c>
      <c r="F436" s="103" t="s">
        <v>2110</v>
      </c>
      <c r="G436" s="103" t="s">
        <v>31</v>
      </c>
      <c r="H436" s="103" t="s">
        <v>1883</v>
      </c>
      <c r="I436" s="103" t="s">
        <v>1880</v>
      </c>
      <c r="J436" s="103" t="s">
        <v>1884</v>
      </c>
      <c r="K436" s="103" t="s">
        <v>1885</v>
      </c>
      <c r="L436" s="104">
        <v>28.59</v>
      </c>
      <c r="M436" s="103" t="s">
        <v>1886</v>
      </c>
      <c r="N436" s="103" t="s">
        <v>31</v>
      </c>
      <c r="O436" s="103" t="s">
        <v>31</v>
      </c>
      <c r="P436" s="103" t="s">
        <v>2111</v>
      </c>
      <c r="Q436" s="103" t="s">
        <v>31</v>
      </c>
      <c r="R436" s="103" t="s">
        <v>4215</v>
      </c>
      <c r="S436" s="101">
        <v>42643</v>
      </c>
      <c r="T436" s="101">
        <v>42643</v>
      </c>
      <c r="U436" s="103" t="s">
        <v>4026</v>
      </c>
      <c r="V436" s="103" t="s">
        <v>31</v>
      </c>
    </row>
    <row r="437" spans="1:22" ht="15.75" x14ac:dyDescent="0.3">
      <c r="A437" s="103" t="s">
        <v>50</v>
      </c>
      <c r="B437" s="103" t="s">
        <v>4024</v>
      </c>
      <c r="C437" s="103" t="s">
        <v>1904</v>
      </c>
      <c r="D437" s="103" t="s">
        <v>1905</v>
      </c>
      <c r="E437" s="103" t="s">
        <v>2038</v>
      </c>
      <c r="F437" s="103" t="s">
        <v>2048</v>
      </c>
      <c r="G437" s="103" t="s">
        <v>31</v>
      </c>
      <c r="H437" s="103" t="s">
        <v>31</v>
      </c>
      <c r="I437" s="103" t="s">
        <v>31</v>
      </c>
      <c r="J437" s="103" t="s">
        <v>1884</v>
      </c>
      <c r="K437" s="103" t="s">
        <v>1885</v>
      </c>
      <c r="L437" s="105">
        <v>136.41999999999999</v>
      </c>
      <c r="M437" s="103" t="s">
        <v>1886</v>
      </c>
      <c r="N437" s="103" t="s">
        <v>31</v>
      </c>
      <c r="O437" s="103" t="s">
        <v>31</v>
      </c>
      <c r="P437" s="103" t="s">
        <v>2049</v>
      </c>
      <c r="Q437" s="103" t="s">
        <v>31</v>
      </c>
      <c r="R437" s="103" t="s">
        <v>4038</v>
      </c>
      <c r="S437" s="101">
        <v>42916</v>
      </c>
      <c r="T437" s="101">
        <v>42916</v>
      </c>
      <c r="U437" s="103" t="s">
        <v>4029</v>
      </c>
      <c r="V437" s="103" t="s">
        <v>31</v>
      </c>
    </row>
    <row r="438" spans="1:22" ht="15.75" x14ac:dyDescent="0.3">
      <c r="A438" s="103" t="s">
        <v>50</v>
      </c>
      <c r="B438" s="103" t="s">
        <v>4024</v>
      </c>
      <c r="C438" s="103" t="s">
        <v>1879</v>
      </c>
      <c r="D438" s="103" t="s">
        <v>1880</v>
      </c>
      <c r="E438" s="103" t="s">
        <v>2038</v>
      </c>
      <c r="F438" s="103" t="s">
        <v>2070</v>
      </c>
      <c r="G438" s="103" t="s">
        <v>31</v>
      </c>
      <c r="H438" s="103" t="s">
        <v>1883</v>
      </c>
      <c r="I438" s="103" t="s">
        <v>1880</v>
      </c>
      <c r="J438" s="103" t="s">
        <v>1884</v>
      </c>
      <c r="K438" s="103" t="s">
        <v>1885</v>
      </c>
      <c r="L438" s="105">
        <v>135.63</v>
      </c>
      <c r="M438" s="103" t="s">
        <v>1886</v>
      </c>
      <c r="N438" s="103" t="s">
        <v>4205</v>
      </c>
      <c r="O438" s="103" t="s">
        <v>31</v>
      </c>
      <c r="P438" s="103" t="s">
        <v>2072</v>
      </c>
      <c r="Q438" s="103" t="s">
        <v>31</v>
      </c>
      <c r="R438" s="103" t="s">
        <v>4206</v>
      </c>
      <c r="S438" s="101">
        <v>42794</v>
      </c>
      <c r="T438" s="101">
        <v>42794</v>
      </c>
      <c r="U438" s="103" t="s">
        <v>4026</v>
      </c>
      <c r="V438" s="103" t="s">
        <v>31</v>
      </c>
    </row>
    <row r="439" spans="1:22" ht="15.75" x14ac:dyDescent="0.3">
      <c r="A439" s="103" t="s">
        <v>50</v>
      </c>
      <c r="B439" s="103" t="s">
        <v>4024</v>
      </c>
      <c r="C439" s="103" t="s">
        <v>1904</v>
      </c>
      <c r="D439" s="103" t="s">
        <v>1905</v>
      </c>
      <c r="E439" s="103" t="s">
        <v>2038</v>
      </c>
      <c r="F439" s="103" t="s">
        <v>2062</v>
      </c>
      <c r="G439" s="103" t="s">
        <v>31</v>
      </c>
      <c r="H439" s="103" t="s">
        <v>31</v>
      </c>
      <c r="I439" s="103" t="s">
        <v>31</v>
      </c>
      <c r="J439" s="103" t="s">
        <v>1884</v>
      </c>
      <c r="K439" s="103" t="s">
        <v>1885</v>
      </c>
      <c r="L439" s="105">
        <v>116.75</v>
      </c>
      <c r="M439" s="103" t="s">
        <v>1886</v>
      </c>
      <c r="N439" s="103" t="s">
        <v>4027</v>
      </c>
      <c r="O439" s="103" t="s">
        <v>31</v>
      </c>
      <c r="P439" s="103" t="s">
        <v>2064</v>
      </c>
      <c r="Q439" s="103" t="s">
        <v>31</v>
      </c>
      <c r="R439" s="103" t="s">
        <v>4028</v>
      </c>
      <c r="S439" s="101">
        <v>43008</v>
      </c>
      <c r="T439" s="101">
        <v>43008</v>
      </c>
      <c r="U439" s="103" t="s">
        <v>4029</v>
      </c>
      <c r="V439" s="103" t="s">
        <v>31</v>
      </c>
    </row>
    <row r="440" spans="1:22" ht="15.75" x14ac:dyDescent="0.3">
      <c r="A440" s="103" t="s">
        <v>50</v>
      </c>
      <c r="B440" s="103" t="s">
        <v>4024</v>
      </c>
      <c r="C440" s="103" t="s">
        <v>1904</v>
      </c>
      <c r="D440" s="103" t="s">
        <v>1905</v>
      </c>
      <c r="E440" s="103" t="s">
        <v>2038</v>
      </c>
      <c r="F440" s="103" t="s">
        <v>2062</v>
      </c>
      <c r="G440" s="103" t="s">
        <v>31</v>
      </c>
      <c r="H440" s="103" t="s">
        <v>31</v>
      </c>
      <c r="I440" s="103" t="s">
        <v>31</v>
      </c>
      <c r="J440" s="103" t="s">
        <v>1884</v>
      </c>
      <c r="K440" s="103" t="s">
        <v>1885</v>
      </c>
      <c r="L440" s="105">
        <v>116.71</v>
      </c>
      <c r="M440" s="103" t="s">
        <v>1886</v>
      </c>
      <c r="N440" s="103" t="s">
        <v>4030</v>
      </c>
      <c r="O440" s="103" t="s">
        <v>31</v>
      </c>
      <c r="P440" s="103" t="s">
        <v>2064</v>
      </c>
      <c r="Q440" s="103" t="s">
        <v>31</v>
      </c>
      <c r="R440" s="103" t="s">
        <v>4031</v>
      </c>
      <c r="S440" s="101">
        <v>43008</v>
      </c>
      <c r="T440" s="101">
        <v>43008</v>
      </c>
      <c r="U440" s="103" t="s">
        <v>4029</v>
      </c>
      <c r="V440" s="103" t="s">
        <v>31</v>
      </c>
    </row>
    <row r="441" spans="1:22" ht="15.75" x14ac:dyDescent="0.3">
      <c r="A441" s="103" t="s">
        <v>50</v>
      </c>
      <c r="B441" s="103" t="s">
        <v>4024</v>
      </c>
      <c r="C441" s="103" t="s">
        <v>1904</v>
      </c>
      <c r="D441" s="103" t="s">
        <v>1905</v>
      </c>
      <c r="E441" s="103" t="s">
        <v>2038</v>
      </c>
      <c r="F441" s="103" t="s">
        <v>2062</v>
      </c>
      <c r="G441" s="103" t="s">
        <v>31</v>
      </c>
      <c r="H441" s="103" t="s">
        <v>31</v>
      </c>
      <c r="I441" s="103" t="s">
        <v>31</v>
      </c>
      <c r="J441" s="103" t="s">
        <v>1884</v>
      </c>
      <c r="K441" s="103" t="s">
        <v>1885</v>
      </c>
      <c r="L441" s="105">
        <v>116.71</v>
      </c>
      <c r="M441" s="103" t="s">
        <v>1886</v>
      </c>
      <c r="N441" s="103" t="s">
        <v>4032</v>
      </c>
      <c r="O441" s="103" t="s">
        <v>31</v>
      </c>
      <c r="P441" s="103" t="s">
        <v>2072</v>
      </c>
      <c r="Q441" s="103" t="s">
        <v>31</v>
      </c>
      <c r="R441" s="103" t="s">
        <v>4033</v>
      </c>
      <c r="S441" s="101">
        <v>43008</v>
      </c>
      <c r="T441" s="101">
        <v>43008</v>
      </c>
      <c r="U441" s="103" t="s">
        <v>4029</v>
      </c>
      <c r="V441" s="103" t="s">
        <v>31</v>
      </c>
    </row>
    <row r="442" spans="1:22" ht="15.75" x14ac:dyDescent="0.3">
      <c r="A442" s="103" t="s">
        <v>50</v>
      </c>
      <c r="B442" s="103" t="s">
        <v>4024</v>
      </c>
      <c r="C442" s="103" t="s">
        <v>1904</v>
      </c>
      <c r="D442" s="103" t="s">
        <v>1905</v>
      </c>
      <c r="E442" s="103" t="s">
        <v>2038</v>
      </c>
      <c r="F442" s="103" t="s">
        <v>2402</v>
      </c>
      <c r="G442" s="103" t="s">
        <v>31</v>
      </c>
      <c r="H442" s="103" t="s">
        <v>31</v>
      </c>
      <c r="I442" s="103" t="s">
        <v>31</v>
      </c>
      <c r="J442" s="103" t="s">
        <v>1884</v>
      </c>
      <c r="K442" s="103" t="s">
        <v>1885</v>
      </c>
      <c r="L442" s="105">
        <v>112.82</v>
      </c>
      <c r="M442" s="103" t="s">
        <v>1886</v>
      </c>
      <c r="N442" s="103" t="s">
        <v>31</v>
      </c>
      <c r="O442" s="103" t="s">
        <v>31</v>
      </c>
      <c r="P442" s="103" t="s">
        <v>2403</v>
      </c>
      <c r="Q442" s="103" t="s">
        <v>31</v>
      </c>
      <c r="R442" s="103" t="s">
        <v>4169</v>
      </c>
      <c r="S442" s="101">
        <v>42855</v>
      </c>
      <c r="T442" s="101">
        <v>42855</v>
      </c>
      <c r="U442" s="103" t="s">
        <v>4029</v>
      </c>
      <c r="V442" s="103" t="s">
        <v>31</v>
      </c>
    </row>
    <row r="443" spans="1:22" ht="15.75" x14ac:dyDescent="0.3">
      <c r="A443" s="103" t="s">
        <v>50</v>
      </c>
      <c r="B443" s="103" t="s">
        <v>4024</v>
      </c>
      <c r="C443" s="103" t="s">
        <v>1879</v>
      </c>
      <c r="D443" s="103" t="s">
        <v>1880</v>
      </c>
      <c r="E443" s="103" t="s">
        <v>2038</v>
      </c>
      <c r="F443" s="103" t="s">
        <v>2110</v>
      </c>
      <c r="G443" s="103" t="s">
        <v>31</v>
      </c>
      <c r="H443" s="103" t="s">
        <v>1883</v>
      </c>
      <c r="I443" s="103" t="s">
        <v>1880</v>
      </c>
      <c r="J443" s="103" t="s">
        <v>1884</v>
      </c>
      <c r="K443" s="103" t="s">
        <v>1885</v>
      </c>
      <c r="L443" s="104">
        <v>12883.6</v>
      </c>
      <c r="M443" s="103" t="s">
        <v>1886</v>
      </c>
      <c r="N443" s="103" t="s">
        <v>31</v>
      </c>
      <c r="O443" s="103" t="s">
        <v>31</v>
      </c>
      <c r="P443" s="103" t="s">
        <v>2111</v>
      </c>
      <c r="Q443" s="103" t="s">
        <v>2111</v>
      </c>
      <c r="R443" s="103" t="s">
        <v>4272</v>
      </c>
      <c r="S443" s="101">
        <v>40178</v>
      </c>
      <c r="T443" s="101">
        <v>40178</v>
      </c>
      <c r="U443" s="103" t="s">
        <v>4079</v>
      </c>
      <c r="V443" s="103" t="s">
        <v>31</v>
      </c>
    </row>
    <row r="444" spans="1:22" ht="15.75" x14ac:dyDescent="0.3">
      <c r="A444" s="103" t="s">
        <v>50</v>
      </c>
      <c r="B444" s="103" t="s">
        <v>4024</v>
      </c>
      <c r="C444" s="103" t="s">
        <v>1879</v>
      </c>
      <c r="D444" s="103" t="s">
        <v>1880</v>
      </c>
      <c r="E444" s="103" t="s">
        <v>2038</v>
      </c>
      <c r="F444" s="103" t="s">
        <v>3916</v>
      </c>
      <c r="G444" s="103" t="s">
        <v>31</v>
      </c>
      <c r="H444" s="103" t="s">
        <v>1883</v>
      </c>
      <c r="I444" s="103" t="s">
        <v>1880</v>
      </c>
      <c r="J444" s="103" t="s">
        <v>1884</v>
      </c>
      <c r="K444" s="103" t="s">
        <v>1885</v>
      </c>
      <c r="L444" s="104">
        <v>5000800.66</v>
      </c>
      <c r="M444" s="103" t="s">
        <v>1886</v>
      </c>
      <c r="N444" s="103" t="s">
        <v>4157</v>
      </c>
      <c r="O444" s="103" t="s">
        <v>31</v>
      </c>
      <c r="P444" s="103" t="s">
        <v>4158</v>
      </c>
      <c r="Q444" s="103" t="s">
        <v>31</v>
      </c>
      <c r="R444" s="103" t="s">
        <v>4159</v>
      </c>
      <c r="S444" s="101">
        <v>42521</v>
      </c>
      <c r="T444" s="101">
        <v>42521</v>
      </c>
      <c r="U444" s="103" t="s">
        <v>4026</v>
      </c>
      <c r="V444" s="103" t="s">
        <v>31</v>
      </c>
    </row>
    <row r="445" spans="1:22" ht="15.75" x14ac:dyDescent="0.3">
      <c r="A445" s="103" t="s">
        <v>50</v>
      </c>
      <c r="B445" s="103" t="s">
        <v>4024</v>
      </c>
      <c r="C445" s="103" t="s">
        <v>1879</v>
      </c>
      <c r="D445" s="103" t="s">
        <v>1880</v>
      </c>
      <c r="E445" s="103" t="s">
        <v>2038</v>
      </c>
      <c r="F445" s="103" t="s">
        <v>3916</v>
      </c>
      <c r="G445" s="103" t="s">
        <v>31</v>
      </c>
      <c r="H445" s="103" t="s">
        <v>1883</v>
      </c>
      <c r="I445" s="103" t="s">
        <v>1880</v>
      </c>
      <c r="J445" s="103" t="s">
        <v>1884</v>
      </c>
      <c r="K445" s="103" t="s">
        <v>1885</v>
      </c>
      <c r="L445" s="104">
        <v>9461.98</v>
      </c>
      <c r="M445" s="103" t="s">
        <v>1886</v>
      </c>
      <c r="N445" s="103" t="s">
        <v>4157</v>
      </c>
      <c r="O445" s="103" t="s">
        <v>31</v>
      </c>
      <c r="P445" s="103" t="s">
        <v>4158</v>
      </c>
      <c r="Q445" s="103" t="s">
        <v>31</v>
      </c>
      <c r="R445" s="103" t="s">
        <v>4159</v>
      </c>
      <c r="S445" s="101">
        <v>42551</v>
      </c>
      <c r="T445" s="101">
        <v>42551</v>
      </c>
      <c r="U445" s="103" t="s">
        <v>4026</v>
      </c>
      <c r="V445" s="103" t="s">
        <v>31</v>
      </c>
    </row>
    <row r="446" spans="1:22" ht="15.75" x14ac:dyDescent="0.3">
      <c r="A446" s="103" t="s">
        <v>50</v>
      </c>
      <c r="B446" s="103" t="s">
        <v>4024</v>
      </c>
      <c r="C446" s="103" t="s">
        <v>1879</v>
      </c>
      <c r="D446" s="103" t="s">
        <v>1880</v>
      </c>
      <c r="E446" s="103" t="s">
        <v>2038</v>
      </c>
      <c r="F446" s="103" t="s">
        <v>3916</v>
      </c>
      <c r="G446" s="103" t="s">
        <v>31</v>
      </c>
      <c r="H446" s="103" t="s">
        <v>1883</v>
      </c>
      <c r="I446" s="103" t="s">
        <v>1880</v>
      </c>
      <c r="J446" s="103" t="s">
        <v>1884</v>
      </c>
      <c r="K446" s="103" t="s">
        <v>1885</v>
      </c>
      <c r="L446" s="104">
        <v>3487.2</v>
      </c>
      <c r="M446" s="103" t="s">
        <v>1886</v>
      </c>
      <c r="N446" s="103" t="s">
        <v>4157</v>
      </c>
      <c r="O446" s="103" t="s">
        <v>31</v>
      </c>
      <c r="P446" s="103" t="s">
        <v>4158</v>
      </c>
      <c r="Q446" s="103" t="s">
        <v>31</v>
      </c>
      <c r="R446" s="103" t="s">
        <v>4159</v>
      </c>
      <c r="S446" s="101">
        <v>42582</v>
      </c>
      <c r="T446" s="101">
        <v>42582</v>
      </c>
      <c r="U446" s="103" t="s">
        <v>4026</v>
      </c>
      <c r="V446" s="103" t="s">
        <v>31</v>
      </c>
    </row>
    <row r="447" spans="1:22" ht="15.75" x14ac:dyDescent="0.3">
      <c r="A447" s="103" t="s">
        <v>50</v>
      </c>
      <c r="B447" s="103" t="s">
        <v>4024</v>
      </c>
      <c r="C447" s="103" t="s">
        <v>1879</v>
      </c>
      <c r="D447" s="103" t="s">
        <v>1880</v>
      </c>
      <c r="E447" s="103" t="s">
        <v>2038</v>
      </c>
      <c r="F447" s="103" t="s">
        <v>3916</v>
      </c>
      <c r="G447" s="103" t="s">
        <v>31</v>
      </c>
      <c r="H447" s="103" t="s">
        <v>1883</v>
      </c>
      <c r="I447" s="103" t="s">
        <v>1880</v>
      </c>
      <c r="J447" s="103" t="s">
        <v>1884</v>
      </c>
      <c r="K447" s="103" t="s">
        <v>1885</v>
      </c>
      <c r="L447" s="104">
        <v>33574.81</v>
      </c>
      <c r="M447" s="103" t="s">
        <v>1886</v>
      </c>
      <c r="N447" s="103" t="s">
        <v>4157</v>
      </c>
      <c r="O447" s="103" t="s">
        <v>31</v>
      </c>
      <c r="P447" s="103" t="s">
        <v>4158</v>
      </c>
      <c r="Q447" s="103" t="s">
        <v>31</v>
      </c>
      <c r="R447" s="103" t="s">
        <v>4159</v>
      </c>
      <c r="S447" s="101">
        <v>42613</v>
      </c>
      <c r="T447" s="101">
        <v>42613</v>
      </c>
      <c r="U447" s="103" t="s">
        <v>4026</v>
      </c>
      <c r="V447" s="103" t="s">
        <v>31</v>
      </c>
    </row>
    <row r="448" spans="1:22" ht="15.75" x14ac:dyDescent="0.3">
      <c r="A448" s="103" t="s">
        <v>50</v>
      </c>
      <c r="B448" s="103" t="s">
        <v>4024</v>
      </c>
      <c r="C448" s="103" t="s">
        <v>1879</v>
      </c>
      <c r="D448" s="103" t="s">
        <v>1880</v>
      </c>
      <c r="E448" s="103" t="s">
        <v>2038</v>
      </c>
      <c r="F448" s="103" t="s">
        <v>3916</v>
      </c>
      <c r="G448" s="103" t="s">
        <v>31</v>
      </c>
      <c r="H448" s="103" t="s">
        <v>1883</v>
      </c>
      <c r="I448" s="103" t="s">
        <v>1880</v>
      </c>
      <c r="J448" s="103" t="s">
        <v>1884</v>
      </c>
      <c r="K448" s="103" t="s">
        <v>1885</v>
      </c>
      <c r="L448" s="104">
        <v>2902.08</v>
      </c>
      <c r="M448" s="103" t="s">
        <v>1886</v>
      </c>
      <c r="N448" s="103" t="s">
        <v>4157</v>
      </c>
      <c r="O448" s="103" t="s">
        <v>31</v>
      </c>
      <c r="P448" s="103" t="s">
        <v>4158</v>
      </c>
      <c r="Q448" s="103" t="s">
        <v>31</v>
      </c>
      <c r="R448" s="103" t="s">
        <v>4159</v>
      </c>
      <c r="S448" s="101">
        <v>42643</v>
      </c>
      <c r="T448" s="101">
        <v>42643</v>
      </c>
      <c r="U448" s="103" t="s">
        <v>4026</v>
      </c>
      <c r="V448" s="103" t="s">
        <v>31</v>
      </c>
    </row>
    <row r="449" spans="1:22" ht="15.75" x14ac:dyDescent="0.3">
      <c r="A449" s="103" t="s">
        <v>50</v>
      </c>
      <c r="B449" s="103" t="s">
        <v>4024</v>
      </c>
      <c r="C449" s="103" t="s">
        <v>1904</v>
      </c>
      <c r="D449" s="103" t="s">
        <v>1905</v>
      </c>
      <c r="E449" s="103" t="s">
        <v>2038</v>
      </c>
      <c r="F449" s="103" t="s">
        <v>2110</v>
      </c>
      <c r="G449" s="103" t="s">
        <v>31</v>
      </c>
      <c r="H449" s="103" t="s">
        <v>31</v>
      </c>
      <c r="I449" s="103" t="s">
        <v>31</v>
      </c>
      <c r="J449" s="103" t="s">
        <v>1884</v>
      </c>
      <c r="K449" s="103" t="s">
        <v>1885</v>
      </c>
      <c r="L449" s="105">
        <v>109.85</v>
      </c>
      <c r="M449" s="103" t="s">
        <v>1886</v>
      </c>
      <c r="N449" s="103" t="s">
        <v>31</v>
      </c>
      <c r="O449" s="103" t="s">
        <v>31</v>
      </c>
      <c r="P449" s="103" t="s">
        <v>2111</v>
      </c>
      <c r="Q449" s="103" t="s">
        <v>31</v>
      </c>
      <c r="R449" s="103" t="s">
        <v>4170</v>
      </c>
      <c r="S449" s="101">
        <v>42855</v>
      </c>
      <c r="T449" s="101">
        <v>42855</v>
      </c>
      <c r="U449" s="103" t="s">
        <v>4029</v>
      </c>
      <c r="V449" s="103" t="s">
        <v>31</v>
      </c>
    </row>
    <row r="450" spans="1:22" ht="15.75" x14ac:dyDescent="0.3">
      <c r="A450" s="103" t="s">
        <v>50</v>
      </c>
      <c r="B450" s="103" t="s">
        <v>4024</v>
      </c>
      <c r="C450" s="103" t="s">
        <v>1879</v>
      </c>
      <c r="D450" s="103" t="s">
        <v>1880</v>
      </c>
      <c r="E450" s="103" t="s">
        <v>2038</v>
      </c>
      <c r="F450" s="103" t="s">
        <v>2048</v>
      </c>
      <c r="G450" s="103" t="s">
        <v>31</v>
      </c>
      <c r="H450" s="103" t="s">
        <v>1883</v>
      </c>
      <c r="I450" s="103" t="s">
        <v>1880</v>
      </c>
      <c r="J450" s="103" t="s">
        <v>1884</v>
      </c>
      <c r="K450" s="103" t="s">
        <v>1885</v>
      </c>
      <c r="L450" s="105">
        <v>108.64</v>
      </c>
      <c r="M450" s="103" t="s">
        <v>1886</v>
      </c>
      <c r="N450" s="103" t="s">
        <v>31</v>
      </c>
      <c r="O450" s="103" t="s">
        <v>31</v>
      </c>
      <c r="P450" s="103" t="s">
        <v>2049</v>
      </c>
      <c r="Q450" s="103" t="s">
        <v>31</v>
      </c>
      <c r="R450" s="103" t="s">
        <v>4211</v>
      </c>
      <c r="S450" s="101">
        <v>42735</v>
      </c>
      <c r="T450" s="101">
        <v>42735</v>
      </c>
      <c r="U450" s="103" t="s">
        <v>4026</v>
      </c>
      <c r="V450" s="103" t="s">
        <v>31</v>
      </c>
    </row>
    <row r="451" spans="1:22" ht="15.75" x14ac:dyDescent="0.3">
      <c r="A451" s="103" t="s">
        <v>50</v>
      </c>
      <c r="B451" s="103" t="s">
        <v>4024</v>
      </c>
      <c r="C451" s="103" t="s">
        <v>1879</v>
      </c>
      <c r="D451" s="103" t="s">
        <v>1880</v>
      </c>
      <c r="E451" s="103" t="s">
        <v>2038</v>
      </c>
      <c r="F451" s="103" t="s">
        <v>2082</v>
      </c>
      <c r="G451" s="103" t="s">
        <v>31</v>
      </c>
      <c r="H451" s="103" t="s">
        <v>1883</v>
      </c>
      <c r="I451" s="103" t="s">
        <v>1880</v>
      </c>
      <c r="J451" s="103" t="s">
        <v>1884</v>
      </c>
      <c r="K451" s="103" t="s">
        <v>1885</v>
      </c>
      <c r="L451" s="105">
        <v>97.48</v>
      </c>
      <c r="M451" s="103" t="s">
        <v>1886</v>
      </c>
      <c r="N451" s="103" t="s">
        <v>31</v>
      </c>
      <c r="O451" s="103" t="s">
        <v>31</v>
      </c>
      <c r="P451" s="103" t="s">
        <v>2083</v>
      </c>
      <c r="Q451" s="103" t="s">
        <v>31</v>
      </c>
      <c r="R451" s="103" t="s">
        <v>4147</v>
      </c>
      <c r="S451" s="101">
        <v>42916</v>
      </c>
      <c r="T451" s="101">
        <v>42916</v>
      </c>
      <c r="U451" s="103" t="s">
        <v>4074</v>
      </c>
      <c r="V451" s="103" t="s">
        <v>31</v>
      </c>
    </row>
    <row r="452" spans="1:22" ht="15.75" x14ac:dyDescent="0.3">
      <c r="A452" s="103" t="s">
        <v>50</v>
      </c>
      <c r="B452" s="103" t="s">
        <v>4024</v>
      </c>
      <c r="C452" s="103" t="s">
        <v>1904</v>
      </c>
      <c r="D452" s="103" t="s">
        <v>1905</v>
      </c>
      <c r="E452" s="103" t="s">
        <v>2038</v>
      </c>
      <c r="F452" s="103" t="s">
        <v>2082</v>
      </c>
      <c r="G452" s="103" t="s">
        <v>31</v>
      </c>
      <c r="H452" s="103" t="s">
        <v>31</v>
      </c>
      <c r="I452" s="103" t="s">
        <v>31</v>
      </c>
      <c r="J452" s="103" t="s">
        <v>1884</v>
      </c>
      <c r="K452" s="103" t="s">
        <v>1885</v>
      </c>
      <c r="L452" s="105">
        <v>92.46</v>
      </c>
      <c r="M452" s="103" t="s">
        <v>1886</v>
      </c>
      <c r="N452" s="103" t="s">
        <v>31</v>
      </c>
      <c r="O452" s="103" t="s">
        <v>31</v>
      </c>
      <c r="P452" s="103" t="s">
        <v>2083</v>
      </c>
      <c r="Q452" s="103" t="s">
        <v>31</v>
      </c>
      <c r="R452" s="103" t="s">
        <v>4273</v>
      </c>
      <c r="S452" s="101">
        <v>42674</v>
      </c>
      <c r="T452" s="101">
        <v>42674</v>
      </c>
      <c r="U452" s="103" t="s">
        <v>4265</v>
      </c>
      <c r="V452" s="103" t="s">
        <v>31</v>
      </c>
    </row>
    <row r="453" spans="1:22" ht="15.75" x14ac:dyDescent="0.3">
      <c r="A453" s="103" t="s">
        <v>50</v>
      </c>
      <c r="B453" s="103" t="s">
        <v>4024</v>
      </c>
      <c r="C453" s="103" t="s">
        <v>1879</v>
      </c>
      <c r="D453" s="103" t="s">
        <v>1880</v>
      </c>
      <c r="E453" s="103" t="s">
        <v>2038</v>
      </c>
      <c r="F453" s="103" t="s">
        <v>2070</v>
      </c>
      <c r="G453" s="103" t="s">
        <v>31</v>
      </c>
      <c r="H453" s="103" t="s">
        <v>1883</v>
      </c>
      <c r="I453" s="103" t="s">
        <v>1880</v>
      </c>
      <c r="J453" s="103" t="s">
        <v>1884</v>
      </c>
      <c r="K453" s="103" t="s">
        <v>1885</v>
      </c>
      <c r="L453" s="105">
        <v>90.19</v>
      </c>
      <c r="M453" s="103" t="s">
        <v>1886</v>
      </c>
      <c r="N453" s="103" t="s">
        <v>4205</v>
      </c>
      <c r="O453" s="103" t="s">
        <v>31</v>
      </c>
      <c r="P453" s="103" t="s">
        <v>2072</v>
      </c>
      <c r="Q453" s="103" t="s">
        <v>31</v>
      </c>
      <c r="R453" s="103" t="s">
        <v>4206</v>
      </c>
      <c r="S453" s="101">
        <v>42735</v>
      </c>
      <c r="T453" s="101">
        <v>42735</v>
      </c>
      <c r="U453" s="103" t="s">
        <v>4026</v>
      </c>
      <c r="V453" s="103" t="s">
        <v>31</v>
      </c>
    </row>
    <row r="454" spans="1:22" ht="15.75" x14ac:dyDescent="0.3">
      <c r="A454" s="103" t="s">
        <v>50</v>
      </c>
      <c r="B454" s="103" t="s">
        <v>4024</v>
      </c>
      <c r="C454" s="103" t="s">
        <v>1879</v>
      </c>
      <c r="D454" s="103" t="s">
        <v>1880</v>
      </c>
      <c r="E454" s="103" t="s">
        <v>2038</v>
      </c>
      <c r="F454" s="103" t="s">
        <v>2054</v>
      </c>
      <c r="G454" s="103" t="s">
        <v>31</v>
      </c>
      <c r="H454" s="103" t="s">
        <v>1883</v>
      </c>
      <c r="I454" s="103" t="s">
        <v>1880</v>
      </c>
      <c r="J454" s="103" t="s">
        <v>1884</v>
      </c>
      <c r="K454" s="103" t="s">
        <v>1885</v>
      </c>
      <c r="L454" s="105">
        <v>83.32</v>
      </c>
      <c r="M454" s="103" t="s">
        <v>1886</v>
      </c>
      <c r="N454" s="103" t="s">
        <v>4065</v>
      </c>
      <c r="O454" s="103" t="s">
        <v>31</v>
      </c>
      <c r="P454" s="103" t="s">
        <v>2056</v>
      </c>
      <c r="Q454" s="103" t="s">
        <v>31</v>
      </c>
      <c r="R454" s="103" t="s">
        <v>4066</v>
      </c>
      <c r="S454" s="101">
        <v>42825</v>
      </c>
      <c r="T454" s="101">
        <v>42825</v>
      </c>
      <c r="U454" s="103" t="s">
        <v>4026</v>
      </c>
      <c r="V454" s="103" t="s">
        <v>31</v>
      </c>
    </row>
    <row r="455" spans="1:22" ht="15.75" x14ac:dyDescent="0.3">
      <c r="A455" s="103" t="s">
        <v>50</v>
      </c>
      <c r="B455" s="103" t="s">
        <v>4024</v>
      </c>
      <c r="C455" s="103" t="s">
        <v>1879</v>
      </c>
      <c r="D455" s="103" t="s">
        <v>1880</v>
      </c>
      <c r="E455" s="103" t="s">
        <v>2038</v>
      </c>
      <c r="F455" s="103" t="s">
        <v>2048</v>
      </c>
      <c r="G455" s="103" t="s">
        <v>31</v>
      </c>
      <c r="H455" s="103" t="s">
        <v>1883</v>
      </c>
      <c r="I455" s="103" t="s">
        <v>1880</v>
      </c>
      <c r="J455" s="103" t="s">
        <v>1884</v>
      </c>
      <c r="K455" s="103" t="s">
        <v>1885</v>
      </c>
      <c r="L455" s="104">
        <v>59017.61</v>
      </c>
      <c r="M455" s="103" t="s">
        <v>1886</v>
      </c>
      <c r="N455" s="103" t="s">
        <v>31</v>
      </c>
      <c r="O455" s="103" t="s">
        <v>31</v>
      </c>
      <c r="P455" s="103" t="s">
        <v>2049</v>
      </c>
      <c r="Q455" s="103" t="s">
        <v>31</v>
      </c>
      <c r="R455" s="103" t="s">
        <v>4274</v>
      </c>
      <c r="S455" s="101">
        <v>41729</v>
      </c>
      <c r="T455" s="101">
        <v>41729</v>
      </c>
      <c r="U455" s="103" t="s">
        <v>4057</v>
      </c>
      <c r="V455" s="103" t="s">
        <v>31</v>
      </c>
    </row>
    <row r="456" spans="1:22" ht="15.75" x14ac:dyDescent="0.3">
      <c r="A456" s="103" t="s">
        <v>50</v>
      </c>
      <c r="B456" s="103" t="s">
        <v>4024</v>
      </c>
      <c r="C456" s="103" t="s">
        <v>1879</v>
      </c>
      <c r="D456" s="103" t="s">
        <v>1880</v>
      </c>
      <c r="E456" s="103" t="s">
        <v>2038</v>
      </c>
      <c r="F456" s="103" t="s">
        <v>2048</v>
      </c>
      <c r="G456" s="103" t="s">
        <v>31</v>
      </c>
      <c r="H456" s="103" t="s">
        <v>1883</v>
      </c>
      <c r="I456" s="103" t="s">
        <v>1880</v>
      </c>
      <c r="J456" s="103" t="s">
        <v>1884</v>
      </c>
      <c r="K456" s="103" t="s">
        <v>1885</v>
      </c>
      <c r="L456" s="104">
        <v>363.84</v>
      </c>
      <c r="M456" s="103" t="s">
        <v>1886</v>
      </c>
      <c r="N456" s="103" t="s">
        <v>31</v>
      </c>
      <c r="O456" s="103" t="s">
        <v>31</v>
      </c>
      <c r="P456" s="103" t="s">
        <v>2049</v>
      </c>
      <c r="Q456" s="103" t="s">
        <v>31</v>
      </c>
      <c r="R456" s="103" t="s">
        <v>4274</v>
      </c>
      <c r="S456" s="101">
        <v>41759</v>
      </c>
      <c r="T456" s="101">
        <v>41759</v>
      </c>
      <c r="U456" s="103" t="s">
        <v>4057</v>
      </c>
      <c r="V456" s="103" t="s">
        <v>31</v>
      </c>
    </row>
    <row r="457" spans="1:22" ht="15.75" x14ac:dyDescent="0.3">
      <c r="A457" s="103" t="s">
        <v>50</v>
      </c>
      <c r="B457" s="103" t="s">
        <v>4024</v>
      </c>
      <c r="C457" s="103" t="s">
        <v>1879</v>
      </c>
      <c r="D457" s="103" t="s">
        <v>1880</v>
      </c>
      <c r="E457" s="103" t="s">
        <v>2038</v>
      </c>
      <c r="F457" s="103" t="s">
        <v>2048</v>
      </c>
      <c r="G457" s="103" t="s">
        <v>31</v>
      </c>
      <c r="H457" s="103" t="s">
        <v>1883</v>
      </c>
      <c r="I457" s="103" t="s">
        <v>1880</v>
      </c>
      <c r="J457" s="103" t="s">
        <v>1884</v>
      </c>
      <c r="K457" s="103" t="s">
        <v>1885</v>
      </c>
      <c r="L457" s="104">
        <v>23.46</v>
      </c>
      <c r="M457" s="103" t="s">
        <v>1886</v>
      </c>
      <c r="N457" s="103" t="s">
        <v>31</v>
      </c>
      <c r="O457" s="103" t="s">
        <v>31</v>
      </c>
      <c r="P457" s="103" t="s">
        <v>2049</v>
      </c>
      <c r="Q457" s="103" t="s">
        <v>31</v>
      </c>
      <c r="R457" s="103" t="s">
        <v>4274</v>
      </c>
      <c r="S457" s="101">
        <v>41790</v>
      </c>
      <c r="T457" s="101">
        <v>41790</v>
      </c>
      <c r="U457" s="103" t="s">
        <v>4057</v>
      </c>
      <c r="V457" s="103" t="s">
        <v>31</v>
      </c>
    </row>
    <row r="458" spans="1:22" ht="15.75" x14ac:dyDescent="0.3">
      <c r="A458" s="103" t="s">
        <v>50</v>
      </c>
      <c r="B458" s="103" t="s">
        <v>4024</v>
      </c>
      <c r="C458" s="103" t="s">
        <v>1879</v>
      </c>
      <c r="D458" s="103" t="s">
        <v>1880</v>
      </c>
      <c r="E458" s="103" t="s">
        <v>2038</v>
      </c>
      <c r="F458" s="103" t="s">
        <v>2048</v>
      </c>
      <c r="G458" s="103" t="s">
        <v>31</v>
      </c>
      <c r="H458" s="103" t="s">
        <v>1883</v>
      </c>
      <c r="I458" s="103" t="s">
        <v>1880</v>
      </c>
      <c r="J458" s="103" t="s">
        <v>1884</v>
      </c>
      <c r="K458" s="103" t="s">
        <v>1885</v>
      </c>
      <c r="L458" s="104">
        <v>-662.98</v>
      </c>
      <c r="M458" s="103" t="s">
        <v>1886</v>
      </c>
      <c r="N458" s="103" t="s">
        <v>31</v>
      </c>
      <c r="O458" s="103" t="s">
        <v>31</v>
      </c>
      <c r="P458" s="103" t="s">
        <v>2049</v>
      </c>
      <c r="Q458" s="103" t="s">
        <v>31</v>
      </c>
      <c r="R458" s="103" t="s">
        <v>4274</v>
      </c>
      <c r="S458" s="101">
        <v>41820</v>
      </c>
      <c r="T458" s="101">
        <v>41820</v>
      </c>
      <c r="U458" s="103" t="s">
        <v>4057</v>
      </c>
      <c r="V458" s="103" t="s">
        <v>31</v>
      </c>
    </row>
    <row r="459" spans="1:22" ht="15.75" x14ac:dyDescent="0.3">
      <c r="A459" s="103" t="s">
        <v>50</v>
      </c>
      <c r="B459" s="103" t="s">
        <v>4024</v>
      </c>
      <c r="C459" s="103" t="s">
        <v>1879</v>
      </c>
      <c r="D459" s="103" t="s">
        <v>1880</v>
      </c>
      <c r="E459" s="103" t="s">
        <v>2038</v>
      </c>
      <c r="F459" s="103" t="s">
        <v>2048</v>
      </c>
      <c r="G459" s="103" t="s">
        <v>31</v>
      </c>
      <c r="H459" s="103" t="s">
        <v>1883</v>
      </c>
      <c r="I459" s="103" t="s">
        <v>1880</v>
      </c>
      <c r="J459" s="103" t="s">
        <v>1884</v>
      </c>
      <c r="K459" s="103" t="s">
        <v>1885</v>
      </c>
      <c r="L459" s="104">
        <v>31</v>
      </c>
      <c r="M459" s="103" t="s">
        <v>1886</v>
      </c>
      <c r="N459" s="103" t="s">
        <v>31</v>
      </c>
      <c r="O459" s="103" t="s">
        <v>31</v>
      </c>
      <c r="P459" s="103" t="s">
        <v>2049</v>
      </c>
      <c r="Q459" s="103" t="s">
        <v>31</v>
      </c>
      <c r="R459" s="103" t="s">
        <v>4274</v>
      </c>
      <c r="S459" s="101">
        <v>41851</v>
      </c>
      <c r="T459" s="101">
        <v>41851</v>
      </c>
      <c r="U459" s="103" t="s">
        <v>4057</v>
      </c>
      <c r="V459" s="103" t="s">
        <v>31</v>
      </c>
    </row>
    <row r="460" spans="1:22" ht="15.75" x14ac:dyDescent="0.3">
      <c r="A460" s="103" t="s">
        <v>50</v>
      </c>
      <c r="B460" s="103" t="s">
        <v>4024</v>
      </c>
      <c r="C460" s="103" t="s">
        <v>1879</v>
      </c>
      <c r="D460" s="103" t="s">
        <v>1880</v>
      </c>
      <c r="E460" s="103" t="s">
        <v>2038</v>
      </c>
      <c r="F460" s="103" t="s">
        <v>2048</v>
      </c>
      <c r="G460" s="103" t="s">
        <v>31</v>
      </c>
      <c r="H460" s="103" t="s">
        <v>1883</v>
      </c>
      <c r="I460" s="103" t="s">
        <v>1880</v>
      </c>
      <c r="J460" s="103" t="s">
        <v>1884</v>
      </c>
      <c r="K460" s="103" t="s">
        <v>1885</v>
      </c>
      <c r="L460" s="104">
        <v>68383.539999999994</v>
      </c>
      <c r="M460" s="103" t="s">
        <v>1886</v>
      </c>
      <c r="N460" s="103" t="s">
        <v>31</v>
      </c>
      <c r="O460" s="103" t="s">
        <v>31</v>
      </c>
      <c r="P460" s="103" t="s">
        <v>2049</v>
      </c>
      <c r="Q460" s="103" t="s">
        <v>31</v>
      </c>
      <c r="R460" s="103" t="s">
        <v>4275</v>
      </c>
      <c r="S460" s="101">
        <v>42063</v>
      </c>
      <c r="T460" s="101">
        <v>42063</v>
      </c>
      <c r="U460" s="103" t="s">
        <v>4062</v>
      </c>
      <c r="V460" s="103" t="s">
        <v>31</v>
      </c>
    </row>
    <row r="461" spans="1:22" ht="15.75" x14ac:dyDescent="0.3">
      <c r="A461" s="103" t="s">
        <v>50</v>
      </c>
      <c r="B461" s="103" t="s">
        <v>4024</v>
      </c>
      <c r="C461" s="103" t="s">
        <v>1879</v>
      </c>
      <c r="D461" s="103" t="s">
        <v>1880</v>
      </c>
      <c r="E461" s="103" t="s">
        <v>2038</v>
      </c>
      <c r="F461" s="103" t="s">
        <v>2048</v>
      </c>
      <c r="G461" s="103" t="s">
        <v>31</v>
      </c>
      <c r="H461" s="103" t="s">
        <v>1883</v>
      </c>
      <c r="I461" s="103" t="s">
        <v>1880</v>
      </c>
      <c r="J461" s="103" t="s">
        <v>1884</v>
      </c>
      <c r="K461" s="103" t="s">
        <v>1885</v>
      </c>
      <c r="L461" s="104">
        <v>29.86</v>
      </c>
      <c r="M461" s="103" t="s">
        <v>1886</v>
      </c>
      <c r="N461" s="103" t="s">
        <v>31</v>
      </c>
      <c r="O461" s="103" t="s">
        <v>31</v>
      </c>
      <c r="P461" s="103" t="s">
        <v>2049</v>
      </c>
      <c r="Q461" s="103" t="s">
        <v>31</v>
      </c>
      <c r="R461" s="103" t="s">
        <v>4275</v>
      </c>
      <c r="S461" s="101">
        <v>42277</v>
      </c>
      <c r="T461" s="101">
        <v>42277</v>
      </c>
      <c r="U461" s="103" t="s">
        <v>4062</v>
      </c>
      <c r="V461" s="103" t="s">
        <v>31</v>
      </c>
    </row>
    <row r="462" spans="1:22" ht="15.75" x14ac:dyDescent="0.3">
      <c r="A462" s="103" t="s">
        <v>50</v>
      </c>
      <c r="B462" s="103" t="s">
        <v>4024</v>
      </c>
      <c r="C462" s="103" t="s">
        <v>1879</v>
      </c>
      <c r="D462" s="103" t="s">
        <v>1880</v>
      </c>
      <c r="E462" s="103" t="s">
        <v>2038</v>
      </c>
      <c r="F462" s="103" t="s">
        <v>2048</v>
      </c>
      <c r="G462" s="103" t="s">
        <v>31</v>
      </c>
      <c r="H462" s="103" t="s">
        <v>1883</v>
      </c>
      <c r="I462" s="103" t="s">
        <v>1880</v>
      </c>
      <c r="J462" s="103" t="s">
        <v>1884</v>
      </c>
      <c r="K462" s="103" t="s">
        <v>1885</v>
      </c>
      <c r="L462" s="104">
        <v>-149.15</v>
      </c>
      <c r="M462" s="103" t="s">
        <v>1886</v>
      </c>
      <c r="N462" s="103" t="s">
        <v>31</v>
      </c>
      <c r="O462" s="103" t="s">
        <v>31</v>
      </c>
      <c r="P462" s="103" t="s">
        <v>2049</v>
      </c>
      <c r="Q462" s="103" t="s">
        <v>31</v>
      </c>
      <c r="R462" s="103" t="s">
        <v>4275</v>
      </c>
      <c r="S462" s="101">
        <v>42308</v>
      </c>
      <c r="T462" s="101">
        <v>42308</v>
      </c>
      <c r="U462" s="103" t="s">
        <v>4062</v>
      </c>
      <c r="V462" s="103" t="s">
        <v>31</v>
      </c>
    </row>
    <row r="463" spans="1:22" ht="15.75" x14ac:dyDescent="0.3">
      <c r="A463" s="103" t="s">
        <v>50</v>
      </c>
      <c r="B463" s="103" t="s">
        <v>4024</v>
      </c>
      <c r="C463" s="103" t="s">
        <v>1879</v>
      </c>
      <c r="D463" s="103" t="s">
        <v>1880</v>
      </c>
      <c r="E463" s="103" t="s">
        <v>2038</v>
      </c>
      <c r="F463" s="103" t="s">
        <v>2048</v>
      </c>
      <c r="G463" s="103" t="s">
        <v>31</v>
      </c>
      <c r="H463" s="103" t="s">
        <v>1883</v>
      </c>
      <c r="I463" s="103" t="s">
        <v>1880</v>
      </c>
      <c r="J463" s="103" t="s">
        <v>1884</v>
      </c>
      <c r="K463" s="103" t="s">
        <v>1885</v>
      </c>
      <c r="L463" s="104">
        <v>110554.88</v>
      </c>
      <c r="M463" s="103" t="s">
        <v>1886</v>
      </c>
      <c r="N463" s="103" t="s">
        <v>31</v>
      </c>
      <c r="O463" s="103" t="s">
        <v>31</v>
      </c>
      <c r="P463" s="103" t="s">
        <v>2049</v>
      </c>
      <c r="Q463" s="103" t="s">
        <v>31</v>
      </c>
      <c r="R463" s="103" t="s">
        <v>4211</v>
      </c>
      <c r="S463" s="101">
        <v>42521</v>
      </c>
      <c r="T463" s="101">
        <v>42521</v>
      </c>
      <c r="U463" s="103" t="s">
        <v>4026</v>
      </c>
      <c r="V463" s="103" t="s">
        <v>31</v>
      </c>
    </row>
    <row r="464" spans="1:22" ht="15.75" x14ac:dyDescent="0.3">
      <c r="A464" s="103" t="s">
        <v>50</v>
      </c>
      <c r="B464" s="103" t="s">
        <v>4024</v>
      </c>
      <c r="C464" s="103" t="s">
        <v>1879</v>
      </c>
      <c r="D464" s="103" t="s">
        <v>1880</v>
      </c>
      <c r="E464" s="103" t="s">
        <v>2038</v>
      </c>
      <c r="F464" s="103" t="s">
        <v>2048</v>
      </c>
      <c r="G464" s="103" t="s">
        <v>31</v>
      </c>
      <c r="H464" s="103" t="s">
        <v>1883</v>
      </c>
      <c r="I464" s="103" t="s">
        <v>1880</v>
      </c>
      <c r="J464" s="103" t="s">
        <v>1884</v>
      </c>
      <c r="K464" s="103" t="s">
        <v>1885</v>
      </c>
      <c r="L464" s="104">
        <v>209.16</v>
      </c>
      <c r="M464" s="103" t="s">
        <v>1886</v>
      </c>
      <c r="N464" s="103" t="s">
        <v>31</v>
      </c>
      <c r="O464" s="103" t="s">
        <v>31</v>
      </c>
      <c r="P464" s="103" t="s">
        <v>2049</v>
      </c>
      <c r="Q464" s="103" t="s">
        <v>31</v>
      </c>
      <c r="R464" s="103" t="s">
        <v>4211</v>
      </c>
      <c r="S464" s="101">
        <v>42551</v>
      </c>
      <c r="T464" s="101">
        <v>42551</v>
      </c>
      <c r="U464" s="103" t="s">
        <v>4026</v>
      </c>
      <c r="V464" s="103" t="s">
        <v>31</v>
      </c>
    </row>
    <row r="465" spans="1:22" ht="15.75" x14ac:dyDescent="0.3">
      <c r="A465" s="103" t="s">
        <v>50</v>
      </c>
      <c r="B465" s="103" t="s">
        <v>4024</v>
      </c>
      <c r="C465" s="103" t="s">
        <v>1879</v>
      </c>
      <c r="D465" s="103" t="s">
        <v>1880</v>
      </c>
      <c r="E465" s="103" t="s">
        <v>2038</v>
      </c>
      <c r="F465" s="103" t="s">
        <v>2048</v>
      </c>
      <c r="G465" s="103" t="s">
        <v>31</v>
      </c>
      <c r="H465" s="103" t="s">
        <v>1883</v>
      </c>
      <c r="I465" s="103" t="s">
        <v>1880</v>
      </c>
      <c r="J465" s="103" t="s">
        <v>1884</v>
      </c>
      <c r="K465" s="103" t="s">
        <v>1885</v>
      </c>
      <c r="L465" s="104">
        <v>77.09</v>
      </c>
      <c r="M465" s="103" t="s">
        <v>1886</v>
      </c>
      <c r="N465" s="103" t="s">
        <v>31</v>
      </c>
      <c r="O465" s="103" t="s">
        <v>31</v>
      </c>
      <c r="P465" s="103" t="s">
        <v>2049</v>
      </c>
      <c r="Q465" s="103" t="s">
        <v>31</v>
      </c>
      <c r="R465" s="103" t="s">
        <v>4211</v>
      </c>
      <c r="S465" s="101">
        <v>42582</v>
      </c>
      <c r="T465" s="101">
        <v>42582</v>
      </c>
      <c r="U465" s="103" t="s">
        <v>4026</v>
      </c>
      <c r="V465" s="103" t="s">
        <v>31</v>
      </c>
    </row>
    <row r="466" spans="1:22" ht="15.75" x14ac:dyDescent="0.3">
      <c r="A466" s="103" t="s">
        <v>50</v>
      </c>
      <c r="B466" s="103" t="s">
        <v>4024</v>
      </c>
      <c r="C466" s="103" t="s">
        <v>1879</v>
      </c>
      <c r="D466" s="103" t="s">
        <v>1880</v>
      </c>
      <c r="E466" s="103" t="s">
        <v>2038</v>
      </c>
      <c r="F466" s="103" t="s">
        <v>2048</v>
      </c>
      <c r="G466" s="103" t="s">
        <v>31</v>
      </c>
      <c r="H466" s="103" t="s">
        <v>1883</v>
      </c>
      <c r="I466" s="103" t="s">
        <v>1880</v>
      </c>
      <c r="J466" s="103" t="s">
        <v>1884</v>
      </c>
      <c r="K466" s="103" t="s">
        <v>1885</v>
      </c>
      <c r="L466" s="104">
        <v>742.26</v>
      </c>
      <c r="M466" s="103" t="s">
        <v>1886</v>
      </c>
      <c r="N466" s="103" t="s">
        <v>31</v>
      </c>
      <c r="O466" s="103" t="s">
        <v>31</v>
      </c>
      <c r="P466" s="103" t="s">
        <v>2049</v>
      </c>
      <c r="Q466" s="103" t="s">
        <v>31</v>
      </c>
      <c r="R466" s="103" t="s">
        <v>4211</v>
      </c>
      <c r="S466" s="101">
        <v>42613</v>
      </c>
      <c r="T466" s="101">
        <v>42613</v>
      </c>
      <c r="U466" s="103" t="s">
        <v>4026</v>
      </c>
      <c r="V466" s="103" t="s">
        <v>31</v>
      </c>
    </row>
    <row r="467" spans="1:22" ht="15.75" x14ac:dyDescent="0.3">
      <c r="A467" s="103" t="s">
        <v>50</v>
      </c>
      <c r="B467" s="103" t="s">
        <v>4024</v>
      </c>
      <c r="C467" s="103" t="s">
        <v>1879</v>
      </c>
      <c r="D467" s="103" t="s">
        <v>1880</v>
      </c>
      <c r="E467" s="103" t="s">
        <v>2038</v>
      </c>
      <c r="F467" s="103" t="s">
        <v>2048</v>
      </c>
      <c r="G467" s="103" t="s">
        <v>31</v>
      </c>
      <c r="H467" s="103" t="s">
        <v>1883</v>
      </c>
      <c r="I467" s="103" t="s">
        <v>1880</v>
      </c>
      <c r="J467" s="103" t="s">
        <v>1884</v>
      </c>
      <c r="K467" s="103" t="s">
        <v>1885</v>
      </c>
      <c r="L467" s="104">
        <v>64.150000000000006</v>
      </c>
      <c r="M467" s="103" t="s">
        <v>1886</v>
      </c>
      <c r="N467" s="103" t="s">
        <v>31</v>
      </c>
      <c r="O467" s="103" t="s">
        <v>31</v>
      </c>
      <c r="P467" s="103" t="s">
        <v>2049</v>
      </c>
      <c r="Q467" s="103" t="s">
        <v>31</v>
      </c>
      <c r="R467" s="103" t="s">
        <v>4211</v>
      </c>
      <c r="S467" s="101">
        <v>42643</v>
      </c>
      <c r="T467" s="101">
        <v>42643</v>
      </c>
      <c r="U467" s="103" t="s">
        <v>4026</v>
      </c>
      <c r="V467" s="103" t="s">
        <v>31</v>
      </c>
    </row>
    <row r="468" spans="1:22" ht="15.75" x14ac:dyDescent="0.3">
      <c r="A468" s="103" t="s">
        <v>50</v>
      </c>
      <c r="B468" s="103" t="s">
        <v>4024</v>
      </c>
      <c r="C468" s="103" t="s">
        <v>1879</v>
      </c>
      <c r="D468" s="103" t="s">
        <v>1880</v>
      </c>
      <c r="E468" s="103" t="s">
        <v>2038</v>
      </c>
      <c r="F468" s="103" t="s">
        <v>2123</v>
      </c>
      <c r="G468" s="103" t="s">
        <v>31</v>
      </c>
      <c r="H468" s="103" t="s">
        <v>1883</v>
      </c>
      <c r="I468" s="103" t="s">
        <v>1880</v>
      </c>
      <c r="J468" s="103" t="s">
        <v>1884</v>
      </c>
      <c r="K468" s="103" t="s">
        <v>1885</v>
      </c>
      <c r="L468" s="105">
        <v>83.07</v>
      </c>
      <c r="M468" s="103" t="s">
        <v>1886</v>
      </c>
      <c r="N468" s="103" t="s">
        <v>4177</v>
      </c>
      <c r="O468" s="103" t="s">
        <v>31</v>
      </c>
      <c r="P468" s="103" t="s">
        <v>2125</v>
      </c>
      <c r="Q468" s="103" t="s">
        <v>31</v>
      </c>
      <c r="R468" s="103" t="s">
        <v>4178</v>
      </c>
      <c r="S468" s="101">
        <v>42674</v>
      </c>
      <c r="T468" s="101">
        <v>42674</v>
      </c>
      <c r="U468" s="103" t="s">
        <v>4026</v>
      </c>
      <c r="V468" s="103" t="s">
        <v>31</v>
      </c>
    </row>
    <row r="469" spans="1:22" ht="15.75" x14ac:dyDescent="0.3">
      <c r="A469" s="103" t="s">
        <v>50</v>
      </c>
      <c r="B469" s="103" t="s">
        <v>4024</v>
      </c>
      <c r="C469" s="103" t="s">
        <v>1879</v>
      </c>
      <c r="D469" s="103" t="s">
        <v>1880</v>
      </c>
      <c r="E469" s="103" t="s">
        <v>2038</v>
      </c>
      <c r="F469" s="103" t="s">
        <v>2070</v>
      </c>
      <c r="G469" s="103" t="s">
        <v>31</v>
      </c>
      <c r="H469" s="103" t="s">
        <v>1883</v>
      </c>
      <c r="I469" s="103" t="s">
        <v>1880</v>
      </c>
      <c r="J469" s="103" t="s">
        <v>1884</v>
      </c>
      <c r="K469" s="103" t="s">
        <v>1885</v>
      </c>
      <c r="L469" s="105">
        <v>81.06</v>
      </c>
      <c r="M469" s="103" t="s">
        <v>1886</v>
      </c>
      <c r="N469" s="103" t="s">
        <v>4203</v>
      </c>
      <c r="O469" s="103" t="s">
        <v>31</v>
      </c>
      <c r="P469" s="103" t="s">
        <v>2072</v>
      </c>
      <c r="Q469" s="103" t="s">
        <v>31</v>
      </c>
      <c r="R469" s="103" t="s">
        <v>4204</v>
      </c>
      <c r="S469" s="101">
        <v>42794</v>
      </c>
      <c r="T469" s="101">
        <v>42794</v>
      </c>
      <c r="U469" s="103" t="s">
        <v>4026</v>
      </c>
      <c r="V469" s="103" t="s">
        <v>31</v>
      </c>
    </row>
    <row r="470" spans="1:22" ht="15.75" x14ac:dyDescent="0.3">
      <c r="A470" s="103" t="s">
        <v>50</v>
      </c>
      <c r="B470" s="103" t="s">
        <v>4024</v>
      </c>
      <c r="C470" s="103" t="s">
        <v>1879</v>
      </c>
      <c r="D470" s="103" t="s">
        <v>1880</v>
      </c>
      <c r="E470" s="103" t="s">
        <v>2038</v>
      </c>
      <c r="F470" s="103" t="s">
        <v>2082</v>
      </c>
      <c r="G470" s="103" t="s">
        <v>31</v>
      </c>
      <c r="H470" s="103" t="s">
        <v>1883</v>
      </c>
      <c r="I470" s="103" t="s">
        <v>1880</v>
      </c>
      <c r="J470" s="103" t="s">
        <v>1884</v>
      </c>
      <c r="K470" s="103" t="s">
        <v>1885</v>
      </c>
      <c r="L470" s="105">
        <v>80.59</v>
      </c>
      <c r="M470" s="103" t="s">
        <v>1886</v>
      </c>
      <c r="N470" s="103" t="s">
        <v>31</v>
      </c>
      <c r="O470" s="103" t="s">
        <v>31</v>
      </c>
      <c r="P470" s="103" t="s">
        <v>2083</v>
      </c>
      <c r="Q470" s="103" t="s">
        <v>31</v>
      </c>
      <c r="R470" s="103" t="s">
        <v>4202</v>
      </c>
      <c r="S470" s="101">
        <v>42825</v>
      </c>
      <c r="T470" s="101">
        <v>42825</v>
      </c>
      <c r="U470" s="103" t="s">
        <v>4026</v>
      </c>
      <c r="V470" s="103" t="s">
        <v>31</v>
      </c>
    </row>
    <row r="471" spans="1:22" ht="15.75" x14ac:dyDescent="0.3">
      <c r="A471" s="103" t="s">
        <v>50</v>
      </c>
      <c r="B471" s="103" t="s">
        <v>4024</v>
      </c>
      <c r="C471" s="103" t="s">
        <v>1879</v>
      </c>
      <c r="D471" s="103" t="s">
        <v>1880</v>
      </c>
      <c r="E471" s="103" t="s">
        <v>2038</v>
      </c>
      <c r="F471" s="103" t="s">
        <v>2438</v>
      </c>
      <c r="G471" s="103" t="s">
        <v>31</v>
      </c>
      <c r="H471" s="103" t="s">
        <v>1883</v>
      </c>
      <c r="I471" s="103" t="s">
        <v>1880</v>
      </c>
      <c r="J471" s="103" t="s">
        <v>1884</v>
      </c>
      <c r="K471" s="103" t="s">
        <v>1885</v>
      </c>
      <c r="L471" s="105">
        <v>77.290000000000006</v>
      </c>
      <c r="M471" s="103" t="s">
        <v>1886</v>
      </c>
      <c r="N471" s="103" t="s">
        <v>31</v>
      </c>
      <c r="O471" s="103" t="s">
        <v>31</v>
      </c>
      <c r="P471" s="103" t="s">
        <v>2439</v>
      </c>
      <c r="Q471" s="103" t="s">
        <v>31</v>
      </c>
      <c r="R471" s="103" t="s">
        <v>4214</v>
      </c>
      <c r="S471" s="101">
        <v>42794</v>
      </c>
      <c r="T471" s="101">
        <v>42794</v>
      </c>
      <c r="U471" s="103" t="s">
        <v>4026</v>
      </c>
      <c r="V471" s="103" t="s">
        <v>31</v>
      </c>
    </row>
    <row r="472" spans="1:22" ht="15.75" x14ac:dyDescent="0.3">
      <c r="A472" s="103" t="s">
        <v>50</v>
      </c>
      <c r="B472" s="103" t="s">
        <v>4024</v>
      </c>
      <c r="C472" s="103" t="s">
        <v>1879</v>
      </c>
      <c r="D472" s="103" t="s">
        <v>1880</v>
      </c>
      <c r="E472" s="103" t="s">
        <v>2038</v>
      </c>
      <c r="F472" s="103" t="s">
        <v>2110</v>
      </c>
      <c r="G472" s="103" t="s">
        <v>31</v>
      </c>
      <c r="H472" s="103" t="s">
        <v>1883</v>
      </c>
      <c r="I472" s="103" t="s">
        <v>1880</v>
      </c>
      <c r="J472" s="103" t="s">
        <v>1884</v>
      </c>
      <c r="K472" s="103" t="s">
        <v>1885</v>
      </c>
      <c r="L472" s="105">
        <v>72.8</v>
      </c>
      <c r="M472" s="103" t="s">
        <v>1886</v>
      </c>
      <c r="N472" s="103" t="s">
        <v>31</v>
      </c>
      <c r="O472" s="103" t="s">
        <v>31</v>
      </c>
      <c r="P472" s="103" t="s">
        <v>2111</v>
      </c>
      <c r="Q472" s="103" t="s">
        <v>31</v>
      </c>
      <c r="R472" s="103" t="s">
        <v>4215</v>
      </c>
      <c r="S472" s="101">
        <v>42794</v>
      </c>
      <c r="T472" s="101">
        <v>42794</v>
      </c>
      <c r="U472" s="103" t="s">
        <v>4026</v>
      </c>
      <c r="V472" s="103" t="s">
        <v>31</v>
      </c>
    </row>
    <row r="473" spans="1:22" ht="15.75" x14ac:dyDescent="0.3">
      <c r="A473" s="103" t="s">
        <v>50</v>
      </c>
      <c r="B473" s="103" t="s">
        <v>4024</v>
      </c>
      <c r="C473" s="103" t="s">
        <v>1879</v>
      </c>
      <c r="D473" s="103" t="s">
        <v>1880</v>
      </c>
      <c r="E473" s="103" t="s">
        <v>2038</v>
      </c>
      <c r="F473" s="103" t="s">
        <v>2070</v>
      </c>
      <c r="G473" s="103" t="s">
        <v>31</v>
      </c>
      <c r="H473" s="103" t="s">
        <v>1883</v>
      </c>
      <c r="I473" s="103" t="s">
        <v>1880</v>
      </c>
      <c r="J473" s="103" t="s">
        <v>1884</v>
      </c>
      <c r="K473" s="103" t="s">
        <v>1885</v>
      </c>
      <c r="L473" s="105">
        <v>68.69</v>
      </c>
      <c r="M473" s="103" t="s">
        <v>1886</v>
      </c>
      <c r="N473" s="103" t="s">
        <v>4200</v>
      </c>
      <c r="O473" s="103" t="s">
        <v>31</v>
      </c>
      <c r="P473" s="103" t="s">
        <v>2072</v>
      </c>
      <c r="Q473" s="103" t="s">
        <v>31</v>
      </c>
      <c r="R473" s="103" t="s">
        <v>4201</v>
      </c>
      <c r="S473" s="101">
        <v>42794</v>
      </c>
      <c r="T473" s="101">
        <v>42794</v>
      </c>
      <c r="U473" s="103" t="s">
        <v>4026</v>
      </c>
      <c r="V473" s="103" t="s">
        <v>31</v>
      </c>
    </row>
    <row r="474" spans="1:22" ht="15.75" x14ac:dyDescent="0.3">
      <c r="A474" s="103" t="s">
        <v>50</v>
      </c>
      <c r="B474" s="103" t="s">
        <v>4024</v>
      </c>
      <c r="C474" s="103" t="s">
        <v>1879</v>
      </c>
      <c r="D474" s="103" t="s">
        <v>1880</v>
      </c>
      <c r="E474" s="103" t="s">
        <v>2038</v>
      </c>
      <c r="F474" s="103" t="s">
        <v>2048</v>
      </c>
      <c r="G474" s="103" t="s">
        <v>31</v>
      </c>
      <c r="H474" s="103" t="s">
        <v>1883</v>
      </c>
      <c r="I474" s="103" t="s">
        <v>1880</v>
      </c>
      <c r="J474" s="103" t="s">
        <v>1884</v>
      </c>
      <c r="K474" s="103" t="s">
        <v>1885</v>
      </c>
      <c r="L474" s="104">
        <v>10901.68</v>
      </c>
      <c r="M474" s="103" t="s">
        <v>1886</v>
      </c>
      <c r="N474" s="103" t="s">
        <v>31</v>
      </c>
      <c r="O474" s="103" t="s">
        <v>31</v>
      </c>
      <c r="P474" s="103" t="s">
        <v>2049</v>
      </c>
      <c r="Q474" s="103" t="s">
        <v>4276</v>
      </c>
      <c r="R474" s="103" t="s">
        <v>4277</v>
      </c>
      <c r="S474" s="101">
        <v>40178</v>
      </c>
      <c r="T474" s="101">
        <v>40178</v>
      </c>
      <c r="U474" s="103" t="s">
        <v>4079</v>
      </c>
      <c r="V474" s="103" t="s">
        <v>31</v>
      </c>
    </row>
    <row r="475" spans="1:22" ht="15.75" x14ac:dyDescent="0.3">
      <c r="A475" s="103" t="s">
        <v>50</v>
      </c>
      <c r="B475" s="103" t="s">
        <v>4024</v>
      </c>
      <c r="C475" s="103" t="s">
        <v>1879</v>
      </c>
      <c r="D475" s="103" t="s">
        <v>1880</v>
      </c>
      <c r="E475" s="103" t="s">
        <v>2038</v>
      </c>
      <c r="F475" s="103" t="s">
        <v>2438</v>
      </c>
      <c r="G475" s="103" t="s">
        <v>31</v>
      </c>
      <c r="H475" s="103" t="s">
        <v>1883</v>
      </c>
      <c r="I475" s="103" t="s">
        <v>1880</v>
      </c>
      <c r="J475" s="103" t="s">
        <v>1884</v>
      </c>
      <c r="K475" s="103" t="s">
        <v>1885</v>
      </c>
      <c r="L475" s="104">
        <v>8913.84</v>
      </c>
      <c r="M475" s="103" t="s">
        <v>1886</v>
      </c>
      <c r="N475" s="103" t="s">
        <v>31</v>
      </c>
      <c r="O475" s="103" t="s">
        <v>31</v>
      </c>
      <c r="P475" s="103" t="s">
        <v>2439</v>
      </c>
      <c r="Q475" s="103" t="s">
        <v>31</v>
      </c>
      <c r="R475" s="103" t="s">
        <v>4278</v>
      </c>
      <c r="S475" s="101">
        <v>41729</v>
      </c>
      <c r="T475" s="101">
        <v>41729</v>
      </c>
      <c r="U475" s="103" t="s">
        <v>4041</v>
      </c>
      <c r="V475" s="103" t="s">
        <v>31</v>
      </c>
    </row>
    <row r="476" spans="1:22" ht="15.75" x14ac:dyDescent="0.3">
      <c r="A476" s="103" t="s">
        <v>50</v>
      </c>
      <c r="B476" s="103" t="s">
        <v>4024</v>
      </c>
      <c r="C476" s="103" t="s">
        <v>1879</v>
      </c>
      <c r="D476" s="103" t="s">
        <v>1880</v>
      </c>
      <c r="E476" s="103" t="s">
        <v>2038</v>
      </c>
      <c r="F476" s="103" t="s">
        <v>2438</v>
      </c>
      <c r="G476" s="103" t="s">
        <v>31</v>
      </c>
      <c r="H476" s="103" t="s">
        <v>1883</v>
      </c>
      <c r="I476" s="103" t="s">
        <v>1880</v>
      </c>
      <c r="J476" s="103" t="s">
        <v>1884</v>
      </c>
      <c r="K476" s="103" t="s">
        <v>1885</v>
      </c>
      <c r="L476" s="104">
        <v>1.01</v>
      </c>
      <c r="M476" s="103" t="s">
        <v>1886</v>
      </c>
      <c r="N476" s="103" t="s">
        <v>31</v>
      </c>
      <c r="O476" s="103" t="s">
        <v>31</v>
      </c>
      <c r="P476" s="103" t="s">
        <v>2439</v>
      </c>
      <c r="Q476" s="103" t="s">
        <v>31</v>
      </c>
      <c r="R476" s="103" t="s">
        <v>4278</v>
      </c>
      <c r="S476" s="101">
        <v>41759</v>
      </c>
      <c r="T476" s="101">
        <v>41759</v>
      </c>
      <c r="U476" s="103" t="s">
        <v>4041</v>
      </c>
      <c r="V476" s="103" t="s">
        <v>31</v>
      </c>
    </row>
    <row r="477" spans="1:22" ht="15.75" x14ac:dyDescent="0.3">
      <c r="A477" s="103" t="s">
        <v>50</v>
      </c>
      <c r="B477" s="103" t="s">
        <v>4024</v>
      </c>
      <c r="C477" s="103" t="s">
        <v>1879</v>
      </c>
      <c r="D477" s="103" t="s">
        <v>1880</v>
      </c>
      <c r="E477" s="103" t="s">
        <v>2038</v>
      </c>
      <c r="F477" s="103" t="s">
        <v>2438</v>
      </c>
      <c r="G477" s="103" t="s">
        <v>31</v>
      </c>
      <c r="H477" s="103" t="s">
        <v>1883</v>
      </c>
      <c r="I477" s="103" t="s">
        <v>1880</v>
      </c>
      <c r="J477" s="103" t="s">
        <v>1884</v>
      </c>
      <c r="K477" s="103" t="s">
        <v>1885</v>
      </c>
      <c r="L477" s="104">
        <v>-74.39</v>
      </c>
      <c r="M477" s="103" t="s">
        <v>1886</v>
      </c>
      <c r="N477" s="103" t="s">
        <v>31</v>
      </c>
      <c r="O477" s="103" t="s">
        <v>31</v>
      </c>
      <c r="P477" s="103" t="s">
        <v>2439</v>
      </c>
      <c r="Q477" s="103" t="s">
        <v>31</v>
      </c>
      <c r="R477" s="103" t="s">
        <v>4278</v>
      </c>
      <c r="S477" s="101">
        <v>41820</v>
      </c>
      <c r="T477" s="101">
        <v>41820</v>
      </c>
      <c r="U477" s="103" t="s">
        <v>4041</v>
      </c>
      <c r="V477" s="103" t="s">
        <v>31</v>
      </c>
    </row>
    <row r="478" spans="1:22" ht="15.75" x14ac:dyDescent="0.3">
      <c r="A478" s="103" t="s">
        <v>50</v>
      </c>
      <c r="B478" s="103" t="s">
        <v>4024</v>
      </c>
      <c r="C478" s="103" t="s">
        <v>1879</v>
      </c>
      <c r="D478" s="103" t="s">
        <v>1880</v>
      </c>
      <c r="E478" s="103" t="s">
        <v>2038</v>
      </c>
      <c r="F478" s="103" t="s">
        <v>2438</v>
      </c>
      <c r="G478" s="103" t="s">
        <v>31</v>
      </c>
      <c r="H478" s="103" t="s">
        <v>1883</v>
      </c>
      <c r="I478" s="103" t="s">
        <v>1880</v>
      </c>
      <c r="J478" s="103" t="s">
        <v>1884</v>
      </c>
      <c r="K478" s="103" t="s">
        <v>1885</v>
      </c>
      <c r="L478" s="104">
        <v>1569.27</v>
      </c>
      <c r="M478" s="103" t="s">
        <v>1886</v>
      </c>
      <c r="N478" s="103" t="s">
        <v>31</v>
      </c>
      <c r="O478" s="103" t="s">
        <v>31</v>
      </c>
      <c r="P478" s="103" t="s">
        <v>2439</v>
      </c>
      <c r="Q478" s="103" t="s">
        <v>31</v>
      </c>
      <c r="R478" s="103" t="s">
        <v>4279</v>
      </c>
      <c r="S478" s="101">
        <v>41729</v>
      </c>
      <c r="T478" s="101">
        <v>41729</v>
      </c>
      <c r="U478" s="103" t="s">
        <v>4057</v>
      </c>
      <c r="V478" s="103" t="s">
        <v>31</v>
      </c>
    </row>
    <row r="479" spans="1:22" ht="15.75" x14ac:dyDescent="0.3">
      <c r="A479" s="103" t="s">
        <v>50</v>
      </c>
      <c r="B479" s="103" t="s">
        <v>4024</v>
      </c>
      <c r="C479" s="103" t="s">
        <v>1879</v>
      </c>
      <c r="D479" s="103" t="s">
        <v>1880</v>
      </c>
      <c r="E479" s="103" t="s">
        <v>2038</v>
      </c>
      <c r="F479" s="103" t="s">
        <v>2438</v>
      </c>
      <c r="G479" s="103" t="s">
        <v>31</v>
      </c>
      <c r="H479" s="103" t="s">
        <v>1883</v>
      </c>
      <c r="I479" s="103" t="s">
        <v>1880</v>
      </c>
      <c r="J479" s="103" t="s">
        <v>1884</v>
      </c>
      <c r="K479" s="103" t="s">
        <v>1885</v>
      </c>
      <c r="L479" s="104">
        <v>9.68</v>
      </c>
      <c r="M479" s="103" t="s">
        <v>1886</v>
      </c>
      <c r="N479" s="103" t="s">
        <v>31</v>
      </c>
      <c r="O479" s="103" t="s">
        <v>31</v>
      </c>
      <c r="P479" s="103" t="s">
        <v>2439</v>
      </c>
      <c r="Q479" s="103" t="s">
        <v>31</v>
      </c>
      <c r="R479" s="103" t="s">
        <v>4279</v>
      </c>
      <c r="S479" s="101">
        <v>41759</v>
      </c>
      <c r="T479" s="101">
        <v>41759</v>
      </c>
      <c r="U479" s="103" t="s">
        <v>4057</v>
      </c>
      <c r="V479" s="103" t="s">
        <v>31</v>
      </c>
    </row>
    <row r="480" spans="1:22" ht="15.75" x14ac:dyDescent="0.3">
      <c r="A480" s="103" t="s">
        <v>50</v>
      </c>
      <c r="B480" s="103" t="s">
        <v>4024</v>
      </c>
      <c r="C480" s="103" t="s">
        <v>1879</v>
      </c>
      <c r="D480" s="103" t="s">
        <v>1880</v>
      </c>
      <c r="E480" s="103" t="s">
        <v>2038</v>
      </c>
      <c r="F480" s="103" t="s">
        <v>2438</v>
      </c>
      <c r="G480" s="103" t="s">
        <v>31</v>
      </c>
      <c r="H480" s="103" t="s">
        <v>1883</v>
      </c>
      <c r="I480" s="103" t="s">
        <v>1880</v>
      </c>
      <c r="J480" s="103" t="s">
        <v>1884</v>
      </c>
      <c r="K480" s="103" t="s">
        <v>1885</v>
      </c>
      <c r="L480" s="104">
        <v>0.62</v>
      </c>
      <c r="M480" s="103" t="s">
        <v>1886</v>
      </c>
      <c r="N480" s="103" t="s">
        <v>31</v>
      </c>
      <c r="O480" s="103" t="s">
        <v>31</v>
      </c>
      <c r="P480" s="103" t="s">
        <v>2439</v>
      </c>
      <c r="Q480" s="103" t="s">
        <v>31</v>
      </c>
      <c r="R480" s="103" t="s">
        <v>4279</v>
      </c>
      <c r="S480" s="101">
        <v>41790</v>
      </c>
      <c r="T480" s="101">
        <v>41790</v>
      </c>
      <c r="U480" s="103" t="s">
        <v>4057</v>
      </c>
      <c r="V480" s="103" t="s">
        <v>31</v>
      </c>
    </row>
    <row r="481" spans="1:22" ht="15.75" x14ac:dyDescent="0.3">
      <c r="A481" s="103" t="s">
        <v>50</v>
      </c>
      <c r="B481" s="103" t="s">
        <v>4024</v>
      </c>
      <c r="C481" s="103" t="s">
        <v>1879</v>
      </c>
      <c r="D481" s="103" t="s">
        <v>1880</v>
      </c>
      <c r="E481" s="103" t="s">
        <v>2038</v>
      </c>
      <c r="F481" s="103" t="s">
        <v>2438</v>
      </c>
      <c r="G481" s="103" t="s">
        <v>31</v>
      </c>
      <c r="H481" s="103" t="s">
        <v>1883</v>
      </c>
      <c r="I481" s="103" t="s">
        <v>1880</v>
      </c>
      <c r="J481" s="103" t="s">
        <v>1884</v>
      </c>
      <c r="K481" s="103" t="s">
        <v>1885</v>
      </c>
      <c r="L481" s="104">
        <v>-17.63</v>
      </c>
      <c r="M481" s="103" t="s">
        <v>1886</v>
      </c>
      <c r="N481" s="103" t="s">
        <v>31</v>
      </c>
      <c r="O481" s="103" t="s">
        <v>31</v>
      </c>
      <c r="P481" s="103" t="s">
        <v>2439</v>
      </c>
      <c r="Q481" s="103" t="s">
        <v>31</v>
      </c>
      <c r="R481" s="103" t="s">
        <v>4279</v>
      </c>
      <c r="S481" s="101">
        <v>41820</v>
      </c>
      <c r="T481" s="101">
        <v>41820</v>
      </c>
      <c r="U481" s="103" t="s">
        <v>4057</v>
      </c>
      <c r="V481" s="103" t="s">
        <v>31</v>
      </c>
    </row>
    <row r="482" spans="1:22" ht="15.75" x14ac:dyDescent="0.3">
      <c r="A482" s="103" t="s">
        <v>50</v>
      </c>
      <c r="B482" s="103" t="s">
        <v>4024</v>
      </c>
      <c r="C482" s="103" t="s">
        <v>1879</v>
      </c>
      <c r="D482" s="103" t="s">
        <v>1880</v>
      </c>
      <c r="E482" s="103" t="s">
        <v>2038</v>
      </c>
      <c r="F482" s="103" t="s">
        <v>2438</v>
      </c>
      <c r="G482" s="103" t="s">
        <v>31</v>
      </c>
      <c r="H482" s="103" t="s">
        <v>1883</v>
      </c>
      <c r="I482" s="103" t="s">
        <v>1880</v>
      </c>
      <c r="J482" s="103" t="s">
        <v>1884</v>
      </c>
      <c r="K482" s="103" t="s">
        <v>1885</v>
      </c>
      <c r="L482" s="104">
        <v>0.82</v>
      </c>
      <c r="M482" s="103" t="s">
        <v>1886</v>
      </c>
      <c r="N482" s="103" t="s">
        <v>31</v>
      </c>
      <c r="O482" s="103" t="s">
        <v>31</v>
      </c>
      <c r="P482" s="103" t="s">
        <v>2439</v>
      </c>
      <c r="Q482" s="103" t="s">
        <v>31</v>
      </c>
      <c r="R482" s="103" t="s">
        <v>4279</v>
      </c>
      <c r="S482" s="101">
        <v>41851</v>
      </c>
      <c r="T482" s="101">
        <v>41851</v>
      </c>
      <c r="U482" s="103" t="s">
        <v>4057</v>
      </c>
      <c r="V482" s="103" t="s">
        <v>31</v>
      </c>
    </row>
    <row r="483" spans="1:22" ht="15.75" x14ac:dyDescent="0.3">
      <c r="A483" s="103" t="s">
        <v>50</v>
      </c>
      <c r="B483" s="103" t="s">
        <v>4024</v>
      </c>
      <c r="C483" s="103" t="s">
        <v>1879</v>
      </c>
      <c r="D483" s="103" t="s">
        <v>1880</v>
      </c>
      <c r="E483" s="103" t="s">
        <v>2038</v>
      </c>
      <c r="F483" s="103" t="s">
        <v>2438</v>
      </c>
      <c r="G483" s="103" t="s">
        <v>31</v>
      </c>
      <c r="H483" s="103" t="s">
        <v>1883</v>
      </c>
      <c r="I483" s="103" t="s">
        <v>1880</v>
      </c>
      <c r="J483" s="103" t="s">
        <v>1884</v>
      </c>
      <c r="K483" s="103" t="s">
        <v>1885</v>
      </c>
      <c r="L483" s="104">
        <v>264938.65999999997</v>
      </c>
      <c r="M483" s="103" t="s">
        <v>1886</v>
      </c>
      <c r="N483" s="103" t="s">
        <v>31</v>
      </c>
      <c r="O483" s="103" t="s">
        <v>31</v>
      </c>
      <c r="P483" s="103" t="s">
        <v>2439</v>
      </c>
      <c r="Q483" s="103" t="s">
        <v>31</v>
      </c>
      <c r="R483" s="103" t="s">
        <v>4280</v>
      </c>
      <c r="S483" s="101">
        <v>42063</v>
      </c>
      <c r="T483" s="101">
        <v>42063</v>
      </c>
      <c r="U483" s="103" t="s">
        <v>4044</v>
      </c>
      <c r="V483" s="103" t="s">
        <v>31</v>
      </c>
    </row>
    <row r="484" spans="1:22" ht="15.75" x14ac:dyDescent="0.3">
      <c r="A484" s="103" t="s">
        <v>50</v>
      </c>
      <c r="B484" s="103" t="s">
        <v>4024</v>
      </c>
      <c r="C484" s="103" t="s">
        <v>1879</v>
      </c>
      <c r="D484" s="103" t="s">
        <v>1880</v>
      </c>
      <c r="E484" s="103" t="s">
        <v>2038</v>
      </c>
      <c r="F484" s="103" t="s">
        <v>2438</v>
      </c>
      <c r="G484" s="103" t="s">
        <v>31</v>
      </c>
      <c r="H484" s="103" t="s">
        <v>1883</v>
      </c>
      <c r="I484" s="103" t="s">
        <v>1880</v>
      </c>
      <c r="J484" s="103" t="s">
        <v>1884</v>
      </c>
      <c r="K484" s="103" t="s">
        <v>1885</v>
      </c>
      <c r="L484" s="104">
        <v>200.92</v>
      </c>
      <c r="M484" s="103" t="s">
        <v>1886</v>
      </c>
      <c r="N484" s="103" t="s">
        <v>31</v>
      </c>
      <c r="O484" s="103" t="s">
        <v>31</v>
      </c>
      <c r="P484" s="103" t="s">
        <v>2439</v>
      </c>
      <c r="Q484" s="103" t="s">
        <v>31</v>
      </c>
      <c r="R484" s="103" t="s">
        <v>4280</v>
      </c>
      <c r="S484" s="101">
        <v>42094</v>
      </c>
      <c r="T484" s="101">
        <v>42094</v>
      </c>
      <c r="U484" s="103" t="s">
        <v>4044</v>
      </c>
      <c r="V484" s="103" t="s">
        <v>31</v>
      </c>
    </row>
    <row r="485" spans="1:22" ht="15.75" x14ac:dyDescent="0.3">
      <c r="A485" s="103" t="s">
        <v>50</v>
      </c>
      <c r="B485" s="103" t="s">
        <v>4024</v>
      </c>
      <c r="C485" s="103" t="s">
        <v>1879</v>
      </c>
      <c r="D485" s="103" t="s">
        <v>1880</v>
      </c>
      <c r="E485" s="103" t="s">
        <v>2038</v>
      </c>
      <c r="F485" s="103" t="s">
        <v>2438</v>
      </c>
      <c r="G485" s="103" t="s">
        <v>31</v>
      </c>
      <c r="H485" s="103" t="s">
        <v>1883</v>
      </c>
      <c r="I485" s="103" t="s">
        <v>1880</v>
      </c>
      <c r="J485" s="103" t="s">
        <v>1884</v>
      </c>
      <c r="K485" s="103" t="s">
        <v>1885</v>
      </c>
      <c r="L485" s="104">
        <v>38.51</v>
      </c>
      <c r="M485" s="103" t="s">
        <v>1886</v>
      </c>
      <c r="N485" s="103" t="s">
        <v>31</v>
      </c>
      <c r="O485" s="103" t="s">
        <v>31</v>
      </c>
      <c r="P485" s="103" t="s">
        <v>2439</v>
      </c>
      <c r="Q485" s="103" t="s">
        <v>31</v>
      </c>
      <c r="R485" s="103" t="s">
        <v>4280</v>
      </c>
      <c r="S485" s="101">
        <v>42308</v>
      </c>
      <c r="T485" s="101">
        <v>42308</v>
      </c>
      <c r="U485" s="103" t="s">
        <v>4044</v>
      </c>
      <c r="V485" s="103" t="s">
        <v>31</v>
      </c>
    </row>
    <row r="486" spans="1:22" ht="15.75" x14ac:dyDescent="0.3">
      <c r="A486" s="103" t="s">
        <v>50</v>
      </c>
      <c r="B486" s="103" t="s">
        <v>4024</v>
      </c>
      <c r="C486" s="103" t="s">
        <v>1879</v>
      </c>
      <c r="D486" s="103" t="s">
        <v>1880</v>
      </c>
      <c r="E486" s="103" t="s">
        <v>2038</v>
      </c>
      <c r="F486" s="103" t="s">
        <v>2438</v>
      </c>
      <c r="G486" s="103" t="s">
        <v>31</v>
      </c>
      <c r="H486" s="103" t="s">
        <v>1883</v>
      </c>
      <c r="I486" s="103" t="s">
        <v>1880</v>
      </c>
      <c r="J486" s="103" t="s">
        <v>1884</v>
      </c>
      <c r="K486" s="103" t="s">
        <v>1885</v>
      </c>
      <c r="L486" s="104">
        <v>6578.2</v>
      </c>
      <c r="M486" s="103" t="s">
        <v>1886</v>
      </c>
      <c r="N486" s="103" t="s">
        <v>31</v>
      </c>
      <c r="O486" s="103" t="s">
        <v>31</v>
      </c>
      <c r="P486" s="103" t="s">
        <v>2439</v>
      </c>
      <c r="Q486" s="103" t="s">
        <v>31</v>
      </c>
      <c r="R486" s="103" t="s">
        <v>4281</v>
      </c>
      <c r="S486" s="101">
        <v>42063</v>
      </c>
      <c r="T486" s="101">
        <v>42063</v>
      </c>
      <c r="U486" s="103" t="s">
        <v>4062</v>
      </c>
      <c r="V486" s="103" t="s">
        <v>31</v>
      </c>
    </row>
    <row r="487" spans="1:22" ht="15.75" x14ac:dyDescent="0.3">
      <c r="A487" s="103" t="s">
        <v>50</v>
      </c>
      <c r="B487" s="103" t="s">
        <v>4024</v>
      </c>
      <c r="C487" s="103" t="s">
        <v>1879</v>
      </c>
      <c r="D487" s="103" t="s">
        <v>1880</v>
      </c>
      <c r="E487" s="103" t="s">
        <v>2038</v>
      </c>
      <c r="F487" s="103" t="s">
        <v>2438</v>
      </c>
      <c r="G487" s="103" t="s">
        <v>31</v>
      </c>
      <c r="H487" s="103" t="s">
        <v>1883</v>
      </c>
      <c r="I487" s="103" t="s">
        <v>1880</v>
      </c>
      <c r="J487" s="103" t="s">
        <v>1884</v>
      </c>
      <c r="K487" s="103" t="s">
        <v>1885</v>
      </c>
      <c r="L487" s="104">
        <v>2.87</v>
      </c>
      <c r="M487" s="103" t="s">
        <v>1886</v>
      </c>
      <c r="N487" s="103" t="s">
        <v>31</v>
      </c>
      <c r="O487" s="103" t="s">
        <v>31</v>
      </c>
      <c r="P487" s="103" t="s">
        <v>2439</v>
      </c>
      <c r="Q487" s="103" t="s">
        <v>31</v>
      </c>
      <c r="R487" s="103" t="s">
        <v>4281</v>
      </c>
      <c r="S487" s="101">
        <v>42277</v>
      </c>
      <c r="T487" s="101">
        <v>42277</v>
      </c>
      <c r="U487" s="103" t="s">
        <v>4062</v>
      </c>
      <c r="V487" s="103" t="s">
        <v>31</v>
      </c>
    </row>
    <row r="488" spans="1:22" ht="15.75" x14ac:dyDescent="0.3">
      <c r="A488" s="103" t="s">
        <v>50</v>
      </c>
      <c r="B488" s="103" t="s">
        <v>4024</v>
      </c>
      <c r="C488" s="103" t="s">
        <v>1879</v>
      </c>
      <c r="D488" s="103" t="s">
        <v>1880</v>
      </c>
      <c r="E488" s="103" t="s">
        <v>2038</v>
      </c>
      <c r="F488" s="103" t="s">
        <v>2438</v>
      </c>
      <c r="G488" s="103" t="s">
        <v>31</v>
      </c>
      <c r="H488" s="103" t="s">
        <v>1883</v>
      </c>
      <c r="I488" s="103" t="s">
        <v>1880</v>
      </c>
      <c r="J488" s="103" t="s">
        <v>1884</v>
      </c>
      <c r="K488" s="103" t="s">
        <v>1885</v>
      </c>
      <c r="L488" s="104">
        <v>-14.33</v>
      </c>
      <c r="M488" s="103" t="s">
        <v>1886</v>
      </c>
      <c r="N488" s="103" t="s">
        <v>31</v>
      </c>
      <c r="O488" s="103" t="s">
        <v>31</v>
      </c>
      <c r="P488" s="103" t="s">
        <v>2439</v>
      </c>
      <c r="Q488" s="103" t="s">
        <v>31</v>
      </c>
      <c r="R488" s="103" t="s">
        <v>4281</v>
      </c>
      <c r="S488" s="101">
        <v>42308</v>
      </c>
      <c r="T488" s="101">
        <v>42308</v>
      </c>
      <c r="U488" s="103" t="s">
        <v>4062</v>
      </c>
      <c r="V488" s="103" t="s">
        <v>31</v>
      </c>
    </row>
    <row r="489" spans="1:22" ht="15.75" x14ac:dyDescent="0.3">
      <c r="A489" s="103" t="s">
        <v>50</v>
      </c>
      <c r="B489" s="103" t="s">
        <v>4024</v>
      </c>
      <c r="C489" s="103" t="s">
        <v>1879</v>
      </c>
      <c r="D489" s="103" t="s">
        <v>1880</v>
      </c>
      <c r="E489" s="103" t="s">
        <v>2038</v>
      </c>
      <c r="F489" s="103" t="s">
        <v>2438</v>
      </c>
      <c r="G489" s="103" t="s">
        <v>31</v>
      </c>
      <c r="H489" s="103" t="s">
        <v>1883</v>
      </c>
      <c r="I489" s="103" t="s">
        <v>1880</v>
      </c>
      <c r="J489" s="103" t="s">
        <v>1884</v>
      </c>
      <c r="K489" s="103" t="s">
        <v>1885</v>
      </c>
      <c r="L489" s="104">
        <v>52303.17</v>
      </c>
      <c r="M489" s="103" t="s">
        <v>1886</v>
      </c>
      <c r="N489" s="103" t="s">
        <v>31</v>
      </c>
      <c r="O489" s="103" t="s">
        <v>31</v>
      </c>
      <c r="P489" s="103" t="s">
        <v>2439</v>
      </c>
      <c r="Q489" s="103" t="s">
        <v>31</v>
      </c>
      <c r="R489" s="103" t="s">
        <v>4214</v>
      </c>
      <c r="S489" s="101">
        <v>42521</v>
      </c>
      <c r="T489" s="101">
        <v>42521</v>
      </c>
      <c r="U489" s="103" t="s">
        <v>4026</v>
      </c>
      <c r="V489" s="103" t="s">
        <v>31</v>
      </c>
    </row>
    <row r="490" spans="1:22" ht="15.75" x14ac:dyDescent="0.3">
      <c r="A490" s="103" t="s">
        <v>50</v>
      </c>
      <c r="B490" s="103" t="s">
        <v>4024</v>
      </c>
      <c r="C490" s="103" t="s">
        <v>1879</v>
      </c>
      <c r="D490" s="103" t="s">
        <v>1880</v>
      </c>
      <c r="E490" s="103" t="s">
        <v>2038</v>
      </c>
      <c r="F490" s="103" t="s">
        <v>2438</v>
      </c>
      <c r="G490" s="103" t="s">
        <v>31</v>
      </c>
      <c r="H490" s="103" t="s">
        <v>1883</v>
      </c>
      <c r="I490" s="103" t="s">
        <v>1880</v>
      </c>
      <c r="J490" s="103" t="s">
        <v>1884</v>
      </c>
      <c r="K490" s="103" t="s">
        <v>1885</v>
      </c>
      <c r="L490" s="104">
        <v>98.97</v>
      </c>
      <c r="M490" s="103" t="s">
        <v>1886</v>
      </c>
      <c r="N490" s="103" t="s">
        <v>31</v>
      </c>
      <c r="O490" s="103" t="s">
        <v>31</v>
      </c>
      <c r="P490" s="103" t="s">
        <v>2439</v>
      </c>
      <c r="Q490" s="103" t="s">
        <v>31</v>
      </c>
      <c r="R490" s="103" t="s">
        <v>4214</v>
      </c>
      <c r="S490" s="101">
        <v>42551</v>
      </c>
      <c r="T490" s="101">
        <v>42551</v>
      </c>
      <c r="U490" s="103" t="s">
        <v>4026</v>
      </c>
      <c r="V490" s="103" t="s">
        <v>31</v>
      </c>
    </row>
    <row r="491" spans="1:22" ht="15.75" x14ac:dyDescent="0.3">
      <c r="A491" s="103" t="s">
        <v>50</v>
      </c>
      <c r="B491" s="103" t="s">
        <v>4024</v>
      </c>
      <c r="C491" s="103" t="s">
        <v>1879</v>
      </c>
      <c r="D491" s="103" t="s">
        <v>1880</v>
      </c>
      <c r="E491" s="103" t="s">
        <v>2038</v>
      </c>
      <c r="F491" s="103" t="s">
        <v>2438</v>
      </c>
      <c r="G491" s="103" t="s">
        <v>31</v>
      </c>
      <c r="H491" s="103" t="s">
        <v>1883</v>
      </c>
      <c r="I491" s="103" t="s">
        <v>1880</v>
      </c>
      <c r="J491" s="103" t="s">
        <v>1884</v>
      </c>
      <c r="K491" s="103" t="s">
        <v>1885</v>
      </c>
      <c r="L491" s="104">
        <v>36.47</v>
      </c>
      <c r="M491" s="103" t="s">
        <v>1886</v>
      </c>
      <c r="N491" s="103" t="s">
        <v>31</v>
      </c>
      <c r="O491" s="103" t="s">
        <v>31</v>
      </c>
      <c r="P491" s="103" t="s">
        <v>2439</v>
      </c>
      <c r="Q491" s="103" t="s">
        <v>31</v>
      </c>
      <c r="R491" s="103" t="s">
        <v>4214</v>
      </c>
      <c r="S491" s="101">
        <v>42582</v>
      </c>
      <c r="T491" s="101">
        <v>42582</v>
      </c>
      <c r="U491" s="103" t="s">
        <v>4026</v>
      </c>
      <c r="V491" s="103" t="s">
        <v>31</v>
      </c>
    </row>
    <row r="492" spans="1:22" ht="15.75" x14ac:dyDescent="0.3">
      <c r="A492" s="103" t="s">
        <v>50</v>
      </c>
      <c r="B492" s="103" t="s">
        <v>4024</v>
      </c>
      <c r="C492" s="103" t="s">
        <v>1879</v>
      </c>
      <c r="D492" s="103" t="s">
        <v>1880</v>
      </c>
      <c r="E492" s="103" t="s">
        <v>2038</v>
      </c>
      <c r="F492" s="103" t="s">
        <v>2438</v>
      </c>
      <c r="G492" s="103" t="s">
        <v>31</v>
      </c>
      <c r="H492" s="103" t="s">
        <v>1883</v>
      </c>
      <c r="I492" s="103" t="s">
        <v>1880</v>
      </c>
      <c r="J492" s="103" t="s">
        <v>1884</v>
      </c>
      <c r="K492" s="103" t="s">
        <v>1885</v>
      </c>
      <c r="L492" s="104">
        <v>351.13</v>
      </c>
      <c r="M492" s="103" t="s">
        <v>1886</v>
      </c>
      <c r="N492" s="103" t="s">
        <v>31</v>
      </c>
      <c r="O492" s="103" t="s">
        <v>31</v>
      </c>
      <c r="P492" s="103" t="s">
        <v>2439</v>
      </c>
      <c r="Q492" s="103" t="s">
        <v>31</v>
      </c>
      <c r="R492" s="103" t="s">
        <v>4214</v>
      </c>
      <c r="S492" s="101">
        <v>42613</v>
      </c>
      <c r="T492" s="101">
        <v>42613</v>
      </c>
      <c r="U492" s="103" t="s">
        <v>4026</v>
      </c>
      <c r="V492" s="103" t="s">
        <v>31</v>
      </c>
    </row>
    <row r="493" spans="1:22" ht="15.75" x14ac:dyDescent="0.3">
      <c r="A493" s="103" t="s">
        <v>50</v>
      </c>
      <c r="B493" s="103" t="s">
        <v>4024</v>
      </c>
      <c r="C493" s="103" t="s">
        <v>1879</v>
      </c>
      <c r="D493" s="103" t="s">
        <v>1880</v>
      </c>
      <c r="E493" s="103" t="s">
        <v>2038</v>
      </c>
      <c r="F493" s="103" t="s">
        <v>2438</v>
      </c>
      <c r="G493" s="103" t="s">
        <v>31</v>
      </c>
      <c r="H493" s="103" t="s">
        <v>1883</v>
      </c>
      <c r="I493" s="103" t="s">
        <v>1880</v>
      </c>
      <c r="J493" s="103" t="s">
        <v>1884</v>
      </c>
      <c r="K493" s="103" t="s">
        <v>1885</v>
      </c>
      <c r="L493" s="104">
        <v>30.34</v>
      </c>
      <c r="M493" s="103" t="s">
        <v>1886</v>
      </c>
      <c r="N493" s="103" t="s">
        <v>31</v>
      </c>
      <c r="O493" s="103" t="s">
        <v>31</v>
      </c>
      <c r="P493" s="103" t="s">
        <v>2439</v>
      </c>
      <c r="Q493" s="103" t="s">
        <v>31</v>
      </c>
      <c r="R493" s="103" t="s">
        <v>4214</v>
      </c>
      <c r="S493" s="101">
        <v>42643</v>
      </c>
      <c r="T493" s="101">
        <v>42643</v>
      </c>
      <c r="U493" s="103" t="s">
        <v>4026</v>
      </c>
      <c r="V493" s="103" t="s">
        <v>31</v>
      </c>
    </row>
    <row r="494" spans="1:22" ht="15.75" x14ac:dyDescent="0.3">
      <c r="A494" s="103" t="s">
        <v>50</v>
      </c>
      <c r="B494" s="103" t="s">
        <v>4024</v>
      </c>
      <c r="C494" s="103" t="s">
        <v>1879</v>
      </c>
      <c r="D494" s="103" t="s">
        <v>1880</v>
      </c>
      <c r="E494" s="103" t="s">
        <v>2038</v>
      </c>
      <c r="F494" s="103" t="s">
        <v>2051</v>
      </c>
      <c r="G494" s="103" t="s">
        <v>31</v>
      </c>
      <c r="H494" s="103" t="s">
        <v>1883</v>
      </c>
      <c r="I494" s="103" t="s">
        <v>1880</v>
      </c>
      <c r="J494" s="103" t="s">
        <v>1884</v>
      </c>
      <c r="K494" s="103" t="s">
        <v>1885</v>
      </c>
      <c r="L494" s="105">
        <v>61.72</v>
      </c>
      <c r="M494" s="103" t="s">
        <v>1886</v>
      </c>
      <c r="N494" s="103" t="s">
        <v>31</v>
      </c>
      <c r="O494" s="103" t="s">
        <v>31</v>
      </c>
      <c r="P494" s="103" t="s">
        <v>2052</v>
      </c>
      <c r="Q494" s="103" t="s">
        <v>31</v>
      </c>
      <c r="R494" s="103" t="s">
        <v>4216</v>
      </c>
      <c r="S494" s="101">
        <v>42794</v>
      </c>
      <c r="T494" s="101">
        <v>42794</v>
      </c>
      <c r="U494" s="103" t="s">
        <v>4026</v>
      </c>
      <c r="V494" s="103" t="s">
        <v>31</v>
      </c>
    </row>
    <row r="495" spans="1:22" ht="15.75" x14ac:dyDescent="0.3">
      <c r="A495" s="103" t="s">
        <v>50</v>
      </c>
      <c r="B495" s="103" t="s">
        <v>4024</v>
      </c>
      <c r="C495" s="103" t="s">
        <v>1879</v>
      </c>
      <c r="D495" s="103" t="s">
        <v>1880</v>
      </c>
      <c r="E495" s="103" t="s">
        <v>2038</v>
      </c>
      <c r="F495" s="103" t="s">
        <v>2062</v>
      </c>
      <c r="G495" s="103" t="s">
        <v>31</v>
      </c>
      <c r="H495" s="103" t="s">
        <v>1883</v>
      </c>
      <c r="I495" s="103" t="s">
        <v>1880</v>
      </c>
      <c r="J495" s="103" t="s">
        <v>1884</v>
      </c>
      <c r="K495" s="103" t="s">
        <v>1885</v>
      </c>
      <c r="L495" s="105">
        <v>61.67</v>
      </c>
      <c r="M495" s="103" t="s">
        <v>1886</v>
      </c>
      <c r="N495" s="103" t="s">
        <v>4137</v>
      </c>
      <c r="O495" s="103" t="s">
        <v>31</v>
      </c>
      <c r="P495" s="103" t="s">
        <v>2064</v>
      </c>
      <c r="Q495" s="103" t="s">
        <v>31</v>
      </c>
      <c r="R495" s="103" t="s">
        <v>4138</v>
      </c>
      <c r="S495" s="101">
        <v>42674</v>
      </c>
      <c r="T495" s="101">
        <v>42674</v>
      </c>
      <c r="U495" s="103" t="s">
        <v>4026</v>
      </c>
      <c r="V495" s="103" t="s">
        <v>31</v>
      </c>
    </row>
    <row r="496" spans="1:22" ht="15.75" x14ac:dyDescent="0.3">
      <c r="A496" s="103" t="s">
        <v>50</v>
      </c>
      <c r="B496" s="103" t="s">
        <v>4024</v>
      </c>
      <c r="C496" s="103" t="s">
        <v>1879</v>
      </c>
      <c r="D496" s="103" t="s">
        <v>1880</v>
      </c>
      <c r="E496" s="103" t="s">
        <v>2038</v>
      </c>
      <c r="F496" s="103" t="s">
        <v>2062</v>
      </c>
      <c r="G496" s="103" t="s">
        <v>31</v>
      </c>
      <c r="H496" s="103" t="s">
        <v>1883</v>
      </c>
      <c r="I496" s="103" t="s">
        <v>1880</v>
      </c>
      <c r="J496" s="103" t="s">
        <v>1884</v>
      </c>
      <c r="K496" s="103" t="s">
        <v>1885</v>
      </c>
      <c r="L496" s="105">
        <v>61.67</v>
      </c>
      <c r="M496" s="103" t="s">
        <v>1886</v>
      </c>
      <c r="N496" s="103" t="s">
        <v>4150</v>
      </c>
      <c r="O496" s="103" t="s">
        <v>31</v>
      </c>
      <c r="P496" s="103" t="s">
        <v>2064</v>
      </c>
      <c r="Q496" s="103" t="s">
        <v>31</v>
      </c>
      <c r="R496" s="103" t="s">
        <v>4151</v>
      </c>
      <c r="S496" s="101">
        <v>42674</v>
      </c>
      <c r="T496" s="101">
        <v>42674</v>
      </c>
      <c r="U496" s="103" t="s">
        <v>4026</v>
      </c>
      <c r="V496" s="103" t="s">
        <v>31</v>
      </c>
    </row>
    <row r="497" spans="1:22" ht="15.75" x14ac:dyDescent="0.3">
      <c r="A497" s="103" t="s">
        <v>50</v>
      </c>
      <c r="B497" s="103" t="s">
        <v>4024</v>
      </c>
      <c r="C497" s="103" t="s">
        <v>1879</v>
      </c>
      <c r="D497" s="103" t="s">
        <v>1880</v>
      </c>
      <c r="E497" s="103" t="s">
        <v>2038</v>
      </c>
      <c r="F497" s="103" t="s">
        <v>2062</v>
      </c>
      <c r="G497" s="103" t="s">
        <v>31</v>
      </c>
      <c r="H497" s="103" t="s">
        <v>1883</v>
      </c>
      <c r="I497" s="103" t="s">
        <v>1880</v>
      </c>
      <c r="J497" s="103" t="s">
        <v>1884</v>
      </c>
      <c r="K497" s="103" t="s">
        <v>1885</v>
      </c>
      <c r="L497" s="105">
        <v>61.67</v>
      </c>
      <c r="M497" s="103" t="s">
        <v>1886</v>
      </c>
      <c r="N497" s="103" t="s">
        <v>4164</v>
      </c>
      <c r="O497" s="103" t="s">
        <v>31</v>
      </c>
      <c r="P497" s="103" t="s">
        <v>2064</v>
      </c>
      <c r="Q497" s="103" t="s">
        <v>31</v>
      </c>
      <c r="R497" s="103" t="s">
        <v>4165</v>
      </c>
      <c r="S497" s="101">
        <v>42674</v>
      </c>
      <c r="T497" s="101">
        <v>42674</v>
      </c>
      <c r="U497" s="103" t="s">
        <v>4026</v>
      </c>
      <c r="V497" s="103" t="s">
        <v>31</v>
      </c>
    </row>
    <row r="498" spans="1:22" ht="15.75" x14ac:dyDescent="0.3">
      <c r="A498" s="103" t="s">
        <v>50</v>
      </c>
      <c r="B498" s="103" t="s">
        <v>4024</v>
      </c>
      <c r="C498" s="103" t="s">
        <v>1879</v>
      </c>
      <c r="D498" s="103" t="s">
        <v>1880</v>
      </c>
      <c r="E498" s="103" t="s">
        <v>1881</v>
      </c>
      <c r="F498" s="103" t="s">
        <v>1882</v>
      </c>
      <c r="G498" s="103" t="s">
        <v>31</v>
      </c>
      <c r="H498" s="103" t="s">
        <v>1883</v>
      </c>
      <c r="I498" s="103" t="s">
        <v>1880</v>
      </c>
      <c r="J498" s="103" t="s">
        <v>1884</v>
      </c>
      <c r="K498" s="103" t="s">
        <v>1885</v>
      </c>
      <c r="L498" s="105">
        <v>61</v>
      </c>
      <c r="M498" s="103" t="s">
        <v>1886</v>
      </c>
      <c r="N498" s="103" t="s">
        <v>31</v>
      </c>
      <c r="O498" s="103" t="s">
        <v>31</v>
      </c>
      <c r="P498" s="103" t="s">
        <v>1887</v>
      </c>
      <c r="Q498" s="103" t="s">
        <v>31</v>
      </c>
      <c r="R498" s="103" t="s">
        <v>4217</v>
      </c>
      <c r="S498" s="101">
        <v>42794</v>
      </c>
      <c r="T498" s="101">
        <v>42794</v>
      </c>
      <c r="U498" s="103" t="s">
        <v>4026</v>
      </c>
      <c r="V498" s="103" t="s">
        <v>31</v>
      </c>
    </row>
    <row r="499" spans="1:22" ht="15.75" x14ac:dyDescent="0.3">
      <c r="A499" s="103" t="s">
        <v>50</v>
      </c>
      <c r="B499" s="103" t="s">
        <v>4024</v>
      </c>
      <c r="C499" s="103" t="s">
        <v>1904</v>
      </c>
      <c r="D499" s="103" t="s">
        <v>1905</v>
      </c>
      <c r="E499" s="103" t="s">
        <v>2038</v>
      </c>
      <c r="F499" s="103" t="s">
        <v>2054</v>
      </c>
      <c r="G499" s="103" t="s">
        <v>31</v>
      </c>
      <c r="H499" s="103" t="s">
        <v>31</v>
      </c>
      <c r="I499" s="103" t="s">
        <v>31</v>
      </c>
      <c r="J499" s="103" t="s">
        <v>1884</v>
      </c>
      <c r="K499" s="103" t="s">
        <v>1885</v>
      </c>
      <c r="L499" s="105">
        <v>59.9</v>
      </c>
      <c r="M499" s="103" t="s">
        <v>1886</v>
      </c>
      <c r="N499" s="103" t="s">
        <v>4034</v>
      </c>
      <c r="O499" s="103" t="s">
        <v>31</v>
      </c>
      <c r="P499" s="103" t="s">
        <v>2056</v>
      </c>
      <c r="Q499" s="103" t="s">
        <v>31</v>
      </c>
      <c r="R499" s="103" t="s">
        <v>4035</v>
      </c>
      <c r="S499" s="101">
        <v>43008</v>
      </c>
      <c r="T499" s="101">
        <v>43008</v>
      </c>
      <c r="U499" s="103" t="s">
        <v>4029</v>
      </c>
      <c r="V499" s="103" t="s">
        <v>31</v>
      </c>
    </row>
    <row r="500" spans="1:22" ht="15.75" x14ac:dyDescent="0.3">
      <c r="A500" s="103" t="s">
        <v>50</v>
      </c>
      <c r="B500" s="103" t="s">
        <v>4024</v>
      </c>
      <c r="C500" s="103" t="s">
        <v>1879</v>
      </c>
      <c r="D500" s="103" t="s">
        <v>1880</v>
      </c>
      <c r="E500" s="103" t="s">
        <v>2038</v>
      </c>
      <c r="F500" s="103" t="s">
        <v>2438</v>
      </c>
      <c r="G500" s="103" t="s">
        <v>31</v>
      </c>
      <c r="H500" s="103" t="s">
        <v>1883</v>
      </c>
      <c r="I500" s="103" t="s">
        <v>1880</v>
      </c>
      <c r="J500" s="103" t="s">
        <v>1884</v>
      </c>
      <c r="K500" s="103" t="s">
        <v>1885</v>
      </c>
      <c r="L500" s="104">
        <v>4178.22</v>
      </c>
      <c r="M500" s="103" t="s">
        <v>1886</v>
      </c>
      <c r="N500" s="103" t="s">
        <v>31</v>
      </c>
      <c r="O500" s="103" t="s">
        <v>31</v>
      </c>
      <c r="P500" s="103" t="s">
        <v>2439</v>
      </c>
      <c r="Q500" s="103" t="s">
        <v>4282</v>
      </c>
      <c r="R500" s="103" t="s">
        <v>4283</v>
      </c>
      <c r="S500" s="101">
        <v>40178</v>
      </c>
      <c r="T500" s="101">
        <v>40178</v>
      </c>
      <c r="U500" s="103" t="s">
        <v>4079</v>
      </c>
      <c r="V500" s="103" t="s">
        <v>31</v>
      </c>
    </row>
    <row r="501" spans="1:22" ht="15.75" x14ac:dyDescent="0.3">
      <c r="A501" s="103" t="s">
        <v>50</v>
      </c>
      <c r="B501" s="103" t="s">
        <v>4024</v>
      </c>
      <c r="C501" s="103" t="s">
        <v>1879</v>
      </c>
      <c r="D501" s="103" t="s">
        <v>1880</v>
      </c>
      <c r="E501" s="103" t="s">
        <v>1881</v>
      </c>
      <c r="F501" s="103" t="s">
        <v>1882</v>
      </c>
      <c r="G501" s="103" t="s">
        <v>31</v>
      </c>
      <c r="H501" s="103" t="s">
        <v>1883</v>
      </c>
      <c r="I501" s="103" t="s">
        <v>1880</v>
      </c>
      <c r="J501" s="103" t="s">
        <v>1884</v>
      </c>
      <c r="K501" s="103" t="s">
        <v>1885</v>
      </c>
      <c r="L501" s="104">
        <v>41272.239999999998</v>
      </c>
      <c r="M501" s="103" t="s">
        <v>1886</v>
      </c>
      <c r="N501" s="103" t="s">
        <v>31</v>
      </c>
      <c r="O501" s="103" t="s">
        <v>31</v>
      </c>
      <c r="P501" s="103" t="s">
        <v>1887</v>
      </c>
      <c r="Q501" s="103" t="s">
        <v>31</v>
      </c>
      <c r="R501" s="103" t="s">
        <v>4217</v>
      </c>
      <c r="S501" s="101">
        <v>42521</v>
      </c>
      <c r="T501" s="101">
        <v>42521</v>
      </c>
      <c r="U501" s="103" t="s">
        <v>4026</v>
      </c>
      <c r="V501" s="103" t="s">
        <v>31</v>
      </c>
    </row>
    <row r="502" spans="1:22" ht="15.75" x14ac:dyDescent="0.3">
      <c r="A502" s="103" t="s">
        <v>50</v>
      </c>
      <c r="B502" s="103" t="s">
        <v>4024</v>
      </c>
      <c r="C502" s="103" t="s">
        <v>1879</v>
      </c>
      <c r="D502" s="103" t="s">
        <v>1880</v>
      </c>
      <c r="E502" s="103" t="s">
        <v>1881</v>
      </c>
      <c r="F502" s="103" t="s">
        <v>1882</v>
      </c>
      <c r="G502" s="103" t="s">
        <v>31</v>
      </c>
      <c r="H502" s="103" t="s">
        <v>1883</v>
      </c>
      <c r="I502" s="103" t="s">
        <v>1880</v>
      </c>
      <c r="J502" s="103" t="s">
        <v>1884</v>
      </c>
      <c r="K502" s="103" t="s">
        <v>1885</v>
      </c>
      <c r="L502" s="104">
        <v>78.099999999999994</v>
      </c>
      <c r="M502" s="103" t="s">
        <v>1886</v>
      </c>
      <c r="N502" s="103" t="s">
        <v>31</v>
      </c>
      <c r="O502" s="103" t="s">
        <v>31</v>
      </c>
      <c r="P502" s="103" t="s">
        <v>1887</v>
      </c>
      <c r="Q502" s="103" t="s">
        <v>31</v>
      </c>
      <c r="R502" s="103" t="s">
        <v>4217</v>
      </c>
      <c r="S502" s="101">
        <v>42551</v>
      </c>
      <c r="T502" s="101">
        <v>42551</v>
      </c>
      <c r="U502" s="103" t="s">
        <v>4026</v>
      </c>
      <c r="V502" s="103" t="s">
        <v>31</v>
      </c>
    </row>
    <row r="503" spans="1:22" ht="15.75" x14ac:dyDescent="0.3">
      <c r="A503" s="103" t="s">
        <v>50</v>
      </c>
      <c r="B503" s="103" t="s">
        <v>4024</v>
      </c>
      <c r="C503" s="103" t="s">
        <v>1879</v>
      </c>
      <c r="D503" s="103" t="s">
        <v>1880</v>
      </c>
      <c r="E503" s="103" t="s">
        <v>1881</v>
      </c>
      <c r="F503" s="103" t="s">
        <v>1882</v>
      </c>
      <c r="G503" s="103" t="s">
        <v>31</v>
      </c>
      <c r="H503" s="103" t="s">
        <v>1883</v>
      </c>
      <c r="I503" s="103" t="s">
        <v>1880</v>
      </c>
      <c r="J503" s="103" t="s">
        <v>1884</v>
      </c>
      <c r="K503" s="103" t="s">
        <v>1885</v>
      </c>
      <c r="L503" s="104">
        <v>28.77</v>
      </c>
      <c r="M503" s="103" t="s">
        <v>1886</v>
      </c>
      <c r="N503" s="103" t="s">
        <v>31</v>
      </c>
      <c r="O503" s="103" t="s">
        <v>31</v>
      </c>
      <c r="P503" s="103" t="s">
        <v>1887</v>
      </c>
      <c r="Q503" s="103" t="s">
        <v>31</v>
      </c>
      <c r="R503" s="103" t="s">
        <v>4217</v>
      </c>
      <c r="S503" s="101">
        <v>42582</v>
      </c>
      <c r="T503" s="101">
        <v>42582</v>
      </c>
      <c r="U503" s="103" t="s">
        <v>4026</v>
      </c>
      <c r="V503" s="103" t="s">
        <v>31</v>
      </c>
    </row>
    <row r="504" spans="1:22" ht="15.75" x14ac:dyDescent="0.3">
      <c r="A504" s="103" t="s">
        <v>50</v>
      </c>
      <c r="B504" s="103" t="s">
        <v>4024</v>
      </c>
      <c r="C504" s="103" t="s">
        <v>1879</v>
      </c>
      <c r="D504" s="103" t="s">
        <v>1880</v>
      </c>
      <c r="E504" s="103" t="s">
        <v>1881</v>
      </c>
      <c r="F504" s="103" t="s">
        <v>1882</v>
      </c>
      <c r="G504" s="103" t="s">
        <v>31</v>
      </c>
      <c r="H504" s="103" t="s">
        <v>1883</v>
      </c>
      <c r="I504" s="103" t="s">
        <v>1880</v>
      </c>
      <c r="J504" s="103" t="s">
        <v>1884</v>
      </c>
      <c r="K504" s="103" t="s">
        <v>1885</v>
      </c>
      <c r="L504" s="104">
        <v>277.05</v>
      </c>
      <c r="M504" s="103" t="s">
        <v>1886</v>
      </c>
      <c r="N504" s="103" t="s">
        <v>31</v>
      </c>
      <c r="O504" s="103" t="s">
        <v>31</v>
      </c>
      <c r="P504" s="103" t="s">
        <v>1887</v>
      </c>
      <c r="Q504" s="103" t="s">
        <v>31</v>
      </c>
      <c r="R504" s="103" t="s">
        <v>4217</v>
      </c>
      <c r="S504" s="101">
        <v>42613</v>
      </c>
      <c r="T504" s="101">
        <v>42613</v>
      </c>
      <c r="U504" s="103" t="s">
        <v>4026</v>
      </c>
      <c r="V504" s="103" t="s">
        <v>31</v>
      </c>
    </row>
    <row r="505" spans="1:22" ht="15.75" x14ac:dyDescent="0.3">
      <c r="A505" s="103" t="s">
        <v>50</v>
      </c>
      <c r="B505" s="103" t="s">
        <v>4024</v>
      </c>
      <c r="C505" s="103" t="s">
        <v>1879</v>
      </c>
      <c r="D505" s="103" t="s">
        <v>1880</v>
      </c>
      <c r="E505" s="103" t="s">
        <v>1881</v>
      </c>
      <c r="F505" s="103" t="s">
        <v>1882</v>
      </c>
      <c r="G505" s="103" t="s">
        <v>31</v>
      </c>
      <c r="H505" s="103" t="s">
        <v>1883</v>
      </c>
      <c r="I505" s="103" t="s">
        <v>1880</v>
      </c>
      <c r="J505" s="103" t="s">
        <v>1884</v>
      </c>
      <c r="K505" s="103" t="s">
        <v>1885</v>
      </c>
      <c r="L505" s="104">
        <v>23.95</v>
      </c>
      <c r="M505" s="103" t="s">
        <v>1886</v>
      </c>
      <c r="N505" s="103" t="s">
        <v>31</v>
      </c>
      <c r="O505" s="103" t="s">
        <v>31</v>
      </c>
      <c r="P505" s="103" t="s">
        <v>1887</v>
      </c>
      <c r="Q505" s="103" t="s">
        <v>31</v>
      </c>
      <c r="R505" s="103" t="s">
        <v>4217</v>
      </c>
      <c r="S505" s="101">
        <v>42643</v>
      </c>
      <c r="T505" s="101">
        <v>42643</v>
      </c>
      <c r="U505" s="103" t="s">
        <v>4026</v>
      </c>
      <c r="V505" s="103" t="s">
        <v>31</v>
      </c>
    </row>
    <row r="506" spans="1:22" ht="15.75" x14ac:dyDescent="0.3">
      <c r="A506" s="103" t="s">
        <v>50</v>
      </c>
      <c r="B506" s="103" t="s">
        <v>4024</v>
      </c>
      <c r="C506" s="103" t="s">
        <v>1904</v>
      </c>
      <c r="D506" s="103" t="s">
        <v>1905</v>
      </c>
      <c r="E506" s="103" t="s">
        <v>2038</v>
      </c>
      <c r="F506" s="103" t="s">
        <v>2054</v>
      </c>
      <c r="G506" s="103" t="s">
        <v>31</v>
      </c>
      <c r="H506" s="103" t="s">
        <v>31</v>
      </c>
      <c r="I506" s="103" t="s">
        <v>31</v>
      </c>
      <c r="J506" s="103" t="s">
        <v>1884</v>
      </c>
      <c r="K506" s="103" t="s">
        <v>1885</v>
      </c>
      <c r="L506" s="105">
        <v>59.9</v>
      </c>
      <c r="M506" s="103" t="s">
        <v>1886</v>
      </c>
      <c r="N506" s="103" t="s">
        <v>4036</v>
      </c>
      <c r="O506" s="103" t="s">
        <v>31</v>
      </c>
      <c r="P506" s="103" t="s">
        <v>2056</v>
      </c>
      <c r="Q506" s="103" t="s">
        <v>31</v>
      </c>
      <c r="R506" s="103" t="s">
        <v>4037</v>
      </c>
      <c r="S506" s="101">
        <v>43008</v>
      </c>
      <c r="T506" s="101">
        <v>43008</v>
      </c>
      <c r="U506" s="103" t="s">
        <v>4029</v>
      </c>
      <c r="V506" s="103" t="s">
        <v>31</v>
      </c>
    </row>
    <row r="507" spans="1:22" ht="15.75" x14ac:dyDescent="0.3">
      <c r="A507" s="103" t="s">
        <v>50</v>
      </c>
      <c r="B507" s="103" t="s">
        <v>4024</v>
      </c>
      <c r="C507" s="103" t="s">
        <v>1904</v>
      </c>
      <c r="D507" s="103" t="s">
        <v>1905</v>
      </c>
      <c r="E507" s="103" t="s">
        <v>2038</v>
      </c>
      <c r="F507" s="103" t="s">
        <v>2438</v>
      </c>
      <c r="G507" s="103" t="s">
        <v>31</v>
      </c>
      <c r="H507" s="103" t="s">
        <v>31</v>
      </c>
      <c r="I507" s="103" t="s">
        <v>31</v>
      </c>
      <c r="J507" s="103" t="s">
        <v>1884</v>
      </c>
      <c r="K507" s="103" t="s">
        <v>1885</v>
      </c>
      <c r="L507" s="105">
        <v>58.16</v>
      </c>
      <c r="M507" s="103" t="s">
        <v>1886</v>
      </c>
      <c r="N507" s="103" t="s">
        <v>31</v>
      </c>
      <c r="O507" s="103" t="s">
        <v>31</v>
      </c>
      <c r="P507" s="103" t="s">
        <v>2439</v>
      </c>
      <c r="Q507" s="103" t="s">
        <v>31</v>
      </c>
      <c r="R507" s="103" t="s">
        <v>4069</v>
      </c>
      <c r="S507" s="101">
        <v>42947</v>
      </c>
      <c r="T507" s="101">
        <v>42947</v>
      </c>
      <c r="U507" s="103" t="s">
        <v>4029</v>
      </c>
      <c r="V507" s="103" t="s">
        <v>31</v>
      </c>
    </row>
    <row r="508" spans="1:22" ht="15.75" x14ac:dyDescent="0.3">
      <c r="A508" s="103" t="s">
        <v>50</v>
      </c>
      <c r="B508" s="103" t="s">
        <v>4024</v>
      </c>
      <c r="C508" s="103" t="s">
        <v>1879</v>
      </c>
      <c r="D508" s="103" t="s">
        <v>1880</v>
      </c>
      <c r="E508" s="103" t="s">
        <v>2038</v>
      </c>
      <c r="F508" s="103" t="s">
        <v>2070</v>
      </c>
      <c r="G508" s="103" t="s">
        <v>31</v>
      </c>
      <c r="H508" s="103" t="s">
        <v>1883</v>
      </c>
      <c r="I508" s="103" t="s">
        <v>1880</v>
      </c>
      <c r="J508" s="103" t="s">
        <v>1884</v>
      </c>
      <c r="K508" s="103" t="s">
        <v>1885</v>
      </c>
      <c r="L508" s="105">
        <v>53.89</v>
      </c>
      <c r="M508" s="103" t="s">
        <v>1886</v>
      </c>
      <c r="N508" s="103" t="s">
        <v>4203</v>
      </c>
      <c r="O508" s="103" t="s">
        <v>31</v>
      </c>
      <c r="P508" s="103" t="s">
        <v>2072</v>
      </c>
      <c r="Q508" s="103" t="s">
        <v>31</v>
      </c>
      <c r="R508" s="103" t="s">
        <v>4204</v>
      </c>
      <c r="S508" s="101">
        <v>42735</v>
      </c>
      <c r="T508" s="101">
        <v>42735</v>
      </c>
      <c r="U508" s="103" t="s">
        <v>4026</v>
      </c>
      <c r="V508" s="103" t="s">
        <v>31</v>
      </c>
    </row>
    <row r="509" spans="1:22" ht="15.75" x14ac:dyDescent="0.3">
      <c r="A509" s="103" t="s">
        <v>50</v>
      </c>
      <c r="B509" s="103" t="s">
        <v>4024</v>
      </c>
      <c r="C509" s="103" t="s">
        <v>1904</v>
      </c>
      <c r="D509" s="103" t="s">
        <v>1905</v>
      </c>
      <c r="E509" s="103" t="s">
        <v>2038</v>
      </c>
      <c r="F509" s="103" t="s">
        <v>2082</v>
      </c>
      <c r="G509" s="103" t="s">
        <v>31</v>
      </c>
      <c r="H509" s="103" t="s">
        <v>31</v>
      </c>
      <c r="I509" s="103" t="s">
        <v>31</v>
      </c>
      <c r="J509" s="103" t="s">
        <v>1884</v>
      </c>
      <c r="K509" s="103" t="s">
        <v>1885</v>
      </c>
      <c r="L509" s="105">
        <v>53.64</v>
      </c>
      <c r="M509" s="103" t="s">
        <v>1886</v>
      </c>
      <c r="N509" s="103" t="s">
        <v>31</v>
      </c>
      <c r="O509" s="103" t="s">
        <v>31</v>
      </c>
      <c r="P509" s="103" t="s">
        <v>2083</v>
      </c>
      <c r="Q509" s="103" t="s">
        <v>31</v>
      </c>
      <c r="R509" s="103" t="s">
        <v>4070</v>
      </c>
      <c r="S509" s="101">
        <v>42947</v>
      </c>
      <c r="T509" s="101">
        <v>42947</v>
      </c>
      <c r="U509" s="103" t="s">
        <v>4029</v>
      </c>
      <c r="V509" s="103" t="s">
        <v>31</v>
      </c>
    </row>
    <row r="510" spans="1:22" ht="15.75" x14ac:dyDescent="0.3">
      <c r="A510" s="103" t="s">
        <v>50</v>
      </c>
      <c r="B510" s="103" t="s">
        <v>4024</v>
      </c>
      <c r="C510" s="103" t="s">
        <v>1879</v>
      </c>
      <c r="D510" s="103" t="s">
        <v>1880</v>
      </c>
      <c r="E510" s="103" t="s">
        <v>2038</v>
      </c>
      <c r="F510" s="103" t="s">
        <v>2070</v>
      </c>
      <c r="G510" s="103" t="s">
        <v>31</v>
      </c>
      <c r="H510" s="103" t="s">
        <v>1883</v>
      </c>
      <c r="I510" s="103" t="s">
        <v>1880</v>
      </c>
      <c r="J510" s="103" t="s">
        <v>1884</v>
      </c>
      <c r="K510" s="103" t="s">
        <v>1885</v>
      </c>
      <c r="L510" s="105">
        <v>52.02</v>
      </c>
      <c r="M510" s="103" t="s">
        <v>1886</v>
      </c>
      <c r="N510" s="103" t="s">
        <v>4209</v>
      </c>
      <c r="O510" s="103" t="s">
        <v>31</v>
      </c>
      <c r="P510" s="103" t="s">
        <v>2072</v>
      </c>
      <c r="Q510" s="103" t="s">
        <v>31</v>
      </c>
      <c r="R510" s="103" t="s">
        <v>4210</v>
      </c>
      <c r="S510" s="101">
        <v>42794</v>
      </c>
      <c r="T510" s="101">
        <v>42794</v>
      </c>
      <c r="U510" s="103" t="s">
        <v>4026</v>
      </c>
      <c r="V510" s="103" t="s">
        <v>31</v>
      </c>
    </row>
    <row r="511" spans="1:22" ht="15.75" x14ac:dyDescent="0.3">
      <c r="A511" s="103" t="s">
        <v>50</v>
      </c>
      <c r="B511" s="103" t="s">
        <v>4024</v>
      </c>
      <c r="C511" s="103" t="s">
        <v>1879</v>
      </c>
      <c r="D511" s="103" t="s">
        <v>1880</v>
      </c>
      <c r="E511" s="103" t="s">
        <v>2038</v>
      </c>
      <c r="F511" s="103" t="s">
        <v>2070</v>
      </c>
      <c r="G511" s="103" t="s">
        <v>31</v>
      </c>
      <c r="H511" s="103" t="s">
        <v>1883</v>
      </c>
      <c r="I511" s="103" t="s">
        <v>1880</v>
      </c>
      <c r="J511" s="103" t="s">
        <v>1884</v>
      </c>
      <c r="K511" s="103" t="s">
        <v>1885</v>
      </c>
      <c r="L511" s="105">
        <v>52.02</v>
      </c>
      <c r="M511" s="103" t="s">
        <v>1886</v>
      </c>
      <c r="N511" s="103" t="s">
        <v>4212</v>
      </c>
      <c r="O511" s="103" t="s">
        <v>31</v>
      </c>
      <c r="P511" s="103" t="s">
        <v>2072</v>
      </c>
      <c r="Q511" s="103" t="s">
        <v>31</v>
      </c>
      <c r="R511" s="103" t="s">
        <v>4213</v>
      </c>
      <c r="S511" s="101">
        <v>42794</v>
      </c>
      <c r="T511" s="101">
        <v>42794</v>
      </c>
      <c r="U511" s="103" t="s">
        <v>4026</v>
      </c>
      <c r="V511" s="103" t="s">
        <v>31</v>
      </c>
    </row>
    <row r="512" spans="1:22" ht="15.75" x14ac:dyDescent="0.3">
      <c r="A512" s="103" t="s">
        <v>50</v>
      </c>
      <c r="B512" s="103" t="s">
        <v>4024</v>
      </c>
      <c r="C512" s="103" t="s">
        <v>1879</v>
      </c>
      <c r="D512" s="103" t="s">
        <v>1880</v>
      </c>
      <c r="E512" s="103" t="s">
        <v>1881</v>
      </c>
      <c r="F512" s="103" t="s">
        <v>1986</v>
      </c>
      <c r="G512" s="103" t="s">
        <v>31</v>
      </c>
      <c r="H512" s="103" t="s">
        <v>1883</v>
      </c>
      <c r="I512" s="103" t="s">
        <v>1880</v>
      </c>
      <c r="J512" s="103" t="s">
        <v>1884</v>
      </c>
      <c r="K512" s="103" t="s">
        <v>1885</v>
      </c>
      <c r="L512" s="104">
        <v>3655.74</v>
      </c>
      <c r="M512" s="103" t="s">
        <v>1886</v>
      </c>
      <c r="N512" s="103" t="s">
        <v>31</v>
      </c>
      <c r="O512" s="103" t="s">
        <v>31</v>
      </c>
      <c r="P512" s="103" t="s">
        <v>2205</v>
      </c>
      <c r="Q512" s="103" t="s">
        <v>31</v>
      </c>
      <c r="R512" s="103" t="s">
        <v>4284</v>
      </c>
      <c r="S512" s="101">
        <v>42521</v>
      </c>
      <c r="T512" s="101">
        <v>42521</v>
      </c>
      <c r="U512" s="103" t="s">
        <v>4026</v>
      </c>
      <c r="V512" s="103" t="s">
        <v>31</v>
      </c>
    </row>
    <row r="513" spans="1:22" ht="15.75" x14ac:dyDescent="0.3">
      <c r="A513" s="103" t="s">
        <v>50</v>
      </c>
      <c r="B513" s="103" t="s">
        <v>4024</v>
      </c>
      <c r="C513" s="103" t="s">
        <v>1879</v>
      </c>
      <c r="D513" s="103" t="s">
        <v>1880</v>
      </c>
      <c r="E513" s="103" t="s">
        <v>1881</v>
      </c>
      <c r="F513" s="103" t="s">
        <v>1986</v>
      </c>
      <c r="G513" s="103" t="s">
        <v>31</v>
      </c>
      <c r="H513" s="103" t="s">
        <v>1883</v>
      </c>
      <c r="I513" s="103" t="s">
        <v>1880</v>
      </c>
      <c r="J513" s="103" t="s">
        <v>1884</v>
      </c>
      <c r="K513" s="103" t="s">
        <v>1885</v>
      </c>
      <c r="L513" s="104">
        <v>6.93</v>
      </c>
      <c r="M513" s="103" t="s">
        <v>1886</v>
      </c>
      <c r="N513" s="103" t="s">
        <v>31</v>
      </c>
      <c r="O513" s="103" t="s">
        <v>31</v>
      </c>
      <c r="P513" s="103" t="s">
        <v>2205</v>
      </c>
      <c r="Q513" s="103" t="s">
        <v>31</v>
      </c>
      <c r="R513" s="103" t="s">
        <v>4284</v>
      </c>
      <c r="S513" s="101">
        <v>42551</v>
      </c>
      <c r="T513" s="101">
        <v>42551</v>
      </c>
      <c r="U513" s="103" t="s">
        <v>4026</v>
      </c>
      <c r="V513" s="103" t="s">
        <v>31</v>
      </c>
    </row>
    <row r="514" spans="1:22" ht="15.75" x14ac:dyDescent="0.3">
      <c r="A514" s="103" t="s">
        <v>50</v>
      </c>
      <c r="B514" s="103" t="s">
        <v>4024</v>
      </c>
      <c r="C514" s="103" t="s">
        <v>1879</v>
      </c>
      <c r="D514" s="103" t="s">
        <v>1880</v>
      </c>
      <c r="E514" s="103" t="s">
        <v>1881</v>
      </c>
      <c r="F514" s="103" t="s">
        <v>1986</v>
      </c>
      <c r="G514" s="103" t="s">
        <v>31</v>
      </c>
      <c r="H514" s="103" t="s">
        <v>1883</v>
      </c>
      <c r="I514" s="103" t="s">
        <v>1880</v>
      </c>
      <c r="J514" s="103" t="s">
        <v>1884</v>
      </c>
      <c r="K514" s="103" t="s">
        <v>1885</v>
      </c>
      <c r="L514" s="104">
        <v>2.54</v>
      </c>
      <c r="M514" s="103" t="s">
        <v>1886</v>
      </c>
      <c r="N514" s="103" t="s">
        <v>31</v>
      </c>
      <c r="O514" s="103" t="s">
        <v>31</v>
      </c>
      <c r="P514" s="103" t="s">
        <v>2205</v>
      </c>
      <c r="Q514" s="103" t="s">
        <v>31</v>
      </c>
      <c r="R514" s="103" t="s">
        <v>4284</v>
      </c>
      <c r="S514" s="101">
        <v>42582</v>
      </c>
      <c r="T514" s="101">
        <v>42582</v>
      </c>
      <c r="U514" s="103" t="s">
        <v>4026</v>
      </c>
      <c r="V514" s="103" t="s">
        <v>31</v>
      </c>
    </row>
    <row r="515" spans="1:22" ht="15.75" x14ac:dyDescent="0.3">
      <c r="A515" s="103" t="s">
        <v>50</v>
      </c>
      <c r="B515" s="103" t="s">
        <v>4024</v>
      </c>
      <c r="C515" s="103" t="s">
        <v>1879</v>
      </c>
      <c r="D515" s="103" t="s">
        <v>1880</v>
      </c>
      <c r="E515" s="103" t="s">
        <v>1881</v>
      </c>
      <c r="F515" s="103" t="s">
        <v>1986</v>
      </c>
      <c r="G515" s="103" t="s">
        <v>31</v>
      </c>
      <c r="H515" s="103" t="s">
        <v>1883</v>
      </c>
      <c r="I515" s="103" t="s">
        <v>1880</v>
      </c>
      <c r="J515" s="103" t="s">
        <v>1884</v>
      </c>
      <c r="K515" s="103" t="s">
        <v>1885</v>
      </c>
      <c r="L515" s="104">
        <v>24.55</v>
      </c>
      <c r="M515" s="103" t="s">
        <v>1886</v>
      </c>
      <c r="N515" s="103" t="s">
        <v>31</v>
      </c>
      <c r="O515" s="103" t="s">
        <v>31</v>
      </c>
      <c r="P515" s="103" t="s">
        <v>2205</v>
      </c>
      <c r="Q515" s="103" t="s">
        <v>31</v>
      </c>
      <c r="R515" s="103" t="s">
        <v>4284</v>
      </c>
      <c r="S515" s="101">
        <v>42613</v>
      </c>
      <c r="T515" s="101">
        <v>42613</v>
      </c>
      <c r="U515" s="103" t="s">
        <v>4026</v>
      </c>
      <c r="V515" s="103" t="s">
        <v>31</v>
      </c>
    </row>
    <row r="516" spans="1:22" ht="15.75" x14ac:dyDescent="0.3">
      <c r="A516" s="103" t="s">
        <v>50</v>
      </c>
      <c r="B516" s="103" t="s">
        <v>4024</v>
      </c>
      <c r="C516" s="103" t="s">
        <v>1879</v>
      </c>
      <c r="D516" s="103" t="s">
        <v>1880</v>
      </c>
      <c r="E516" s="103" t="s">
        <v>1881</v>
      </c>
      <c r="F516" s="103" t="s">
        <v>1986</v>
      </c>
      <c r="G516" s="103" t="s">
        <v>31</v>
      </c>
      <c r="H516" s="103" t="s">
        <v>1883</v>
      </c>
      <c r="I516" s="103" t="s">
        <v>1880</v>
      </c>
      <c r="J516" s="103" t="s">
        <v>1884</v>
      </c>
      <c r="K516" s="103" t="s">
        <v>1885</v>
      </c>
      <c r="L516" s="104">
        <v>2.13</v>
      </c>
      <c r="M516" s="103" t="s">
        <v>1886</v>
      </c>
      <c r="N516" s="103" t="s">
        <v>31</v>
      </c>
      <c r="O516" s="103" t="s">
        <v>31</v>
      </c>
      <c r="P516" s="103" t="s">
        <v>2205</v>
      </c>
      <c r="Q516" s="103" t="s">
        <v>31</v>
      </c>
      <c r="R516" s="103" t="s">
        <v>4284</v>
      </c>
      <c r="S516" s="101">
        <v>42643</v>
      </c>
      <c r="T516" s="101">
        <v>42643</v>
      </c>
      <c r="U516" s="103" t="s">
        <v>4026</v>
      </c>
      <c r="V516" s="103" t="s">
        <v>31</v>
      </c>
    </row>
    <row r="517" spans="1:22" ht="15.75" x14ac:dyDescent="0.3">
      <c r="A517" s="103" t="s">
        <v>50</v>
      </c>
      <c r="B517" s="103" t="s">
        <v>4024</v>
      </c>
      <c r="C517" s="103" t="s">
        <v>1904</v>
      </c>
      <c r="D517" s="103" t="s">
        <v>1905</v>
      </c>
      <c r="E517" s="103" t="s">
        <v>2038</v>
      </c>
      <c r="F517" s="103" t="s">
        <v>2101</v>
      </c>
      <c r="G517" s="103" t="s">
        <v>31</v>
      </c>
      <c r="H517" s="103" t="s">
        <v>31</v>
      </c>
      <c r="I517" s="103" t="s">
        <v>31</v>
      </c>
      <c r="J517" s="103" t="s">
        <v>1884</v>
      </c>
      <c r="K517" s="103" t="s">
        <v>1885</v>
      </c>
      <c r="L517" s="105">
        <v>51.94</v>
      </c>
      <c r="M517" s="103" t="s">
        <v>1886</v>
      </c>
      <c r="N517" s="103" t="s">
        <v>31</v>
      </c>
      <c r="O517" s="103" t="s">
        <v>31</v>
      </c>
      <c r="P517" s="103" t="s">
        <v>2102</v>
      </c>
      <c r="Q517" s="103" t="s">
        <v>31</v>
      </c>
      <c r="R517" s="103" t="s">
        <v>4071</v>
      </c>
      <c r="S517" s="101">
        <v>42947</v>
      </c>
      <c r="T517" s="101">
        <v>42947</v>
      </c>
      <c r="U517" s="103" t="s">
        <v>4029</v>
      </c>
      <c r="V517" s="103" t="s">
        <v>31</v>
      </c>
    </row>
    <row r="518" spans="1:22" ht="15.75" x14ac:dyDescent="0.3">
      <c r="A518" s="103" t="s">
        <v>50</v>
      </c>
      <c r="B518" s="103" t="s">
        <v>4024</v>
      </c>
      <c r="C518" s="103" t="s">
        <v>1879</v>
      </c>
      <c r="D518" s="103" t="s">
        <v>1880</v>
      </c>
      <c r="E518" s="103" t="s">
        <v>2038</v>
      </c>
      <c r="F518" s="103" t="s">
        <v>2438</v>
      </c>
      <c r="G518" s="103" t="s">
        <v>31</v>
      </c>
      <c r="H518" s="103" t="s">
        <v>1883</v>
      </c>
      <c r="I518" s="103" t="s">
        <v>1880</v>
      </c>
      <c r="J518" s="103" t="s">
        <v>1884</v>
      </c>
      <c r="K518" s="103" t="s">
        <v>1885</v>
      </c>
      <c r="L518" s="105">
        <v>51.39</v>
      </c>
      <c r="M518" s="103" t="s">
        <v>1886</v>
      </c>
      <c r="N518" s="103" t="s">
        <v>31</v>
      </c>
      <c r="O518" s="103" t="s">
        <v>31</v>
      </c>
      <c r="P518" s="103" t="s">
        <v>2439</v>
      </c>
      <c r="Q518" s="103" t="s">
        <v>31</v>
      </c>
      <c r="R518" s="103" t="s">
        <v>4214</v>
      </c>
      <c r="S518" s="101">
        <v>42735</v>
      </c>
      <c r="T518" s="101">
        <v>42735</v>
      </c>
      <c r="U518" s="103" t="s">
        <v>4026</v>
      </c>
      <c r="V518" s="103" t="s">
        <v>31</v>
      </c>
    </row>
    <row r="519" spans="1:22" ht="15.75" x14ac:dyDescent="0.3">
      <c r="A519" s="103" t="s">
        <v>50</v>
      </c>
      <c r="B519" s="103" t="s">
        <v>4024</v>
      </c>
      <c r="C519" s="103" t="s">
        <v>1904</v>
      </c>
      <c r="D519" s="103" t="s">
        <v>1905</v>
      </c>
      <c r="E519" s="103" t="s">
        <v>2038</v>
      </c>
      <c r="F519" s="103" t="s">
        <v>2438</v>
      </c>
      <c r="G519" s="103" t="s">
        <v>31</v>
      </c>
      <c r="H519" s="103" t="s">
        <v>31</v>
      </c>
      <c r="I519" s="103" t="s">
        <v>31</v>
      </c>
      <c r="J519" s="103" t="s">
        <v>1884</v>
      </c>
      <c r="K519" s="103" t="s">
        <v>1885</v>
      </c>
      <c r="L519" s="105">
        <v>50.69</v>
      </c>
      <c r="M519" s="103" t="s">
        <v>1886</v>
      </c>
      <c r="N519" s="103" t="s">
        <v>31</v>
      </c>
      <c r="O519" s="103" t="s">
        <v>31</v>
      </c>
      <c r="P519" s="103" t="s">
        <v>2439</v>
      </c>
      <c r="Q519" s="103" t="s">
        <v>31</v>
      </c>
      <c r="R519" s="103" t="s">
        <v>4069</v>
      </c>
      <c r="S519" s="101">
        <v>42916</v>
      </c>
      <c r="T519" s="101">
        <v>42916</v>
      </c>
      <c r="U519" s="103" t="s">
        <v>4029</v>
      </c>
      <c r="V519" s="103" t="s">
        <v>31</v>
      </c>
    </row>
    <row r="520" spans="1:22" ht="15.75" x14ac:dyDescent="0.3">
      <c r="A520" s="103" t="s">
        <v>50</v>
      </c>
      <c r="B520" s="103" t="s">
        <v>4024</v>
      </c>
      <c r="C520" s="103" t="s">
        <v>1879</v>
      </c>
      <c r="D520" s="103" t="s">
        <v>1880</v>
      </c>
      <c r="E520" s="103" t="s">
        <v>2038</v>
      </c>
      <c r="F520" s="103" t="s">
        <v>2104</v>
      </c>
      <c r="G520" s="103" t="s">
        <v>31</v>
      </c>
      <c r="H520" s="103" t="s">
        <v>1883</v>
      </c>
      <c r="I520" s="103" t="s">
        <v>1880</v>
      </c>
      <c r="J520" s="103" t="s">
        <v>1884</v>
      </c>
      <c r="K520" s="103" t="s">
        <v>1885</v>
      </c>
      <c r="L520" s="105">
        <v>50.19</v>
      </c>
      <c r="M520" s="103" t="s">
        <v>1886</v>
      </c>
      <c r="N520" s="103" t="s">
        <v>4104</v>
      </c>
      <c r="O520" s="103" t="s">
        <v>31</v>
      </c>
      <c r="P520" s="103" t="s">
        <v>2106</v>
      </c>
      <c r="Q520" s="103" t="s">
        <v>31</v>
      </c>
      <c r="R520" s="103" t="s">
        <v>4105</v>
      </c>
      <c r="S520" s="101">
        <v>42794</v>
      </c>
      <c r="T520" s="101">
        <v>42794</v>
      </c>
      <c r="U520" s="103" t="s">
        <v>4026</v>
      </c>
      <c r="V520" s="103" t="s">
        <v>31</v>
      </c>
    </row>
    <row r="521" spans="1:22" ht="15.75" x14ac:dyDescent="0.3">
      <c r="A521" s="103" t="s">
        <v>50</v>
      </c>
      <c r="B521" s="103" t="s">
        <v>4024</v>
      </c>
      <c r="C521" s="103" t="s">
        <v>1879</v>
      </c>
      <c r="D521" s="103" t="s">
        <v>1880</v>
      </c>
      <c r="E521" s="103" t="s">
        <v>1881</v>
      </c>
      <c r="F521" s="103" t="s">
        <v>1986</v>
      </c>
      <c r="G521" s="103" t="s">
        <v>31</v>
      </c>
      <c r="H521" s="103" t="s">
        <v>1883</v>
      </c>
      <c r="I521" s="103" t="s">
        <v>1880</v>
      </c>
      <c r="J521" s="103" t="s">
        <v>1884</v>
      </c>
      <c r="K521" s="103" t="s">
        <v>1885</v>
      </c>
      <c r="L521" s="105">
        <v>48.49</v>
      </c>
      <c r="M521" s="103" t="s">
        <v>1886</v>
      </c>
      <c r="N521" s="103" t="s">
        <v>31</v>
      </c>
      <c r="O521" s="103" t="s">
        <v>31</v>
      </c>
      <c r="P521" s="103" t="s">
        <v>2205</v>
      </c>
      <c r="Q521" s="103" t="s">
        <v>31</v>
      </c>
      <c r="R521" s="103" t="s">
        <v>4284</v>
      </c>
      <c r="S521" s="101">
        <v>42674</v>
      </c>
      <c r="T521" s="101">
        <v>42674</v>
      </c>
      <c r="U521" s="103" t="s">
        <v>4026</v>
      </c>
      <c r="V521" s="103" t="s">
        <v>31</v>
      </c>
    </row>
    <row r="522" spans="1:22" ht="15.75" x14ac:dyDescent="0.3">
      <c r="A522" s="103" t="s">
        <v>50</v>
      </c>
      <c r="B522" s="103" t="s">
        <v>4024</v>
      </c>
      <c r="C522" s="103" t="s">
        <v>1879</v>
      </c>
      <c r="D522" s="103" t="s">
        <v>1880</v>
      </c>
      <c r="E522" s="103" t="s">
        <v>2038</v>
      </c>
      <c r="F522" s="103" t="s">
        <v>2110</v>
      </c>
      <c r="G522" s="103" t="s">
        <v>31</v>
      </c>
      <c r="H522" s="103" t="s">
        <v>1883</v>
      </c>
      <c r="I522" s="103" t="s">
        <v>1880</v>
      </c>
      <c r="J522" s="103" t="s">
        <v>1884</v>
      </c>
      <c r="K522" s="103" t="s">
        <v>1885</v>
      </c>
      <c r="L522" s="105">
        <v>48.41</v>
      </c>
      <c r="M522" s="103" t="s">
        <v>1886</v>
      </c>
      <c r="N522" s="103" t="s">
        <v>31</v>
      </c>
      <c r="O522" s="103" t="s">
        <v>31</v>
      </c>
      <c r="P522" s="103" t="s">
        <v>2111</v>
      </c>
      <c r="Q522" s="103" t="s">
        <v>31</v>
      </c>
      <c r="R522" s="103" t="s">
        <v>4215</v>
      </c>
      <c r="S522" s="101">
        <v>42735</v>
      </c>
      <c r="T522" s="101">
        <v>42735</v>
      </c>
      <c r="U522" s="103" t="s">
        <v>4026</v>
      </c>
      <c r="V522" s="103" t="s">
        <v>31</v>
      </c>
    </row>
    <row r="523" spans="1:22" ht="15.75" x14ac:dyDescent="0.3">
      <c r="A523" s="103" t="s">
        <v>50</v>
      </c>
      <c r="B523" s="103" t="s">
        <v>4024</v>
      </c>
      <c r="C523" s="103" t="s">
        <v>1879</v>
      </c>
      <c r="D523" s="103" t="s">
        <v>1880</v>
      </c>
      <c r="E523" s="103" t="s">
        <v>2038</v>
      </c>
      <c r="F523" s="103" t="s">
        <v>2054</v>
      </c>
      <c r="G523" s="103" t="s">
        <v>31</v>
      </c>
      <c r="H523" s="103" t="s">
        <v>1883</v>
      </c>
      <c r="I523" s="103" t="s">
        <v>1880</v>
      </c>
      <c r="J523" s="103" t="s">
        <v>1884</v>
      </c>
      <c r="K523" s="103" t="s">
        <v>4285</v>
      </c>
      <c r="L523" s="104">
        <v>268471.73</v>
      </c>
      <c r="M523" s="103" t="s">
        <v>1886</v>
      </c>
      <c r="N523" s="103" t="s">
        <v>4286</v>
      </c>
      <c r="O523" s="103" t="s">
        <v>31</v>
      </c>
      <c r="P523" s="103" t="s">
        <v>2056</v>
      </c>
      <c r="Q523" s="103" t="s">
        <v>31</v>
      </c>
      <c r="R523" s="103" t="s">
        <v>4287</v>
      </c>
      <c r="S523" s="101">
        <v>41802</v>
      </c>
      <c r="T523" s="101">
        <v>41729</v>
      </c>
      <c r="U523" s="103" t="s">
        <v>4041</v>
      </c>
      <c r="V523" s="103" t="s">
        <v>31</v>
      </c>
    </row>
    <row r="524" spans="1:22" ht="15.75" x14ac:dyDescent="0.3">
      <c r="A524" s="103" t="s">
        <v>50</v>
      </c>
      <c r="B524" s="103" t="s">
        <v>4024</v>
      </c>
      <c r="C524" s="103" t="s">
        <v>1879</v>
      </c>
      <c r="D524" s="103" t="s">
        <v>1880</v>
      </c>
      <c r="E524" s="103" t="s">
        <v>2038</v>
      </c>
      <c r="F524" s="103" t="s">
        <v>2054</v>
      </c>
      <c r="G524" s="103" t="s">
        <v>31</v>
      </c>
      <c r="H524" s="103" t="s">
        <v>1883</v>
      </c>
      <c r="I524" s="103" t="s">
        <v>1880</v>
      </c>
      <c r="J524" s="103" t="s">
        <v>1884</v>
      </c>
      <c r="K524" s="103" t="s">
        <v>4285</v>
      </c>
      <c r="L524" s="104">
        <v>-2240.15</v>
      </c>
      <c r="M524" s="103" t="s">
        <v>1886</v>
      </c>
      <c r="N524" s="103" t="s">
        <v>4286</v>
      </c>
      <c r="O524" s="103" t="s">
        <v>31</v>
      </c>
      <c r="P524" s="103" t="s">
        <v>2056</v>
      </c>
      <c r="Q524" s="103" t="s">
        <v>31</v>
      </c>
      <c r="R524" s="103" t="s">
        <v>4287</v>
      </c>
      <c r="S524" s="101">
        <v>42003</v>
      </c>
      <c r="T524" s="101">
        <v>41729</v>
      </c>
      <c r="U524" s="103" t="s">
        <v>4041</v>
      </c>
      <c r="V524" s="103" t="s">
        <v>31</v>
      </c>
    </row>
    <row r="525" spans="1:22" ht="15.75" x14ac:dyDescent="0.3">
      <c r="A525" s="103" t="s">
        <v>50</v>
      </c>
      <c r="B525" s="103" t="s">
        <v>4024</v>
      </c>
      <c r="C525" s="103" t="s">
        <v>1879</v>
      </c>
      <c r="D525" s="103" t="s">
        <v>1880</v>
      </c>
      <c r="E525" s="103" t="s">
        <v>2038</v>
      </c>
      <c r="F525" s="103" t="s">
        <v>2054</v>
      </c>
      <c r="G525" s="103" t="s">
        <v>31</v>
      </c>
      <c r="H525" s="103" t="s">
        <v>1883</v>
      </c>
      <c r="I525" s="103" t="s">
        <v>1880</v>
      </c>
      <c r="J525" s="103" t="s">
        <v>1884</v>
      </c>
      <c r="K525" s="103" t="s">
        <v>4285</v>
      </c>
      <c r="L525" s="104">
        <v>478010.38</v>
      </c>
      <c r="M525" s="103" t="s">
        <v>1886</v>
      </c>
      <c r="N525" s="103" t="s">
        <v>4055</v>
      </c>
      <c r="O525" s="103" t="s">
        <v>31</v>
      </c>
      <c r="P525" s="103" t="s">
        <v>2056</v>
      </c>
      <c r="Q525" s="103" t="s">
        <v>31</v>
      </c>
      <c r="R525" s="103" t="s">
        <v>4056</v>
      </c>
      <c r="S525" s="101">
        <v>41802</v>
      </c>
      <c r="T525" s="101">
        <v>41729</v>
      </c>
      <c r="U525" s="103" t="s">
        <v>4057</v>
      </c>
      <c r="V525" s="103" t="s">
        <v>31</v>
      </c>
    </row>
    <row r="526" spans="1:22" ht="15.75" x14ac:dyDescent="0.3">
      <c r="A526" s="103" t="s">
        <v>50</v>
      </c>
      <c r="B526" s="103" t="s">
        <v>4024</v>
      </c>
      <c r="C526" s="103" t="s">
        <v>1879</v>
      </c>
      <c r="D526" s="103" t="s">
        <v>1880</v>
      </c>
      <c r="E526" s="103" t="s">
        <v>2038</v>
      </c>
      <c r="F526" s="103" t="s">
        <v>2054</v>
      </c>
      <c r="G526" s="103" t="s">
        <v>31</v>
      </c>
      <c r="H526" s="103" t="s">
        <v>1883</v>
      </c>
      <c r="I526" s="103" t="s">
        <v>1880</v>
      </c>
      <c r="J526" s="103" t="s">
        <v>1884</v>
      </c>
      <c r="K526" s="103" t="s">
        <v>4285</v>
      </c>
      <c r="L526" s="104">
        <v>-5334.65</v>
      </c>
      <c r="M526" s="103" t="s">
        <v>1886</v>
      </c>
      <c r="N526" s="103" t="s">
        <v>4055</v>
      </c>
      <c r="O526" s="103" t="s">
        <v>31</v>
      </c>
      <c r="P526" s="103" t="s">
        <v>2056</v>
      </c>
      <c r="Q526" s="103" t="s">
        <v>31</v>
      </c>
      <c r="R526" s="103" t="s">
        <v>4056</v>
      </c>
      <c r="S526" s="101">
        <v>42003</v>
      </c>
      <c r="T526" s="101">
        <v>41729</v>
      </c>
      <c r="U526" s="103" t="s">
        <v>4057</v>
      </c>
      <c r="V526" s="103" t="s">
        <v>31</v>
      </c>
    </row>
    <row r="527" spans="1:22" ht="15.75" x14ac:dyDescent="0.3">
      <c r="A527" s="103" t="s">
        <v>50</v>
      </c>
      <c r="B527" s="103" t="s">
        <v>4024</v>
      </c>
      <c r="C527" s="103" t="s">
        <v>1879</v>
      </c>
      <c r="D527" s="103" t="s">
        <v>1880</v>
      </c>
      <c r="E527" s="103" t="s">
        <v>2033</v>
      </c>
      <c r="F527" s="103" t="s">
        <v>2034</v>
      </c>
      <c r="G527" s="103" t="s">
        <v>31</v>
      </c>
      <c r="H527" s="103" t="s">
        <v>2424</v>
      </c>
      <c r="I527" s="103" t="s">
        <v>2425</v>
      </c>
      <c r="J527" s="103" t="s">
        <v>1884</v>
      </c>
      <c r="K527" s="103" t="s">
        <v>1885</v>
      </c>
      <c r="L527" s="104">
        <v>36338.94</v>
      </c>
      <c r="M527" s="103" t="s">
        <v>2002</v>
      </c>
      <c r="N527" s="103" t="s">
        <v>31</v>
      </c>
      <c r="O527" s="103" t="s">
        <v>31</v>
      </c>
      <c r="P527" s="103" t="s">
        <v>2035</v>
      </c>
      <c r="Q527" s="103" t="s">
        <v>31</v>
      </c>
      <c r="R527" s="103" t="s">
        <v>4288</v>
      </c>
      <c r="S527" s="101">
        <v>41943</v>
      </c>
      <c r="T527" s="101">
        <v>41943</v>
      </c>
      <c r="U527" s="103" t="s">
        <v>4289</v>
      </c>
      <c r="V527" s="103" t="s">
        <v>31</v>
      </c>
    </row>
    <row r="528" spans="1:22" ht="15.75" x14ac:dyDescent="0.3">
      <c r="A528" s="103" t="s">
        <v>50</v>
      </c>
      <c r="B528" s="103" t="s">
        <v>4024</v>
      </c>
      <c r="C528" s="103" t="s">
        <v>1879</v>
      </c>
      <c r="D528" s="103" t="s">
        <v>1880</v>
      </c>
      <c r="E528" s="103" t="s">
        <v>2033</v>
      </c>
      <c r="F528" s="103" t="s">
        <v>2034</v>
      </c>
      <c r="G528" s="103" t="s">
        <v>31</v>
      </c>
      <c r="H528" s="103" t="s">
        <v>2424</v>
      </c>
      <c r="I528" s="103" t="s">
        <v>2425</v>
      </c>
      <c r="J528" s="103" t="s">
        <v>1884</v>
      </c>
      <c r="K528" s="103" t="s">
        <v>1885</v>
      </c>
      <c r="L528" s="104">
        <v>8.6199999999999992</v>
      </c>
      <c r="M528" s="103" t="s">
        <v>2002</v>
      </c>
      <c r="N528" s="103" t="s">
        <v>31</v>
      </c>
      <c r="O528" s="103" t="s">
        <v>31</v>
      </c>
      <c r="P528" s="103" t="s">
        <v>2035</v>
      </c>
      <c r="Q528" s="103" t="s">
        <v>31</v>
      </c>
      <c r="R528" s="103" t="s">
        <v>4288</v>
      </c>
      <c r="S528" s="101">
        <v>41973</v>
      </c>
      <c r="T528" s="101">
        <v>41973</v>
      </c>
      <c r="U528" s="103" t="s">
        <v>4289</v>
      </c>
      <c r="V528" s="103" t="s">
        <v>31</v>
      </c>
    </row>
    <row r="529" spans="1:22" ht="15.75" x14ac:dyDescent="0.3">
      <c r="A529" s="103" t="s">
        <v>50</v>
      </c>
      <c r="B529" s="103" t="s">
        <v>4024</v>
      </c>
      <c r="C529" s="103" t="s">
        <v>1879</v>
      </c>
      <c r="D529" s="103" t="s">
        <v>1880</v>
      </c>
      <c r="E529" s="103" t="s">
        <v>2033</v>
      </c>
      <c r="F529" s="103" t="s">
        <v>2034</v>
      </c>
      <c r="G529" s="103" t="s">
        <v>31</v>
      </c>
      <c r="H529" s="103" t="s">
        <v>2424</v>
      </c>
      <c r="I529" s="103" t="s">
        <v>2425</v>
      </c>
      <c r="J529" s="103" t="s">
        <v>1884</v>
      </c>
      <c r="K529" s="103" t="s">
        <v>1885</v>
      </c>
      <c r="L529" s="104">
        <v>2127.1799999999998</v>
      </c>
      <c r="M529" s="103" t="s">
        <v>2002</v>
      </c>
      <c r="N529" s="103" t="s">
        <v>31</v>
      </c>
      <c r="O529" s="103" t="s">
        <v>31</v>
      </c>
      <c r="P529" s="103" t="s">
        <v>2035</v>
      </c>
      <c r="Q529" s="103" t="s">
        <v>31</v>
      </c>
      <c r="R529" s="103" t="s">
        <v>4288</v>
      </c>
      <c r="S529" s="101">
        <v>42004</v>
      </c>
      <c r="T529" s="101">
        <v>42004</v>
      </c>
      <c r="U529" s="103" t="s">
        <v>4289</v>
      </c>
      <c r="V529" s="103" t="s">
        <v>31</v>
      </c>
    </row>
    <row r="530" spans="1:22" ht="15.75" x14ac:dyDescent="0.3">
      <c r="A530" s="103" t="s">
        <v>50</v>
      </c>
      <c r="B530" s="103" t="s">
        <v>4024</v>
      </c>
      <c r="C530" s="103" t="s">
        <v>1879</v>
      </c>
      <c r="D530" s="103" t="s">
        <v>1880</v>
      </c>
      <c r="E530" s="103" t="s">
        <v>2033</v>
      </c>
      <c r="F530" s="103" t="s">
        <v>2058</v>
      </c>
      <c r="G530" s="103" t="s">
        <v>31</v>
      </c>
      <c r="H530" s="103" t="s">
        <v>2424</v>
      </c>
      <c r="I530" s="103" t="s">
        <v>2425</v>
      </c>
      <c r="J530" s="103" t="s">
        <v>1884</v>
      </c>
      <c r="K530" s="103" t="s">
        <v>1885</v>
      </c>
      <c r="L530" s="104">
        <v>827204.95</v>
      </c>
      <c r="M530" s="103" t="s">
        <v>2002</v>
      </c>
      <c r="N530" s="103" t="s">
        <v>31</v>
      </c>
      <c r="O530" s="103" t="s">
        <v>31</v>
      </c>
      <c r="P530" s="103" t="s">
        <v>2059</v>
      </c>
      <c r="Q530" s="103" t="s">
        <v>31</v>
      </c>
      <c r="R530" s="103" t="s">
        <v>4290</v>
      </c>
      <c r="S530" s="101">
        <v>41943</v>
      </c>
      <c r="T530" s="101">
        <v>41943</v>
      </c>
      <c r="U530" s="103" t="s">
        <v>4289</v>
      </c>
      <c r="V530" s="103" t="s">
        <v>31</v>
      </c>
    </row>
    <row r="531" spans="1:22" ht="15.75" x14ac:dyDescent="0.3">
      <c r="A531" s="103" t="s">
        <v>50</v>
      </c>
      <c r="B531" s="103" t="s">
        <v>4024</v>
      </c>
      <c r="C531" s="103" t="s">
        <v>1879</v>
      </c>
      <c r="D531" s="103" t="s">
        <v>1880</v>
      </c>
      <c r="E531" s="103" t="s">
        <v>2033</v>
      </c>
      <c r="F531" s="103" t="s">
        <v>2058</v>
      </c>
      <c r="G531" s="103" t="s">
        <v>31</v>
      </c>
      <c r="H531" s="103" t="s">
        <v>2424</v>
      </c>
      <c r="I531" s="103" t="s">
        <v>2425</v>
      </c>
      <c r="J531" s="103" t="s">
        <v>1884</v>
      </c>
      <c r="K531" s="103" t="s">
        <v>1885</v>
      </c>
      <c r="L531" s="104">
        <v>193.92</v>
      </c>
      <c r="M531" s="103" t="s">
        <v>2002</v>
      </c>
      <c r="N531" s="103" t="s">
        <v>31</v>
      </c>
      <c r="O531" s="103" t="s">
        <v>31</v>
      </c>
      <c r="P531" s="103" t="s">
        <v>2059</v>
      </c>
      <c r="Q531" s="103" t="s">
        <v>31</v>
      </c>
      <c r="R531" s="103" t="s">
        <v>4290</v>
      </c>
      <c r="S531" s="101">
        <v>41973</v>
      </c>
      <c r="T531" s="101">
        <v>41973</v>
      </c>
      <c r="U531" s="103" t="s">
        <v>4289</v>
      </c>
      <c r="V531" s="103" t="s">
        <v>31</v>
      </c>
    </row>
    <row r="532" spans="1:22" ht="15.75" x14ac:dyDescent="0.3">
      <c r="A532" s="103" t="s">
        <v>50</v>
      </c>
      <c r="B532" s="103" t="s">
        <v>4024</v>
      </c>
      <c r="C532" s="103" t="s">
        <v>1879</v>
      </c>
      <c r="D532" s="103" t="s">
        <v>1880</v>
      </c>
      <c r="E532" s="103" t="s">
        <v>2033</v>
      </c>
      <c r="F532" s="103" t="s">
        <v>2058</v>
      </c>
      <c r="G532" s="103" t="s">
        <v>31</v>
      </c>
      <c r="H532" s="103" t="s">
        <v>2424</v>
      </c>
      <c r="I532" s="103" t="s">
        <v>2425</v>
      </c>
      <c r="J532" s="103" t="s">
        <v>1884</v>
      </c>
      <c r="K532" s="103" t="s">
        <v>1885</v>
      </c>
      <c r="L532" s="104">
        <v>48427.43</v>
      </c>
      <c r="M532" s="103" t="s">
        <v>2002</v>
      </c>
      <c r="N532" s="103" t="s">
        <v>31</v>
      </c>
      <c r="O532" s="103" t="s">
        <v>31</v>
      </c>
      <c r="P532" s="103" t="s">
        <v>2059</v>
      </c>
      <c r="Q532" s="103" t="s">
        <v>31</v>
      </c>
      <c r="R532" s="103" t="s">
        <v>4290</v>
      </c>
      <c r="S532" s="101">
        <v>42004</v>
      </c>
      <c r="T532" s="101">
        <v>42004</v>
      </c>
      <c r="U532" s="103" t="s">
        <v>4289</v>
      </c>
      <c r="V532" s="103" t="s">
        <v>31</v>
      </c>
    </row>
    <row r="533" spans="1:22" ht="15.75" x14ac:dyDescent="0.3">
      <c r="A533" s="103" t="s">
        <v>50</v>
      </c>
      <c r="B533" s="103" t="s">
        <v>4024</v>
      </c>
      <c r="C533" s="103" t="s">
        <v>1879</v>
      </c>
      <c r="D533" s="103" t="s">
        <v>1880</v>
      </c>
      <c r="E533" s="103" t="s">
        <v>2038</v>
      </c>
      <c r="F533" s="103" t="s">
        <v>3386</v>
      </c>
      <c r="G533" s="103" t="s">
        <v>31</v>
      </c>
      <c r="H533" s="103" t="s">
        <v>2424</v>
      </c>
      <c r="I533" s="103" t="s">
        <v>2425</v>
      </c>
      <c r="J533" s="103" t="s">
        <v>1884</v>
      </c>
      <c r="K533" s="103" t="s">
        <v>1885</v>
      </c>
      <c r="L533" s="104">
        <v>4406.22</v>
      </c>
      <c r="M533" s="103" t="s">
        <v>1886</v>
      </c>
      <c r="N533" s="103" t="s">
        <v>4291</v>
      </c>
      <c r="O533" s="103" t="s">
        <v>31</v>
      </c>
      <c r="P533" s="103" t="s">
        <v>4292</v>
      </c>
      <c r="Q533" s="103" t="s">
        <v>31</v>
      </c>
      <c r="R533" s="103" t="s">
        <v>4293</v>
      </c>
      <c r="S533" s="101">
        <v>41943</v>
      </c>
      <c r="T533" s="101">
        <v>41943</v>
      </c>
      <c r="U533" s="103" t="s">
        <v>4289</v>
      </c>
      <c r="V533" s="103" t="s">
        <v>31</v>
      </c>
    </row>
    <row r="534" spans="1:22" ht="15.75" x14ac:dyDescent="0.3">
      <c r="A534" s="103" t="s">
        <v>50</v>
      </c>
      <c r="B534" s="103" t="s">
        <v>4024</v>
      </c>
      <c r="C534" s="103" t="s">
        <v>1879</v>
      </c>
      <c r="D534" s="103" t="s">
        <v>1880</v>
      </c>
      <c r="E534" s="103" t="s">
        <v>2038</v>
      </c>
      <c r="F534" s="103" t="s">
        <v>3386</v>
      </c>
      <c r="G534" s="103" t="s">
        <v>31</v>
      </c>
      <c r="H534" s="103" t="s">
        <v>2424</v>
      </c>
      <c r="I534" s="103" t="s">
        <v>2425</v>
      </c>
      <c r="J534" s="103" t="s">
        <v>1884</v>
      </c>
      <c r="K534" s="103" t="s">
        <v>1885</v>
      </c>
      <c r="L534" s="104">
        <v>1.02</v>
      </c>
      <c r="M534" s="103" t="s">
        <v>1886</v>
      </c>
      <c r="N534" s="103" t="s">
        <v>4291</v>
      </c>
      <c r="O534" s="103" t="s">
        <v>31</v>
      </c>
      <c r="P534" s="103" t="s">
        <v>4292</v>
      </c>
      <c r="Q534" s="103" t="s">
        <v>31</v>
      </c>
      <c r="R534" s="103" t="s">
        <v>4293</v>
      </c>
      <c r="S534" s="101">
        <v>41973</v>
      </c>
      <c r="T534" s="101">
        <v>41973</v>
      </c>
      <c r="U534" s="103" t="s">
        <v>4289</v>
      </c>
      <c r="V534" s="103" t="s">
        <v>31</v>
      </c>
    </row>
    <row r="535" spans="1:22" ht="15.75" x14ac:dyDescent="0.3">
      <c r="A535" s="103" t="s">
        <v>50</v>
      </c>
      <c r="B535" s="103" t="s">
        <v>4024</v>
      </c>
      <c r="C535" s="103" t="s">
        <v>1879</v>
      </c>
      <c r="D535" s="103" t="s">
        <v>1880</v>
      </c>
      <c r="E535" s="103" t="s">
        <v>2038</v>
      </c>
      <c r="F535" s="103" t="s">
        <v>3386</v>
      </c>
      <c r="G535" s="103" t="s">
        <v>31</v>
      </c>
      <c r="H535" s="103" t="s">
        <v>2424</v>
      </c>
      <c r="I535" s="103" t="s">
        <v>2425</v>
      </c>
      <c r="J535" s="103" t="s">
        <v>1884</v>
      </c>
      <c r="K535" s="103" t="s">
        <v>1885</v>
      </c>
      <c r="L535" s="104">
        <v>257.98</v>
      </c>
      <c r="M535" s="103" t="s">
        <v>1886</v>
      </c>
      <c r="N535" s="103" t="s">
        <v>4291</v>
      </c>
      <c r="O535" s="103" t="s">
        <v>31</v>
      </c>
      <c r="P535" s="103" t="s">
        <v>4292</v>
      </c>
      <c r="Q535" s="103" t="s">
        <v>31</v>
      </c>
      <c r="R535" s="103" t="s">
        <v>4293</v>
      </c>
      <c r="S535" s="101">
        <v>42004</v>
      </c>
      <c r="T535" s="101">
        <v>42004</v>
      </c>
      <c r="U535" s="103" t="s">
        <v>4289</v>
      </c>
      <c r="V535" s="103" t="s">
        <v>31</v>
      </c>
    </row>
    <row r="536" spans="1:22" ht="15.75" x14ac:dyDescent="0.3">
      <c r="A536" s="103" t="s">
        <v>50</v>
      </c>
      <c r="B536" s="103" t="s">
        <v>4024</v>
      </c>
      <c r="C536" s="103" t="s">
        <v>1879</v>
      </c>
      <c r="D536" s="103" t="s">
        <v>1880</v>
      </c>
      <c r="E536" s="103" t="s">
        <v>2038</v>
      </c>
      <c r="F536" s="103" t="s">
        <v>3386</v>
      </c>
      <c r="G536" s="103" t="s">
        <v>31</v>
      </c>
      <c r="H536" s="103" t="s">
        <v>2424</v>
      </c>
      <c r="I536" s="103" t="s">
        <v>2425</v>
      </c>
      <c r="J536" s="103" t="s">
        <v>1884</v>
      </c>
      <c r="K536" s="103" t="s">
        <v>1885</v>
      </c>
      <c r="L536" s="104">
        <v>4406.22</v>
      </c>
      <c r="M536" s="103" t="s">
        <v>1886</v>
      </c>
      <c r="N536" s="103" t="s">
        <v>4294</v>
      </c>
      <c r="O536" s="103" t="s">
        <v>31</v>
      </c>
      <c r="P536" s="103" t="s">
        <v>4292</v>
      </c>
      <c r="Q536" s="103" t="s">
        <v>31</v>
      </c>
      <c r="R536" s="103" t="s">
        <v>4295</v>
      </c>
      <c r="S536" s="101">
        <v>41943</v>
      </c>
      <c r="T536" s="101">
        <v>41943</v>
      </c>
      <c r="U536" s="103" t="s">
        <v>4289</v>
      </c>
      <c r="V536" s="103" t="s">
        <v>31</v>
      </c>
    </row>
    <row r="537" spans="1:22" ht="15.75" x14ac:dyDescent="0.3">
      <c r="A537" s="103" t="s">
        <v>50</v>
      </c>
      <c r="B537" s="103" t="s">
        <v>4024</v>
      </c>
      <c r="C537" s="103" t="s">
        <v>1879</v>
      </c>
      <c r="D537" s="103" t="s">
        <v>1880</v>
      </c>
      <c r="E537" s="103" t="s">
        <v>2038</v>
      </c>
      <c r="F537" s="103" t="s">
        <v>3386</v>
      </c>
      <c r="G537" s="103" t="s">
        <v>31</v>
      </c>
      <c r="H537" s="103" t="s">
        <v>2424</v>
      </c>
      <c r="I537" s="103" t="s">
        <v>2425</v>
      </c>
      <c r="J537" s="103" t="s">
        <v>1884</v>
      </c>
      <c r="K537" s="103" t="s">
        <v>1885</v>
      </c>
      <c r="L537" s="104">
        <v>1.02</v>
      </c>
      <c r="M537" s="103" t="s">
        <v>1886</v>
      </c>
      <c r="N537" s="103" t="s">
        <v>4294</v>
      </c>
      <c r="O537" s="103" t="s">
        <v>31</v>
      </c>
      <c r="P537" s="103" t="s">
        <v>4292</v>
      </c>
      <c r="Q537" s="103" t="s">
        <v>31</v>
      </c>
      <c r="R537" s="103" t="s">
        <v>4295</v>
      </c>
      <c r="S537" s="101">
        <v>41973</v>
      </c>
      <c r="T537" s="101">
        <v>41973</v>
      </c>
      <c r="U537" s="103" t="s">
        <v>4289</v>
      </c>
      <c r="V537" s="103" t="s">
        <v>31</v>
      </c>
    </row>
    <row r="538" spans="1:22" ht="15.75" x14ac:dyDescent="0.3">
      <c r="A538" s="103" t="s">
        <v>50</v>
      </c>
      <c r="B538" s="103" t="s">
        <v>4024</v>
      </c>
      <c r="C538" s="103" t="s">
        <v>1879</v>
      </c>
      <c r="D538" s="103" t="s">
        <v>1880</v>
      </c>
      <c r="E538" s="103" t="s">
        <v>2038</v>
      </c>
      <c r="F538" s="103" t="s">
        <v>3386</v>
      </c>
      <c r="G538" s="103" t="s">
        <v>31</v>
      </c>
      <c r="H538" s="103" t="s">
        <v>2424</v>
      </c>
      <c r="I538" s="103" t="s">
        <v>2425</v>
      </c>
      <c r="J538" s="103" t="s">
        <v>1884</v>
      </c>
      <c r="K538" s="103" t="s">
        <v>1885</v>
      </c>
      <c r="L538" s="104">
        <v>257.98</v>
      </c>
      <c r="M538" s="103" t="s">
        <v>1886</v>
      </c>
      <c r="N538" s="103" t="s">
        <v>4294</v>
      </c>
      <c r="O538" s="103" t="s">
        <v>31</v>
      </c>
      <c r="P538" s="103" t="s">
        <v>4292</v>
      </c>
      <c r="Q538" s="103" t="s">
        <v>31</v>
      </c>
      <c r="R538" s="103" t="s">
        <v>4295</v>
      </c>
      <c r="S538" s="101">
        <v>42004</v>
      </c>
      <c r="T538" s="101">
        <v>42004</v>
      </c>
      <c r="U538" s="103" t="s">
        <v>4289</v>
      </c>
      <c r="V538" s="103" t="s">
        <v>31</v>
      </c>
    </row>
    <row r="539" spans="1:22" ht="15.75" x14ac:dyDescent="0.3">
      <c r="A539" s="103" t="s">
        <v>50</v>
      </c>
      <c r="B539" s="103" t="s">
        <v>4024</v>
      </c>
      <c r="C539" s="103" t="s">
        <v>1879</v>
      </c>
      <c r="D539" s="103" t="s">
        <v>1880</v>
      </c>
      <c r="E539" s="103" t="s">
        <v>2038</v>
      </c>
      <c r="F539" s="103" t="s">
        <v>3386</v>
      </c>
      <c r="G539" s="103" t="s">
        <v>31</v>
      </c>
      <c r="H539" s="103" t="s">
        <v>2424</v>
      </c>
      <c r="I539" s="103" t="s">
        <v>2425</v>
      </c>
      <c r="J539" s="103" t="s">
        <v>1884</v>
      </c>
      <c r="K539" s="103" t="s">
        <v>1885</v>
      </c>
      <c r="L539" s="104">
        <v>4406.22</v>
      </c>
      <c r="M539" s="103" t="s">
        <v>1886</v>
      </c>
      <c r="N539" s="103" t="s">
        <v>4296</v>
      </c>
      <c r="O539" s="103" t="s">
        <v>31</v>
      </c>
      <c r="P539" s="103" t="s">
        <v>4292</v>
      </c>
      <c r="Q539" s="103" t="s">
        <v>31</v>
      </c>
      <c r="R539" s="103" t="s">
        <v>4297</v>
      </c>
      <c r="S539" s="101">
        <v>41943</v>
      </c>
      <c r="T539" s="101">
        <v>41943</v>
      </c>
      <c r="U539" s="103" t="s">
        <v>4289</v>
      </c>
      <c r="V539" s="103" t="s">
        <v>31</v>
      </c>
    </row>
    <row r="540" spans="1:22" ht="15.75" x14ac:dyDescent="0.3">
      <c r="A540" s="103" t="s">
        <v>50</v>
      </c>
      <c r="B540" s="103" t="s">
        <v>4024</v>
      </c>
      <c r="C540" s="103" t="s">
        <v>1879</v>
      </c>
      <c r="D540" s="103" t="s">
        <v>1880</v>
      </c>
      <c r="E540" s="103" t="s">
        <v>2038</v>
      </c>
      <c r="F540" s="103" t="s">
        <v>3386</v>
      </c>
      <c r="G540" s="103" t="s">
        <v>31</v>
      </c>
      <c r="H540" s="103" t="s">
        <v>2424</v>
      </c>
      <c r="I540" s="103" t="s">
        <v>2425</v>
      </c>
      <c r="J540" s="103" t="s">
        <v>1884</v>
      </c>
      <c r="K540" s="103" t="s">
        <v>1885</v>
      </c>
      <c r="L540" s="104">
        <v>1.02</v>
      </c>
      <c r="M540" s="103" t="s">
        <v>1886</v>
      </c>
      <c r="N540" s="103" t="s">
        <v>4296</v>
      </c>
      <c r="O540" s="103" t="s">
        <v>31</v>
      </c>
      <c r="P540" s="103" t="s">
        <v>4292</v>
      </c>
      <c r="Q540" s="103" t="s">
        <v>31</v>
      </c>
      <c r="R540" s="103" t="s">
        <v>4297</v>
      </c>
      <c r="S540" s="101">
        <v>41973</v>
      </c>
      <c r="T540" s="101">
        <v>41973</v>
      </c>
      <c r="U540" s="103" t="s">
        <v>4289</v>
      </c>
      <c r="V540" s="103" t="s">
        <v>31</v>
      </c>
    </row>
    <row r="541" spans="1:22" ht="15.75" x14ac:dyDescent="0.3">
      <c r="A541" s="103" t="s">
        <v>50</v>
      </c>
      <c r="B541" s="103" t="s">
        <v>4024</v>
      </c>
      <c r="C541" s="103" t="s">
        <v>1879</v>
      </c>
      <c r="D541" s="103" t="s">
        <v>1880</v>
      </c>
      <c r="E541" s="103" t="s">
        <v>2038</v>
      </c>
      <c r="F541" s="103" t="s">
        <v>3386</v>
      </c>
      <c r="G541" s="103" t="s">
        <v>31</v>
      </c>
      <c r="H541" s="103" t="s">
        <v>2424</v>
      </c>
      <c r="I541" s="103" t="s">
        <v>2425</v>
      </c>
      <c r="J541" s="103" t="s">
        <v>1884</v>
      </c>
      <c r="K541" s="103" t="s">
        <v>1885</v>
      </c>
      <c r="L541" s="104">
        <v>257.98</v>
      </c>
      <c r="M541" s="103" t="s">
        <v>1886</v>
      </c>
      <c r="N541" s="103" t="s">
        <v>4296</v>
      </c>
      <c r="O541" s="103" t="s">
        <v>31</v>
      </c>
      <c r="P541" s="103" t="s">
        <v>4292</v>
      </c>
      <c r="Q541" s="103" t="s">
        <v>31</v>
      </c>
      <c r="R541" s="103" t="s">
        <v>4297</v>
      </c>
      <c r="S541" s="101">
        <v>42004</v>
      </c>
      <c r="T541" s="101">
        <v>42004</v>
      </c>
      <c r="U541" s="103" t="s">
        <v>4289</v>
      </c>
      <c r="V541" s="103" t="s">
        <v>31</v>
      </c>
    </row>
    <row r="542" spans="1:22" ht="15.75" x14ac:dyDescent="0.3">
      <c r="A542" s="103" t="s">
        <v>50</v>
      </c>
      <c r="B542" s="103" t="s">
        <v>4024</v>
      </c>
      <c r="C542" s="103" t="s">
        <v>1879</v>
      </c>
      <c r="D542" s="103" t="s">
        <v>1880</v>
      </c>
      <c r="E542" s="103" t="s">
        <v>2038</v>
      </c>
      <c r="F542" s="103" t="s">
        <v>2264</v>
      </c>
      <c r="G542" s="103" t="s">
        <v>31</v>
      </c>
      <c r="H542" s="103" t="s">
        <v>2424</v>
      </c>
      <c r="I542" s="103" t="s">
        <v>2425</v>
      </c>
      <c r="J542" s="103" t="s">
        <v>1884</v>
      </c>
      <c r="K542" s="103" t="s">
        <v>1885</v>
      </c>
      <c r="L542" s="104">
        <v>82566.11</v>
      </c>
      <c r="M542" s="103" t="s">
        <v>1886</v>
      </c>
      <c r="N542" s="103" t="s">
        <v>31</v>
      </c>
      <c r="O542" s="103" t="s">
        <v>31</v>
      </c>
      <c r="P542" s="103" t="s">
        <v>2265</v>
      </c>
      <c r="Q542" s="103" t="s">
        <v>31</v>
      </c>
      <c r="R542" s="103" t="s">
        <v>4298</v>
      </c>
      <c r="S542" s="101">
        <v>41943</v>
      </c>
      <c r="T542" s="101">
        <v>41943</v>
      </c>
      <c r="U542" s="103" t="s">
        <v>4289</v>
      </c>
      <c r="V542" s="103" t="s">
        <v>31</v>
      </c>
    </row>
    <row r="543" spans="1:22" ht="15.75" x14ac:dyDescent="0.3">
      <c r="A543" s="103" t="s">
        <v>50</v>
      </c>
      <c r="B543" s="103" t="s">
        <v>4024</v>
      </c>
      <c r="C543" s="103" t="s">
        <v>1879</v>
      </c>
      <c r="D543" s="103" t="s">
        <v>1880</v>
      </c>
      <c r="E543" s="103" t="s">
        <v>2038</v>
      </c>
      <c r="F543" s="103" t="s">
        <v>2264</v>
      </c>
      <c r="G543" s="103" t="s">
        <v>31</v>
      </c>
      <c r="H543" s="103" t="s">
        <v>2424</v>
      </c>
      <c r="I543" s="103" t="s">
        <v>2425</v>
      </c>
      <c r="J543" s="103" t="s">
        <v>1884</v>
      </c>
      <c r="K543" s="103" t="s">
        <v>1885</v>
      </c>
      <c r="L543" s="104">
        <v>19.350000000000001</v>
      </c>
      <c r="M543" s="103" t="s">
        <v>1886</v>
      </c>
      <c r="N543" s="103" t="s">
        <v>31</v>
      </c>
      <c r="O543" s="103" t="s">
        <v>31</v>
      </c>
      <c r="P543" s="103" t="s">
        <v>2265</v>
      </c>
      <c r="Q543" s="103" t="s">
        <v>31</v>
      </c>
      <c r="R543" s="103" t="s">
        <v>4298</v>
      </c>
      <c r="S543" s="101">
        <v>41973</v>
      </c>
      <c r="T543" s="101">
        <v>41973</v>
      </c>
      <c r="U543" s="103" t="s">
        <v>4289</v>
      </c>
      <c r="V543" s="103" t="s">
        <v>31</v>
      </c>
    </row>
    <row r="544" spans="1:22" ht="15.75" x14ac:dyDescent="0.3">
      <c r="A544" s="103" t="s">
        <v>50</v>
      </c>
      <c r="B544" s="103" t="s">
        <v>4024</v>
      </c>
      <c r="C544" s="103" t="s">
        <v>1879</v>
      </c>
      <c r="D544" s="103" t="s">
        <v>1880</v>
      </c>
      <c r="E544" s="103" t="s">
        <v>2038</v>
      </c>
      <c r="F544" s="103" t="s">
        <v>2264</v>
      </c>
      <c r="G544" s="103" t="s">
        <v>31</v>
      </c>
      <c r="H544" s="103" t="s">
        <v>2424</v>
      </c>
      <c r="I544" s="103" t="s">
        <v>2425</v>
      </c>
      <c r="J544" s="103" t="s">
        <v>1884</v>
      </c>
      <c r="K544" s="103" t="s">
        <v>1885</v>
      </c>
      <c r="L544" s="104">
        <v>4833.6899999999996</v>
      </c>
      <c r="M544" s="103" t="s">
        <v>1886</v>
      </c>
      <c r="N544" s="103" t="s">
        <v>31</v>
      </c>
      <c r="O544" s="103" t="s">
        <v>31</v>
      </c>
      <c r="P544" s="103" t="s">
        <v>2265</v>
      </c>
      <c r="Q544" s="103" t="s">
        <v>31</v>
      </c>
      <c r="R544" s="103" t="s">
        <v>4298</v>
      </c>
      <c r="S544" s="101">
        <v>42004</v>
      </c>
      <c r="T544" s="101">
        <v>42004</v>
      </c>
      <c r="U544" s="103" t="s">
        <v>4289</v>
      </c>
      <c r="V544" s="103" t="s">
        <v>31</v>
      </c>
    </row>
    <row r="545" spans="1:22" ht="15.75" x14ac:dyDescent="0.3">
      <c r="A545" s="103" t="s">
        <v>50</v>
      </c>
      <c r="B545" s="103" t="s">
        <v>4024</v>
      </c>
      <c r="C545" s="103" t="s">
        <v>1879</v>
      </c>
      <c r="D545" s="103" t="s">
        <v>1880</v>
      </c>
      <c r="E545" s="103" t="s">
        <v>2038</v>
      </c>
      <c r="F545" s="103" t="s">
        <v>2062</v>
      </c>
      <c r="G545" s="103" t="s">
        <v>31</v>
      </c>
      <c r="H545" s="103" t="s">
        <v>2424</v>
      </c>
      <c r="I545" s="103" t="s">
        <v>2425</v>
      </c>
      <c r="J545" s="103" t="s">
        <v>1884</v>
      </c>
      <c r="K545" s="103" t="s">
        <v>1885</v>
      </c>
      <c r="L545" s="104">
        <v>7807.65</v>
      </c>
      <c r="M545" s="103" t="s">
        <v>1886</v>
      </c>
      <c r="N545" s="103" t="s">
        <v>4299</v>
      </c>
      <c r="O545" s="103" t="s">
        <v>31</v>
      </c>
      <c r="P545" s="103" t="s">
        <v>2064</v>
      </c>
      <c r="Q545" s="103" t="s">
        <v>31</v>
      </c>
      <c r="R545" s="103" t="s">
        <v>4300</v>
      </c>
      <c r="S545" s="101">
        <v>41943</v>
      </c>
      <c r="T545" s="101">
        <v>41943</v>
      </c>
      <c r="U545" s="103" t="s">
        <v>4289</v>
      </c>
      <c r="V545" s="103" t="s">
        <v>31</v>
      </c>
    </row>
    <row r="546" spans="1:22" ht="15.75" x14ac:dyDescent="0.3">
      <c r="A546" s="103" t="s">
        <v>50</v>
      </c>
      <c r="B546" s="103" t="s">
        <v>4024</v>
      </c>
      <c r="C546" s="103" t="s">
        <v>1879</v>
      </c>
      <c r="D546" s="103" t="s">
        <v>1880</v>
      </c>
      <c r="E546" s="103" t="s">
        <v>2038</v>
      </c>
      <c r="F546" s="103" t="s">
        <v>2062</v>
      </c>
      <c r="G546" s="103" t="s">
        <v>31</v>
      </c>
      <c r="H546" s="103" t="s">
        <v>2424</v>
      </c>
      <c r="I546" s="103" t="s">
        <v>2425</v>
      </c>
      <c r="J546" s="103" t="s">
        <v>1884</v>
      </c>
      <c r="K546" s="103" t="s">
        <v>1885</v>
      </c>
      <c r="L546" s="104">
        <v>1.83</v>
      </c>
      <c r="M546" s="103" t="s">
        <v>1886</v>
      </c>
      <c r="N546" s="103" t="s">
        <v>4299</v>
      </c>
      <c r="O546" s="103" t="s">
        <v>31</v>
      </c>
      <c r="P546" s="103" t="s">
        <v>2064</v>
      </c>
      <c r="Q546" s="103" t="s">
        <v>31</v>
      </c>
      <c r="R546" s="103" t="s">
        <v>4300</v>
      </c>
      <c r="S546" s="101">
        <v>41973</v>
      </c>
      <c r="T546" s="101">
        <v>41973</v>
      </c>
      <c r="U546" s="103" t="s">
        <v>4289</v>
      </c>
      <c r="V546" s="103" t="s">
        <v>31</v>
      </c>
    </row>
    <row r="547" spans="1:22" ht="15.75" x14ac:dyDescent="0.3">
      <c r="A547" s="103" t="s">
        <v>50</v>
      </c>
      <c r="B547" s="103" t="s">
        <v>4024</v>
      </c>
      <c r="C547" s="103" t="s">
        <v>1879</v>
      </c>
      <c r="D547" s="103" t="s">
        <v>1880</v>
      </c>
      <c r="E547" s="103" t="s">
        <v>2038</v>
      </c>
      <c r="F547" s="103" t="s">
        <v>2062</v>
      </c>
      <c r="G547" s="103" t="s">
        <v>31</v>
      </c>
      <c r="H547" s="103" t="s">
        <v>2424</v>
      </c>
      <c r="I547" s="103" t="s">
        <v>2425</v>
      </c>
      <c r="J547" s="103" t="s">
        <v>1884</v>
      </c>
      <c r="K547" s="103" t="s">
        <v>1885</v>
      </c>
      <c r="L547" s="104">
        <v>457.12</v>
      </c>
      <c r="M547" s="103" t="s">
        <v>1886</v>
      </c>
      <c r="N547" s="103" t="s">
        <v>4299</v>
      </c>
      <c r="O547" s="103" t="s">
        <v>31</v>
      </c>
      <c r="P547" s="103" t="s">
        <v>2064</v>
      </c>
      <c r="Q547" s="103" t="s">
        <v>31</v>
      </c>
      <c r="R547" s="103" t="s">
        <v>4300</v>
      </c>
      <c r="S547" s="101">
        <v>42004</v>
      </c>
      <c r="T547" s="101">
        <v>42004</v>
      </c>
      <c r="U547" s="103" t="s">
        <v>4289</v>
      </c>
      <c r="V547" s="103" t="s">
        <v>31</v>
      </c>
    </row>
    <row r="548" spans="1:22" ht="15.75" x14ac:dyDescent="0.3">
      <c r="A548" s="103" t="s">
        <v>50</v>
      </c>
      <c r="B548" s="103" t="s">
        <v>4024</v>
      </c>
      <c r="C548" s="103" t="s">
        <v>1879</v>
      </c>
      <c r="D548" s="103" t="s">
        <v>1880</v>
      </c>
      <c r="E548" s="103" t="s">
        <v>2038</v>
      </c>
      <c r="F548" s="103" t="s">
        <v>2062</v>
      </c>
      <c r="G548" s="103" t="s">
        <v>31</v>
      </c>
      <c r="H548" s="103" t="s">
        <v>2424</v>
      </c>
      <c r="I548" s="103" t="s">
        <v>2425</v>
      </c>
      <c r="J548" s="103" t="s">
        <v>1884</v>
      </c>
      <c r="K548" s="103" t="s">
        <v>1885</v>
      </c>
      <c r="L548" s="104">
        <v>7807.65</v>
      </c>
      <c r="M548" s="103" t="s">
        <v>1886</v>
      </c>
      <c r="N548" s="103" t="s">
        <v>4301</v>
      </c>
      <c r="O548" s="103" t="s">
        <v>31</v>
      </c>
      <c r="P548" s="103" t="s">
        <v>2064</v>
      </c>
      <c r="Q548" s="103" t="s">
        <v>31</v>
      </c>
      <c r="R548" s="103" t="s">
        <v>4302</v>
      </c>
      <c r="S548" s="101">
        <v>41943</v>
      </c>
      <c r="T548" s="101">
        <v>41943</v>
      </c>
      <c r="U548" s="103" t="s">
        <v>4289</v>
      </c>
      <c r="V548" s="103" t="s">
        <v>31</v>
      </c>
    </row>
    <row r="549" spans="1:22" ht="15.75" x14ac:dyDescent="0.3">
      <c r="A549" s="103" t="s">
        <v>50</v>
      </c>
      <c r="B549" s="103" t="s">
        <v>4024</v>
      </c>
      <c r="C549" s="103" t="s">
        <v>1879</v>
      </c>
      <c r="D549" s="103" t="s">
        <v>1880</v>
      </c>
      <c r="E549" s="103" t="s">
        <v>2038</v>
      </c>
      <c r="F549" s="103" t="s">
        <v>2062</v>
      </c>
      <c r="G549" s="103" t="s">
        <v>31</v>
      </c>
      <c r="H549" s="103" t="s">
        <v>2424</v>
      </c>
      <c r="I549" s="103" t="s">
        <v>2425</v>
      </c>
      <c r="J549" s="103" t="s">
        <v>1884</v>
      </c>
      <c r="K549" s="103" t="s">
        <v>1885</v>
      </c>
      <c r="L549" s="104">
        <v>1.83</v>
      </c>
      <c r="M549" s="103" t="s">
        <v>1886</v>
      </c>
      <c r="N549" s="103" t="s">
        <v>4301</v>
      </c>
      <c r="O549" s="103" t="s">
        <v>31</v>
      </c>
      <c r="P549" s="103" t="s">
        <v>2064</v>
      </c>
      <c r="Q549" s="103" t="s">
        <v>31</v>
      </c>
      <c r="R549" s="103" t="s">
        <v>4302</v>
      </c>
      <c r="S549" s="101">
        <v>41973</v>
      </c>
      <c r="T549" s="101">
        <v>41973</v>
      </c>
      <c r="U549" s="103" t="s">
        <v>4289</v>
      </c>
      <c r="V549" s="103" t="s">
        <v>31</v>
      </c>
    </row>
    <row r="550" spans="1:22" ht="15.75" x14ac:dyDescent="0.3">
      <c r="A550" s="103" t="s">
        <v>50</v>
      </c>
      <c r="B550" s="103" t="s">
        <v>4024</v>
      </c>
      <c r="C550" s="103" t="s">
        <v>1879</v>
      </c>
      <c r="D550" s="103" t="s">
        <v>1880</v>
      </c>
      <c r="E550" s="103" t="s">
        <v>2038</v>
      </c>
      <c r="F550" s="103" t="s">
        <v>2062</v>
      </c>
      <c r="G550" s="103" t="s">
        <v>31</v>
      </c>
      <c r="H550" s="103" t="s">
        <v>2424</v>
      </c>
      <c r="I550" s="103" t="s">
        <v>2425</v>
      </c>
      <c r="J550" s="103" t="s">
        <v>1884</v>
      </c>
      <c r="K550" s="103" t="s">
        <v>1885</v>
      </c>
      <c r="L550" s="104">
        <v>457.12</v>
      </c>
      <c r="M550" s="103" t="s">
        <v>1886</v>
      </c>
      <c r="N550" s="103" t="s">
        <v>4301</v>
      </c>
      <c r="O550" s="103" t="s">
        <v>31</v>
      </c>
      <c r="P550" s="103" t="s">
        <v>2064</v>
      </c>
      <c r="Q550" s="103" t="s">
        <v>31</v>
      </c>
      <c r="R550" s="103" t="s">
        <v>4302</v>
      </c>
      <c r="S550" s="101">
        <v>42004</v>
      </c>
      <c r="T550" s="101">
        <v>42004</v>
      </c>
      <c r="U550" s="103" t="s">
        <v>4289</v>
      </c>
      <c r="V550" s="103" t="s">
        <v>31</v>
      </c>
    </row>
    <row r="551" spans="1:22" ht="15.75" x14ac:dyDescent="0.3">
      <c r="A551" s="103" t="s">
        <v>50</v>
      </c>
      <c r="B551" s="103" t="s">
        <v>4024</v>
      </c>
      <c r="C551" s="103" t="s">
        <v>1879</v>
      </c>
      <c r="D551" s="103" t="s">
        <v>1880</v>
      </c>
      <c r="E551" s="103" t="s">
        <v>2038</v>
      </c>
      <c r="F551" s="103" t="s">
        <v>2062</v>
      </c>
      <c r="G551" s="103" t="s">
        <v>31</v>
      </c>
      <c r="H551" s="103" t="s">
        <v>2424</v>
      </c>
      <c r="I551" s="103" t="s">
        <v>2425</v>
      </c>
      <c r="J551" s="103" t="s">
        <v>1884</v>
      </c>
      <c r="K551" s="103" t="s">
        <v>1885</v>
      </c>
      <c r="L551" s="104">
        <v>7807.65</v>
      </c>
      <c r="M551" s="103" t="s">
        <v>1886</v>
      </c>
      <c r="N551" s="103" t="s">
        <v>4303</v>
      </c>
      <c r="O551" s="103" t="s">
        <v>31</v>
      </c>
      <c r="P551" s="103" t="s">
        <v>2064</v>
      </c>
      <c r="Q551" s="103" t="s">
        <v>31</v>
      </c>
      <c r="R551" s="103" t="s">
        <v>4304</v>
      </c>
      <c r="S551" s="101">
        <v>41943</v>
      </c>
      <c r="T551" s="101">
        <v>41943</v>
      </c>
      <c r="U551" s="103" t="s">
        <v>4289</v>
      </c>
      <c r="V551" s="103" t="s">
        <v>31</v>
      </c>
    </row>
    <row r="552" spans="1:22" ht="15.75" x14ac:dyDescent="0.3">
      <c r="A552" s="103" t="s">
        <v>50</v>
      </c>
      <c r="B552" s="103" t="s">
        <v>4024</v>
      </c>
      <c r="C552" s="103" t="s">
        <v>1879</v>
      </c>
      <c r="D552" s="103" t="s">
        <v>1880</v>
      </c>
      <c r="E552" s="103" t="s">
        <v>2038</v>
      </c>
      <c r="F552" s="103" t="s">
        <v>2062</v>
      </c>
      <c r="G552" s="103" t="s">
        <v>31</v>
      </c>
      <c r="H552" s="103" t="s">
        <v>2424</v>
      </c>
      <c r="I552" s="103" t="s">
        <v>2425</v>
      </c>
      <c r="J552" s="103" t="s">
        <v>1884</v>
      </c>
      <c r="K552" s="103" t="s">
        <v>1885</v>
      </c>
      <c r="L552" s="104">
        <v>1.83</v>
      </c>
      <c r="M552" s="103" t="s">
        <v>1886</v>
      </c>
      <c r="N552" s="103" t="s">
        <v>4303</v>
      </c>
      <c r="O552" s="103" t="s">
        <v>31</v>
      </c>
      <c r="P552" s="103" t="s">
        <v>2064</v>
      </c>
      <c r="Q552" s="103" t="s">
        <v>31</v>
      </c>
      <c r="R552" s="103" t="s">
        <v>4304</v>
      </c>
      <c r="S552" s="101">
        <v>41973</v>
      </c>
      <c r="T552" s="101">
        <v>41973</v>
      </c>
      <c r="U552" s="103" t="s">
        <v>4289</v>
      </c>
      <c r="V552" s="103" t="s">
        <v>31</v>
      </c>
    </row>
    <row r="553" spans="1:22" ht="15.75" x14ac:dyDescent="0.3">
      <c r="A553" s="103" t="s">
        <v>50</v>
      </c>
      <c r="B553" s="103" t="s">
        <v>4024</v>
      </c>
      <c r="C553" s="103" t="s">
        <v>1879</v>
      </c>
      <c r="D553" s="103" t="s">
        <v>1880</v>
      </c>
      <c r="E553" s="103" t="s">
        <v>2038</v>
      </c>
      <c r="F553" s="103" t="s">
        <v>2062</v>
      </c>
      <c r="G553" s="103" t="s">
        <v>31</v>
      </c>
      <c r="H553" s="103" t="s">
        <v>2424</v>
      </c>
      <c r="I553" s="103" t="s">
        <v>2425</v>
      </c>
      <c r="J553" s="103" t="s">
        <v>1884</v>
      </c>
      <c r="K553" s="103" t="s">
        <v>1885</v>
      </c>
      <c r="L553" s="104">
        <v>457.12</v>
      </c>
      <c r="M553" s="103" t="s">
        <v>1886</v>
      </c>
      <c r="N553" s="103" t="s">
        <v>4303</v>
      </c>
      <c r="O553" s="103" t="s">
        <v>31</v>
      </c>
      <c r="P553" s="103" t="s">
        <v>2064</v>
      </c>
      <c r="Q553" s="103" t="s">
        <v>31</v>
      </c>
      <c r="R553" s="103" t="s">
        <v>4304</v>
      </c>
      <c r="S553" s="101">
        <v>42004</v>
      </c>
      <c r="T553" s="101">
        <v>42004</v>
      </c>
      <c r="U553" s="103" t="s">
        <v>4289</v>
      </c>
      <c r="V553" s="103" t="s">
        <v>31</v>
      </c>
    </row>
    <row r="554" spans="1:22" ht="15.75" x14ac:dyDescent="0.3">
      <c r="A554" s="103" t="s">
        <v>50</v>
      </c>
      <c r="B554" s="103" t="s">
        <v>4024</v>
      </c>
      <c r="C554" s="103" t="s">
        <v>1879</v>
      </c>
      <c r="D554" s="103" t="s">
        <v>1880</v>
      </c>
      <c r="E554" s="103" t="s">
        <v>2038</v>
      </c>
      <c r="F554" s="103" t="s">
        <v>2062</v>
      </c>
      <c r="G554" s="103" t="s">
        <v>31</v>
      </c>
      <c r="H554" s="103" t="s">
        <v>2424</v>
      </c>
      <c r="I554" s="103" t="s">
        <v>2425</v>
      </c>
      <c r="J554" s="103" t="s">
        <v>1884</v>
      </c>
      <c r="K554" s="103" t="s">
        <v>1885</v>
      </c>
      <c r="L554" s="104">
        <v>7807.65</v>
      </c>
      <c r="M554" s="103" t="s">
        <v>1886</v>
      </c>
      <c r="N554" s="103" t="s">
        <v>4305</v>
      </c>
      <c r="O554" s="103" t="s">
        <v>31</v>
      </c>
      <c r="P554" s="103" t="s">
        <v>2064</v>
      </c>
      <c r="Q554" s="103" t="s">
        <v>31</v>
      </c>
      <c r="R554" s="103" t="s">
        <v>4306</v>
      </c>
      <c r="S554" s="101">
        <v>41943</v>
      </c>
      <c r="T554" s="101">
        <v>41943</v>
      </c>
      <c r="U554" s="103" t="s">
        <v>4289</v>
      </c>
      <c r="V554" s="103" t="s">
        <v>31</v>
      </c>
    </row>
    <row r="555" spans="1:22" ht="15.75" x14ac:dyDescent="0.3">
      <c r="A555" s="103" t="s">
        <v>50</v>
      </c>
      <c r="B555" s="103" t="s">
        <v>4024</v>
      </c>
      <c r="C555" s="103" t="s">
        <v>1879</v>
      </c>
      <c r="D555" s="103" t="s">
        <v>1880</v>
      </c>
      <c r="E555" s="103" t="s">
        <v>2038</v>
      </c>
      <c r="F555" s="103" t="s">
        <v>2062</v>
      </c>
      <c r="G555" s="103" t="s">
        <v>31</v>
      </c>
      <c r="H555" s="103" t="s">
        <v>2424</v>
      </c>
      <c r="I555" s="103" t="s">
        <v>2425</v>
      </c>
      <c r="J555" s="103" t="s">
        <v>1884</v>
      </c>
      <c r="K555" s="103" t="s">
        <v>1885</v>
      </c>
      <c r="L555" s="104">
        <v>1.83</v>
      </c>
      <c r="M555" s="103" t="s">
        <v>1886</v>
      </c>
      <c r="N555" s="103" t="s">
        <v>4305</v>
      </c>
      <c r="O555" s="103" t="s">
        <v>31</v>
      </c>
      <c r="P555" s="103" t="s">
        <v>2064</v>
      </c>
      <c r="Q555" s="103" t="s">
        <v>31</v>
      </c>
      <c r="R555" s="103" t="s">
        <v>4306</v>
      </c>
      <c r="S555" s="101">
        <v>41973</v>
      </c>
      <c r="T555" s="101">
        <v>41973</v>
      </c>
      <c r="U555" s="103" t="s">
        <v>4289</v>
      </c>
      <c r="V555" s="103" t="s">
        <v>31</v>
      </c>
    </row>
    <row r="556" spans="1:22" ht="15.75" x14ac:dyDescent="0.3">
      <c r="A556" s="103" t="s">
        <v>50</v>
      </c>
      <c r="B556" s="103" t="s">
        <v>4024</v>
      </c>
      <c r="C556" s="103" t="s">
        <v>1879</v>
      </c>
      <c r="D556" s="103" t="s">
        <v>1880</v>
      </c>
      <c r="E556" s="103" t="s">
        <v>2038</v>
      </c>
      <c r="F556" s="103" t="s">
        <v>2062</v>
      </c>
      <c r="G556" s="103" t="s">
        <v>31</v>
      </c>
      <c r="H556" s="103" t="s">
        <v>2424</v>
      </c>
      <c r="I556" s="103" t="s">
        <v>2425</v>
      </c>
      <c r="J556" s="103" t="s">
        <v>1884</v>
      </c>
      <c r="K556" s="103" t="s">
        <v>1885</v>
      </c>
      <c r="L556" s="104">
        <v>457.12</v>
      </c>
      <c r="M556" s="103" t="s">
        <v>1886</v>
      </c>
      <c r="N556" s="103" t="s">
        <v>4305</v>
      </c>
      <c r="O556" s="103" t="s">
        <v>31</v>
      </c>
      <c r="P556" s="103" t="s">
        <v>2064</v>
      </c>
      <c r="Q556" s="103" t="s">
        <v>31</v>
      </c>
      <c r="R556" s="103" t="s">
        <v>4306</v>
      </c>
      <c r="S556" s="101">
        <v>42004</v>
      </c>
      <c r="T556" s="101">
        <v>42004</v>
      </c>
      <c r="U556" s="103" t="s">
        <v>4289</v>
      </c>
      <c r="V556" s="103" t="s">
        <v>31</v>
      </c>
    </row>
    <row r="557" spans="1:22" ht="15.75" x14ac:dyDescent="0.3">
      <c r="A557" s="103" t="s">
        <v>50</v>
      </c>
      <c r="B557" s="103" t="s">
        <v>4024</v>
      </c>
      <c r="C557" s="103" t="s">
        <v>1879</v>
      </c>
      <c r="D557" s="103" t="s">
        <v>1880</v>
      </c>
      <c r="E557" s="103" t="s">
        <v>2038</v>
      </c>
      <c r="F557" s="103" t="s">
        <v>2123</v>
      </c>
      <c r="G557" s="103" t="s">
        <v>31</v>
      </c>
      <c r="H557" s="103" t="s">
        <v>2424</v>
      </c>
      <c r="I557" s="103" t="s">
        <v>2425</v>
      </c>
      <c r="J557" s="103" t="s">
        <v>1884</v>
      </c>
      <c r="K557" s="103" t="s">
        <v>1885</v>
      </c>
      <c r="L557" s="104">
        <v>180747.95</v>
      </c>
      <c r="M557" s="103" t="s">
        <v>1886</v>
      </c>
      <c r="N557" s="103" t="s">
        <v>4307</v>
      </c>
      <c r="O557" s="103" t="s">
        <v>31</v>
      </c>
      <c r="P557" s="103" t="s">
        <v>2125</v>
      </c>
      <c r="Q557" s="103" t="s">
        <v>31</v>
      </c>
      <c r="R557" s="103" t="s">
        <v>4308</v>
      </c>
      <c r="S557" s="101">
        <v>41943</v>
      </c>
      <c r="T557" s="101">
        <v>41943</v>
      </c>
      <c r="U557" s="103" t="s">
        <v>4289</v>
      </c>
      <c r="V557" s="103" t="s">
        <v>31</v>
      </c>
    </row>
    <row r="558" spans="1:22" ht="15.75" x14ac:dyDescent="0.3">
      <c r="A558" s="103" t="s">
        <v>50</v>
      </c>
      <c r="B558" s="103" t="s">
        <v>4024</v>
      </c>
      <c r="C558" s="103" t="s">
        <v>1879</v>
      </c>
      <c r="D558" s="103" t="s">
        <v>1880</v>
      </c>
      <c r="E558" s="103" t="s">
        <v>2038</v>
      </c>
      <c r="F558" s="103" t="s">
        <v>2123</v>
      </c>
      <c r="G558" s="103" t="s">
        <v>31</v>
      </c>
      <c r="H558" s="103" t="s">
        <v>2424</v>
      </c>
      <c r="I558" s="103" t="s">
        <v>2425</v>
      </c>
      <c r="J558" s="103" t="s">
        <v>1884</v>
      </c>
      <c r="K558" s="103" t="s">
        <v>1885</v>
      </c>
      <c r="L558" s="104">
        <v>42.38</v>
      </c>
      <c r="M558" s="103" t="s">
        <v>1886</v>
      </c>
      <c r="N558" s="103" t="s">
        <v>4307</v>
      </c>
      <c r="O558" s="103" t="s">
        <v>31</v>
      </c>
      <c r="P558" s="103" t="s">
        <v>2125</v>
      </c>
      <c r="Q558" s="103" t="s">
        <v>31</v>
      </c>
      <c r="R558" s="103" t="s">
        <v>4308</v>
      </c>
      <c r="S558" s="101">
        <v>41973</v>
      </c>
      <c r="T558" s="101">
        <v>41973</v>
      </c>
      <c r="U558" s="103" t="s">
        <v>4289</v>
      </c>
      <c r="V558" s="103" t="s">
        <v>31</v>
      </c>
    </row>
    <row r="559" spans="1:22" ht="15.75" x14ac:dyDescent="0.3">
      <c r="A559" s="103" t="s">
        <v>50</v>
      </c>
      <c r="B559" s="103" t="s">
        <v>4024</v>
      </c>
      <c r="C559" s="103" t="s">
        <v>1879</v>
      </c>
      <c r="D559" s="103" t="s">
        <v>1880</v>
      </c>
      <c r="E559" s="103" t="s">
        <v>2038</v>
      </c>
      <c r="F559" s="103" t="s">
        <v>2123</v>
      </c>
      <c r="G559" s="103" t="s">
        <v>31</v>
      </c>
      <c r="H559" s="103" t="s">
        <v>2424</v>
      </c>
      <c r="I559" s="103" t="s">
        <v>2425</v>
      </c>
      <c r="J559" s="103" t="s">
        <v>1884</v>
      </c>
      <c r="K559" s="103" t="s">
        <v>1885</v>
      </c>
      <c r="L559" s="104">
        <v>10581.62</v>
      </c>
      <c r="M559" s="103" t="s">
        <v>1886</v>
      </c>
      <c r="N559" s="103" t="s">
        <v>4307</v>
      </c>
      <c r="O559" s="103" t="s">
        <v>31</v>
      </c>
      <c r="P559" s="103" t="s">
        <v>2125</v>
      </c>
      <c r="Q559" s="103" t="s">
        <v>31</v>
      </c>
      <c r="R559" s="103" t="s">
        <v>4308</v>
      </c>
      <c r="S559" s="101">
        <v>42004</v>
      </c>
      <c r="T559" s="101">
        <v>42004</v>
      </c>
      <c r="U559" s="103" t="s">
        <v>4289</v>
      </c>
      <c r="V559" s="103" t="s">
        <v>31</v>
      </c>
    </row>
    <row r="560" spans="1:22" ht="15.75" x14ac:dyDescent="0.3">
      <c r="A560" s="103" t="s">
        <v>50</v>
      </c>
      <c r="B560" s="103" t="s">
        <v>4024</v>
      </c>
      <c r="C560" s="103" t="s">
        <v>1879</v>
      </c>
      <c r="D560" s="103" t="s">
        <v>1880</v>
      </c>
      <c r="E560" s="103" t="s">
        <v>2038</v>
      </c>
      <c r="F560" s="103" t="s">
        <v>2082</v>
      </c>
      <c r="G560" s="103" t="s">
        <v>31</v>
      </c>
      <c r="H560" s="103" t="s">
        <v>2424</v>
      </c>
      <c r="I560" s="103" t="s">
        <v>2425</v>
      </c>
      <c r="J560" s="103" t="s">
        <v>1884</v>
      </c>
      <c r="K560" s="103" t="s">
        <v>1885</v>
      </c>
      <c r="L560" s="104">
        <v>478232.6</v>
      </c>
      <c r="M560" s="103" t="s">
        <v>1886</v>
      </c>
      <c r="N560" s="103" t="s">
        <v>31</v>
      </c>
      <c r="O560" s="103" t="s">
        <v>31</v>
      </c>
      <c r="P560" s="103" t="s">
        <v>2083</v>
      </c>
      <c r="Q560" s="103" t="s">
        <v>31</v>
      </c>
      <c r="R560" s="103" t="s">
        <v>4309</v>
      </c>
      <c r="S560" s="101">
        <v>41943</v>
      </c>
      <c r="T560" s="101">
        <v>41943</v>
      </c>
      <c r="U560" s="103" t="s">
        <v>4289</v>
      </c>
      <c r="V560" s="103" t="s">
        <v>31</v>
      </c>
    </row>
    <row r="561" spans="1:22" ht="15.75" x14ac:dyDescent="0.3">
      <c r="A561" s="103" t="s">
        <v>50</v>
      </c>
      <c r="B561" s="103" t="s">
        <v>4024</v>
      </c>
      <c r="C561" s="103" t="s">
        <v>1879</v>
      </c>
      <c r="D561" s="103" t="s">
        <v>1880</v>
      </c>
      <c r="E561" s="103" t="s">
        <v>2038</v>
      </c>
      <c r="F561" s="103" t="s">
        <v>2082</v>
      </c>
      <c r="G561" s="103" t="s">
        <v>31</v>
      </c>
      <c r="H561" s="103" t="s">
        <v>2424</v>
      </c>
      <c r="I561" s="103" t="s">
        <v>2425</v>
      </c>
      <c r="J561" s="103" t="s">
        <v>1884</v>
      </c>
      <c r="K561" s="103" t="s">
        <v>1885</v>
      </c>
      <c r="L561" s="104">
        <v>112.1</v>
      </c>
      <c r="M561" s="103" t="s">
        <v>1886</v>
      </c>
      <c r="N561" s="103" t="s">
        <v>31</v>
      </c>
      <c r="O561" s="103" t="s">
        <v>31</v>
      </c>
      <c r="P561" s="103" t="s">
        <v>2083</v>
      </c>
      <c r="Q561" s="103" t="s">
        <v>31</v>
      </c>
      <c r="R561" s="103" t="s">
        <v>4309</v>
      </c>
      <c r="S561" s="101">
        <v>41973</v>
      </c>
      <c r="T561" s="101">
        <v>41973</v>
      </c>
      <c r="U561" s="103" t="s">
        <v>4289</v>
      </c>
      <c r="V561" s="103" t="s">
        <v>31</v>
      </c>
    </row>
    <row r="562" spans="1:22" ht="15.75" x14ac:dyDescent="0.3">
      <c r="A562" s="103" t="s">
        <v>50</v>
      </c>
      <c r="B562" s="103" t="s">
        <v>4024</v>
      </c>
      <c r="C562" s="103" t="s">
        <v>1879</v>
      </c>
      <c r="D562" s="103" t="s">
        <v>1880</v>
      </c>
      <c r="E562" s="103" t="s">
        <v>2038</v>
      </c>
      <c r="F562" s="103" t="s">
        <v>2082</v>
      </c>
      <c r="G562" s="103" t="s">
        <v>31</v>
      </c>
      <c r="H562" s="103" t="s">
        <v>2424</v>
      </c>
      <c r="I562" s="103" t="s">
        <v>2425</v>
      </c>
      <c r="J562" s="103" t="s">
        <v>1884</v>
      </c>
      <c r="K562" s="103" t="s">
        <v>1885</v>
      </c>
      <c r="L562" s="104">
        <v>27997.39</v>
      </c>
      <c r="M562" s="103" t="s">
        <v>1886</v>
      </c>
      <c r="N562" s="103" t="s">
        <v>31</v>
      </c>
      <c r="O562" s="103" t="s">
        <v>31</v>
      </c>
      <c r="P562" s="103" t="s">
        <v>2083</v>
      </c>
      <c r="Q562" s="103" t="s">
        <v>31</v>
      </c>
      <c r="R562" s="103" t="s">
        <v>4309</v>
      </c>
      <c r="S562" s="101">
        <v>42004</v>
      </c>
      <c r="T562" s="101">
        <v>42004</v>
      </c>
      <c r="U562" s="103" t="s">
        <v>4289</v>
      </c>
      <c r="V562" s="103" t="s">
        <v>31</v>
      </c>
    </row>
    <row r="563" spans="1:22" ht="15.75" x14ac:dyDescent="0.3">
      <c r="A563" s="103" t="s">
        <v>50</v>
      </c>
      <c r="B563" s="103" t="s">
        <v>4024</v>
      </c>
      <c r="C563" s="103" t="s">
        <v>1879</v>
      </c>
      <c r="D563" s="103" t="s">
        <v>1880</v>
      </c>
      <c r="E563" s="103" t="s">
        <v>2038</v>
      </c>
      <c r="F563" s="103" t="s">
        <v>2051</v>
      </c>
      <c r="G563" s="103" t="s">
        <v>31</v>
      </c>
      <c r="H563" s="103" t="s">
        <v>2424</v>
      </c>
      <c r="I563" s="103" t="s">
        <v>2425</v>
      </c>
      <c r="J563" s="103" t="s">
        <v>1884</v>
      </c>
      <c r="K563" s="103" t="s">
        <v>1885</v>
      </c>
      <c r="L563" s="104">
        <v>147041.72</v>
      </c>
      <c r="M563" s="103" t="s">
        <v>1886</v>
      </c>
      <c r="N563" s="103" t="s">
        <v>31</v>
      </c>
      <c r="O563" s="103" t="s">
        <v>31</v>
      </c>
      <c r="P563" s="103" t="s">
        <v>2052</v>
      </c>
      <c r="Q563" s="103" t="s">
        <v>31</v>
      </c>
      <c r="R563" s="103" t="s">
        <v>4310</v>
      </c>
      <c r="S563" s="101">
        <v>41943</v>
      </c>
      <c r="T563" s="101">
        <v>41943</v>
      </c>
      <c r="U563" s="103" t="s">
        <v>4289</v>
      </c>
      <c r="V563" s="103" t="s">
        <v>31</v>
      </c>
    </row>
    <row r="564" spans="1:22" ht="15.75" x14ac:dyDescent="0.3">
      <c r="A564" s="103" t="s">
        <v>50</v>
      </c>
      <c r="B564" s="103" t="s">
        <v>4024</v>
      </c>
      <c r="C564" s="103" t="s">
        <v>1879</v>
      </c>
      <c r="D564" s="103" t="s">
        <v>1880</v>
      </c>
      <c r="E564" s="103" t="s">
        <v>2038</v>
      </c>
      <c r="F564" s="103" t="s">
        <v>2051</v>
      </c>
      <c r="G564" s="103" t="s">
        <v>31</v>
      </c>
      <c r="H564" s="103" t="s">
        <v>2424</v>
      </c>
      <c r="I564" s="103" t="s">
        <v>2425</v>
      </c>
      <c r="J564" s="103" t="s">
        <v>1884</v>
      </c>
      <c r="K564" s="103" t="s">
        <v>1885</v>
      </c>
      <c r="L564" s="104">
        <v>34.46</v>
      </c>
      <c r="M564" s="103" t="s">
        <v>1886</v>
      </c>
      <c r="N564" s="103" t="s">
        <v>31</v>
      </c>
      <c r="O564" s="103" t="s">
        <v>31</v>
      </c>
      <c r="P564" s="103" t="s">
        <v>2052</v>
      </c>
      <c r="Q564" s="103" t="s">
        <v>31</v>
      </c>
      <c r="R564" s="103" t="s">
        <v>4310</v>
      </c>
      <c r="S564" s="101">
        <v>41973</v>
      </c>
      <c r="T564" s="101">
        <v>41973</v>
      </c>
      <c r="U564" s="103" t="s">
        <v>4289</v>
      </c>
      <c r="V564" s="103" t="s">
        <v>31</v>
      </c>
    </row>
    <row r="565" spans="1:22" ht="15.75" x14ac:dyDescent="0.3">
      <c r="A565" s="103" t="s">
        <v>50</v>
      </c>
      <c r="B565" s="103" t="s">
        <v>4024</v>
      </c>
      <c r="C565" s="103" t="s">
        <v>1879</v>
      </c>
      <c r="D565" s="103" t="s">
        <v>1880</v>
      </c>
      <c r="E565" s="103" t="s">
        <v>2038</v>
      </c>
      <c r="F565" s="103" t="s">
        <v>2051</v>
      </c>
      <c r="G565" s="103" t="s">
        <v>31</v>
      </c>
      <c r="H565" s="103" t="s">
        <v>2424</v>
      </c>
      <c r="I565" s="103" t="s">
        <v>2425</v>
      </c>
      <c r="J565" s="103" t="s">
        <v>1884</v>
      </c>
      <c r="K565" s="103" t="s">
        <v>1885</v>
      </c>
      <c r="L565" s="104">
        <v>8608.32</v>
      </c>
      <c r="M565" s="103" t="s">
        <v>1886</v>
      </c>
      <c r="N565" s="103" t="s">
        <v>31</v>
      </c>
      <c r="O565" s="103" t="s">
        <v>31</v>
      </c>
      <c r="P565" s="103" t="s">
        <v>2052</v>
      </c>
      <c r="Q565" s="103" t="s">
        <v>31</v>
      </c>
      <c r="R565" s="103" t="s">
        <v>4310</v>
      </c>
      <c r="S565" s="101">
        <v>42004</v>
      </c>
      <c r="T565" s="101">
        <v>42004</v>
      </c>
      <c r="U565" s="103" t="s">
        <v>4289</v>
      </c>
      <c r="V565" s="103" t="s">
        <v>31</v>
      </c>
    </row>
    <row r="566" spans="1:22" ht="15.75" x14ac:dyDescent="0.3">
      <c r="A566" s="103" t="s">
        <v>50</v>
      </c>
      <c r="B566" s="103" t="s">
        <v>4024</v>
      </c>
      <c r="C566" s="103" t="s">
        <v>1879</v>
      </c>
      <c r="D566" s="103" t="s">
        <v>1880</v>
      </c>
      <c r="E566" s="103" t="s">
        <v>2038</v>
      </c>
      <c r="F566" s="103" t="s">
        <v>2101</v>
      </c>
      <c r="G566" s="103" t="s">
        <v>31</v>
      </c>
      <c r="H566" s="103" t="s">
        <v>2424</v>
      </c>
      <c r="I566" s="103" t="s">
        <v>2425</v>
      </c>
      <c r="J566" s="103" t="s">
        <v>1884</v>
      </c>
      <c r="K566" s="103" t="s">
        <v>1885</v>
      </c>
      <c r="L566" s="104">
        <v>30768.71</v>
      </c>
      <c r="M566" s="103" t="s">
        <v>1886</v>
      </c>
      <c r="N566" s="103" t="s">
        <v>31</v>
      </c>
      <c r="O566" s="103" t="s">
        <v>31</v>
      </c>
      <c r="P566" s="103" t="s">
        <v>2102</v>
      </c>
      <c r="Q566" s="103" t="s">
        <v>31</v>
      </c>
      <c r="R566" s="103" t="s">
        <v>4311</v>
      </c>
      <c r="S566" s="101">
        <v>41943</v>
      </c>
      <c r="T566" s="101">
        <v>41943</v>
      </c>
      <c r="U566" s="103" t="s">
        <v>4289</v>
      </c>
      <c r="V566" s="103" t="s">
        <v>31</v>
      </c>
    </row>
    <row r="567" spans="1:22" ht="15.75" x14ac:dyDescent="0.3">
      <c r="A567" s="103" t="s">
        <v>50</v>
      </c>
      <c r="B567" s="103" t="s">
        <v>4024</v>
      </c>
      <c r="C567" s="103" t="s">
        <v>1879</v>
      </c>
      <c r="D567" s="103" t="s">
        <v>1880</v>
      </c>
      <c r="E567" s="103" t="s">
        <v>2038</v>
      </c>
      <c r="F567" s="103" t="s">
        <v>2101</v>
      </c>
      <c r="G567" s="103" t="s">
        <v>31</v>
      </c>
      <c r="H567" s="103" t="s">
        <v>2424</v>
      </c>
      <c r="I567" s="103" t="s">
        <v>2425</v>
      </c>
      <c r="J567" s="103" t="s">
        <v>1884</v>
      </c>
      <c r="K567" s="103" t="s">
        <v>1885</v>
      </c>
      <c r="L567" s="104">
        <v>7.19</v>
      </c>
      <c r="M567" s="103" t="s">
        <v>1886</v>
      </c>
      <c r="N567" s="103" t="s">
        <v>31</v>
      </c>
      <c r="O567" s="103" t="s">
        <v>31</v>
      </c>
      <c r="P567" s="103" t="s">
        <v>2102</v>
      </c>
      <c r="Q567" s="103" t="s">
        <v>31</v>
      </c>
      <c r="R567" s="103" t="s">
        <v>4311</v>
      </c>
      <c r="S567" s="101">
        <v>41973</v>
      </c>
      <c r="T567" s="101">
        <v>41973</v>
      </c>
      <c r="U567" s="103" t="s">
        <v>4289</v>
      </c>
      <c r="V567" s="103" t="s">
        <v>31</v>
      </c>
    </row>
    <row r="568" spans="1:22" ht="15.75" x14ac:dyDescent="0.3">
      <c r="A568" s="103" t="s">
        <v>50</v>
      </c>
      <c r="B568" s="103" t="s">
        <v>4024</v>
      </c>
      <c r="C568" s="103" t="s">
        <v>1879</v>
      </c>
      <c r="D568" s="103" t="s">
        <v>1880</v>
      </c>
      <c r="E568" s="103" t="s">
        <v>2038</v>
      </c>
      <c r="F568" s="103" t="s">
        <v>2101</v>
      </c>
      <c r="G568" s="103" t="s">
        <v>31</v>
      </c>
      <c r="H568" s="103" t="s">
        <v>2424</v>
      </c>
      <c r="I568" s="103" t="s">
        <v>2425</v>
      </c>
      <c r="J568" s="103" t="s">
        <v>1884</v>
      </c>
      <c r="K568" s="103" t="s">
        <v>1885</v>
      </c>
      <c r="L568" s="104">
        <v>1801.32</v>
      </c>
      <c r="M568" s="103" t="s">
        <v>1886</v>
      </c>
      <c r="N568" s="103" t="s">
        <v>31</v>
      </c>
      <c r="O568" s="103" t="s">
        <v>31</v>
      </c>
      <c r="P568" s="103" t="s">
        <v>2102</v>
      </c>
      <c r="Q568" s="103" t="s">
        <v>31</v>
      </c>
      <c r="R568" s="103" t="s">
        <v>4311</v>
      </c>
      <c r="S568" s="101">
        <v>42004</v>
      </c>
      <c r="T568" s="101">
        <v>42004</v>
      </c>
      <c r="U568" s="103" t="s">
        <v>4289</v>
      </c>
      <c r="V568" s="103" t="s">
        <v>31</v>
      </c>
    </row>
    <row r="569" spans="1:22" ht="15.75" x14ac:dyDescent="0.3">
      <c r="A569" s="103" t="s">
        <v>50</v>
      </c>
      <c r="B569" s="103" t="s">
        <v>4024</v>
      </c>
      <c r="C569" s="103" t="s">
        <v>1879</v>
      </c>
      <c r="D569" s="103" t="s">
        <v>1880</v>
      </c>
      <c r="E569" s="103" t="s">
        <v>2038</v>
      </c>
      <c r="F569" s="103" t="s">
        <v>2110</v>
      </c>
      <c r="G569" s="103" t="s">
        <v>31</v>
      </c>
      <c r="H569" s="103" t="s">
        <v>2424</v>
      </c>
      <c r="I569" s="103" t="s">
        <v>2425</v>
      </c>
      <c r="J569" s="103" t="s">
        <v>1884</v>
      </c>
      <c r="K569" s="103" t="s">
        <v>1885</v>
      </c>
      <c r="L569" s="104">
        <v>160647.94</v>
      </c>
      <c r="M569" s="103" t="s">
        <v>1886</v>
      </c>
      <c r="N569" s="103" t="s">
        <v>31</v>
      </c>
      <c r="O569" s="103" t="s">
        <v>31</v>
      </c>
      <c r="P569" s="103" t="s">
        <v>2111</v>
      </c>
      <c r="Q569" s="103" t="s">
        <v>31</v>
      </c>
      <c r="R569" s="103" t="s">
        <v>4312</v>
      </c>
      <c r="S569" s="101">
        <v>41943</v>
      </c>
      <c r="T569" s="101">
        <v>41943</v>
      </c>
      <c r="U569" s="103" t="s">
        <v>4289</v>
      </c>
      <c r="V569" s="103" t="s">
        <v>31</v>
      </c>
    </row>
    <row r="570" spans="1:22" ht="15.75" x14ac:dyDescent="0.3">
      <c r="A570" s="103" t="s">
        <v>50</v>
      </c>
      <c r="B570" s="103" t="s">
        <v>4024</v>
      </c>
      <c r="C570" s="103" t="s">
        <v>1879</v>
      </c>
      <c r="D570" s="103" t="s">
        <v>1880</v>
      </c>
      <c r="E570" s="103" t="s">
        <v>2038</v>
      </c>
      <c r="F570" s="103" t="s">
        <v>2110</v>
      </c>
      <c r="G570" s="103" t="s">
        <v>31</v>
      </c>
      <c r="H570" s="103" t="s">
        <v>2424</v>
      </c>
      <c r="I570" s="103" t="s">
        <v>2425</v>
      </c>
      <c r="J570" s="103" t="s">
        <v>1884</v>
      </c>
      <c r="K570" s="103" t="s">
        <v>1885</v>
      </c>
      <c r="L570" s="104">
        <v>37.65</v>
      </c>
      <c r="M570" s="103" t="s">
        <v>1886</v>
      </c>
      <c r="N570" s="103" t="s">
        <v>31</v>
      </c>
      <c r="O570" s="103" t="s">
        <v>31</v>
      </c>
      <c r="P570" s="103" t="s">
        <v>2111</v>
      </c>
      <c r="Q570" s="103" t="s">
        <v>31</v>
      </c>
      <c r="R570" s="103" t="s">
        <v>4312</v>
      </c>
      <c r="S570" s="101">
        <v>41973</v>
      </c>
      <c r="T570" s="101">
        <v>41973</v>
      </c>
      <c r="U570" s="103" t="s">
        <v>4289</v>
      </c>
      <c r="V570" s="103" t="s">
        <v>31</v>
      </c>
    </row>
    <row r="571" spans="1:22" ht="15.75" x14ac:dyDescent="0.3">
      <c r="A571" s="103" t="s">
        <v>50</v>
      </c>
      <c r="B571" s="103" t="s">
        <v>4024</v>
      </c>
      <c r="C571" s="103" t="s">
        <v>1879</v>
      </c>
      <c r="D571" s="103" t="s">
        <v>1880</v>
      </c>
      <c r="E571" s="103" t="s">
        <v>2038</v>
      </c>
      <c r="F571" s="103" t="s">
        <v>2110</v>
      </c>
      <c r="G571" s="103" t="s">
        <v>31</v>
      </c>
      <c r="H571" s="103" t="s">
        <v>2424</v>
      </c>
      <c r="I571" s="103" t="s">
        <v>2425</v>
      </c>
      <c r="J571" s="103" t="s">
        <v>1884</v>
      </c>
      <c r="K571" s="103" t="s">
        <v>1885</v>
      </c>
      <c r="L571" s="104">
        <v>9404.8799999999992</v>
      </c>
      <c r="M571" s="103" t="s">
        <v>1886</v>
      </c>
      <c r="N571" s="103" t="s">
        <v>31</v>
      </c>
      <c r="O571" s="103" t="s">
        <v>31</v>
      </c>
      <c r="P571" s="103" t="s">
        <v>2111</v>
      </c>
      <c r="Q571" s="103" t="s">
        <v>31</v>
      </c>
      <c r="R571" s="103" t="s">
        <v>4312</v>
      </c>
      <c r="S571" s="101">
        <v>42004</v>
      </c>
      <c r="T571" s="101">
        <v>42004</v>
      </c>
      <c r="U571" s="103" t="s">
        <v>4289</v>
      </c>
      <c r="V571" s="103" t="s">
        <v>31</v>
      </c>
    </row>
    <row r="572" spans="1:22" ht="15.75" x14ac:dyDescent="0.3">
      <c r="A572" s="103" t="s">
        <v>50</v>
      </c>
      <c r="B572" s="103" t="s">
        <v>4024</v>
      </c>
      <c r="C572" s="103" t="s">
        <v>1879</v>
      </c>
      <c r="D572" s="103" t="s">
        <v>1880</v>
      </c>
      <c r="E572" s="103" t="s">
        <v>2038</v>
      </c>
      <c r="F572" s="103" t="s">
        <v>2039</v>
      </c>
      <c r="G572" s="103" t="s">
        <v>31</v>
      </c>
      <c r="H572" s="103" t="s">
        <v>2424</v>
      </c>
      <c r="I572" s="103" t="s">
        <v>2425</v>
      </c>
      <c r="J572" s="103" t="s">
        <v>1884</v>
      </c>
      <c r="K572" s="103" t="s">
        <v>1885</v>
      </c>
      <c r="L572" s="104">
        <v>5246644.78</v>
      </c>
      <c r="M572" s="103" t="s">
        <v>1886</v>
      </c>
      <c r="N572" s="103" t="s">
        <v>4313</v>
      </c>
      <c r="O572" s="103" t="s">
        <v>31</v>
      </c>
      <c r="P572" s="103" t="s">
        <v>2041</v>
      </c>
      <c r="Q572" s="103" t="s">
        <v>31</v>
      </c>
      <c r="R572" s="103" t="s">
        <v>4314</v>
      </c>
      <c r="S572" s="101">
        <v>41943</v>
      </c>
      <c r="T572" s="101">
        <v>41943</v>
      </c>
      <c r="U572" s="103" t="s">
        <v>4289</v>
      </c>
      <c r="V572" s="103" t="s">
        <v>31</v>
      </c>
    </row>
    <row r="573" spans="1:22" ht="15.75" x14ac:dyDescent="0.3">
      <c r="A573" s="103" t="s">
        <v>50</v>
      </c>
      <c r="B573" s="103" t="s">
        <v>4024</v>
      </c>
      <c r="C573" s="103" t="s">
        <v>1879</v>
      </c>
      <c r="D573" s="103" t="s">
        <v>1880</v>
      </c>
      <c r="E573" s="103" t="s">
        <v>2038</v>
      </c>
      <c r="F573" s="103" t="s">
        <v>2039</v>
      </c>
      <c r="G573" s="103" t="s">
        <v>31</v>
      </c>
      <c r="H573" s="103" t="s">
        <v>2424</v>
      </c>
      <c r="I573" s="103" t="s">
        <v>2425</v>
      </c>
      <c r="J573" s="103" t="s">
        <v>1884</v>
      </c>
      <c r="K573" s="103" t="s">
        <v>1885</v>
      </c>
      <c r="L573" s="104">
        <v>1229.8900000000001</v>
      </c>
      <c r="M573" s="103" t="s">
        <v>1886</v>
      </c>
      <c r="N573" s="103" t="s">
        <v>4313</v>
      </c>
      <c r="O573" s="103" t="s">
        <v>31</v>
      </c>
      <c r="P573" s="103" t="s">
        <v>2041</v>
      </c>
      <c r="Q573" s="103" t="s">
        <v>31</v>
      </c>
      <c r="R573" s="103" t="s">
        <v>4314</v>
      </c>
      <c r="S573" s="101">
        <v>41973</v>
      </c>
      <c r="T573" s="101">
        <v>41973</v>
      </c>
      <c r="U573" s="103" t="s">
        <v>4289</v>
      </c>
      <c r="V573" s="103" t="s">
        <v>31</v>
      </c>
    </row>
    <row r="574" spans="1:22" ht="15.75" x14ac:dyDescent="0.3">
      <c r="A574" s="103" t="s">
        <v>50</v>
      </c>
      <c r="B574" s="103" t="s">
        <v>4024</v>
      </c>
      <c r="C574" s="103" t="s">
        <v>1879</v>
      </c>
      <c r="D574" s="103" t="s">
        <v>1880</v>
      </c>
      <c r="E574" s="103" t="s">
        <v>2038</v>
      </c>
      <c r="F574" s="103" t="s">
        <v>2039</v>
      </c>
      <c r="G574" s="103" t="s">
        <v>31</v>
      </c>
      <c r="H574" s="103" t="s">
        <v>2424</v>
      </c>
      <c r="I574" s="103" t="s">
        <v>2425</v>
      </c>
      <c r="J574" s="103" t="s">
        <v>1884</v>
      </c>
      <c r="K574" s="103" t="s">
        <v>1885</v>
      </c>
      <c r="L574" s="104">
        <v>307156.65000000002</v>
      </c>
      <c r="M574" s="103" t="s">
        <v>1886</v>
      </c>
      <c r="N574" s="103" t="s">
        <v>4313</v>
      </c>
      <c r="O574" s="103" t="s">
        <v>31</v>
      </c>
      <c r="P574" s="103" t="s">
        <v>2041</v>
      </c>
      <c r="Q574" s="103" t="s">
        <v>31</v>
      </c>
      <c r="R574" s="103" t="s">
        <v>4314</v>
      </c>
      <c r="S574" s="101">
        <v>42004</v>
      </c>
      <c r="T574" s="101">
        <v>42004</v>
      </c>
      <c r="U574" s="103" t="s">
        <v>4289</v>
      </c>
      <c r="V574" s="103" t="s">
        <v>31</v>
      </c>
    </row>
    <row r="575" spans="1:22" ht="15.75" x14ac:dyDescent="0.3">
      <c r="A575" s="103" t="s">
        <v>50</v>
      </c>
      <c r="B575" s="103" t="s">
        <v>4024</v>
      </c>
      <c r="C575" s="103" t="s">
        <v>1879</v>
      </c>
      <c r="D575" s="103" t="s">
        <v>1880</v>
      </c>
      <c r="E575" s="103" t="s">
        <v>2038</v>
      </c>
      <c r="F575" s="103" t="s">
        <v>2405</v>
      </c>
      <c r="G575" s="103" t="s">
        <v>31</v>
      </c>
      <c r="H575" s="103" t="s">
        <v>2424</v>
      </c>
      <c r="I575" s="103" t="s">
        <v>2425</v>
      </c>
      <c r="J575" s="103" t="s">
        <v>1884</v>
      </c>
      <c r="K575" s="103" t="s">
        <v>1885</v>
      </c>
      <c r="L575" s="104">
        <v>32083.16</v>
      </c>
      <c r="M575" s="103" t="s">
        <v>1886</v>
      </c>
      <c r="N575" s="103" t="s">
        <v>4315</v>
      </c>
      <c r="O575" s="103" t="s">
        <v>31</v>
      </c>
      <c r="P575" s="103" t="s">
        <v>4316</v>
      </c>
      <c r="Q575" s="103" t="s">
        <v>31</v>
      </c>
      <c r="R575" s="103" t="s">
        <v>4317</v>
      </c>
      <c r="S575" s="101">
        <v>41943</v>
      </c>
      <c r="T575" s="101">
        <v>41943</v>
      </c>
      <c r="U575" s="103" t="s">
        <v>4289</v>
      </c>
      <c r="V575" s="103" t="s">
        <v>31</v>
      </c>
    </row>
    <row r="576" spans="1:22" ht="15.75" x14ac:dyDescent="0.3">
      <c r="A576" s="103" t="s">
        <v>50</v>
      </c>
      <c r="B576" s="103" t="s">
        <v>4024</v>
      </c>
      <c r="C576" s="103" t="s">
        <v>1879</v>
      </c>
      <c r="D576" s="103" t="s">
        <v>1880</v>
      </c>
      <c r="E576" s="103" t="s">
        <v>2038</v>
      </c>
      <c r="F576" s="103" t="s">
        <v>2405</v>
      </c>
      <c r="G576" s="103" t="s">
        <v>31</v>
      </c>
      <c r="H576" s="103" t="s">
        <v>2424</v>
      </c>
      <c r="I576" s="103" t="s">
        <v>2425</v>
      </c>
      <c r="J576" s="103" t="s">
        <v>1884</v>
      </c>
      <c r="K576" s="103" t="s">
        <v>1885</v>
      </c>
      <c r="L576" s="104">
        <v>7.51</v>
      </c>
      <c r="M576" s="103" t="s">
        <v>1886</v>
      </c>
      <c r="N576" s="103" t="s">
        <v>4315</v>
      </c>
      <c r="O576" s="103" t="s">
        <v>31</v>
      </c>
      <c r="P576" s="103" t="s">
        <v>4316</v>
      </c>
      <c r="Q576" s="103" t="s">
        <v>31</v>
      </c>
      <c r="R576" s="103" t="s">
        <v>4317</v>
      </c>
      <c r="S576" s="101">
        <v>41973</v>
      </c>
      <c r="T576" s="101">
        <v>41973</v>
      </c>
      <c r="U576" s="103" t="s">
        <v>4289</v>
      </c>
      <c r="V576" s="103" t="s">
        <v>31</v>
      </c>
    </row>
    <row r="577" spans="1:22" ht="15.75" x14ac:dyDescent="0.3">
      <c r="A577" s="103" t="s">
        <v>50</v>
      </c>
      <c r="B577" s="103" t="s">
        <v>4024</v>
      </c>
      <c r="C577" s="103" t="s">
        <v>1879</v>
      </c>
      <c r="D577" s="103" t="s">
        <v>1880</v>
      </c>
      <c r="E577" s="103" t="s">
        <v>2038</v>
      </c>
      <c r="F577" s="103" t="s">
        <v>2405</v>
      </c>
      <c r="G577" s="103" t="s">
        <v>31</v>
      </c>
      <c r="H577" s="103" t="s">
        <v>2424</v>
      </c>
      <c r="I577" s="103" t="s">
        <v>2425</v>
      </c>
      <c r="J577" s="103" t="s">
        <v>1884</v>
      </c>
      <c r="K577" s="103" t="s">
        <v>1885</v>
      </c>
      <c r="L577" s="104">
        <v>1878.26</v>
      </c>
      <c r="M577" s="103" t="s">
        <v>1886</v>
      </c>
      <c r="N577" s="103" t="s">
        <v>4315</v>
      </c>
      <c r="O577" s="103" t="s">
        <v>31</v>
      </c>
      <c r="P577" s="103" t="s">
        <v>4316</v>
      </c>
      <c r="Q577" s="103" t="s">
        <v>31</v>
      </c>
      <c r="R577" s="103" t="s">
        <v>4317</v>
      </c>
      <c r="S577" s="101">
        <v>42004</v>
      </c>
      <c r="T577" s="101">
        <v>42004</v>
      </c>
      <c r="U577" s="103" t="s">
        <v>4289</v>
      </c>
      <c r="V577" s="103" t="s">
        <v>31</v>
      </c>
    </row>
    <row r="578" spans="1:22" ht="15.75" x14ac:dyDescent="0.3">
      <c r="A578" s="103" t="s">
        <v>50</v>
      </c>
      <c r="B578" s="103" t="s">
        <v>4024</v>
      </c>
      <c r="C578" s="103" t="s">
        <v>1879</v>
      </c>
      <c r="D578" s="103" t="s">
        <v>1880</v>
      </c>
      <c r="E578" s="103" t="s">
        <v>2038</v>
      </c>
      <c r="F578" s="103" t="s">
        <v>2048</v>
      </c>
      <c r="G578" s="103" t="s">
        <v>31</v>
      </c>
      <c r="H578" s="103" t="s">
        <v>2424</v>
      </c>
      <c r="I578" s="103" t="s">
        <v>2425</v>
      </c>
      <c r="J578" s="103" t="s">
        <v>1884</v>
      </c>
      <c r="K578" s="103" t="s">
        <v>1885</v>
      </c>
      <c r="L578" s="104">
        <v>414452.67</v>
      </c>
      <c r="M578" s="103" t="s">
        <v>1886</v>
      </c>
      <c r="N578" s="103" t="s">
        <v>31</v>
      </c>
      <c r="O578" s="103" t="s">
        <v>31</v>
      </c>
      <c r="P578" s="103" t="s">
        <v>2049</v>
      </c>
      <c r="Q578" s="103" t="s">
        <v>31</v>
      </c>
      <c r="R578" s="103" t="s">
        <v>4318</v>
      </c>
      <c r="S578" s="101">
        <v>41943</v>
      </c>
      <c r="T578" s="101">
        <v>41943</v>
      </c>
      <c r="U578" s="103" t="s">
        <v>4289</v>
      </c>
      <c r="V578" s="103" t="s">
        <v>31</v>
      </c>
    </row>
    <row r="579" spans="1:22" ht="15.75" x14ac:dyDescent="0.3">
      <c r="A579" s="103" t="s">
        <v>50</v>
      </c>
      <c r="B579" s="103" t="s">
        <v>4024</v>
      </c>
      <c r="C579" s="103" t="s">
        <v>1879</v>
      </c>
      <c r="D579" s="103" t="s">
        <v>1880</v>
      </c>
      <c r="E579" s="103" t="s">
        <v>2038</v>
      </c>
      <c r="F579" s="103" t="s">
        <v>2048</v>
      </c>
      <c r="G579" s="103" t="s">
        <v>31</v>
      </c>
      <c r="H579" s="103" t="s">
        <v>2424</v>
      </c>
      <c r="I579" s="103" t="s">
        <v>2425</v>
      </c>
      <c r="J579" s="103" t="s">
        <v>1884</v>
      </c>
      <c r="K579" s="103" t="s">
        <v>1885</v>
      </c>
      <c r="L579" s="104">
        <v>97.15</v>
      </c>
      <c r="M579" s="103" t="s">
        <v>1886</v>
      </c>
      <c r="N579" s="103" t="s">
        <v>31</v>
      </c>
      <c r="O579" s="103" t="s">
        <v>31</v>
      </c>
      <c r="P579" s="103" t="s">
        <v>2049</v>
      </c>
      <c r="Q579" s="103" t="s">
        <v>31</v>
      </c>
      <c r="R579" s="103" t="s">
        <v>4318</v>
      </c>
      <c r="S579" s="101">
        <v>41973</v>
      </c>
      <c r="T579" s="101">
        <v>41973</v>
      </c>
      <c r="U579" s="103" t="s">
        <v>4289</v>
      </c>
      <c r="V579" s="103" t="s">
        <v>31</v>
      </c>
    </row>
    <row r="580" spans="1:22" ht="15.75" x14ac:dyDescent="0.3">
      <c r="A580" s="103" t="s">
        <v>50</v>
      </c>
      <c r="B580" s="103" t="s">
        <v>4024</v>
      </c>
      <c r="C580" s="103" t="s">
        <v>1879</v>
      </c>
      <c r="D580" s="103" t="s">
        <v>1880</v>
      </c>
      <c r="E580" s="103" t="s">
        <v>2038</v>
      </c>
      <c r="F580" s="103" t="s">
        <v>2048</v>
      </c>
      <c r="G580" s="103" t="s">
        <v>31</v>
      </c>
      <c r="H580" s="103" t="s">
        <v>2424</v>
      </c>
      <c r="I580" s="103" t="s">
        <v>2425</v>
      </c>
      <c r="J580" s="103" t="s">
        <v>1884</v>
      </c>
      <c r="K580" s="103" t="s">
        <v>1885</v>
      </c>
      <c r="L580" s="104">
        <v>24263.5</v>
      </c>
      <c r="M580" s="103" t="s">
        <v>1886</v>
      </c>
      <c r="N580" s="103" t="s">
        <v>31</v>
      </c>
      <c r="O580" s="103" t="s">
        <v>31</v>
      </c>
      <c r="P580" s="103" t="s">
        <v>2049</v>
      </c>
      <c r="Q580" s="103" t="s">
        <v>31</v>
      </c>
      <c r="R580" s="103" t="s">
        <v>4318</v>
      </c>
      <c r="S580" s="101">
        <v>42004</v>
      </c>
      <c r="T580" s="101">
        <v>42004</v>
      </c>
      <c r="U580" s="103" t="s">
        <v>4289</v>
      </c>
      <c r="V580" s="103" t="s">
        <v>31</v>
      </c>
    </row>
    <row r="581" spans="1:22" ht="15.75" x14ac:dyDescent="0.3">
      <c r="A581" s="103" t="s">
        <v>50</v>
      </c>
      <c r="B581" s="103" t="s">
        <v>4024</v>
      </c>
      <c r="C581" s="103" t="s">
        <v>1879</v>
      </c>
      <c r="D581" s="103" t="s">
        <v>1880</v>
      </c>
      <c r="E581" s="103" t="s">
        <v>2038</v>
      </c>
      <c r="F581" s="103" t="s">
        <v>2438</v>
      </c>
      <c r="G581" s="103" t="s">
        <v>31</v>
      </c>
      <c r="H581" s="103" t="s">
        <v>2424</v>
      </c>
      <c r="I581" s="103" t="s">
        <v>2425</v>
      </c>
      <c r="J581" s="103" t="s">
        <v>1884</v>
      </c>
      <c r="K581" s="103" t="s">
        <v>1885</v>
      </c>
      <c r="L581" s="104">
        <v>49709.73</v>
      </c>
      <c r="M581" s="103" t="s">
        <v>1886</v>
      </c>
      <c r="N581" s="103" t="s">
        <v>31</v>
      </c>
      <c r="O581" s="103" t="s">
        <v>31</v>
      </c>
      <c r="P581" s="103" t="s">
        <v>2439</v>
      </c>
      <c r="Q581" s="103" t="s">
        <v>31</v>
      </c>
      <c r="R581" s="103" t="s">
        <v>4319</v>
      </c>
      <c r="S581" s="101">
        <v>41943</v>
      </c>
      <c r="T581" s="101">
        <v>41943</v>
      </c>
      <c r="U581" s="103" t="s">
        <v>4289</v>
      </c>
      <c r="V581" s="103" t="s">
        <v>31</v>
      </c>
    </row>
    <row r="582" spans="1:22" ht="15.75" x14ac:dyDescent="0.3">
      <c r="A582" s="103" t="s">
        <v>50</v>
      </c>
      <c r="B582" s="103" t="s">
        <v>4024</v>
      </c>
      <c r="C582" s="103" t="s">
        <v>1879</v>
      </c>
      <c r="D582" s="103" t="s">
        <v>1880</v>
      </c>
      <c r="E582" s="103" t="s">
        <v>2038</v>
      </c>
      <c r="F582" s="103" t="s">
        <v>2438</v>
      </c>
      <c r="G582" s="103" t="s">
        <v>31</v>
      </c>
      <c r="H582" s="103" t="s">
        <v>2424</v>
      </c>
      <c r="I582" s="103" t="s">
        <v>2425</v>
      </c>
      <c r="J582" s="103" t="s">
        <v>1884</v>
      </c>
      <c r="K582" s="103" t="s">
        <v>1885</v>
      </c>
      <c r="L582" s="104">
        <v>11.65</v>
      </c>
      <c r="M582" s="103" t="s">
        <v>1886</v>
      </c>
      <c r="N582" s="103" t="s">
        <v>31</v>
      </c>
      <c r="O582" s="103" t="s">
        <v>31</v>
      </c>
      <c r="P582" s="103" t="s">
        <v>2439</v>
      </c>
      <c r="Q582" s="103" t="s">
        <v>31</v>
      </c>
      <c r="R582" s="103" t="s">
        <v>4319</v>
      </c>
      <c r="S582" s="101">
        <v>41973</v>
      </c>
      <c r="T582" s="101">
        <v>41973</v>
      </c>
      <c r="U582" s="103" t="s">
        <v>4289</v>
      </c>
      <c r="V582" s="103" t="s">
        <v>31</v>
      </c>
    </row>
    <row r="583" spans="1:22" ht="15.75" x14ac:dyDescent="0.3">
      <c r="A583" s="103" t="s">
        <v>50</v>
      </c>
      <c r="B583" s="103" t="s">
        <v>4024</v>
      </c>
      <c r="C583" s="103" t="s">
        <v>1879</v>
      </c>
      <c r="D583" s="103" t="s">
        <v>1880</v>
      </c>
      <c r="E583" s="103" t="s">
        <v>2038</v>
      </c>
      <c r="F583" s="103" t="s">
        <v>2438</v>
      </c>
      <c r="G583" s="103" t="s">
        <v>31</v>
      </c>
      <c r="H583" s="103" t="s">
        <v>2424</v>
      </c>
      <c r="I583" s="103" t="s">
        <v>2425</v>
      </c>
      <c r="J583" s="103" t="s">
        <v>1884</v>
      </c>
      <c r="K583" s="103" t="s">
        <v>1885</v>
      </c>
      <c r="L583" s="104">
        <v>2910.17</v>
      </c>
      <c r="M583" s="103" t="s">
        <v>1886</v>
      </c>
      <c r="N583" s="103" t="s">
        <v>31</v>
      </c>
      <c r="O583" s="103" t="s">
        <v>31</v>
      </c>
      <c r="P583" s="103" t="s">
        <v>2439</v>
      </c>
      <c r="Q583" s="103" t="s">
        <v>31</v>
      </c>
      <c r="R583" s="103" t="s">
        <v>4319</v>
      </c>
      <c r="S583" s="101">
        <v>42004</v>
      </c>
      <c r="T583" s="101">
        <v>42004</v>
      </c>
      <c r="U583" s="103" t="s">
        <v>4289</v>
      </c>
      <c r="V583" s="103" t="s">
        <v>31</v>
      </c>
    </row>
    <row r="584" spans="1:22" ht="15.75" x14ac:dyDescent="0.3">
      <c r="A584" s="103" t="s">
        <v>50</v>
      </c>
      <c r="B584" s="103" t="s">
        <v>4024</v>
      </c>
      <c r="C584" s="103" t="s">
        <v>1904</v>
      </c>
      <c r="D584" s="103" t="s">
        <v>1905</v>
      </c>
      <c r="E584" s="103" t="s">
        <v>2033</v>
      </c>
      <c r="F584" s="103" t="s">
        <v>2058</v>
      </c>
      <c r="G584" s="103" t="s">
        <v>31</v>
      </c>
      <c r="H584" s="103" t="s">
        <v>2443</v>
      </c>
      <c r="I584" s="103" t="s">
        <v>2444</v>
      </c>
      <c r="J584" s="103" t="s">
        <v>1884</v>
      </c>
      <c r="K584" s="103" t="s">
        <v>1885</v>
      </c>
      <c r="L584" s="104">
        <v>3119.24</v>
      </c>
      <c r="M584" s="103" t="s">
        <v>2002</v>
      </c>
      <c r="N584" s="103" t="s">
        <v>31</v>
      </c>
      <c r="O584" s="103" t="s">
        <v>31</v>
      </c>
      <c r="P584" s="103" t="s">
        <v>2445</v>
      </c>
      <c r="Q584" s="103" t="s">
        <v>31</v>
      </c>
      <c r="R584" s="103" t="s">
        <v>4320</v>
      </c>
      <c r="S584" s="101">
        <v>37164</v>
      </c>
      <c r="T584" s="101">
        <v>37164</v>
      </c>
      <c r="U584" s="103" t="s">
        <v>4321</v>
      </c>
      <c r="V584" s="103" t="s">
        <v>31</v>
      </c>
    </row>
    <row r="585" spans="1:22" ht="15.75" x14ac:dyDescent="0.3">
      <c r="A585" s="103" t="s">
        <v>50</v>
      </c>
      <c r="B585" s="103" t="s">
        <v>4024</v>
      </c>
      <c r="C585" s="103" t="s">
        <v>1904</v>
      </c>
      <c r="D585" s="103" t="s">
        <v>1905</v>
      </c>
      <c r="E585" s="103" t="s">
        <v>2033</v>
      </c>
      <c r="F585" s="103" t="s">
        <v>2058</v>
      </c>
      <c r="G585" s="103" t="s">
        <v>31</v>
      </c>
      <c r="H585" s="103" t="s">
        <v>2443</v>
      </c>
      <c r="I585" s="103" t="s">
        <v>2444</v>
      </c>
      <c r="J585" s="103" t="s">
        <v>1884</v>
      </c>
      <c r="K585" s="103" t="s">
        <v>1885</v>
      </c>
      <c r="L585" s="104">
        <v>-0.02</v>
      </c>
      <c r="M585" s="103" t="s">
        <v>2002</v>
      </c>
      <c r="N585" s="103" t="s">
        <v>31</v>
      </c>
      <c r="O585" s="103" t="s">
        <v>31</v>
      </c>
      <c r="P585" s="103" t="s">
        <v>2445</v>
      </c>
      <c r="Q585" s="103" t="s">
        <v>31</v>
      </c>
      <c r="R585" s="103" t="s">
        <v>4320</v>
      </c>
      <c r="S585" s="101">
        <v>37195</v>
      </c>
      <c r="T585" s="101">
        <v>37195</v>
      </c>
      <c r="U585" s="103" t="s">
        <v>4321</v>
      </c>
      <c r="V585" s="103" t="s">
        <v>31</v>
      </c>
    </row>
    <row r="586" spans="1:22" ht="15.75" x14ac:dyDescent="0.3">
      <c r="A586" s="103" t="s">
        <v>50</v>
      </c>
      <c r="B586" s="103" t="s">
        <v>4024</v>
      </c>
      <c r="C586" s="103" t="s">
        <v>1904</v>
      </c>
      <c r="D586" s="103" t="s">
        <v>1905</v>
      </c>
      <c r="E586" s="103" t="s">
        <v>2033</v>
      </c>
      <c r="F586" s="103" t="s">
        <v>2058</v>
      </c>
      <c r="G586" s="103" t="s">
        <v>31</v>
      </c>
      <c r="H586" s="103" t="s">
        <v>2443</v>
      </c>
      <c r="I586" s="103" t="s">
        <v>2444</v>
      </c>
      <c r="J586" s="103" t="s">
        <v>1884</v>
      </c>
      <c r="K586" s="103" t="s">
        <v>1885</v>
      </c>
      <c r="L586" s="104">
        <v>-0.42</v>
      </c>
      <c r="M586" s="103" t="s">
        <v>2002</v>
      </c>
      <c r="N586" s="103" t="s">
        <v>31</v>
      </c>
      <c r="O586" s="103" t="s">
        <v>31</v>
      </c>
      <c r="P586" s="103" t="s">
        <v>2445</v>
      </c>
      <c r="Q586" s="103" t="s">
        <v>31</v>
      </c>
      <c r="R586" s="103" t="s">
        <v>4320</v>
      </c>
      <c r="S586" s="101">
        <v>37346</v>
      </c>
      <c r="T586" s="101">
        <v>37346</v>
      </c>
      <c r="U586" s="103" t="s">
        <v>4321</v>
      </c>
      <c r="V586" s="103" t="s">
        <v>31</v>
      </c>
    </row>
    <row r="587" spans="1:22" ht="15.75" x14ac:dyDescent="0.3">
      <c r="A587" s="103" t="s">
        <v>50</v>
      </c>
      <c r="B587" s="103" t="s">
        <v>4024</v>
      </c>
      <c r="C587" s="103" t="s">
        <v>1904</v>
      </c>
      <c r="D587" s="103" t="s">
        <v>1905</v>
      </c>
      <c r="E587" s="103" t="s">
        <v>2033</v>
      </c>
      <c r="F587" s="103" t="s">
        <v>2058</v>
      </c>
      <c r="G587" s="103" t="s">
        <v>31</v>
      </c>
      <c r="H587" s="103" t="s">
        <v>2443</v>
      </c>
      <c r="I587" s="103" t="s">
        <v>2444</v>
      </c>
      <c r="J587" s="103" t="s">
        <v>1884</v>
      </c>
      <c r="K587" s="103" t="s">
        <v>1885</v>
      </c>
      <c r="L587" s="104">
        <v>0.01</v>
      </c>
      <c r="M587" s="103" t="s">
        <v>2002</v>
      </c>
      <c r="N587" s="103" t="s">
        <v>31</v>
      </c>
      <c r="O587" s="103" t="s">
        <v>31</v>
      </c>
      <c r="P587" s="103" t="s">
        <v>2445</v>
      </c>
      <c r="Q587" s="103" t="s">
        <v>31</v>
      </c>
      <c r="R587" s="103" t="s">
        <v>4320</v>
      </c>
      <c r="S587" s="101">
        <v>38017</v>
      </c>
      <c r="T587" s="101">
        <v>38017</v>
      </c>
      <c r="U587" s="103" t="s">
        <v>4321</v>
      </c>
      <c r="V587" s="103" t="s">
        <v>31</v>
      </c>
    </row>
    <row r="588" spans="1:22" ht="15.75" x14ac:dyDescent="0.3">
      <c r="A588" s="103" t="s">
        <v>50</v>
      </c>
      <c r="B588" s="103" t="s">
        <v>4024</v>
      </c>
      <c r="C588" s="103" t="s">
        <v>1904</v>
      </c>
      <c r="D588" s="103" t="s">
        <v>1905</v>
      </c>
      <c r="E588" s="103" t="s">
        <v>2033</v>
      </c>
      <c r="F588" s="103" t="s">
        <v>2058</v>
      </c>
      <c r="G588" s="103" t="s">
        <v>31</v>
      </c>
      <c r="H588" s="103" t="s">
        <v>2443</v>
      </c>
      <c r="I588" s="103" t="s">
        <v>2444</v>
      </c>
      <c r="J588" s="103" t="s">
        <v>1884</v>
      </c>
      <c r="K588" s="103" t="s">
        <v>1885</v>
      </c>
      <c r="L588" s="104">
        <v>3648.61</v>
      </c>
      <c r="M588" s="103" t="s">
        <v>2002</v>
      </c>
      <c r="N588" s="103" t="s">
        <v>31</v>
      </c>
      <c r="O588" s="103" t="s">
        <v>31</v>
      </c>
      <c r="P588" s="103" t="s">
        <v>2445</v>
      </c>
      <c r="Q588" s="103" t="s">
        <v>31</v>
      </c>
      <c r="R588" s="103" t="s">
        <v>4322</v>
      </c>
      <c r="S588" s="101">
        <v>37425</v>
      </c>
      <c r="T588" s="101">
        <v>37425</v>
      </c>
      <c r="U588" s="103" t="s">
        <v>4323</v>
      </c>
      <c r="V588" s="103" t="s">
        <v>31</v>
      </c>
    </row>
    <row r="589" spans="1:22" ht="15.75" x14ac:dyDescent="0.3">
      <c r="A589" s="103" t="s">
        <v>50</v>
      </c>
      <c r="B589" s="103" t="s">
        <v>4024</v>
      </c>
      <c r="C589" s="103" t="s">
        <v>1904</v>
      </c>
      <c r="D589" s="103" t="s">
        <v>1905</v>
      </c>
      <c r="E589" s="103" t="s">
        <v>2033</v>
      </c>
      <c r="F589" s="103" t="s">
        <v>2058</v>
      </c>
      <c r="G589" s="103" t="s">
        <v>31</v>
      </c>
      <c r="H589" s="103" t="s">
        <v>2443</v>
      </c>
      <c r="I589" s="103" t="s">
        <v>2444</v>
      </c>
      <c r="J589" s="103" t="s">
        <v>1884</v>
      </c>
      <c r="K589" s="103" t="s">
        <v>1885</v>
      </c>
      <c r="L589" s="104">
        <v>5.62</v>
      </c>
      <c r="M589" s="103" t="s">
        <v>2002</v>
      </c>
      <c r="N589" s="103" t="s">
        <v>31</v>
      </c>
      <c r="O589" s="103" t="s">
        <v>31</v>
      </c>
      <c r="P589" s="103" t="s">
        <v>2445</v>
      </c>
      <c r="Q589" s="103" t="s">
        <v>31</v>
      </c>
      <c r="R589" s="103" t="s">
        <v>4322</v>
      </c>
      <c r="S589" s="101">
        <v>37437</v>
      </c>
      <c r="T589" s="101">
        <v>37437</v>
      </c>
      <c r="U589" s="103" t="s">
        <v>4323</v>
      </c>
      <c r="V589" s="103" t="s">
        <v>31</v>
      </c>
    </row>
    <row r="590" spans="1:22" ht="15.75" x14ac:dyDescent="0.3">
      <c r="A590" s="103" t="s">
        <v>50</v>
      </c>
      <c r="B590" s="103" t="s">
        <v>4024</v>
      </c>
      <c r="C590" s="103" t="s">
        <v>1904</v>
      </c>
      <c r="D590" s="103" t="s">
        <v>1905</v>
      </c>
      <c r="E590" s="103" t="s">
        <v>2033</v>
      </c>
      <c r="F590" s="103" t="s">
        <v>2058</v>
      </c>
      <c r="G590" s="103" t="s">
        <v>31</v>
      </c>
      <c r="H590" s="103" t="s">
        <v>2443</v>
      </c>
      <c r="I590" s="103" t="s">
        <v>2444</v>
      </c>
      <c r="J590" s="103" t="s">
        <v>1884</v>
      </c>
      <c r="K590" s="103" t="s">
        <v>1885</v>
      </c>
      <c r="L590" s="104">
        <v>-2.79</v>
      </c>
      <c r="M590" s="103" t="s">
        <v>2002</v>
      </c>
      <c r="N590" s="103" t="s">
        <v>31</v>
      </c>
      <c r="O590" s="103" t="s">
        <v>31</v>
      </c>
      <c r="P590" s="103" t="s">
        <v>2445</v>
      </c>
      <c r="Q590" s="103" t="s">
        <v>31</v>
      </c>
      <c r="R590" s="103" t="s">
        <v>4322</v>
      </c>
      <c r="S590" s="101">
        <v>37468</v>
      </c>
      <c r="T590" s="101">
        <v>37468</v>
      </c>
      <c r="U590" s="103" t="s">
        <v>4323</v>
      </c>
      <c r="V590" s="103" t="s">
        <v>31</v>
      </c>
    </row>
    <row r="591" spans="1:22" ht="15.75" x14ac:dyDescent="0.3">
      <c r="A591" s="103" t="s">
        <v>50</v>
      </c>
      <c r="B591" s="103" t="s">
        <v>4024</v>
      </c>
      <c r="C591" s="103" t="s">
        <v>1904</v>
      </c>
      <c r="D591" s="103" t="s">
        <v>1905</v>
      </c>
      <c r="E591" s="103" t="s">
        <v>2033</v>
      </c>
      <c r="F591" s="103" t="s">
        <v>2058</v>
      </c>
      <c r="G591" s="103" t="s">
        <v>31</v>
      </c>
      <c r="H591" s="103" t="s">
        <v>2443</v>
      </c>
      <c r="I591" s="103" t="s">
        <v>2444</v>
      </c>
      <c r="J591" s="103" t="s">
        <v>1884</v>
      </c>
      <c r="K591" s="103" t="s">
        <v>1885</v>
      </c>
      <c r="L591" s="104">
        <v>1.96</v>
      </c>
      <c r="M591" s="103" t="s">
        <v>2002</v>
      </c>
      <c r="N591" s="103" t="s">
        <v>31</v>
      </c>
      <c r="O591" s="103" t="s">
        <v>31</v>
      </c>
      <c r="P591" s="103" t="s">
        <v>2445</v>
      </c>
      <c r="Q591" s="103" t="s">
        <v>31</v>
      </c>
      <c r="R591" s="103" t="s">
        <v>4322</v>
      </c>
      <c r="S591" s="101">
        <v>37529</v>
      </c>
      <c r="T591" s="101">
        <v>37529</v>
      </c>
      <c r="U591" s="103" t="s">
        <v>4323</v>
      </c>
      <c r="V591" s="103" t="s">
        <v>31</v>
      </c>
    </row>
    <row r="592" spans="1:22" ht="15.75" x14ac:dyDescent="0.3">
      <c r="A592" s="103" t="s">
        <v>50</v>
      </c>
      <c r="B592" s="103" t="s">
        <v>4024</v>
      </c>
      <c r="C592" s="103" t="s">
        <v>1904</v>
      </c>
      <c r="D592" s="103" t="s">
        <v>1905</v>
      </c>
      <c r="E592" s="103" t="s">
        <v>2033</v>
      </c>
      <c r="F592" s="103" t="s">
        <v>2058</v>
      </c>
      <c r="G592" s="103" t="s">
        <v>31</v>
      </c>
      <c r="H592" s="103" t="s">
        <v>2443</v>
      </c>
      <c r="I592" s="103" t="s">
        <v>2444</v>
      </c>
      <c r="J592" s="103" t="s">
        <v>1884</v>
      </c>
      <c r="K592" s="103" t="s">
        <v>1885</v>
      </c>
      <c r="L592" s="104">
        <v>7.81</v>
      </c>
      <c r="M592" s="103" t="s">
        <v>2002</v>
      </c>
      <c r="N592" s="103" t="s">
        <v>31</v>
      </c>
      <c r="O592" s="103" t="s">
        <v>31</v>
      </c>
      <c r="P592" s="103" t="s">
        <v>2445</v>
      </c>
      <c r="Q592" s="103" t="s">
        <v>31</v>
      </c>
      <c r="R592" s="103" t="s">
        <v>4322</v>
      </c>
      <c r="S592" s="101">
        <v>37621</v>
      </c>
      <c r="T592" s="101">
        <v>37621</v>
      </c>
      <c r="U592" s="103" t="s">
        <v>4323</v>
      </c>
      <c r="V592" s="103" t="s">
        <v>31</v>
      </c>
    </row>
    <row r="593" spans="1:22" ht="15.75" x14ac:dyDescent="0.3">
      <c r="A593" s="103" t="s">
        <v>50</v>
      </c>
      <c r="B593" s="103" t="s">
        <v>4024</v>
      </c>
      <c r="C593" s="103" t="s">
        <v>1904</v>
      </c>
      <c r="D593" s="103" t="s">
        <v>1905</v>
      </c>
      <c r="E593" s="103" t="s">
        <v>2033</v>
      </c>
      <c r="F593" s="103" t="s">
        <v>2058</v>
      </c>
      <c r="G593" s="103" t="s">
        <v>31</v>
      </c>
      <c r="H593" s="103" t="s">
        <v>2443</v>
      </c>
      <c r="I593" s="103" t="s">
        <v>2444</v>
      </c>
      <c r="J593" s="103" t="s">
        <v>1884</v>
      </c>
      <c r="K593" s="103" t="s">
        <v>1885</v>
      </c>
      <c r="L593" s="104">
        <v>1.97</v>
      </c>
      <c r="M593" s="103" t="s">
        <v>2002</v>
      </c>
      <c r="N593" s="103" t="s">
        <v>31</v>
      </c>
      <c r="O593" s="103" t="s">
        <v>31</v>
      </c>
      <c r="P593" s="103" t="s">
        <v>2445</v>
      </c>
      <c r="Q593" s="103" t="s">
        <v>31</v>
      </c>
      <c r="R593" s="103" t="s">
        <v>4322</v>
      </c>
      <c r="S593" s="101">
        <v>37741</v>
      </c>
      <c r="T593" s="101">
        <v>37741</v>
      </c>
      <c r="U593" s="103" t="s">
        <v>4323</v>
      </c>
      <c r="V593" s="103" t="s">
        <v>31</v>
      </c>
    </row>
    <row r="594" spans="1:22" ht="15.75" x14ac:dyDescent="0.3">
      <c r="A594" s="103" t="s">
        <v>50</v>
      </c>
      <c r="B594" s="103" t="s">
        <v>4024</v>
      </c>
      <c r="C594" s="103" t="s">
        <v>1904</v>
      </c>
      <c r="D594" s="103" t="s">
        <v>1905</v>
      </c>
      <c r="E594" s="103" t="s">
        <v>2033</v>
      </c>
      <c r="F594" s="103" t="s">
        <v>2058</v>
      </c>
      <c r="G594" s="103" t="s">
        <v>31</v>
      </c>
      <c r="H594" s="103" t="s">
        <v>2443</v>
      </c>
      <c r="I594" s="103" t="s">
        <v>2444</v>
      </c>
      <c r="J594" s="103" t="s">
        <v>1884</v>
      </c>
      <c r="K594" s="103" t="s">
        <v>1885</v>
      </c>
      <c r="L594" s="104">
        <v>0.74</v>
      </c>
      <c r="M594" s="103" t="s">
        <v>2002</v>
      </c>
      <c r="N594" s="103" t="s">
        <v>31</v>
      </c>
      <c r="O594" s="103" t="s">
        <v>31</v>
      </c>
      <c r="P594" s="103" t="s">
        <v>2445</v>
      </c>
      <c r="Q594" s="103" t="s">
        <v>31</v>
      </c>
      <c r="R594" s="103" t="s">
        <v>4322</v>
      </c>
      <c r="S594" s="101">
        <v>38199</v>
      </c>
      <c r="T594" s="101">
        <v>38199</v>
      </c>
      <c r="U594" s="103" t="s">
        <v>4323</v>
      </c>
      <c r="V594" s="103" t="s">
        <v>31</v>
      </c>
    </row>
    <row r="595" spans="1:22" ht="15.75" x14ac:dyDescent="0.3">
      <c r="A595" s="103" t="s">
        <v>50</v>
      </c>
      <c r="B595" s="103" t="s">
        <v>4024</v>
      </c>
      <c r="C595" s="103" t="s">
        <v>1904</v>
      </c>
      <c r="D595" s="103" t="s">
        <v>1905</v>
      </c>
      <c r="E595" s="103" t="s">
        <v>2033</v>
      </c>
      <c r="F595" s="103" t="s">
        <v>2058</v>
      </c>
      <c r="G595" s="103" t="s">
        <v>31</v>
      </c>
      <c r="H595" s="103" t="s">
        <v>2443</v>
      </c>
      <c r="I595" s="103" t="s">
        <v>2444</v>
      </c>
      <c r="J595" s="103" t="s">
        <v>1884</v>
      </c>
      <c r="K595" s="103" t="s">
        <v>1885</v>
      </c>
      <c r="L595" s="104">
        <v>-0.01</v>
      </c>
      <c r="M595" s="103" t="s">
        <v>2002</v>
      </c>
      <c r="N595" s="103" t="s">
        <v>31</v>
      </c>
      <c r="O595" s="103" t="s">
        <v>31</v>
      </c>
      <c r="P595" s="103" t="s">
        <v>2445</v>
      </c>
      <c r="Q595" s="103" t="s">
        <v>31</v>
      </c>
      <c r="R595" s="103" t="s">
        <v>4322</v>
      </c>
      <c r="S595" s="101">
        <v>38321</v>
      </c>
      <c r="T595" s="101">
        <v>38321</v>
      </c>
      <c r="U595" s="103" t="s">
        <v>4323</v>
      </c>
      <c r="V595" s="103" t="s">
        <v>31</v>
      </c>
    </row>
    <row r="596" spans="1:22" ht="15.75" x14ac:dyDescent="0.3">
      <c r="A596" s="103" t="s">
        <v>50</v>
      </c>
      <c r="B596" s="103" t="s">
        <v>4024</v>
      </c>
      <c r="C596" s="103" t="s">
        <v>1904</v>
      </c>
      <c r="D596" s="103" t="s">
        <v>1905</v>
      </c>
      <c r="E596" s="103" t="s">
        <v>2033</v>
      </c>
      <c r="F596" s="103" t="s">
        <v>2058</v>
      </c>
      <c r="G596" s="103" t="s">
        <v>31</v>
      </c>
      <c r="H596" s="103" t="s">
        <v>2443</v>
      </c>
      <c r="I596" s="103" t="s">
        <v>2444</v>
      </c>
      <c r="J596" s="103" t="s">
        <v>1884</v>
      </c>
      <c r="K596" s="103" t="s">
        <v>1885</v>
      </c>
      <c r="L596" s="104">
        <v>255831.41</v>
      </c>
      <c r="M596" s="103" t="s">
        <v>2002</v>
      </c>
      <c r="N596" s="103" t="s">
        <v>31</v>
      </c>
      <c r="O596" s="103" t="s">
        <v>31</v>
      </c>
      <c r="P596" s="103" t="s">
        <v>2445</v>
      </c>
      <c r="Q596" s="103" t="s">
        <v>2449</v>
      </c>
      <c r="R596" s="103" t="s">
        <v>4324</v>
      </c>
      <c r="S596" s="101">
        <v>37407</v>
      </c>
      <c r="T596" s="101">
        <v>37407</v>
      </c>
      <c r="U596" s="103" t="s">
        <v>4325</v>
      </c>
      <c r="V596" s="103" t="s">
        <v>31</v>
      </c>
    </row>
    <row r="597" spans="1:22" ht="15.75" x14ac:dyDescent="0.3">
      <c r="A597" s="103" t="s">
        <v>50</v>
      </c>
      <c r="B597" s="103" t="s">
        <v>4024</v>
      </c>
      <c r="C597" s="103" t="s">
        <v>1904</v>
      </c>
      <c r="D597" s="103" t="s">
        <v>1905</v>
      </c>
      <c r="E597" s="103" t="s">
        <v>2033</v>
      </c>
      <c r="F597" s="103" t="s">
        <v>2058</v>
      </c>
      <c r="G597" s="103" t="s">
        <v>31</v>
      </c>
      <c r="H597" s="103" t="s">
        <v>2443</v>
      </c>
      <c r="I597" s="103" t="s">
        <v>2444</v>
      </c>
      <c r="J597" s="103" t="s">
        <v>1884</v>
      </c>
      <c r="K597" s="103" t="s">
        <v>1885</v>
      </c>
      <c r="L597" s="104">
        <v>3541.51</v>
      </c>
      <c r="M597" s="103" t="s">
        <v>2002</v>
      </c>
      <c r="N597" s="103" t="s">
        <v>31</v>
      </c>
      <c r="O597" s="103" t="s">
        <v>31</v>
      </c>
      <c r="P597" s="103" t="s">
        <v>2445</v>
      </c>
      <c r="Q597" s="103" t="s">
        <v>2449</v>
      </c>
      <c r="R597" s="103" t="s">
        <v>4324</v>
      </c>
      <c r="S597" s="101">
        <v>37425</v>
      </c>
      <c r="T597" s="101">
        <v>37425</v>
      </c>
      <c r="U597" s="103" t="s">
        <v>4325</v>
      </c>
      <c r="V597" s="103" t="s">
        <v>31</v>
      </c>
    </row>
    <row r="598" spans="1:22" ht="15.75" x14ac:dyDescent="0.3">
      <c r="A598" s="103" t="s">
        <v>50</v>
      </c>
      <c r="B598" s="103" t="s">
        <v>4024</v>
      </c>
      <c r="C598" s="103" t="s">
        <v>1904</v>
      </c>
      <c r="D598" s="103" t="s">
        <v>1905</v>
      </c>
      <c r="E598" s="103" t="s">
        <v>2033</v>
      </c>
      <c r="F598" s="103" t="s">
        <v>2058</v>
      </c>
      <c r="G598" s="103" t="s">
        <v>31</v>
      </c>
      <c r="H598" s="103" t="s">
        <v>2443</v>
      </c>
      <c r="I598" s="103" t="s">
        <v>2444</v>
      </c>
      <c r="J598" s="103" t="s">
        <v>1884</v>
      </c>
      <c r="K598" s="103" t="s">
        <v>1885</v>
      </c>
      <c r="L598" s="104">
        <v>730.96</v>
      </c>
      <c r="M598" s="103" t="s">
        <v>2002</v>
      </c>
      <c r="N598" s="103" t="s">
        <v>31</v>
      </c>
      <c r="O598" s="103" t="s">
        <v>31</v>
      </c>
      <c r="P598" s="103" t="s">
        <v>2445</v>
      </c>
      <c r="Q598" s="103" t="s">
        <v>2449</v>
      </c>
      <c r="R598" s="103" t="s">
        <v>4324</v>
      </c>
      <c r="S598" s="101">
        <v>37437</v>
      </c>
      <c r="T598" s="101">
        <v>37437</v>
      </c>
      <c r="U598" s="103" t="s">
        <v>4325</v>
      </c>
      <c r="V598" s="103" t="s">
        <v>31</v>
      </c>
    </row>
    <row r="599" spans="1:22" ht="15.75" x14ac:dyDescent="0.3">
      <c r="A599" s="103" t="s">
        <v>50</v>
      </c>
      <c r="B599" s="103" t="s">
        <v>4024</v>
      </c>
      <c r="C599" s="103" t="s">
        <v>1904</v>
      </c>
      <c r="D599" s="103" t="s">
        <v>1905</v>
      </c>
      <c r="E599" s="103" t="s">
        <v>2038</v>
      </c>
      <c r="F599" s="103" t="s">
        <v>2054</v>
      </c>
      <c r="G599" s="103" t="s">
        <v>31</v>
      </c>
      <c r="H599" s="103" t="s">
        <v>2443</v>
      </c>
      <c r="I599" s="103" t="s">
        <v>2444</v>
      </c>
      <c r="J599" s="103" t="s">
        <v>1851</v>
      </c>
      <c r="K599" s="103" t="s">
        <v>1885</v>
      </c>
      <c r="L599" s="104">
        <v>115514.67</v>
      </c>
      <c r="M599" s="103" t="s">
        <v>1886</v>
      </c>
      <c r="N599" s="103" t="s">
        <v>4326</v>
      </c>
      <c r="O599" s="103" t="s">
        <v>31</v>
      </c>
      <c r="P599" s="103" t="s">
        <v>2467</v>
      </c>
      <c r="Q599" s="103" t="s">
        <v>2468</v>
      </c>
      <c r="R599" s="103" t="s">
        <v>4327</v>
      </c>
      <c r="S599" s="101">
        <v>37164</v>
      </c>
      <c r="T599" s="101">
        <v>37164</v>
      </c>
      <c r="U599" s="103" t="s">
        <v>4321</v>
      </c>
      <c r="V599" s="103" t="s">
        <v>31</v>
      </c>
    </row>
    <row r="600" spans="1:22" ht="15.75" x14ac:dyDescent="0.3">
      <c r="A600" s="103" t="s">
        <v>50</v>
      </c>
      <c r="B600" s="103" t="s">
        <v>4024</v>
      </c>
      <c r="C600" s="103" t="s">
        <v>1904</v>
      </c>
      <c r="D600" s="103" t="s">
        <v>1905</v>
      </c>
      <c r="E600" s="103" t="s">
        <v>2038</v>
      </c>
      <c r="F600" s="103" t="s">
        <v>2054</v>
      </c>
      <c r="G600" s="103" t="s">
        <v>31</v>
      </c>
      <c r="H600" s="103" t="s">
        <v>2443</v>
      </c>
      <c r="I600" s="103" t="s">
        <v>2444</v>
      </c>
      <c r="J600" s="103" t="s">
        <v>1851</v>
      </c>
      <c r="K600" s="103" t="s">
        <v>1885</v>
      </c>
      <c r="L600" s="104">
        <v>-0.67</v>
      </c>
      <c r="M600" s="103" t="s">
        <v>1886</v>
      </c>
      <c r="N600" s="103" t="s">
        <v>4326</v>
      </c>
      <c r="O600" s="103" t="s">
        <v>31</v>
      </c>
      <c r="P600" s="103" t="s">
        <v>2467</v>
      </c>
      <c r="Q600" s="103" t="s">
        <v>2468</v>
      </c>
      <c r="R600" s="103" t="s">
        <v>4327</v>
      </c>
      <c r="S600" s="101">
        <v>37195</v>
      </c>
      <c r="T600" s="101">
        <v>37195</v>
      </c>
      <c r="U600" s="103" t="s">
        <v>4321</v>
      </c>
      <c r="V600" s="103" t="s">
        <v>31</v>
      </c>
    </row>
    <row r="601" spans="1:22" ht="15.75" x14ac:dyDescent="0.3">
      <c r="A601" s="103" t="s">
        <v>50</v>
      </c>
      <c r="B601" s="103" t="s">
        <v>4024</v>
      </c>
      <c r="C601" s="103" t="s">
        <v>1904</v>
      </c>
      <c r="D601" s="103" t="s">
        <v>1905</v>
      </c>
      <c r="E601" s="103" t="s">
        <v>2038</v>
      </c>
      <c r="F601" s="103" t="s">
        <v>2054</v>
      </c>
      <c r="G601" s="103" t="s">
        <v>31</v>
      </c>
      <c r="H601" s="103" t="s">
        <v>2443</v>
      </c>
      <c r="I601" s="103" t="s">
        <v>2444</v>
      </c>
      <c r="J601" s="103" t="s">
        <v>1851</v>
      </c>
      <c r="K601" s="103" t="s">
        <v>1885</v>
      </c>
      <c r="L601" s="104">
        <v>-15.39</v>
      </c>
      <c r="M601" s="103" t="s">
        <v>1886</v>
      </c>
      <c r="N601" s="103" t="s">
        <v>4326</v>
      </c>
      <c r="O601" s="103" t="s">
        <v>31</v>
      </c>
      <c r="P601" s="103" t="s">
        <v>2467</v>
      </c>
      <c r="Q601" s="103" t="s">
        <v>2468</v>
      </c>
      <c r="R601" s="103" t="s">
        <v>4327</v>
      </c>
      <c r="S601" s="101">
        <v>37346</v>
      </c>
      <c r="T601" s="101">
        <v>37346</v>
      </c>
      <c r="U601" s="103" t="s">
        <v>4321</v>
      </c>
      <c r="V601" s="103" t="s">
        <v>31</v>
      </c>
    </row>
    <row r="602" spans="1:22" ht="15.75" x14ac:dyDescent="0.3">
      <c r="A602" s="103" t="s">
        <v>50</v>
      </c>
      <c r="B602" s="103" t="s">
        <v>4024</v>
      </c>
      <c r="C602" s="103" t="s">
        <v>1904</v>
      </c>
      <c r="D602" s="103" t="s">
        <v>1905</v>
      </c>
      <c r="E602" s="103" t="s">
        <v>2038</v>
      </c>
      <c r="F602" s="103" t="s">
        <v>2104</v>
      </c>
      <c r="G602" s="103" t="s">
        <v>31</v>
      </c>
      <c r="H602" s="103" t="s">
        <v>2443</v>
      </c>
      <c r="I602" s="103" t="s">
        <v>2444</v>
      </c>
      <c r="J602" s="103" t="s">
        <v>1851</v>
      </c>
      <c r="K602" s="103" t="s">
        <v>1885</v>
      </c>
      <c r="L602" s="104">
        <v>25673.74</v>
      </c>
      <c r="M602" s="103" t="s">
        <v>1886</v>
      </c>
      <c r="N602" s="103" t="s">
        <v>4328</v>
      </c>
      <c r="O602" s="103" t="s">
        <v>31</v>
      </c>
      <c r="P602" s="103" t="s">
        <v>2467</v>
      </c>
      <c r="Q602" s="103" t="s">
        <v>2468</v>
      </c>
      <c r="R602" s="103" t="s">
        <v>4329</v>
      </c>
      <c r="S602" s="101">
        <v>37164</v>
      </c>
      <c r="T602" s="101">
        <v>37164</v>
      </c>
      <c r="U602" s="103" t="s">
        <v>4321</v>
      </c>
      <c r="V602" s="103" t="s">
        <v>31</v>
      </c>
    </row>
    <row r="603" spans="1:22" ht="15.75" x14ac:dyDescent="0.3">
      <c r="A603" s="103" t="s">
        <v>50</v>
      </c>
      <c r="B603" s="103" t="s">
        <v>4024</v>
      </c>
      <c r="C603" s="103" t="s">
        <v>1904</v>
      </c>
      <c r="D603" s="103" t="s">
        <v>1905</v>
      </c>
      <c r="E603" s="103" t="s">
        <v>2038</v>
      </c>
      <c r="F603" s="103" t="s">
        <v>2104</v>
      </c>
      <c r="G603" s="103" t="s">
        <v>31</v>
      </c>
      <c r="H603" s="103" t="s">
        <v>2443</v>
      </c>
      <c r="I603" s="103" t="s">
        <v>2444</v>
      </c>
      <c r="J603" s="103" t="s">
        <v>1851</v>
      </c>
      <c r="K603" s="103" t="s">
        <v>1885</v>
      </c>
      <c r="L603" s="104">
        <v>-0.15</v>
      </c>
      <c r="M603" s="103" t="s">
        <v>1886</v>
      </c>
      <c r="N603" s="103" t="s">
        <v>4328</v>
      </c>
      <c r="O603" s="103" t="s">
        <v>31</v>
      </c>
      <c r="P603" s="103" t="s">
        <v>2467</v>
      </c>
      <c r="Q603" s="103" t="s">
        <v>2468</v>
      </c>
      <c r="R603" s="103" t="s">
        <v>4329</v>
      </c>
      <c r="S603" s="101">
        <v>37195</v>
      </c>
      <c r="T603" s="101">
        <v>37195</v>
      </c>
      <c r="U603" s="103" t="s">
        <v>4321</v>
      </c>
      <c r="V603" s="103" t="s">
        <v>31</v>
      </c>
    </row>
    <row r="604" spans="1:22" ht="15.75" x14ac:dyDescent="0.3">
      <c r="A604" s="103" t="s">
        <v>50</v>
      </c>
      <c r="B604" s="103" t="s">
        <v>4024</v>
      </c>
      <c r="C604" s="103" t="s">
        <v>1904</v>
      </c>
      <c r="D604" s="103" t="s">
        <v>1905</v>
      </c>
      <c r="E604" s="103" t="s">
        <v>2038</v>
      </c>
      <c r="F604" s="103" t="s">
        <v>2104</v>
      </c>
      <c r="G604" s="103" t="s">
        <v>31</v>
      </c>
      <c r="H604" s="103" t="s">
        <v>2443</v>
      </c>
      <c r="I604" s="103" t="s">
        <v>2444</v>
      </c>
      <c r="J604" s="103" t="s">
        <v>1851</v>
      </c>
      <c r="K604" s="103" t="s">
        <v>1885</v>
      </c>
      <c r="L604" s="104">
        <v>-3.42</v>
      </c>
      <c r="M604" s="103" t="s">
        <v>1886</v>
      </c>
      <c r="N604" s="103" t="s">
        <v>4328</v>
      </c>
      <c r="O604" s="103" t="s">
        <v>31</v>
      </c>
      <c r="P604" s="103" t="s">
        <v>2467</v>
      </c>
      <c r="Q604" s="103" t="s">
        <v>2468</v>
      </c>
      <c r="R604" s="103" t="s">
        <v>4329</v>
      </c>
      <c r="S604" s="101">
        <v>37346</v>
      </c>
      <c r="T604" s="101">
        <v>37346</v>
      </c>
      <c r="U604" s="103" t="s">
        <v>4321</v>
      </c>
      <c r="V604" s="103" t="s">
        <v>31</v>
      </c>
    </row>
    <row r="605" spans="1:22" ht="15.75" x14ac:dyDescent="0.3">
      <c r="A605" s="103" t="s">
        <v>50</v>
      </c>
      <c r="B605" s="103" t="s">
        <v>4024</v>
      </c>
      <c r="C605" s="103" t="s">
        <v>1904</v>
      </c>
      <c r="D605" s="103" t="s">
        <v>1905</v>
      </c>
      <c r="E605" s="103" t="s">
        <v>2038</v>
      </c>
      <c r="F605" s="103" t="s">
        <v>2123</v>
      </c>
      <c r="G605" s="103" t="s">
        <v>31</v>
      </c>
      <c r="H605" s="103" t="s">
        <v>2443</v>
      </c>
      <c r="I605" s="103" t="s">
        <v>2444</v>
      </c>
      <c r="J605" s="103" t="s">
        <v>1851</v>
      </c>
      <c r="K605" s="103" t="s">
        <v>1885</v>
      </c>
      <c r="L605" s="104">
        <v>14336.46</v>
      </c>
      <c r="M605" s="103" t="s">
        <v>1886</v>
      </c>
      <c r="N605" s="103" t="s">
        <v>31</v>
      </c>
      <c r="O605" s="103" t="s">
        <v>31</v>
      </c>
      <c r="P605" s="103" t="s">
        <v>2481</v>
      </c>
      <c r="Q605" s="103" t="s">
        <v>2468</v>
      </c>
      <c r="R605" s="103" t="s">
        <v>4330</v>
      </c>
      <c r="S605" s="101">
        <v>37103</v>
      </c>
      <c r="T605" s="101">
        <v>37103</v>
      </c>
      <c r="U605" s="103" t="s">
        <v>4331</v>
      </c>
      <c r="V605" s="103" t="s">
        <v>31</v>
      </c>
    </row>
    <row r="606" spans="1:22" ht="15.75" x14ac:dyDescent="0.3">
      <c r="A606" s="103" t="s">
        <v>50</v>
      </c>
      <c r="B606" s="103" t="s">
        <v>4024</v>
      </c>
      <c r="C606" s="103" t="s">
        <v>1904</v>
      </c>
      <c r="D606" s="103" t="s">
        <v>1905</v>
      </c>
      <c r="E606" s="103" t="s">
        <v>2038</v>
      </c>
      <c r="F606" s="103" t="s">
        <v>2123</v>
      </c>
      <c r="G606" s="103" t="s">
        <v>31</v>
      </c>
      <c r="H606" s="103" t="s">
        <v>2443</v>
      </c>
      <c r="I606" s="103" t="s">
        <v>2444</v>
      </c>
      <c r="J606" s="103" t="s">
        <v>1851</v>
      </c>
      <c r="K606" s="103" t="s">
        <v>1885</v>
      </c>
      <c r="L606" s="104">
        <v>-14336.46</v>
      </c>
      <c r="M606" s="103" t="s">
        <v>1886</v>
      </c>
      <c r="N606" s="103" t="s">
        <v>31</v>
      </c>
      <c r="O606" s="103" t="s">
        <v>31</v>
      </c>
      <c r="P606" s="103" t="s">
        <v>2481</v>
      </c>
      <c r="Q606" s="103" t="s">
        <v>2468</v>
      </c>
      <c r="R606" s="103" t="s">
        <v>4330</v>
      </c>
      <c r="S606" s="101">
        <v>38472</v>
      </c>
      <c r="T606" s="101">
        <v>38472</v>
      </c>
      <c r="U606" s="103" t="s">
        <v>4331</v>
      </c>
      <c r="V606" s="103" t="s">
        <v>31</v>
      </c>
    </row>
    <row r="607" spans="1:22" ht="15.75" x14ac:dyDescent="0.3">
      <c r="A607" s="103" t="s">
        <v>50</v>
      </c>
      <c r="B607" s="103" t="s">
        <v>4024</v>
      </c>
      <c r="C607" s="103" t="s">
        <v>1904</v>
      </c>
      <c r="D607" s="103" t="s">
        <v>1905</v>
      </c>
      <c r="E607" s="103" t="s">
        <v>2038</v>
      </c>
      <c r="F607" s="103" t="s">
        <v>2054</v>
      </c>
      <c r="G607" s="103" t="s">
        <v>31</v>
      </c>
      <c r="H607" s="103" t="s">
        <v>2443</v>
      </c>
      <c r="I607" s="103" t="s">
        <v>2444</v>
      </c>
      <c r="J607" s="103" t="s">
        <v>1884</v>
      </c>
      <c r="K607" s="103" t="s">
        <v>1885</v>
      </c>
      <c r="L607" s="104">
        <v>115514.67</v>
      </c>
      <c r="M607" s="103" t="s">
        <v>1886</v>
      </c>
      <c r="N607" s="103" t="s">
        <v>4332</v>
      </c>
      <c r="O607" s="103" t="s">
        <v>31</v>
      </c>
      <c r="P607" s="103" t="s">
        <v>2467</v>
      </c>
      <c r="Q607" s="103" t="s">
        <v>2468</v>
      </c>
      <c r="R607" s="103" t="s">
        <v>4333</v>
      </c>
      <c r="S607" s="101">
        <v>37164</v>
      </c>
      <c r="T607" s="101">
        <v>37164</v>
      </c>
      <c r="U607" s="103" t="s">
        <v>4321</v>
      </c>
      <c r="V607" s="103" t="s">
        <v>31</v>
      </c>
    </row>
    <row r="608" spans="1:22" ht="15.75" x14ac:dyDescent="0.3">
      <c r="A608" s="103" t="s">
        <v>50</v>
      </c>
      <c r="B608" s="103" t="s">
        <v>4024</v>
      </c>
      <c r="C608" s="103" t="s">
        <v>1904</v>
      </c>
      <c r="D608" s="103" t="s">
        <v>1905</v>
      </c>
      <c r="E608" s="103" t="s">
        <v>2038</v>
      </c>
      <c r="F608" s="103" t="s">
        <v>2054</v>
      </c>
      <c r="G608" s="103" t="s">
        <v>31</v>
      </c>
      <c r="H608" s="103" t="s">
        <v>2443</v>
      </c>
      <c r="I608" s="103" t="s">
        <v>2444</v>
      </c>
      <c r="J608" s="103" t="s">
        <v>1884</v>
      </c>
      <c r="K608" s="103" t="s">
        <v>1885</v>
      </c>
      <c r="L608" s="104">
        <v>-0.67</v>
      </c>
      <c r="M608" s="103" t="s">
        <v>1886</v>
      </c>
      <c r="N608" s="103" t="s">
        <v>4332</v>
      </c>
      <c r="O608" s="103" t="s">
        <v>31</v>
      </c>
      <c r="P608" s="103" t="s">
        <v>2467</v>
      </c>
      <c r="Q608" s="103" t="s">
        <v>2468</v>
      </c>
      <c r="R608" s="103" t="s">
        <v>4333</v>
      </c>
      <c r="S608" s="101">
        <v>37195</v>
      </c>
      <c r="T608" s="101">
        <v>37195</v>
      </c>
      <c r="U608" s="103" t="s">
        <v>4321</v>
      </c>
      <c r="V608" s="103" t="s">
        <v>31</v>
      </c>
    </row>
    <row r="609" spans="1:22" ht="15.75" x14ac:dyDescent="0.3">
      <c r="A609" s="103" t="s">
        <v>50</v>
      </c>
      <c r="B609" s="103" t="s">
        <v>4024</v>
      </c>
      <c r="C609" s="103" t="s">
        <v>1904</v>
      </c>
      <c r="D609" s="103" t="s">
        <v>1905</v>
      </c>
      <c r="E609" s="103" t="s">
        <v>2038</v>
      </c>
      <c r="F609" s="103" t="s">
        <v>2054</v>
      </c>
      <c r="G609" s="103" t="s">
        <v>31</v>
      </c>
      <c r="H609" s="103" t="s">
        <v>2443</v>
      </c>
      <c r="I609" s="103" t="s">
        <v>2444</v>
      </c>
      <c r="J609" s="103" t="s">
        <v>1884</v>
      </c>
      <c r="K609" s="103" t="s">
        <v>1885</v>
      </c>
      <c r="L609" s="104">
        <v>-15.39</v>
      </c>
      <c r="M609" s="103" t="s">
        <v>1886</v>
      </c>
      <c r="N609" s="103" t="s">
        <v>4332</v>
      </c>
      <c r="O609" s="103" t="s">
        <v>31</v>
      </c>
      <c r="P609" s="103" t="s">
        <v>2467</v>
      </c>
      <c r="Q609" s="103" t="s">
        <v>2468</v>
      </c>
      <c r="R609" s="103" t="s">
        <v>4333</v>
      </c>
      <c r="S609" s="101">
        <v>37346</v>
      </c>
      <c r="T609" s="101">
        <v>37346</v>
      </c>
      <c r="U609" s="103" t="s">
        <v>4321</v>
      </c>
      <c r="V609" s="103" t="s">
        <v>31</v>
      </c>
    </row>
    <row r="610" spans="1:22" ht="15.75" x14ac:dyDescent="0.3">
      <c r="A610" s="103" t="s">
        <v>50</v>
      </c>
      <c r="B610" s="103" t="s">
        <v>4024</v>
      </c>
      <c r="C610" s="103" t="s">
        <v>1904</v>
      </c>
      <c r="D610" s="103" t="s">
        <v>1905</v>
      </c>
      <c r="E610" s="103" t="s">
        <v>2038</v>
      </c>
      <c r="F610" s="103" t="s">
        <v>2054</v>
      </c>
      <c r="G610" s="103" t="s">
        <v>31</v>
      </c>
      <c r="H610" s="103" t="s">
        <v>2443</v>
      </c>
      <c r="I610" s="103" t="s">
        <v>2444</v>
      </c>
      <c r="J610" s="103" t="s">
        <v>1884</v>
      </c>
      <c r="K610" s="103" t="s">
        <v>1885</v>
      </c>
      <c r="L610" s="104">
        <v>115514.67</v>
      </c>
      <c r="M610" s="103" t="s">
        <v>1886</v>
      </c>
      <c r="N610" s="103" t="s">
        <v>4334</v>
      </c>
      <c r="O610" s="103" t="s">
        <v>31</v>
      </c>
      <c r="P610" s="103" t="s">
        <v>2467</v>
      </c>
      <c r="Q610" s="103" t="s">
        <v>2468</v>
      </c>
      <c r="R610" s="103" t="s">
        <v>4335</v>
      </c>
      <c r="S610" s="101">
        <v>37164</v>
      </c>
      <c r="T610" s="101">
        <v>37164</v>
      </c>
      <c r="U610" s="103" t="s">
        <v>4321</v>
      </c>
      <c r="V610" s="103" t="s">
        <v>31</v>
      </c>
    </row>
    <row r="611" spans="1:22" ht="15.75" x14ac:dyDescent="0.3">
      <c r="A611" s="103" t="s">
        <v>50</v>
      </c>
      <c r="B611" s="103" t="s">
        <v>4024</v>
      </c>
      <c r="C611" s="103" t="s">
        <v>1904</v>
      </c>
      <c r="D611" s="103" t="s">
        <v>1905</v>
      </c>
      <c r="E611" s="103" t="s">
        <v>2038</v>
      </c>
      <c r="F611" s="103" t="s">
        <v>2054</v>
      </c>
      <c r="G611" s="103" t="s">
        <v>31</v>
      </c>
      <c r="H611" s="103" t="s">
        <v>2443</v>
      </c>
      <c r="I611" s="103" t="s">
        <v>2444</v>
      </c>
      <c r="J611" s="103" t="s">
        <v>1884</v>
      </c>
      <c r="K611" s="103" t="s">
        <v>1885</v>
      </c>
      <c r="L611" s="104">
        <v>-0.67</v>
      </c>
      <c r="M611" s="103" t="s">
        <v>1886</v>
      </c>
      <c r="N611" s="103" t="s">
        <v>4334</v>
      </c>
      <c r="O611" s="103" t="s">
        <v>31</v>
      </c>
      <c r="P611" s="103" t="s">
        <v>2467</v>
      </c>
      <c r="Q611" s="103" t="s">
        <v>2468</v>
      </c>
      <c r="R611" s="103" t="s">
        <v>4335</v>
      </c>
      <c r="S611" s="101">
        <v>37195</v>
      </c>
      <c r="T611" s="101">
        <v>37195</v>
      </c>
      <c r="U611" s="103" t="s">
        <v>4321</v>
      </c>
      <c r="V611" s="103" t="s">
        <v>31</v>
      </c>
    </row>
    <row r="612" spans="1:22" ht="15.75" x14ac:dyDescent="0.3">
      <c r="A612" s="103" t="s">
        <v>50</v>
      </c>
      <c r="B612" s="103" t="s">
        <v>4024</v>
      </c>
      <c r="C612" s="103" t="s">
        <v>1904</v>
      </c>
      <c r="D612" s="103" t="s">
        <v>1905</v>
      </c>
      <c r="E612" s="103" t="s">
        <v>2038</v>
      </c>
      <c r="F612" s="103" t="s">
        <v>2054</v>
      </c>
      <c r="G612" s="103" t="s">
        <v>31</v>
      </c>
      <c r="H612" s="103" t="s">
        <v>2443</v>
      </c>
      <c r="I612" s="103" t="s">
        <v>2444</v>
      </c>
      <c r="J612" s="103" t="s">
        <v>1884</v>
      </c>
      <c r="K612" s="103" t="s">
        <v>1885</v>
      </c>
      <c r="L612" s="104">
        <v>-15.39</v>
      </c>
      <c r="M612" s="103" t="s">
        <v>1886</v>
      </c>
      <c r="N612" s="103" t="s">
        <v>4334</v>
      </c>
      <c r="O612" s="103" t="s">
        <v>31</v>
      </c>
      <c r="P612" s="103" t="s">
        <v>2467</v>
      </c>
      <c r="Q612" s="103" t="s">
        <v>2468</v>
      </c>
      <c r="R612" s="103" t="s">
        <v>4335</v>
      </c>
      <c r="S612" s="101">
        <v>37346</v>
      </c>
      <c r="T612" s="101">
        <v>37346</v>
      </c>
      <c r="U612" s="103" t="s">
        <v>4321</v>
      </c>
      <c r="V612" s="103" t="s">
        <v>31</v>
      </c>
    </row>
    <row r="613" spans="1:22" ht="15.75" x14ac:dyDescent="0.3">
      <c r="A613" s="103" t="s">
        <v>50</v>
      </c>
      <c r="B613" s="103" t="s">
        <v>4024</v>
      </c>
      <c r="C613" s="103" t="s">
        <v>1904</v>
      </c>
      <c r="D613" s="103" t="s">
        <v>1905</v>
      </c>
      <c r="E613" s="103" t="s">
        <v>2038</v>
      </c>
      <c r="F613" s="103" t="s">
        <v>2054</v>
      </c>
      <c r="G613" s="103" t="s">
        <v>31</v>
      </c>
      <c r="H613" s="103" t="s">
        <v>2443</v>
      </c>
      <c r="I613" s="103" t="s">
        <v>2444</v>
      </c>
      <c r="J613" s="103" t="s">
        <v>1884</v>
      </c>
      <c r="K613" s="103" t="s">
        <v>1885</v>
      </c>
      <c r="L613" s="104">
        <v>115514.67</v>
      </c>
      <c r="M613" s="103" t="s">
        <v>1886</v>
      </c>
      <c r="N613" s="103" t="s">
        <v>4336</v>
      </c>
      <c r="O613" s="103" t="s">
        <v>31</v>
      </c>
      <c r="P613" s="103" t="s">
        <v>2467</v>
      </c>
      <c r="Q613" s="103" t="s">
        <v>2468</v>
      </c>
      <c r="R613" s="103" t="s">
        <v>4337</v>
      </c>
      <c r="S613" s="101">
        <v>37164</v>
      </c>
      <c r="T613" s="101">
        <v>37164</v>
      </c>
      <c r="U613" s="103" t="s">
        <v>4321</v>
      </c>
      <c r="V613" s="103" t="s">
        <v>31</v>
      </c>
    </row>
    <row r="614" spans="1:22" ht="15.75" x14ac:dyDescent="0.3">
      <c r="A614" s="103" t="s">
        <v>50</v>
      </c>
      <c r="B614" s="103" t="s">
        <v>4024</v>
      </c>
      <c r="C614" s="103" t="s">
        <v>1904</v>
      </c>
      <c r="D614" s="103" t="s">
        <v>1905</v>
      </c>
      <c r="E614" s="103" t="s">
        <v>2038</v>
      </c>
      <c r="F614" s="103" t="s">
        <v>2054</v>
      </c>
      <c r="G614" s="103" t="s">
        <v>31</v>
      </c>
      <c r="H614" s="103" t="s">
        <v>2443</v>
      </c>
      <c r="I614" s="103" t="s">
        <v>2444</v>
      </c>
      <c r="J614" s="103" t="s">
        <v>1884</v>
      </c>
      <c r="K614" s="103" t="s">
        <v>1885</v>
      </c>
      <c r="L614" s="104">
        <v>-0.67</v>
      </c>
      <c r="M614" s="103" t="s">
        <v>1886</v>
      </c>
      <c r="N614" s="103" t="s">
        <v>4336</v>
      </c>
      <c r="O614" s="103" t="s">
        <v>31</v>
      </c>
      <c r="P614" s="103" t="s">
        <v>2467</v>
      </c>
      <c r="Q614" s="103" t="s">
        <v>2468</v>
      </c>
      <c r="R614" s="103" t="s">
        <v>4337</v>
      </c>
      <c r="S614" s="101">
        <v>37195</v>
      </c>
      <c r="T614" s="101">
        <v>37195</v>
      </c>
      <c r="U614" s="103" t="s">
        <v>4321</v>
      </c>
      <c r="V614" s="103" t="s">
        <v>31</v>
      </c>
    </row>
    <row r="615" spans="1:22" ht="15.75" x14ac:dyDescent="0.3">
      <c r="A615" s="103" t="s">
        <v>50</v>
      </c>
      <c r="B615" s="103" t="s">
        <v>4024</v>
      </c>
      <c r="C615" s="103" t="s">
        <v>1904</v>
      </c>
      <c r="D615" s="103" t="s">
        <v>1905</v>
      </c>
      <c r="E615" s="103" t="s">
        <v>2038</v>
      </c>
      <c r="F615" s="103" t="s">
        <v>2054</v>
      </c>
      <c r="G615" s="103" t="s">
        <v>31</v>
      </c>
      <c r="H615" s="103" t="s">
        <v>2443</v>
      </c>
      <c r="I615" s="103" t="s">
        <v>2444</v>
      </c>
      <c r="J615" s="103" t="s">
        <v>1884</v>
      </c>
      <c r="K615" s="103" t="s">
        <v>1885</v>
      </c>
      <c r="L615" s="104">
        <v>-15.39</v>
      </c>
      <c r="M615" s="103" t="s">
        <v>1886</v>
      </c>
      <c r="N615" s="103" t="s">
        <v>4336</v>
      </c>
      <c r="O615" s="103" t="s">
        <v>31</v>
      </c>
      <c r="P615" s="103" t="s">
        <v>2467</v>
      </c>
      <c r="Q615" s="103" t="s">
        <v>2468</v>
      </c>
      <c r="R615" s="103" t="s">
        <v>4337</v>
      </c>
      <c r="S615" s="101">
        <v>37346</v>
      </c>
      <c r="T615" s="101">
        <v>37346</v>
      </c>
      <c r="U615" s="103" t="s">
        <v>4321</v>
      </c>
      <c r="V615" s="103" t="s">
        <v>31</v>
      </c>
    </row>
    <row r="616" spans="1:22" ht="15.75" x14ac:dyDescent="0.3">
      <c r="A616" s="103" t="s">
        <v>50</v>
      </c>
      <c r="B616" s="103" t="s">
        <v>4024</v>
      </c>
      <c r="C616" s="103" t="s">
        <v>1904</v>
      </c>
      <c r="D616" s="103" t="s">
        <v>1905</v>
      </c>
      <c r="E616" s="103" t="s">
        <v>2038</v>
      </c>
      <c r="F616" s="103" t="s">
        <v>2054</v>
      </c>
      <c r="G616" s="103" t="s">
        <v>31</v>
      </c>
      <c r="H616" s="103" t="s">
        <v>2443</v>
      </c>
      <c r="I616" s="103" t="s">
        <v>2444</v>
      </c>
      <c r="J616" s="103" t="s">
        <v>1884</v>
      </c>
      <c r="K616" s="103" t="s">
        <v>1885</v>
      </c>
      <c r="L616" s="104">
        <v>149658.29999999999</v>
      </c>
      <c r="M616" s="103" t="s">
        <v>1886</v>
      </c>
      <c r="N616" s="103" t="s">
        <v>4338</v>
      </c>
      <c r="O616" s="103" t="s">
        <v>31</v>
      </c>
      <c r="P616" s="103" t="s">
        <v>2467</v>
      </c>
      <c r="Q616" s="103" t="s">
        <v>2468</v>
      </c>
      <c r="R616" s="103" t="s">
        <v>4339</v>
      </c>
      <c r="S616" s="101">
        <v>37425</v>
      </c>
      <c r="T616" s="101">
        <v>37425</v>
      </c>
      <c r="U616" s="103" t="s">
        <v>4323</v>
      </c>
      <c r="V616" s="103" t="s">
        <v>31</v>
      </c>
    </row>
    <row r="617" spans="1:22" ht="15.75" x14ac:dyDescent="0.3">
      <c r="A617" s="103" t="s">
        <v>50</v>
      </c>
      <c r="B617" s="103" t="s">
        <v>4024</v>
      </c>
      <c r="C617" s="103" t="s">
        <v>1904</v>
      </c>
      <c r="D617" s="103" t="s">
        <v>1905</v>
      </c>
      <c r="E617" s="103" t="s">
        <v>2038</v>
      </c>
      <c r="F617" s="103" t="s">
        <v>2054</v>
      </c>
      <c r="G617" s="103" t="s">
        <v>31</v>
      </c>
      <c r="H617" s="103" t="s">
        <v>2443</v>
      </c>
      <c r="I617" s="103" t="s">
        <v>2444</v>
      </c>
      <c r="J617" s="103" t="s">
        <v>1884</v>
      </c>
      <c r="K617" s="103" t="s">
        <v>1885</v>
      </c>
      <c r="L617" s="104">
        <v>230.62</v>
      </c>
      <c r="M617" s="103" t="s">
        <v>1886</v>
      </c>
      <c r="N617" s="103" t="s">
        <v>4338</v>
      </c>
      <c r="O617" s="103" t="s">
        <v>31</v>
      </c>
      <c r="P617" s="103" t="s">
        <v>2467</v>
      </c>
      <c r="Q617" s="103" t="s">
        <v>2468</v>
      </c>
      <c r="R617" s="103" t="s">
        <v>4339</v>
      </c>
      <c r="S617" s="101">
        <v>37437</v>
      </c>
      <c r="T617" s="101">
        <v>37437</v>
      </c>
      <c r="U617" s="103" t="s">
        <v>4323</v>
      </c>
      <c r="V617" s="103" t="s">
        <v>31</v>
      </c>
    </row>
    <row r="618" spans="1:22" ht="15.75" x14ac:dyDescent="0.3">
      <c r="A618" s="103" t="s">
        <v>50</v>
      </c>
      <c r="B618" s="103" t="s">
        <v>4024</v>
      </c>
      <c r="C618" s="103" t="s">
        <v>1904</v>
      </c>
      <c r="D618" s="103" t="s">
        <v>1905</v>
      </c>
      <c r="E618" s="103" t="s">
        <v>2038</v>
      </c>
      <c r="F618" s="103" t="s">
        <v>2054</v>
      </c>
      <c r="G618" s="103" t="s">
        <v>31</v>
      </c>
      <c r="H618" s="103" t="s">
        <v>2443</v>
      </c>
      <c r="I618" s="103" t="s">
        <v>2444</v>
      </c>
      <c r="J618" s="103" t="s">
        <v>1884</v>
      </c>
      <c r="K618" s="103" t="s">
        <v>1885</v>
      </c>
      <c r="L618" s="104">
        <v>-114.61</v>
      </c>
      <c r="M618" s="103" t="s">
        <v>1886</v>
      </c>
      <c r="N618" s="103" t="s">
        <v>4338</v>
      </c>
      <c r="O618" s="103" t="s">
        <v>31</v>
      </c>
      <c r="P618" s="103" t="s">
        <v>2467</v>
      </c>
      <c r="Q618" s="103" t="s">
        <v>2468</v>
      </c>
      <c r="R618" s="103" t="s">
        <v>4339</v>
      </c>
      <c r="S618" s="101">
        <v>37468</v>
      </c>
      <c r="T618" s="101">
        <v>37468</v>
      </c>
      <c r="U618" s="103" t="s">
        <v>4323</v>
      </c>
      <c r="V618" s="103" t="s">
        <v>31</v>
      </c>
    </row>
    <row r="619" spans="1:22" ht="15.75" x14ac:dyDescent="0.3">
      <c r="A619" s="103" t="s">
        <v>50</v>
      </c>
      <c r="B619" s="103" t="s">
        <v>4024</v>
      </c>
      <c r="C619" s="103" t="s">
        <v>1904</v>
      </c>
      <c r="D619" s="103" t="s">
        <v>1905</v>
      </c>
      <c r="E619" s="103" t="s">
        <v>2038</v>
      </c>
      <c r="F619" s="103" t="s">
        <v>2054</v>
      </c>
      <c r="G619" s="103" t="s">
        <v>31</v>
      </c>
      <c r="H619" s="103" t="s">
        <v>2443</v>
      </c>
      <c r="I619" s="103" t="s">
        <v>2444</v>
      </c>
      <c r="J619" s="103" t="s">
        <v>1884</v>
      </c>
      <c r="K619" s="103" t="s">
        <v>1885</v>
      </c>
      <c r="L619" s="104">
        <v>80.59</v>
      </c>
      <c r="M619" s="103" t="s">
        <v>1886</v>
      </c>
      <c r="N619" s="103" t="s">
        <v>4338</v>
      </c>
      <c r="O619" s="103" t="s">
        <v>31</v>
      </c>
      <c r="P619" s="103" t="s">
        <v>2467</v>
      </c>
      <c r="Q619" s="103" t="s">
        <v>2468</v>
      </c>
      <c r="R619" s="103" t="s">
        <v>4339</v>
      </c>
      <c r="S619" s="101">
        <v>37529</v>
      </c>
      <c r="T619" s="101">
        <v>37529</v>
      </c>
      <c r="U619" s="103" t="s">
        <v>4323</v>
      </c>
      <c r="V619" s="103" t="s">
        <v>31</v>
      </c>
    </row>
    <row r="620" spans="1:22" ht="15.75" x14ac:dyDescent="0.3">
      <c r="A620" s="103" t="s">
        <v>50</v>
      </c>
      <c r="B620" s="103" t="s">
        <v>4024</v>
      </c>
      <c r="C620" s="103" t="s">
        <v>1904</v>
      </c>
      <c r="D620" s="103" t="s">
        <v>1905</v>
      </c>
      <c r="E620" s="103" t="s">
        <v>2038</v>
      </c>
      <c r="F620" s="103" t="s">
        <v>2054</v>
      </c>
      <c r="G620" s="103" t="s">
        <v>31</v>
      </c>
      <c r="H620" s="103" t="s">
        <v>2443</v>
      </c>
      <c r="I620" s="103" t="s">
        <v>2444</v>
      </c>
      <c r="J620" s="103" t="s">
        <v>1884</v>
      </c>
      <c r="K620" s="103" t="s">
        <v>1885</v>
      </c>
      <c r="L620" s="104">
        <v>320.26</v>
      </c>
      <c r="M620" s="103" t="s">
        <v>1886</v>
      </c>
      <c r="N620" s="103" t="s">
        <v>4338</v>
      </c>
      <c r="O620" s="103" t="s">
        <v>31</v>
      </c>
      <c r="P620" s="103" t="s">
        <v>2467</v>
      </c>
      <c r="Q620" s="103" t="s">
        <v>2468</v>
      </c>
      <c r="R620" s="103" t="s">
        <v>4339</v>
      </c>
      <c r="S620" s="101">
        <v>37621</v>
      </c>
      <c r="T620" s="101">
        <v>37621</v>
      </c>
      <c r="U620" s="103" t="s">
        <v>4323</v>
      </c>
      <c r="V620" s="103" t="s">
        <v>31</v>
      </c>
    </row>
    <row r="621" spans="1:22" ht="15.75" x14ac:dyDescent="0.3">
      <c r="A621" s="103" t="s">
        <v>50</v>
      </c>
      <c r="B621" s="103" t="s">
        <v>4024</v>
      </c>
      <c r="C621" s="103" t="s">
        <v>1904</v>
      </c>
      <c r="D621" s="103" t="s">
        <v>1905</v>
      </c>
      <c r="E621" s="103" t="s">
        <v>2038</v>
      </c>
      <c r="F621" s="103" t="s">
        <v>2054</v>
      </c>
      <c r="G621" s="103" t="s">
        <v>31</v>
      </c>
      <c r="H621" s="103" t="s">
        <v>2443</v>
      </c>
      <c r="I621" s="103" t="s">
        <v>2444</v>
      </c>
      <c r="J621" s="103" t="s">
        <v>1884</v>
      </c>
      <c r="K621" s="103" t="s">
        <v>1885</v>
      </c>
      <c r="L621" s="104">
        <v>80.59</v>
      </c>
      <c r="M621" s="103" t="s">
        <v>1886</v>
      </c>
      <c r="N621" s="103" t="s">
        <v>4338</v>
      </c>
      <c r="O621" s="103" t="s">
        <v>31</v>
      </c>
      <c r="P621" s="103" t="s">
        <v>2467</v>
      </c>
      <c r="Q621" s="103" t="s">
        <v>2468</v>
      </c>
      <c r="R621" s="103" t="s">
        <v>4339</v>
      </c>
      <c r="S621" s="101">
        <v>37741</v>
      </c>
      <c r="T621" s="101">
        <v>37741</v>
      </c>
      <c r="U621" s="103" t="s">
        <v>4323</v>
      </c>
      <c r="V621" s="103" t="s">
        <v>31</v>
      </c>
    </row>
    <row r="622" spans="1:22" ht="15.75" x14ac:dyDescent="0.3">
      <c r="A622" s="103" t="s">
        <v>50</v>
      </c>
      <c r="B622" s="103" t="s">
        <v>4024</v>
      </c>
      <c r="C622" s="103" t="s">
        <v>1904</v>
      </c>
      <c r="D622" s="103" t="s">
        <v>1905</v>
      </c>
      <c r="E622" s="103" t="s">
        <v>2038</v>
      </c>
      <c r="F622" s="103" t="s">
        <v>2054</v>
      </c>
      <c r="G622" s="103" t="s">
        <v>31</v>
      </c>
      <c r="H622" s="103" t="s">
        <v>2443</v>
      </c>
      <c r="I622" s="103" t="s">
        <v>2444</v>
      </c>
      <c r="J622" s="103" t="s">
        <v>1884</v>
      </c>
      <c r="K622" s="103" t="s">
        <v>1885</v>
      </c>
      <c r="L622" s="104">
        <v>30.18</v>
      </c>
      <c r="M622" s="103" t="s">
        <v>1886</v>
      </c>
      <c r="N622" s="103" t="s">
        <v>4338</v>
      </c>
      <c r="O622" s="103" t="s">
        <v>31</v>
      </c>
      <c r="P622" s="103" t="s">
        <v>2467</v>
      </c>
      <c r="Q622" s="103" t="s">
        <v>2468</v>
      </c>
      <c r="R622" s="103" t="s">
        <v>4339</v>
      </c>
      <c r="S622" s="101">
        <v>38199</v>
      </c>
      <c r="T622" s="101">
        <v>38199</v>
      </c>
      <c r="U622" s="103" t="s">
        <v>4323</v>
      </c>
      <c r="V622" s="103" t="s">
        <v>31</v>
      </c>
    </row>
    <row r="623" spans="1:22" ht="15.75" x14ac:dyDescent="0.3">
      <c r="A623" s="103" t="s">
        <v>50</v>
      </c>
      <c r="B623" s="103" t="s">
        <v>4024</v>
      </c>
      <c r="C623" s="103" t="s">
        <v>1904</v>
      </c>
      <c r="D623" s="103" t="s">
        <v>1905</v>
      </c>
      <c r="E623" s="103" t="s">
        <v>2038</v>
      </c>
      <c r="F623" s="103" t="s">
        <v>2054</v>
      </c>
      <c r="G623" s="103" t="s">
        <v>31</v>
      </c>
      <c r="H623" s="103" t="s">
        <v>2443</v>
      </c>
      <c r="I623" s="103" t="s">
        <v>2444</v>
      </c>
      <c r="J623" s="103" t="s">
        <v>1884</v>
      </c>
      <c r="K623" s="103" t="s">
        <v>1885</v>
      </c>
      <c r="L623" s="104">
        <v>0.01</v>
      </c>
      <c r="M623" s="103" t="s">
        <v>1886</v>
      </c>
      <c r="N623" s="103" t="s">
        <v>4338</v>
      </c>
      <c r="O623" s="103" t="s">
        <v>31</v>
      </c>
      <c r="P623" s="103" t="s">
        <v>2467</v>
      </c>
      <c r="Q623" s="103" t="s">
        <v>2468</v>
      </c>
      <c r="R623" s="103" t="s">
        <v>4339</v>
      </c>
      <c r="S623" s="101">
        <v>38321</v>
      </c>
      <c r="T623" s="101">
        <v>38321</v>
      </c>
      <c r="U623" s="103" t="s">
        <v>4323</v>
      </c>
      <c r="V623" s="103" t="s">
        <v>31</v>
      </c>
    </row>
    <row r="624" spans="1:22" ht="15.75" x14ac:dyDescent="0.3">
      <c r="A624" s="103" t="s">
        <v>50</v>
      </c>
      <c r="B624" s="103" t="s">
        <v>4024</v>
      </c>
      <c r="C624" s="103" t="s">
        <v>1904</v>
      </c>
      <c r="D624" s="103" t="s">
        <v>1905</v>
      </c>
      <c r="E624" s="103" t="s">
        <v>2038</v>
      </c>
      <c r="F624" s="103" t="s">
        <v>2054</v>
      </c>
      <c r="G624" s="103" t="s">
        <v>31</v>
      </c>
      <c r="H624" s="103" t="s">
        <v>2443</v>
      </c>
      <c r="I624" s="103" t="s">
        <v>2444</v>
      </c>
      <c r="J624" s="103" t="s">
        <v>1884</v>
      </c>
      <c r="K624" s="103" t="s">
        <v>1885</v>
      </c>
      <c r="L624" s="104">
        <v>149658.29999999999</v>
      </c>
      <c r="M624" s="103" t="s">
        <v>1886</v>
      </c>
      <c r="N624" s="103" t="s">
        <v>4340</v>
      </c>
      <c r="O624" s="103" t="s">
        <v>31</v>
      </c>
      <c r="P624" s="103" t="s">
        <v>2467</v>
      </c>
      <c r="Q624" s="103" t="s">
        <v>2468</v>
      </c>
      <c r="R624" s="103" t="s">
        <v>4341</v>
      </c>
      <c r="S624" s="101">
        <v>37425</v>
      </c>
      <c r="T624" s="101">
        <v>37425</v>
      </c>
      <c r="U624" s="103" t="s">
        <v>4323</v>
      </c>
      <c r="V624" s="103" t="s">
        <v>31</v>
      </c>
    </row>
    <row r="625" spans="1:22" ht="15.75" x14ac:dyDescent="0.3">
      <c r="A625" s="103" t="s">
        <v>50</v>
      </c>
      <c r="B625" s="103" t="s">
        <v>4024</v>
      </c>
      <c r="C625" s="103" t="s">
        <v>1904</v>
      </c>
      <c r="D625" s="103" t="s">
        <v>1905</v>
      </c>
      <c r="E625" s="103" t="s">
        <v>2038</v>
      </c>
      <c r="F625" s="103" t="s">
        <v>2054</v>
      </c>
      <c r="G625" s="103" t="s">
        <v>31</v>
      </c>
      <c r="H625" s="103" t="s">
        <v>2443</v>
      </c>
      <c r="I625" s="103" t="s">
        <v>2444</v>
      </c>
      <c r="J625" s="103" t="s">
        <v>1884</v>
      </c>
      <c r="K625" s="103" t="s">
        <v>1885</v>
      </c>
      <c r="L625" s="104">
        <v>230.62</v>
      </c>
      <c r="M625" s="103" t="s">
        <v>1886</v>
      </c>
      <c r="N625" s="103" t="s">
        <v>4340</v>
      </c>
      <c r="O625" s="103" t="s">
        <v>31</v>
      </c>
      <c r="P625" s="103" t="s">
        <v>2467</v>
      </c>
      <c r="Q625" s="103" t="s">
        <v>2468</v>
      </c>
      <c r="R625" s="103" t="s">
        <v>4341</v>
      </c>
      <c r="S625" s="101">
        <v>37437</v>
      </c>
      <c r="T625" s="101">
        <v>37437</v>
      </c>
      <c r="U625" s="103" t="s">
        <v>4323</v>
      </c>
      <c r="V625" s="103" t="s">
        <v>31</v>
      </c>
    </row>
    <row r="626" spans="1:22" ht="15.75" x14ac:dyDescent="0.3">
      <c r="A626" s="103" t="s">
        <v>50</v>
      </c>
      <c r="B626" s="103" t="s">
        <v>4024</v>
      </c>
      <c r="C626" s="103" t="s">
        <v>1904</v>
      </c>
      <c r="D626" s="103" t="s">
        <v>1905</v>
      </c>
      <c r="E626" s="103" t="s">
        <v>2038</v>
      </c>
      <c r="F626" s="103" t="s">
        <v>2054</v>
      </c>
      <c r="G626" s="103" t="s">
        <v>31</v>
      </c>
      <c r="H626" s="103" t="s">
        <v>2443</v>
      </c>
      <c r="I626" s="103" t="s">
        <v>2444</v>
      </c>
      <c r="J626" s="103" t="s">
        <v>1884</v>
      </c>
      <c r="K626" s="103" t="s">
        <v>1885</v>
      </c>
      <c r="L626" s="104">
        <v>-114.61</v>
      </c>
      <c r="M626" s="103" t="s">
        <v>1886</v>
      </c>
      <c r="N626" s="103" t="s">
        <v>4340</v>
      </c>
      <c r="O626" s="103" t="s">
        <v>31</v>
      </c>
      <c r="P626" s="103" t="s">
        <v>2467</v>
      </c>
      <c r="Q626" s="103" t="s">
        <v>2468</v>
      </c>
      <c r="R626" s="103" t="s">
        <v>4341</v>
      </c>
      <c r="S626" s="101">
        <v>37468</v>
      </c>
      <c r="T626" s="101">
        <v>37468</v>
      </c>
      <c r="U626" s="103" t="s">
        <v>4323</v>
      </c>
      <c r="V626" s="103" t="s">
        <v>31</v>
      </c>
    </row>
    <row r="627" spans="1:22" ht="15.75" x14ac:dyDescent="0.3">
      <c r="A627" s="103" t="s">
        <v>50</v>
      </c>
      <c r="B627" s="103" t="s">
        <v>4024</v>
      </c>
      <c r="C627" s="103" t="s">
        <v>1904</v>
      </c>
      <c r="D627" s="103" t="s">
        <v>1905</v>
      </c>
      <c r="E627" s="103" t="s">
        <v>2038</v>
      </c>
      <c r="F627" s="103" t="s">
        <v>2054</v>
      </c>
      <c r="G627" s="103" t="s">
        <v>31</v>
      </c>
      <c r="H627" s="103" t="s">
        <v>2443</v>
      </c>
      <c r="I627" s="103" t="s">
        <v>2444</v>
      </c>
      <c r="J627" s="103" t="s">
        <v>1884</v>
      </c>
      <c r="K627" s="103" t="s">
        <v>1885</v>
      </c>
      <c r="L627" s="104">
        <v>80.59</v>
      </c>
      <c r="M627" s="103" t="s">
        <v>1886</v>
      </c>
      <c r="N627" s="103" t="s">
        <v>4340</v>
      </c>
      <c r="O627" s="103" t="s">
        <v>31</v>
      </c>
      <c r="P627" s="103" t="s">
        <v>2467</v>
      </c>
      <c r="Q627" s="103" t="s">
        <v>2468</v>
      </c>
      <c r="R627" s="103" t="s">
        <v>4341</v>
      </c>
      <c r="S627" s="101">
        <v>37529</v>
      </c>
      <c r="T627" s="101">
        <v>37529</v>
      </c>
      <c r="U627" s="103" t="s">
        <v>4323</v>
      </c>
      <c r="V627" s="103" t="s">
        <v>31</v>
      </c>
    </row>
    <row r="628" spans="1:22" ht="15.75" x14ac:dyDescent="0.3">
      <c r="A628" s="103" t="s">
        <v>50</v>
      </c>
      <c r="B628" s="103" t="s">
        <v>4024</v>
      </c>
      <c r="C628" s="103" t="s">
        <v>1904</v>
      </c>
      <c r="D628" s="103" t="s">
        <v>1905</v>
      </c>
      <c r="E628" s="103" t="s">
        <v>2038</v>
      </c>
      <c r="F628" s="103" t="s">
        <v>2054</v>
      </c>
      <c r="G628" s="103" t="s">
        <v>31</v>
      </c>
      <c r="H628" s="103" t="s">
        <v>2443</v>
      </c>
      <c r="I628" s="103" t="s">
        <v>2444</v>
      </c>
      <c r="J628" s="103" t="s">
        <v>1884</v>
      </c>
      <c r="K628" s="103" t="s">
        <v>1885</v>
      </c>
      <c r="L628" s="104">
        <v>320.26</v>
      </c>
      <c r="M628" s="103" t="s">
        <v>1886</v>
      </c>
      <c r="N628" s="103" t="s">
        <v>4340</v>
      </c>
      <c r="O628" s="103" t="s">
        <v>31</v>
      </c>
      <c r="P628" s="103" t="s">
        <v>2467</v>
      </c>
      <c r="Q628" s="103" t="s">
        <v>2468</v>
      </c>
      <c r="R628" s="103" t="s">
        <v>4341</v>
      </c>
      <c r="S628" s="101">
        <v>37621</v>
      </c>
      <c r="T628" s="101">
        <v>37621</v>
      </c>
      <c r="U628" s="103" t="s">
        <v>4323</v>
      </c>
      <c r="V628" s="103" t="s">
        <v>31</v>
      </c>
    </row>
    <row r="629" spans="1:22" ht="15.75" x14ac:dyDescent="0.3">
      <c r="A629" s="103" t="s">
        <v>50</v>
      </c>
      <c r="B629" s="103" t="s">
        <v>4024</v>
      </c>
      <c r="C629" s="103" t="s">
        <v>1904</v>
      </c>
      <c r="D629" s="103" t="s">
        <v>1905</v>
      </c>
      <c r="E629" s="103" t="s">
        <v>2038</v>
      </c>
      <c r="F629" s="103" t="s">
        <v>2054</v>
      </c>
      <c r="G629" s="103" t="s">
        <v>31</v>
      </c>
      <c r="H629" s="103" t="s">
        <v>2443</v>
      </c>
      <c r="I629" s="103" t="s">
        <v>2444</v>
      </c>
      <c r="J629" s="103" t="s">
        <v>1884</v>
      </c>
      <c r="K629" s="103" t="s">
        <v>1885</v>
      </c>
      <c r="L629" s="104">
        <v>80.61</v>
      </c>
      <c r="M629" s="103" t="s">
        <v>1886</v>
      </c>
      <c r="N629" s="103" t="s">
        <v>4340</v>
      </c>
      <c r="O629" s="103" t="s">
        <v>31</v>
      </c>
      <c r="P629" s="103" t="s">
        <v>2467</v>
      </c>
      <c r="Q629" s="103" t="s">
        <v>2468</v>
      </c>
      <c r="R629" s="103" t="s">
        <v>4341</v>
      </c>
      <c r="S629" s="101">
        <v>37741</v>
      </c>
      <c r="T629" s="101">
        <v>37741</v>
      </c>
      <c r="U629" s="103" t="s">
        <v>4323</v>
      </c>
      <c r="V629" s="103" t="s">
        <v>31</v>
      </c>
    </row>
    <row r="630" spans="1:22" ht="15.75" x14ac:dyDescent="0.3">
      <c r="A630" s="103" t="s">
        <v>50</v>
      </c>
      <c r="B630" s="103" t="s">
        <v>4024</v>
      </c>
      <c r="C630" s="103" t="s">
        <v>1904</v>
      </c>
      <c r="D630" s="103" t="s">
        <v>1905</v>
      </c>
      <c r="E630" s="103" t="s">
        <v>2038</v>
      </c>
      <c r="F630" s="103" t="s">
        <v>2054</v>
      </c>
      <c r="G630" s="103" t="s">
        <v>31</v>
      </c>
      <c r="H630" s="103" t="s">
        <v>2443</v>
      </c>
      <c r="I630" s="103" t="s">
        <v>2444</v>
      </c>
      <c r="J630" s="103" t="s">
        <v>1884</v>
      </c>
      <c r="K630" s="103" t="s">
        <v>1885</v>
      </c>
      <c r="L630" s="104">
        <v>30.15</v>
      </c>
      <c r="M630" s="103" t="s">
        <v>1886</v>
      </c>
      <c r="N630" s="103" t="s">
        <v>4340</v>
      </c>
      <c r="O630" s="103" t="s">
        <v>31</v>
      </c>
      <c r="P630" s="103" t="s">
        <v>2467</v>
      </c>
      <c r="Q630" s="103" t="s">
        <v>2468</v>
      </c>
      <c r="R630" s="103" t="s">
        <v>4341</v>
      </c>
      <c r="S630" s="101">
        <v>38199</v>
      </c>
      <c r="T630" s="101">
        <v>38199</v>
      </c>
      <c r="U630" s="103" t="s">
        <v>4323</v>
      </c>
      <c r="V630" s="103" t="s">
        <v>31</v>
      </c>
    </row>
    <row r="631" spans="1:22" ht="15.75" x14ac:dyDescent="0.3">
      <c r="A631" s="103" t="s">
        <v>50</v>
      </c>
      <c r="B631" s="103" t="s">
        <v>4024</v>
      </c>
      <c r="C631" s="103" t="s">
        <v>1904</v>
      </c>
      <c r="D631" s="103" t="s">
        <v>1905</v>
      </c>
      <c r="E631" s="103" t="s">
        <v>2038</v>
      </c>
      <c r="F631" s="103" t="s">
        <v>2054</v>
      </c>
      <c r="G631" s="103" t="s">
        <v>31</v>
      </c>
      <c r="H631" s="103" t="s">
        <v>2443</v>
      </c>
      <c r="I631" s="103" t="s">
        <v>2444</v>
      </c>
      <c r="J631" s="103" t="s">
        <v>1884</v>
      </c>
      <c r="K631" s="103" t="s">
        <v>1885</v>
      </c>
      <c r="L631" s="104">
        <v>208765.94</v>
      </c>
      <c r="M631" s="103" t="s">
        <v>1886</v>
      </c>
      <c r="N631" s="103" t="s">
        <v>4342</v>
      </c>
      <c r="O631" s="103" t="s">
        <v>31</v>
      </c>
      <c r="P631" s="103" t="s">
        <v>2467</v>
      </c>
      <c r="Q631" s="103" t="s">
        <v>2468</v>
      </c>
      <c r="R631" s="103" t="s">
        <v>4343</v>
      </c>
      <c r="S631" s="101">
        <v>37103</v>
      </c>
      <c r="T631" s="101">
        <v>37103</v>
      </c>
      <c r="U631" s="103" t="s">
        <v>4331</v>
      </c>
      <c r="V631" s="103" t="s">
        <v>31</v>
      </c>
    </row>
    <row r="632" spans="1:22" ht="15.75" x14ac:dyDescent="0.3">
      <c r="A632" s="103" t="s">
        <v>50</v>
      </c>
      <c r="B632" s="103" t="s">
        <v>4024</v>
      </c>
      <c r="C632" s="103" t="s">
        <v>1904</v>
      </c>
      <c r="D632" s="103" t="s">
        <v>1905</v>
      </c>
      <c r="E632" s="103" t="s">
        <v>2038</v>
      </c>
      <c r="F632" s="103" t="s">
        <v>2054</v>
      </c>
      <c r="G632" s="103" t="s">
        <v>31</v>
      </c>
      <c r="H632" s="103" t="s">
        <v>2443</v>
      </c>
      <c r="I632" s="103" t="s">
        <v>2444</v>
      </c>
      <c r="J632" s="103" t="s">
        <v>1884</v>
      </c>
      <c r="K632" s="103" t="s">
        <v>1885</v>
      </c>
      <c r="L632" s="104">
        <v>14336.45</v>
      </c>
      <c r="M632" s="103" t="s">
        <v>1886</v>
      </c>
      <c r="N632" s="103" t="s">
        <v>4342</v>
      </c>
      <c r="O632" s="103" t="s">
        <v>31</v>
      </c>
      <c r="P632" s="103" t="s">
        <v>2467</v>
      </c>
      <c r="Q632" s="103" t="s">
        <v>2468</v>
      </c>
      <c r="R632" s="103" t="s">
        <v>4343</v>
      </c>
      <c r="S632" s="101">
        <v>38472</v>
      </c>
      <c r="T632" s="101">
        <v>38472</v>
      </c>
      <c r="U632" s="103" t="s">
        <v>4331</v>
      </c>
      <c r="V632" s="103" t="s">
        <v>31</v>
      </c>
    </row>
    <row r="633" spans="1:22" ht="15.75" x14ac:dyDescent="0.3">
      <c r="A633" s="103" t="s">
        <v>50</v>
      </c>
      <c r="B633" s="103" t="s">
        <v>4024</v>
      </c>
      <c r="C633" s="103" t="s">
        <v>1904</v>
      </c>
      <c r="D633" s="103" t="s">
        <v>1905</v>
      </c>
      <c r="E633" s="103" t="s">
        <v>2038</v>
      </c>
      <c r="F633" s="103" t="s">
        <v>2104</v>
      </c>
      <c r="G633" s="103" t="s">
        <v>31</v>
      </c>
      <c r="H633" s="103" t="s">
        <v>2443</v>
      </c>
      <c r="I633" s="103" t="s">
        <v>2444</v>
      </c>
      <c r="J633" s="103" t="s">
        <v>1884</v>
      </c>
      <c r="K633" s="103" t="s">
        <v>1885</v>
      </c>
      <c r="L633" s="104">
        <v>25673.74</v>
      </c>
      <c r="M633" s="103" t="s">
        <v>1886</v>
      </c>
      <c r="N633" s="103" t="s">
        <v>4344</v>
      </c>
      <c r="O633" s="103" t="s">
        <v>31</v>
      </c>
      <c r="P633" s="103" t="s">
        <v>2467</v>
      </c>
      <c r="Q633" s="103" t="s">
        <v>2468</v>
      </c>
      <c r="R633" s="103" t="s">
        <v>4345</v>
      </c>
      <c r="S633" s="101">
        <v>37164</v>
      </c>
      <c r="T633" s="101">
        <v>37164</v>
      </c>
      <c r="U633" s="103" t="s">
        <v>4321</v>
      </c>
      <c r="V633" s="103" t="s">
        <v>31</v>
      </c>
    </row>
    <row r="634" spans="1:22" ht="15.75" x14ac:dyDescent="0.3">
      <c r="A634" s="103" t="s">
        <v>50</v>
      </c>
      <c r="B634" s="103" t="s">
        <v>4024</v>
      </c>
      <c r="C634" s="103" t="s">
        <v>1904</v>
      </c>
      <c r="D634" s="103" t="s">
        <v>1905</v>
      </c>
      <c r="E634" s="103" t="s">
        <v>2038</v>
      </c>
      <c r="F634" s="103" t="s">
        <v>2104</v>
      </c>
      <c r="G634" s="103" t="s">
        <v>31</v>
      </c>
      <c r="H634" s="103" t="s">
        <v>2443</v>
      </c>
      <c r="I634" s="103" t="s">
        <v>2444</v>
      </c>
      <c r="J634" s="103" t="s">
        <v>1884</v>
      </c>
      <c r="K634" s="103" t="s">
        <v>1885</v>
      </c>
      <c r="L634" s="104">
        <v>-0.15</v>
      </c>
      <c r="M634" s="103" t="s">
        <v>1886</v>
      </c>
      <c r="N634" s="103" t="s">
        <v>4344</v>
      </c>
      <c r="O634" s="103" t="s">
        <v>31</v>
      </c>
      <c r="P634" s="103" t="s">
        <v>2467</v>
      </c>
      <c r="Q634" s="103" t="s">
        <v>2468</v>
      </c>
      <c r="R634" s="103" t="s">
        <v>4345</v>
      </c>
      <c r="S634" s="101">
        <v>37195</v>
      </c>
      <c r="T634" s="101">
        <v>37195</v>
      </c>
      <c r="U634" s="103" t="s">
        <v>4321</v>
      </c>
      <c r="V634" s="103" t="s">
        <v>31</v>
      </c>
    </row>
    <row r="635" spans="1:22" ht="15.75" x14ac:dyDescent="0.3">
      <c r="A635" s="103" t="s">
        <v>50</v>
      </c>
      <c r="B635" s="103" t="s">
        <v>4024</v>
      </c>
      <c r="C635" s="103" t="s">
        <v>1904</v>
      </c>
      <c r="D635" s="103" t="s">
        <v>1905</v>
      </c>
      <c r="E635" s="103" t="s">
        <v>2038</v>
      </c>
      <c r="F635" s="103" t="s">
        <v>2104</v>
      </c>
      <c r="G635" s="103" t="s">
        <v>31</v>
      </c>
      <c r="H635" s="103" t="s">
        <v>2443</v>
      </c>
      <c r="I635" s="103" t="s">
        <v>2444</v>
      </c>
      <c r="J635" s="103" t="s">
        <v>1884</v>
      </c>
      <c r="K635" s="103" t="s">
        <v>1885</v>
      </c>
      <c r="L635" s="104">
        <v>-3.42</v>
      </c>
      <c r="M635" s="103" t="s">
        <v>1886</v>
      </c>
      <c r="N635" s="103" t="s">
        <v>4344</v>
      </c>
      <c r="O635" s="103" t="s">
        <v>31</v>
      </c>
      <c r="P635" s="103" t="s">
        <v>2467</v>
      </c>
      <c r="Q635" s="103" t="s">
        <v>2468</v>
      </c>
      <c r="R635" s="103" t="s">
        <v>4345</v>
      </c>
      <c r="S635" s="101">
        <v>37346</v>
      </c>
      <c r="T635" s="101">
        <v>37346</v>
      </c>
      <c r="U635" s="103" t="s">
        <v>4321</v>
      </c>
      <c r="V635" s="103" t="s">
        <v>31</v>
      </c>
    </row>
    <row r="636" spans="1:22" ht="15.75" x14ac:dyDescent="0.3">
      <c r="A636" s="103" t="s">
        <v>50</v>
      </c>
      <c r="B636" s="103" t="s">
        <v>4024</v>
      </c>
      <c r="C636" s="103" t="s">
        <v>1904</v>
      </c>
      <c r="D636" s="103" t="s">
        <v>1905</v>
      </c>
      <c r="E636" s="103" t="s">
        <v>2038</v>
      </c>
      <c r="F636" s="103" t="s">
        <v>2104</v>
      </c>
      <c r="G636" s="103" t="s">
        <v>31</v>
      </c>
      <c r="H636" s="103" t="s">
        <v>2443</v>
      </c>
      <c r="I636" s="103" t="s">
        <v>2444</v>
      </c>
      <c r="J636" s="103" t="s">
        <v>1884</v>
      </c>
      <c r="K636" s="103" t="s">
        <v>1885</v>
      </c>
      <c r="L636" s="104">
        <v>25673.74</v>
      </c>
      <c r="M636" s="103" t="s">
        <v>1886</v>
      </c>
      <c r="N636" s="103" t="s">
        <v>4346</v>
      </c>
      <c r="O636" s="103" t="s">
        <v>31</v>
      </c>
      <c r="P636" s="103" t="s">
        <v>2467</v>
      </c>
      <c r="Q636" s="103" t="s">
        <v>2468</v>
      </c>
      <c r="R636" s="103" t="s">
        <v>4347</v>
      </c>
      <c r="S636" s="101">
        <v>37164</v>
      </c>
      <c r="T636" s="101">
        <v>37164</v>
      </c>
      <c r="U636" s="103" t="s">
        <v>4321</v>
      </c>
      <c r="V636" s="103" t="s">
        <v>31</v>
      </c>
    </row>
    <row r="637" spans="1:22" ht="15.75" x14ac:dyDescent="0.3">
      <c r="A637" s="103" t="s">
        <v>50</v>
      </c>
      <c r="B637" s="103" t="s">
        <v>4024</v>
      </c>
      <c r="C637" s="103" t="s">
        <v>1904</v>
      </c>
      <c r="D637" s="103" t="s">
        <v>1905</v>
      </c>
      <c r="E637" s="103" t="s">
        <v>2038</v>
      </c>
      <c r="F637" s="103" t="s">
        <v>2104</v>
      </c>
      <c r="G637" s="103" t="s">
        <v>31</v>
      </c>
      <c r="H637" s="103" t="s">
        <v>2443</v>
      </c>
      <c r="I637" s="103" t="s">
        <v>2444</v>
      </c>
      <c r="J637" s="103" t="s">
        <v>1884</v>
      </c>
      <c r="K637" s="103" t="s">
        <v>1885</v>
      </c>
      <c r="L637" s="104">
        <v>-0.15</v>
      </c>
      <c r="M637" s="103" t="s">
        <v>1886</v>
      </c>
      <c r="N637" s="103" t="s">
        <v>4346</v>
      </c>
      <c r="O637" s="103" t="s">
        <v>31</v>
      </c>
      <c r="P637" s="103" t="s">
        <v>2467</v>
      </c>
      <c r="Q637" s="103" t="s">
        <v>2468</v>
      </c>
      <c r="R637" s="103" t="s">
        <v>4347</v>
      </c>
      <c r="S637" s="101">
        <v>37195</v>
      </c>
      <c r="T637" s="101">
        <v>37195</v>
      </c>
      <c r="U637" s="103" t="s">
        <v>4321</v>
      </c>
      <c r="V637" s="103" t="s">
        <v>31</v>
      </c>
    </row>
    <row r="638" spans="1:22" ht="15.75" x14ac:dyDescent="0.3">
      <c r="A638" s="103" t="s">
        <v>50</v>
      </c>
      <c r="B638" s="103" t="s">
        <v>4024</v>
      </c>
      <c r="C638" s="103" t="s">
        <v>1904</v>
      </c>
      <c r="D638" s="103" t="s">
        <v>1905</v>
      </c>
      <c r="E638" s="103" t="s">
        <v>2038</v>
      </c>
      <c r="F638" s="103" t="s">
        <v>2104</v>
      </c>
      <c r="G638" s="103" t="s">
        <v>31</v>
      </c>
      <c r="H638" s="103" t="s">
        <v>2443</v>
      </c>
      <c r="I638" s="103" t="s">
        <v>2444</v>
      </c>
      <c r="J638" s="103" t="s">
        <v>1884</v>
      </c>
      <c r="K638" s="103" t="s">
        <v>1885</v>
      </c>
      <c r="L638" s="104">
        <v>-3.42</v>
      </c>
      <c r="M638" s="103" t="s">
        <v>1886</v>
      </c>
      <c r="N638" s="103" t="s">
        <v>4346</v>
      </c>
      <c r="O638" s="103" t="s">
        <v>31</v>
      </c>
      <c r="P638" s="103" t="s">
        <v>2467</v>
      </c>
      <c r="Q638" s="103" t="s">
        <v>2468</v>
      </c>
      <c r="R638" s="103" t="s">
        <v>4347</v>
      </c>
      <c r="S638" s="101">
        <v>37346</v>
      </c>
      <c r="T638" s="101">
        <v>37346</v>
      </c>
      <c r="U638" s="103" t="s">
        <v>4321</v>
      </c>
      <c r="V638" s="103" t="s">
        <v>31</v>
      </c>
    </row>
    <row r="639" spans="1:22" ht="15.75" x14ac:dyDescent="0.3">
      <c r="A639" s="103" t="s">
        <v>50</v>
      </c>
      <c r="B639" s="103" t="s">
        <v>4024</v>
      </c>
      <c r="C639" s="103" t="s">
        <v>1904</v>
      </c>
      <c r="D639" s="103" t="s">
        <v>1905</v>
      </c>
      <c r="E639" s="103" t="s">
        <v>2038</v>
      </c>
      <c r="F639" s="103" t="s">
        <v>2104</v>
      </c>
      <c r="G639" s="103" t="s">
        <v>31</v>
      </c>
      <c r="H639" s="103" t="s">
        <v>2443</v>
      </c>
      <c r="I639" s="103" t="s">
        <v>2444</v>
      </c>
      <c r="J639" s="103" t="s">
        <v>1884</v>
      </c>
      <c r="K639" s="103" t="s">
        <v>1885</v>
      </c>
      <c r="L639" s="104">
        <v>25673.74</v>
      </c>
      <c r="M639" s="103" t="s">
        <v>1886</v>
      </c>
      <c r="N639" s="103" t="s">
        <v>4348</v>
      </c>
      <c r="O639" s="103" t="s">
        <v>31</v>
      </c>
      <c r="P639" s="103" t="s">
        <v>2467</v>
      </c>
      <c r="Q639" s="103" t="s">
        <v>2468</v>
      </c>
      <c r="R639" s="103" t="s">
        <v>4349</v>
      </c>
      <c r="S639" s="101">
        <v>37164</v>
      </c>
      <c r="T639" s="101">
        <v>37164</v>
      </c>
      <c r="U639" s="103" t="s">
        <v>4321</v>
      </c>
      <c r="V639" s="103" t="s">
        <v>31</v>
      </c>
    </row>
    <row r="640" spans="1:22" ht="15.75" x14ac:dyDescent="0.3">
      <c r="A640" s="103" t="s">
        <v>50</v>
      </c>
      <c r="B640" s="103" t="s">
        <v>4024</v>
      </c>
      <c r="C640" s="103" t="s">
        <v>1904</v>
      </c>
      <c r="D640" s="103" t="s">
        <v>1905</v>
      </c>
      <c r="E640" s="103" t="s">
        <v>2038</v>
      </c>
      <c r="F640" s="103" t="s">
        <v>2104</v>
      </c>
      <c r="G640" s="103" t="s">
        <v>31</v>
      </c>
      <c r="H640" s="103" t="s">
        <v>2443</v>
      </c>
      <c r="I640" s="103" t="s">
        <v>2444</v>
      </c>
      <c r="J640" s="103" t="s">
        <v>1884</v>
      </c>
      <c r="K640" s="103" t="s">
        <v>1885</v>
      </c>
      <c r="L640" s="104">
        <v>-0.15</v>
      </c>
      <c r="M640" s="103" t="s">
        <v>1886</v>
      </c>
      <c r="N640" s="103" t="s">
        <v>4348</v>
      </c>
      <c r="O640" s="103" t="s">
        <v>31</v>
      </c>
      <c r="P640" s="103" t="s">
        <v>2467</v>
      </c>
      <c r="Q640" s="103" t="s">
        <v>2468</v>
      </c>
      <c r="R640" s="103" t="s">
        <v>4349</v>
      </c>
      <c r="S640" s="101">
        <v>37195</v>
      </c>
      <c r="T640" s="101">
        <v>37195</v>
      </c>
      <c r="U640" s="103" t="s">
        <v>4321</v>
      </c>
      <c r="V640" s="103" t="s">
        <v>31</v>
      </c>
    </row>
    <row r="641" spans="1:22" ht="15.75" x14ac:dyDescent="0.3">
      <c r="A641" s="103" t="s">
        <v>50</v>
      </c>
      <c r="B641" s="103" t="s">
        <v>4024</v>
      </c>
      <c r="C641" s="103" t="s">
        <v>1904</v>
      </c>
      <c r="D641" s="103" t="s">
        <v>1905</v>
      </c>
      <c r="E641" s="103" t="s">
        <v>2038</v>
      </c>
      <c r="F641" s="103" t="s">
        <v>2104</v>
      </c>
      <c r="G641" s="103" t="s">
        <v>31</v>
      </c>
      <c r="H641" s="103" t="s">
        <v>2443</v>
      </c>
      <c r="I641" s="103" t="s">
        <v>2444</v>
      </c>
      <c r="J641" s="103" t="s">
        <v>1884</v>
      </c>
      <c r="K641" s="103" t="s">
        <v>1885</v>
      </c>
      <c r="L641" s="104">
        <v>-3.42</v>
      </c>
      <c r="M641" s="103" t="s">
        <v>1886</v>
      </c>
      <c r="N641" s="103" t="s">
        <v>4348</v>
      </c>
      <c r="O641" s="103" t="s">
        <v>31</v>
      </c>
      <c r="P641" s="103" t="s">
        <v>2467</v>
      </c>
      <c r="Q641" s="103" t="s">
        <v>2468</v>
      </c>
      <c r="R641" s="103" t="s">
        <v>4349</v>
      </c>
      <c r="S641" s="101">
        <v>37346</v>
      </c>
      <c r="T641" s="101">
        <v>37346</v>
      </c>
      <c r="U641" s="103" t="s">
        <v>4321</v>
      </c>
      <c r="V641" s="103" t="s">
        <v>31</v>
      </c>
    </row>
    <row r="642" spans="1:22" ht="15.75" x14ac:dyDescent="0.3">
      <c r="A642" s="103" t="s">
        <v>50</v>
      </c>
      <c r="B642" s="103" t="s">
        <v>4024</v>
      </c>
      <c r="C642" s="103" t="s">
        <v>1904</v>
      </c>
      <c r="D642" s="103" t="s">
        <v>1905</v>
      </c>
      <c r="E642" s="103" t="s">
        <v>2038</v>
      </c>
      <c r="F642" s="103" t="s">
        <v>2104</v>
      </c>
      <c r="G642" s="103" t="s">
        <v>31</v>
      </c>
      <c r="H642" s="103" t="s">
        <v>2443</v>
      </c>
      <c r="I642" s="103" t="s">
        <v>2444</v>
      </c>
      <c r="J642" s="103" t="s">
        <v>1884</v>
      </c>
      <c r="K642" s="103" t="s">
        <v>1885</v>
      </c>
      <c r="L642" s="104">
        <v>29188.91</v>
      </c>
      <c r="M642" s="103" t="s">
        <v>1886</v>
      </c>
      <c r="N642" s="103" t="s">
        <v>4350</v>
      </c>
      <c r="O642" s="103" t="s">
        <v>31</v>
      </c>
      <c r="P642" s="103" t="s">
        <v>2467</v>
      </c>
      <c r="Q642" s="103" t="s">
        <v>2468</v>
      </c>
      <c r="R642" s="103" t="s">
        <v>4351</v>
      </c>
      <c r="S642" s="101">
        <v>37425</v>
      </c>
      <c r="T642" s="101">
        <v>37425</v>
      </c>
      <c r="U642" s="103" t="s">
        <v>4323</v>
      </c>
      <c r="V642" s="103" t="s">
        <v>31</v>
      </c>
    </row>
    <row r="643" spans="1:22" ht="15.75" x14ac:dyDescent="0.3">
      <c r="A643" s="103" t="s">
        <v>50</v>
      </c>
      <c r="B643" s="103" t="s">
        <v>4024</v>
      </c>
      <c r="C643" s="103" t="s">
        <v>1904</v>
      </c>
      <c r="D643" s="103" t="s">
        <v>1905</v>
      </c>
      <c r="E643" s="103" t="s">
        <v>2038</v>
      </c>
      <c r="F643" s="103" t="s">
        <v>2104</v>
      </c>
      <c r="G643" s="103" t="s">
        <v>31</v>
      </c>
      <c r="H643" s="103" t="s">
        <v>2443</v>
      </c>
      <c r="I643" s="103" t="s">
        <v>2444</v>
      </c>
      <c r="J643" s="103" t="s">
        <v>1884</v>
      </c>
      <c r="K643" s="103" t="s">
        <v>1885</v>
      </c>
      <c r="L643" s="104">
        <v>44.98</v>
      </c>
      <c r="M643" s="103" t="s">
        <v>1886</v>
      </c>
      <c r="N643" s="103" t="s">
        <v>4350</v>
      </c>
      <c r="O643" s="103" t="s">
        <v>31</v>
      </c>
      <c r="P643" s="103" t="s">
        <v>2467</v>
      </c>
      <c r="Q643" s="103" t="s">
        <v>2468</v>
      </c>
      <c r="R643" s="103" t="s">
        <v>4351</v>
      </c>
      <c r="S643" s="101">
        <v>37437</v>
      </c>
      <c r="T643" s="101">
        <v>37437</v>
      </c>
      <c r="U643" s="103" t="s">
        <v>4323</v>
      </c>
      <c r="V643" s="103" t="s">
        <v>31</v>
      </c>
    </row>
    <row r="644" spans="1:22" ht="15.75" x14ac:dyDescent="0.3">
      <c r="A644" s="103" t="s">
        <v>50</v>
      </c>
      <c r="B644" s="103" t="s">
        <v>4024</v>
      </c>
      <c r="C644" s="103" t="s">
        <v>1904</v>
      </c>
      <c r="D644" s="103" t="s">
        <v>1905</v>
      </c>
      <c r="E644" s="103" t="s">
        <v>2038</v>
      </c>
      <c r="F644" s="103" t="s">
        <v>2104</v>
      </c>
      <c r="G644" s="103" t="s">
        <v>31</v>
      </c>
      <c r="H644" s="103" t="s">
        <v>2443</v>
      </c>
      <c r="I644" s="103" t="s">
        <v>2444</v>
      </c>
      <c r="J644" s="103" t="s">
        <v>1884</v>
      </c>
      <c r="K644" s="103" t="s">
        <v>1885</v>
      </c>
      <c r="L644" s="104">
        <v>-22.35</v>
      </c>
      <c r="M644" s="103" t="s">
        <v>1886</v>
      </c>
      <c r="N644" s="103" t="s">
        <v>4350</v>
      </c>
      <c r="O644" s="103" t="s">
        <v>31</v>
      </c>
      <c r="P644" s="103" t="s">
        <v>2467</v>
      </c>
      <c r="Q644" s="103" t="s">
        <v>2468</v>
      </c>
      <c r="R644" s="103" t="s">
        <v>4351</v>
      </c>
      <c r="S644" s="101">
        <v>37468</v>
      </c>
      <c r="T644" s="101">
        <v>37468</v>
      </c>
      <c r="U644" s="103" t="s">
        <v>4323</v>
      </c>
      <c r="V644" s="103" t="s">
        <v>31</v>
      </c>
    </row>
    <row r="645" spans="1:22" ht="15.75" x14ac:dyDescent="0.3">
      <c r="A645" s="103" t="s">
        <v>50</v>
      </c>
      <c r="B645" s="103" t="s">
        <v>4024</v>
      </c>
      <c r="C645" s="103" t="s">
        <v>1904</v>
      </c>
      <c r="D645" s="103" t="s">
        <v>1905</v>
      </c>
      <c r="E645" s="103" t="s">
        <v>2038</v>
      </c>
      <c r="F645" s="103" t="s">
        <v>2104</v>
      </c>
      <c r="G645" s="103" t="s">
        <v>31</v>
      </c>
      <c r="H645" s="103" t="s">
        <v>2443</v>
      </c>
      <c r="I645" s="103" t="s">
        <v>2444</v>
      </c>
      <c r="J645" s="103" t="s">
        <v>1884</v>
      </c>
      <c r="K645" s="103" t="s">
        <v>1885</v>
      </c>
      <c r="L645" s="104">
        <v>15.72</v>
      </c>
      <c r="M645" s="103" t="s">
        <v>1886</v>
      </c>
      <c r="N645" s="103" t="s">
        <v>4350</v>
      </c>
      <c r="O645" s="103" t="s">
        <v>31</v>
      </c>
      <c r="P645" s="103" t="s">
        <v>2467</v>
      </c>
      <c r="Q645" s="103" t="s">
        <v>2468</v>
      </c>
      <c r="R645" s="103" t="s">
        <v>4351</v>
      </c>
      <c r="S645" s="101">
        <v>37529</v>
      </c>
      <c r="T645" s="101">
        <v>37529</v>
      </c>
      <c r="U645" s="103" t="s">
        <v>4323</v>
      </c>
      <c r="V645" s="103" t="s">
        <v>31</v>
      </c>
    </row>
    <row r="646" spans="1:22" ht="15.75" x14ac:dyDescent="0.3">
      <c r="A646" s="103" t="s">
        <v>50</v>
      </c>
      <c r="B646" s="103" t="s">
        <v>4024</v>
      </c>
      <c r="C646" s="103" t="s">
        <v>1904</v>
      </c>
      <c r="D646" s="103" t="s">
        <v>1905</v>
      </c>
      <c r="E646" s="103" t="s">
        <v>2038</v>
      </c>
      <c r="F646" s="103" t="s">
        <v>2104</v>
      </c>
      <c r="G646" s="103" t="s">
        <v>31</v>
      </c>
      <c r="H646" s="103" t="s">
        <v>2443</v>
      </c>
      <c r="I646" s="103" t="s">
        <v>2444</v>
      </c>
      <c r="J646" s="103" t="s">
        <v>1884</v>
      </c>
      <c r="K646" s="103" t="s">
        <v>1885</v>
      </c>
      <c r="L646" s="104">
        <v>62.46</v>
      </c>
      <c r="M646" s="103" t="s">
        <v>1886</v>
      </c>
      <c r="N646" s="103" t="s">
        <v>4350</v>
      </c>
      <c r="O646" s="103" t="s">
        <v>31</v>
      </c>
      <c r="P646" s="103" t="s">
        <v>2467</v>
      </c>
      <c r="Q646" s="103" t="s">
        <v>2468</v>
      </c>
      <c r="R646" s="103" t="s">
        <v>4351</v>
      </c>
      <c r="S646" s="101">
        <v>37621</v>
      </c>
      <c r="T646" s="101">
        <v>37621</v>
      </c>
      <c r="U646" s="103" t="s">
        <v>4323</v>
      </c>
      <c r="V646" s="103" t="s">
        <v>31</v>
      </c>
    </row>
    <row r="647" spans="1:22" ht="15.75" x14ac:dyDescent="0.3">
      <c r="A647" s="103" t="s">
        <v>50</v>
      </c>
      <c r="B647" s="103" t="s">
        <v>4024</v>
      </c>
      <c r="C647" s="103" t="s">
        <v>1904</v>
      </c>
      <c r="D647" s="103" t="s">
        <v>1905</v>
      </c>
      <c r="E647" s="103" t="s">
        <v>2038</v>
      </c>
      <c r="F647" s="103" t="s">
        <v>2104</v>
      </c>
      <c r="G647" s="103" t="s">
        <v>31</v>
      </c>
      <c r="H647" s="103" t="s">
        <v>2443</v>
      </c>
      <c r="I647" s="103" t="s">
        <v>2444</v>
      </c>
      <c r="J647" s="103" t="s">
        <v>1884</v>
      </c>
      <c r="K647" s="103" t="s">
        <v>1885</v>
      </c>
      <c r="L647" s="104">
        <v>15.72</v>
      </c>
      <c r="M647" s="103" t="s">
        <v>1886</v>
      </c>
      <c r="N647" s="103" t="s">
        <v>4350</v>
      </c>
      <c r="O647" s="103" t="s">
        <v>31</v>
      </c>
      <c r="P647" s="103" t="s">
        <v>2467</v>
      </c>
      <c r="Q647" s="103" t="s">
        <v>2468</v>
      </c>
      <c r="R647" s="103" t="s">
        <v>4351</v>
      </c>
      <c r="S647" s="101">
        <v>37741</v>
      </c>
      <c r="T647" s="101">
        <v>37741</v>
      </c>
      <c r="U647" s="103" t="s">
        <v>4323</v>
      </c>
      <c r="V647" s="103" t="s">
        <v>31</v>
      </c>
    </row>
    <row r="648" spans="1:22" ht="15.75" x14ac:dyDescent="0.3">
      <c r="A648" s="103" t="s">
        <v>50</v>
      </c>
      <c r="B648" s="103" t="s">
        <v>4024</v>
      </c>
      <c r="C648" s="103" t="s">
        <v>1904</v>
      </c>
      <c r="D648" s="103" t="s">
        <v>1905</v>
      </c>
      <c r="E648" s="103" t="s">
        <v>2038</v>
      </c>
      <c r="F648" s="103" t="s">
        <v>2104</v>
      </c>
      <c r="G648" s="103" t="s">
        <v>31</v>
      </c>
      <c r="H648" s="103" t="s">
        <v>2443</v>
      </c>
      <c r="I648" s="103" t="s">
        <v>2444</v>
      </c>
      <c r="J648" s="103" t="s">
        <v>1884</v>
      </c>
      <c r="K648" s="103" t="s">
        <v>1885</v>
      </c>
      <c r="L648" s="104">
        <v>5.89</v>
      </c>
      <c r="M648" s="103" t="s">
        <v>1886</v>
      </c>
      <c r="N648" s="103" t="s">
        <v>4350</v>
      </c>
      <c r="O648" s="103" t="s">
        <v>31</v>
      </c>
      <c r="P648" s="103" t="s">
        <v>2467</v>
      </c>
      <c r="Q648" s="103" t="s">
        <v>2468</v>
      </c>
      <c r="R648" s="103" t="s">
        <v>4351</v>
      </c>
      <c r="S648" s="101">
        <v>38199</v>
      </c>
      <c r="T648" s="101">
        <v>38199</v>
      </c>
      <c r="U648" s="103" t="s">
        <v>4323</v>
      </c>
      <c r="V648" s="103" t="s">
        <v>31</v>
      </c>
    </row>
    <row r="649" spans="1:22" ht="15.75" x14ac:dyDescent="0.3">
      <c r="A649" s="103" t="s">
        <v>50</v>
      </c>
      <c r="B649" s="103" t="s">
        <v>4024</v>
      </c>
      <c r="C649" s="103" t="s">
        <v>1904</v>
      </c>
      <c r="D649" s="103" t="s">
        <v>1905</v>
      </c>
      <c r="E649" s="103" t="s">
        <v>2038</v>
      </c>
      <c r="F649" s="103" t="s">
        <v>2104</v>
      </c>
      <c r="G649" s="103" t="s">
        <v>31</v>
      </c>
      <c r="H649" s="103" t="s">
        <v>2443</v>
      </c>
      <c r="I649" s="103" t="s">
        <v>2444</v>
      </c>
      <c r="J649" s="103" t="s">
        <v>1884</v>
      </c>
      <c r="K649" s="103" t="s">
        <v>1885</v>
      </c>
      <c r="L649" s="104">
        <v>-0.01</v>
      </c>
      <c r="M649" s="103" t="s">
        <v>1886</v>
      </c>
      <c r="N649" s="103" t="s">
        <v>4350</v>
      </c>
      <c r="O649" s="103" t="s">
        <v>31</v>
      </c>
      <c r="P649" s="103" t="s">
        <v>2467</v>
      </c>
      <c r="Q649" s="103" t="s">
        <v>2468</v>
      </c>
      <c r="R649" s="103" t="s">
        <v>4351</v>
      </c>
      <c r="S649" s="101">
        <v>38321</v>
      </c>
      <c r="T649" s="101">
        <v>38321</v>
      </c>
      <c r="U649" s="103" t="s">
        <v>4323</v>
      </c>
      <c r="V649" s="103" t="s">
        <v>31</v>
      </c>
    </row>
    <row r="650" spans="1:22" ht="15.75" x14ac:dyDescent="0.3">
      <c r="A650" s="103" t="s">
        <v>50</v>
      </c>
      <c r="B650" s="103" t="s">
        <v>4024</v>
      </c>
      <c r="C650" s="103" t="s">
        <v>1904</v>
      </c>
      <c r="D650" s="103" t="s">
        <v>1905</v>
      </c>
      <c r="E650" s="103" t="s">
        <v>2038</v>
      </c>
      <c r="F650" s="103" t="s">
        <v>2104</v>
      </c>
      <c r="G650" s="103" t="s">
        <v>31</v>
      </c>
      <c r="H650" s="103" t="s">
        <v>2443</v>
      </c>
      <c r="I650" s="103" t="s">
        <v>2444</v>
      </c>
      <c r="J650" s="103" t="s">
        <v>1884</v>
      </c>
      <c r="K650" s="103" t="s">
        <v>1885</v>
      </c>
      <c r="L650" s="104">
        <v>29188.91</v>
      </c>
      <c r="M650" s="103" t="s">
        <v>1886</v>
      </c>
      <c r="N650" s="103" t="s">
        <v>4352</v>
      </c>
      <c r="O650" s="103" t="s">
        <v>31</v>
      </c>
      <c r="P650" s="103" t="s">
        <v>2467</v>
      </c>
      <c r="Q650" s="103" t="s">
        <v>2468</v>
      </c>
      <c r="R650" s="103" t="s">
        <v>4353</v>
      </c>
      <c r="S650" s="101">
        <v>37425</v>
      </c>
      <c r="T650" s="101">
        <v>37425</v>
      </c>
      <c r="U650" s="103" t="s">
        <v>4323</v>
      </c>
      <c r="V650" s="103" t="s">
        <v>31</v>
      </c>
    </row>
    <row r="651" spans="1:22" ht="15.75" x14ac:dyDescent="0.3">
      <c r="A651" s="103" t="s">
        <v>50</v>
      </c>
      <c r="B651" s="103" t="s">
        <v>4024</v>
      </c>
      <c r="C651" s="103" t="s">
        <v>1904</v>
      </c>
      <c r="D651" s="103" t="s">
        <v>1905</v>
      </c>
      <c r="E651" s="103" t="s">
        <v>2038</v>
      </c>
      <c r="F651" s="103" t="s">
        <v>2104</v>
      </c>
      <c r="G651" s="103" t="s">
        <v>31</v>
      </c>
      <c r="H651" s="103" t="s">
        <v>2443</v>
      </c>
      <c r="I651" s="103" t="s">
        <v>2444</v>
      </c>
      <c r="J651" s="103" t="s">
        <v>1884</v>
      </c>
      <c r="K651" s="103" t="s">
        <v>1885</v>
      </c>
      <c r="L651" s="104">
        <v>44.98</v>
      </c>
      <c r="M651" s="103" t="s">
        <v>1886</v>
      </c>
      <c r="N651" s="103" t="s">
        <v>4352</v>
      </c>
      <c r="O651" s="103" t="s">
        <v>31</v>
      </c>
      <c r="P651" s="103" t="s">
        <v>2467</v>
      </c>
      <c r="Q651" s="103" t="s">
        <v>2468</v>
      </c>
      <c r="R651" s="103" t="s">
        <v>4353</v>
      </c>
      <c r="S651" s="101">
        <v>37437</v>
      </c>
      <c r="T651" s="101">
        <v>37437</v>
      </c>
      <c r="U651" s="103" t="s">
        <v>4323</v>
      </c>
      <c r="V651" s="103" t="s">
        <v>31</v>
      </c>
    </row>
    <row r="652" spans="1:22" ht="15.75" x14ac:dyDescent="0.3">
      <c r="A652" s="103" t="s">
        <v>50</v>
      </c>
      <c r="B652" s="103" t="s">
        <v>4024</v>
      </c>
      <c r="C652" s="103" t="s">
        <v>1904</v>
      </c>
      <c r="D652" s="103" t="s">
        <v>1905</v>
      </c>
      <c r="E652" s="103" t="s">
        <v>2038</v>
      </c>
      <c r="F652" s="103" t="s">
        <v>2104</v>
      </c>
      <c r="G652" s="103" t="s">
        <v>31</v>
      </c>
      <c r="H652" s="103" t="s">
        <v>2443</v>
      </c>
      <c r="I652" s="103" t="s">
        <v>2444</v>
      </c>
      <c r="J652" s="103" t="s">
        <v>1884</v>
      </c>
      <c r="K652" s="103" t="s">
        <v>1885</v>
      </c>
      <c r="L652" s="104">
        <v>-22.35</v>
      </c>
      <c r="M652" s="103" t="s">
        <v>1886</v>
      </c>
      <c r="N652" s="103" t="s">
        <v>4352</v>
      </c>
      <c r="O652" s="103" t="s">
        <v>31</v>
      </c>
      <c r="P652" s="103" t="s">
        <v>2467</v>
      </c>
      <c r="Q652" s="103" t="s">
        <v>2468</v>
      </c>
      <c r="R652" s="103" t="s">
        <v>4353</v>
      </c>
      <c r="S652" s="101">
        <v>37468</v>
      </c>
      <c r="T652" s="101">
        <v>37468</v>
      </c>
      <c r="U652" s="103" t="s">
        <v>4323</v>
      </c>
      <c r="V652" s="103" t="s">
        <v>31</v>
      </c>
    </row>
    <row r="653" spans="1:22" ht="15.75" x14ac:dyDescent="0.3">
      <c r="A653" s="103" t="s">
        <v>50</v>
      </c>
      <c r="B653" s="103" t="s">
        <v>4024</v>
      </c>
      <c r="C653" s="103" t="s">
        <v>1904</v>
      </c>
      <c r="D653" s="103" t="s">
        <v>1905</v>
      </c>
      <c r="E653" s="103" t="s">
        <v>2038</v>
      </c>
      <c r="F653" s="103" t="s">
        <v>2104</v>
      </c>
      <c r="G653" s="103" t="s">
        <v>31</v>
      </c>
      <c r="H653" s="103" t="s">
        <v>2443</v>
      </c>
      <c r="I653" s="103" t="s">
        <v>2444</v>
      </c>
      <c r="J653" s="103" t="s">
        <v>1884</v>
      </c>
      <c r="K653" s="103" t="s">
        <v>1885</v>
      </c>
      <c r="L653" s="104">
        <v>15.72</v>
      </c>
      <c r="M653" s="103" t="s">
        <v>1886</v>
      </c>
      <c r="N653" s="103" t="s">
        <v>4352</v>
      </c>
      <c r="O653" s="103" t="s">
        <v>31</v>
      </c>
      <c r="P653" s="103" t="s">
        <v>2467</v>
      </c>
      <c r="Q653" s="103" t="s">
        <v>2468</v>
      </c>
      <c r="R653" s="103" t="s">
        <v>4353</v>
      </c>
      <c r="S653" s="101">
        <v>37529</v>
      </c>
      <c r="T653" s="101">
        <v>37529</v>
      </c>
      <c r="U653" s="103" t="s">
        <v>4323</v>
      </c>
      <c r="V653" s="103" t="s">
        <v>31</v>
      </c>
    </row>
    <row r="654" spans="1:22" ht="15.75" x14ac:dyDescent="0.3">
      <c r="A654" s="103" t="s">
        <v>50</v>
      </c>
      <c r="B654" s="103" t="s">
        <v>4024</v>
      </c>
      <c r="C654" s="103" t="s">
        <v>1904</v>
      </c>
      <c r="D654" s="103" t="s">
        <v>1905</v>
      </c>
      <c r="E654" s="103" t="s">
        <v>2038</v>
      </c>
      <c r="F654" s="103" t="s">
        <v>2104</v>
      </c>
      <c r="G654" s="103" t="s">
        <v>31</v>
      </c>
      <c r="H654" s="103" t="s">
        <v>2443</v>
      </c>
      <c r="I654" s="103" t="s">
        <v>2444</v>
      </c>
      <c r="J654" s="103" t="s">
        <v>1884</v>
      </c>
      <c r="K654" s="103" t="s">
        <v>1885</v>
      </c>
      <c r="L654" s="104">
        <v>62.46</v>
      </c>
      <c r="M654" s="103" t="s">
        <v>1886</v>
      </c>
      <c r="N654" s="103" t="s">
        <v>4352</v>
      </c>
      <c r="O654" s="103" t="s">
        <v>31</v>
      </c>
      <c r="P654" s="103" t="s">
        <v>2467</v>
      </c>
      <c r="Q654" s="103" t="s">
        <v>2468</v>
      </c>
      <c r="R654" s="103" t="s">
        <v>4353</v>
      </c>
      <c r="S654" s="101">
        <v>37621</v>
      </c>
      <c r="T654" s="101">
        <v>37621</v>
      </c>
      <c r="U654" s="103" t="s">
        <v>4323</v>
      </c>
      <c r="V654" s="103" t="s">
        <v>31</v>
      </c>
    </row>
    <row r="655" spans="1:22" ht="15.75" x14ac:dyDescent="0.3">
      <c r="A655" s="103" t="s">
        <v>50</v>
      </c>
      <c r="B655" s="103" t="s">
        <v>4024</v>
      </c>
      <c r="C655" s="103" t="s">
        <v>1904</v>
      </c>
      <c r="D655" s="103" t="s">
        <v>1905</v>
      </c>
      <c r="E655" s="103" t="s">
        <v>2038</v>
      </c>
      <c r="F655" s="103" t="s">
        <v>2104</v>
      </c>
      <c r="G655" s="103" t="s">
        <v>31</v>
      </c>
      <c r="H655" s="103" t="s">
        <v>2443</v>
      </c>
      <c r="I655" s="103" t="s">
        <v>2444</v>
      </c>
      <c r="J655" s="103" t="s">
        <v>1884</v>
      </c>
      <c r="K655" s="103" t="s">
        <v>1885</v>
      </c>
      <c r="L655" s="104">
        <v>15.72</v>
      </c>
      <c r="M655" s="103" t="s">
        <v>1886</v>
      </c>
      <c r="N655" s="103" t="s">
        <v>4352</v>
      </c>
      <c r="O655" s="103" t="s">
        <v>31</v>
      </c>
      <c r="P655" s="103" t="s">
        <v>2467</v>
      </c>
      <c r="Q655" s="103" t="s">
        <v>2468</v>
      </c>
      <c r="R655" s="103" t="s">
        <v>4353</v>
      </c>
      <c r="S655" s="101">
        <v>37741</v>
      </c>
      <c r="T655" s="101">
        <v>37741</v>
      </c>
      <c r="U655" s="103" t="s">
        <v>4323</v>
      </c>
      <c r="V655" s="103" t="s">
        <v>31</v>
      </c>
    </row>
    <row r="656" spans="1:22" ht="15.75" x14ac:dyDescent="0.3">
      <c r="A656" s="103" t="s">
        <v>50</v>
      </c>
      <c r="B656" s="103" t="s">
        <v>4024</v>
      </c>
      <c r="C656" s="103" t="s">
        <v>1904</v>
      </c>
      <c r="D656" s="103" t="s">
        <v>1905</v>
      </c>
      <c r="E656" s="103" t="s">
        <v>2038</v>
      </c>
      <c r="F656" s="103" t="s">
        <v>2104</v>
      </c>
      <c r="G656" s="103" t="s">
        <v>31</v>
      </c>
      <c r="H656" s="103" t="s">
        <v>2443</v>
      </c>
      <c r="I656" s="103" t="s">
        <v>2444</v>
      </c>
      <c r="J656" s="103" t="s">
        <v>1884</v>
      </c>
      <c r="K656" s="103" t="s">
        <v>1885</v>
      </c>
      <c r="L656" s="104">
        <v>5.89</v>
      </c>
      <c r="M656" s="103" t="s">
        <v>1886</v>
      </c>
      <c r="N656" s="103" t="s">
        <v>4352</v>
      </c>
      <c r="O656" s="103" t="s">
        <v>31</v>
      </c>
      <c r="P656" s="103" t="s">
        <v>2467</v>
      </c>
      <c r="Q656" s="103" t="s">
        <v>2468</v>
      </c>
      <c r="R656" s="103" t="s">
        <v>4353</v>
      </c>
      <c r="S656" s="101">
        <v>38199</v>
      </c>
      <c r="T656" s="101">
        <v>38199</v>
      </c>
      <c r="U656" s="103" t="s">
        <v>4323</v>
      </c>
      <c r="V656" s="103" t="s">
        <v>31</v>
      </c>
    </row>
    <row r="657" spans="1:22" ht="15.75" x14ac:dyDescent="0.3">
      <c r="A657" s="103" t="s">
        <v>50</v>
      </c>
      <c r="B657" s="103" t="s">
        <v>4024</v>
      </c>
      <c r="C657" s="103" t="s">
        <v>1904</v>
      </c>
      <c r="D657" s="103" t="s">
        <v>1905</v>
      </c>
      <c r="E657" s="103" t="s">
        <v>2038</v>
      </c>
      <c r="F657" s="103" t="s">
        <v>2104</v>
      </c>
      <c r="G657" s="103" t="s">
        <v>31</v>
      </c>
      <c r="H657" s="103" t="s">
        <v>2443</v>
      </c>
      <c r="I657" s="103" t="s">
        <v>2444</v>
      </c>
      <c r="J657" s="103" t="s">
        <v>1884</v>
      </c>
      <c r="K657" s="103" t="s">
        <v>1885</v>
      </c>
      <c r="L657" s="104">
        <v>-0.01</v>
      </c>
      <c r="M657" s="103" t="s">
        <v>1886</v>
      </c>
      <c r="N657" s="103" t="s">
        <v>4352</v>
      </c>
      <c r="O657" s="103" t="s">
        <v>31</v>
      </c>
      <c r="P657" s="103" t="s">
        <v>2467</v>
      </c>
      <c r="Q657" s="103" t="s">
        <v>2468</v>
      </c>
      <c r="R657" s="103" t="s">
        <v>4353</v>
      </c>
      <c r="S657" s="101">
        <v>38321</v>
      </c>
      <c r="T657" s="101">
        <v>38321</v>
      </c>
      <c r="U657" s="103" t="s">
        <v>4323</v>
      </c>
      <c r="V657" s="103" t="s">
        <v>31</v>
      </c>
    </row>
    <row r="658" spans="1:22" ht="15.75" x14ac:dyDescent="0.3">
      <c r="A658" s="103" t="s">
        <v>50</v>
      </c>
      <c r="B658" s="103" t="s">
        <v>4024</v>
      </c>
      <c r="C658" s="103" t="s">
        <v>1904</v>
      </c>
      <c r="D658" s="103" t="s">
        <v>1905</v>
      </c>
      <c r="E658" s="103" t="s">
        <v>2038</v>
      </c>
      <c r="F658" s="103" t="s">
        <v>4354</v>
      </c>
      <c r="G658" s="103" t="s">
        <v>31</v>
      </c>
      <c r="H658" s="103" t="s">
        <v>2443</v>
      </c>
      <c r="I658" s="103" t="s">
        <v>2444</v>
      </c>
      <c r="J658" s="103" t="s">
        <v>1884</v>
      </c>
      <c r="K658" s="103" t="s">
        <v>1885</v>
      </c>
      <c r="L658" s="104">
        <v>1820.53</v>
      </c>
      <c r="M658" s="103" t="s">
        <v>1886</v>
      </c>
      <c r="N658" s="103" t="s">
        <v>31</v>
      </c>
      <c r="O658" s="103" t="s">
        <v>31</v>
      </c>
      <c r="P658" s="103" t="s">
        <v>4355</v>
      </c>
      <c r="Q658" s="103" t="s">
        <v>31</v>
      </c>
      <c r="R658" s="103" t="s">
        <v>4356</v>
      </c>
      <c r="S658" s="101">
        <v>36616</v>
      </c>
      <c r="T658" s="101">
        <v>36616</v>
      </c>
      <c r="U658" s="103" t="s">
        <v>4357</v>
      </c>
      <c r="V658" s="103" t="s">
        <v>31</v>
      </c>
    </row>
    <row r="659" spans="1:22" ht="15.75" x14ac:dyDescent="0.3">
      <c r="A659" s="103" t="s">
        <v>50</v>
      </c>
      <c r="B659" s="103" t="s">
        <v>4024</v>
      </c>
      <c r="C659" s="103" t="s">
        <v>1904</v>
      </c>
      <c r="D659" s="103" t="s">
        <v>1905</v>
      </c>
      <c r="E659" s="103" t="s">
        <v>2038</v>
      </c>
      <c r="F659" s="103" t="s">
        <v>4354</v>
      </c>
      <c r="G659" s="103" t="s">
        <v>31</v>
      </c>
      <c r="H659" s="103" t="s">
        <v>2443</v>
      </c>
      <c r="I659" s="103" t="s">
        <v>2444</v>
      </c>
      <c r="J659" s="103" t="s">
        <v>1884</v>
      </c>
      <c r="K659" s="103" t="s">
        <v>1885</v>
      </c>
      <c r="L659" s="104">
        <v>30.91</v>
      </c>
      <c r="M659" s="103" t="s">
        <v>1886</v>
      </c>
      <c r="N659" s="103" t="s">
        <v>31</v>
      </c>
      <c r="O659" s="103" t="s">
        <v>31</v>
      </c>
      <c r="P659" s="103" t="s">
        <v>4355</v>
      </c>
      <c r="Q659" s="103" t="s">
        <v>31</v>
      </c>
      <c r="R659" s="103" t="s">
        <v>4356</v>
      </c>
      <c r="S659" s="101">
        <v>36738</v>
      </c>
      <c r="T659" s="101">
        <v>36738</v>
      </c>
      <c r="U659" s="103" t="s">
        <v>4357</v>
      </c>
      <c r="V659" s="103" t="s">
        <v>31</v>
      </c>
    </row>
    <row r="660" spans="1:22" ht="15.75" x14ac:dyDescent="0.3">
      <c r="A660" s="103" t="s">
        <v>50</v>
      </c>
      <c r="B660" s="103" t="s">
        <v>4024</v>
      </c>
      <c r="C660" s="103" t="s">
        <v>1904</v>
      </c>
      <c r="D660" s="103" t="s">
        <v>1905</v>
      </c>
      <c r="E660" s="103" t="s">
        <v>2038</v>
      </c>
      <c r="F660" s="103" t="s">
        <v>4354</v>
      </c>
      <c r="G660" s="103" t="s">
        <v>31</v>
      </c>
      <c r="H660" s="103" t="s">
        <v>2443</v>
      </c>
      <c r="I660" s="103" t="s">
        <v>2444</v>
      </c>
      <c r="J660" s="103" t="s">
        <v>1884</v>
      </c>
      <c r="K660" s="103" t="s">
        <v>1885</v>
      </c>
      <c r="L660" s="104">
        <v>0.67</v>
      </c>
      <c r="M660" s="103" t="s">
        <v>1886</v>
      </c>
      <c r="N660" s="103" t="s">
        <v>31</v>
      </c>
      <c r="O660" s="103" t="s">
        <v>31</v>
      </c>
      <c r="P660" s="103" t="s">
        <v>4355</v>
      </c>
      <c r="Q660" s="103" t="s">
        <v>31</v>
      </c>
      <c r="R660" s="103" t="s">
        <v>4356</v>
      </c>
      <c r="S660" s="101">
        <v>36799</v>
      </c>
      <c r="T660" s="101">
        <v>36799</v>
      </c>
      <c r="U660" s="103" t="s">
        <v>4357</v>
      </c>
      <c r="V660" s="103" t="s">
        <v>31</v>
      </c>
    </row>
    <row r="661" spans="1:22" ht="15.75" x14ac:dyDescent="0.3">
      <c r="A661" s="103" t="s">
        <v>50</v>
      </c>
      <c r="B661" s="103" t="s">
        <v>4024</v>
      </c>
      <c r="C661" s="103" t="s">
        <v>1904</v>
      </c>
      <c r="D661" s="103" t="s">
        <v>1905</v>
      </c>
      <c r="E661" s="103" t="s">
        <v>2038</v>
      </c>
      <c r="F661" s="103" t="s">
        <v>2264</v>
      </c>
      <c r="G661" s="103" t="s">
        <v>31</v>
      </c>
      <c r="H661" s="103" t="s">
        <v>2443</v>
      </c>
      <c r="I661" s="103" t="s">
        <v>2444</v>
      </c>
      <c r="J661" s="103" t="s">
        <v>1884</v>
      </c>
      <c r="K661" s="103" t="s">
        <v>1885</v>
      </c>
      <c r="L661" s="104">
        <v>1814.49</v>
      </c>
      <c r="M661" s="103" t="s">
        <v>1886</v>
      </c>
      <c r="N661" s="103" t="s">
        <v>31</v>
      </c>
      <c r="O661" s="103" t="s">
        <v>31</v>
      </c>
      <c r="P661" s="103" t="s">
        <v>2472</v>
      </c>
      <c r="Q661" s="103" t="s">
        <v>31</v>
      </c>
      <c r="R661" s="103" t="s">
        <v>4358</v>
      </c>
      <c r="S661" s="101">
        <v>37103</v>
      </c>
      <c r="T661" s="101">
        <v>37103</v>
      </c>
      <c r="U661" s="103" t="s">
        <v>4331</v>
      </c>
      <c r="V661" s="103" t="s">
        <v>31</v>
      </c>
    </row>
    <row r="662" spans="1:22" ht="15.75" x14ac:dyDescent="0.3">
      <c r="A662" s="103" t="s">
        <v>50</v>
      </c>
      <c r="B662" s="103" t="s">
        <v>4024</v>
      </c>
      <c r="C662" s="103" t="s">
        <v>1904</v>
      </c>
      <c r="D662" s="103" t="s">
        <v>1905</v>
      </c>
      <c r="E662" s="103" t="s">
        <v>2038</v>
      </c>
      <c r="F662" s="103" t="s">
        <v>2264</v>
      </c>
      <c r="G662" s="103" t="s">
        <v>31</v>
      </c>
      <c r="H662" s="103" t="s">
        <v>2443</v>
      </c>
      <c r="I662" s="103" t="s">
        <v>2444</v>
      </c>
      <c r="J662" s="103" t="s">
        <v>1884</v>
      </c>
      <c r="K662" s="103" t="s">
        <v>1885</v>
      </c>
      <c r="L662" s="104">
        <v>99815.64</v>
      </c>
      <c r="M662" s="103" t="s">
        <v>1886</v>
      </c>
      <c r="N662" s="103" t="s">
        <v>31</v>
      </c>
      <c r="O662" s="103" t="s">
        <v>31</v>
      </c>
      <c r="P662" s="103" t="s">
        <v>2472</v>
      </c>
      <c r="Q662" s="103" t="s">
        <v>31</v>
      </c>
      <c r="R662" s="103" t="s">
        <v>4359</v>
      </c>
      <c r="S662" s="101">
        <v>37164</v>
      </c>
      <c r="T662" s="101">
        <v>37164</v>
      </c>
      <c r="U662" s="103" t="s">
        <v>4321</v>
      </c>
      <c r="V662" s="103" t="s">
        <v>31</v>
      </c>
    </row>
    <row r="663" spans="1:22" ht="15.75" x14ac:dyDescent="0.3">
      <c r="A663" s="103" t="s">
        <v>50</v>
      </c>
      <c r="B663" s="103" t="s">
        <v>4024</v>
      </c>
      <c r="C663" s="103" t="s">
        <v>1904</v>
      </c>
      <c r="D663" s="103" t="s">
        <v>1905</v>
      </c>
      <c r="E663" s="103" t="s">
        <v>2038</v>
      </c>
      <c r="F663" s="103" t="s">
        <v>2264</v>
      </c>
      <c r="G663" s="103" t="s">
        <v>31</v>
      </c>
      <c r="H663" s="103" t="s">
        <v>2443</v>
      </c>
      <c r="I663" s="103" t="s">
        <v>2444</v>
      </c>
      <c r="J663" s="103" t="s">
        <v>1884</v>
      </c>
      <c r="K663" s="103" t="s">
        <v>1885</v>
      </c>
      <c r="L663" s="104">
        <v>-0.57999999999999996</v>
      </c>
      <c r="M663" s="103" t="s">
        <v>1886</v>
      </c>
      <c r="N663" s="103" t="s">
        <v>31</v>
      </c>
      <c r="O663" s="103" t="s">
        <v>31</v>
      </c>
      <c r="P663" s="103" t="s">
        <v>2472</v>
      </c>
      <c r="Q663" s="103" t="s">
        <v>31</v>
      </c>
      <c r="R663" s="103" t="s">
        <v>4359</v>
      </c>
      <c r="S663" s="101">
        <v>37195</v>
      </c>
      <c r="T663" s="101">
        <v>37195</v>
      </c>
      <c r="U663" s="103" t="s">
        <v>4321</v>
      </c>
      <c r="V663" s="103" t="s">
        <v>31</v>
      </c>
    </row>
    <row r="664" spans="1:22" ht="15.75" x14ac:dyDescent="0.3">
      <c r="A664" s="103" t="s">
        <v>50</v>
      </c>
      <c r="B664" s="103" t="s">
        <v>4024</v>
      </c>
      <c r="C664" s="103" t="s">
        <v>1904</v>
      </c>
      <c r="D664" s="103" t="s">
        <v>1905</v>
      </c>
      <c r="E664" s="103" t="s">
        <v>2038</v>
      </c>
      <c r="F664" s="103" t="s">
        <v>2264</v>
      </c>
      <c r="G664" s="103" t="s">
        <v>31</v>
      </c>
      <c r="H664" s="103" t="s">
        <v>2443</v>
      </c>
      <c r="I664" s="103" t="s">
        <v>2444</v>
      </c>
      <c r="J664" s="103" t="s">
        <v>1884</v>
      </c>
      <c r="K664" s="103" t="s">
        <v>1885</v>
      </c>
      <c r="L664" s="104">
        <v>-13.3</v>
      </c>
      <c r="M664" s="103" t="s">
        <v>1886</v>
      </c>
      <c r="N664" s="103" t="s">
        <v>31</v>
      </c>
      <c r="O664" s="103" t="s">
        <v>31</v>
      </c>
      <c r="P664" s="103" t="s">
        <v>2472</v>
      </c>
      <c r="Q664" s="103" t="s">
        <v>31</v>
      </c>
      <c r="R664" s="103" t="s">
        <v>4359</v>
      </c>
      <c r="S664" s="101">
        <v>37346</v>
      </c>
      <c r="T664" s="101">
        <v>37346</v>
      </c>
      <c r="U664" s="103" t="s">
        <v>4321</v>
      </c>
      <c r="V664" s="103" t="s">
        <v>31</v>
      </c>
    </row>
    <row r="665" spans="1:22" ht="15.75" x14ac:dyDescent="0.3">
      <c r="A665" s="103" t="s">
        <v>50</v>
      </c>
      <c r="B665" s="103" t="s">
        <v>4024</v>
      </c>
      <c r="C665" s="103" t="s">
        <v>1904</v>
      </c>
      <c r="D665" s="103" t="s">
        <v>1905</v>
      </c>
      <c r="E665" s="103" t="s">
        <v>2038</v>
      </c>
      <c r="F665" s="103" t="s">
        <v>2264</v>
      </c>
      <c r="G665" s="103" t="s">
        <v>31</v>
      </c>
      <c r="H665" s="103" t="s">
        <v>2443</v>
      </c>
      <c r="I665" s="103" t="s">
        <v>2444</v>
      </c>
      <c r="J665" s="103" t="s">
        <v>1884</v>
      </c>
      <c r="K665" s="103" t="s">
        <v>1885</v>
      </c>
      <c r="L665" s="104">
        <v>0.01</v>
      </c>
      <c r="M665" s="103" t="s">
        <v>1886</v>
      </c>
      <c r="N665" s="103" t="s">
        <v>31</v>
      </c>
      <c r="O665" s="103" t="s">
        <v>31</v>
      </c>
      <c r="P665" s="103" t="s">
        <v>2472</v>
      </c>
      <c r="Q665" s="103" t="s">
        <v>31</v>
      </c>
      <c r="R665" s="103" t="s">
        <v>4359</v>
      </c>
      <c r="S665" s="101">
        <v>38017</v>
      </c>
      <c r="T665" s="101">
        <v>38017</v>
      </c>
      <c r="U665" s="103" t="s">
        <v>4321</v>
      </c>
      <c r="V665" s="103" t="s">
        <v>31</v>
      </c>
    </row>
    <row r="666" spans="1:22" ht="15.75" x14ac:dyDescent="0.3">
      <c r="A666" s="103" t="s">
        <v>50</v>
      </c>
      <c r="B666" s="103" t="s">
        <v>4024</v>
      </c>
      <c r="C666" s="103" t="s">
        <v>1904</v>
      </c>
      <c r="D666" s="103" t="s">
        <v>1905</v>
      </c>
      <c r="E666" s="103" t="s">
        <v>2038</v>
      </c>
      <c r="F666" s="103" t="s">
        <v>2264</v>
      </c>
      <c r="G666" s="103" t="s">
        <v>31</v>
      </c>
      <c r="H666" s="103" t="s">
        <v>2443</v>
      </c>
      <c r="I666" s="103" t="s">
        <v>2444</v>
      </c>
      <c r="J666" s="103" t="s">
        <v>1884</v>
      </c>
      <c r="K666" s="103" t="s">
        <v>1885</v>
      </c>
      <c r="L666" s="104">
        <v>59289.97</v>
      </c>
      <c r="M666" s="103" t="s">
        <v>1886</v>
      </c>
      <c r="N666" s="103" t="s">
        <v>31</v>
      </c>
      <c r="O666" s="103" t="s">
        <v>31</v>
      </c>
      <c r="P666" s="103" t="s">
        <v>2472</v>
      </c>
      <c r="Q666" s="103" t="s">
        <v>31</v>
      </c>
      <c r="R666" s="103" t="s">
        <v>4360</v>
      </c>
      <c r="S666" s="101">
        <v>37425</v>
      </c>
      <c r="T666" s="101">
        <v>37425</v>
      </c>
      <c r="U666" s="103" t="s">
        <v>4323</v>
      </c>
      <c r="V666" s="103" t="s">
        <v>31</v>
      </c>
    </row>
    <row r="667" spans="1:22" ht="15.75" x14ac:dyDescent="0.3">
      <c r="A667" s="103" t="s">
        <v>50</v>
      </c>
      <c r="B667" s="103" t="s">
        <v>4024</v>
      </c>
      <c r="C667" s="103" t="s">
        <v>1904</v>
      </c>
      <c r="D667" s="103" t="s">
        <v>1905</v>
      </c>
      <c r="E667" s="103" t="s">
        <v>2038</v>
      </c>
      <c r="F667" s="103" t="s">
        <v>2264</v>
      </c>
      <c r="G667" s="103" t="s">
        <v>31</v>
      </c>
      <c r="H667" s="103" t="s">
        <v>2443</v>
      </c>
      <c r="I667" s="103" t="s">
        <v>2444</v>
      </c>
      <c r="J667" s="103" t="s">
        <v>1884</v>
      </c>
      <c r="K667" s="103" t="s">
        <v>1885</v>
      </c>
      <c r="L667" s="104">
        <v>91.36</v>
      </c>
      <c r="M667" s="103" t="s">
        <v>1886</v>
      </c>
      <c r="N667" s="103" t="s">
        <v>31</v>
      </c>
      <c r="O667" s="103" t="s">
        <v>31</v>
      </c>
      <c r="P667" s="103" t="s">
        <v>2472</v>
      </c>
      <c r="Q667" s="103" t="s">
        <v>31</v>
      </c>
      <c r="R667" s="103" t="s">
        <v>4360</v>
      </c>
      <c r="S667" s="101">
        <v>37437</v>
      </c>
      <c r="T667" s="101">
        <v>37437</v>
      </c>
      <c r="U667" s="103" t="s">
        <v>4323</v>
      </c>
      <c r="V667" s="103" t="s">
        <v>31</v>
      </c>
    </row>
    <row r="668" spans="1:22" ht="15.75" x14ac:dyDescent="0.3">
      <c r="A668" s="103" t="s">
        <v>50</v>
      </c>
      <c r="B668" s="103" t="s">
        <v>4024</v>
      </c>
      <c r="C668" s="103" t="s">
        <v>1904</v>
      </c>
      <c r="D668" s="103" t="s">
        <v>1905</v>
      </c>
      <c r="E668" s="103" t="s">
        <v>2038</v>
      </c>
      <c r="F668" s="103" t="s">
        <v>2264</v>
      </c>
      <c r="G668" s="103" t="s">
        <v>31</v>
      </c>
      <c r="H668" s="103" t="s">
        <v>2443</v>
      </c>
      <c r="I668" s="103" t="s">
        <v>2444</v>
      </c>
      <c r="J668" s="103" t="s">
        <v>1884</v>
      </c>
      <c r="K668" s="103" t="s">
        <v>1885</v>
      </c>
      <c r="L668" s="104">
        <v>-45.4</v>
      </c>
      <c r="M668" s="103" t="s">
        <v>1886</v>
      </c>
      <c r="N668" s="103" t="s">
        <v>31</v>
      </c>
      <c r="O668" s="103" t="s">
        <v>31</v>
      </c>
      <c r="P668" s="103" t="s">
        <v>2472</v>
      </c>
      <c r="Q668" s="103" t="s">
        <v>31</v>
      </c>
      <c r="R668" s="103" t="s">
        <v>4360</v>
      </c>
      <c r="S668" s="101">
        <v>37468</v>
      </c>
      <c r="T668" s="101">
        <v>37468</v>
      </c>
      <c r="U668" s="103" t="s">
        <v>4323</v>
      </c>
      <c r="V668" s="103" t="s">
        <v>31</v>
      </c>
    </row>
    <row r="669" spans="1:22" ht="15.75" x14ac:dyDescent="0.3">
      <c r="A669" s="103" t="s">
        <v>50</v>
      </c>
      <c r="B669" s="103" t="s">
        <v>4024</v>
      </c>
      <c r="C669" s="103" t="s">
        <v>1904</v>
      </c>
      <c r="D669" s="103" t="s">
        <v>1905</v>
      </c>
      <c r="E669" s="103" t="s">
        <v>2038</v>
      </c>
      <c r="F669" s="103" t="s">
        <v>2264</v>
      </c>
      <c r="G669" s="103" t="s">
        <v>31</v>
      </c>
      <c r="H669" s="103" t="s">
        <v>2443</v>
      </c>
      <c r="I669" s="103" t="s">
        <v>2444</v>
      </c>
      <c r="J669" s="103" t="s">
        <v>1884</v>
      </c>
      <c r="K669" s="103" t="s">
        <v>1885</v>
      </c>
      <c r="L669" s="104">
        <v>31.93</v>
      </c>
      <c r="M669" s="103" t="s">
        <v>1886</v>
      </c>
      <c r="N669" s="103" t="s">
        <v>31</v>
      </c>
      <c r="O669" s="103" t="s">
        <v>31</v>
      </c>
      <c r="P669" s="103" t="s">
        <v>2472</v>
      </c>
      <c r="Q669" s="103" t="s">
        <v>31</v>
      </c>
      <c r="R669" s="103" t="s">
        <v>4360</v>
      </c>
      <c r="S669" s="101">
        <v>37529</v>
      </c>
      <c r="T669" s="101">
        <v>37529</v>
      </c>
      <c r="U669" s="103" t="s">
        <v>4323</v>
      </c>
      <c r="V669" s="103" t="s">
        <v>31</v>
      </c>
    </row>
    <row r="670" spans="1:22" ht="15.75" x14ac:dyDescent="0.3">
      <c r="A670" s="103" t="s">
        <v>50</v>
      </c>
      <c r="B670" s="103" t="s">
        <v>4024</v>
      </c>
      <c r="C670" s="103" t="s">
        <v>1904</v>
      </c>
      <c r="D670" s="103" t="s">
        <v>1905</v>
      </c>
      <c r="E670" s="103" t="s">
        <v>2038</v>
      </c>
      <c r="F670" s="103" t="s">
        <v>2264</v>
      </c>
      <c r="G670" s="103" t="s">
        <v>31</v>
      </c>
      <c r="H670" s="103" t="s">
        <v>2443</v>
      </c>
      <c r="I670" s="103" t="s">
        <v>2444</v>
      </c>
      <c r="J670" s="103" t="s">
        <v>1884</v>
      </c>
      <c r="K670" s="103" t="s">
        <v>1885</v>
      </c>
      <c r="L670" s="104">
        <v>126.88</v>
      </c>
      <c r="M670" s="103" t="s">
        <v>1886</v>
      </c>
      <c r="N670" s="103" t="s">
        <v>31</v>
      </c>
      <c r="O670" s="103" t="s">
        <v>31</v>
      </c>
      <c r="P670" s="103" t="s">
        <v>2472</v>
      </c>
      <c r="Q670" s="103" t="s">
        <v>31</v>
      </c>
      <c r="R670" s="103" t="s">
        <v>4360</v>
      </c>
      <c r="S670" s="101">
        <v>37621</v>
      </c>
      <c r="T670" s="101">
        <v>37621</v>
      </c>
      <c r="U670" s="103" t="s">
        <v>4323</v>
      </c>
      <c r="V670" s="103" t="s">
        <v>31</v>
      </c>
    </row>
    <row r="671" spans="1:22" ht="15.75" x14ac:dyDescent="0.3">
      <c r="A671" s="103" t="s">
        <v>50</v>
      </c>
      <c r="B671" s="103" t="s">
        <v>4024</v>
      </c>
      <c r="C671" s="103" t="s">
        <v>1904</v>
      </c>
      <c r="D671" s="103" t="s">
        <v>1905</v>
      </c>
      <c r="E671" s="103" t="s">
        <v>2038</v>
      </c>
      <c r="F671" s="103" t="s">
        <v>2264</v>
      </c>
      <c r="G671" s="103" t="s">
        <v>31</v>
      </c>
      <c r="H671" s="103" t="s">
        <v>2443</v>
      </c>
      <c r="I671" s="103" t="s">
        <v>2444</v>
      </c>
      <c r="J671" s="103" t="s">
        <v>1884</v>
      </c>
      <c r="K671" s="103" t="s">
        <v>1885</v>
      </c>
      <c r="L671" s="104">
        <v>31.93</v>
      </c>
      <c r="M671" s="103" t="s">
        <v>1886</v>
      </c>
      <c r="N671" s="103" t="s">
        <v>31</v>
      </c>
      <c r="O671" s="103" t="s">
        <v>31</v>
      </c>
      <c r="P671" s="103" t="s">
        <v>2472</v>
      </c>
      <c r="Q671" s="103" t="s">
        <v>31</v>
      </c>
      <c r="R671" s="103" t="s">
        <v>4360</v>
      </c>
      <c r="S671" s="101">
        <v>37741</v>
      </c>
      <c r="T671" s="101">
        <v>37741</v>
      </c>
      <c r="U671" s="103" t="s">
        <v>4323</v>
      </c>
      <c r="V671" s="103" t="s">
        <v>31</v>
      </c>
    </row>
    <row r="672" spans="1:22" ht="15.75" x14ac:dyDescent="0.3">
      <c r="A672" s="103" t="s">
        <v>50</v>
      </c>
      <c r="B672" s="103" t="s">
        <v>4024</v>
      </c>
      <c r="C672" s="103" t="s">
        <v>1904</v>
      </c>
      <c r="D672" s="103" t="s">
        <v>1905</v>
      </c>
      <c r="E672" s="103" t="s">
        <v>2038</v>
      </c>
      <c r="F672" s="103" t="s">
        <v>2264</v>
      </c>
      <c r="G672" s="103" t="s">
        <v>31</v>
      </c>
      <c r="H672" s="103" t="s">
        <v>2443</v>
      </c>
      <c r="I672" s="103" t="s">
        <v>2444</v>
      </c>
      <c r="J672" s="103" t="s">
        <v>1884</v>
      </c>
      <c r="K672" s="103" t="s">
        <v>1885</v>
      </c>
      <c r="L672" s="104">
        <v>11.96</v>
      </c>
      <c r="M672" s="103" t="s">
        <v>1886</v>
      </c>
      <c r="N672" s="103" t="s">
        <v>31</v>
      </c>
      <c r="O672" s="103" t="s">
        <v>31</v>
      </c>
      <c r="P672" s="103" t="s">
        <v>2472</v>
      </c>
      <c r="Q672" s="103" t="s">
        <v>31</v>
      </c>
      <c r="R672" s="103" t="s">
        <v>4360</v>
      </c>
      <c r="S672" s="101">
        <v>38199</v>
      </c>
      <c r="T672" s="101">
        <v>38199</v>
      </c>
      <c r="U672" s="103" t="s">
        <v>4323</v>
      </c>
      <c r="V672" s="103" t="s">
        <v>31</v>
      </c>
    </row>
    <row r="673" spans="1:22" ht="15.75" x14ac:dyDescent="0.3">
      <c r="A673" s="103" t="s">
        <v>50</v>
      </c>
      <c r="B673" s="103" t="s">
        <v>4024</v>
      </c>
      <c r="C673" s="103" t="s">
        <v>1904</v>
      </c>
      <c r="D673" s="103" t="s">
        <v>1905</v>
      </c>
      <c r="E673" s="103" t="s">
        <v>2038</v>
      </c>
      <c r="F673" s="103" t="s">
        <v>2264</v>
      </c>
      <c r="G673" s="103" t="s">
        <v>31</v>
      </c>
      <c r="H673" s="103" t="s">
        <v>2443</v>
      </c>
      <c r="I673" s="103" t="s">
        <v>2444</v>
      </c>
      <c r="J673" s="103" t="s">
        <v>1884</v>
      </c>
      <c r="K673" s="103" t="s">
        <v>1885</v>
      </c>
      <c r="L673" s="104">
        <v>-0.01</v>
      </c>
      <c r="M673" s="103" t="s">
        <v>1886</v>
      </c>
      <c r="N673" s="103" t="s">
        <v>31</v>
      </c>
      <c r="O673" s="103" t="s">
        <v>31</v>
      </c>
      <c r="P673" s="103" t="s">
        <v>2472</v>
      </c>
      <c r="Q673" s="103" t="s">
        <v>31</v>
      </c>
      <c r="R673" s="103" t="s">
        <v>4360</v>
      </c>
      <c r="S673" s="101">
        <v>38321</v>
      </c>
      <c r="T673" s="101">
        <v>38321</v>
      </c>
      <c r="U673" s="103" t="s">
        <v>4323</v>
      </c>
      <c r="V673" s="103" t="s">
        <v>31</v>
      </c>
    </row>
    <row r="674" spans="1:22" ht="15.75" x14ac:dyDescent="0.3">
      <c r="A674" s="103" t="s">
        <v>50</v>
      </c>
      <c r="B674" s="103" t="s">
        <v>4024</v>
      </c>
      <c r="C674" s="103" t="s">
        <v>1904</v>
      </c>
      <c r="D674" s="103" t="s">
        <v>1905</v>
      </c>
      <c r="E674" s="103" t="s">
        <v>2038</v>
      </c>
      <c r="F674" s="103" t="s">
        <v>2062</v>
      </c>
      <c r="G674" s="103" t="s">
        <v>31</v>
      </c>
      <c r="H674" s="103" t="s">
        <v>2443</v>
      </c>
      <c r="I674" s="103" t="s">
        <v>2444</v>
      </c>
      <c r="J674" s="103" t="s">
        <v>1884</v>
      </c>
      <c r="K674" s="103" t="s">
        <v>1885</v>
      </c>
      <c r="L674" s="104">
        <v>77665.41</v>
      </c>
      <c r="M674" s="103" t="s">
        <v>1886</v>
      </c>
      <c r="N674" s="103" t="s">
        <v>31</v>
      </c>
      <c r="O674" s="103" t="s">
        <v>31</v>
      </c>
      <c r="P674" s="103" t="s">
        <v>2911</v>
      </c>
      <c r="Q674" s="103" t="s">
        <v>31</v>
      </c>
      <c r="R674" s="103" t="s">
        <v>4361</v>
      </c>
      <c r="S674" s="101">
        <v>36616</v>
      </c>
      <c r="T674" s="101">
        <v>36616</v>
      </c>
      <c r="U674" s="103" t="s">
        <v>4362</v>
      </c>
      <c r="V674" s="103" t="s">
        <v>31</v>
      </c>
    </row>
    <row r="675" spans="1:22" ht="15.75" x14ac:dyDescent="0.3">
      <c r="A675" s="103" t="s">
        <v>50</v>
      </c>
      <c r="B675" s="103" t="s">
        <v>4024</v>
      </c>
      <c r="C675" s="103" t="s">
        <v>1904</v>
      </c>
      <c r="D675" s="103" t="s">
        <v>1905</v>
      </c>
      <c r="E675" s="103" t="s">
        <v>2038</v>
      </c>
      <c r="F675" s="103" t="s">
        <v>2062</v>
      </c>
      <c r="G675" s="103" t="s">
        <v>31</v>
      </c>
      <c r="H675" s="103" t="s">
        <v>2443</v>
      </c>
      <c r="I675" s="103" t="s">
        <v>2444</v>
      </c>
      <c r="J675" s="103" t="s">
        <v>1884</v>
      </c>
      <c r="K675" s="103" t="s">
        <v>1885</v>
      </c>
      <c r="L675" s="104">
        <v>-0.41</v>
      </c>
      <c r="M675" s="103" t="s">
        <v>1886</v>
      </c>
      <c r="N675" s="103" t="s">
        <v>31</v>
      </c>
      <c r="O675" s="103" t="s">
        <v>31</v>
      </c>
      <c r="P675" s="103" t="s">
        <v>2911</v>
      </c>
      <c r="Q675" s="103" t="s">
        <v>31</v>
      </c>
      <c r="R675" s="103" t="s">
        <v>4361</v>
      </c>
      <c r="S675" s="101">
        <v>36738</v>
      </c>
      <c r="T675" s="101">
        <v>36738</v>
      </c>
      <c r="U675" s="103" t="s">
        <v>4362</v>
      </c>
      <c r="V675" s="103" t="s">
        <v>31</v>
      </c>
    </row>
    <row r="676" spans="1:22" ht="15.75" x14ac:dyDescent="0.3">
      <c r="A676" s="103" t="s">
        <v>50</v>
      </c>
      <c r="B676" s="103" t="s">
        <v>4024</v>
      </c>
      <c r="C676" s="103" t="s">
        <v>1904</v>
      </c>
      <c r="D676" s="103" t="s">
        <v>1905</v>
      </c>
      <c r="E676" s="103" t="s">
        <v>2038</v>
      </c>
      <c r="F676" s="103" t="s">
        <v>2062</v>
      </c>
      <c r="G676" s="103" t="s">
        <v>31</v>
      </c>
      <c r="H676" s="103" t="s">
        <v>2443</v>
      </c>
      <c r="I676" s="103" t="s">
        <v>2444</v>
      </c>
      <c r="J676" s="103" t="s">
        <v>1884</v>
      </c>
      <c r="K676" s="103" t="s">
        <v>1885</v>
      </c>
      <c r="L676" s="104">
        <v>196751.99</v>
      </c>
      <c r="M676" s="103" t="s">
        <v>1886</v>
      </c>
      <c r="N676" s="103" t="s">
        <v>31</v>
      </c>
      <c r="O676" s="103" t="s">
        <v>31</v>
      </c>
      <c r="P676" s="103" t="s">
        <v>2472</v>
      </c>
      <c r="Q676" s="103" t="s">
        <v>31</v>
      </c>
      <c r="R676" s="103" t="s">
        <v>4363</v>
      </c>
      <c r="S676" s="101">
        <v>37164</v>
      </c>
      <c r="T676" s="101">
        <v>37164</v>
      </c>
      <c r="U676" s="103" t="s">
        <v>4321</v>
      </c>
      <c r="V676" s="103" t="s">
        <v>31</v>
      </c>
    </row>
    <row r="677" spans="1:22" ht="15.75" x14ac:dyDescent="0.3">
      <c r="A677" s="103" t="s">
        <v>50</v>
      </c>
      <c r="B677" s="103" t="s">
        <v>4024</v>
      </c>
      <c r="C677" s="103" t="s">
        <v>1904</v>
      </c>
      <c r="D677" s="103" t="s">
        <v>1905</v>
      </c>
      <c r="E677" s="103" t="s">
        <v>2038</v>
      </c>
      <c r="F677" s="103" t="s">
        <v>2062</v>
      </c>
      <c r="G677" s="103" t="s">
        <v>31</v>
      </c>
      <c r="H677" s="103" t="s">
        <v>2443</v>
      </c>
      <c r="I677" s="103" t="s">
        <v>2444</v>
      </c>
      <c r="J677" s="103" t="s">
        <v>1884</v>
      </c>
      <c r="K677" s="103" t="s">
        <v>1885</v>
      </c>
      <c r="L677" s="104">
        <v>-1.1399999999999999</v>
      </c>
      <c r="M677" s="103" t="s">
        <v>1886</v>
      </c>
      <c r="N677" s="103" t="s">
        <v>31</v>
      </c>
      <c r="O677" s="103" t="s">
        <v>31</v>
      </c>
      <c r="P677" s="103" t="s">
        <v>2472</v>
      </c>
      <c r="Q677" s="103" t="s">
        <v>31</v>
      </c>
      <c r="R677" s="103" t="s">
        <v>4363</v>
      </c>
      <c r="S677" s="101">
        <v>37195</v>
      </c>
      <c r="T677" s="101">
        <v>37195</v>
      </c>
      <c r="U677" s="103" t="s">
        <v>4321</v>
      </c>
      <c r="V677" s="103" t="s">
        <v>31</v>
      </c>
    </row>
    <row r="678" spans="1:22" ht="15.75" x14ac:dyDescent="0.3">
      <c r="A678" s="103" t="s">
        <v>50</v>
      </c>
      <c r="B678" s="103" t="s">
        <v>4024</v>
      </c>
      <c r="C678" s="103" t="s">
        <v>1904</v>
      </c>
      <c r="D678" s="103" t="s">
        <v>1905</v>
      </c>
      <c r="E678" s="103" t="s">
        <v>2038</v>
      </c>
      <c r="F678" s="103" t="s">
        <v>2062</v>
      </c>
      <c r="G678" s="103" t="s">
        <v>31</v>
      </c>
      <c r="H678" s="103" t="s">
        <v>2443</v>
      </c>
      <c r="I678" s="103" t="s">
        <v>2444</v>
      </c>
      <c r="J678" s="103" t="s">
        <v>1884</v>
      </c>
      <c r="K678" s="103" t="s">
        <v>1885</v>
      </c>
      <c r="L678" s="104">
        <v>-26.21</v>
      </c>
      <c r="M678" s="103" t="s">
        <v>1886</v>
      </c>
      <c r="N678" s="103" t="s">
        <v>31</v>
      </c>
      <c r="O678" s="103" t="s">
        <v>31</v>
      </c>
      <c r="P678" s="103" t="s">
        <v>2472</v>
      </c>
      <c r="Q678" s="103" t="s">
        <v>31</v>
      </c>
      <c r="R678" s="103" t="s">
        <v>4363</v>
      </c>
      <c r="S678" s="101">
        <v>37346</v>
      </c>
      <c r="T678" s="101">
        <v>37346</v>
      </c>
      <c r="U678" s="103" t="s">
        <v>4321</v>
      </c>
      <c r="V678" s="103" t="s">
        <v>31</v>
      </c>
    </row>
    <row r="679" spans="1:22" ht="15.75" x14ac:dyDescent="0.3">
      <c r="A679" s="103" t="s">
        <v>50</v>
      </c>
      <c r="B679" s="103" t="s">
        <v>4024</v>
      </c>
      <c r="C679" s="103" t="s">
        <v>1904</v>
      </c>
      <c r="D679" s="103" t="s">
        <v>1905</v>
      </c>
      <c r="E679" s="103" t="s">
        <v>2038</v>
      </c>
      <c r="F679" s="103" t="s">
        <v>2062</v>
      </c>
      <c r="G679" s="103" t="s">
        <v>31</v>
      </c>
      <c r="H679" s="103" t="s">
        <v>2443</v>
      </c>
      <c r="I679" s="103" t="s">
        <v>2444</v>
      </c>
      <c r="J679" s="103" t="s">
        <v>1884</v>
      </c>
      <c r="K679" s="103" t="s">
        <v>1885</v>
      </c>
      <c r="L679" s="104">
        <v>149495.41</v>
      </c>
      <c r="M679" s="103" t="s">
        <v>1886</v>
      </c>
      <c r="N679" s="103" t="s">
        <v>31</v>
      </c>
      <c r="O679" s="103" t="s">
        <v>31</v>
      </c>
      <c r="P679" s="103" t="s">
        <v>2472</v>
      </c>
      <c r="Q679" s="103" t="s">
        <v>31</v>
      </c>
      <c r="R679" s="103" t="s">
        <v>4364</v>
      </c>
      <c r="S679" s="101">
        <v>37425</v>
      </c>
      <c r="T679" s="101">
        <v>37425</v>
      </c>
      <c r="U679" s="103" t="s">
        <v>4323</v>
      </c>
      <c r="V679" s="103" t="s">
        <v>31</v>
      </c>
    </row>
    <row r="680" spans="1:22" ht="15.75" x14ac:dyDescent="0.3">
      <c r="A680" s="103" t="s">
        <v>50</v>
      </c>
      <c r="B680" s="103" t="s">
        <v>4024</v>
      </c>
      <c r="C680" s="103" t="s">
        <v>1904</v>
      </c>
      <c r="D680" s="103" t="s">
        <v>1905</v>
      </c>
      <c r="E680" s="103" t="s">
        <v>2038</v>
      </c>
      <c r="F680" s="103" t="s">
        <v>2062</v>
      </c>
      <c r="G680" s="103" t="s">
        <v>31</v>
      </c>
      <c r="H680" s="103" t="s">
        <v>2443</v>
      </c>
      <c r="I680" s="103" t="s">
        <v>2444</v>
      </c>
      <c r="J680" s="103" t="s">
        <v>1884</v>
      </c>
      <c r="K680" s="103" t="s">
        <v>1885</v>
      </c>
      <c r="L680" s="104">
        <v>230.37</v>
      </c>
      <c r="M680" s="103" t="s">
        <v>1886</v>
      </c>
      <c r="N680" s="103" t="s">
        <v>31</v>
      </c>
      <c r="O680" s="103" t="s">
        <v>31</v>
      </c>
      <c r="P680" s="103" t="s">
        <v>2472</v>
      </c>
      <c r="Q680" s="103" t="s">
        <v>31</v>
      </c>
      <c r="R680" s="103" t="s">
        <v>4364</v>
      </c>
      <c r="S680" s="101">
        <v>37437</v>
      </c>
      <c r="T680" s="101">
        <v>37437</v>
      </c>
      <c r="U680" s="103" t="s">
        <v>4323</v>
      </c>
      <c r="V680" s="103" t="s">
        <v>31</v>
      </c>
    </row>
    <row r="681" spans="1:22" ht="15.75" x14ac:dyDescent="0.3">
      <c r="A681" s="103" t="s">
        <v>50</v>
      </c>
      <c r="B681" s="103" t="s">
        <v>4024</v>
      </c>
      <c r="C681" s="103" t="s">
        <v>1904</v>
      </c>
      <c r="D681" s="103" t="s">
        <v>1905</v>
      </c>
      <c r="E681" s="103" t="s">
        <v>2038</v>
      </c>
      <c r="F681" s="103" t="s">
        <v>2062</v>
      </c>
      <c r="G681" s="103" t="s">
        <v>31</v>
      </c>
      <c r="H681" s="103" t="s">
        <v>2443</v>
      </c>
      <c r="I681" s="103" t="s">
        <v>2444</v>
      </c>
      <c r="J681" s="103" t="s">
        <v>1884</v>
      </c>
      <c r="K681" s="103" t="s">
        <v>1885</v>
      </c>
      <c r="L681" s="104">
        <v>-114.49</v>
      </c>
      <c r="M681" s="103" t="s">
        <v>1886</v>
      </c>
      <c r="N681" s="103" t="s">
        <v>31</v>
      </c>
      <c r="O681" s="103" t="s">
        <v>31</v>
      </c>
      <c r="P681" s="103" t="s">
        <v>2472</v>
      </c>
      <c r="Q681" s="103" t="s">
        <v>31</v>
      </c>
      <c r="R681" s="103" t="s">
        <v>4364</v>
      </c>
      <c r="S681" s="101">
        <v>37468</v>
      </c>
      <c r="T681" s="101">
        <v>37468</v>
      </c>
      <c r="U681" s="103" t="s">
        <v>4323</v>
      </c>
      <c r="V681" s="103" t="s">
        <v>31</v>
      </c>
    </row>
    <row r="682" spans="1:22" ht="15.75" x14ac:dyDescent="0.3">
      <c r="A682" s="103" t="s">
        <v>50</v>
      </c>
      <c r="B682" s="103" t="s">
        <v>4024</v>
      </c>
      <c r="C682" s="103" t="s">
        <v>1904</v>
      </c>
      <c r="D682" s="103" t="s">
        <v>1905</v>
      </c>
      <c r="E682" s="103" t="s">
        <v>2038</v>
      </c>
      <c r="F682" s="103" t="s">
        <v>2062</v>
      </c>
      <c r="G682" s="103" t="s">
        <v>31</v>
      </c>
      <c r="H682" s="103" t="s">
        <v>2443</v>
      </c>
      <c r="I682" s="103" t="s">
        <v>2444</v>
      </c>
      <c r="J682" s="103" t="s">
        <v>1884</v>
      </c>
      <c r="K682" s="103" t="s">
        <v>1885</v>
      </c>
      <c r="L682" s="104">
        <v>80.510000000000005</v>
      </c>
      <c r="M682" s="103" t="s">
        <v>1886</v>
      </c>
      <c r="N682" s="103" t="s">
        <v>31</v>
      </c>
      <c r="O682" s="103" t="s">
        <v>31</v>
      </c>
      <c r="P682" s="103" t="s">
        <v>2472</v>
      </c>
      <c r="Q682" s="103" t="s">
        <v>31</v>
      </c>
      <c r="R682" s="103" t="s">
        <v>4364</v>
      </c>
      <c r="S682" s="101">
        <v>37529</v>
      </c>
      <c r="T682" s="101">
        <v>37529</v>
      </c>
      <c r="U682" s="103" t="s">
        <v>4323</v>
      </c>
      <c r="V682" s="103" t="s">
        <v>31</v>
      </c>
    </row>
    <row r="683" spans="1:22" ht="15.75" x14ac:dyDescent="0.3">
      <c r="A683" s="103" t="s">
        <v>50</v>
      </c>
      <c r="B683" s="103" t="s">
        <v>4024</v>
      </c>
      <c r="C683" s="103" t="s">
        <v>1904</v>
      </c>
      <c r="D683" s="103" t="s">
        <v>1905</v>
      </c>
      <c r="E683" s="103" t="s">
        <v>2038</v>
      </c>
      <c r="F683" s="103" t="s">
        <v>2062</v>
      </c>
      <c r="G683" s="103" t="s">
        <v>31</v>
      </c>
      <c r="H683" s="103" t="s">
        <v>2443</v>
      </c>
      <c r="I683" s="103" t="s">
        <v>2444</v>
      </c>
      <c r="J683" s="103" t="s">
        <v>1884</v>
      </c>
      <c r="K683" s="103" t="s">
        <v>1885</v>
      </c>
      <c r="L683" s="104">
        <v>319.91000000000003</v>
      </c>
      <c r="M683" s="103" t="s">
        <v>1886</v>
      </c>
      <c r="N683" s="103" t="s">
        <v>31</v>
      </c>
      <c r="O683" s="103" t="s">
        <v>31</v>
      </c>
      <c r="P683" s="103" t="s">
        <v>2472</v>
      </c>
      <c r="Q683" s="103" t="s">
        <v>31</v>
      </c>
      <c r="R683" s="103" t="s">
        <v>4364</v>
      </c>
      <c r="S683" s="101">
        <v>37621</v>
      </c>
      <c r="T683" s="101">
        <v>37621</v>
      </c>
      <c r="U683" s="103" t="s">
        <v>4323</v>
      </c>
      <c r="V683" s="103" t="s">
        <v>31</v>
      </c>
    </row>
    <row r="684" spans="1:22" ht="15.75" x14ac:dyDescent="0.3">
      <c r="A684" s="103" t="s">
        <v>50</v>
      </c>
      <c r="B684" s="103" t="s">
        <v>4024</v>
      </c>
      <c r="C684" s="103" t="s">
        <v>1904</v>
      </c>
      <c r="D684" s="103" t="s">
        <v>1905</v>
      </c>
      <c r="E684" s="103" t="s">
        <v>2038</v>
      </c>
      <c r="F684" s="103" t="s">
        <v>2062</v>
      </c>
      <c r="G684" s="103" t="s">
        <v>31</v>
      </c>
      <c r="H684" s="103" t="s">
        <v>2443</v>
      </c>
      <c r="I684" s="103" t="s">
        <v>2444</v>
      </c>
      <c r="J684" s="103" t="s">
        <v>1884</v>
      </c>
      <c r="K684" s="103" t="s">
        <v>1885</v>
      </c>
      <c r="L684" s="104">
        <v>80.5</v>
      </c>
      <c r="M684" s="103" t="s">
        <v>1886</v>
      </c>
      <c r="N684" s="103" t="s">
        <v>31</v>
      </c>
      <c r="O684" s="103" t="s">
        <v>31</v>
      </c>
      <c r="P684" s="103" t="s">
        <v>2472</v>
      </c>
      <c r="Q684" s="103" t="s">
        <v>31</v>
      </c>
      <c r="R684" s="103" t="s">
        <v>4364</v>
      </c>
      <c r="S684" s="101">
        <v>37741</v>
      </c>
      <c r="T684" s="101">
        <v>37741</v>
      </c>
      <c r="U684" s="103" t="s">
        <v>4323</v>
      </c>
      <c r="V684" s="103" t="s">
        <v>31</v>
      </c>
    </row>
    <row r="685" spans="1:22" ht="15.75" x14ac:dyDescent="0.3">
      <c r="A685" s="103" t="s">
        <v>50</v>
      </c>
      <c r="B685" s="103" t="s">
        <v>4024</v>
      </c>
      <c r="C685" s="103" t="s">
        <v>1904</v>
      </c>
      <c r="D685" s="103" t="s">
        <v>1905</v>
      </c>
      <c r="E685" s="103" t="s">
        <v>2038</v>
      </c>
      <c r="F685" s="103" t="s">
        <v>2062</v>
      </c>
      <c r="G685" s="103" t="s">
        <v>31</v>
      </c>
      <c r="H685" s="103" t="s">
        <v>2443</v>
      </c>
      <c r="I685" s="103" t="s">
        <v>2444</v>
      </c>
      <c r="J685" s="103" t="s">
        <v>1884</v>
      </c>
      <c r="K685" s="103" t="s">
        <v>1885</v>
      </c>
      <c r="L685" s="104">
        <v>30.15</v>
      </c>
      <c r="M685" s="103" t="s">
        <v>1886</v>
      </c>
      <c r="N685" s="103" t="s">
        <v>31</v>
      </c>
      <c r="O685" s="103" t="s">
        <v>31</v>
      </c>
      <c r="P685" s="103" t="s">
        <v>2472</v>
      </c>
      <c r="Q685" s="103" t="s">
        <v>31</v>
      </c>
      <c r="R685" s="103" t="s">
        <v>4364</v>
      </c>
      <c r="S685" s="101">
        <v>38199</v>
      </c>
      <c r="T685" s="101">
        <v>38199</v>
      </c>
      <c r="U685" s="103" t="s">
        <v>4323</v>
      </c>
      <c r="V685" s="103" t="s">
        <v>31</v>
      </c>
    </row>
    <row r="686" spans="1:22" ht="15.75" x14ac:dyDescent="0.3">
      <c r="A686" s="103" t="s">
        <v>50</v>
      </c>
      <c r="B686" s="103" t="s">
        <v>4024</v>
      </c>
      <c r="C686" s="103" t="s">
        <v>1904</v>
      </c>
      <c r="D686" s="103" t="s">
        <v>1905</v>
      </c>
      <c r="E686" s="103" t="s">
        <v>2038</v>
      </c>
      <c r="F686" s="103" t="s">
        <v>2062</v>
      </c>
      <c r="G686" s="103" t="s">
        <v>31</v>
      </c>
      <c r="H686" s="103" t="s">
        <v>2443</v>
      </c>
      <c r="I686" s="103" t="s">
        <v>2444</v>
      </c>
      <c r="J686" s="103" t="s">
        <v>1884</v>
      </c>
      <c r="K686" s="103" t="s">
        <v>1885</v>
      </c>
      <c r="L686" s="104">
        <v>0.01</v>
      </c>
      <c r="M686" s="103" t="s">
        <v>1886</v>
      </c>
      <c r="N686" s="103" t="s">
        <v>31</v>
      </c>
      <c r="O686" s="103" t="s">
        <v>31</v>
      </c>
      <c r="P686" s="103" t="s">
        <v>2472</v>
      </c>
      <c r="Q686" s="103" t="s">
        <v>31</v>
      </c>
      <c r="R686" s="103" t="s">
        <v>4364</v>
      </c>
      <c r="S686" s="101">
        <v>38321</v>
      </c>
      <c r="T686" s="101">
        <v>38321</v>
      </c>
      <c r="U686" s="103" t="s">
        <v>4323</v>
      </c>
      <c r="V686" s="103" t="s">
        <v>31</v>
      </c>
    </row>
    <row r="687" spans="1:22" ht="15.75" x14ac:dyDescent="0.3">
      <c r="A687" s="103" t="s">
        <v>50</v>
      </c>
      <c r="B687" s="103" t="s">
        <v>4024</v>
      </c>
      <c r="C687" s="103" t="s">
        <v>1904</v>
      </c>
      <c r="D687" s="103" t="s">
        <v>1905</v>
      </c>
      <c r="E687" s="103" t="s">
        <v>2038</v>
      </c>
      <c r="F687" s="103" t="s">
        <v>2062</v>
      </c>
      <c r="G687" s="103" t="s">
        <v>31</v>
      </c>
      <c r="H687" s="103" t="s">
        <v>2443</v>
      </c>
      <c r="I687" s="103" t="s">
        <v>2444</v>
      </c>
      <c r="J687" s="103" t="s">
        <v>1884</v>
      </c>
      <c r="K687" s="103" t="s">
        <v>1885</v>
      </c>
      <c r="L687" s="104">
        <v>5010.2700000000004</v>
      </c>
      <c r="M687" s="103" t="s">
        <v>1886</v>
      </c>
      <c r="N687" s="103" t="s">
        <v>31</v>
      </c>
      <c r="O687" s="103" t="s">
        <v>31</v>
      </c>
      <c r="P687" s="103" t="s">
        <v>2472</v>
      </c>
      <c r="Q687" s="103" t="s">
        <v>31</v>
      </c>
      <c r="R687" s="103" t="s">
        <v>4365</v>
      </c>
      <c r="S687" s="101">
        <v>37528</v>
      </c>
      <c r="T687" s="101">
        <v>37528</v>
      </c>
      <c r="U687" s="103" t="s">
        <v>4366</v>
      </c>
      <c r="V687" s="103" t="s">
        <v>31</v>
      </c>
    </row>
    <row r="688" spans="1:22" ht="15.75" x14ac:dyDescent="0.3">
      <c r="A688" s="103" t="s">
        <v>50</v>
      </c>
      <c r="B688" s="103" t="s">
        <v>4024</v>
      </c>
      <c r="C688" s="103" t="s">
        <v>1904</v>
      </c>
      <c r="D688" s="103" t="s">
        <v>1905</v>
      </c>
      <c r="E688" s="103" t="s">
        <v>2038</v>
      </c>
      <c r="F688" s="103" t="s">
        <v>2062</v>
      </c>
      <c r="G688" s="103" t="s">
        <v>31</v>
      </c>
      <c r="H688" s="103" t="s">
        <v>2443</v>
      </c>
      <c r="I688" s="103" t="s">
        <v>2444</v>
      </c>
      <c r="J688" s="103" t="s">
        <v>1884</v>
      </c>
      <c r="K688" s="103" t="s">
        <v>1885</v>
      </c>
      <c r="L688" s="104">
        <v>307.94</v>
      </c>
      <c r="M688" s="103" t="s">
        <v>1886</v>
      </c>
      <c r="N688" s="103" t="s">
        <v>31</v>
      </c>
      <c r="O688" s="103" t="s">
        <v>31</v>
      </c>
      <c r="P688" s="103" t="s">
        <v>2472</v>
      </c>
      <c r="Q688" s="103" t="s">
        <v>31</v>
      </c>
      <c r="R688" s="103" t="s">
        <v>4365</v>
      </c>
      <c r="S688" s="101">
        <v>37529</v>
      </c>
      <c r="T688" s="101">
        <v>37529</v>
      </c>
      <c r="U688" s="103" t="s">
        <v>4366</v>
      </c>
      <c r="V688" s="103" t="s">
        <v>31</v>
      </c>
    </row>
    <row r="689" spans="1:22" ht="15.75" x14ac:dyDescent="0.3">
      <c r="A689" s="103" t="s">
        <v>50</v>
      </c>
      <c r="B689" s="103" t="s">
        <v>4024</v>
      </c>
      <c r="C689" s="103" t="s">
        <v>1904</v>
      </c>
      <c r="D689" s="103" t="s">
        <v>1905</v>
      </c>
      <c r="E689" s="103" t="s">
        <v>2038</v>
      </c>
      <c r="F689" s="103" t="s">
        <v>2070</v>
      </c>
      <c r="G689" s="103" t="s">
        <v>31</v>
      </c>
      <c r="H689" s="103" t="s">
        <v>2443</v>
      </c>
      <c r="I689" s="103" t="s">
        <v>2444</v>
      </c>
      <c r="J689" s="103" t="s">
        <v>1884</v>
      </c>
      <c r="K689" s="103" t="s">
        <v>1885</v>
      </c>
      <c r="L689" s="104">
        <v>11962.94</v>
      </c>
      <c r="M689" s="103" t="s">
        <v>1886</v>
      </c>
      <c r="N689" s="103" t="s">
        <v>31</v>
      </c>
      <c r="O689" s="103" t="s">
        <v>31</v>
      </c>
      <c r="P689" s="103" t="s">
        <v>2481</v>
      </c>
      <c r="Q689" s="103" t="s">
        <v>31</v>
      </c>
      <c r="R689" s="103" t="s">
        <v>4367</v>
      </c>
      <c r="S689" s="101">
        <v>36950</v>
      </c>
      <c r="T689" s="101">
        <v>36950</v>
      </c>
      <c r="U689" s="103" t="s">
        <v>4368</v>
      </c>
      <c r="V689" s="103" t="s">
        <v>31</v>
      </c>
    </row>
    <row r="690" spans="1:22" ht="15.75" x14ac:dyDescent="0.3">
      <c r="A690" s="103" t="s">
        <v>50</v>
      </c>
      <c r="B690" s="103" t="s">
        <v>4024</v>
      </c>
      <c r="C690" s="103" t="s">
        <v>1904</v>
      </c>
      <c r="D690" s="103" t="s">
        <v>1905</v>
      </c>
      <c r="E690" s="103" t="s">
        <v>2038</v>
      </c>
      <c r="F690" s="103" t="s">
        <v>2070</v>
      </c>
      <c r="G690" s="103" t="s">
        <v>31</v>
      </c>
      <c r="H690" s="103" t="s">
        <v>2443</v>
      </c>
      <c r="I690" s="103" t="s">
        <v>2444</v>
      </c>
      <c r="J690" s="103" t="s">
        <v>1884</v>
      </c>
      <c r="K690" s="103" t="s">
        <v>1885</v>
      </c>
      <c r="L690" s="104">
        <v>119.95</v>
      </c>
      <c r="M690" s="103" t="s">
        <v>1886</v>
      </c>
      <c r="N690" s="103" t="s">
        <v>31</v>
      </c>
      <c r="O690" s="103" t="s">
        <v>31</v>
      </c>
      <c r="P690" s="103" t="s">
        <v>2481</v>
      </c>
      <c r="Q690" s="103" t="s">
        <v>31</v>
      </c>
      <c r="R690" s="103" t="s">
        <v>4367</v>
      </c>
      <c r="S690" s="101">
        <v>37011</v>
      </c>
      <c r="T690" s="101">
        <v>37011</v>
      </c>
      <c r="U690" s="103" t="s">
        <v>4368</v>
      </c>
      <c r="V690" s="103" t="s">
        <v>31</v>
      </c>
    </row>
    <row r="691" spans="1:22" ht="15.75" x14ac:dyDescent="0.3">
      <c r="A691" s="103" t="s">
        <v>50</v>
      </c>
      <c r="B691" s="103" t="s">
        <v>4024</v>
      </c>
      <c r="C691" s="103" t="s">
        <v>1904</v>
      </c>
      <c r="D691" s="103" t="s">
        <v>1905</v>
      </c>
      <c r="E691" s="103" t="s">
        <v>2038</v>
      </c>
      <c r="F691" s="103" t="s">
        <v>2070</v>
      </c>
      <c r="G691" s="103" t="s">
        <v>31</v>
      </c>
      <c r="H691" s="103" t="s">
        <v>2443</v>
      </c>
      <c r="I691" s="103" t="s">
        <v>2444</v>
      </c>
      <c r="J691" s="103" t="s">
        <v>1884</v>
      </c>
      <c r="K691" s="103" t="s">
        <v>1885</v>
      </c>
      <c r="L691" s="104">
        <v>2512.37</v>
      </c>
      <c r="M691" s="103" t="s">
        <v>1886</v>
      </c>
      <c r="N691" s="103" t="s">
        <v>31</v>
      </c>
      <c r="O691" s="103" t="s">
        <v>31</v>
      </c>
      <c r="P691" s="103" t="s">
        <v>2481</v>
      </c>
      <c r="Q691" s="103" t="s">
        <v>31</v>
      </c>
      <c r="R691" s="103" t="s">
        <v>4369</v>
      </c>
      <c r="S691" s="101">
        <v>37103</v>
      </c>
      <c r="T691" s="101">
        <v>37103</v>
      </c>
      <c r="U691" s="103" t="s">
        <v>4331</v>
      </c>
      <c r="V691" s="103" t="s">
        <v>31</v>
      </c>
    </row>
    <row r="692" spans="1:22" ht="15.75" x14ac:dyDescent="0.3">
      <c r="A692" s="103" t="s">
        <v>50</v>
      </c>
      <c r="B692" s="103" t="s">
        <v>4024</v>
      </c>
      <c r="C692" s="103" t="s">
        <v>1904</v>
      </c>
      <c r="D692" s="103" t="s">
        <v>1905</v>
      </c>
      <c r="E692" s="103" t="s">
        <v>2038</v>
      </c>
      <c r="F692" s="103" t="s">
        <v>2070</v>
      </c>
      <c r="G692" s="103" t="s">
        <v>31</v>
      </c>
      <c r="H692" s="103" t="s">
        <v>2443</v>
      </c>
      <c r="I692" s="103" t="s">
        <v>2444</v>
      </c>
      <c r="J692" s="103" t="s">
        <v>1884</v>
      </c>
      <c r="K692" s="103" t="s">
        <v>1885</v>
      </c>
      <c r="L692" s="104">
        <v>119405.15</v>
      </c>
      <c r="M692" s="103" t="s">
        <v>1886</v>
      </c>
      <c r="N692" s="103" t="s">
        <v>31</v>
      </c>
      <c r="O692" s="103" t="s">
        <v>31</v>
      </c>
      <c r="P692" s="103" t="s">
        <v>2481</v>
      </c>
      <c r="Q692" s="103" t="s">
        <v>31</v>
      </c>
      <c r="R692" s="103" t="s">
        <v>4370</v>
      </c>
      <c r="S692" s="101">
        <v>37164</v>
      </c>
      <c r="T692" s="101">
        <v>37164</v>
      </c>
      <c r="U692" s="103" t="s">
        <v>4321</v>
      </c>
      <c r="V692" s="103" t="s">
        <v>31</v>
      </c>
    </row>
    <row r="693" spans="1:22" ht="15.75" x14ac:dyDescent="0.3">
      <c r="A693" s="103" t="s">
        <v>50</v>
      </c>
      <c r="B693" s="103" t="s">
        <v>4024</v>
      </c>
      <c r="C693" s="103" t="s">
        <v>1904</v>
      </c>
      <c r="D693" s="103" t="s">
        <v>1905</v>
      </c>
      <c r="E693" s="103" t="s">
        <v>2038</v>
      </c>
      <c r="F693" s="103" t="s">
        <v>2070</v>
      </c>
      <c r="G693" s="103" t="s">
        <v>31</v>
      </c>
      <c r="H693" s="103" t="s">
        <v>2443</v>
      </c>
      <c r="I693" s="103" t="s">
        <v>2444</v>
      </c>
      <c r="J693" s="103" t="s">
        <v>1884</v>
      </c>
      <c r="K693" s="103" t="s">
        <v>1885</v>
      </c>
      <c r="L693" s="104">
        <v>-0.69</v>
      </c>
      <c r="M693" s="103" t="s">
        <v>1886</v>
      </c>
      <c r="N693" s="103" t="s">
        <v>31</v>
      </c>
      <c r="O693" s="103" t="s">
        <v>31</v>
      </c>
      <c r="P693" s="103" t="s">
        <v>2481</v>
      </c>
      <c r="Q693" s="103" t="s">
        <v>31</v>
      </c>
      <c r="R693" s="103" t="s">
        <v>4370</v>
      </c>
      <c r="S693" s="101">
        <v>37195</v>
      </c>
      <c r="T693" s="101">
        <v>37195</v>
      </c>
      <c r="U693" s="103" t="s">
        <v>4321</v>
      </c>
      <c r="V693" s="103" t="s">
        <v>31</v>
      </c>
    </row>
    <row r="694" spans="1:22" ht="15.75" x14ac:dyDescent="0.3">
      <c r="A694" s="103" t="s">
        <v>50</v>
      </c>
      <c r="B694" s="103" t="s">
        <v>4024</v>
      </c>
      <c r="C694" s="103" t="s">
        <v>1904</v>
      </c>
      <c r="D694" s="103" t="s">
        <v>1905</v>
      </c>
      <c r="E694" s="103" t="s">
        <v>2038</v>
      </c>
      <c r="F694" s="103" t="s">
        <v>2070</v>
      </c>
      <c r="G694" s="103" t="s">
        <v>31</v>
      </c>
      <c r="H694" s="103" t="s">
        <v>2443</v>
      </c>
      <c r="I694" s="103" t="s">
        <v>2444</v>
      </c>
      <c r="J694" s="103" t="s">
        <v>1884</v>
      </c>
      <c r="K694" s="103" t="s">
        <v>1885</v>
      </c>
      <c r="L694" s="104">
        <v>-15.91</v>
      </c>
      <c r="M694" s="103" t="s">
        <v>1886</v>
      </c>
      <c r="N694" s="103" t="s">
        <v>31</v>
      </c>
      <c r="O694" s="103" t="s">
        <v>31</v>
      </c>
      <c r="P694" s="103" t="s">
        <v>2481</v>
      </c>
      <c r="Q694" s="103" t="s">
        <v>31</v>
      </c>
      <c r="R694" s="103" t="s">
        <v>4370</v>
      </c>
      <c r="S694" s="101">
        <v>37346</v>
      </c>
      <c r="T694" s="101">
        <v>37346</v>
      </c>
      <c r="U694" s="103" t="s">
        <v>4321</v>
      </c>
      <c r="V694" s="103" t="s">
        <v>31</v>
      </c>
    </row>
    <row r="695" spans="1:22" ht="15.75" x14ac:dyDescent="0.3">
      <c r="A695" s="103" t="s">
        <v>50</v>
      </c>
      <c r="B695" s="103" t="s">
        <v>4024</v>
      </c>
      <c r="C695" s="103" t="s">
        <v>1904</v>
      </c>
      <c r="D695" s="103" t="s">
        <v>1905</v>
      </c>
      <c r="E695" s="103" t="s">
        <v>2038</v>
      </c>
      <c r="F695" s="103" t="s">
        <v>2070</v>
      </c>
      <c r="G695" s="103" t="s">
        <v>31</v>
      </c>
      <c r="H695" s="103" t="s">
        <v>2443</v>
      </c>
      <c r="I695" s="103" t="s">
        <v>2444</v>
      </c>
      <c r="J695" s="103" t="s">
        <v>1884</v>
      </c>
      <c r="K695" s="103" t="s">
        <v>1885</v>
      </c>
      <c r="L695" s="104">
        <v>20089.669999999998</v>
      </c>
      <c r="M695" s="103" t="s">
        <v>1886</v>
      </c>
      <c r="N695" s="103" t="s">
        <v>31</v>
      </c>
      <c r="O695" s="103" t="s">
        <v>31</v>
      </c>
      <c r="P695" s="103" t="s">
        <v>2481</v>
      </c>
      <c r="Q695" s="103" t="s">
        <v>31</v>
      </c>
      <c r="R695" s="103" t="s">
        <v>4371</v>
      </c>
      <c r="S695" s="101">
        <v>37287</v>
      </c>
      <c r="T695" s="101">
        <v>37287</v>
      </c>
      <c r="U695" s="103" t="s">
        <v>4372</v>
      </c>
      <c r="V695" s="103" t="s">
        <v>31</v>
      </c>
    </row>
    <row r="696" spans="1:22" ht="15.75" x14ac:dyDescent="0.3">
      <c r="A696" s="103" t="s">
        <v>50</v>
      </c>
      <c r="B696" s="103" t="s">
        <v>4024</v>
      </c>
      <c r="C696" s="103" t="s">
        <v>1904</v>
      </c>
      <c r="D696" s="103" t="s">
        <v>1905</v>
      </c>
      <c r="E696" s="103" t="s">
        <v>2038</v>
      </c>
      <c r="F696" s="103" t="s">
        <v>2070</v>
      </c>
      <c r="G696" s="103" t="s">
        <v>31</v>
      </c>
      <c r="H696" s="103" t="s">
        <v>2443</v>
      </c>
      <c r="I696" s="103" t="s">
        <v>2444</v>
      </c>
      <c r="J696" s="103" t="s">
        <v>1884</v>
      </c>
      <c r="K696" s="103" t="s">
        <v>1885</v>
      </c>
      <c r="L696" s="104">
        <v>73.81</v>
      </c>
      <c r="M696" s="103" t="s">
        <v>1886</v>
      </c>
      <c r="N696" s="103" t="s">
        <v>31</v>
      </c>
      <c r="O696" s="103" t="s">
        <v>31</v>
      </c>
      <c r="P696" s="103" t="s">
        <v>2481</v>
      </c>
      <c r="Q696" s="103" t="s">
        <v>31</v>
      </c>
      <c r="R696" s="103" t="s">
        <v>4371</v>
      </c>
      <c r="S696" s="101">
        <v>37315</v>
      </c>
      <c r="T696" s="101">
        <v>37315</v>
      </c>
      <c r="U696" s="103" t="s">
        <v>4372</v>
      </c>
      <c r="V696" s="103" t="s">
        <v>31</v>
      </c>
    </row>
    <row r="697" spans="1:22" ht="15.75" x14ac:dyDescent="0.3">
      <c r="A697" s="103" t="s">
        <v>50</v>
      </c>
      <c r="B697" s="103" t="s">
        <v>4024</v>
      </c>
      <c r="C697" s="103" t="s">
        <v>1904</v>
      </c>
      <c r="D697" s="103" t="s">
        <v>1905</v>
      </c>
      <c r="E697" s="103" t="s">
        <v>2038</v>
      </c>
      <c r="F697" s="103" t="s">
        <v>2070</v>
      </c>
      <c r="G697" s="103" t="s">
        <v>31</v>
      </c>
      <c r="H697" s="103" t="s">
        <v>2443</v>
      </c>
      <c r="I697" s="103" t="s">
        <v>2444</v>
      </c>
      <c r="J697" s="103" t="s">
        <v>1884</v>
      </c>
      <c r="K697" s="103" t="s">
        <v>1885</v>
      </c>
      <c r="L697" s="104">
        <v>532.08000000000004</v>
      </c>
      <c r="M697" s="103" t="s">
        <v>1886</v>
      </c>
      <c r="N697" s="103" t="s">
        <v>31</v>
      </c>
      <c r="O697" s="103" t="s">
        <v>31</v>
      </c>
      <c r="P697" s="103" t="s">
        <v>2481</v>
      </c>
      <c r="Q697" s="103" t="s">
        <v>31</v>
      </c>
      <c r="R697" s="103" t="s">
        <v>4371</v>
      </c>
      <c r="S697" s="101">
        <v>37346</v>
      </c>
      <c r="T697" s="101">
        <v>37346</v>
      </c>
      <c r="U697" s="103" t="s">
        <v>4372</v>
      </c>
      <c r="V697" s="103" t="s">
        <v>31</v>
      </c>
    </row>
    <row r="698" spans="1:22" ht="15.75" x14ac:dyDescent="0.3">
      <c r="A698" s="103" t="s">
        <v>50</v>
      </c>
      <c r="B698" s="103" t="s">
        <v>4024</v>
      </c>
      <c r="C698" s="103" t="s">
        <v>1904</v>
      </c>
      <c r="D698" s="103" t="s">
        <v>1905</v>
      </c>
      <c r="E698" s="103" t="s">
        <v>2038</v>
      </c>
      <c r="F698" s="103" t="s">
        <v>2070</v>
      </c>
      <c r="G698" s="103" t="s">
        <v>31</v>
      </c>
      <c r="H698" s="103" t="s">
        <v>2443</v>
      </c>
      <c r="I698" s="103" t="s">
        <v>2444</v>
      </c>
      <c r="J698" s="103" t="s">
        <v>1884</v>
      </c>
      <c r="K698" s="103" t="s">
        <v>1885</v>
      </c>
      <c r="L698" s="104">
        <v>0.01</v>
      </c>
      <c r="M698" s="103" t="s">
        <v>1886</v>
      </c>
      <c r="N698" s="103" t="s">
        <v>31</v>
      </c>
      <c r="O698" s="103" t="s">
        <v>31</v>
      </c>
      <c r="P698" s="103" t="s">
        <v>2481</v>
      </c>
      <c r="Q698" s="103" t="s">
        <v>31</v>
      </c>
      <c r="R698" s="103" t="s">
        <v>4371</v>
      </c>
      <c r="S698" s="101">
        <v>38017</v>
      </c>
      <c r="T698" s="101">
        <v>38017</v>
      </c>
      <c r="U698" s="103" t="s">
        <v>4372</v>
      </c>
      <c r="V698" s="103" t="s">
        <v>31</v>
      </c>
    </row>
    <row r="699" spans="1:22" ht="15.75" x14ac:dyDescent="0.3">
      <c r="A699" s="103" t="s">
        <v>50</v>
      </c>
      <c r="B699" s="103" t="s">
        <v>4024</v>
      </c>
      <c r="C699" s="103" t="s">
        <v>1904</v>
      </c>
      <c r="D699" s="103" t="s">
        <v>1905</v>
      </c>
      <c r="E699" s="103" t="s">
        <v>2038</v>
      </c>
      <c r="F699" s="103" t="s">
        <v>2070</v>
      </c>
      <c r="G699" s="103" t="s">
        <v>31</v>
      </c>
      <c r="H699" s="103" t="s">
        <v>2443</v>
      </c>
      <c r="I699" s="103" t="s">
        <v>2444</v>
      </c>
      <c r="J699" s="103" t="s">
        <v>1884</v>
      </c>
      <c r="K699" s="103" t="s">
        <v>1885</v>
      </c>
      <c r="L699" s="104">
        <v>180378.32</v>
      </c>
      <c r="M699" s="103" t="s">
        <v>1886</v>
      </c>
      <c r="N699" s="103" t="s">
        <v>31</v>
      </c>
      <c r="O699" s="103" t="s">
        <v>31</v>
      </c>
      <c r="P699" s="103" t="s">
        <v>2481</v>
      </c>
      <c r="Q699" s="103" t="s">
        <v>31</v>
      </c>
      <c r="R699" s="103" t="s">
        <v>4373</v>
      </c>
      <c r="S699" s="101">
        <v>37425</v>
      </c>
      <c r="T699" s="101">
        <v>37425</v>
      </c>
      <c r="U699" s="103" t="s">
        <v>4323</v>
      </c>
      <c r="V699" s="103" t="s">
        <v>31</v>
      </c>
    </row>
    <row r="700" spans="1:22" ht="15.75" x14ac:dyDescent="0.3">
      <c r="A700" s="103" t="s">
        <v>50</v>
      </c>
      <c r="B700" s="103" t="s">
        <v>4024</v>
      </c>
      <c r="C700" s="103" t="s">
        <v>1904</v>
      </c>
      <c r="D700" s="103" t="s">
        <v>1905</v>
      </c>
      <c r="E700" s="103" t="s">
        <v>2038</v>
      </c>
      <c r="F700" s="103" t="s">
        <v>2070</v>
      </c>
      <c r="G700" s="103" t="s">
        <v>31</v>
      </c>
      <c r="H700" s="103" t="s">
        <v>2443</v>
      </c>
      <c r="I700" s="103" t="s">
        <v>2444</v>
      </c>
      <c r="J700" s="103" t="s">
        <v>1884</v>
      </c>
      <c r="K700" s="103" t="s">
        <v>1885</v>
      </c>
      <c r="L700" s="104">
        <v>277.95999999999998</v>
      </c>
      <c r="M700" s="103" t="s">
        <v>1886</v>
      </c>
      <c r="N700" s="103" t="s">
        <v>31</v>
      </c>
      <c r="O700" s="103" t="s">
        <v>31</v>
      </c>
      <c r="P700" s="103" t="s">
        <v>2481</v>
      </c>
      <c r="Q700" s="103" t="s">
        <v>31</v>
      </c>
      <c r="R700" s="103" t="s">
        <v>4373</v>
      </c>
      <c r="S700" s="101">
        <v>37437</v>
      </c>
      <c r="T700" s="101">
        <v>37437</v>
      </c>
      <c r="U700" s="103" t="s">
        <v>4323</v>
      </c>
      <c r="V700" s="103" t="s">
        <v>31</v>
      </c>
    </row>
    <row r="701" spans="1:22" ht="15.75" x14ac:dyDescent="0.3">
      <c r="A701" s="103" t="s">
        <v>50</v>
      </c>
      <c r="B701" s="103" t="s">
        <v>4024</v>
      </c>
      <c r="C701" s="103" t="s">
        <v>1904</v>
      </c>
      <c r="D701" s="103" t="s">
        <v>1905</v>
      </c>
      <c r="E701" s="103" t="s">
        <v>2038</v>
      </c>
      <c r="F701" s="103" t="s">
        <v>2070</v>
      </c>
      <c r="G701" s="103" t="s">
        <v>31</v>
      </c>
      <c r="H701" s="103" t="s">
        <v>2443</v>
      </c>
      <c r="I701" s="103" t="s">
        <v>2444</v>
      </c>
      <c r="J701" s="103" t="s">
        <v>1884</v>
      </c>
      <c r="K701" s="103" t="s">
        <v>1885</v>
      </c>
      <c r="L701" s="104">
        <v>-138.13999999999999</v>
      </c>
      <c r="M701" s="103" t="s">
        <v>1886</v>
      </c>
      <c r="N701" s="103" t="s">
        <v>31</v>
      </c>
      <c r="O701" s="103" t="s">
        <v>31</v>
      </c>
      <c r="P701" s="103" t="s">
        <v>2481</v>
      </c>
      <c r="Q701" s="103" t="s">
        <v>31</v>
      </c>
      <c r="R701" s="103" t="s">
        <v>4373</v>
      </c>
      <c r="S701" s="101">
        <v>37468</v>
      </c>
      <c r="T701" s="101">
        <v>37468</v>
      </c>
      <c r="U701" s="103" t="s">
        <v>4323</v>
      </c>
      <c r="V701" s="103" t="s">
        <v>31</v>
      </c>
    </row>
    <row r="702" spans="1:22" ht="15.75" x14ac:dyDescent="0.3">
      <c r="A702" s="103" t="s">
        <v>50</v>
      </c>
      <c r="B702" s="103" t="s">
        <v>4024</v>
      </c>
      <c r="C702" s="103" t="s">
        <v>1904</v>
      </c>
      <c r="D702" s="103" t="s">
        <v>1905</v>
      </c>
      <c r="E702" s="103" t="s">
        <v>2038</v>
      </c>
      <c r="F702" s="103" t="s">
        <v>2070</v>
      </c>
      <c r="G702" s="103" t="s">
        <v>31</v>
      </c>
      <c r="H702" s="103" t="s">
        <v>2443</v>
      </c>
      <c r="I702" s="103" t="s">
        <v>2444</v>
      </c>
      <c r="J702" s="103" t="s">
        <v>1884</v>
      </c>
      <c r="K702" s="103" t="s">
        <v>1885</v>
      </c>
      <c r="L702" s="104">
        <v>97.14</v>
      </c>
      <c r="M702" s="103" t="s">
        <v>1886</v>
      </c>
      <c r="N702" s="103" t="s">
        <v>31</v>
      </c>
      <c r="O702" s="103" t="s">
        <v>31</v>
      </c>
      <c r="P702" s="103" t="s">
        <v>2481</v>
      </c>
      <c r="Q702" s="103" t="s">
        <v>31</v>
      </c>
      <c r="R702" s="103" t="s">
        <v>4373</v>
      </c>
      <c r="S702" s="101">
        <v>37529</v>
      </c>
      <c r="T702" s="101">
        <v>37529</v>
      </c>
      <c r="U702" s="103" t="s">
        <v>4323</v>
      </c>
      <c r="V702" s="103" t="s">
        <v>31</v>
      </c>
    </row>
    <row r="703" spans="1:22" ht="15.75" x14ac:dyDescent="0.3">
      <c r="A703" s="103" t="s">
        <v>50</v>
      </c>
      <c r="B703" s="103" t="s">
        <v>4024</v>
      </c>
      <c r="C703" s="103" t="s">
        <v>1904</v>
      </c>
      <c r="D703" s="103" t="s">
        <v>1905</v>
      </c>
      <c r="E703" s="103" t="s">
        <v>2038</v>
      </c>
      <c r="F703" s="103" t="s">
        <v>2070</v>
      </c>
      <c r="G703" s="103" t="s">
        <v>31</v>
      </c>
      <c r="H703" s="103" t="s">
        <v>2443</v>
      </c>
      <c r="I703" s="103" t="s">
        <v>2444</v>
      </c>
      <c r="J703" s="103" t="s">
        <v>1884</v>
      </c>
      <c r="K703" s="103" t="s">
        <v>1885</v>
      </c>
      <c r="L703" s="104">
        <v>386</v>
      </c>
      <c r="M703" s="103" t="s">
        <v>1886</v>
      </c>
      <c r="N703" s="103" t="s">
        <v>31</v>
      </c>
      <c r="O703" s="103" t="s">
        <v>31</v>
      </c>
      <c r="P703" s="103" t="s">
        <v>2481</v>
      </c>
      <c r="Q703" s="103" t="s">
        <v>31</v>
      </c>
      <c r="R703" s="103" t="s">
        <v>4373</v>
      </c>
      <c r="S703" s="101">
        <v>37621</v>
      </c>
      <c r="T703" s="101">
        <v>37621</v>
      </c>
      <c r="U703" s="103" t="s">
        <v>4323</v>
      </c>
      <c r="V703" s="103" t="s">
        <v>31</v>
      </c>
    </row>
    <row r="704" spans="1:22" ht="15.75" x14ac:dyDescent="0.3">
      <c r="A704" s="103" t="s">
        <v>50</v>
      </c>
      <c r="B704" s="103" t="s">
        <v>4024</v>
      </c>
      <c r="C704" s="103" t="s">
        <v>1904</v>
      </c>
      <c r="D704" s="103" t="s">
        <v>1905</v>
      </c>
      <c r="E704" s="103" t="s">
        <v>2038</v>
      </c>
      <c r="F704" s="103" t="s">
        <v>2070</v>
      </c>
      <c r="G704" s="103" t="s">
        <v>31</v>
      </c>
      <c r="H704" s="103" t="s">
        <v>2443</v>
      </c>
      <c r="I704" s="103" t="s">
        <v>2444</v>
      </c>
      <c r="J704" s="103" t="s">
        <v>1884</v>
      </c>
      <c r="K704" s="103" t="s">
        <v>1885</v>
      </c>
      <c r="L704" s="104">
        <v>97.14</v>
      </c>
      <c r="M704" s="103" t="s">
        <v>1886</v>
      </c>
      <c r="N704" s="103" t="s">
        <v>31</v>
      </c>
      <c r="O704" s="103" t="s">
        <v>31</v>
      </c>
      <c r="P704" s="103" t="s">
        <v>2481</v>
      </c>
      <c r="Q704" s="103" t="s">
        <v>31</v>
      </c>
      <c r="R704" s="103" t="s">
        <v>4373</v>
      </c>
      <c r="S704" s="101">
        <v>37741</v>
      </c>
      <c r="T704" s="101">
        <v>37741</v>
      </c>
      <c r="U704" s="103" t="s">
        <v>4323</v>
      </c>
      <c r="V704" s="103" t="s">
        <v>31</v>
      </c>
    </row>
    <row r="705" spans="1:22" ht="15.75" x14ac:dyDescent="0.3">
      <c r="A705" s="103" t="s">
        <v>50</v>
      </c>
      <c r="B705" s="103" t="s">
        <v>4024</v>
      </c>
      <c r="C705" s="103" t="s">
        <v>1904</v>
      </c>
      <c r="D705" s="103" t="s">
        <v>1905</v>
      </c>
      <c r="E705" s="103" t="s">
        <v>2038</v>
      </c>
      <c r="F705" s="103" t="s">
        <v>2070</v>
      </c>
      <c r="G705" s="103" t="s">
        <v>31</v>
      </c>
      <c r="H705" s="103" t="s">
        <v>2443</v>
      </c>
      <c r="I705" s="103" t="s">
        <v>2444</v>
      </c>
      <c r="J705" s="103" t="s">
        <v>1884</v>
      </c>
      <c r="K705" s="103" t="s">
        <v>1885</v>
      </c>
      <c r="L705" s="104">
        <v>36.380000000000003</v>
      </c>
      <c r="M705" s="103" t="s">
        <v>1886</v>
      </c>
      <c r="N705" s="103" t="s">
        <v>31</v>
      </c>
      <c r="O705" s="103" t="s">
        <v>31</v>
      </c>
      <c r="P705" s="103" t="s">
        <v>2481</v>
      </c>
      <c r="Q705" s="103" t="s">
        <v>31</v>
      </c>
      <c r="R705" s="103" t="s">
        <v>4373</v>
      </c>
      <c r="S705" s="101">
        <v>38199</v>
      </c>
      <c r="T705" s="101">
        <v>38199</v>
      </c>
      <c r="U705" s="103" t="s">
        <v>4323</v>
      </c>
      <c r="V705" s="103" t="s">
        <v>31</v>
      </c>
    </row>
    <row r="706" spans="1:22" ht="15.75" x14ac:dyDescent="0.3">
      <c r="A706" s="103" t="s">
        <v>50</v>
      </c>
      <c r="B706" s="103" t="s">
        <v>4024</v>
      </c>
      <c r="C706" s="103" t="s">
        <v>1904</v>
      </c>
      <c r="D706" s="103" t="s">
        <v>1905</v>
      </c>
      <c r="E706" s="103" t="s">
        <v>2038</v>
      </c>
      <c r="F706" s="103" t="s">
        <v>2070</v>
      </c>
      <c r="G706" s="103" t="s">
        <v>31</v>
      </c>
      <c r="H706" s="103" t="s">
        <v>2443</v>
      </c>
      <c r="I706" s="103" t="s">
        <v>2444</v>
      </c>
      <c r="J706" s="103" t="s">
        <v>1884</v>
      </c>
      <c r="K706" s="103" t="s">
        <v>1885</v>
      </c>
      <c r="L706" s="104">
        <v>-0.01</v>
      </c>
      <c r="M706" s="103" t="s">
        <v>1886</v>
      </c>
      <c r="N706" s="103" t="s">
        <v>31</v>
      </c>
      <c r="O706" s="103" t="s">
        <v>31</v>
      </c>
      <c r="P706" s="103" t="s">
        <v>2481</v>
      </c>
      <c r="Q706" s="103" t="s">
        <v>31</v>
      </c>
      <c r="R706" s="103" t="s">
        <v>4373</v>
      </c>
      <c r="S706" s="101">
        <v>38321</v>
      </c>
      <c r="T706" s="101">
        <v>38321</v>
      </c>
      <c r="U706" s="103" t="s">
        <v>4323</v>
      </c>
      <c r="V706" s="103" t="s">
        <v>31</v>
      </c>
    </row>
    <row r="707" spans="1:22" ht="15.75" x14ac:dyDescent="0.3">
      <c r="A707" s="103" t="s">
        <v>50</v>
      </c>
      <c r="B707" s="103" t="s">
        <v>4024</v>
      </c>
      <c r="C707" s="103" t="s">
        <v>1904</v>
      </c>
      <c r="D707" s="103" t="s">
        <v>1905</v>
      </c>
      <c r="E707" s="103" t="s">
        <v>2038</v>
      </c>
      <c r="F707" s="103" t="s">
        <v>2070</v>
      </c>
      <c r="G707" s="103" t="s">
        <v>31</v>
      </c>
      <c r="H707" s="103" t="s">
        <v>2443</v>
      </c>
      <c r="I707" s="103" t="s">
        <v>2444</v>
      </c>
      <c r="J707" s="103" t="s">
        <v>1884</v>
      </c>
      <c r="K707" s="103" t="s">
        <v>1885</v>
      </c>
      <c r="L707" s="104">
        <v>552.66</v>
      </c>
      <c r="M707" s="103" t="s">
        <v>1886</v>
      </c>
      <c r="N707" s="103" t="s">
        <v>31</v>
      </c>
      <c r="O707" s="103" t="s">
        <v>31</v>
      </c>
      <c r="P707" s="103" t="s">
        <v>2494</v>
      </c>
      <c r="Q707" s="103" t="s">
        <v>31</v>
      </c>
      <c r="R707" s="103" t="s">
        <v>4374</v>
      </c>
      <c r="S707" s="101">
        <v>36616</v>
      </c>
      <c r="T707" s="101">
        <v>36616</v>
      </c>
      <c r="U707" s="103" t="s">
        <v>4357</v>
      </c>
      <c r="V707" s="103" t="s">
        <v>31</v>
      </c>
    </row>
    <row r="708" spans="1:22" ht="15.75" x14ac:dyDescent="0.3">
      <c r="A708" s="103" t="s">
        <v>50</v>
      </c>
      <c r="B708" s="103" t="s">
        <v>4024</v>
      </c>
      <c r="C708" s="103" t="s">
        <v>1904</v>
      </c>
      <c r="D708" s="103" t="s">
        <v>1905</v>
      </c>
      <c r="E708" s="103" t="s">
        <v>2038</v>
      </c>
      <c r="F708" s="103" t="s">
        <v>2070</v>
      </c>
      <c r="G708" s="103" t="s">
        <v>31</v>
      </c>
      <c r="H708" s="103" t="s">
        <v>2443</v>
      </c>
      <c r="I708" s="103" t="s">
        <v>2444</v>
      </c>
      <c r="J708" s="103" t="s">
        <v>1884</v>
      </c>
      <c r="K708" s="103" t="s">
        <v>1885</v>
      </c>
      <c r="L708" s="104">
        <v>9.3800000000000008</v>
      </c>
      <c r="M708" s="103" t="s">
        <v>1886</v>
      </c>
      <c r="N708" s="103" t="s">
        <v>31</v>
      </c>
      <c r="O708" s="103" t="s">
        <v>31</v>
      </c>
      <c r="P708" s="103" t="s">
        <v>2494</v>
      </c>
      <c r="Q708" s="103" t="s">
        <v>31</v>
      </c>
      <c r="R708" s="103" t="s">
        <v>4374</v>
      </c>
      <c r="S708" s="101">
        <v>36738</v>
      </c>
      <c r="T708" s="101">
        <v>36738</v>
      </c>
      <c r="U708" s="103" t="s">
        <v>4357</v>
      </c>
      <c r="V708" s="103" t="s">
        <v>31</v>
      </c>
    </row>
    <row r="709" spans="1:22" ht="15.75" x14ac:dyDescent="0.3">
      <c r="A709" s="103" t="s">
        <v>50</v>
      </c>
      <c r="B709" s="103" t="s">
        <v>4024</v>
      </c>
      <c r="C709" s="103" t="s">
        <v>1904</v>
      </c>
      <c r="D709" s="103" t="s">
        <v>1905</v>
      </c>
      <c r="E709" s="103" t="s">
        <v>2038</v>
      </c>
      <c r="F709" s="103" t="s">
        <v>2070</v>
      </c>
      <c r="G709" s="103" t="s">
        <v>31</v>
      </c>
      <c r="H709" s="103" t="s">
        <v>2443</v>
      </c>
      <c r="I709" s="103" t="s">
        <v>2444</v>
      </c>
      <c r="J709" s="103" t="s">
        <v>1884</v>
      </c>
      <c r="K709" s="103" t="s">
        <v>1885</v>
      </c>
      <c r="L709" s="104">
        <v>0.2</v>
      </c>
      <c r="M709" s="103" t="s">
        <v>1886</v>
      </c>
      <c r="N709" s="103" t="s">
        <v>31</v>
      </c>
      <c r="O709" s="103" t="s">
        <v>31</v>
      </c>
      <c r="P709" s="103" t="s">
        <v>2494</v>
      </c>
      <c r="Q709" s="103" t="s">
        <v>31</v>
      </c>
      <c r="R709" s="103" t="s">
        <v>4374</v>
      </c>
      <c r="S709" s="101">
        <v>36799</v>
      </c>
      <c r="T709" s="101">
        <v>36799</v>
      </c>
      <c r="U709" s="103" t="s">
        <v>4357</v>
      </c>
      <c r="V709" s="103" t="s">
        <v>31</v>
      </c>
    </row>
    <row r="710" spans="1:22" ht="15.75" x14ac:dyDescent="0.3">
      <c r="A710" s="103" t="s">
        <v>50</v>
      </c>
      <c r="B710" s="103" t="s">
        <v>4024</v>
      </c>
      <c r="C710" s="103" t="s">
        <v>1904</v>
      </c>
      <c r="D710" s="103" t="s">
        <v>1905</v>
      </c>
      <c r="E710" s="103" t="s">
        <v>2038</v>
      </c>
      <c r="F710" s="103" t="s">
        <v>2082</v>
      </c>
      <c r="G710" s="103" t="s">
        <v>31</v>
      </c>
      <c r="H710" s="103" t="s">
        <v>2443</v>
      </c>
      <c r="I710" s="103" t="s">
        <v>2444</v>
      </c>
      <c r="J710" s="103" t="s">
        <v>1884</v>
      </c>
      <c r="K710" s="103" t="s">
        <v>1885</v>
      </c>
      <c r="L710" s="104">
        <v>109976</v>
      </c>
      <c r="M710" s="103" t="s">
        <v>1886</v>
      </c>
      <c r="N710" s="103" t="s">
        <v>31</v>
      </c>
      <c r="O710" s="103" t="s">
        <v>31</v>
      </c>
      <c r="P710" s="103" t="s">
        <v>2496</v>
      </c>
      <c r="Q710" s="103" t="s">
        <v>31</v>
      </c>
      <c r="R710" s="103" t="s">
        <v>4375</v>
      </c>
      <c r="S710" s="101">
        <v>36616</v>
      </c>
      <c r="T710" s="101">
        <v>36616</v>
      </c>
      <c r="U710" s="103" t="s">
        <v>4357</v>
      </c>
      <c r="V710" s="103" t="s">
        <v>31</v>
      </c>
    </row>
    <row r="711" spans="1:22" ht="15.75" x14ac:dyDescent="0.3">
      <c r="A711" s="103" t="s">
        <v>50</v>
      </c>
      <c r="B711" s="103" t="s">
        <v>4024</v>
      </c>
      <c r="C711" s="103" t="s">
        <v>1904</v>
      </c>
      <c r="D711" s="103" t="s">
        <v>1905</v>
      </c>
      <c r="E711" s="103" t="s">
        <v>2038</v>
      </c>
      <c r="F711" s="103" t="s">
        <v>2082</v>
      </c>
      <c r="G711" s="103" t="s">
        <v>31</v>
      </c>
      <c r="H711" s="103" t="s">
        <v>2443</v>
      </c>
      <c r="I711" s="103" t="s">
        <v>2444</v>
      </c>
      <c r="J711" s="103" t="s">
        <v>1884</v>
      </c>
      <c r="K711" s="103" t="s">
        <v>1885</v>
      </c>
      <c r="L711" s="104">
        <v>1867.53</v>
      </c>
      <c r="M711" s="103" t="s">
        <v>1886</v>
      </c>
      <c r="N711" s="103" t="s">
        <v>31</v>
      </c>
      <c r="O711" s="103" t="s">
        <v>31</v>
      </c>
      <c r="P711" s="103" t="s">
        <v>2496</v>
      </c>
      <c r="Q711" s="103" t="s">
        <v>31</v>
      </c>
      <c r="R711" s="103" t="s">
        <v>4375</v>
      </c>
      <c r="S711" s="101">
        <v>36738</v>
      </c>
      <c r="T711" s="101">
        <v>36738</v>
      </c>
      <c r="U711" s="103" t="s">
        <v>4357</v>
      </c>
      <c r="V711" s="103" t="s">
        <v>31</v>
      </c>
    </row>
    <row r="712" spans="1:22" ht="15.75" x14ac:dyDescent="0.3">
      <c r="A712" s="103" t="s">
        <v>50</v>
      </c>
      <c r="B712" s="103" t="s">
        <v>4024</v>
      </c>
      <c r="C712" s="103" t="s">
        <v>1904</v>
      </c>
      <c r="D712" s="103" t="s">
        <v>1905</v>
      </c>
      <c r="E712" s="103" t="s">
        <v>2038</v>
      </c>
      <c r="F712" s="103" t="s">
        <v>2082</v>
      </c>
      <c r="G712" s="103" t="s">
        <v>31</v>
      </c>
      <c r="H712" s="103" t="s">
        <v>2443</v>
      </c>
      <c r="I712" s="103" t="s">
        <v>2444</v>
      </c>
      <c r="J712" s="103" t="s">
        <v>1884</v>
      </c>
      <c r="K712" s="103" t="s">
        <v>1885</v>
      </c>
      <c r="L712" s="104">
        <v>40.549999999999997</v>
      </c>
      <c r="M712" s="103" t="s">
        <v>1886</v>
      </c>
      <c r="N712" s="103" t="s">
        <v>31</v>
      </c>
      <c r="O712" s="103" t="s">
        <v>31</v>
      </c>
      <c r="P712" s="103" t="s">
        <v>2496</v>
      </c>
      <c r="Q712" s="103" t="s">
        <v>31</v>
      </c>
      <c r="R712" s="103" t="s">
        <v>4375</v>
      </c>
      <c r="S712" s="101">
        <v>36799</v>
      </c>
      <c r="T712" s="101">
        <v>36799</v>
      </c>
      <c r="U712" s="103" t="s">
        <v>4357</v>
      </c>
      <c r="V712" s="103" t="s">
        <v>31</v>
      </c>
    </row>
    <row r="713" spans="1:22" ht="15.75" x14ac:dyDescent="0.3">
      <c r="A713" s="103" t="s">
        <v>50</v>
      </c>
      <c r="B713" s="103" t="s">
        <v>4024</v>
      </c>
      <c r="C713" s="103" t="s">
        <v>1904</v>
      </c>
      <c r="D713" s="103" t="s">
        <v>1905</v>
      </c>
      <c r="E713" s="103" t="s">
        <v>2038</v>
      </c>
      <c r="F713" s="103" t="s">
        <v>2082</v>
      </c>
      <c r="G713" s="103" t="s">
        <v>31</v>
      </c>
      <c r="H713" s="103" t="s">
        <v>2443</v>
      </c>
      <c r="I713" s="103" t="s">
        <v>2444</v>
      </c>
      <c r="J713" s="103" t="s">
        <v>1884</v>
      </c>
      <c r="K713" s="103" t="s">
        <v>1885</v>
      </c>
      <c r="L713" s="104">
        <v>-0.31</v>
      </c>
      <c r="M713" s="103" t="s">
        <v>1886</v>
      </c>
      <c r="N713" s="103" t="s">
        <v>31</v>
      </c>
      <c r="O713" s="103" t="s">
        <v>31</v>
      </c>
      <c r="P713" s="103" t="s">
        <v>2496</v>
      </c>
      <c r="Q713" s="103" t="s">
        <v>31</v>
      </c>
      <c r="R713" s="103" t="s">
        <v>4375</v>
      </c>
      <c r="S713" s="101">
        <v>36830</v>
      </c>
      <c r="T713" s="101">
        <v>36830</v>
      </c>
      <c r="U713" s="103" t="s">
        <v>4357</v>
      </c>
      <c r="V713" s="103" t="s">
        <v>31</v>
      </c>
    </row>
    <row r="714" spans="1:22" ht="15.75" x14ac:dyDescent="0.3">
      <c r="A714" s="103" t="s">
        <v>50</v>
      </c>
      <c r="B714" s="103" t="s">
        <v>4024</v>
      </c>
      <c r="C714" s="103" t="s">
        <v>1904</v>
      </c>
      <c r="D714" s="103" t="s">
        <v>1905</v>
      </c>
      <c r="E714" s="103" t="s">
        <v>2038</v>
      </c>
      <c r="F714" s="103" t="s">
        <v>2082</v>
      </c>
      <c r="G714" s="103" t="s">
        <v>31</v>
      </c>
      <c r="H714" s="103" t="s">
        <v>2443</v>
      </c>
      <c r="I714" s="103" t="s">
        <v>2444</v>
      </c>
      <c r="J714" s="103" t="s">
        <v>1884</v>
      </c>
      <c r="K714" s="103" t="s">
        <v>1885</v>
      </c>
      <c r="L714" s="104">
        <v>7158.26</v>
      </c>
      <c r="M714" s="103" t="s">
        <v>1886</v>
      </c>
      <c r="N714" s="103" t="s">
        <v>31</v>
      </c>
      <c r="O714" s="103" t="s">
        <v>31</v>
      </c>
      <c r="P714" s="103" t="s">
        <v>2481</v>
      </c>
      <c r="Q714" s="103" t="s">
        <v>31</v>
      </c>
      <c r="R714" s="103" t="s">
        <v>4376</v>
      </c>
      <c r="S714" s="101">
        <v>37103</v>
      </c>
      <c r="T714" s="101">
        <v>37103</v>
      </c>
      <c r="U714" s="103" t="s">
        <v>4331</v>
      </c>
      <c r="V714" s="103" t="s">
        <v>31</v>
      </c>
    </row>
    <row r="715" spans="1:22" ht="15.75" x14ac:dyDescent="0.3">
      <c r="A715" s="103" t="s">
        <v>50</v>
      </c>
      <c r="B715" s="103" t="s">
        <v>4024</v>
      </c>
      <c r="C715" s="103" t="s">
        <v>1904</v>
      </c>
      <c r="D715" s="103" t="s">
        <v>1905</v>
      </c>
      <c r="E715" s="103" t="s">
        <v>2038</v>
      </c>
      <c r="F715" s="103" t="s">
        <v>2082</v>
      </c>
      <c r="G715" s="103" t="s">
        <v>31</v>
      </c>
      <c r="H715" s="103" t="s">
        <v>2443</v>
      </c>
      <c r="I715" s="103" t="s">
        <v>2444</v>
      </c>
      <c r="J715" s="103" t="s">
        <v>1884</v>
      </c>
      <c r="K715" s="103" t="s">
        <v>1885</v>
      </c>
      <c r="L715" s="104">
        <v>45246.1</v>
      </c>
      <c r="M715" s="103" t="s">
        <v>1886</v>
      </c>
      <c r="N715" s="103" t="s">
        <v>31</v>
      </c>
      <c r="O715" s="103" t="s">
        <v>31</v>
      </c>
      <c r="P715" s="103" t="s">
        <v>2481</v>
      </c>
      <c r="Q715" s="103" t="s">
        <v>31</v>
      </c>
      <c r="R715" s="103" t="s">
        <v>4377</v>
      </c>
      <c r="S715" s="101">
        <v>37164</v>
      </c>
      <c r="T715" s="101">
        <v>37164</v>
      </c>
      <c r="U715" s="103" t="s">
        <v>4321</v>
      </c>
      <c r="V715" s="103" t="s">
        <v>31</v>
      </c>
    </row>
    <row r="716" spans="1:22" ht="15.75" x14ac:dyDescent="0.3">
      <c r="A716" s="103" t="s">
        <v>50</v>
      </c>
      <c r="B716" s="103" t="s">
        <v>4024</v>
      </c>
      <c r="C716" s="103" t="s">
        <v>1904</v>
      </c>
      <c r="D716" s="103" t="s">
        <v>1905</v>
      </c>
      <c r="E716" s="103" t="s">
        <v>2038</v>
      </c>
      <c r="F716" s="103" t="s">
        <v>2082</v>
      </c>
      <c r="G716" s="103" t="s">
        <v>31</v>
      </c>
      <c r="H716" s="103" t="s">
        <v>2443</v>
      </c>
      <c r="I716" s="103" t="s">
        <v>2444</v>
      </c>
      <c r="J716" s="103" t="s">
        <v>1884</v>
      </c>
      <c r="K716" s="103" t="s">
        <v>1885</v>
      </c>
      <c r="L716" s="104">
        <v>-0.26</v>
      </c>
      <c r="M716" s="103" t="s">
        <v>1886</v>
      </c>
      <c r="N716" s="103" t="s">
        <v>31</v>
      </c>
      <c r="O716" s="103" t="s">
        <v>31</v>
      </c>
      <c r="P716" s="103" t="s">
        <v>2481</v>
      </c>
      <c r="Q716" s="103" t="s">
        <v>31</v>
      </c>
      <c r="R716" s="103" t="s">
        <v>4377</v>
      </c>
      <c r="S716" s="101">
        <v>37195</v>
      </c>
      <c r="T716" s="101">
        <v>37195</v>
      </c>
      <c r="U716" s="103" t="s">
        <v>4321</v>
      </c>
      <c r="V716" s="103" t="s">
        <v>31</v>
      </c>
    </row>
    <row r="717" spans="1:22" ht="15.75" x14ac:dyDescent="0.3">
      <c r="A717" s="103" t="s">
        <v>50</v>
      </c>
      <c r="B717" s="103" t="s">
        <v>4024</v>
      </c>
      <c r="C717" s="103" t="s">
        <v>1904</v>
      </c>
      <c r="D717" s="103" t="s">
        <v>1905</v>
      </c>
      <c r="E717" s="103" t="s">
        <v>2038</v>
      </c>
      <c r="F717" s="103" t="s">
        <v>2082</v>
      </c>
      <c r="G717" s="103" t="s">
        <v>31</v>
      </c>
      <c r="H717" s="103" t="s">
        <v>2443</v>
      </c>
      <c r="I717" s="103" t="s">
        <v>2444</v>
      </c>
      <c r="J717" s="103" t="s">
        <v>1884</v>
      </c>
      <c r="K717" s="103" t="s">
        <v>1885</v>
      </c>
      <c r="L717" s="104">
        <v>-6.03</v>
      </c>
      <c r="M717" s="103" t="s">
        <v>1886</v>
      </c>
      <c r="N717" s="103" t="s">
        <v>31</v>
      </c>
      <c r="O717" s="103" t="s">
        <v>31</v>
      </c>
      <c r="P717" s="103" t="s">
        <v>2481</v>
      </c>
      <c r="Q717" s="103" t="s">
        <v>31</v>
      </c>
      <c r="R717" s="103" t="s">
        <v>4377</v>
      </c>
      <c r="S717" s="101">
        <v>37346</v>
      </c>
      <c r="T717" s="101">
        <v>37346</v>
      </c>
      <c r="U717" s="103" t="s">
        <v>4321</v>
      </c>
      <c r="V717" s="103" t="s">
        <v>31</v>
      </c>
    </row>
    <row r="718" spans="1:22" ht="15.75" x14ac:dyDescent="0.3">
      <c r="A718" s="103" t="s">
        <v>50</v>
      </c>
      <c r="B718" s="103" t="s">
        <v>4024</v>
      </c>
      <c r="C718" s="103" t="s">
        <v>1904</v>
      </c>
      <c r="D718" s="103" t="s">
        <v>1905</v>
      </c>
      <c r="E718" s="103" t="s">
        <v>2038</v>
      </c>
      <c r="F718" s="103" t="s">
        <v>2082</v>
      </c>
      <c r="G718" s="103" t="s">
        <v>31</v>
      </c>
      <c r="H718" s="103" t="s">
        <v>2443</v>
      </c>
      <c r="I718" s="103" t="s">
        <v>2444</v>
      </c>
      <c r="J718" s="103" t="s">
        <v>1884</v>
      </c>
      <c r="K718" s="103" t="s">
        <v>1885</v>
      </c>
      <c r="L718" s="104">
        <v>557.48</v>
      </c>
      <c r="M718" s="103" t="s">
        <v>1886</v>
      </c>
      <c r="N718" s="103" t="s">
        <v>31</v>
      </c>
      <c r="O718" s="103" t="s">
        <v>31</v>
      </c>
      <c r="P718" s="103" t="s">
        <v>2481</v>
      </c>
      <c r="Q718" s="103" t="s">
        <v>31</v>
      </c>
      <c r="R718" s="103" t="s">
        <v>4378</v>
      </c>
      <c r="S718" s="101">
        <v>37287</v>
      </c>
      <c r="T718" s="101">
        <v>37287</v>
      </c>
      <c r="U718" s="103" t="s">
        <v>4372</v>
      </c>
      <c r="V718" s="103" t="s">
        <v>31</v>
      </c>
    </row>
    <row r="719" spans="1:22" ht="15.75" x14ac:dyDescent="0.3">
      <c r="A719" s="103" t="s">
        <v>50</v>
      </c>
      <c r="B719" s="103" t="s">
        <v>4024</v>
      </c>
      <c r="C719" s="103" t="s">
        <v>1904</v>
      </c>
      <c r="D719" s="103" t="s">
        <v>1905</v>
      </c>
      <c r="E719" s="103" t="s">
        <v>2038</v>
      </c>
      <c r="F719" s="103" t="s">
        <v>2082</v>
      </c>
      <c r="G719" s="103" t="s">
        <v>31</v>
      </c>
      <c r="H719" s="103" t="s">
        <v>2443</v>
      </c>
      <c r="I719" s="103" t="s">
        <v>2444</v>
      </c>
      <c r="J719" s="103" t="s">
        <v>1884</v>
      </c>
      <c r="K719" s="103" t="s">
        <v>1885</v>
      </c>
      <c r="L719" s="104">
        <v>2.0499999999999998</v>
      </c>
      <c r="M719" s="103" t="s">
        <v>1886</v>
      </c>
      <c r="N719" s="103" t="s">
        <v>31</v>
      </c>
      <c r="O719" s="103" t="s">
        <v>31</v>
      </c>
      <c r="P719" s="103" t="s">
        <v>2481</v>
      </c>
      <c r="Q719" s="103" t="s">
        <v>31</v>
      </c>
      <c r="R719" s="103" t="s">
        <v>4378</v>
      </c>
      <c r="S719" s="101">
        <v>37315</v>
      </c>
      <c r="T719" s="101">
        <v>37315</v>
      </c>
      <c r="U719" s="103" t="s">
        <v>4372</v>
      </c>
      <c r="V719" s="103" t="s">
        <v>31</v>
      </c>
    </row>
    <row r="720" spans="1:22" ht="15.75" x14ac:dyDescent="0.3">
      <c r="A720" s="103" t="s">
        <v>50</v>
      </c>
      <c r="B720" s="103" t="s">
        <v>4024</v>
      </c>
      <c r="C720" s="103" t="s">
        <v>1904</v>
      </c>
      <c r="D720" s="103" t="s">
        <v>1905</v>
      </c>
      <c r="E720" s="103" t="s">
        <v>2038</v>
      </c>
      <c r="F720" s="103" t="s">
        <v>2082</v>
      </c>
      <c r="G720" s="103" t="s">
        <v>31</v>
      </c>
      <c r="H720" s="103" t="s">
        <v>2443</v>
      </c>
      <c r="I720" s="103" t="s">
        <v>2444</v>
      </c>
      <c r="J720" s="103" t="s">
        <v>1884</v>
      </c>
      <c r="K720" s="103" t="s">
        <v>1885</v>
      </c>
      <c r="L720" s="104">
        <v>14.77</v>
      </c>
      <c r="M720" s="103" t="s">
        <v>1886</v>
      </c>
      <c r="N720" s="103" t="s">
        <v>31</v>
      </c>
      <c r="O720" s="103" t="s">
        <v>31</v>
      </c>
      <c r="P720" s="103" t="s">
        <v>2481</v>
      </c>
      <c r="Q720" s="103" t="s">
        <v>31</v>
      </c>
      <c r="R720" s="103" t="s">
        <v>4378</v>
      </c>
      <c r="S720" s="101">
        <v>37346</v>
      </c>
      <c r="T720" s="101">
        <v>37346</v>
      </c>
      <c r="U720" s="103" t="s">
        <v>4372</v>
      </c>
      <c r="V720" s="103" t="s">
        <v>31</v>
      </c>
    </row>
    <row r="721" spans="1:22" ht="15.75" x14ac:dyDescent="0.3">
      <c r="A721" s="103" t="s">
        <v>50</v>
      </c>
      <c r="B721" s="103" t="s">
        <v>4024</v>
      </c>
      <c r="C721" s="103" t="s">
        <v>1904</v>
      </c>
      <c r="D721" s="103" t="s">
        <v>1905</v>
      </c>
      <c r="E721" s="103" t="s">
        <v>2038</v>
      </c>
      <c r="F721" s="103" t="s">
        <v>2082</v>
      </c>
      <c r="G721" s="103" t="s">
        <v>31</v>
      </c>
      <c r="H721" s="103" t="s">
        <v>2443</v>
      </c>
      <c r="I721" s="103" t="s">
        <v>2444</v>
      </c>
      <c r="J721" s="103" t="s">
        <v>1884</v>
      </c>
      <c r="K721" s="103" t="s">
        <v>1885</v>
      </c>
      <c r="L721" s="104">
        <v>-0.01</v>
      </c>
      <c r="M721" s="103" t="s">
        <v>1886</v>
      </c>
      <c r="N721" s="103" t="s">
        <v>31</v>
      </c>
      <c r="O721" s="103" t="s">
        <v>31</v>
      </c>
      <c r="P721" s="103" t="s">
        <v>2481</v>
      </c>
      <c r="Q721" s="103" t="s">
        <v>31</v>
      </c>
      <c r="R721" s="103" t="s">
        <v>4378</v>
      </c>
      <c r="S721" s="101">
        <v>38017</v>
      </c>
      <c r="T721" s="101">
        <v>38017</v>
      </c>
      <c r="U721" s="103" t="s">
        <v>4372</v>
      </c>
      <c r="V721" s="103" t="s">
        <v>31</v>
      </c>
    </row>
    <row r="722" spans="1:22" ht="15.75" x14ac:dyDescent="0.3">
      <c r="A722" s="103" t="s">
        <v>50</v>
      </c>
      <c r="B722" s="103" t="s">
        <v>4024</v>
      </c>
      <c r="C722" s="103" t="s">
        <v>1904</v>
      </c>
      <c r="D722" s="103" t="s">
        <v>1905</v>
      </c>
      <c r="E722" s="103" t="s">
        <v>2038</v>
      </c>
      <c r="F722" s="103" t="s">
        <v>2082</v>
      </c>
      <c r="G722" s="103" t="s">
        <v>31</v>
      </c>
      <c r="H722" s="103" t="s">
        <v>2443</v>
      </c>
      <c r="I722" s="103" t="s">
        <v>2444</v>
      </c>
      <c r="J722" s="103" t="s">
        <v>1884</v>
      </c>
      <c r="K722" s="103" t="s">
        <v>1885</v>
      </c>
      <c r="L722" s="104">
        <v>57335.35</v>
      </c>
      <c r="M722" s="103" t="s">
        <v>1886</v>
      </c>
      <c r="N722" s="103" t="s">
        <v>31</v>
      </c>
      <c r="O722" s="103" t="s">
        <v>31</v>
      </c>
      <c r="P722" s="103" t="s">
        <v>2481</v>
      </c>
      <c r="Q722" s="103" t="s">
        <v>31</v>
      </c>
      <c r="R722" s="103" t="s">
        <v>4379</v>
      </c>
      <c r="S722" s="101">
        <v>37425</v>
      </c>
      <c r="T722" s="101">
        <v>37425</v>
      </c>
      <c r="U722" s="103" t="s">
        <v>4323</v>
      </c>
      <c r="V722" s="103" t="s">
        <v>31</v>
      </c>
    </row>
    <row r="723" spans="1:22" ht="15.75" x14ac:dyDescent="0.3">
      <c r="A723" s="103" t="s">
        <v>50</v>
      </c>
      <c r="B723" s="103" t="s">
        <v>4024</v>
      </c>
      <c r="C723" s="103" t="s">
        <v>1904</v>
      </c>
      <c r="D723" s="103" t="s">
        <v>1905</v>
      </c>
      <c r="E723" s="103" t="s">
        <v>2038</v>
      </c>
      <c r="F723" s="103" t="s">
        <v>2082</v>
      </c>
      <c r="G723" s="103" t="s">
        <v>31</v>
      </c>
      <c r="H723" s="103" t="s">
        <v>2443</v>
      </c>
      <c r="I723" s="103" t="s">
        <v>2444</v>
      </c>
      <c r="J723" s="103" t="s">
        <v>1884</v>
      </c>
      <c r="K723" s="103" t="s">
        <v>1885</v>
      </c>
      <c r="L723" s="104">
        <v>88.35</v>
      </c>
      <c r="M723" s="103" t="s">
        <v>1886</v>
      </c>
      <c r="N723" s="103" t="s">
        <v>31</v>
      </c>
      <c r="O723" s="103" t="s">
        <v>31</v>
      </c>
      <c r="P723" s="103" t="s">
        <v>2481</v>
      </c>
      <c r="Q723" s="103" t="s">
        <v>31</v>
      </c>
      <c r="R723" s="103" t="s">
        <v>4379</v>
      </c>
      <c r="S723" s="101">
        <v>37437</v>
      </c>
      <c r="T723" s="101">
        <v>37437</v>
      </c>
      <c r="U723" s="103" t="s">
        <v>4323</v>
      </c>
      <c r="V723" s="103" t="s">
        <v>31</v>
      </c>
    </row>
    <row r="724" spans="1:22" ht="15.75" x14ac:dyDescent="0.3">
      <c r="A724" s="103" t="s">
        <v>50</v>
      </c>
      <c r="B724" s="103" t="s">
        <v>4024</v>
      </c>
      <c r="C724" s="103" t="s">
        <v>1904</v>
      </c>
      <c r="D724" s="103" t="s">
        <v>1905</v>
      </c>
      <c r="E724" s="103" t="s">
        <v>2038</v>
      </c>
      <c r="F724" s="103" t="s">
        <v>2082</v>
      </c>
      <c r="G724" s="103" t="s">
        <v>31</v>
      </c>
      <c r="H724" s="103" t="s">
        <v>2443</v>
      </c>
      <c r="I724" s="103" t="s">
        <v>2444</v>
      </c>
      <c r="J724" s="103" t="s">
        <v>1884</v>
      </c>
      <c r="K724" s="103" t="s">
        <v>1885</v>
      </c>
      <c r="L724" s="104">
        <v>-43.91</v>
      </c>
      <c r="M724" s="103" t="s">
        <v>1886</v>
      </c>
      <c r="N724" s="103" t="s">
        <v>31</v>
      </c>
      <c r="O724" s="103" t="s">
        <v>31</v>
      </c>
      <c r="P724" s="103" t="s">
        <v>2481</v>
      </c>
      <c r="Q724" s="103" t="s">
        <v>31</v>
      </c>
      <c r="R724" s="103" t="s">
        <v>4379</v>
      </c>
      <c r="S724" s="101">
        <v>37468</v>
      </c>
      <c r="T724" s="101">
        <v>37468</v>
      </c>
      <c r="U724" s="103" t="s">
        <v>4323</v>
      </c>
      <c r="V724" s="103" t="s">
        <v>31</v>
      </c>
    </row>
    <row r="725" spans="1:22" ht="15.75" x14ac:dyDescent="0.3">
      <c r="A725" s="103" t="s">
        <v>50</v>
      </c>
      <c r="B725" s="103" t="s">
        <v>4024</v>
      </c>
      <c r="C725" s="103" t="s">
        <v>1904</v>
      </c>
      <c r="D725" s="103" t="s">
        <v>1905</v>
      </c>
      <c r="E725" s="103" t="s">
        <v>2038</v>
      </c>
      <c r="F725" s="103" t="s">
        <v>2082</v>
      </c>
      <c r="G725" s="103" t="s">
        <v>31</v>
      </c>
      <c r="H725" s="103" t="s">
        <v>2443</v>
      </c>
      <c r="I725" s="103" t="s">
        <v>2444</v>
      </c>
      <c r="J725" s="103" t="s">
        <v>1884</v>
      </c>
      <c r="K725" s="103" t="s">
        <v>1885</v>
      </c>
      <c r="L725" s="104">
        <v>30.88</v>
      </c>
      <c r="M725" s="103" t="s">
        <v>1886</v>
      </c>
      <c r="N725" s="103" t="s">
        <v>31</v>
      </c>
      <c r="O725" s="103" t="s">
        <v>31</v>
      </c>
      <c r="P725" s="103" t="s">
        <v>2481</v>
      </c>
      <c r="Q725" s="103" t="s">
        <v>31</v>
      </c>
      <c r="R725" s="103" t="s">
        <v>4379</v>
      </c>
      <c r="S725" s="101">
        <v>37529</v>
      </c>
      <c r="T725" s="101">
        <v>37529</v>
      </c>
      <c r="U725" s="103" t="s">
        <v>4323</v>
      </c>
      <c r="V725" s="103" t="s">
        <v>31</v>
      </c>
    </row>
    <row r="726" spans="1:22" ht="15.75" x14ac:dyDescent="0.3">
      <c r="A726" s="103" t="s">
        <v>50</v>
      </c>
      <c r="B726" s="103" t="s">
        <v>4024</v>
      </c>
      <c r="C726" s="103" t="s">
        <v>1904</v>
      </c>
      <c r="D726" s="103" t="s">
        <v>1905</v>
      </c>
      <c r="E726" s="103" t="s">
        <v>2038</v>
      </c>
      <c r="F726" s="103" t="s">
        <v>2082</v>
      </c>
      <c r="G726" s="103" t="s">
        <v>31</v>
      </c>
      <c r="H726" s="103" t="s">
        <v>2443</v>
      </c>
      <c r="I726" s="103" t="s">
        <v>2444</v>
      </c>
      <c r="J726" s="103" t="s">
        <v>1884</v>
      </c>
      <c r="K726" s="103" t="s">
        <v>1885</v>
      </c>
      <c r="L726" s="104">
        <v>122.7</v>
      </c>
      <c r="M726" s="103" t="s">
        <v>1886</v>
      </c>
      <c r="N726" s="103" t="s">
        <v>31</v>
      </c>
      <c r="O726" s="103" t="s">
        <v>31</v>
      </c>
      <c r="P726" s="103" t="s">
        <v>2481</v>
      </c>
      <c r="Q726" s="103" t="s">
        <v>31</v>
      </c>
      <c r="R726" s="103" t="s">
        <v>4379</v>
      </c>
      <c r="S726" s="101">
        <v>37621</v>
      </c>
      <c r="T726" s="101">
        <v>37621</v>
      </c>
      <c r="U726" s="103" t="s">
        <v>4323</v>
      </c>
      <c r="V726" s="103" t="s">
        <v>31</v>
      </c>
    </row>
    <row r="727" spans="1:22" ht="15.75" x14ac:dyDescent="0.3">
      <c r="A727" s="103" t="s">
        <v>50</v>
      </c>
      <c r="B727" s="103" t="s">
        <v>4024</v>
      </c>
      <c r="C727" s="103" t="s">
        <v>1904</v>
      </c>
      <c r="D727" s="103" t="s">
        <v>1905</v>
      </c>
      <c r="E727" s="103" t="s">
        <v>2038</v>
      </c>
      <c r="F727" s="103" t="s">
        <v>2082</v>
      </c>
      <c r="G727" s="103" t="s">
        <v>31</v>
      </c>
      <c r="H727" s="103" t="s">
        <v>2443</v>
      </c>
      <c r="I727" s="103" t="s">
        <v>2444</v>
      </c>
      <c r="J727" s="103" t="s">
        <v>1884</v>
      </c>
      <c r="K727" s="103" t="s">
        <v>1885</v>
      </c>
      <c r="L727" s="104">
        <v>30.88</v>
      </c>
      <c r="M727" s="103" t="s">
        <v>1886</v>
      </c>
      <c r="N727" s="103" t="s">
        <v>31</v>
      </c>
      <c r="O727" s="103" t="s">
        <v>31</v>
      </c>
      <c r="P727" s="103" t="s">
        <v>2481</v>
      </c>
      <c r="Q727" s="103" t="s">
        <v>31</v>
      </c>
      <c r="R727" s="103" t="s">
        <v>4379</v>
      </c>
      <c r="S727" s="101">
        <v>37741</v>
      </c>
      <c r="T727" s="101">
        <v>37741</v>
      </c>
      <c r="U727" s="103" t="s">
        <v>4323</v>
      </c>
      <c r="V727" s="103" t="s">
        <v>31</v>
      </c>
    </row>
    <row r="728" spans="1:22" ht="15.75" x14ac:dyDescent="0.3">
      <c r="A728" s="103" t="s">
        <v>50</v>
      </c>
      <c r="B728" s="103" t="s">
        <v>4024</v>
      </c>
      <c r="C728" s="103" t="s">
        <v>1904</v>
      </c>
      <c r="D728" s="103" t="s">
        <v>1905</v>
      </c>
      <c r="E728" s="103" t="s">
        <v>2038</v>
      </c>
      <c r="F728" s="103" t="s">
        <v>2082</v>
      </c>
      <c r="G728" s="103" t="s">
        <v>31</v>
      </c>
      <c r="H728" s="103" t="s">
        <v>2443</v>
      </c>
      <c r="I728" s="103" t="s">
        <v>2444</v>
      </c>
      <c r="J728" s="103" t="s">
        <v>1884</v>
      </c>
      <c r="K728" s="103" t="s">
        <v>1885</v>
      </c>
      <c r="L728" s="104">
        <v>11.56</v>
      </c>
      <c r="M728" s="103" t="s">
        <v>1886</v>
      </c>
      <c r="N728" s="103" t="s">
        <v>31</v>
      </c>
      <c r="O728" s="103" t="s">
        <v>31</v>
      </c>
      <c r="P728" s="103" t="s">
        <v>2481</v>
      </c>
      <c r="Q728" s="103" t="s">
        <v>31</v>
      </c>
      <c r="R728" s="103" t="s">
        <v>4379</v>
      </c>
      <c r="S728" s="101">
        <v>38199</v>
      </c>
      <c r="T728" s="101">
        <v>38199</v>
      </c>
      <c r="U728" s="103" t="s">
        <v>4323</v>
      </c>
      <c r="V728" s="103" t="s">
        <v>31</v>
      </c>
    </row>
    <row r="729" spans="1:22" ht="15.75" x14ac:dyDescent="0.3">
      <c r="A729" s="103" t="s">
        <v>50</v>
      </c>
      <c r="B729" s="103" t="s">
        <v>4024</v>
      </c>
      <c r="C729" s="103" t="s">
        <v>1904</v>
      </c>
      <c r="D729" s="103" t="s">
        <v>1905</v>
      </c>
      <c r="E729" s="103" t="s">
        <v>2038</v>
      </c>
      <c r="F729" s="103" t="s">
        <v>2082</v>
      </c>
      <c r="G729" s="103" t="s">
        <v>31</v>
      </c>
      <c r="H729" s="103" t="s">
        <v>2443</v>
      </c>
      <c r="I729" s="103" t="s">
        <v>2444</v>
      </c>
      <c r="J729" s="103" t="s">
        <v>1884</v>
      </c>
      <c r="K729" s="103" t="s">
        <v>1885</v>
      </c>
      <c r="L729" s="104">
        <v>-0.01</v>
      </c>
      <c r="M729" s="103" t="s">
        <v>1886</v>
      </c>
      <c r="N729" s="103" t="s">
        <v>31</v>
      </c>
      <c r="O729" s="103" t="s">
        <v>31</v>
      </c>
      <c r="P729" s="103" t="s">
        <v>2481</v>
      </c>
      <c r="Q729" s="103" t="s">
        <v>31</v>
      </c>
      <c r="R729" s="103" t="s">
        <v>4379</v>
      </c>
      <c r="S729" s="101">
        <v>38321</v>
      </c>
      <c r="T729" s="101">
        <v>38321</v>
      </c>
      <c r="U729" s="103" t="s">
        <v>4323</v>
      </c>
      <c r="V729" s="103" t="s">
        <v>31</v>
      </c>
    </row>
    <row r="730" spans="1:22" ht="15.75" x14ac:dyDescent="0.3">
      <c r="A730" s="103" t="s">
        <v>50</v>
      </c>
      <c r="B730" s="103" t="s">
        <v>4024</v>
      </c>
      <c r="C730" s="103" t="s">
        <v>1904</v>
      </c>
      <c r="D730" s="103" t="s">
        <v>1905</v>
      </c>
      <c r="E730" s="103" t="s">
        <v>2038</v>
      </c>
      <c r="F730" s="103" t="s">
        <v>3677</v>
      </c>
      <c r="G730" s="103" t="s">
        <v>31</v>
      </c>
      <c r="H730" s="103" t="s">
        <v>2443</v>
      </c>
      <c r="I730" s="103" t="s">
        <v>2444</v>
      </c>
      <c r="J730" s="103" t="s">
        <v>1884</v>
      </c>
      <c r="K730" s="103" t="s">
        <v>1885</v>
      </c>
      <c r="L730" s="104">
        <v>8342.27</v>
      </c>
      <c r="M730" s="103" t="s">
        <v>1886</v>
      </c>
      <c r="N730" s="103" t="s">
        <v>31</v>
      </c>
      <c r="O730" s="103" t="s">
        <v>31</v>
      </c>
      <c r="P730" s="103" t="s">
        <v>4380</v>
      </c>
      <c r="Q730" s="103" t="s">
        <v>31</v>
      </c>
      <c r="R730" s="103" t="s">
        <v>4381</v>
      </c>
      <c r="S730" s="101">
        <v>36616</v>
      </c>
      <c r="T730" s="101">
        <v>36616</v>
      </c>
      <c r="U730" s="103" t="s">
        <v>4382</v>
      </c>
      <c r="V730" s="103" t="s">
        <v>31</v>
      </c>
    </row>
    <row r="731" spans="1:22" ht="15.75" x14ac:dyDescent="0.3">
      <c r="A731" s="103" t="s">
        <v>50</v>
      </c>
      <c r="B731" s="103" t="s">
        <v>4024</v>
      </c>
      <c r="C731" s="103" t="s">
        <v>1904</v>
      </c>
      <c r="D731" s="103" t="s">
        <v>1905</v>
      </c>
      <c r="E731" s="103" t="s">
        <v>2038</v>
      </c>
      <c r="F731" s="103" t="s">
        <v>3677</v>
      </c>
      <c r="G731" s="103" t="s">
        <v>31</v>
      </c>
      <c r="H731" s="103" t="s">
        <v>2443</v>
      </c>
      <c r="I731" s="103" t="s">
        <v>2444</v>
      </c>
      <c r="J731" s="103" t="s">
        <v>1884</v>
      </c>
      <c r="K731" s="103" t="s">
        <v>1885</v>
      </c>
      <c r="L731" s="104">
        <v>339.89</v>
      </c>
      <c r="M731" s="103" t="s">
        <v>1886</v>
      </c>
      <c r="N731" s="103" t="s">
        <v>31</v>
      </c>
      <c r="O731" s="103" t="s">
        <v>31</v>
      </c>
      <c r="P731" s="103" t="s">
        <v>4380</v>
      </c>
      <c r="Q731" s="103" t="s">
        <v>31</v>
      </c>
      <c r="R731" s="103" t="s">
        <v>4381</v>
      </c>
      <c r="S731" s="101">
        <v>36738</v>
      </c>
      <c r="T731" s="101">
        <v>36738</v>
      </c>
      <c r="U731" s="103" t="s">
        <v>4382</v>
      </c>
      <c r="V731" s="103" t="s">
        <v>31</v>
      </c>
    </row>
    <row r="732" spans="1:22" ht="15.75" x14ac:dyDescent="0.3">
      <c r="A732" s="103" t="s">
        <v>50</v>
      </c>
      <c r="B732" s="103" t="s">
        <v>4024</v>
      </c>
      <c r="C732" s="103" t="s">
        <v>1904</v>
      </c>
      <c r="D732" s="103" t="s">
        <v>1905</v>
      </c>
      <c r="E732" s="103" t="s">
        <v>2038</v>
      </c>
      <c r="F732" s="103" t="s">
        <v>3677</v>
      </c>
      <c r="G732" s="103" t="s">
        <v>31</v>
      </c>
      <c r="H732" s="103" t="s">
        <v>2443</v>
      </c>
      <c r="I732" s="103" t="s">
        <v>2444</v>
      </c>
      <c r="J732" s="103" t="s">
        <v>1884</v>
      </c>
      <c r="K732" s="103" t="s">
        <v>1885</v>
      </c>
      <c r="L732" s="104">
        <v>198.61</v>
      </c>
      <c r="M732" s="103" t="s">
        <v>1886</v>
      </c>
      <c r="N732" s="103" t="s">
        <v>31</v>
      </c>
      <c r="O732" s="103" t="s">
        <v>31</v>
      </c>
      <c r="P732" s="103" t="s">
        <v>4380</v>
      </c>
      <c r="Q732" s="103" t="s">
        <v>31</v>
      </c>
      <c r="R732" s="103" t="s">
        <v>4381</v>
      </c>
      <c r="S732" s="101">
        <v>36799</v>
      </c>
      <c r="T732" s="101">
        <v>36799</v>
      </c>
      <c r="U732" s="103" t="s">
        <v>4382</v>
      </c>
      <c r="V732" s="103" t="s">
        <v>31</v>
      </c>
    </row>
    <row r="733" spans="1:22" ht="15.75" x14ac:dyDescent="0.3">
      <c r="A733" s="103" t="s">
        <v>50</v>
      </c>
      <c r="B733" s="103" t="s">
        <v>4024</v>
      </c>
      <c r="C733" s="103" t="s">
        <v>1904</v>
      </c>
      <c r="D733" s="103" t="s">
        <v>1905</v>
      </c>
      <c r="E733" s="103" t="s">
        <v>2038</v>
      </c>
      <c r="F733" s="103" t="s">
        <v>3677</v>
      </c>
      <c r="G733" s="103" t="s">
        <v>31</v>
      </c>
      <c r="H733" s="103" t="s">
        <v>2443</v>
      </c>
      <c r="I733" s="103" t="s">
        <v>2444</v>
      </c>
      <c r="J733" s="103" t="s">
        <v>1884</v>
      </c>
      <c r="K733" s="103" t="s">
        <v>1885</v>
      </c>
      <c r="L733" s="104">
        <v>-0.16</v>
      </c>
      <c r="M733" s="103" t="s">
        <v>1886</v>
      </c>
      <c r="N733" s="103" t="s">
        <v>31</v>
      </c>
      <c r="O733" s="103" t="s">
        <v>31</v>
      </c>
      <c r="P733" s="103" t="s">
        <v>4380</v>
      </c>
      <c r="Q733" s="103" t="s">
        <v>31</v>
      </c>
      <c r="R733" s="103" t="s">
        <v>4381</v>
      </c>
      <c r="S733" s="101">
        <v>36830</v>
      </c>
      <c r="T733" s="101">
        <v>36830</v>
      </c>
      <c r="U733" s="103" t="s">
        <v>4382</v>
      </c>
      <c r="V733" s="103" t="s">
        <v>31</v>
      </c>
    </row>
    <row r="734" spans="1:22" ht="15.75" x14ac:dyDescent="0.3">
      <c r="A734" s="103" t="s">
        <v>50</v>
      </c>
      <c r="B734" s="103" t="s">
        <v>4024</v>
      </c>
      <c r="C734" s="103" t="s">
        <v>1904</v>
      </c>
      <c r="D734" s="103" t="s">
        <v>1905</v>
      </c>
      <c r="E734" s="103" t="s">
        <v>2038</v>
      </c>
      <c r="F734" s="103" t="s">
        <v>3677</v>
      </c>
      <c r="G734" s="103" t="s">
        <v>31</v>
      </c>
      <c r="H734" s="103" t="s">
        <v>2443</v>
      </c>
      <c r="I734" s="103" t="s">
        <v>2444</v>
      </c>
      <c r="J734" s="103" t="s">
        <v>1884</v>
      </c>
      <c r="K734" s="103" t="s">
        <v>1885</v>
      </c>
      <c r="L734" s="104">
        <v>30.42</v>
      </c>
      <c r="M734" s="103" t="s">
        <v>1886</v>
      </c>
      <c r="N734" s="103" t="s">
        <v>31</v>
      </c>
      <c r="O734" s="103" t="s">
        <v>31</v>
      </c>
      <c r="P734" s="103" t="s">
        <v>4380</v>
      </c>
      <c r="Q734" s="103" t="s">
        <v>31</v>
      </c>
      <c r="R734" s="103" t="s">
        <v>4381</v>
      </c>
      <c r="S734" s="101">
        <v>36922</v>
      </c>
      <c r="T734" s="101">
        <v>36922</v>
      </c>
      <c r="U734" s="103" t="s">
        <v>4382</v>
      </c>
      <c r="V734" s="103" t="s">
        <v>31</v>
      </c>
    </row>
    <row r="735" spans="1:22" ht="15.75" x14ac:dyDescent="0.3">
      <c r="A735" s="103" t="s">
        <v>50</v>
      </c>
      <c r="B735" s="103" t="s">
        <v>4024</v>
      </c>
      <c r="C735" s="103" t="s">
        <v>1904</v>
      </c>
      <c r="D735" s="103" t="s">
        <v>1905</v>
      </c>
      <c r="E735" s="103" t="s">
        <v>2038</v>
      </c>
      <c r="F735" s="103" t="s">
        <v>3004</v>
      </c>
      <c r="G735" s="103" t="s">
        <v>31</v>
      </c>
      <c r="H735" s="103" t="s">
        <v>2443</v>
      </c>
      <c r="I735" s="103" t="s">
        <v>2444</v>
      </c>
      <c r="J735" s="103" t="s">
        <v>1884</v>
      </c>
      <c r="K735" s="103" t="s">
        <v>1885</v>
      </c>
      <c r="L735" s="104">
        <v>6746.47</v>
      </c>
      <c r="M735" s="103" t="s">
        <v>1886</v>
      </c>
      <c r="N735" s="103" t="s">
        <v>31</v>
      </c>
      <c r="O735" s="103" t="s">
        <v>31</v>
      </c>
      <c r="P735" s="103" t="s">
        <v>2481</v>
      </c>
      <c r="Q735" s="103" t="s">
        <v>31</v>
      </c>
      <c r="R735" s="103" t="s">
        <v>4383</v>
      </c>
      <c r="S735" s="101">
        <v>37528</v>
      </c>
      <c r="T735" s="101">
        <v>37528</v>
      </c>
      <c r="U735" s="103" t="s">
        <v>4384</v>
      </c>
      <c r="V735" s="103" t="s">
        <v>31</v>
      </c>
    </row>
    <row r="736" spans="1:22" ht="15.75" x14ac:dyDescent="0.3">
      <c r="A736" s="103" t="s">
        <v>50</v>
      </c>
      <c r="B736" s="103" t="s">
        <v>4024</v>
      </c>
      <c r="C736" s="103" t="s">
        <v>1904</v>
      </c>
      <c r="D736" s="103" t="s">
        <v>1905</v>
      </c>
      <c r="E736" s="103" t="s">
        <v>2038</v>
      </c>
      <c r="F736" s="103" t="s">
        <v>2051</v>
      </c>
      <c r="G736" s="103" t="s">
        <v>31</v>
      </c>
      <c r="H736" s="103" t="s">
        <v>2443</v>
      </c>
      <c r="I736" s="103" t="s">
        <v>2444</v>
      </c>
      <c r="J736" s="103" t="s">
        <v>1884</v>
      </c>
      <c r="K736" s="103" t="s">
        <v>1885</v>
      </c>
      <c r="L736" s="104">
        <v>2990.91</v>
      </c>
      <c r="M736" s="103" t="s">
        <v>1886</v>
      </c>
      <c r="N736" s="103" t="s">
        <v>31</v>
      </c>
      <c r="O736" s="103" t="s">
        <v>31</v>
      </c>
      <c r="P736" s="103" t="s">
        <v>2505</v>
      </c>
      <c r="Q736" s="103" t="s">
        <v>31</v>
      </c>
      <c r="R736" s="103" t="s">
        <v>4385</v>
      </c>
      <c r="S736" s="101">
        <v>37103</v>
      </c>
      <c r="T736" s="101">
        <v>37103</v>
      </c>
      <c r="U736" s="103" t="s">
        <v>4331</v>
      </c>
      <c r="V736" s="103" t="s">
        <v>31</v>
      </c>
    </row>
    <row r="737" spans="1:22" ht="15.75" x14ac:dyDescent="0.3">
      <c r="A737" s="103" t="s">
        <v>50</v>
      </c>
      <c r="B737" s="103" t="s">
        <v>4024</v>
      </c>
      <c r="C737" s="103" t="s">
        <v>1904</v>
      </c>
      <c r="D737" s="103" t="s">
        <v>1905</v>
      </c>
      <c r="E737" s="103" t="s">
        <v>2038</v>
      </c>
      <c r="F737" s="103" t="s">
        <v>2051</v>
      </c>
      <c r="G737" s="103" t="s">
        <v>31</v>
      </c>
      <c r="H737" s="103" t="s">
        <v>2443</v>
      </c>
      <c r="I737" s="103" t="s">
        <v>2444</v>
      </c>
      <c r="J737" s="103" t="s">
        <v>1884</v>
      </c>
      <c r="K737" s="103" t="s">
        <v>1885</v>
      </c>
      <c r="L737" s="104">
        <v>0.01</v>
      </c>
      <c r="M737" s="103" t="s">
        <v>1886</v>
      </c>
      <c r="N737" s="103" t="s">
        <v>31</v>
      </c>
      <c r="O737" s="103" t="s">
        <v>31</v>
      </c>
      <c r="P737" s="103" t="s">
        <v>2505</v>
      </c>
      <c r="Q737" s="103" t="s">
        <v>31</v>
      </c>
      <c r="R737" s="103" t="s">
        <v>4385</v>
      </c>
      <c r="S737" s="101">
        <v>38472</v>
      </c>
      <c r="T737" s="101">
        <v>38472</v>
      </c>
      <c r="U737" s="103" t="s">
        <v>4331</v>
      </c>
      <c r="V737" s="103" t="s">
        <v>31</v>
      </c>
    </row>
    <row r="738" spans="1:22" ht="15.75" x14ac:dyDescent="0.3">
      <c r="A738" s="103" t="s">
        <v>50</v>
      </c>
      <c r="B738" s="103" t="s">
        <v>4024</v>
      </c>
      <c r="C738" s="103" t="s">
        <v>1904</v>
      </c>
      <c r="D738" s="103" t="s">
        <v>1905</v>
      </c>
      <c r="E738" s="103" t="s">
        <v>2038</v>
      </c>
      <c r="F738" s="103" t="s">
        <v>2051</v>
      </c>
      <c r="G738" s="103" t="s">
        <v>31</v>
      </c>
      <c r="H738" s="103" t="s">
        <v>2443</v>
      </c>
      <c r="I738" s="103" t="s">
        <v>2444</v>
      </c>
      <c r="J738" s="103" t="s">
        <v>1884</v>
      </c>
      <c r="K738" s="103" t="s">
        <v>1885</v>
      </c>
      <c r="L738" s="104">
        <v>50730.48</v>
      </c>
      <c r="M738" s="103" t="s">
        <v>1886</v>
      </c>
      <c r="N738" s="103" t="s">
        <v>31</v>
      </c>
      <c r="O738" s="103" t="s">
        <v>31</v>
      </c>
      <c r="P738" s="103" t="s">
        <v>2505</v>
      </c>
      <c r="Q738" s="103" t="s">
        <v>31</v>
      </c>
      <c r="R738" s="103" t="s">
        <v>4386</v>
      </c>
      <c r="S738" s="101">
        <v>37164</v>
      </c>
      <c r="T738" s="101">
        <v>37164</v>
      </c>
      <c r="U738" s="103" t="s">
        <v>4321</v>
      </c>
      <c r="V738" s="103" t="s">
        <v>31</v>
      </c>
    </row>
    <row r="739" spans="1:22" ht="15.75" x14ac:dyDescent="0.3">
      <c r="A739" s="103" t="s">
        <v>50</v>
      </c>
      <c r="B739" s="103" t="s">
        <v>4024</v>
      </c>
      <c r="C739" s="103" t="s">
        <v>1904</v>
      </c>
      <c r="D739" s="103" t="s">
        <v>1905</v>
      </c>
      <c r="E739" s="103" t="s">
        <v>2038</v>
      </c>
      <c r="F739" s="103" t="s">
        <v>2051</v>
      </c>
      <c r="G739" s="103" t="s">
        <v>31</v>
      </c>
      <c r="H739" s="103" t="s">
        <v>2443</v>
      </c>
      <c r="I739" s="103" t="s">
        <v>2444</v>
      </c>
      <c r="J739" s="103" t="s">
        <v>1884</v>
      </c>
      <c r="K739" s="103" t="s">
        <v>1885</v>
      </c>
      <c r="L739" s="104">
        <v>-0.28999999999999998</v>
      </c>
      <c r="M739" s="103" t="s">
        <v>1886</v>
      </c>
      <c r="N739" s="103" t="s">
        <v>31</v>
      </c>
      <c r="O739" s="103" t="s">
        <v>31</v>
      </c>
      <c r="P739" s="103" t="s">
        <v>2505</v>
      </c>
      <c r="Q739" s="103" t="s">
        <v>31</v>
      </c>
      <c r="R739" s="103" t="s">
        <v>4386</v>
      </c>
      <c r="S739" s="101">
        <v>37195</v>
      </c>
      <c r="T739" s="101">
        <v>37195</v>
      </c>
      <c r="U739" s="103" t="s">
        <v>4321</v>
      </c>
      <c r="V739" s="103" t="s">
        <v>31</v>
      </c>
    </row>
    <row r="740" spans="1:22" ht="15.75" x14ac:dyDescent="0.3">
      <c r="A740" s="103" t="s">
        <v>50</v>
      </c>
      <c r="B740" s="103" t="s">
        <v>4024</v>
      </c>
      <c r="C740" s="103" t="s">
        <v>1904</v>
      </c>
      <c r="D740" s="103" t="s">
        <v>1905</v>
      </c>
      <c r="E740" s="103" t="s">
        <v>2038</v>
      </c>
      <c r="F740" s="103" t="s">
        <v>2051</v>
      </c>
      <c r="G740" s="103" t="s">
        <v>31</v>
      </c>
      <c r="H740" s="103" t="s">
        <v>2443</v>
      </c>
      <c r="I740" s="103" t="s">
        <v>2444</v>
      </c>
      <c r="J740" s="103" t="s">
        <v>1884</v>
      </c>
      <c r="K740" s="103" t="s">
        <v>1885</v>
      </c>
      <c r="L740" s="104">
        <v>-6.76</v>
      </c>
      <c r="M740" s="103" t="s">
        <v>1886</v>
      </c>
      <c r="N740" s="103" t="s">
        <v>31</v>
      </c>
      <c r="O740" s="103" t="s">
        <v>31</v>
      </c>
      <c r="P740" s="103" t="s">
        <v>2505</v>
      </c>
      <c r="Q740" s="103" t="s">
        <v>31</v>
      </c>
      <c r="R740" s="103" t="s">
        <v>4386</v>
      </c>
      <c r="S740" s="101">
        <v>37346</v>
      </c>
      <c r="T740" s="101">
        <v>37346</v>
      </c>
      <c r="U740" s="103" t="s">
        <v>4321</v>
      </c>
      <c r="V740" s="103" t="s">
        <v>31</v>
      </c>
    </row>
    <row r="741" spans="1:22" ht="15.75" x14ac:dyDescent="0.3">
      <c r="A741" s="103" t="s">
        <v>50</v>
      </c>
      <c r="B741" s="103" t="s">
        <v>4024</v>
      </c>
      <c r="C741" s="103" t="s">
        <v>1904</v>
      </c>
      <c r="D741" s="103" t="s">
        <v>1905</v>
      </c>
      <c r="E741" s="103" t="s">
        <v>2038</v>
      </c>
      <c r="F741" s="103" t="s">
        <v>2051</v>
      </c>
      <c r="G741" s="103" t="s">
        <v>31</v>
      </c>
      <c r="H741" s="103" t="s">
        <v>2443</v>
      </c>
      <c r="I741" s="103" t="s">
        <v>2444</v>
      </c>
      <c r="J741" s="103" t="s">
        <v>1884</v>
      </c>
      <c r="K741" s="103" t="s">
        <v>1885</v>
      </c>
      <c r="L741" s="104">
        <v>26517.599999999999</v>
      </c>
      <c r="M741" s="103" t="s">
        <v>1886</v>
      </c>
      <c r="N741" s="103" t="s">
        <v>31</v>
      </c>
      <c r="O741" s="103" t="s">
        <v>31</v>
      </c>
      <c r="P741" s="103" t="s">
        <v>2505</v>
      </c>
      <c r="Q741" s="103" t="s">
        <v>31</v>
      </c>
      <c r="R741" s="103" t="s">
        <v>4387</v>
      </c>
      <c r="S741" s="101">
        <v>37425</v>
      </c>
      <c r="T741" s="101">
        <v>37425</v>
      </c>
      <c r="U741" s="103" t="s">
        <v>4323</v>
      </c>
      <c r="V741" s="103" t="s">
        <v>31</v>
      </c>
    </row>
    <row r="742" spans="1:22" ht="15.75" x14ac:dyDescent="0.3">
      <c r="A742" s="103" t="s">
        <v>50</v>
      </c>
      <c r="B742" s="103" t="s">
        <v>4024</v>
      </c>
      <c r="C742" s="103" t="s">
        <v>1904</v>
      </c>
      <c r="D742" s="103" t="s">
        <v>1905</v>
      </c>
      <c r="E742" s="103" t="s">
        <v>2038</v>
      </c>
      <c r="F742" s="103" t="s">
        <v>2051</v>
      </c>
      <c r="G742" s="103" t="s">
        <v>31</v>
      </c>
      <c r="H742" s="103" t="s">
        <v>2443</v>
      </c>
      <c r="I742" s="103" t="s">
        <v>2444</v>
      </c>
      <c r="J742" s="103" t="s">
        <v>1884</v>
      </c>
      <c r="K742" s="103" t="s">
        <v>1885</v>
      </c>
      <c r="L742" s="104">
        <v>40.86</v>
      </c>
      <c r="M742" s="103" t="s">
        <v>1886</v>
      </c>
      <c r="N742" s="103" t="s">
        <v>31</v>
      </c>
      <c r="O742" s="103" t="s">
        <v>31</v>
      </c>
      <c r="P742" s="103" t="s">
        <v>2505</v>
      </c>
      <c r="Q742" s="103" t="s">
        <v>31</v>
      </c>
      <c r="R742" s="103" t="s">
        <v>4387</v>
      </c>
      <c r="S742" s="101">
        <v>37437</v>
      </c>
      <c r="T742" s="101">
        <v>37437</v>
      </c>
      <c r="U742" s="103" t="s">
        <v>4323</v>
      </c>
      <c r="V742" s="103" t="s">
        <v>31</v>
      </c>
    </row>
    <row r="743" spans="1:22" ht="15.75" x14ac:dyDescent="0.3">
      <c r="A743" s="103" t="s">
        <v>50</v>
      </c>
      <c r="B743" s="103" t="s">
        <v>4024</v>
      </c>
      <c r="C743" s="103" t="s">
        <v>1904</v>
      </c>
      <c r="D743" s="103" t="s">
        <v>1905</v>
      </c>
      <c r="E743" s="103" t="s">
        <v>2038</v>
      </c>
      <c r="F743" s="103" t="s">
        <v>2051</v>
      </c>
      <c r="G743" s="103" t="s">
        <v>31</v>
      </c>
      <c r="H743" s="103" t="s">
        <v>2443</v>
      </c>
      <c r="I743" s="103" t="s">
        <v>2444</v>
      </c>
      <c r="J743" s="103" t="s">
        <v>1884</v>
      </c>
      <c r="K743" s="103" t="s">
        <v>1885</v>
      </c>
      <c r="L743" s="104">
        <v>-20.309999999999999</v>
      </c>
      <c r="M743" s="103" t="s">
        <v>1886</v>
      </c>
      <c r="N743" s="103" t="s">
        <v>31</v>
      </c>
      <c r="O743" s="103" t="s">
        <v>31</v>
      </c>
      <c r="P743" s="103" t="s">
        <v>2505</v>
      </c>
      <c r="Q743" s="103" t="s">
        <v>31</v>
      </c>
      <c r="R743" s="103" t="s">
        <v>4387</v>
      </c>
      <c r="S743" s="101">
        <v>37468</v>
      </c>
      <c r="T743" s="101">
        <v>37468</v>
      </c>
      <c r="U743" s="103" t="s">
        <v>4323</v>
      </c>
      <c r="V743" s="103" t="s">
        <v>31</v>
      </c>
    </row>
    <row r="744" spans="1:22" ht="15.75" x14ac:dyDescent="0.3">
      <c r="A744" s="103" t="s">
        <v>50</v>
      </c>
      <c r="B744" s="103" t="s">
        <v>4024</v>
      </c>
      <c r="C744" s="103" t="s">
        <v>1904</v>
      </c>
      <c r="D744" s="103" t="s">
        <v>1905</v>
      </c>
      <c r="E744" s="103" t="s">
        <v>2038</v>
      </c>
      <c r="F744" s="103" t="s">
        <v>2051</v>
      </c>
      <c r="G744" s="103" t="s">
        <v>31</v>
      </c>
      <c r="H744" s="103" t="s">
        <v>2443</v>
      </c>
      <c r="I744" s="103" t="s">
        <v>2444</v>
      </c>
      <c r="J744" s="103" t="s">
        <v>1884</v>
      </c>
      <c r="K744" s="103" t="s">
        <v>1885</v>
      </c>
      <c r="L744" s="104">
        <v>14.28</v>
      </c>
      <c r="M744" s="103" t="s">
        <v>1886</v>
      </c>
      <c r="N744" s="103" t="s">
        <v>31</v>
      </c>
      <c r="O744" s="103" t="s">
        <v>31</v>
      </c>
      <c r="P744" s="103" t="s">
        <v>2505</v>
      </c>
      <c r="Q744" s="103" t="s">
        <v>31</v>
      </c>
      <c r="R744" s="103" t="s">
        <v>4387</v>
      </c>
      <c r="S744" s="101">
        <v>37529</v>
      </c>
      <c r="T744" s="101">
        <v>37529</v>
      </c>
      <c r="U744" s="103" t="s">
        <v>4323</v>
      </c>
      <c r="V744" s="103" t="s">
        <v>31</v>
      </c>
    </row>
    <row r="745" spans="1:22" ht="15.75" x14ac:dyDescent="0.3">
      <c r="A745" s="103" t="s">
        <v>50</v>
      </c>
      <c r="B745" s="103" t="s">
        <v>4024</v>
      </c>
      <c r="C745" s="103" t="s">
        <v>1904</v>
      </c>
      <c r="D745" s="103" t="s">
        <v>1905</v>
      </c>
      <c r="E745" s="103" t="s">
        <v>2038</v>
      </c>
      <c r="F745" s="103" t="s">
        <v>2051</v>
      </c>
      <c r="G745" s="103" t="s">
        <v>31</v>
      </c>
      <c r="H745" s="103" t="s">
        <v>2443</v>
      </c>
      <c r="I745" s="103" t="s">
        <v>2444</v>
      </c>
      <c r="J745" s="103" t="s">
        <v>1884</v>
      </c>
      <c r="K745" s="103" t="s">
        <v>1885</v>
      </c>
      <c r="L745" s="104">
        <v>56.75</v>
      </c>
      <c r="M745" s="103" t="s">
        <v>1886</v>
      </c>
      <c r="N745" s="103" t="s">
        <v>31</v>
      </c>
      <c r="O745" s="103" t="s">
        <v>31</v>
      </c>
      <c r="P745" s="103" t="s">
        <v>2505</v>
      </c>
      <c r="Q745" s="103" t="s">
        <v>31</v>
      </c>
      <c r="R745" s="103" t="s">
        <v>4387</v>
      </c>
      <c r="S745" s="101">
        <v>37621</v>
      </c>
      <c r="T745" s="101">
        <v>37621</v>
      </c>
      <c r="U745" s="103" t="s">
        <v>4323</v>
      </c>
      <c r="V745" s="103" t="s">
        <v>31</v>
      </c>
    </row>
    <row r="746" spans="1:22" ht="15.75" x14ac:dyDescent="0.3">
      <c r="A746" s="103" t="s">
        <v>50</v>
      </c>
      <c r="B746" s="103" t="s">
        <v>4024</v>
      </c>
      <c r="C746" s="103" t="s">
        <v>1904</v>
      </c>
      <c r="D746" s="103" t="s">
        <v>1905</v>
      </c>
      <c r="E746" s="103" t="s">
        <v>2038</v>
      </c>
      <c r="F746" s="103" t="s">
        <v>2051</v>
      </c>
      <c r="G746" s="103" t="s">
        <v>31</v>
      </c>
      <c r="H746" s="103" t="s">
        <v>2443</v>
      </c>
      <c r="I746" s="103" t="s">
        <v>2444</v>
      </c>
      <c r="J746" s="103" t="s">
        <v>1884</v>
      </c>
      <c r="K746" s="103" t="s">
        <v>1885</v>
      </c>
      <c r="L746" s="104">
        <v>14.28</v>
      </c>
      <c r="M746" s="103" t="s">
        <v>1886</v>
      </c>
      <c r="N746" s="103" t="s">
        <v>31</v>
      </c>
      <c r="O746" s="103" t="s">
        <v>31</v>
      </c>
      <c r="P746" s="103" t="s">
        <v>2505</v>
      </c>
      <c r="Q746" s="103" t="s">
        <v>31</v>
      </c>
      <c r="R746" s="103" t="s">
        <v>4387</v>
      </c>
      <c r="S746" s="101">
        <v>37741</v>
      </c>
      <c r="T746" s="101">
        <v>37741</v>
      </c>
      <c r="U746" s="103" t="s">
        <v>4323</v>
      </c>
      <c r="V746" s="103" t="s">
        <v>31</v>
      </c>
    </row>
    <row r="747" spans="1:22" ht="15.75" x14ac:dyDescent="0.3">
      <c r="A747" s="103" t="s">
        <v>50</v>
      </c>
      <c r="B747" s="103" t="s">
        <v>4024</v>
      </c>
      <c r="C747" s="103" t="s">
        <v>1904</v>
      </c>
      <c r="D747" s="103" t="s">
        <v>1905</v>
      </c>
      <c r="E747" s="103" t="s">
        <v>2038</v>
      </c>
      <c r="F747" s="103" t="s">
        <v>2051</v>
      </c>
      <c r="G747" s="103" t="s">
        <v>31</v>
      </c>
      <c r="H747" s="103" t="s">
        <v>2443</v>
      </c>
      <c r="I747" s="103" t="s">
        <v>2444</v>
      </c>
      <c r="J747" s="103" t="s">
        <v>1884</v>
      </c>
      <c r="K747" s="103" t="s">
        <v>1885</v>
      </c>
      <c r="L747" s="104">
        <v>5.35</v>
      </c>
      <c r="M747" s="103" t="s">
        <v>1886</v>
      </c>
      <c r="N747" s="103" t="s">
        <v>31</v>
      </c>
      <c r="O747" s="103" t="s">
        <v>31</v>
      </c>
      <c r="P747" s="103" t="s">
        <v>2505</v>
      </c>
      <c r="Q747" s="103" t="s">
        <v>31</v>
      </c>
      <c r="R747" s="103" t="s">
        <v>4387</v>
      </c>
      <c r="S747" s="101">
        <v>38199</v>
      </c>
      <c r="T747" s="101">
        <v>38199</v>
      </c>
      <c r="U747" s="103" t="s">
        <v>4323</v>
      </c>
      <c r="V747" s="103" t="s">
        <v>31</v>
      </c>
    </row>
    <row r="748" spans="1:22" ht="15.75" x14ac:dyDescent="0.3">
      <c r="A748" s="103" t="s">
        <v>50</v>
      </c>
      <c r="B748" s="103" t="s">
        <v>4024</v>
      </c>
      <c r="C748" s="103" t="s">
        <v>1904</v>
      </c>
      <c r="D748" s="103" t="s">
        <v>1905</v>
      </c>
      <c r="E748" s="103" t="s">
        <v>2038</v>
      </c>
      <c r="F748" s="103" t="s">
        <v>2101</v>
      </c>
      <c r="G748" s="103" t="s">
        <v>31</v>
      </c>
      <c r="H748" s="103" t="s">
        <v>2443</v>
      </c>
      <c r="I748" s="103" t="s">
        <v>2444</v>
      </c>
      <c r="J748" s="103" t="s">
        <v>1884</v>
      </c>
      <c r="K748" s="103" t="s">
        <v>1885</v>
      </c>
      <c r="L748" s="104">
        <v>805.52</v>
      </c>
      <c r="M748" s="103" t="s">
        <v>1886</v>
      </c>
      <c r="N748" s="103" t="s">
        <v>31</v>
      </c>
      <c r="O748" s="103" t="s">
        <v>31</v>
      </c>
      <c r="P748" s="103" t="s">
        <v>2505</v>
      </c>
      <c r="Q748" s="103" t="s">
        <v>31</v>
      </c>
      <c r="R748" s="103" t="s">
        <v>4388</v>
      </c>
      <c r="S748" s="101">
        <v>37164</v>
      </c>
      <c r="T748" s="101">
        <v>37164</v>
      </c>
      <c r="U748" s="103" t="s">
        <v>4321</v>
      </c>
      <c r="V748" s="103" t="s">
        <v>31</v>
      </c>
    </row>
    <row r="749" spans="1:22" ht="15.75" x14ac:dyDescent="0.3">
      <c r="A749" s="103" t="s">
        <v>50</v>
      </c>
      <c r="B749" s="103" t="s">
        <v>4024</v>
      </c>
      <c r="C749" s="103" t="s">
        <v>1904</v>
      </c>
      <c r="D749" s="103" t="s">
        <v>1905</v>
      </c>
      <c r="E749" s="103" t="s">
        <v>2038</v>
      </c>
      <c r="F749" s="103" t="s">
        <v>2101</v>
      </c>
      <c r="G749" s="103" t="s">
        <v>31</v>
      </c>
      <c r="H749" s="103" t="s">
        <v>2443</v>
      </c>
      <c r="I749" s="103" t="s">
        <v>2444</v>
      </c>
      <c r="J749" s="103" t="s">
        <v>1884</v>
      </c>
      <c r="K749" s="103" t="s">
        <v>1885</v>
      </c>
      <c r="L749" s="104">
        <v>-0.11</v>
      </c>
      <c r="M749" s="103" t="s">
        <v>1886</v>
      </c>
      <c r="N749" s="103" t="s">
        <v>31</v>
      </c>
      <c r="O749" s="103" t="s">
        <v>31</v>
      </c>
      <c r="P749" s="103" t="s">
        <v>2505</v>
      </c>
      <c r="Q749" s="103" t="s">
        <v>31</v>
      </c>
      <c r="R749" s="103" t="s">
        <v>4388</v>
      </c>
      <c r="S749" s="101">
        <v>37346</v>
      </c>
      <c r="T749" s="101">
        <v>37346</v>
      </c>
      <c r="U749" s="103" t="s">
        <v>4321</v>
      </c>
      <c r="V749" s="103" t="s">
        <v>31</v>
      </c>
    </row>
    <row r="750" spans="1:22" ht="15.75" x14ac:dyDescent="0.3">
      <c r="A750" s="103" t="s">
        <v>50</v>
      </c>
      <c r="B750" s="103" t="s">
        <v>4024</v>
      </c>
      <c r="C750" s="103" t="s">
        <v>1904</v>
      </c>
      <c r="D750" s="103" t="s">
        <v>1905</v>
      </c>
      <c r="E750" s="103" t="s">
        <v>2038</v>
      </c>
      <c r="F750" s="103" t="s">
        <v>2101</v>
      </c>
      <c r="G750" s="103" t="s">
        <v>31</v>
      </c>
      <c r="H750" s="103" t="s">
        <v>2443</v>
      </c>
      <c r="I750" s="103" t="s">
        <v>2444</v>
      </c>
      <c r="J750" s="103" t="s">
        <v>1884</v>
      </c>
      <c r="K750" s="103" t="s">
        <v>1885</v>
      </c>
      <c r="L750" s="104">
        <v>10587.49</v>
      </c>
      <c r="M750" s="103" t="s">
        <v>1886</v>
      </c>
      <c r="N750" s="103" t="s">
        <v>31</v>
      </c>
      <c r="O750" s="103" t="s">
        <v>31</v>
      </c>
      <c r="P750" s="103" t="s">
        <v>2505</v>
      </c>
      <c r="Q750" s="103" t="s">
        <v>31</v>
      </c>
      <c r="R750" s="103" t="s">
        <v>4389</v>
      </c>
      <c r="S750" s="101">
        <v>37425</v>
      </c>
      <c r="T750" s="101">
        <v>37425</v>
      </c>
      <c r="U750" s="103" t="s">
        <v>4323</v>
      </c>
      <c r="V750" s="103" t="s">
        <v>31</v>
      </c>
    </row>
    <row r="751" spans="1:22" ht="15.75" x14ac:dyDescent="0.3">
      <c r="A751" s="103" t="s">
        <v>50</v>
      </c>
      <c r="B751" s="103" t="s">
        <v>4024</v>
      </c>
      <c r="C751" s="103" t="s">
        <v>1904</v>
      </c>
      <c r="D751" s="103" t="s">
        <v>1905</v>
      </c>
      <c r="E751" s="103" t="s">
        <v>2038</v>
      </c>
      <c r="F751" s="103" t="s">
        <v>2101</v>
      </c>
      <c r="G751" s="103" t="s">
        <v>31</v>
      </c>
      <c r="H751" s="103" t="s">
        <v>2443</v>
      </c>
      <c r="I751" s="103" t="s">
        <v>2444</v>
      </c>
      <c r="J751" s="103" t="s">
        <v>1884</v>
      </c>
      <c r="K751" s="103" t="s">
        <v>1885</v>
      </c>
      <c r="L751" s="104">
        <v>16.309999999999999</v>
      </c>
      <c r="M751" s="103" t="s">
        <v>1886</v>
      </c>
      <c r="N751" s="103" t="s">
        <v>31</v>
      </c>
      <c r="O751" s="103" t="s">
        <v>31</v>
      </c>
      <c r="P751" s="103" t="s">
        <v>2505</v>
      </c>
      <c r="Q751" s="103" t="s">
        <v>31</v>
      </c>
      <c r="R751" s="103" t="s">
        <v>4389</v>
      </c>
      <c r="S751" s="101">
        <v>37437</v>
      </c>
      <c r="T751" s="101">
        <v>37437</v>
      </c>
      <c r="U751" s="103" t="s">
        <v>4323</v>
      </c>
      <c r="V751" s="103" t="s">
        <v>31</v>
      </c>
    </row>
    <row r="752" spans="1:22" ht="15.75" x14ac:dyDescent="0.3">
      <c r="A752" s="103" t="s">
        <v>50</v>
      </c>
      <c r="B752" s="103" t="s">
        <v>4024</v>
      </c>
      <c r="C752" s="103" t="s">
        <v>1904</v>
      </c>
      <c r="D752" s="103" t="s">
        <v>1905</v>
      </c>
      <c r="E752" s="103" t="s">
        <v>2038</v>
      </c>
      <c r="F752" s="103" t="s">
        <v>2101</v>
      </c>
      <c r="G752" s="103" t="s">
        <v>31</v>
      </c>
      <c r="H752" s="103" t="s">
        <v>2443</v>
      </c>
      <c r="I752" s="103" t="s">
        <v>2444</v>
      </c>
      <c r="J752" s="103" t="s">
        <v>1884</v>
      </c>
      <c r="K752" s="103" t="s">
        <v>1885</v>
      </c>
      <c r="L752" s="104">
        <v>-8.11</v>
      </c>
      <c r="M752" s="103" t="s">
        <v>1886</v>
      </c>
      <c r="N752" s="103" t="s">
        <v>31</v>
      </c>
      <c r="O752" s="103" t="s">
        <v>31</v>
      </c>
      <c r="P752" s="103" t="s">
        <v>2505</v>
      </c>
      <c r="Q752" s="103" t="s">
        <v>31</v>
      </c>
      <c r="R752" s="103" t="s">
        <v>4389</v>
      </c>
      <c r="S752" s="101">
        <v>37468</v>
      </c>
      <c r="T752" s="101">
        <v>37468</v>
      </c>
      <c r="U752" s="103" t="s">
        <v>4323</v>
      </c>
      <c r="V752" s="103" t="s">
        <v>31</v>
      </c>
    </row>
    <row r="753" spans="1:22" ht="15.75" x14ac:dyDescent="0.3">
      <c r="A753" s="103" t="s">
        <v>50</v>
      </c>
      <c r="B753" s="103" t="s">
        <v>4024</v>
      </c>
      <c r="C753" s="103" t="s">
        <v>1904</v>
      </c>
      <c r="D753" s="103" t="s">
        <v>1905</v>
      </c>
      <c r="E753" s="103" t="s">
        <v>2038</v>
      </c>
      <c r="F753" s="103" t="s">
        <v>2101</v>
      </c>
      <c r="G753" s="103" t="s">
        <v>31</v>
      </c>
      <c r="H753" s="103" t="s">
        <v>2443</v>
      </c>
      <c r="I753" s="103" t="s">
        <v>2444</v>
      </c>
      <c r="J753" s="103" t="s">
        <v>1884</v>
      </c>
      <c r="K753" s="103" t="s">
        <v>1885</v>
      </c>
      <c r="L753" s="104">
        <v>5.7</v>
      </c>
      <c r="M753" s="103" t="s">
        <v>1886</v>
      </c>
      <c r="N753" s="103" t="s">
        <v>31</v>
      </c>
      <c r="O753" s="103" t="s">
        <v>31</v>
      </c>
      <c r="P753" s="103" t="s">
        <v>2505</v>
      </c>
      <c r="Q753" s="103" t="s">
        <v>31</v>
      </c>
      <c r="R753" s="103" t="s">
        <v>4389</v>
      </c>
      <c r="S753" s="101">
        <v>37529</v>
      </c>
      <c r="T753" s="101">
        <v>37529</v>
      </c>
      <c r="U753" s="103" t="s">
        <v>4323</v>
      </c>
      <c r="V753" s="103" t="s">
        <v>31</v>
      </c>
    </row>
    <row r="754" spans="1:22" ht="15.75" x14ac:dyDescent="0.3">
      <c r="A754" s="103" t="s">
        <v>50</v>
      </c>
      <c r="B754" s="103" t="s">
        <v>4024</v>
      </c>
      <c r="C754" s="103" t="s">
        <v>1904</v>
      </c>
      <c r="D754" s="103" t="s">
        <v>1905</v>
      </c>
      <c r="E754" s="103" t="s">
        <v>2038</v>
      </c>
      <c r="F754" s="103" t="s">
        <v>2101</v>
      </c>
      <c r="G754" s="103" t="s">
        <v>31</v>
      </c>
      <c r="H754" s="103" t="s">
        <v>2443</v>
      </c>
      <c r="I754" s="103" t="s">
        <v>2444</v>
      </c>
      <c r="J754" s="103" t="s">
        <v>1884</v>
      </c>
      <c r="K754" s="103" t="s">
        <v>1885</v>
      </c>
      <c r="L754" s="104">
        <v>22.66</v>
      </c>
      <c r="M754" s="103" t="s">
        <v>1886</v>
      </c>
      <c r="N754" s="103" t="s">
        <v>31</v>
      </c>
      <c r="O754" s="103" t="s">
        <v>31</v>
      </c>
      <c r="P754" s="103" t="s">
        <v>2505</v>
      </c>
      <c r="Q754" s="103" t="s">
        <v>31</v>
      </c>
      <c r="R754" s="103" t="s">
        <v>4389</v>
      </c>
      <c r="S754" s="101">
        <v>37621</v>
      </c>
      <c r="T754" s="101">
        <v>37621</v>
      </c>
      <c r="U754" s="103" t="s">
        <v>4323</v>
      </c>
      <c r="V754" s="103" t="s">
        <v>31</v>
      </c>
    </row>
    <row r="755" spans="1:22" ht="15.75" x14ac:dyDescent="0.3">
      <c r="A755" s="103" t="s">
        <v>50</v>
      </c>
      <c r="B755" s="103" t="s">
        <v>4024</v>
      </c>
      <c r="C755" s="103" t="s">
        <v>1904</v>
      </c>
      <c r="D755" s="103" t="s">
        <v>1905</v>
      </c>
      <c r="E755" s="103" t="s">
        <v>2038</v>
      </c>
      <c r="F755" s="103" t="s">
        <v>2101</v>
      </c>
      <c r="G755" s="103" t="s">
        <v>31</v>
      </c>
      <c r="H755" s="103" t="s">
        <v>2443</v>
      </c>
      <c r="I755" s="103" t="s">
        <v>2444</v>
      </c>
      <c r="J755" s="103" t="s">
        <v>1884</v>
      </c>
      <c r="K755" s="103" t="s">
        <v>1885</v>
      </c>
      <c r="L755" s="104">
        <v>5.7</v>
      </c>
      <c r="M755" s="103" t="s">
        <v>1886</v>
      </c>
      <c r="N755" s="103" t="s">
        <v>31</v>
      </c>
      <c r="O755" s="103" t="s">
        <v>31</v>
      </c>
      <c r="P755" s="103" t="s">
        <v>2505</v>
      </c>
      <c r="Q755" s="103" t="s">
        <v>31</v>
      </c>
      <c r="R755" s="103" t="s">
        <v>4389</v>
      </c>
      <c r="S755" s="101">
        <v>37741</v>
      </c>
      <c r="T755" s="101">
        <v>37741</v>
      </c>
      <c r="U755" s="103" t="s">
        <v>4323</v>
      </c>
      <c r="V755" s="103" t="s">
        <v>31</v>
      </c>
    </row>
    <row r="756" spans="1:22" ht="15.75" x14ac:dyDescent="0.3">
      <c r="A756" s="103" t="s">
        <v>50</v>
      </c>
      <c r="B756" s="103" t="s">
        <v>4024</v>
      </c>
      <c r="C756" s="103" t="s">
        <v>1904</v>
      </c>
      <c r="D756" s="103" t="s">
        <v>1905</v>
      </c>
      <c r="E756" s="103" t="s">
        <v>2038</v>
      </c>
      <c r="F756" s="103" t="s">
        <v>2101</v>
      </c>
      <c r="G756" s="103" t="s">
        <v>31</v>
      </c>
      <c r="H756" s="103" t="s">
        <v>2443</v>
      </c>
      <c r="I756" s="103" t="s">
        <v>2444</v>
      </c>
      <c r="J756" s="103" t="s">
        <v>1884</v>
      </c>
      <c r="K756" s="103" t="s">
        <v>1885</v>
      </c>
      <c r="L756" s="104">
        <v>2.14</v>
      </c>
      <c r="M756" s="103" t="s">
        <v>1886</v>
      </c>
      <c r="N756" s="103" t="s">
        <v>31</v>
      </c>
      <c r="O756" s="103" t="s">
        <v>31</v>
      </c>
      <c r="P756" s="103" t="s">
        <v>2505</v>
      </c>
      <c r="Q756" s="103" t="s">
        <v>31</v>
      </c>
      <c r="R756" s="103" t="s">
        <v>4389</v>
      </c>
      <c r="S756" s="101">
        <v>38199</v>
      </c>
      <c r="T756" s="101">
        <v>38199</v>
      </c>
      <c r="U756" s="103" t="s">
        <v>4323</v>
      </c>
      <c r="V756" s="103" t="s">
        <v>31</v>
      </c>
    </row>
    <row r="757" spans="1:22" ht="15.75" x14ac:dyDescent="0.3">
      <c r="A757" s="103" t="s">
        <v>50</v>
      </c>
      <c r="B757" s="103" t="s">
        <v>4024</v>
      </c>
      <c r="C757" s="103" t="s">
        <v>1904</v>
      </c>
      <c r="D757" s="103" t="s">
        <v>1905</v>
      </c>
      <c r="E757" s="103" t="s">
        <v>2038</v>
      </c>
      <c r="F757" s="103" t="s">
        <v>2101</v>
      </c>
      <c r="G757" s="103" t="s">
        <v>31</v>
      </c>
      <c r="H757" s="103" t="s">
        <v>2443</v>
      </c>
      <c r="I757" s="103" t="s">
        <v>2444</v>
      </c>
      <c r="J757" s="103" t="s">
        <v>1884</v>
      </c>
      <c r="K757" s="103" t="s">
        <v>1885</v>
      </c>
      <c r="L757" s="104">
        <v>0.01</v>
      </c>
      <c r="M757" s="103" t="s">
        <v>1886</v>
      </c>
      <c r="N757" s="103" t="s">
        <v>31</v>
      </c>
      <c r="O757" s="103" t="s">
        <v>31</v>
      </c>
      <c r="P757" s="103" t="s">
        <v>2505</v>
      </c>
      <c r="Q757" s="103" t="s">
        <v>31</v>
      </c>
      <c r="R757" s="103" t="s">
        <v>4389</v>
      </c>
      <c r="S757" s="101">
        <v>38321</v>
      </c>
      <c r="T757" s="101">
        <v>38321</v>
      </c>
      <c r="U757" s="103" t="s">
        <v>4323</v>
      </c>
      <c r="V757" s="103" t="s">
        <v>31</v>
      </c>
    </row>
    <row r="758" spans="1:22" ht="15.75" x14ac:dyDescent="0.3">
      <c r="A758" s="103" t="s">
        <v>50</v>
      </c>
      <c r="B758" s="103" t="s">
        <v>4024</v>
      </c>
      <c r="C758" s="103" t="s">
        <v>1904</v>
      </c>
      <c r="D758" s="103" t="s">
        <v>1905</v>
      </c>
      <c r="E758" s="103" t="s">
        <v>2038</v>
      </c>
      <c r="F758" s="103" t="s">
        <v>2110</v>
      </c>
      <c r="G758" s="103" t="s">
        <v>31</v>
      </c>
      <c r="H758" s="103" t="s">
        <v>2443</v>
      </c>
      <c r="I758" s="103" t="s">
        <v>2444</v>
      </c>
      <c r="J758" s="103" t="s">
        <v>1884</v>
      </c>
      <c r="K758" s="103" t="s">
        <v>1885</v>
      </c>
      <c r="L758" s="104">
        <v>3090.61</v>
      </c>
      <c r="M758" s="103" t="s">
        <v>1886</v>
      </c>
      <c r="N758" s="103" t="s">
        <v>31</v>
      </c>
      <c r="O758" s="103" t="s">
        <v>31</v>
      </c>
      <c r="P758" s="103" t="s">
        <v>2505</v>
      </c>
      <c r="Q758" s="103" t="s">
        <v>31</v>
      </c>
      <c r="R758" s="103" t="s">
        <v>4390</v>
      </c>
      <c r="S758" s="101">
        <v>37103</v>
      </c>
      <c r="T758" s="101">
        <v>37103</v>
      </c>
      <c r="U758" s="103" t="s">
        <v>4331</v>
      </c>
      <c r="V758" s="103" t="s">
        <v>31</v>
      </c>
    </row>
    <row r="759" spans="1:22" ht="15.75" x14ac:dyDescent="0.3">
      <c r="A759" s="103" t="s">
        <v>50</v>
      </c>
      <c r="B759" s="103" t="s">
        <v>4024</v>
      </c>
      <c r="C759" s="103" t="s">
        <v>1904</v>
      </c>
      <c r="D759" s="103" t="s">
        <v>1905</v>
      </c>
      <c r="E759" s="103" t="s">
        <v>2038</v>
      </c>
      <c r="F759" s="103" t="s">
        <v>2110</v>
      </c>
      <c r="G759" s="103" t="s">
        <v>31</v>
      </c>
      <c r="H759" s="103" t="s">
        <v>2443</v>
      </c>
      <c r="I759" s="103" t="s">
        <v>2444</v>
      </c>
      <c r="J759" s="103" t="s">
        <v>1884</v>
      </c>
      <c r="K759" s="103" t="s">
        <v>1885</v>
      </c>
      <c r="L759" s="104">
        <v>34448.74</v>
      </c>
      <c r="M759" s="103" t="s">
        <v>1886</v>
      </c>
      <c r="N759" s="103" t="s">
        <v>31</v>
      </c>
      <c r="O759" s="103" t="s">
        <v>31</v>
      </c>
      <c r="P759" s="103" t="s">
        <v>2505</v>
      </c>
      <c r="Q759" s="103" t="s">
        <v>31</v>
      </c>
      <c r="R759" s="103" t="s">
        <v>4391</v>
      </c>
      <c r="S759" s="101">
        <v>37164</v>
      </c>
      <c r="T759" s="101">
        <v>37164</v>
      </c>
      <c r="U759" s="103" t="s">
        <v>4321</v>
      </c>
      <c r="V759" s="103" t="s">
        <v>31</v>
      </c>
    </row>
    <row r="760" spans="1:22" ht="15.75" x14ac:dyDescent="0.3">
      <c r="A760" s="103" t="s">
        <v>50</v>
      </c>
      <c r="B760" s="103" t="s">
        <v>4024</v>
      </c>
      <c r="C760" s="103" t="s">
        <v>1904</v>
      </c>
      <c r="D760" s="103" t="s">
        <v>1905</v>
      </c>
      <c r="E760" s="103" t="s">
        <v>2038</v>
      </c>
      <c r="F760" s="103" t="s">
        <v>2110</v>
      </c>
      <c r="G760" s="103" t="s">
        <v>31</v>
      </c>
      <c r="H760" s="103" t="s">
        <v>2443</v>
      </c>
      <c r="I760" s="103" t="s">
        <v>2444</v>
      </c>
      <c r="J760" s="103" t="s">
        <v>1884</v>
      </c>
      <c r="K760" s="103" t="s">
        <v>1885</v>
      </c>
      <c r="L760" s="104">
        <v>-0.2</v>
      </c>
      <c r="M760" s="103" t="s">
        <v>1886</v>
      </c>
      <c r="N760" s="103" t="s">
        <v>31</v>
      </c>
      <c r="O760" s="103" t="s">
        <v>31</v>
      </c>
      <c r="P760" s="103" t="s">
        <v>2505</v>
      </c>
      <c r="Q760" s="103" t="s">
        <v>31</v>
      </c>
      <c r="R760" s="103" t="s">
        <v>4391</v>
      </c>
      <c r="S760" s="101">
        <v>37195</v>
      </c>
      <c r="T760" s="101">
        <v>37195</v>
      </c>
      <c r="U760" s="103" t="s">
        <v>4321</v>
      </c>
      <c r="V760" s="103" t="s">
        <v>31</v>
      </c>
    </row>
    <row r="761" spans="1:22" ht="15.75" x14ac:dyDescent="0.3">
      <c r="A761" s="103" t="s">
        <v>50</v>
      </c>
      <c r="B761" s="103" t="s">
        <v>4024</v>
      </c>
      <c r="C761" s="103" t="s">
        <v>1904</v>
      </c>
      <c r="D761" s="103" t="s">
        <v>1905</v>
      </c>
      <c r="E761" s="103" t="s">
        <v>2038</v>
      </c>
      <c r="F761" s="103" t="s">
        <v>2110</v>
      </c>
      <c r="G761" s="103" t="s">
        <v>31</v>
      </c>
      <c r="H761" s="103" t="s">
        <v>2443</v>
      </c>
      <c r="I761" s="103" t="s">
        <v>2444</v>
      </c>
      <c r="J761" s="103" t="s">
        <v>1884</v>
      </c>
      <c r="K761" s="103" t="s">
        <v>1885</v>
      </c>
      <c r="L761" s="104">
        <v>-4.59</v>
      </c>
      <c r="M761" s="103" t="s">
        <v>1886</v>
      </c>
      <c r="N761" s="103" t="s">
        <v>31</v>
      </c>
      <c r="O761" s="103" t="s">
        <v>31</v>
      </c>
      <c r="P761" s="103" t="s">
        <v>2505</v>
      </c>
      <c r="Q761" s="103" t="s">
        <v>31</v>
      </c>
      <c r="R761" s="103" t="s">
        <v>4391</v>
      </c>
      <c r="S761" s="101">
        <v>37346</v>
      </c>
      <c r="T761" s="101">
        <v>37346</v>
      </c>
      <c r="U761" s="103" t="s">
        <v>4321</v>
      </c>
      <c r="V761" s="103" t="s">
        <v>31</v>
      </c>
    </row>
    <row r="762" spans="1:22" ht="15.75" x14ac:dyDescent="0.3">
      <c r="A762" s="103" t="s">
        <v>50</v>
      </c>
      <c r="B762" s="103" t="s">
        <v>4024</v>
      </c>
      <c r="C762" s="103" t="s">
        <v>1904</v>
      </c>
      <c r="D762" s="103" t="s">
        <v>1905</v>
      </c>
      <c r="E762" s="103" t="s">
        <v>2038</v>
      </c>
      <c r="F762" s="103" t="s">
        <v>2110</v>
      </c>
      <c r="G762" s="103" t="s">
        <v>31</v>
      </c>
      <c r="H762" s="103" t="s">
        <v>2443</v>
      </c>
      <c r="I762" s="103" t="s">
        <v>2444</v>
      </c>
      <c r="J762" s="103" t="s">
        <v>1884</v>
      </c>
      <c r="K762" s="103" t="s">
        <v>1885</v>
      </c>
      <c r="L762" s="104">
        <v>49125.97</v>
      </c>
      <c r="M762" s="103" t="s">
        <v>1886</v>
      </c>
      <c r="N762" s="103" t="s">
        <v>31</v>
      </c>
      <c r="O762" s="103" t="s">
        <v>31</v>
      </c>
      <c r="P762" s="103" t="s">
        <v>2505</v>
      </c>
      <c r="Q762" s="103" t="s">
        <v>31</v>
      </c>
      <c r="R762" s="103" t="s">
        <v>4392</v>
      </c>
      <c r="S762" s="101">
        <v>37425</v>
      </c>
      <c r="T762" s="101">
        <v>37425</v>
      </c>
      <c r="U762" s="103" t="s">
        <v>4323</v>
      </c>
      <c r="V762" s="103" t="s">
        <v>31</v>
      </c>
    </row>
    <row r="763" spans="1:22" ht="15.75" x14ac:dyDescent="0.3">
      <c r="A763" s="103" t="s">
        <v>50</v>
      </c>
      <c r="B763" s="103" t="s">
        <v>4024</v>
      </c>
      <c r="C763" s="103" t="s">
        <v>1904</v>
      </c>
      <c r="D763" s="103" t="s">
        <v>1905</v>
      </c>
      <c r="E763" s="103" t="s">
        <v>2038</v>
      </c>
      <c r="F763" s="103" t="s">
        <v>2110</v>
      </c>
      <c r="G763" s="103" t="s">
        <v>31</v>
      </c>
      <c r="H763" s="103" t="s">
        <v>2443</v>
      </c>
      <c r="I763" s="103" t="s">
        <v>2444</v>
      </c>
      <c r="J763" s="103" t="s">
        <v>1884</v>
      </c>
      <c r="K763" s="103" t="s">
        <v>1885</v>
      </c>
      <c r="L763" s="104">
        <v>75.7</v>
      </c>
      <c r="M763" s="103" t="s">
        <v>1886</v>
      </c>
      <c r="N763" s="103" t="s">
        <v>31</v>
      </c>
      <c r="O763" s="103" t="s">
        <v>31</v>
      </c>
      <c r="P763" s="103" t="s">
        <v>2505</v>
      </c>
      <c r="Q763" s="103" t="s">
        <v>31</v>
      </c>
      <c r="R763" s="103" t="s">
        <v>4392</v>
      </c>
      <c r="S763" s="101">
        <v>37437</v>
      </c>
      <c r="T763" s="101">
        <v>37437</v>
      </c>
      <c r="U763" s="103" t="s">
        <v>4323</v>
      </c>
      <c r="V763" s="103" t="s">
        <v>31</v>
      </c>
    </row>
    <row r="764" spans="1:22" ht="15.75" x14ac:dyDescent="0.3">
      <c r="A764" s="103" t="s">
        <v>50</v>
      </c>
      <c r="B764" s="103" t="s">
        <v>4024</v>
      </c>
      <c r="C764" s="103" t="s">
        <v>1904</v>
      </c>
      <c r="D764" s="103" t="s">
        <v>1905</v>
      </c>
      <c r="E764" s="103" t="s">
        <v>2038</v>
      </c>
      <c r="F764" s="103" t="s">
        <v>2110</v>
      </c>
      <c r="G764" s="103" t="s">
        <v>31</v>
      </c>
      <c r="H764" s="103" t="s">
        <v>2443</v>
      </c>
      <c r="I764" s="103" t="s">
        <v>2444</v>
      </c>
      <c r="J764" s="103" t="s">
        <v>1884</v>
      </c>
      <c r="K764" s="103" t="s">
        <v>1885</v>
      </c>
      <c r="L764" s="104">
        <v>-37.619999999999997</v>
      </c>
      <c r="M764" s="103" t="s">
        <v>1886</v>
      </c>
      <c r="N764" s="103" t="s">
        <v>31</v>
      </c>
      <c r="O764" s="103" t="s">
        <v>31</v>
      </c>
      <c r="P764" s="103" t="s">
        <v>2505</v>
      </c>
      <c r="Q764" s="103" t="s">
        <v>31</v>
      </c>
      <c r="R764" s="103" t="s">
        <v>4392</v>
      </c>
      <c r="S764" s="101">
        <v>37468</v>
      </c>
      <c r="T764" s="101">
        <v>37468</v>
      </c>
      <c r="U764" s="103" t="s">
        <v>4323</v>
      </c>
      <c r="V764" s="103" t="s">
        <v>31</v>
      </c>
    </row>
    <row r="765" spans="1:22" ht="15.75" x14ac:dyDescent="0.3">
      <c r="A765" s="103" t="s">
        <v>50</v>
      </c>
      <c r="B765" s="103" t="s">
        <v>4024</v>
      </c>
      <c r="C765" s="103" t="s">
        <v>1904</v>
      </c>
      <c r="D765" s="103" t="s">
        <v>1905</v>
      </c>
      <c r="E765" s="103" t="s">
        <v>2038</v>
      </c>
      <c r="F765" s="103" t="s">
        <v>2110</v>
      </c>
      <c r="G765" s="103" t="s">
        <v>31</v>
      </c>
      <c r="H765" s="103" t="s">
        <v>2443</v>
      </c>
      <c r="I765" s="103" t="s">
        <v>2444</v>
      </c>
      <c r="J765" s="103" t="s">
        <v>1884</v>
      </c>
      <c r="K765" s="103" t="s">
        <v>1885</v>
      </c>
      <c r="L765" s="104">
        <v>26.46</v>
      </c>
      <c r="M765" s="103" t="s">
        <v>1886</v>
      </c>
      <c r="N765" s="103" t="s">
        <v>31</v>
      </c>
      <c r="O765" s="103" t="s">
        <v>31</v>
      </c>
      <c r="P765" s="103" t="s">
        <v>2505</v>
      </c>
      <c r="Q765" s="103" t="s">
        <v>31</v>
      </c>
      <c r="R765" s="103" t="s">
        <v>4392</v>
      </c>
      <c r="S765" s="101">
        <v>37529</v>
      </c>
      <c r="T765" s="101">
        <v>37529</v>
      </c>
      <c r="U765" s="103" t="s">
        <v>4323</v>
      </c>
      <c r="V765" s="103" t="s">
        <v>31</v>
      </c>
    </row>
    <row r="766" spans="1:22" ht="15.75" x14ac:dyDescent="0.3">
      <c r="A766" s="103" t="s">
        <v>50</v>
      </c>
      <c r="B766" s="103" t="s">
        <v>4024</v>
      </c>
      <c r="C766" s="103" t="s">
        <v>1904</v>
      </c>
      <c r="D766" s="103" t="s">
        <v>1905</v>
      </c>
      <c r="E766" s="103" t="s">
        <v>2038</v>
      </c>
      <c r="F766" s="103" t="s">
        <v>2110</v>
      </c>
      <c r="G766" s="103" t="s">
        <v>31</v>
      </c>
      <c r="H766" s="103" t="s">
        <v>2443</v>
      </c>
      <c r="I766" s="103" t="s">
        <v>2444</v>
      </c>
      <c r="J766" s="103" t="s">
        <v>1884</v>
      </c>
      <c r="K766" s="103" t="s">
        <v>1885</v>
      </c>
      <c r="L766" s="104">
        <v>105.13</v>
      </c>
      <c r="M766" s="103" t="s">
        <v>1886</v>
      </c>
      <c r="N766" s="103" t="s">
        <v>31</v>
      </c>
      <c r="O766" s="103" t="s">
        <v>31</v>
      </c>
      <c r="P766" s="103" t="s">
        <v>2505</v>
      </c>
      <c r="Q766" s="103" t="s">
        <v>31</v>
      </c>
      <c r="R766" s="103" t="s">
        <v>4392</v>
      </c>
      <c r="S766" s="101">
        <v>37621</v>
      </c>
      <c r="T766" s="101">
        <v>37621</v>
      </c>
      <c r="U766" s="103" t="s">
        <v>4323</v>
      </c>
      <c r="V766" s="103" t="s">
        <v>31</v>
      </c>
    </row>
    <row r="767" spans="1:22" ht="15.75" x14ac:dyDescent="0.3">
      <c r="A767" s="103" t="s">
        <v>50</v>
      </c>
      <c r="B767" s="103" t="s">
        <v>4024</v>
      </c>
      <c r="C767" s="103" t="s">
        <v>1904</v>
      </c>
      <c r="D767" s="103" t="s">
        <v>1905</v>
      </c>
      <c r="E767" s="103" t="s">
        <v>2038</v>
      </c>
      <c r="F767" s="103" t="s">
        <v>2110</v>
      </c>
      <c r="G767" s="103" t="s">
        <v>31</v>
      </c>
      <c r="H767" s="103" t="s">
        <v>2443</v>
      </c>
      <c r="I767" s="103" t="s">
        <v>2444</v>
      </c>
      <c r="J767" s="103" t="s">
        <v>1884</v>
      </c>
      <c r="K767" s="103" t="s">
        <v>1885</v>
      </c>
      <c r="L767" s="104">
        <v>26.45</v>
      </c>
      <c r="M767" s="103" t="s">
        <v>1886</v>
      </c>
      <c r="N767" s="103" t="s">
        <v>31</v>
      </c>
      <c r="O767" s="103" t="s">
        <v>31</v>
      </c>
      <c r="P767" s="103" t="s">
        <v>2505</v>
      </c>
      <c r="Q767" s="103" t="s">
        <v>31</v>
      </c>
      <c r="R767" s="103" t="s">
        <v>4392</v>
      </c>
      <c r="S767" s="101">
        <v>37741</v>
      </c>
      <c r="T767" s="101">
        <v>37741</v>
      </c>
      <c r="U767" s="103" t="s">
        <v>4323</v>
      </c>
      <c r="V767" s="103" t="s">
        <v>31</v>
      </c>
    </row>
    <row r="768" spans="1:22" ht="15.75" x14ac:dyDescent="0.3">
      <c r="A768" s="103" t="s">
        <v>50</v>
      </c>
      <c r="B768" s="103" t="s">
        <v>4024</v>
      </c>
      <c r="C768" s="103" t="s">
        <v>1904</v>
      </c>
      <c r="D768" s="103" t="s">
        <v>1905</v>
      </c>
      <c r="E768" s="103" t="s">
        <v>2038</v>
      </c>
      <c r="F768" s="103" t="s">
        <v>2110</v>
      </c>
      <c r="G768" s="103" t="s">
        <v>31</v>
      </c>
      <c r="H768" s="103" t="s">
        <v>2443</v>
      </c>
      <c r="I768" s="103" t="s">
        <v>2444</v>
      </c>
      <c r="J768" s="103" t="s">
        <v>1884</v>
      </c>
      <c r="K768" s="103" t="s">
        <v>1885</v>
      </c>
      <c r="L768" s="104">
        <v>9.91</v>
      </c>
      <c r="M768" s="103" t="s">
        <v>1886</v>
      </c>
      <c r="N768" s="103" t="s">
        <v>31</v>
      </c>
      <c r="O768" s="103" t="s">
        <v>31</v>
      </c>
      <c r="P768" s="103" t="s">
        <v>2505</v>
      </c>
      <c r="Q768" s="103" t="s">
        <v>31</v>
      </c>
      <c r="R768" s="103" t="s">
        <v>4392</v>
      </c>
      <c r="S768" s="101">
        <v>38199</v>
      </c>
      <c r="T768" s="101">
        <v>38199</v>
      </c>
      <c r="U768" s="103" t="s">
        <v>4323</v>
      </c>
      <c r="V768" s="103" t="s">
        <v>31</v>
      </c>
    </row>
    <row r="769" spans="1:22" ht="15.75" x14ac:dyDescent="0.3">
      <c r="A769" s="103" t="s">
        <v>50</v>
      </c>
      <c r="B769" s="103" t="s">
        <v>4024</v>
      </c>
      <c r="C769" s="103" t="s">
        <v>1904</v>
      </c>
      <c r="D769" s="103" t="s">
        <v>1905</v>
      </c>
      <c r="E769" s="103" t="s">
        <v>2038</v>
      </c>
      <c r="F769" s="103" t="s">
        <v>2039</v>
      </c>
      <c r="G769" s="103" t="s">
        <v>31</v>
      </c>
      <c r="H769" s="103" t="s">
        <v>2443</v>
      </c>
      <c r="I769" s="103" t="s">
        <v>2444</v>
      </c>
      <c r="J769" s="103" t="s">
        <v>1884</v>
      </c>
      <c r="K769" s="103" t="s">
        <v>1885</v>
      </c>
      <c r="L769" s="104">
        <v>6662.24</v>
      </c>
      <c r="M769" s="103" t="s">
        <v>1886</v>
      </c>
      <c r="N769" s="103" t="s">
        <v>4393</v>
      </c>
      <c r="O769" s="103" t="s">
        <v>31</v>
      </c>
      <c r="P769" s="103" t="s">
        <v>4394</v>
      </c>
      <c r="Q769" s="103" t="s">
        <v>4395</v>
      </c>
      <c r="R769" s="103" t="s">
        <v>4396</v>
      </c>
      <c r="S769" s="101">
        <v>37528</v>
      </c>
      <c r="T769" s="101">
        <v>37528</v>
      </c>
      <c r="U769" s="103" t="s">
        <v>4397</v>
      </c>
      <c r="V769" s="103" t="s">
        <v>31</v>
      </c>
    </row>
    <row r="770" spans="1:22" ht="15.75" x14ac:dyDescent="0.3">
      <c r="A770" s="103" t="s">
        <v>50</v>
      </c>
      <c r="B770" s="103" t="s">
        <v>4024</v>
      </c>
      <c r="C770" s="103" t="s">
        <v>1904</v>
      </c>
      <c r="D770" s="103" t="s">
        <v>1905</v>
      </c>
      <c r="E770" s="103" t="s">
        <v>2038</v>
      </c>
      <c r="F770" s="103" t="s">
        <v>2039</v>
      </c>
      <c r="G770" s="103" t="s">
        <v>31</v>
      </c>
      <c r="H770" s="103" t="s">
        <v>2443</v>
      </c>
      <c r="I770" s="103" t="s">
        <v>2444</v>
      </c>
      <c r="J770" s="103" t="s">
        <v>1884</v>
      </c>
      <c r="K770" s="103" t="s">
        <v>1885</v>
      </c>
      <c r="L770" s="104">
        <v>-0.01</v>
      </c>
      <c r="M770" s="103" t="s">
        <v>1886</v>
      </c>
      <c r="N770" s="103" t="s">
        <v>4393</v>
      </c>
      <c r="O770" s="103" t="s">
        <v>31</v>
      </c>
      <c r="P770" s="103" t="s">
        <v>4394</v>
      </c>
      <c r="Q770" s="103" t="s">
        <v>4395</v>
      </c>
      <c r="R770" s="103" t="s">
        <v>4396</v>
      </c>
      <c r="S770" s="101">
        <v>38383</v>
      </c>
      <c r="T770" s="101">
        <v>38383</v>
      </c>
      <c r="U770" s="103" t="s">
        <v>4397</v>
      </c>
      <c r="V770" s="103" t="s">
        <v>31</v>
      </c>
    </row>
    <row r="771" spans="1:22" ht="15.75" x14ac:dyDescent="0.3">
      <c r="A771" s="103" t="s">
        <v>50</v>
      </c>
      <c r="B771" s="103" t="s">
        <v>4024</v>
      </c>
      <c r="C771" s="103" t="s">
        <v>1904</v>
      </c>
      <c r="D771" s="103" t="s">
        <v>1905</v>
      </c>
      <c r="E771" s="103" t="s">
        <v>2038</v>
      </c>
      <c r="F771" s="103" t="s">
        <v>2405</v>
      </c>
      <c r="G771" s="103" t="s">
        <v>31</v>
      </c>
      <c r="H771" s="103" t="s">
        <v>2443</v>
      </c>
      <c r="I771" s="103" t="s">
        <v>2444</v>
      </c>
      <c r="J771" s="103" t="s">
        <v>1884</v>
      </c>
      <c r="K771" s="103" t="s">
        <v>1885</v>
      </c>
      <c r="L771" s="104">
        <v>206445.63</v>
      </c>
      <c r="M771" s="103" t="s">
        <v>1886</v>
      </c>
      <c r="N771" s="103" t="s">
        <v>4398</v>
      </c>
      <c r="O771" s="103" t="s">
        <v>31</v>
      </c>
      <c r="P771" s="103" t="s">
        <v>4394</v>
      </c>
      <c r="Q771" s="103" t="s">
        <v>31</v>
      </c>
      <c r="R771" s="103" t="s">
        <v>4399</v>
      </c>
      <c r="S771" s="101">
        <v>37164</v>
      </c>
      <c r="T771" s="101">
        <v>37164</v>
      </c>
      <c r="U771" s="103" t="s">
        <v>4321</v>
      </c>
      <c r="V771" s="103" t="s">
        <v>31</v>
      </c>
    </row>
    <row r="772" spans="1:22" ht="15.75" x14ac:dyDescent="0.3">
      <c r="A772" s="103" t="s">
        <v>50</v>
      </c>
      <c r="B772" s="103" t="s">
        <v>4024</v>
      </c>
      <c r="C772" s="103" t="s">
        <v>1904</v>
      </c>
      <c r="D772" s="103" t="s">
        <v>1905</v>
      </c>
      <c r="E772" s="103" t="s">
        <v>2038</v>
      </c>
      <c r="F772" s="103" t="s">
        <v>2405</v>
      </c>
      <c r="G772" s="103" t="s">
        <v>31</v>
      </c>
      <c r="H772" s="103" t="s">
        <v>2443</v>
      </c>
      <c r="I772" s="103" t="s">
        <v>2444</v>
      </c>
      <c r="J772" s="103" t="s">
        <v>1884</v>
      </c>
      <c r="K772" s="103" t="s">
        <v>1885</v>
      </c>
      <c r="L772" s="104">
        <v>-1.2</v>
      </c>
      <c r="M772" s="103" t="s">
        <v>1886</v>
      </c>
      <c r="N772" s="103" t="s">
        <v>4398</v>
      </c>
      <c r="O772" s="103" t="s">
        <v>31</v>
      </c>
      <c r="P772" s="103" t="s">
        <v>4394</v>
      </c>
      <c r="Q772" s="103" t="s">
        <v>31</v>
      </c>
      <c r="R772" s="103" t="s">
        <v>4399</v>
      </c>
      <c r="S772" s="101">
        <v>37195</v>
      </c>
      <c r="T772" s="101">
        <v>37195</v>
      </c>
      <c r="U772" s="103" t="s">
        <v>4321</v>
      </c>
      <c r="V772" s="103" t="s">
        <v>31</v>
      </c>
    </row>
    <row r="773" spans="1:22" ht="15.75" x14ac:dyDescent="0.3">
      <c r="A773" s="103" t="s">
        <v>50</v>
      </c>
      <c r="B773" s="103" t="s">
        <v>4024</v>
      </c>
      <c r="C773" s="103" t="s">
        <v>1904</v>
      </c>
      <c r="D773" s="103" t="s">
        <v>1905</v>
      </c>
      <c r="E773" s="103" t="s">
        <v>2038</v>
      </c>
      <c r="F773" s="103" t="s">
        <v>2405</v>
      </c>
      <c r="G773" s="103" t="s">
        <v>31</v>
      </c>
      <c r="H773" s="103" t="s">
        <v>2443</v>
      </c>
      <c r="I773" s="103" t="s">
        <v>2444</v>
      </c>
      <c r="J773" s="103" t="s">
        <v>1884</v>
      </c>
      <c r="K773" s="103" t="s">
        <v>1885</v>
      </c>
      <c r="L773" s="104">
        <v>-27.5</v>
      </c>
      <c r="M773" s="103" t="s">
        <v>1886</v>
      </c>
      <c r="N773" s="103" t="s">
        <v>4398</v>
      </c>
      <c r="O773" s="103" t="s">
        <v>31</v>
      </c>
      <c r="P773" s="103" t="s">
        <v>4394</v>
      </c>
      <c r="Q773" s="103" t="s">
        <v>31</v>
      </c>
      <c r="R773" s="103" t="s">
        <v>4399</v>
      </c>
      <c r="S773" s="101">
        <v>37346</v>
      </c>
      <c r="T773" s="101">
        <v>37346</v>
      </c>
      <c r="U773" s="103" t="s">
        <v>4321</v>
      </c>
      <c r="V773" s="103" t="s">
        <v>31</v>
      </c>
    </row>
    <row r="774" spans="1:22" ht="15.75" x14ac:dyDescent="0.3">
      <c r="A774" s="103" t="s">
        <v>50</v>
      </c>
      <c r="B774" s="103" t="s">
        <v>4024</v>
      </c>
      <c r="C774" s="103" t="s">
        <v>1904</v>
      </c>
      <c r="D774" s="103" t="s">
        <v>1905</v>
      </c>
      <c r="E774" s="103" t="s">
        <v>2038</v>
      </c>
      <c r="F774" s="103" t="s">
        <v>2405</v>
      </c>
      <c r="G774" s="103" t="s">
        <v>31</v>
      </c>
      <c r="H774" s="103" t="s">
        <v>2443</v>
      </c>
      <c r="I774" s="103" t="s">
        <v>2444</v>
      </c>
      <c r="J774" s="103" t="s">
        <v>1884</v>
      </c>
      <c r="K774" s="103" t="s">
        <v>1885</v>
      </c>
      <c r="L774" s="104">
        <v>206445.63</v>
      </c>
      <c r="M774" s="103" t="s">
        <v>1886</v>
      </c>
      <c r="N774" s="103" t="s">
        <v>4400</v>
      </c>
      <c r="O774" s="103" t="s">
        <v>31</v>
      </c>
      <c r="P774" s="103" t="s">
        <v>4394</v>
      </c>
      <c r="Q774" s="103" t="s">
        <v>31</v>
      </c>
      <c r="R774" s="103" t="s">
        <v>4401</v>
      </c>
      <c r="S774" s="101">
        <v>37164</v>
      </c>
      <c r="T774" s="101">
        <v>37164</v>
      </c>
      <c r="U774" s="103" t="s">
        <v>4321</v>
      </c>
      <c r="V774" s="103" t="s">
        <v>31</v>
      </c>
    </row>
    <row r="775" spans="1:22" ht="15.75" x14ac:dyDescent="0.3">
      <c r="A775" s="103" t="s">
        <v>50</v>
      </c>
      <c r="B775" s="103" t="s">
        <v>4024</v>
      </c>
      <c r="C775" s="103" t="s">
        <v>1904</v>
      </c>
      <c r="D775" s="103" t="s">
        <v>1905</v>
      </c>
      <c r="E775" s="103" t="s">
        <v>2038</v>
      </c>
      <c r="F775" s="103" t="s">
        <v>2405</v>
      </c>
      <c r="G775" s="103" t="s">
        <v>31</v>
      </c>
      <c r="H775" s="103" t="s">
        <v>2443</v>
      </c>
      <c r="I775" s="103" t="s">
        <v>2444</v>
      </c>
      <c r="J775" s="103" t="s">
        <v>1884</v>
      </c>
      <c r="K775" s="103" t="s">
        <v>1885</v>
      </c>
      <c r="L775" s="104">
        <v>-1.2</v>
      </c>
      <c r="M775" s="103" t="s">
        <v>1886</v>
      </c>
      <c r="N775" s="103" t="s">
        <v>4400</v>
      </c>
      <c r="O775" s="103" t="s">
        <v>31</v>
      </c>
      <c r="P775" s="103" t="s">
        <v>4394</v>
      </c>
      <c r="Q775" s="103" t="s">
        <v>31</v>
      </c>
      <c r="R775" s="103" t="s">
        <v>4401</v>
      </c>
      <c r="S775" s="101">
        <v>37195</v>
      </c>
      <c r="T775" s="101">
        <v>37195</v>
      </c>
      <c r="U775" s="103" t="s">
        <v>4321</v>
      </c>
      <c r="V775" s="103" t="s">
        <v>31</v>
      </c>
    </row>
    <row r="776" spans="1:22" ht="15.75" x14ac:dyDescent="0.3">
      <c r="A776" s="103" t="s">
        <v>50</v>
      </c>
      <c r="B776" s="103" t="s">
        <v>4024</v>
      </c>
      <c r="C776" s="103" t="s">
        <v>1904</v>
      </c>
      <c r="D776" s="103" t="s">
        <v>1905</v>
      </c>
      <c r="E776" s="103" t="s">
        <v>2038</v>
      </c>
      <c r="F776" s="103" t="s">
        <v>2405</v>
      </c>
      <c r="G776" s="103" t="s">
        <v>31</v>
      </c>
      <c r="H776" s="103" t="s">
        <v>2443</v>
      </c>
      <c r="I776" s="103" t="s">
        <v>2444</v>
      </c>
      <c r="J776" s="103" t="s">
        <v>1884</v>
      </c>
      <c r="K776" s="103" t="s">
        <v>1885</v>
      </c>
      <c r="L776" s="104">
        <v>-27.5</v>
      </c>
      <c r="M776" s="103" t="s">
        <v>1886</v>
      </c>
      <c r="N776" s="103" t="s">
        <v>4400</v>
      </c>
      <c r="O776" s="103" t="s">
        <v>31</v>
      </c>
      <c r="P776" s="103" t="s">
        <v>4394</v>
      </c>
      <c r="Q776" s="103" t="s">
        <v>31</v>
      </c>
      <c r="R776" s="103" t="s">
        <v>4401</v>
      </c>
      <c r="S776" s="101">
        <v>37346</v>
      </c>
      <c r="T776" s="101">
        <v>37346</v>
      </c>
      <c r="U776" s="103" t="s">
        <v>4321</v>
      </c>
      <c r="V776" s="103" t="s">
        <v>31</v>
      </c>
    </row>
    <row r="777" spans="1:22" ht="15.75" x14ac:dyDescent="0.3">
      <c r="A777" s="103" t="s">
        <v>50</v>
      </c>
      <c r="B777" s="103" t="s">
        <v>4024</v>
      </c>
      <c r="C777" s="103" t="s">
        <v>1904</v>
      </c>
      <c r="D777" s="103" t="s">
        <v>1905</v>
      </c>
      <c r="E777" s="103" t="s">
        <v>2038</v>
      </c>
      <c r="F777" s="103" t="s">
        <v>2405</v>
      </c>
      <c r="G777" s="103" t="s">
        <v>31</v>
      </c>
      <c r="H777" s="103" t="s">
        <v>2443</v>
      </c>
      <c r="I777" s="103" t="s">
        <v>2444</v>
      </c>
      <c r="J777" s="103" t="s">
        <v>1884</v>
      </c>
      <c r="K777" s="103" t="s">
        <v>1885</v>
      </c>
      <c r="L777" s="104">
        <v>206445.63</v>
      </c>
      <c r="M777" s="103" t="s">
        <v>1886</v>
      </c>
      <c r="N777" s="103" t="s">
        <v>4402</v>
      </c>
      <c r="O777" s="103" t="s">
        <v>31</v>
      </c>
      <c r="P777" s="103" t="s">
        <v>4394</v>
      </c>
      <c r="Q777" s="103" t="s">
        <v>31</v>
      </c>
      <c r="R777" s="103" t="s">
        <v>4403</v>
      </c>
      <c r="S777" s="101">
        <v>37164</v>
      </c>
      <c r="T777" s="101">
        <v>37164</v>
      </c>
      <c r="U777" s="103" t="s">
        <v>4321</v>
      </c>
      <c r="V777" s="103" t="s">
        <v>31</v>
      </c>
    </row>
    <row r="778" spans="1:22" ht="15.75" x14ac:dyDescent="0.3">
      <c r="A778" s="103" t="s">
        <v>50</v>
      </c>
      <c r="B778" s="103" t="s">
        <v>4024</v>
      </c>
      <c r="C778" s="103" t="s">
        <v>1904</v>
      </c>
      <c r="D778" s="103" t="s">
        <v>1905</v>
      </c>
      <c r="E778" s="103" t="s">
        <v>2038</v>
      </c>
      <c r="F778" s="103" t="s">
        <v>2405</v>
      </c>
      <c r="G778" s="103" t="s">
        <v>31</v>
      </c>
      <c r="H778" s="103" t="s">
        <v>2443</v>
      </c>
      <c r="I778" s="103" t="s">
        <v>2444</v>
      </c>
      <c r="J778" s="103" t="s">
        <v>1884</v>
      </c>
      <c r="K778" s="103" t="s">
        <v>1885</v>
      </c>
      <c r="L778" s="104">
        <v>-1.2</v>
      </c>
      <c r="M778" s="103" t="s">
        <v>1886</v>
      </c>
      <c r="N778" s="103" t="s">
        <v>4402</v>
      </c>
      <c r="O778" s="103" t="s">
        <v>31</v>
      </c>
      <c r="P778" s="103" t="s">
        <v>4394</v>
      </c>
      <c r="Q778" s="103" t="s">
        <v>31</v>
      </c>
      <c r="R778" s="103" t="s">
        <v>4403</v>
      </c>
      <c r="S778" s="101">
        <v>37195</v>
      </c>
      <c r="T778" s="101">
        <v>37195</v>
      </c>
      <c r="U778" s="103" t="s">
        <v>4321</v>
      </c>
      <c r="V778" s="103" t="s">
        <v>31</v>
      </c>
    </row>
    <row r="779" spans="1:22" ht="15.75" x14ac:dyDescent="0.3">
      <c r="A779" s="103" t="s">
        <v>50</v>
      </c>
      <c r="B779" s="103" t="s">
        <v>4024</v>
      </c>
      <c r="C779" s="103" t="s">
        <v>1904</v>
      </c>
      <c r="D779" s="103" t="s">
        <v>1905</v>
      </c>
      <c r="E779" s="103" t="s">
        <v>2038</v>
      </c>
      <c r="F779" s="103" t="s">
        <v>2405</v>
      </c>
      <c r="G779" s="103" t="s">
        <v>31</v>
      </c>
      <c r="H779" s="103" t="s">
        <v>2443</v>
      </c>
      <c r="I779" s="103" t="s">
        <v>2444</v>
      </c>
      <c r="J779" s="103" t="s">
        <v>1884</v>
      </c>
      <c r="K779" s="103" t="s">
        <v>1885</v>
      </c>
      <c r="L779" s="104">
        <v>-27.5</v>
      </c>
      <c r="M779" s="103" t="s">
        <v>1886</v>
      </c>
      <c r="N779" s="103" t="s">
        <v>4402</v>
      </c>
      <c r="O779" s="103" t="s">
        <v>31</v>
      </c>
      <c r="P779" s="103" t="s">
        <v>4394</v>
      </c>
      <c r="Q779" s="103" t="s">
        <v>31</v>
      </c>
      <c r="R779" s="103" t="s">
        <v>4403</v>
      </c>
      <c r="S779" s="101">
        <v>37346</v>
      </c>
      <c r="T779" s="101">
        <v>37346</v>
      </c>
      <c r="U779" s="103" t="s">
        <v>4321</v>
      </c>
      <c r="V779" s="103" t="s">
        <v>31</v>
      </c>
    </row>
    <row r="780" spans="1:22" ht="15.75" x14ac:dyDescent="0.3">
      <c r="A780" s="103" t="s">
        <v>50</v>
      </c>
      <c r="B780" s="103" t="s">
        <v>4024</v>
      </c>
      <c r="C780" s="103" t="s">
        <v>1904</v>
      </c>
      <c r="D780" s="103" t="s">
        <v>1905</v>
      </c>
      <c r="E780" s="103" t="s">
        <v>2038</v>
      </c>
      <c r="F780" s="103" t="s">
        <v>2405</v>
      </c>
      <c r="G780" s="103" t="s">
        <v>31</v>
      </c>
      <c r="H780" s="103" t="s">
        <v>2443</v>
      </c>
      <c r="I780" s="103" t="s">
        <v>2444</v>
      </c>
      <c r="J780" s="103" t="s">
        <v>1884</v>
      </c>
      <c r="K780" s="103" t="s">
        <v>1885</v>
      </c>
      <c r="L780" s="104">
        <v>24833.37</v>
      </c>
      <c r="M780" s="103" t="s">
        <v>1886</v>
      </c>
      <c r="N780" s="103" t="s">
        <v>4404</v>
      </c>
      <c r="O780" s="103" t="s">
        <v>31</v>
      </c>
      <c r="P780" s="103" t="s">
        <v>4394</v>
      </c>
      <c r="Q780" s="103" t="s">
        <v>4395</v>
      </c>
      <c r="R780" s="103" t="s">
        <v>4405</v>
      </c>
      <c r="S780" s="101">
        <v>37425</v>
      </c>
      <c r="T780" s="101">
        <v>37425</v>
      </c>
      <c r="U780" s="103" t="s">
        <v>4323</v>
      </c>
      <c r="V780" s="103" t="s">
        <v>31</v>
      </c>
    </row>
    <row r="781" spans="1:22" ht="15.75" x14ac:dyDescent="0.3">
      <c r="A781" s="103" t="s">
        <v>50</v>
      </c>
      <c r="B781" s="103" t="s">
        <v>4024</v>
      </c>
      <c r="C781" s="103" t="s">
        <v>1904</v>
      </c>
      <c r="D781" s="103" t="s">
        <v>1905</v>
      </c>
      <c r="E781" s="103" t="s">
        <v>2038</v>
      </c>
      <c r="F781" s="103" t="s">
        <v>2405</v>
      </c>
      <c r="G781" s="103" t="s">
        <v>31</v>
      </c>
      <c r="H781" s="103" t="s">
        <v>2443</v>
      </c>
      <c r="I781" s="103" t="s">
        <v>2444</v>
      </c>
      <c r="J781" s="103" t="s">
        <v>1884</v>
      </c>
      <c r="K781" s="103" t="s">
        <v>1885</v>
      </c>
      <c r="L781" s="104">
        <v>38.270000000000003</v>
      </c>
      <c r="M781" s="103" t="s">
        <v>1886</v>
      </c>
      <c r="N781" s="103" t="s">
        <v>4404</v>
      </c>
      <c r="O781" s="103" t="s">
        <v>31</v>
      </c>
      <c r="P781" s="103" t="s">
        <v>4394</v>
      </c>
      <c r="Q781" s="103" t="s">
        <v>4395</v>
      </c>
      <c r="R781" s="103" t="s">
        <v>4405</v>
      </c>
      <c r="S781" s="101">
        <v>37437</v>
      </c>
      <c r="T781" s="101">
        <v>37437</v>
      </c>
      <c r="U781" s="103" t="s">
        <v>4323</v>
      </c>
      <c r="V781" s="103" t="s">
        <v>31</v>
      </c>
    </row>
    <row r="782" spans="1:22" ht="15.75" x14ac:dyDescent="0.3">
      <c r="A782" s="103" t="s">
        <v>50</v>
      </c>
      <c r="B782" s="103" t="s">
        <v>4024</v>
      </c>
      <c r="C782" s="103" t="s">
        <v>1904</v>
      </c>
      <c r="D782" s="103" t="s">
        <v>1905</v>
      </c>
      <c r="E782" s="103" t="s">
        <v>2038</v>
      </c>
      <c r="F782" s="103" t="s">
        <v>2405</v>
      </c>
      <c r="G782" s="103" t="s">
        <v>31</v>
      </c>
      <c r="H782" s="103" t="s">
        <v>2443</v>
      </c>
      <c r="I782" s="103" t="s">
        <v>2444</v>
      </c>
      <c r="J782" s="103" t="s">
        <v>1884</v>
      </c>
      <c r="K782" s="103" t="s">
        <v>1885</v>
      </c>
      <c r="L782" s="104">
        <v>-19.02</v>
      </c>
      <c r="M782" s="103" t="s">
        <v>1886</v>
      </c>
      <c r="N782" s="103" t="s">
        <v>4404</v>
      </c>
      <c r="O782" s="103" t="s">
        <v>31</v>
      </c>
      <c r="P782" s="103" t="s">
        <v>4394</v>
      </c>
      <c r="Q782" s="103" t="s">
        <v>4395</v>
      </c>
      <c r="R782" s="103" t="s">
        <v>4405</v>
      </c>
      <c r="S782" s="101">
        <v>37468</v>
      </c>
      <c r="T782" s="101">
        <v>37468</v>
      </c>
      <c r="U782" s="103" t="s">
        <v>4323</v>
      </c>
      <c r="V782" s="103" t="s">
        <v>31</v>
      </c>
    </row>
    <row r="783" spans="1:22" ht="15.75" x14ac:dyDescent="0.3">
      <c r="A783" s="103" t="s">
        <v>50</v>
      </c>
      <c r="B783" s="103" t="s">
        <v>4024</v>
      </c>
      <c r="C783" s="103" t="s">
        <v>1904</v>
      </c>
      <c r="D783" s="103" t="s">
        <v>1905</v>
      </c>
      <c r="E783" s="103" t="s">
        <v>2038</v>
      </c>
      <c r="F783" s="103" t="s">
        <v>2405</v>
      </c>
      <c r="G783" s="103" t="s">
        <v>31</v>
      </c>
      <c r="H783" s="103" t="s">
        <v>2443</v>
      </c>
      <c r="I783" s="103" t="s">
        <v>2444</v>
      </c>
      <c r="J783" s="103" t="s">
        <v>1884</v>
      </c>
      <c r="K783" s="103" t="s">
        <v>1885</v>
      </c>
      <c r="L783" s="104">
        <v>13.37</v>
      </c>
      <c r="M783" s="103" t="s">
        <v>1886</v>
      </c>
      <c r="N783" s="103" t="s">
        <v>4404</v>
      </c>
      <c r="O783" s="103" t="s">
        <v>31</v>
      </c>
      <c r="P783" s="103" t="s">
        <v>4394</v>
      </c>
      <c r="Q783" s="103" t="s">
        <v>4395</v>
      </c>
      <c r="R783" s="103" t="s">
        <v>4405</v>
      </c>
      <c r="S783" s="101">
        <v>37529</v>
      </c>
      <c r="T783" s="101">
        <v>37529</v>
      </c>
      <c r="U783" s="103" t="s">
        <v>4323</v>
      </c>
      <c r="V783" s="103" t="s">
        <v>31</v>
      </c>
    </row>
    <row r="784" spans="1:22" ht="15.75" x14ac:dyDescent="0.3">
      <c r="A784" s="103" t="s">
        <v>50</v>
      </c>
      <c r="B784" s="103" t="s">
        <v>4024</v>
      </c>
      <c r="C784" s="103" t="s">
        <v>1904</v>
      </c>
      <c r="D784" s="103" t="s">
        <v>1905</v>
      </c>
      <c r="E784" s="103" t="s">
        <v>2038</v>
      </c>
      <c r="F784" s="103" t="s">
        <v>2405</v>
      </c>
      <c r="G784" s="103" t="s">
        <v>31</v>
      </c>
      <c r="H784" s="103" t="s">
        <v>2443</v>
      </c>
      <c r="I784" s="103" t="s">
        <v>2444</v>
      </c>
      <c r="J784" s="103" t="s">
        <v>1884</v>
      </c>
      <c r="K784" s="103" t="s">
        <v>1885</v>
      </c>
      <c r="L784" s="104">
        <v>53.14</v>
      </c>
      <c r="M784" s="103" t="s">
        <v>1886</v>
      </c>
      <c r="N784" s="103" t="s">
        <v>4404</v>
      </c>
      <c r="O784" s="103" t="s">
        <v>31</v>
      </c>
      <c r="P784" s="103" t="s">
        <v>4394</v>
      </c>
      <c r="Q784" s="103" t="s">
        <v>4395</v>
      </c>
      <c r="R784" s="103" t="s">
        <v>4405</v>
      </c>
      <c r="S784" s="101">
        <v>37621</v>
      </c>
      <c r="T784" s="101">
        <v>37621</v>
      </c>
      <c r="U784" s="103" t="s">
        <v>4323</v>
      </c>
      <c r="V784" s="103" t="s">
        <v>31</v>
      </c>
    </row>
    <row r="785" spans="1:22" ht="15.75" x14ac:dyDescent="0.3">
      <c r="A785" s="103" t="s">
        <v>50</v>
      </c>
      <c r="B785" s="103" t="s">
        <v>4024</v>
      </c>
      <c r="C785" s="103" t="s">
        <v>1904</v>
      </c>
      <c r="D785" s="103" t="s">
        <v>1905</v>
      </c>
      <c r="E785" s="103" t="s">
        <v>2038</v>
      </c>
      <c r="F785" s="103" t="s">
        <v>2405</v>
      </c>
      <c r="G785" s="103" t="s">
        <v>31</v>
      </c>
      <c r="H785" s="103" t="s">
        <v>2443</v>
      </c>
      <c r="I785" s="103" t="s">
        <v>2444</v>
      </c>
      <c r="J785" s="103" t="s">
        <v>1884</v>
      </c>
      <c r="K785" s="103" t="s">
        <v>1885</v>
      </c>
      <c r="L785" s="104">
        <v>13.37</v>
      </c>
      <c r="M785" s="103" t="s">
        <v>1886</v>
      </c>
      <c r="N785" s="103" t="s">
        <v>4404</v>
      </c>
      <c r="O785" s="103" t="s">
        <v>31</v>
      </c>
      <c r="P785" s="103" t="s">
        <v>4394</v>
      </c>
      <c r="Q785" s="103" t="s">
        <v>4395</v>
      </c>
      <c r="R785" s="103" t="s">
        <v>4405</v>
      </c>
      <c r="S785" s="101">
        <v>37741</v>
      </c>
      <c r="T785" s="101">
        <v>37741</v>
      </c>
      <c r="U785" s="103" t="s">
        <v>4323</v>
      </c>
      <c r="V785" s="103" t="s">
        <v>31</v>
      </c>
    </row>
    <row r="786" spans="1:22" ht="15.75" x14ac:dyDescent="0.3">
      <c r="A786" s="103" t="s">
        <v>50</v>
      </c>
      <c r="B786" s="103" t="s">
        <v>4024</v>
      </c>
      <c r="C786" s="103" t="s">
        <v>1904</v>
      </c>
      <c r="D786" s="103" t="s">
        <v>1905</v>
      </c>
      <c r="E786" s="103" t="s">
        <v>2038</v>
      </c>
      <c r="F786" s="103" t="s">
        <v>2405</v>
      </c>
      <c r="G786" s="103" t="s">
        <v>31</v>
      </c>
      <c r="H786" s="103" t="s">
        <v>2443</v>
      </c>
      <c r="I786" s="103" t="s">
        <v>2444</v>
      </c>
      <c r="J786" s="103" t="s">
        <v>1884</v>
      </c>
      <c r="K786" s="103" t="s">
        <v>1885</v>
      </c>
      <c r="L786" s="104">
        <v>5.01</v>
      </c>
      <c r="M786" s="103" t="s">
        <v>1886</v>
      </c>
      <c r="N786" s="103" t="s">
        <v>4404</v>
      </c>
      <c r="O786" s="103" t="s">
        <v>31</v>
      </c>
      <c r="P786" s="103" t="s">
        <v>4394</v>
      </c>
      <c r="Q786" s="103" t="s">
        <v>4395</v>
      </c>
      <c r="R786" s="103" t="s">
        <v>4405</v>
      </c>
      <c r="S786" s="101">
        <v>38199</v>
      </c>
      <c r="T786" s="101">
        <v>38199</v>
      </c>
      <c r="U786" s="103" t="s">
        <v>4323</v>
      </c>
      <c r="V786" s="103" t="s">
        <v>31</v>
      </c>
    </row>
    <row r="787" spans="1:22" ht="15.75" x14ac:dyDescent="0.3">
      <c r="A787" s="103" t="s">
        <v>50</v>
      </c>
      <c r="B787" s="103" t="s">
        <v>4024</v>
      </c>
      <c r="C787" s="103" t="s">
        <v>1904</v>
      </c>
      <c r="D787" s="103" t="s">
        <v>1905</v>
      </c>
      <c r="E787" s="103" t="s">
        <v>2038</v>
      </c>
      <c r="F787" s="103" t="s">
        <v>2405</v>
      </c>
      <c r="G787" s="103" t="s">
        <v>31</v>
      </c>
      <c r="H787" s="103" t="s">
        <v>2443</v>
      </c>
      <c r="I787" s="103" t="s">
        <v>2444</v>
      </c>
      <c r="J787" s="103" t="s">
        <v>1884</v>
      </c>
      <c r="K787" s="103" t="s">
        <v>1885</v>
      </c>
      <c r="L787" s="104">
        <v>0.01</v>
      </c>
      <c r="M787" s="103" t="s">
        <v>1886</v>
      </c>
      <c r="N787" s="103" t="s">
        <v>4404</v>
      </c>
      <c r="O787" s="103" t="s">
        <v>31</v>
      </c>
      <c r="P787" s="103" t="s">
        <v>4394</v>
      </c>
      <c r="Q787" s="103" t="s">
        <v>4395</v>
      </c>
      <c r="R787" s="103" t="s">
        <v>4405</v>
      </c>
      <c r="S787" s="101">
        <v>38321</v>
      </c>
      <c r="T787" s="101">
        <v>38321</v>
      </c>
      <c r="U787" s="103" t="s">
        <v>4323</v>
      </c>
      <c r="V787" s="103" t="s">
        <v>31</v>
      </c>
    </row>
    <row r="788" spans="1:22" ht="15.75" x14ac:dyDescent="0.3">
      <c r="A788" s="103" t="s">
        <v>50</v>
      </c>
      <c r="B788" s="103" t="s">
        <v>4024</v>
      </c>
      <c r="C788" s="103" t="s">
        <v>1904</v>
      </c>
      <c r="D788" s="103" t="s">
        <v>1905</v>
      </c>
      <c r="E788" s="103" t="s">
        <v>2038</v>
      </c>
      <c r="F788" s="103" t="s">
        <v>2405</v>
      </c>
      <c r="G788" s="103" t="s">
        <v>31</v>
      </c>
      <c r="H788" s="103" t="s">
        <v>2443</v>
      </c>
      <c r="I788" s="103" t="s">
        <v>2444</v>
      </c>
      <c r="J788" s="103" t="s">
        <v>1884</v>
      </c>
      <c r="K788" s="103" t="s">
        <v>1885</v>
      </c>
      <c r="L788" s="104">
        <v>24833.37</v>
      </c>
      <c r="M788" s="103" t="s">
        <v>1886</v>
      </c>
      <c r="N788" s="103" t="s">
        <v>4406</v>
      </c>
      <c r="O788" s="103" t="s">
        <v>31</v>
      </c>
      <c r="P788" s="103" t="s">
        <v>4394</v>
      </c>
      <c r="Q788" s="103" t="s">
        <v>4395</v>
      </c>
      <c r="R788" s="103" t="s">
        <v>4407</v>
      </c>
      <c r="S788" s="101">
        <v>37425</v>
      </c>
      <c r="T788" s="101">
        <v>37425</v>
      </c>
      <c r="U788" s="103" t="s">
        <v>4323</v>
      </c>
      <c r="V788" s="103" t="s">
        <v>31</v>
      </c>
    </row>
    <row r="789" spans="1:22" ht="15.75" x14ac:dyDescent="0.3">
      <c r="A789" s="103" t="s">
        <v>50</v>
      </c>
      <c r="B789" s="103" t="s">
        <v>4024</v>
      </c>
      <c r="C789" s="103" t="s">
        <v>1904</v>
      </c>
      <c r="D789" s="103" t="s">
        <v>1905</v>
      </c>
      <c r="E789" s="103" t="s">
        <v>2038</v>
      </c>
      <c r="F789" s="103" t="s">
        <v>2405</v>
      </c>
      <c r="G789" s="103" t="s">
        <v>31</v>
      </c>
      <c r="H789" s="103" t="s">
        <v>2443</v>
      </c>
      <c r="I789" s="103" t="s">
        <v>2444</v>
      </c>
      <c r="J789" s="103" t="s">
        <v>1884</v>
      </c>
      <c r="K789" s="103" t="s">
        <v>1885</v>
      </c>
      <c r="L789" s="104">
        <v>38.270000000000003</v>
      </c>
      <c r="M789" s="103" t="s">
        <v>1886</v>
      </c>
      <c r="N789" s="103" t="s">
        <v>4406</v>
      </c>
      <c r="O789" s="103" t="s">
        <v>31</v>
      </c>
      <c r="P789" s="103" t="s">
        <v>4394</v>
      </c>
      <c r="Q789" s="103" t="s">
        <v>4395</v>
      </c>
      <c r="R789" s="103" t="s">
        <v>4407</v>
      </c>
      <c r="S789" s="101">
        <v>37437</v>
      </c>
      <c r="T789" s="101">
        <v>37437</v>
      </c>
      <c r="U789" s="103" t="s">
        <v>4323</v>
      </c>
      <c r="V789" s="103" t="s">
        <v>31</v>
      </c>
    </row>
    <row r="790" spans="1:22" ht="15.75" x14ac:dyDescent="0.3">
      <c r="A790" s="103" t="s">
        <v>50</v>
      </c>
      <c r="B790" s="103" t="s">
        <v>4024</v>
      </c>
      <c r="C790" s="103" t="s">
        <v>1904</v>
      </c>
      <c r="D790" s="103" t="s">
        <v>1905</v>
      </c>
      <c r="E790" s="103" t="s">
        <v>2038</v>
      </c>
      <c r="F790" s="103" t="s">
        <v>2405</v>
      </c>
      <c r="G790" s="103" t="s">
        <v>31</v>
      </c>
      <c r="H790" s="103" t="s">
        <v>2443</v>
      </c>
      <c r="I790" s="103" t="s">
        <v>2444</v>
      </c>
      <c r="J790" s="103" t="s">
        <v>1884</v>
      </c>
      <c r="K790" s="103" t="s">
        <v>1885</v>
      </c>
      <c r="L790" s="104">
        <v>-19.02</v>
      </c>
      <c r="M790" s="103" t="s">
        <v>1886</v>
      </c>
      <c r="N790" s="103" t="s">
        <v>4406</v>
      </c>
      <c r="O790" s="103" t="s">
        <v>31</v>
      </c>
      <c r="P790" s="103" t="s">
        <v>4394</v>
      </c>
      <c r="Q790" s="103" t="s">
        <v>4395</v>
      </c>
      <c r="R790" s="103" t="s">
        <v>4407</v>
      </c>
      <c r="S790" s="101">
        <v>37468</v>
      </c>
      <c r="T790" s="101">
        <v>37468</v>
      </c>
      <c r="U790" s="103" t="s">
        <v>4323</v>
      </c>
      <c r="V790" s="103" t="s">
        <v>31</v>
      </c>
    </row>
    <row r="791" spans="1:22" ht="15.75" x14ac:dyDescent="0.3">
      <c r="A791" s="103" t="s">
        <v>50</v>
      </c>
      <c r="B791" s="103" t="s">
        <v>4024</v>
      </c>
      <c r="C791" s="103" t="s">
        <v>1904</v>
      </c>
      <c r="D791" s="103" t="s">
        <v>1905</v>
      </c>
      <c r="E791" s="103" t="s">
        <v>2038</v>
      </c>
      <c r="F791" s="103" t="s">
        <v>2405</v>
      </c>
      <c r="G791" s="103" t="s">
        <v>31</v>
      </c>
      <c r="H791" s="103" t="s">
        <v>2443</v>
      </c>
      <c r="I791" s="103" t="s">
        <v>2444</v>
      </c>
      <c r="J791" s="103" t="s">
        <v>1884</v>
      </c>
      <c r="K791" s="103" t="s">
        <v>1885</v>
      </c>
      <c r="L791" s="104">
        <v>13.37</v>
      </c>
      <c r="M791" s="103" t="s">
        <v>1886</v>
      </c>
      <c r="N791" s="103" t="s">
        <v>4406</v>
      </c>
      <c r="O791" s="103" t="s">
        <v>31</v>
      </c>
      <c r="P791" s="103" t="s">
        <v>4394</v>
      </c>
      <c r="Q791" s="103" t="s">
        <v>4395</v>
      </c>
      <c r="R791" s="103" t="s">
        <v>4407</v>
      </c>
      <c r="S791" s="101">
        <v>37529</v>
      </c>
      <c r="T791" s="101">
        <v>37529</v>
      </c>
      <c r="U791" s="103" t="s">
        <v>4323</v>
      </c>
      <c r="V791" s="103" t="s">
        <v>31</v>
      </c>
    </row>
    <row r="792" spans="1:22" ht="15.75" x14ac:dyDescent="0.3">
      <c r="A792" s="103" t="s">
        <v>50</v>
      </c>
      <c r="B792" s="103" t="s">
        <v>4024</v>
      </c>
      <c r="C792" s="103" t="s">
        <v>1904</v>
      </c>
      <c r="D792" s="103" t="s">
        <v>1905</v>
      </c>
      <c r="E792" s="103" t="s">
        <v>2038</v>
      </c>
      <c r="F792" s="103" t="s">
        <v>2405</v>
      </c>
      <c r="G792" s="103" t="s">
        <v>31</v>
      </c>
      <c r="H792" s="103" t="s">
        <v>2443</v>
      </c>
      <c r="I792" s="103" t="s">
        <v>2444</v>
      </c>
      <c r="J792" s="103" t="s">
        <v>1884</v>
      </c>
      <c r="K792" s="103" t="s">
        <v>1885</v>
      </c>
      <c r="L792" s="104">
        <v>53.14</v>
      </c>
      <c r="M792" s="103" t="s">
        <v>1886</v>
      </c>
      <c r="N792" s="103" t="s">
        <v>4406</v>
      </c>
      <c r="O792" s="103" t="s">
        <v>31</v>
      </c>
      <c r="P792" s="103" t="s">
        <v>4394</v>
      </c>
      <c r="Q792" s="103" t="s">
        <v>4395</v>
      </c>
      <c r="R792" s="103" t="s">
        <v>4407</v>
      </c>
      <c r="S792" s="101">
        <v>37621</v>
      </c>
      <c r="T792" s="101">
        <v>37621</v>
      </c>
      <c r="U792" s="103" t="s">
        <v>4323</v>
      </c>
      <c r="V792" s="103" t="s">
        <v>31</v>
      </c>
    </row>
    <row r="793" spans="1:22" ht="15.75" x14ac:dyDescent="0.3">
      <c r="A793" s="103" t="s">
        <v>50</v>
      </c>
      <c r="B793" s="103" t="s">
        <v>4024</v>
      </c>
      <c r="C793" s="103" t="s">
        <v>1904</v>
      </c>
      <c r="D793" s="103" t="s">
        <v>1905</v>
      </c>
      <c r="E793" s="103" t="s">
        <v>2038</v>
      </c>
      <c r="F793" s="103" t="s">
        <v>2405</v>
      </c>
      <c r="G793" s="103" t="s">
        <v>31</v>
      </c>
      <c r="H793" s="103" t="s">
        <v>2443</v>
      </c>
      <c r="I793" s="103" t="s">
        <v>2444</v>
      </c>
      <c r="J793" s="103" t="s">
        <v>1884</v>
      </c>
      <c r="K793" s="103" t="s">
        <v>1885</v>
      </c>
      <c r="L793" s="104">
        <v>13.37</v>
      </c>
      <c r="M793" s="103" t="s">
        <v>1886</v>
      </c>
      <c r="N793" s="103" t="s">
        <v>4406</v>
      </c>
      <c r="O793" s="103" t="s">
        <v>31</v>
      </c>
      <c r="P793" s="103" t="s">
        <v>4394</v>
      </c>
      <c r="Q793" s="103" t="s">
        <v>4395</v>
      </c>
      <c r="R793" s="103" t="s">
        <v>4407</v>
      </c>
      <c r="S793" s="101">
        <v>37741</v>
      </c>
      <c r="T793" s="101">
        <v>37741</v>
      </c>
      <c r="U793" s="103" t="s">
        <v>4323</v>
      </c>
      <c r="V793" s="103" t="s">
        <v>31</v>
      </c>
    </row>
    <row r="794" spans="1:22" ht="15.75" x14ac:dyDescent="0.3">
      <c r="A794" s="103" t="s">
        <v>50</v>
      </c>
      <c r="B794" s="103" t="s">
        <v>4024</v>
      </c>
      <c r="C794" s="103" t="s">
        <v>1904</v>
      </c>
      <c r="D794" s="103" t="s">
        <v>1905</v>
      </c>
      <c r="E794" s="103" t="s">
        <v>2038</v>
      </c>
      <c r="F794" s="103" t="s">
        <v>2405</v>
      </c>
      <c r="G794" s="103" t="s">
        <v>31</v>
      </c>
      <c r="H794" s="103" t="s">
        <v>2443</v>
      </c>
      <c r="I794" s="103" t="s">
        <v>2444</v>
      </c>
      <c r="J794" s="103" t="s">
        <v>1884</v>
      </c>
      <c r="K794" s="103" t="s">
        <v>1885</v>
      </c>
      <c r="L794" s="104">
        <v>5.01</v>
      </c>
      <c r="M794" s="103" t="s">
        <v>1886</v>
      </c>
      <c r="N794" s="103" t="s">
        <v>4406</v>
      </c>
      <c r="O794" s="103" t="s">
        <v>31</v>
      </c>
      <c r="P794" s="103" t="s">
        <v>4394</v>
      </c>
      <c r="Q794" s="103" t="s">
        <v>4395</v>
      </c>
      <c r="R794" s="103" t="s">
        <v>4407</v>
      </c>
      <c r="S794" s="101">
        <v>38199</v>
      </c>
      <c r="T794" s="101">
        <v>38199</v>
      </c>
      <c r="U794" s="103" t="s">
        <v>4323</v>
      </c>
      <c r="V794" s="103" t="s">
        <v>31</v>
      </c>
    </row>
    <row r="795" spans="1:22" ht="15.75" x14ac:dyDescent="0.3">
      <c r="A795" s="103" t="s">
        <v>50</v>
      </c>
      <c r="B795" s="103" t="s">
        <v>4024</v>
      </c>
      <c r="C795" s="103" t="s">
        <v>1904</v>
      </c>
      <c r="D795" s="103" t="s">
        <v>1905</v>
      </c>
      <c r="E795" s="103" t="s">
        <v>2038</v>
      </c>
      <c r="F795" s="103" t="s">
        <v>2405</v>
      </c>
      <c r="G795" s="103" t="s">
        <v>31</v>
      </c>
      <c r="H795" s="103" t="s">
        <v>2443</v>
      </c>
      <c r="I795" s="103" t="s">
        <v>2444</v>
      </c>
      <c r="J795" s="103" t="s">
        <v>1884</v>
      </c>
      <c r="K795" s="103" t="s">
        <v>1885</v>
      </c>
      <c r="L795" s="104">
        <v>0.01</v>
      </c>
      <c r="M795" s="103" t="s">
        <v>1886</v>
      </c>
      <c r="N795" s="103" t="s">
        <v>4406</v>
      </c>
      <c r="O795" s="103" t="s">
        <v>31</v>
      </c>
      <c r="P795" s="103" t="s">
        <v>4394</v>
      </c>
      <c r="Q795" s="103" t="s">
        <v>4395</v>
      </c>
      <c r="R795" s="103" t="s">
        <v>4407</v>
      </c>
      <c r="S795" s="101">
        <v>38321</v>
      </c>
      <c r="T795" s="101">
        <v>38321</v>
      </c>
      <c r="U795" s="103" t="s">
        <v>4323</v>
      </c>
      <c r="V795" s="103" t="s">
        <v>31</v>
      </c>
    </row>
    <row r="796" spans="1:22" ht="15.75" x14ac:dyDescent="0.3">
      <c r="A796" s="103" t="s">
        <v>50</v>
      </c>
      <c r="B796" s="103" t="s">
        <v>4024</v>
      </c>
      <c r="C796" s="103" t="s">
        <v>1904</v>
      </c>
      <c r="D796" s="103" t="s">
        <v>1905</v>
      </c>
      <c r="E796" s="103" t="s">
        <v>2038</v>
      </c>
      <c r="F796" s="103" t="s">
        <v>2405</v>
      </c>
      <c r="G796" s="103" t="s">
        <v>31</v>
      </c>
      <c r="H796" s="103" t="s">
        <v>2443</v>
      </c>
      <c r="I796" s="103" t="s">
        <v>2444</v>
      </c>
      <c r="J796" s="103" t="s">
        <v>1884</v>
      </c>
      <c r="K796" s="103" t="s">
        <v>1885</v>
      </c>
      <c r="L796" s="104">
        <v>24833.37</v>
      </c>
      <c r="M796" s="103" t="s">
        <v>1886</v>
      </c>
      <c r="N796" s="103" t="s">
        <v>4408</v>
      </c>
      <c r="O796" s="103" t="s">
        <v>31</v>
      </c>
      <c r="P796" s="103" t="s">
        <v>4394</v>
      </c>
      <c r="Q796" s="103" t="s">
        <v>4395</v>
      </c>
      <c r="R796" s="103" t="s">
        <v>4409</v>
      </c>
      <c r="S796" s="101">
        <v>37425</v>
      </c>
      <c r="T796" s="101">
        <v>37425</v>
      </c>
      <c r="U796" s="103" t="s">
        <v>4323</v>
      </c>
      <c r="V796" s="103" t="s">
        <v>31</v>
      </c>
    </row>
    <row r="797" spans="1:22" ht="15.75" x14ac:dyDescent="0.3">
      <c r="A797" s="103" t="s">
        <v>50</v>
      </c>
      <c r="B797" s="103" t="s">
        <v>4024</v>
      </c>
      <c r="C797" s="103" t="s">
        <v>1904</v>
      </c>
      <c r="D797" s="103" t="s">
        <v>1905</v>
      </c>
      <c r="E797" s="103" t="s">
        <v>2038</v>
      </c>
      <c r="F797" s="103" t="s">
        <v>2405</v>
      </c>
      <c r="G797" s="103" t="s">
        <v>31</v>
      </c>
      <c r="H797" s="103" t="s">
        <v>2443</v>
      </c>
      <c r="I797" s="103" t="s">
        <v>2444</v>
      </c>
      <c r="J797" s="103" t="s">
        <v>1884</v>
      </c>
      <c r="K797" s="103" t="s">
        <v>1885</v>
      </c>
      <c r="L797" s="104">
        <v>38.270000000000003</v>
      </c>
      <c r="M797" s="103" t="s">
        <v>1886</v>
      </c>
      <c r="N797" s="103" t="s">
        <v>4408</v>
      </c>
      <c r="O797" s="103" t="s">
        <v>31</v>
      </c>
      <c r="P797" s="103" t="s">
        <v>4394</v>
      </c>
      <c r="Q797" s="103" t="s">
        <v>4395</v>
      </c>
      <c r="R797" s="103" t="s">
        <v>4409</v>
      </c>
      <c r="S797" s="101">
        <v>37437</v>
      </c>
      <c r="T797" s="101">
        <v>37437</v>
      </c>
      <c r="U797" s="103" t="s">
        <v>4323</v>
      </c>
      <c r="V797" s="103" t="s">
        <v>31</v>
      </c>
    </row>
    <row r="798" spans="1:22" ht="15.75" x14ac:dyDescent="0.3">
      <c r="A798" s="103" t="s">
        <v>50</v>
      </c>
      <c r="B798" s="103" t="s">
        <v>4024</v>
      </c>
      <c r="C798" s="103" t="s">
        <v>1904</v>
      </c>
      <c r="D798" s="103" t="s">
        <v>1905</v>
      </c>
      <c r="E798" s="103" t="s">
        <v>2038</v>
      </c>
      <c r="F798" s="103" t="s">
        <v>2405</v>
      </c>
      <c r="G798" s="103" t="s">
        <v>31</v>
      </c>
      <c r="H798" s="103" t="s">
        <v>2443</v>
      </c>
      <c r="I798" s="103" t="s">
        <v>2444</v>
      </c>
      <c r="J798" s="103" t="s">
        <v>1884</v>
      </c>
      <c r="K798" s="103" t="s">
        <v>1885</v>
      </c>
      <c r="L798" s="104">
        <v>-19.02</v>
      </c>
      <c r="M798" s="103" t="s">
        <v>1886</v>
      </c>
      <c r="N798" s="103" t="s">
        <v>4408</v>
      </c>
      <c r="O798" s="103" t="s">
        <v>31</v>
      </c>
      <c r="P798" s="103" t="s">
        <v>4394</v>
      </c>
      <c r="Q798" s="103" t="s">
        <v>4395</v>
      </c>
      <c r="R798" s="103" t="s">
        <v>4409</v>
      </c>
      <c r="S798" s="101">
        <v>37468</v>
      </c>
      <c r="T798" s="101">
        <v>37468</v>
      </c>
      <c r="U798" s="103" t="s">
        <v>4323</v>
      </c>
      <c r="V798" s="103" t="s">
        <v>31</v>
      </c>
    </row>
    <row r="799" spans="1:22" ht="15.75" x14ac:dyDescent="0.3">
      <c r="A799" s="103" t="s">
        <v>50</v>
      </c>
      <c r="B799" s="103" t="s">
        <v>4024</v>
      </c>
      <c r="C799" s="103" t="s">
        <v>1904</v>
      </c>
      <c r="D799" s="103" t="s">
        <v>1905</v>
      </c>
      <c r="E799" s="103" t="s">
        <v>2038</v>
      </c>
      <c r="F799" s="103" t="s">
        <v>2405</v>
      </c>
      <c r="G799" s="103" t="s">
        <v>31</v>
      </c>
      <c r="H799" s="103" t="s">
        <v>2443</v>
      </c>
      <c r="I799" s="103" t="s">
        <v>2444</v>
      </c>
      <c r="J799" s="103" t="s">
        <v>1884</v>
      </c>
      <c r="K799" s="103" t="s">
        <v>1885</v>
      </c>
      <c r="L799" s="104">
        <v>13.37</v>
      </c>
      <c r="M799" s="103" t="s">
        <v>1886</v>
      </c>
      <c r="N799" s="103" t="s">
        <v>4408</v>
      </c>
      <c r="O799" s="103" t="s">
        <v>31</v>
      </c>
      <c r="P799" s="103" t="s">
        <v>4394</v>
      </c>
      <c r="Q799" s="103" t="s">
        <v>4395</v>
      </c>
      <c r="R799" s="103" t="s">
        <v>4409</v>
      </c>
      <c r="S799" s="101">
        <v>37529</v>
      </c>
      <c r="T799" s="101">
        <v>37529</v>
      </c>
      <c r="U799" s="103" t="s">
        <v>4323</v>
      </c>
      <c r="V799" s="103" t="s">
        <v>31</v>
      </c>
    </row>
    <row r="800" spans="1:22" ht="15.75" x14ac:dyDescent="0.3">
      <c r="A800" s="103" t="s">
        <v>50</v>
      </c>
      <c r="B800" s="103" t="s">
        <v>4024</v>
      </c>
      <c r="C800" s="103" t="s">
        <v>1904</v>
      </c>
      <c r="D800" s="103" t="s">
        <v>1905</v>
      </c>
      <c r="E800" s="103" t="s">
        <v>2038</v>
      </c>
      <c r="F800" s="103" t="s">
        <v>2405</v>
      </c>
      <c r="G800" s="103" t="s">
        <v>31</v>
      </c>
      <c r="H800" s="103" t="s">
        <v>2443</v>
      </c>
      <c r="I800" s="103" t="s">
        <v>2444</v>
      </c>
      <c r="J800" s="103" t="s">
        <v>1884</v>
      </c>
      <c r="K800" s="103" t="s">
        <v>1885</v>
      </c>
      <c r="L800" s="104">
        <v>53.14</v>
      </c>
      <c r="M800" s="103" t="s">
        <v>1886</v>
      </c>
      <c r="N800" s="103" t="s">
        <v>4408</v>
      </c>
      <c r="O800" s="103" t="s">
        <v>31</v>
      </c>
      <c r="P800" s="103" t="s">
        <v>4394</v>
      </c>
      <c r="Q800" s="103" t="s">
        <v>4395</v>
      </c>
      <c r="R800" s="103" t="s">
        <v>4409</v>
      </c>
      <c r="S800" s="101">
        <v>37621</v>
      </c>
      <c r="T800" s="101">
        <v>37621</v>
      </c>
      <c r="U800" s="103" t="s">
        <v>4323</v>
      </c>
      <c r="V800" s="103" t="s">
        <v>31</v>
      </c>
    </row>
    <row r="801" spans="1:22" ht="15.75" x14ac:dyDescent="0.3">
      <c r="A801" s="103" t="s">
        <v>50</v>
      </c>
      <c r="B801" s="103" t="s">
        <v>4024</v>
      </c>
      <c r="C801" s="103" t="s">
        <v>1904</v>
      </c>
      <c r="D801" s="103" t="s">
        <v>1905</v>
      </c>
      <c r="E801" s="103" t="s">
        <v>2038</v>
      </c>
      <c r="F801" s="103" t="s">
        <v>2405</v>
      </c>
      <c r="G801" s="103" t="s">
        <v>31</v>
      </c>
      <c r="H801" s="103" t="s">
        <v>2443</v>
      </c>
      <c r="I801" s="103" t="s">
        <v>2444</v>
      </c>
      <c r="J801" s="103" t="s">
        <v>1884</v>
      </c>
      <c r="K801" s="103" t="s">
        <v>1885</v>
      </c>
      <c r="L801" s="104">
        <v>13.37</v>
      </c>
      <c r="M801" s="103" t="s">
        <v>1886</v>
      </c>
      <c r="N801" s="103" t="s">
        <v>4408</v>
      </c>
      <c r="O801" s="103" t="s">
        <v>31</v>
      </c>
      <c r="P801" s="103" t="s">
        <v>4394</v>
      </c>
      <c r="Q801" s="103" t="s">
        <v>4395</v>
      </c>
      <c r="R801" s="103" t="s">
        <v>4409</v>
      </c>
      <c r="S801" s="101">
        <v>37741</v>
      </c>
      <c r="T801" s="101">
        <v>37741</v>
      </c>
      <c r="U801" s="103" t="s">
        <v>4323</v>
      </c>
      <c r="V801" s="103" t="s">
        <v>31</v>
      </c>
    </row>
    <row r="802" spans="1:22" ht="15.75" x14ac:dyDescent="0.3">
      <c r="A802" s="103" t="s">
        <v>50</v>
      </c>
      <c r="B802" s="103" t="s">
        <v>4024</v>
      </c>
      <c r="C802" s="103" t="s">
        <v>1904</v>
      </c>
      <c r="D802" s="103" t="s">
        <v>1905</v>
      </c>
      <c r="E802" s="103" t="s">
        <v>2038</v>
      </c>
      <c r="F802" s="103" t="s">
        <v>2405</v>
      </c>
      <c r="G802" s="103" t="s">
        <v>31</v>
      </c>
      <c r="H802" s="103" t="s">
        <v>2443</v>
      </c>
      <c r="I802" s="103" t="s">
        <v>2444</v>
      </c>
      <c r="J802" s="103" t="s">
        <v>1884</v>
      </c>
      <c r="K802" s="103" t="s">
        <v>1885</v>
      </c>
      <c r="L802" s="104">
        <v>5.01</v>
      </c>
      <c r="M802" s="103" t="s">
        <v>1886</v>
      </c>
      <c r="N802" s="103" t="s">
        <v>4408</v>
      </c>
      <c r="O802" s="103" t="s">
        <v>31</v>
      </c>
      <c r="P802" s="103" t="s">
        <v>4394</v>
      </c>
      <c r="Q802" s="103" t="s">
        <v>4395</v>
      </c>
      <c r="R802" s="103" t="s">
        <v>4409</v>
      </c>
      <c r="S802" s="101">
        <v>38199</v>
      </c>
      <c r="T802" s="101">
        <v>38199</v>
      </c>
      <c r="U802" s="103" t="s">
        <v>4323</v>
      </c>
      <c r="V802" s="103" t="s">
        <v>31</v>
      </c>
    </row>
    <row r="803" spans="1:22" ht="15.75" x14ac:dyDescent="0.3">
      <c r="A803" s="103" t="s">
        <v>50</v>
      </c>
      <c r="B803" s="103" t="s">
        <v>4024</v>
      </c>
      <c r="C803" s="103" t="s">
        <v>1904</v>
      </c>
      <c r="D803" s="103" t="s">
        <v>1905</v>
      </c>
      <c r="E803" s="103" t="s">
        <v>2038</v>
      </c>
      <c r="F803" s="103" t="s">
        <v>2405</v>
      </c>
      <c r="G803" s="103" t="s">
        <v>31</v>
      </c>
      <c r="H803" s="103" t="s">
        <v>2443</v>
      </c>
      <c r="I803" s="103" t="s">
        <v>2444</v>
      </c>
      <c r="J803" s="103" t="s">
        <v>1884</v>
      </c>
      <c r="K803" s="103" t="s">
        <v>1885</v>
      </c>
      <c r="L803" s="104">
        <v>0.01</v>
      </c>
      <c r="M803" s="103" t="s">
        <v>1886</v>
      </c>
      <c r="N803" s="103" t="s">
        <v>4408</v>
      </c>
      <c r="O803" s="103" t="s">
        <v>31</v>
      </c>
      <c r="P803" s="103" t="s">
        <v>4394</v>
      </c>
      <c r="Q803" s="103" t="s">
        <v>4395</v>
      </c>
      <c r="R803" s="103" t="s">
        <v>4409</v>
      </c>
      <c r="S803" s="101">
        <v>38321</v>
      </c>
      <c r="T803" s="101">
        <v>38321</v>
      </c>
      <c r="U803" s="103" t="s">
        <v>4323</v>
      </c>
      <c r="V803" s="103" t="s">
        <v>31</v>
      </c>
    </row>
    <row r="804" spans="1:22" ht="15.75" x14ac:dyDescent="0.3">
      <c r="A804" s="103" t="s">
        <v>50</v>
      </c>
      <c r="B804" s="103" t="s">
        <v>4024</v>
      </c>
      <c r="C804" s="103" t="s">
        <v>1904</v>
      </c>
      <c r="D804" s="103" t="s">
        <v>1905</v>
      </c>
      <c r="E804" s="103" t="s">
        <v>2038</v>
      </c>
      <c r="F804" s="103" t="s">
        <v>2405</v>
      </c>
      <c r="G804" s="103" t="s">
        <v>31</v>
      </c>
      <c r="H804" s="103" t="s">
        <v>2443</v>
      </c>
      <c r="I804" s="103" t="s">
        <v>2444</v>
      </c>
      <c r="J804" s="103" t="s">
        <v>1884</v>
      </c>
      <c r="K804" s="103" t="s">
        <v>1885</v>
      </c>
      <c r="L804" s="104">
        <v>24833.37</v>
      </c>
      <c r="M804" s="103" t="s">
        <v>1886</v>
      </c>
      <c r="N804" s="103" t="s">
        <v>4410</v>
      </c>
      <c r="O804" s="103" t="s">
        <v>31</v>
      </c>
      <c r="P804" s="103" t="s">
        <v>4394</v>
      </c>
      <c r="Q804" s="103" t="s">
        <v>4395</v>
      </c>
      <c r="R804" s="103" t="s">
        <v>4411</v>
      </c>
      <c r="S804" s="101">
        <v>37425</v>
      </c>
      <c r="T804" s="101">
        <v>37425</v>
      </c>
      <c r="U804" s="103" t="s">
        <v>4323</v>
      </c>
      <c r="V804" s="103" t="s">
        <v>31</v>
      </c>
    </row>
    <row r="805" spans="1:22" ht="15.75" x14ac:dyDescent="0.3">
      <c r="A805" s="103" t="s">
        <v>50</v>
      </c>
      <c r="B805" s="103" t="s">
        <v>4024</v>
      </c>
      <c r="C805" s="103" t="s">
        <v>1904</v>
      </c>
      <c r="D805" s="103" t="s">
        <v>1905</v>
      </c>
      <c r="E805" s="103" t="s">
        <v>2038</v>
      </c>
      <c r="F805" s="103" t="s">
        <v>2405</v>
      </c>
      <c r="G805" s="103" t="s">
        <v>31</v>
      </c>
      <c r="H805" s="103" t="s">
        <v>2443</v>
      </c>
      <c r="I805" s="103" t="s">
        <v>2444</v>
      </c>
      <c r="J805" s="103" t="s">
        <v>1884</v>
      </c>
      <c r="K805" s="103" t="s">
        <v>1885</v>
      </c>
      <c r="L805" s="104">
        <v>38.270000000000003</v>
      </c>
      <c r="M805" s="103" t="s">
        <v>1886</v>
      </c>
      <c r="N805" s="103" t="s">
        <v>4410</v>
      </c>
      <c r="O805" s="103" t="s">
        <v>31</v>
      </c>
      <c r="P805" s="103" t="s">
        <v>4394</v>
      </c>
      <c r="Q805" s="103" t="s">
        <v>4395</v>
      </c>
      <c r="R805" s="103" t="s">
        <v>4411</v>
      </c>
      <c r="S805" s="101">
        <v>37437</v>
      </c>
      <c r="T805" s="101">
        <v>37437</v>
      </c>
      <c r="U805" s="103" t="s">
        <v>4323</v>
      </c>
      <c r="V805" s="103" t="s">
        <v>31</v>
      </c>
    </row>
    <row r="806" spans="1:22" ht="15.75" x14ac:dyDescent="0.3">
      <c r="A806" s="103" t="s">
        <v>50</v>
      </c>
      <c r="B806" s="103" t="s">
        <v>4024</v>
      </c>
      <c r="C806" s="103" t="s">
        <v>1904</v>
      </c>
      <c r="D806" s="103" t="s">
        <v>1905</v>
      </c>
      <c r="E806" s="103" t="s">
        <v>2038</v>
      </c>
      <c r="F806" s="103" t="s">
        <v>2405</v>
      </c>
      <c r="G806" s="103" t="s">
        <v>31</v>
      </c>
      <c r="H806" s="103" t="s">
        <v>2443</v>
      </c>
      <c r="I806" s="103" t="s">
        <v>2444</v>
      </c>
      <c r="J806" s="103" t="s">
        <v>1884</v>
      </c>
      <c r="K806" s="103" t="s">
        <v>1885</v>
      </c>
      <c r="L806" s="104">
        <v>-19.02</v>
      </c>
      <c r="M806" s="103" t="s">
        <v>1886</v>
      </c>
      <c r="N806" s="103" t="s">
        <v>4410</v>
      </c>
      <c r="O806" s="103" t="s">
        <v>31</v>
      </c>
      <c r="P806" s="103" t="s">
        <v>4394</v>
      </c>
      <c r="Q806" s="103" t="s">
        <v>4395</v>
      </c>
      <c r="R806" s="103" t="s">
        <v>4411</v>
      </c>
      <c r="S806" s="101">
        <v>37468</v>
      </c>
      <c r="T806" s="101">
        <v>37468</v>
      </c>
      <c r="U806" s="103" t="s">
        <v>4323</v>
      </c>
      <c r="V806" s="103" t="s">
        <v>31</v>
      </c>
    </row>
    <row r="807" spans="1:22" ht="15.75" x14ac:dyDescent="0.3">
      <c r="A807" s="103" t="s">
        <v>50</v>
      </c>
      <c r="B807" s="103" t="s">
        <v>4024</v>
      </c>
      <c r="C807" s="103" t="s">
        <v>1904</v>
      </c>
      <c r="D807" s="103" t="s">
        <v>1905</v>
      </c>
      <c r="E807" s="103" t="s">
        <v>2038</v>
      </c>
      <c r="F807" s="103" t="s">
        <v>2405</v>
      </c>
      <c r="G807" s="103" t="s">
        <v>31</v>
      </c>
      <c r="H807" s="103" t="s">
        <v>2443</v>
      </c>
      <c r="I807" s="103" t="s">
        <v>2444</v>
      </c>
      <c r="J807" s="103" t="s">
        <v>1884</v>
      </c>
      <c r="K807" s="103" t="s">
        <v>1885</v>
      </c>
      <c r="L807" s="104">
        <v>13.37</v>
      </c>
      <c r="M807" s="103" t="s">
        <v>1886</v>
      </c>
      <c r="N807" s="103" t="s">
        <v>4410</v>
      </c>
      <c r="O807" s="103" t="s">
        <v>31</v>
      </c>
      <c r="P807" s="103" t="s">
        <v>4394</v>
      </c>
      <c r="Q807" s="103" t="s">
        <v>4395</v>
      </c>
      <c r="R807" s="103" t="s">
        <v>4411</v>
      </c>
      <c r="S807" s="101">
        <v>37529</v>
      </c>
      <c r="T807" s="101">
        <v>37529</v>
      </c>
      <c r="U807" s="103" t="s">
        <v>4323</v>
      </c>
      <c r="V807" s="103" t="s">
        <v>31</v>
      </c>
    </row>
    <row r="808" spans="1:22" ht="15.75" x14ac:dyDescent="0.3">
      <c r="A808" s="103" t="s">
        <v>50</v>
      </c>
      <c r="B808" s="103" t="s">
        <v>4024</v>
      </c>
      <c r="C808" s="103" t="s">
        <v>1904</v>
      </c>
      <c r="D808" s="103" t="s">
        <v>1905</v>
      </c>
      <c r="E808" s="103" t="s">
        <v>2038</v>
      </c>
      <c r="F808" s="103" t="s">
        <v>2405</v>
      </c>
      <c r="G808" s="103" t="s">
        <v>31</v>
      </c>
      <c r="H808" s="103" t="s">
        <v>2443</v>
      </c>
      <c r="I808" s="103" t="s">
        <v>2444</v>
      </c>
      <c r="J808" s="103" t="s">
        <v>1884</v>
      </c>
      <c r="K808" s="103" t="s">
        <v>1885</v>
      </c>
      <c r="L808" s="104">
        <v>53.14</v>
      </c>
      <c r="M808" s="103" t="s">
        <v>1886</v>
      </c>
      <c r="N808" s="103" t="s">
        <v>4410</v>
      </c>
      <c r="O808" s="103" t="s">
        <v>31</v>
      </c>
      <c r="P808" s="103" t="s">
        <v>4394</v>
      </c>
      <c r="Q808" s="103" t="s">
        <v>4395</v>
      </c>
      <c r="R808" s="103" t="s">
        <v>4411</v>
      </c>
      <c r="S808" s="101">
        <v>37621</v>
      </c>
      <c r="T808" s="101">
        <v>37621</v>
      </c>
      <c r="U808" s="103" t="s">
        <v>4323</v>
      </c>
      <c r="V808" s="103" t="s">
        <v>31</v>
      </c>
    </row>
    <row r="809" spans="1:22" ht="15.75" x14ac:dyDescent="0.3">
      <c r="A809" s="103" t="s">
        <v>50</v>
      </c>
      <c r="B809" s="103" t="s">
        <v>4024</v>
      </c>
      <c r="C809" s="103" t="s">
        <v>1904</v>
      </c>
      <c r="D809" s="103" t="s">
        <v>1905</v>
      </c>
      <c r="E809" s="103" t="s">
        <v>2038</v>
      </c>
      <c r="F809" s="103" t="s">
        <v>2405</v>
      </c>
      <c r="G809" s="103" t="s">
        <v>31</v>
      </c>
      <c r="H809" s="103" t="s">
        <v>2443</v>
      </c>
      <c r="I809" s="103" t="s">
        <v>2444</v>
      </c>
      <c r="J809" s="103" t="s">
        <v>1884</v>
      </c>
      <c r="K809" s="103" t="s">
        <v>1885</v>
      </c>
      <c r="L809" s="104">
        <v>13.37</v>
      </c>
      <c r="M809" s="103" t="s">
        <v>1886</v>
      </c>
      <c r="N809" s="103" t="s">
        <v>4410</v>
      </c>
      <c r="O809" s="103" t="s">
        <v>31</v>
      </c>
      <c r="P809" s="103" t="s">
        <v>4394</v>
      </c>
      <c r="Q809" s="103" t="s">
        <v>4395</v>
      </c>
      <c r="R809" s="103" t="s">
        <v>4411</v>
      </c>
      <c r="S809" s="101">
        <v>37741</v>
      </c>
      <c r="T809" s="101">
        <v>37741</v>
      </c>
      <c r="U809" s="103" t="s">
        <v>4323</v>
      </c>
      <c r="V809" s="103" t="s">
        <v>31</v>
      </c>
    </row>
    <row r="810" spans="1:22" ht="15.75" x14ac:dyDescent="0.3">
      <c r="A810" s="103" t="s">
        <v>50</v>
      </c>
      <c r="B810" s="103" t="s">
        <v>4024</v>
      </c>
      <c r="C810" s="103" t="s">
        <v>1904</v>
      </c>
      <c r="D810" s="103" t="s">
        <v>1905</v>
      </c>
      <c r="E810" s="103" t="s">
        <v>2038</v>
      </c>
      <c r="F810" s="103" t="s">
        <v>2405</v>
      </c>
      <c r="G810" s="103" t="s">
        <v>31</v>
      </c>
      <c r="H810" s="103" t="s">
        <v>2443</v>
      </c>
      <c r="I810" s="103" t="s">
        <v>2444</v>
      </c>
      <c r="J810" s="103" t="s">
        <v>1884</v>
      </c>
      <c r="K810" s="103" t="s">
        <v>1885</v>
      </c>
      <c r="L810" s="104">
        <v>5.01</v>
      </c>
      <c r="M810" s="103" t="s">
        <v>1886</v>
      </c>
      <c r="N810" s="103" t="s">
        <v>4410</v>
      </c>
      <c r="O810" s="103" t="s">
        <v>31</v>
      </c>
      <c r="P810" s="103" t="s">
        <v>4394</v>
      </c>
      <c r="Q810" s="103" t="s">
        <v>4395</v>
      </c>
      <c r="R810" s="103" t="s">
        <v>4411</v>
      </c>
      <c r="S810" s="101">
        <v>38199</v>
      </c>
      <c r="T810" s="101">
        <v>38199</v>
      </c>
      <c r="U810" s="103" t="s">
        <v>4323</v>
      </c>
      <c r="V810" s="103" t="s">
        <v>31</v>
      </c>
    </row>
    <row r="811" spans="1:22" ht="15.75" x14ac:dyDescent="0.3">
      <c r="A811" s="103" t="s">
        <v>50</v>
      </c>
      <c r="B811" s="103" t="s">
        <v>4024</v>
      </c>
      <c r="C811" s="103" t="s">
        <v>1904</v>
      </c>
      <c r="D811" s="103" t="s">
        <v>1905</v>
      </c>
      <c r="E811" s="103" t="s">
        <v>2038</v>
      </c>
      <c r="F811" s="103" t="s">
        <v>2405</v>
      </c>
      <c r="G811" s="103" t="s">
        <v>31</v>
      </c>
      <c r="H811" s="103" t="s">
        <v>2443</v>
      </c>
      <c r="I811" s="103" t="s">
        <v>2444</v>
      </c>
      <c r="J811" s="103" t="s">
        <v>1884</v>
      </c>
      <c r="K811" s="103" t="s">
        <v>1885</v>
      </c>
      <c r="L811" s="104">
        <v>0.01</v>
      </c>
      <c r="M811" s="103" t="s">
        <v>1886</v>
      </c>
      <c r="N811" s="103" t="s">
        <v>4410</v>
      </c>
      <c r="O811" s="103" t="s">
        <v>31</v>
      </c>
      <c r="P811" s="103" t="s">
        <v>4394</v>
      </c>
      <c r="Q811" s="103" t="s">
        <v>4395</v>
      </c>
      <c r="R811" s="103" t="s">
        <v>4411</v>
      </c>
      <c r="S811" s="101">
        <v>38321</v>
      </c>
      <c r="T811" s="101">
        <v>38321</v>
      </c>
      <c r="U811" s="103" t="s">
        <v>4323</v>
      </c>
      <c r="V811" s="103" t="s">
        <v>31</v>
      </c>
    </row>
    <row r="812" spans="1:22" ht="15.75" x14ac:dyDescent="0.3">
      <c r="A812" s="103" t="s">
        <v>50</v>
      </c>
      <c r="B812" s="103" t="s">
        <v>4024</v>
      </c>
      <c r="C812" s="103" t="s">
        <v>1904</v>
      </c>
      <c r="D812" s="103" t="s">
        <v>1905</v>
      </c>
      <c r="E812" s="103" t="s">
        <v>2038</v>
      </c>
      <c r="F812" s="103" t="s">
        <v>2405</v>
      </c>
      <c r="G812" s="103" t="s">
        <v>31</v>
      </c>
      <c r="H812" s="103" t="s">
        <v>2443</v>
      </c>
      <c r="I812" s="103" t="s">
        <v>2444</v>
      </c>
      <c r="J812" s="103" t="s">
        <v>1884</v>
      </c>
      <c r="K812" s="103" t="s">
        <v>1885</v>
      </c>
      <c r="L812" s="104">
        <v>24833.37</v>
      </c>
      <c r="M812" s="103" t="s">
        <v>1886</v>
      </c>
      <c r="N812" s="103" t="s">
        <v>4412</v>
      </c>
      <c r="O812" s="103" t="s">
        <v>31</v>
      </c>
      <c r="P812" s="103" t="s">
        <v>4394</v>
      </c>
      <c r="Q812" s="103" t="s">
        <v>4395</v>
      </c>
      <c r="R812" s="103" t="s">
        <v>4413</v>
      </c>
      <c r="S812" s="101">
        <v>37425</v>
      </c>
      <c r="T812" s="101">
        <v>37425</v>
      </c>
      <c r="U812" s="103" t="s">
        <v>4323</v>
      </c>
      <c r="V812" s="103" t="s">
        <v>31</v>
      </c>
    </row>
    <row r="813" spans="1:22" ht="15.75" x14ac:dyDescent="0.3">
      <c r="A813" s="103" t="s">
        <v>50</v>
      </c>
      <c r="B813" s="103" t="s">
        <v>4024</v>
      </c>
      <c r="C813" s="103" t="s">
        <v>1904</v>
      </c>
      <c r="D813" s="103" t="s">
        <v>1905</v>
      </c>
      <c r="E813" s="103" t="s">
        <v>2038</v>
      </c>
      <c r="F813" s="103" t="s">
        <v>2405</v>
      </c>
      <c r="G813" s="103" t="s">
        <v>31</v>
      </c>
      <c r="H813" s="103" t="s">
        <v>2443</v>
      </c>
      <c r="I813" s="103" t="s">
        <v>2444</v>
      </c>
      <c r="J813" s="103" t="s">
        <v>1884</v>
      </c>
      <c r="K813" s="103" t="s">
        <v>1885</v>
      </c>
      <c r="L813" s="104">
        <v>38.270000000000003</v>
      </c>
      <c r="M813" s="103" t="s">
        <v>1886</v>
      </c>
      <c r="N813" s="103" t="s">
        <v>4412</v>
      </c>
      <c r="O813" s="103" t="s">
        <v>31</v>
      </c>
      <c r="P813" s="103" t="s">
        <v>4394</v>
      </c>
      <c r="Q813" s="103" t="s">
        <v>4395</v>
      </c>
      <c r="R813" s="103" t="s">
        <v>4413</v>
      </c>
      <c r="S813" s="101">
        <v>37437</v>
      </c>
      <c r="T813" s="101">
        <v>37437</v>
      </c>
      <c r="U813" s="103" t="s">
        <v>4323</v>
      </c>
      <c r="V813" s="103" t="s">
        <v>31</v>
      </c>
    </row>
    <row r="814" spans="1:22" ht="15.75" x14ac:dyDescent="0.3">
      <c r="A814" s="103" t="s">
        <v>50</v>
      </c>
      <c r="B814" s="103" t="s">
        <v>4024</v>
      </c>
      <c r="C814" s="103" t="s">
        <v>1904</v>
      </c>
      <c r="D814" s="103" t="s">
        <v>1905</v>
      </c>
      <c r="E814" s="103" t="s">
        <v>2038</v>
      </c>
      <c r="F814" s="103" t="s">
        <v>2405</v>
      </c>
      <c r="G814" s="103" t="s">
        <v>31</v>
      </c>
      <c r="H814" s="103" t="s">
        <v>2443</v>
      </c>
      <c r="I814" s="103" t="s">
        <v>2444</v>
      </c>
      <c r="J814" s="103" t="s">
        <v>1884</v>
      </c>
      <c r="K814" s="103" t="s">
        <v>1885</v>
      </c>
      <c r="L814" s="104">
        <v>-19.02</v>
      </c>
      <c r="M814" s="103" t="s">
        <v>1886</v>
      </c>
      <c r="N814" s="103" t="s">
        <v>4412</v>
      </c>
      <c r="O814" s="103" t="s">
        <v>31</v>
      </c>
      <c r="P814" s="103" t="s">
        <v>4394</v>
      </c>
      <c r="Q814" s="103" t="s">
        <v>4395</v>
      </c>
      <c r="R814" s="103" t="s">
        <v>4413</v>
      </c>
      <c r="S814" s="101">
        <v>37468</v>
      </c>
      <c r="T814" s="101">
        <v>37468</v>
      </c>
      <c r="U814" s="103" t="s">
        <v>4323</v>
      </c>
      <c r="V814" s="103" t="s">
        <v>31</v>
      </c>
    </row>
    <row r="815" spans="1:22" ht="15.75" x14ac:dyDescent="0.3">
      <c r="A815" s="103" t="s">
        <v>50</v>
      </c>
      <c r="B815" s="103" t="s">
        <v>4024</v>
      </c>
      <c r="C815" s="103" t="s">
        <v>1904</v>
      </c>
      <c r="D815" s="103" t="s">
        <v>1905</v>
      </c>
      <c r="E815" s="103" t="s">
        <v>2038</v>
      </c>
      <c r="F815" s="103" t="s">
        <v>2405</v>
      </c>
      <c r="G815" s="103" t="s">
        <v>31</v>
      </c>
      <c r="H815" s="103" t="s">
        <v>2443</v>
      </c>
      <c r="I815" s="103" t="s">
        <v>2444</v>
      </c>
      <c r="J815" s="103" t="s">
        <v>1884</v>
      </c>
      <c r="K815" s="103" t="s">
        <v>1885</v>
      </c>
      <c r="L815" s="104">
        <v>13.37</v>
      </c>
      <c r="M815" s="103" t="s">
        <v>1886</v>
      </c>
      <c r="N815" s="103" t="s">
        <v>4412</v>
      </c>
      <c r="O815" s="103" t="s">
        <v>31</v>
      </c>
      <c r="P815" s="103" t="s">
        <v>4394</v>
      </c>
      <c r="Q815" s="103" t="s">
        <v>4395</v>
      </c>
      <c r="R815" s="103" t="s">
        <v>4413</v>
      </c>
      <c r="S815" s="101">
        <v>37529</v>
      </c>
      <c r="T815" s="101">
        <v>37529</v>
      </c>
      <c r="U815" s="103" t="s">
        <v>4323</v>
      </c>
      <c r="V815" s="103" t="s">
        <v>31</v>
      </c>
    </row>
    <row r="816" spans="1:22" ht="15.75" x14ac:dyDescent="0.3">
      <c r="A816" s="103" t="s">
        <v>50</v>
      </c>
      <c r="B816" s="103" t="s">
        <v>4024</v>
      </c>
      <c r="C816" s="103" t="s">
        <v>1904</v>
      </c>
      <c r="D816" s="103" t="s">
        <v>1905</v>
      </c>
      <c r="E816" s="103" t="s">
        <v>2038</v>
      </c>
      <c r="F816" s="103" t="s">
        <v>2405</v>
      </c>
      <c r="G816" s="103" t="s">
        <v>31</v>
      </c>
      <c r="H816" s="103" t="s">
        <v>2443</v>
      </c>
      <c r="I816" s="103" t="s">
        <v>2444</v>
      </c>
      <c r="J816" s="103" t="s">
        <v>1884</v>
      </c>
      <c r="K816" s="103" t="s">
        <v>1885</v>
      </c>
      <c r="L816" s="104">
        <v>53.14</v>
      </c>
      <c r="M816" s="103" t="s">
        <v>1886</v>
      </c>
      <c r="N816" s="103" t="s">
        <v>4412</v>
      </c>
      <c r="O816" s="103" t="s">
        <v>31</v>
      </c>
      <c r="P816" s="103" t="s">
        <v>4394</v>
      </c>
      <c r="Q816" s="103" t="s">
        <v>4395</v>
      </c>
      <c r="R816" s="103" t="s">
        <v>4413</v>
      </c>
      <c r="S816" s="101">
        <v>37621</v>
      </c>
      <c r="T816" s="101">
        <v>37621</v>
      </c>
      <c r="U816" s="103" t="s">
        <v>4323</v>
      </c>
      <c r="V816" s="103" t="s">
        <v>31</v>
      </c>
    </row>
    <row r="817" spans="1:22" ht="15.75" x14ac:dyDescent="0.3">
      <c r="A817" s="103" t="s">
        <v>50</v>
      </c>
      <c r="B817" s="103" t="s">
        <v>4024</v>
      </c>
      <c r="C817" s="103" t="s">
        <v>1904</v>
      </c>
      <c r="D817" s="103" t="s">
        <v>1905</v>
      </c>
      <c r="E817" s="103" t="s">
        <v>2038</v>
      </c>
      <c r="F817" s="103" t="s">
        <v>2405</v>
      </c>
      <c r="G817" s="103" t="s">
        <v>31</v>
      </c>
      <c r="H817" s="103" t="s">
        <v>2443</v>
      </c>
      <c r="I817" s="103" t="s">
        <v>2444</v>
      </c>
      <c r="J817" s="103" t="s">
        <v>1884</v>
      </c>
      <c r="K817" s="103" t="s">
        <v>1885</v>
      </c>
      <c r="L817" s="104">
        <v>13.37</v>
      </c>
      <c r="M817" s="103" t="s">
        <v>1886</v>
      </c>
      <c r="N817" s="103" t="s">
        <v>4412</v>
      </c>
      <c r="O817" s="103" t="s">
        <v>31</v>
      </c>
      <c r="P817" s="103" t="s">
        <v>4394</v>
      </c>
      <c r="Q817" s="103" t="s">
        <v>4395</v>
      </c>
      <c r="R817" s="103" t="s">
        <v>4413</v>
      </c>
      <c r="S817" s="101">
        <v>37741</v>
      </c>
      <c r="T817" s="101">
        <v>37741</v>
      </c>
      <c r="U817" s="103" t="s">
        <v>4323</v>
      </c>
      <c r="V817" s="103" t="s">
        <v>31</v>
      </c>
    </row>
    <row r="818" spans="1:22" ht="15.75" x14ac:dyDescent="0.3">
      <c r="A818" s="103" t="s">
        <v>50</v>
      </c>
      <c r="B818" s="103" t="s">
        <v>4024</v>
      </c>
      <c r="C818" s="103" t="s">
        <v>1904</v>
      </c>
      <c r="D818" s="103" t="s">
        <v>1905</v>
      </c>
      <c r="E818" s="103" t="s">
        <v>2038</v>
      </c>
      <c r="F818" s="103" t="s">
        <v>2405</v>
      </c>
      <c r="G818" s="103" t="s">
        <v>31</v>
      </c>
      <c r="H818" s="103" t="s">
        <v>2443</v>
      </c>
      <c r="I818" s="103" t="s">
        <v>2444</v>
      </c>
      <c r="J818" s="103" t="s">
        <v>1884</v>
      </c>
      <c r="K818" s="103" t="s">
        <v>1885</v>
      </c>
      <c r="L818" s="104">
        <v>5.01</v>
      </c>
      <c r="M818" s="103" t="s">
        <v>1886</v>
      </c>
      <c r="N818" s="103" t="s">
        <v>4412</v>
      </c>
      <c r="O818" s="103" t="s">
        <v>31</v>
      </c>
      <c r="P818" s="103" t="s">
        <v>4394</v>
      </c>
      <c r="Q818" s="103" t="s">
        <v>4395</v>
      </c>
      <c r="R818" s="103" t="s">
        <v>4413</v>
      </c>
      <c r="S818" s="101">
        <v>38199</v>
      </c>
      <c r="T818" s="101">
        <v>38199</v>
      </c>
      <c r="U818" s="103" t="s">
        <v>4323</v>
      </c>
      <c r="V818" s="103" t="s">
        <v>31</v>
      </c>
    </row>
    <row r="819" spans="1:22" ht="15.75" x14ac:dyDescent="0.3">
      <c r="A819" s="103" t="s">
        <v>50</v>
      </c>
      <c r="B819" s="103" t="s">
        <v>4024</v>
      </c>
      <c r="C819" s="103" t="s">
        <v>1904</v>
      </c>
      <c r="D819" s="103" t="s">
        <v>1905</v>
      </c>
      <c r="E819" s="103" t="s">
        <v>2038</v>
      </c>
      <c r="F819" s="103" t="s">
        <v>2405</v>
      </c>
      <c r="G819" s="103" t="s">
        <v>31</v>
      </c>
      <c r="H819" s="103" t="s">
        <v>2443</v>
      </c>
      <c r="I819" s="103" t="s">
        <v>2444</v>
      </c>
      <c r="J819" s="103" t="s">
        <v>1884</v>
      </c>
      <c r="K819" s="103" t="s">
        <v>1885</v>
      </c>
      <c r="L819" s="104">
        <v>0.01</v>
      </c>
      <c r="M819" s="103" t="s">
        <v>1886</v>
      </c>
      <c r="N819" s="103" t="s">
        <v>4412</v>
      </c>
      <c r="O819" s="103" t="s">
        <v>31</v>
      </c>
      <c r="P819" s="103" t="s">
        <v>4394</v>
      </c>
      <c r="Q819" s="103" t="s">
        <v>4395</v>
      </c>
      <c r="R819" s="103" t="s">
        <v>4413</v>
      </c>
      <c r="S819" s="101">
        <v>38321</v>
      </c>
      <c r="T819" s="101">
        <v>38321</v>
      </c>
      <c r="U819" s="103" t="s">
        <v>4323</v>
      </c>
      <c r="V819" s="103" t="s">
        <v>31</v>
      </c>
    </row>
    <row r="820" spans="1:22" ht="15.75" x14ac:dyDescent="0.3">
      <c r="A820" s="103" t="s">
        <v>50</v>
      </c>
      <c r="B820" s="103" t="s">
        <v>4024</v>
      </c>
      <c r="C820" s="103" t="s">
        <v>1904</v>
      </c>
      <c r="D820" s="103" t="s">
        <v>1905</v>
      </c>
      <c r="E820" s="103" t="s">
        <v>2038</v>
      </c>
      <c r="F820" s="103" t="s">
        <v>2405</v>
      </c>
      <c r="G820" s="103" t="s">
        <v>31</v>
      </c>
      <c r="H820" s="103" t="s">
        <v>2443</v>
      </c>
      <c r="I820" s="103" t="s">
        <v>2444</v>
      </c>
      <c r="J820" s="103" t="s">
        <v>1884</v>
      </c>
      <c r="K820" s="103" t="s">
        <v>1885</v>
      </c>
      <c r="L820" s="104">
        <v>24833.37</v>
      </c>
      <c r="M820" s="103" t="s">
        <v>1886</v>
      </c>
      <c r="N820" s="103" t="s">
        <v>4414</v>
      </c>
      <c r="O820" s="103" t="s">
        <v>31</v>
      </c>
      <c r="P820" s="103" t="s">
        <v>4394</v>
      </c>
      <c r="Q820" s="103" t="s">
        <v>4395</v>
      </c>
      <c r="R820" s="103" t="s">
        <v>4415</v>
      </c>
      <c r="S820" s="101">
        <v>37425</v>
      </c>
      <c r="T820" s="101">
        <v>37425</v>
      </c>
      <c r="U820" s="103" t="s">
        <v>4323</v>
      </c>
      <c r="V820" s="103" t="s">
        <v>31</v>
      </c>
    </row>
    <row r="821" spans="1:22" ht="15.75" x14ac:dyDescent="0.3">
      <c r="A821" s="103" t="s">
        <v>50</v>
      </c>
      <c r="B821" s="103" t="s">
        <v>4024</v>
      </c>
      <c r="C821" s="103" t="s">
        <v>1904</v>
      </c>
      <c r="D821" s="103" t="s">
        <v>1905</v>
      </c>
      <c r="E821" s="103" t="s">
        <v>2038</v>
      </c>
      <c r="F821" s="103" t="s">
        <v>2405</v>
      </c>
      <c r="G821" s="103" t="s">
        <v>31</v>
      </c>
      <c r="H821" s="103" t="s">
        <v>2443</v>
      </c>
      <c r="I821" s="103" t="s">
        <v>2444</v>
      </c>
      <c r="J821" s="103" t="s">
        <v>1884</v>
      </c>
      <c r="K821" s="103" t="s">
        <v>1885</v>
      </c>
      <c r="L821" s="104">
        <v>38.270000000000003</v>
      </c>
      <c r="M821" s="103" t="s">
        <v>1886</v>
      </c>
      <c r="N821" s="103" t="s">
        <v>4414</v>
      </c>
      <c r="O821" s="103" t="s">
        <v>31</v>
      </c>
      <c r="P821" s="103" t="s">
        <v>4394</v>
      </c>
      <c r="Q821" s="103" t="s">
        <v>4395</v>
      </c>
      <c r="R821" s="103" t="s">
        <v>4415</v>
      </c>
      <c r="S821" s="101">
        <v>37437</v>
      </c>
      <c r="T821" s="101">
        <v>37437</v>
      </c>
      <c r="U821" s="103" t="s">
        <v>4323</v>
      </c>
      <c r="V821" s="103" t="s">
        <v>31</v>
      </c>
    </row>
    <row r="822" spans="1:22" ht="15.75" x14ac:dyDescent="0.3">
      <c r="A822" s="103" t="s">
        <v>50</v>
      </c>
      <c r="B822" s="103" t="s">
        <v>4024</v>
      </c>
      <c r="C822" s="103" t="s">
        <v>1904</v>
      </c>
      <c r="D822" s="103" t="s">
        <v>1905</v>
      </c>
      <c r="E822" s="103" t="s">
        <v>2038</v>
      </c>
      <c r="F822" s="103" t="s">
        <v>2405</v>
      </c>
      <c r="G822" s="103" t="s">
        <v>31</v>
      </c>
      <c r="H822" s="103" t="s">
        <v>2443</v>
      </c>
      <c r="I822" s="103" t="s">
        <v>2444</v>
      </c>
      <c r="J822" s="103" t="s">
        <v>1884</v>
      </c>
      <c r="K822" s="103" t="s">
        <v>1885</v>
      </c>
      <c r="L822" s="104">
        <v>-19.02</v>
      </c>
      <c r="M822" s="103" t="s">
        <v>1886</v>
      </c>
      <c r="N822" s="103" t="s">
        <v>4414</v>
      </c>
      <c r="O822" s="103" t="s">
        <v>31</v>
      </c>
      <c r="P822" s="103" t="s">
        <v>4394</v>
      </c>
      <c r="Q822" s="103" t="s">
        <v>4395</v>
      </c>
      <c r="R822" s="103" t="s">
        <v>4415</v>
      </c>
      <c r="S822" s="101">
        <v>37468</v>
      </c>
      <c r="T822" s="101">
        <v>37468</v>
      </c>
      <c r="U822" s="103" t="s">
        <v>4323</v>
      </c>
      <c r="V822" s="103" t="s">
        <v>31</v>
      </c>
    </row>
    <row r="823" spans="1:22" ht="15.75" x14ac:dyDescent="0.3">
      <c r="A823" s="103" t="s">
        <v>50</v>
      </c>
      <c r="B823" s="103" t="s">
        <v>4024</v>
      </c>
      <c r="C823" s="103" t="s">
        <v>1904</v>
      </c>
      <c r="D823" s="103" t="s">
        <v>1905</v>
      </c>
      <c r="E823" s="103" t="s">
        <v>2038</v>
      </c>
      <c r="F823" s="103" t="s">
        <v>2405</v>
      </c>
      <c r="G823" s="103" t="s">
        <v>31</v>
      </c>
      <c r="H823" s="103" t="s">
        <v>2443</v>
      </c>
      <c r="I823" s="103" t="s">
        <v>2444</v>
      </c>
      <c r="J823" s="103" t="s">
        <v>1884</v>
      </c>
      <c r="K823" s="103" t="s">
        <v>1885</v>
      </c>
      <c r="L823" s="104">
        <v>13.37</v>
      </c>
      <c r="M823" s="103" t="s">
        <v>1886</v>
      </c>
      <c r="N823" s="103" t="s">
        <v>4414</v>
      </c>
      <c r="O823" s="103" t="s">
        <v>31</v>
      </c>
      <c r="P823" s="103" t="s">
        <v>4394</v>
      </c>
      <c r="Q823" s="103" t="s">
        <v>4395</v>
      </c>
      <c r="R823" s="103" t="s">
        <v>4415</v>
      </c>
      <c r="S823" s="101">
        <v>37529</v>
      </c>
      <c r="T823" s="101">
        <v>37529</v>
      </c>
      <c r="U823" s="103" t="s">
        <v>4323</v>
      </c>
      <c r="V823" s="103" t="s">
        <v>31</v>
      </c>
    </row>
    <row r="824" spans="1:22" ht="15.75" x14ac:dyDescent="0.3">
      <c r="A824" s="103" t="s">
        <v>50</v>
      </c>
      <c r="B824" s="103" t="s">
        <v>4024</v>
      </c>
      <c r="C824" s="103" t="s">
        <v>1904</v>
      </c>
      <c r="D824" s="103" t="s">
        <v>1905</v>
      </c>
      <c r="E824" s="103" t="s">
        <v>2038</v>
      </c>
      <c r="F824" s="103" t="s">
        <v>2405</v>
      </c>
      <c r="G824" s="103" t="s">
        <v>31</v>
      </c>
      <c r="H824" s="103" t="s">
        <v>2443</v>
      </c>
      <c r="I824" s="103" t="s">
        <v>2444</v>
      </c>
      <c r="J824" s="103" t="s">
        <v>1884</v>
      </c>
      <c r="K824" s="103" t="s">
        <v>1885</v>
      </c>
      <c r="L824" s="104">
        <v>53.14</v>
      </c>
      <c r="M824" s="103" t="s">
        <v>1886</v>
      </c>
      <c r="N824" s="103" t="s">
        <v>4414</v>
      </c>
      <c r="O824" s="103" t="s">
        <v>31</v>
      </c>
      <c r="P824" s="103" t="s">
        <v>4394</v>
      </c>
      <c r="Q824" s="103" t="s">
        <v>4395</v>
      </c>
      <c r="R824" s="103" t="s">
        <v>4415</v>
      </c>
      <c r="S824" s="101">
        <v>37621</v>
      </c>
      <c r="T824" s="101">
        <v>37621</v>
      </c>
      <c r="U824" s="103" t="s">
        <v>4323</v>
      </c>
      <c r="V824" s="103" t="s">
        <v>31</v>
      </c>
    </row>
    <row r="825" spans="1:22" ht="15.75" x14ac:dyDescent="0.3">
      <c r="A825" s="103" t="s">
        <v>50</v>
      </c>
      <c r="B825" s="103" t="s">
        <v>4024</v>
      </c>
      <c r="C825" s="103" t="s">
        <v>1904</v>
      </c>
      <c r="D825" s="103" t="s">
        <v>1905</v>
      </c>
      <c r="E825" s="103" t="s">
        <v>2038</v>
      </c>
      <c r="F825" s="103" t="s">
        <v>2405</v>
      </c>
      <c r="G825" s="103" t="s">
        <v>31</v>
      </c>
      <c r="H825" s="103" t="s">
        <v>2443</v>
      </c>
      <c r="I825" s="103" t="s">
        <v>2444</v>
      </c>
      <c r="J825" s="103" t="s">
        <v>1884</v>
      </c>
      <c r="K825" s="103" t="s">
        <v>1885</v>
      </c>
      <c r="L825" s="104">
        <v>13.37</v>
      </c>
      <c r="M825" s="103" t="s">
        <v>1886</v>
      </c>
      <c r="N825" s="103" t="s">
        <v>4414</v>
      </c>
      <c r="O825" s="103" t="s">
        <v>31</v>
      </c>
      <c r="P825" s="103" t="s">
        <v>4394</v>
      </c>
      <c r="Q825" s="103" t="s">
        <v>4395</v>
      </c>
      <c r="R825" s="103" t="s">
        <v>4415</v>
      </c>
      <c r="S825" s="101">
        <v>37741</v>
      </c>
      <c r="T825" s="101">
        <v>37741</v>
      </c>
      <c r="U825" s="103" t="s">
        <v>4323</v>
      </c>
      <c r="V825" s="103" t="s">
        <v>31</v>
      </c>
    </row>
    <row r="826" spans="1:22" ht="15.75" x14ac:dyDescent="0.3">
      <c r="A826" s="103" t="s">
        <v>50</v>
      </c>
      <c r="B826" s="103" t="s">
        <v>4024</v>
      </c>
      <c r="C826" s="103" t="s">
        <v>1904</v>
      </c>
      <c r="D826" s="103" t="s">
        <v>1905</v>
      </c>
      <c r="E826" s="103" t="s">
        <v>2038</v>
      </c>
      <c r="F826" s="103" t="s">
        <v>2405</v>
      </c>
      <c r="G826" s="103" t="s">
        <v>31</v>
      </c>
      <c r="H826" s="103" t="s">
        <v>2443</v>
      </c>
      <c r="I826" s="103" t="s">
        <v>2444</v>
      </c>
      <c r="J826" s="103" t="s">
        <v>1884</v>
      </c>
      <c r="K826" s="103" t="s">
        <v>1885</v>
      </c>
      <c r="L826" s="104">
        <v>5.01</v>
      </c>
      <c r="M826" s="103" t="s">
        <v>1886</v>
      </c>
      <c r="N826" s="103" t="s">
        <v>4414</v>
      </c>
      <c r="O826" s="103" t="s">
        <v>31</v>
      </c>
      <c r="P826" s="103" t="s">
        <v>4394</v>
      </c>
      <c r="Q826" s="103" t="s">
        <v>4395</v>
      </c>
      <c r="R826" s="103" t="s">
        <v>4415</v>
      </c>
      <c r="S826" s="101">
        <v>38199</v>
      </c>
      <c r="T826" s="101">
        <v>38199</v>
      </c>
      <c r="U826" s="103" t="s">
        <v>4323</v>
      </c>
      <c r="V826" s="103" t="s">
        <v>31</v>
      </c>
    </row>
    <row r="827" spans="1:22" ht="15.75" x14ac:dyDescent="0.3">
      <c r="A827" s="103" t="s">
        <v>50</v>
      </c>
      <c r="B827" s="103" t="s">
        <v>4024</v>
      </c>
      <c r="C827" s="103" t="s">
        <v>1904</v>
      </c>
      <c r="D827" s="103" t="s">
        <v>1905</v>
      </c>
      <c r="E827" s="103" t="s">
        <v>2038</v>
      </c>
      <c r="F827" s="103" t="s">
        <v>2405</v>
      </c>
      <c r="G827" s="103" t="s">
        <v>31</v>
      </c>
      <c r="H827" s="103" t="s">
        <v>2443</v>
      </c>
      <c r="I827" s="103" t="s">
        <v>2444</v>
      </c>
      <c r="J827" s="103" t="s">
        <v>1884</v>
      </c>
      <c r="K827" s="103" t="s">
        <v>1885</v>
      </c>
      <c r="L827" s="104">
        <v>0.01</v>
      </c>
      <c r="M827" s="103" t="s">
        <v>1886</v>
      </c>
      <c r="N827" s="103" t="s">
        <v>4414</v>
      </c>
      <c r="O827" s="103" t="s">
        <v>31</v>
      </c>
      <c r="P827" s="103" t="s">
        <v>4394</v>
      </c>
      <c r="Q827" s="103" t="s">
        <v>4395</v>
      </c>
      <c r="R827" s="103" t="s">
        <v>4415</v>
      </c>
      <c r="S827" s="101">
        <v>38321</v>
      </c>
      <c r="T827" s="101">
        <v>38321</v>
      </c>
      <c r="U827" s="103" t="s">
        <v>4323</v>
      </c>
      <c r="V827" s="103" t="s">
        <v>31</v>
      </c>
    </row>
    <row r="828" spans="1:22" ht="15.75" x14ac:dyDescent="0.3">
      <c r="A828" s="103" t="s">
        <v>50</v>
      </c>
      <c r="B828" s="103" t="s">
        <v>4024</v>
      </c>
      <c r="C828" s="103" t="s">
        <v>1904</v>
      </c>
      <c r="D828" s="103" t="s">
        <v>1905</v>
      </c>
      <c r="E828" s="103" t="s">
        <v>2038</v>
      </c>
      <c r="F828" s="103" t="s">
        <v>2048</v>
      </c>
      <c r="G828" s="103" t="s">
        <v>31</v>
      </c>
      <c r="H828" s="103" t="s">
        <v>2443</v>
      </c>
      <c r="I828" s="103" t="s">
        <v>2444</v>
      </c>
      <c r="J828" s="103" t="s">
        <v>1884</v>
      </c>
      <c r="K828" s="103" t="s">
        <v>1885</v>
      </c>
      <c r="L828" s="104">
        <v>2851.34</v>
      </c>
      <c r="M828" s="103" t="s">
        <v>1886</v>
      </c>
      <c r="N828" s="103" t="s">
        <v>31</v>
      </c>
      <c r="O828" s="103" t="s">
        <v>31</v>
      </c>
      <c r="P828" s="103" t="s">
        <v>2515</v>
      </c>
      <c r="Q828" s="103" t="s">
        <v>31</v>
      </c>
      <c r="R828" s="103" t="s">
        <v>4416</v>
      </c>
      <c r="S828" s="101">
        <v>37103</v>
      </c>
      <c r="T828" s="101">
        <v>37103</v>
      </c>
      <c r="U828" s="103" t="s">
        <v>4331</v>
      </c>
      <c r="V828" s="103" t="s">
        <v>31</v>
      </c>
    </row>
    <row r="829" spans="1:22" ht="15.75" x14ac:dyDescent="0.3">
      <c r="A829" s="103" t="s">
        <v>50</v>
      </c>
      <c r="B829" s="103" t="s">
        <v>4024</v>
      </c>
      <c r="C829" s="103" t="s">
        <v>1904</v>
      </c>
      <c r="D829" s="103" t="s">
        <v>1905</v>
      </c>
      <c r="E829" s="103" t="s">
        <v>2038</v>
      </c>
      <c r="F829" s="103" t="s">
        <v>2048</v>
      </c>
      <c r="G829" s="103" t="s">
        <v>31</v>
      </c>
      <c r="H829" s="103" t="s">
        <v>2443</v>
      </c>
      <c r="I829" s="103" t="s">
        <v>2444</v>
      </c>
      <c r="J829" s="103" t="s">
        <v>1884</v>
      </c>
      <c r="K829" s="103" t="s">
        <v>1885</v>
      </c>
      <c r="L829" s="104">
        <v>323012.61</v>
      </c>
      <c r="M829" s="103" t="s">
        <v>1886</v>
      </c>
      <c r="N829" s="103" t="s">
        <v>31</v>
      </c>
      <c r="O829" s="103" t="s">
        <v>31</v>
      </c>
      <c r="P829" s="103" t="s">
        <v>2515</v>
      </c>
      <c r="Q829" s="103" t="s">
        <v>31</v>
      </c>
      <c r="R829" s="103" t="s">
        <v>4417</v>
      </c>
      <c r="S829" s="101">
        <v>37164</v>
      </c>
      <c r="T829" s="101">
        <v>37164</v>
      </c>
      <c r="U829" s="103" t="s">
        <v>4321</v>
      </c>
      <c r="V829" s="103" t="s">
        <v>31</v>
      </c>
    </row>
    <row r="830" spans="1:22" ht="15.75" x14ac:dyDescent="0.3">
      <c r="A830" s="103" t="s">
        <v>50</v>
      </c>
      <c r="B830" s="103" t="s">
        <v>4024</v>
      </c>
      <c r="C830" s="103" t="s">
        <v>1904</v>
      </c>
      <c r="D830" s="103" t="s">
        <v>1905</v>
      </c>
      <c r="E830" s="103" t="s">
        <v>2038</v>
      </c>
      <c r="F830" s="103" t="s">
        <v>2048</v>
      </c>
      <c r="G830" s="103" t="s">
        <v>31</v>
      </c>
      <c r="H830" s="103" t="s">
        <v>2443</v>
      </c>
      <c r="I830" s="103" t="s">
        <v>2444</v>
      </c>
      <c r="J830" s="103" t="s">
        <v>1884</v>
      </c>
      <c r="K830" s="103" t="s">
        <v>1885</v>
      </c>
      <c r="L830" s="104">
        <v>-1.88</v>
      </c>
      <c r="M830" s="103" t="s">
        <v>1886</v>
      </c>
      <c r="N830" s="103" t="s">
        <v>31</v>
      </c>
      <c r="O830" s="103" t="s">
        <v>31</v>
      </c>
      <c r="P830" s="103" t="s">
        <v>2515</v>
      </c>
      <c r="Q830" s="103" t="s">
        <v>31</v>
      </c>
      <c r="R830" s="103" t="s">
        <v>4417</v>
      </c>
      <c r="S830" s="101">
        <v>37195</v>
      </c>
      <c r="T830" s="101">
        <v>37195</v>
      </c>
      <c r="U830" s="103" t="s">
        <v>4321</v>
      </c>
      <c r="V830" s="103" t="s">
        <v>31</v>
      </c>
    </row>
    <row r="831" spans="1:22" ht="15.75" x14ac:dyDescent="0.3">
      <c r="A831" s="103" t="s">
        <v>50</v>
      </c>
      <c r="B831" s="103" t="s">
        <v>4024</v>
      </c>
      <c r="C831" s="103" t="s">
        <v>1904</v>
      </c>
      <c r="D831" s="103" t="s">
        <v>1905</v>
      </c>
      <c r="E831" s="103" t="s">
        <v>2038</v>
      </c>
      <c r="F831" s="103" t="s">
        <v>2048</v>
      </c>
      <c r="G831" s="103" t="s">
        <v>31</v>
      </c>
      <c r="H831" s="103" t="s">
        <v>2443</v>
      </c>
      <c r="I831" s="103" t="s">
        <v>2444</v>
      </c>
      <c r="J831" s="103" t="s">
        <v>1884</v>
      </c>
      <c r="K831" s="103" t="s">
        <v>1885</v>
      </c>
      <c r="L831" s="104">
        <v>-43.03</v>
      </c>
      <c r="M831" s="103" t="s">
        <v>1886</v>
      </c>
      <c r="N831" s="103" t="s">
        <v>31</v>
      </c>
      <c r="O831" s="103" t="s">
        <v>31</v>
      </c>
      <c r="P831" s="103" t="s">
        <v>2515</v>
      </c>
      <c r="Q831" s="103" t="s">
        <v>31</v>
      </c>
      <c r="R831" s="103" t="s">
        <v>4417</v>
      </c>
      <c r="S831" s="101">
        <v>37346</v>
      </c>
      <c r="T831" s="101">
        <v>37346</v>
      </c>
      <c r="U831" s="103" t="s">
        <v>4321</v>
      </c>
      <c r="V831" s="103" t="s">
        <v>31</v>
      </c>
    </row>
    <row r="832" spans="1:22" ht="15.75" x14ac:dyDescent="0.3">
      <c r="A832" s="103" t="s">
        <v>50</v>
      </c>
      <c r="B832" s="103" t="s">
        <v>4024</v>
      </c>
      <c r="C832" s="103" t="s">
        <v>1904</v>
      </c>
      <c r="D832" s="103" t="s">
        <v>1905</v>
      </c>
      <c r="E832" s="103" t="s">
        <v>2038</v>
      </c>
      <c r="F832" s="103" t="s">
        <v>2048</v>
      </c>
      <c r="G832" s="103" t="s">
        <v>31</v>
      </c>
      <c r="H832" s="103" t="s">
        <v>2443</v>
      </c>
      <c r="I832" s="103" t="s">
        <v>2444</v>
      </c>
      <c r="J832" s="103" t="s">
        <v>1884</v>
      </c>
      <c r="K832" s="103" t="s">
        <v>1885</v>
      </c>
      <c r="L832" s="104">
        <v>0.01</v>
      </c>
      <c r="M832" s="103" t="s">
        <v>1886</v>
      </c>
      <c r="N832" s="103" t="s">
        <v>31</v>
      </c>
      <c r="O832" s="103" t="s">
        <v>31</v>
      </c>
      <c r="P832" s="103" t="s">
        <v>2515</v>
      </c>
      <c r="Q832" s="103" t="s">
        <v>31</v>
      </c>
      <c r="R832" s="103" t="s">
        <v>4417</v>
      </c>
      <c r="S832" s="101">
        <v>38017</v>
      </c>
      <c r="T832" s="101">
        <v>38017</v>
      </c>
      <c r="U832" s="103" t="s">
        <v>4321</v>
      </c>
      <c r="V832" s="103" t="s">
        <v>31</v>
      </c>
    </row>
    <row r="833" spans="1:22" ht="15.75" x14ac:dyDescent="0.3">
      <c r="A833" s="103" t="s">
        <v>50</v>
      </c>
      <c r="B833" s="103" t="s">
        <v>4024</v>
      </c>
      <c r="C833" s="103" t="s">
        <v>1904</v>
      </c>
      <c r="D833" s="103" t="s">
        <v>1905</v>
      </c>
      <c r="E833" s="103" t="s">
        <v>2038</v>
      </c>
      <c r="F833" s="103" t="s">
        <v>2048</v>
      </c>
      <c r="G833" s="103" t="s">
        <v>31</v>
      </c>
      <c r="H833" s="103" t="s">
        <v>2443</v>
      </c>
      <c r="I833" s="103" t="s">
        <v>2444</v>
      </c>
      <c r="J833" s="103" t="s">
        <v>1884</v>
      </c>
      <c r="K833" s="103" t="s">
        <v>1885</v>
      </c>
      <c r="L833" s="104">
        <v>128092.39</v>
      </c>
      <c r="M833" s="103" t="s">
        <v>1886</v>
      </c>
      <c r="N833" s="103" t="s">
        <v>31</v>
      </c>
      <c r="O833" s="103" t="s">
        <v>31</v>
      </c>
      <c r="P833" s="103" t="s">
        <v>2515</v>
      </c>
      <c r="Q833" s="103" t="s">
        <v>31</v>
      </c>
      <c r="R833" s="103" t="s">
        <v>4418</v>
      </c>
      <c r="S833" s="101">
        <v>37425</v>
      </c>
      <c r="T833" s="101">
        <v>37425</v>
      </c>
      <c r="U833" s="103" t="s">
        <v>4323</v>
      </c>
      <c r="V833" s="103" t="s">
        <v>31</v>
      </c>
    </row>
    <row r="834" spans="1:22" ht="15.75" x14ac:dyDescent="0.3">
      <c r="A834" s="103" t="s">
        <v>50</v>
      </c>
      <c r="B834" s="103" t="s">
        <v>4024</v>
      </c>
      <c r="C834" s="103" t="s">
        <v>1904</v>
      </c>
      <c r="D834" s="103" t="s">
        <v>1905</v>
      </c>
      <c r="E834" s="103" t="s">
        <v>2038</v>
      </c>
      <c r="F834" s="103" t="s">
        <v>2048</v>
      </c>
      <c r="G834" s="103" t="s">
        <v>31</v>
      </c>
      <c r="H834" s="103" t="s">
        <v>2443</v>
      </c>
      <c r="I834" s="103" t="s">
        <v>2444</v>
      </c>
      <c r="J834" s="103" t="s">
        <v>1884</v>
      </c>
      <c r="K834" s="103" t="s">
        <v>1885</v>
      </c>
      <c r="L834" s="104">
        <v>197.38</v>
      </c>
      <c r="M834" s="103" t="s">
        <v>1886</v>
      </c>
      <c r="N834" s="103" t="s">
        <v>31</v>
      </c>
      <c r="O834" s="103" t="s">
        <v>31</v>
      </c>
      <c r="P834" s="103" t="s">
        <v>2515</v>
      </c>
      <c r="Q834" s="103" t="s">
        <v>31</v>
      </c>
      <c r="R834" s="103" t="s">
        <v>4418</v>
      </c>
      <c r="S834" s="101">
        <v>37437</v>
      </c>
      <c r="T834" s="101">
        <v>37437</v>
      </c>
      <c r="U834" s="103" t="s">
        <v>4323</v>
      </c>
      <c r="V834" s="103" t="s">
        <v>31</v>
      </c>
    </row>
    <row r="835" spans="1:22" ht="15.75" x14ac:dyDescent="0.3">
      <c r="A835" s="103" t="s">
        <v>50</v>
      </c>
      <c r="B835" s="103" t="s">
        <v>4024</v>
      </c>
      <c r="C835" s="103" t="s">
        <v>1904</v>
      </c>
      <c r="D835" s="103" t="s">
        <v>1905</v>
      </c>
      <c r="E835" s="103" t="s">
        <v>2038</v>
      </c>
      <c r="F835" s="103" t="s">
        <v>2048</v>
      </c>
      <c r="G835" s="103" t="s">
        <v>31</v>
      </c>
      <c r="H835" s="103" t="s">
        <v>2443</v>
      </c>
      <c r="I835" s="103" t="s">
        <v>2444</v>
      </c>
      <c r="J835" s="103" t="s">
        <v>1884</v>
      </c>
      <c r="K835" s="103" t="s">
        <v>1885</v>
      </c>
      <c r="L835" s="104">
        <v>-98.09</v>
      </c>
      <c r="M835" s="103" t="s">
        <v>1886</v>
      </c>
      <c r="N835" s="103" t="s">
        <v>31</v>
      </c>
      <c r="O835" s="103" t="s">
        <v>31</v>
      </c>
      <c r="P835" s="103" t="s">
        <v>2515</v>
      </c>
      <c r="Q835" s="103" t="s">
        <v>31</v>
      </c>
      <c r="R835" s="103" t="s">
        <v>4418</v>
      </c>
      <c r="S835" s="101">
        <v>37468</v>
      </c>
      <c r="T835" s="101">
        <v>37468</v>
      </c>
      <c r="U835" s="103" t="s">
        <v>4323</v>
      </c>
      <c r="V835" s="103" t="s">
        <v>31</v>
      </c>
    </row>
    <row r="836" spans="1:22" ht="15.75" x14ac:dyDescent="0.3">
      <c r="A836" s="103" t="s">
        <v>50</v>
      </c>
      <c r="B836" s="103" t="s">
        <v>4024</v>
      </c>
      <c r="C836" s="103" t="s">
        <v>1904</v>
      </c>
      <c r="D836" s="103" t="s">
        <v>1905</v>
      </c>
      <c r="E836" s="103" t="s">
        <v>2038</v>
      </c>
      <c r="F836" s="103" t="s">
        <v>2048</v>
      </c>
      <c r="G836" s="103" t="s">
        <v>31</v>
      </c>
      <c r="H836" s="103" t="s">
        <v>2443</v>
      </c>
      <c r="I836" s="103" t="s">
        <v>2444</v>
      </c>
      <c r="J836" s="103" t="s">
        <v>1884</v>
      </c>
      <c r="K836" s="103" t="s">
        <v>1885</v>
      </c>
      <c r="L836" s="104">
        <v>68.98</v>
      </c>
      <c r="M836" s="103" t="s">
        <v>1886</v>
      </c>
      <c r="N836" s="103" t="s">
        <v>31</v>
      </c>
      <c r="O836" s="103" t="s">
        <v>31</v>
      </c>
      <c r="P836" s="103" t="s">
        <v>2515</v>
      </c>
      <c r="Q836" s="103" t="s">
        <v>31</v>
      </c>
      <c r="R836" s="103" t="s">
        <v>4418</v>
      </c>
      <c r="S836" s="101">
        <v>37529</v>
      </c>
      <c r="T836" s="101">
        <v>37529</v>
      </c>
      <c r="U836" s="103" t="s">
        <v>4323</v>
      </c>
      <c r="V836" s="103" t="s">
        <v>31</v>
      </c>
    </row>
    <row r="837" spans="1:22" ht="15.75" x14ac:dyDescent="0.3">
      <c r="A837" s="103" t="s">
        <v>50</v>
      </c>
      <c r="B837" s="103" t="s">
        <v>4024</v>
      </c>
      <c r="C837" s="103" t="s">
        <v>1904</v>
      </c>
      <c r="D837" s="103" t="s">
        <v>1905</v>
      </c>
      <c r="E837" s="103" t="s">
        <v>2038</v>
      </c>
      <c r="F837" s="103" t="s">
        <v>2048</v>
      </c>
      <c r="G837" s="103" t="s">
        <v>31</v>
      </c>
      <c r="H837" s="103" t="s">
        <v>2443</v>
      </c>
      <c r="I837" s="103" t="s">
        <v>2444</v>
      </c>
      <c r="J837" s="103" t="s">
        <v>1884</v>
      </c>
      <c r="K837" s="103" t="s">
        <v>1885</v>
      </c>
      <c r="L837" s="104">
        <v>274.11</v>
      </c>
      <c r="M837" s="103" t="s">
        <v>1886</v>
      </c>
      <c r="N837" s="103" t="s">
        <v>31</v>
      </c>
      <c r="O837" s="103" t="s">
        <v>31</v>
      </c>
      <c r="P837" s="103" t="s">
        <v>2515</v>
      </c>
      <c r="Q837" s="103" t="s">
        <v>31</v>
      </c>
      <c r="R837" s="103" t="s">
        <v>4418</v>
      </c>
      <c r="S837" s="101">
        <v>37621</v>
      </c>
      <c r="T837" s="101">
        <v>37621</v>
      </c>
      <c r="U837" s="103" t="s">
        <v>4323</v>
      </c>
      <c r="V837" s="103" t="s">
        <v>31</v>
      </c>
    </row>
    <row r="838" spans="1:22" ht="15.75" x14ac:dyDescent="0.3">
      <c r="A838" s="103" t="s">
        <v>50</v>
      </c>
      <c r="B838" s="103" t="s">
        <v>4024</v>
      </c>
      <c r="C838" s="103" t="s">
        <v>1904</v>
      </c>
      <c r="D838" s="103" t="s">
        <v>1905</v>
      </c>
      <c r="E838" s="103" t="s">
        <v>2038</v>
      </c>
      <c r="F838" s="103" t="s">
        <v>2048</v>
      </c>
      <c r="G838" s="103" t="s">
        <v>31</v>
      </c>
      <c r="H838" s="103" t="s">
        <v>2443</v>
      </c>
      <c r="I838" s="103" t="s">
        <v>2444</v>
      </c>
      <c r="J838" s="103" t="s">
        <v>1884</v>
      </c>
      <c r="K838" s="103" t="s">
        <v>1885</v>
      </c>
      <c r="L838" s="104">
        <v>68.98</v>
      </c>
      <c r="M838" s="103" t="s">
        <v>1886</v>
      </c>
      <c r="N838" s="103" t="s">
        <v>31</v>
      </c>
      <c r="O838" s="103" t="s">
        <v>31</v>
      </c>
      <c r="P838" s="103" t="s">
        <v>2515</v>
      </c>
      <c r="Q838" s="103" t="s">
        <v>31</v>
      </c>
      <c r="R838" s="103" t="s">
        <v>4418</v>
      </c>
      <c r="S838" s="101">
        <v>37741</v>
      </c>
      <c r="T838" s="101">
        <v>37741</v>
      </c>
      <c r="U838" s="103" t="s">
        <v>4323</v>
      </c>
      <c r="V838" s="103" t="s">
        <v>31</v>
      </c>
    </row>
    <row r="839" spans="1:22" ht="15.75" x14ac:dyDescent="0.3">
      <c r="A839" s="103" t="s">
        <v>50</v>
      </c>
      <c r="B839" s="103" t="s">
        <v>4024</v>
      </c>
      <c r="C839" s="103" t="s">
        <v>1904</v>
      </c>
      <c r="D839" s="103" t="s">
        <v>1905</v>
      </c>
      <c r="E839" s="103" t="s">
        <v>2038</v>
      </c>
      <c r="F839" s="103" t="s">
        <v>2048</v>
      </c>
      <c r="G839" s="103" t="s">
        <v>31</v>
      </c>
      <c r="H839" s="103" t="s">
        <v>2443</v>
      </c>
      <c r="I839" s="103" t="s">
        <v>2444</v>
      </c>
      <c r="J839" s="103" t="s">
        <v>1884</v>
      </c>
      <c r="K839" s="103" t="s">
        <v>1885</v>
      </c>
      <c r="L839" s="104">
        <v>25.83</v>
      </c>
      <c r="M839" s="103" t="s">
        <v>1886</v>
      </c>
      <c r="N839" s="103" t="s">
        <v>31</v>
      </c>
      <c r="O839" s="103" t="s">
        <v>31</v>
      </c>
      <c r="P839" s="103" t="s">
        <v>2515</v>
      </c>
      <c r="Q839" s="103" t="s">
        <v>31</v>
      </c>
      <c r="R839" s="103" t="s">
        <v>4418</v>
      </c>
      <c r="S839" s="101">
        <v>38199</v>
      </c>
      <c r="T839" s="101">
        <v>38199</v>
      </c>
      <c r="U839" s="103" t="s">
        <v>4323</v>
      </c>
      <c r="V839" s="103" t="s">
        <v>31</v>
      </c>
    </row>
    <row r="840" spans="1:22" ht="15.75" x14ac:dyDescent="0.3">
      <c r="A840" s="103" t="s">
        <v>50</v>
      </c>
      <c r="B840" s="103" t="s">
        <v>4024</v>
      </c>
      <c r="C840" s="103" t="s">
        <v>1904</v>
      </c>
      <c r="D840" s="103" t="s">
        <v>1905</v>
      </c>
      <c r="E840" s="103" t="s">
        <v>2038</v>
      </c>
      <c r="F840" s="103" t="s">
        <v>2438</v>
      </c>
      <c r="G840" s="103" t="s">
        <v>31</v>
      </c>
      <c r="H840" s="103" t="s">
        <v>2443</v>
      </c>
      <c r="I840" s="103" t="s">
        <v>2444</v>
      </c>
      <c r="J840" s="103" t="s">
        <v>1884</v>
      </c>
      <c r="K840" s="103" t="s">
        <v>1885</v>
      </c>
      <c r="L840" s="104">
        <v>88384.15</v>
      </c>
      <c r="M840" s="103" t="s">
        <v>1886</v>
      </c>
      <c r="N840" s="103" t="s">
        <v>31</v>
      </c>
      <c r="O840" s="103" t="s">
        <v>31</v>
      </c>
      <c r="P840" s="103" t="s">
        <v>2515</v>
      </c>
      <c r="Q840" s="103" t="s">
        <v>31</v>
      </c>
      <c r="R840" s="103" t="s">
        <v>4419</v>
      </c>
      <c r="S840" s="101">
        <v>37164</v>
      </c>
      <c r="T840" s="101">
        <v>37164</v>
      </c>
      <c r="U840" s="103" t="s">
        <v>4321</v>
      </c>
      <c r="V840" s="103" t="s">
        <v>31</v>
      </c>
    </row>
    <row r="841" spans="1:22" ht="15.75" x14ac:dyDescent="0.3">
      <c r="A841" s="103" t="s">
        <v>50</v>
      </c>
      <c r="B841" s="103" t="s">
        <v>4024</v>
      </c>
      <c r="C841" s="103" t="s">
        <v>1904</v>
      </c>
      <c r="D841" s="103" t="s">
        <v>1905</v>
      </c>
      <c r="E841" s="103" t="s">
        <v>2038</v>
      </c>
      <c r="F841" s="103" t="s">
        <v>2438</v>
      </c>
      <c r="G841" s="103" t="s">
        <v>31</v>
      </c>
      <c r="H841" s="103" t="s">
        <v>2443</v>
      </c>
      <c r="I841" s="103" t="s">
        <v>2444</v>
      </c>
      <c r="J841" s="103" t="s">
        <v>1884</v>
      </c>
      <c r="K841" s="103" t="s">
        <v>1885</v>
      </c>
      <c r="L841" s="104">
        <v>-0.51</v>
      </c>
      <c r="M841" s="103" t="s">
        <v>1886</v>
      </c>
      <c r="N841" s="103" t="s">
        <v>31</v>
      </c>
      <c r="O841" s="103" t="s">
        <v>31</v>
      </c>
      <c r="P841" s="103" t="s">
        <v>2515</v>
      </c>
      <c r="Q841" s="103" t="s">
        <v>31</v>
      </c>
      <c r="R841" s="103" t="s">
        <v>4419</v>
      </c>
      <c r="S841" s="101">
        <v>37195</v>
      </c>
      <c r="T841" s="101">
        <v>37195</v>
      </c>
      <c r="U841" s="103" t="s">
        <v>4321</v>
      </c>
      <c r="V841" s="103" t="s">
        <v>31</v>
      </c>
    </row>
    <row r="842" spans="1:22" ht="15.75" x14ac:dyDescent="0.3">
      <c r="A842" s="103" t="s">
        <v>50</v>
      </c>
      <c r="B842" s="103" t="s">
        <v>4024</v>
      </c>
      <c r="C842" s="103" t="s">
        <v>1904</v>
      </c>
      <c r="D842" s="103" t="s">
        <v>1905</v>
      </c>
      <c r="E842" s="103" t="s">
        <v>2038</v>
      </c>
      <c r="F842" s="103" t="s">
        <v>2438</v>
      </c>
      <c r="G842" s="103" t="s">
        <v>31</v>
      </c>
      <c r="H842" s="103" t="s">
        <v>2443</v>
      </c>
      <c r="I842" s="103" t="s">
        <v>2444</v>
      </c>
      <c r="J842" s="103" t="s">
        <v>1884</v>
      </c>
      <c r="K842" s="103" t="s">
        <v>1885</v>
      </c>
      <c r="L842" s="104">
        <v>-11.77</v>
      </c>
      <c r="M842" s="103" t="s">
        <v>1886</v>
      </c>
      <c r="N842" s="103" t="s">
        <v>31</v>
      </c>
      <c r="O842" s="103" t="s">
        <v>31</v>
      </c>
      <c r="P842" s="103" t="s">
        <v>2515</v>
      </c>
      <c r="Q842" s="103" t="s">
        <v>31</v>
      </c>
      <c r="R842" s="103" t="s">
        <v>4419</v>
      </c>
      <c r="S842" s="101">
        <v>37346</v>
      </c>
      <c r="T842" s="101">
        <v>37346</v>
      </c>
      <c r="U842" s="103" t="s">
        <v>4321</v>
      </c>
      <c r="V842" s="103" t="s">
        <v>31</v>
      </c>
    </row>
    <row r="843" spans="1:22" ht="15.75" x14ac:dyDescent="0.3">
      <c r="A843" s="103" t="s">
        <v>50</v>
      </c>
      <c r="B843" s="103" t="s">
        <v>4024</v>
      </c>
      <c r="C843" s="103" t="s">
        <v>1904</v>
      </c>
      <c r="D843" s="103" t="s">
        <v>1905</v>
      </c>
      <c r="E843" s="103" t="s">
        <v>2038</v>
      </c>
      <c r="F843" s="103" t="s">
        <v>2438</v>
      </c>
      <c r="G843" s="103" t="s">
        <v>31</v>
      </c>
      <c r="H843" s="103" t="s">
        <v>2443</v>
      </c>
      <c r="I843" s="103" t="s">
        <v>2444</v>
      </c>
      <c r="J843" s="103" t="s">
        <v>1884</v>
      </c>
      <c r="K843" s="103" t="s">
        <v>1885</v>
      </c>
      <c r="L843" s="104">
        <v>-0.01</v>
      </c>
      <c r="M843" s="103" t="s">
        <v>1886</v>
      </c>
      <c r="N843" s="103" t="s">
        <v>31</v>
      </c>
      <c r="O843" s="103" t="s">
        <v>31</v>
      </c>
      <c r="P843" s="103" t="s">
        <v>2515</v>
      </c>
      <c r="Q843" s="103" t="s">
        <v>31</v>
      </c>
      <c r="R843" s="103" t="s">
        <v>4419</v>
      </c>
      <c r="S843" s="101">
        <v>38017</v>
      </c>
      <c r="T843" s="101">
        <v>38017</v>
      </c>
      <c r="U843" s="103" t="s">
        <v>4321</v>
      </c>
      <c r="V843" s="103" t="s">
        <v>31</v>
      </c>
    </row>
    <row r="844" spans="1:22" ht="15.75" x14ac:dyDescent="0.3">
      <c r="A844" s="103" t="s">
        <v>50</v>
      </c>
      <c r="B844" s="103" t="s">
        <v>4024</v>
      </c>
      <c r="C844" s="103" t="s">
        <v>1904</v>
      </c>
      <c r="D844" s="103" t="s">
        <v>1905</v>
      </c>
      <c r="E844" s="103" t="s">
        <v>2038</v>
      </c>
      <c r="F844" s="103" t="s">
        <v>2438</v>
      </c>
      <c r="G844" s="103" t="s">
        <v>31</v>
      </c>
      <c r="H844" s="103" t="s">
        <v>2443</v>
      </c>
      <c r="I844" s="103" t="s">
        <v>2444</v>
      </c>
      <c r="J844" s="103" t="s">
        <v>1884</v>
      </c>
      <c r="K844" s="103" t="s">
        <v>1885</v>
      </c>
      <c r="L844" s="104">
        <v>46715.28</v>
      </c>
      <c r="M844" s="103" t="s">
        <v>1886</v>
      </c>
      <c r="N844" s="103" t="s">
        <v>31</v>
      </c>
      <c r="O844" s="103" t="s">
        <v>31</v>
      </c>
      <c r="P844" s="103" t="s">
        <v>2515</v>
      </c>
      <c r="Q844" s="103" t="s">
        <v>31</v>
      </c>
      <c r="R844" s="103" t="s">
        <v>4420</v>
      </c>
      <c r="S844" s="101">
        <v>37425</v>
      </c>
      <c r="T844" s="101">
        <v>37425</v>
      </c>
      <c r="U844" s="103" t="s">
        <v>4323</v>
      </c>
      <c r="V844" s="103" t="s">
        <v>31</v>
      </c>
    </row>
    <row r="845" spans="1:22" ht="15.75" x14ac:dyDescent="0.3">
      <c r="A845" s="103" t="s">
        <v>50</v>
      </c>
      <c r="B845" s="103" t="s">
        <v>4024</v>
      </c>
      <c r="C845" s="103" t="s">
        <v>1904</v>
      </c>
      <c r="D845" s="103" t="s">
        <v>1905</v>
      </c>
      <c r="E845" s="103" t="s">
        <v>2038</v>
      </c>
      <c r="F845" s="103" t="s">
        <v>2438</v>
      </c>
      <c r="G845" s="103" t="s">
        <v>31</v>
      </c>
      <c r="H845" s="103" t="s">
        <v>2443</v>
      </c>
      <c r="I845" s="103" t="s">
        <v>2444</v>
      </c>
      <c r="J845" s="103" t="s">
        <v>1884</v>
      </c>
      <c r="K845" s="103" t="s">
        <v>1885</v>
      </c>
      <c r="L845" s="104">
        <v>71.989999999999995</v>
      </c>
      <c r="M845" s="103" t="s">
        <v>1886</v>
      </c>
      <c r="N845" s="103" t="s">
        <v>31</v>
      </c>
      <c r="O845" s="103" t="s">
        <v>31</v>
      </c>
      <c r="P845" s="103" t="s">
        <v>2515</v>
      </c>
      <c r="Q845" s="103" t="s">
        <v>31</v>
      </c>
      <c r="R845" s="103" t="s">
        <v>4420</v>
      </c>
      <c r="S845" s="101">
        <v>37437</v>
      </c>
      <c r="T845" s="101">
        <v>37437</v>
      </c>
      <c r="U845" s="103" t="s">
        <v>4323</v>
      </c>
      <c r="V845" s="103" t="s">
        <v>31</v>
      </c>
    </row>
    <row r="846" spans="1:22" ht="15.75" x14ac:dyDescent="0.3">
      <c r="A846" s="103" t="s">
        <v>50</v>
      </c>
      <c r="B846" s="103" t="s">
        <v>4024</v>
      </c>
      <c r="C846" s="103" t="s">
        <v>1904</v>
      </c>
      <c r="D846" s="103" t="s">
        <v>1905</v>
      </c>
      <c r="E846" s="103" t="s">
        <v>2038</v>
      </c>
      <c r="F846" s="103" t="s">
        <v>2438</v>
      </c>
      <c r="G846" s="103" t="s">
        <v>31</v>
      </c>
      <c r="H846" s="103" t="s">
        <v>2443</v>
      </c>
      <c r="I846" s="103" t="s">
        <v>2444</v>
      </c>
      <c r="J846" s="103" t="s">
        <v>1884</v>
      </c>
      <c r="K846" s="103" t="s">
        <v>1885</v>
      </c>
      <c r="L846" s="104">
        <v>-35.78</v>
      </c>
      <c r="M846" s="103" t="s">
        <v>1886</v>
      </c>
      <c r="N846" s="103" t="s">
        <v>31</v>
      </c>
      <c r="O846" s="103" t="s">
        <v>31</v>
      </c>
      <c r="P846" s="103" t="s">
        <v>2515</v>
      </c>
      <c r="Q846" s="103" t="s">
        <v>31</v>
      </c>
      <c r="R846" s="103" t="s">
        <v>4420</v>
      </c>
      <c r="S846" s="101">
        <v>37468</v>
      </c>
      <c r="T846" s="101">
        <v>37468</v>
      </c>
      <c r="U846" s="103" t="s">
        <v>4323</v>
      </c>
      <c r="V846" s="103" t="s">
        <v>31</v>
      </c>
    </row>
    <row r="847" spans="1:22" ht="15.75" x14ac:dyDescent="0.3">
      <c r="A847" s="103" t="s">
        <v>50</v>
      </c>
      <c r="B847" s="103" t="s">
        <v>4024</v>
      </c>
      <c r="C847" s="103" t="s">
        <v>1904</v>
      </c>
      <c r="D847" s="103" t="s">
        <v>1905</v>
      </c>
      <c r="E847" s="103" t="s">
        <v>2038</v>
      </c>
      <c r="F847" s="103" t="s">
        <v>2438</v>
      </c>
      <c r="G847" s="103" t="s">
        <v>31</v>
      </c>
      <c r="H847" s="103" t="s">
        <v>2443</v>
      </c>
      <c r="I847" s="103" t="s">
        <v>2444</v>
      </c>
      <c r="J847" s="103" t="s">
        <v>1884</v>
      </c>
      <c r="K847" s="103" t="s">
        <v>1885</v>
      </c>
      <c r="L847" s="104">
        <v>25.16</v>
      </c>
      <c r="M847" s="103" t="s">
        <v>1886</v>
      </c>
      <c r="N847" s="103" t="s">
        <v>31</v>
      </c>
      <c r="O847" s="103" t="s">
        <v>31</v>
      </c>
      <c r="P847" s="103" t="s">
        <v>2515</v>
      </c>
      <c r="Q847" s="103" t="s">
        <v>31</v>
      </c>
      <c r="R847" s="103" t="s">
        <v>4420</v>
      </c>
      <c r="S847" s="101">
        <v>37529</v>
      </c>
      <c r="T847" s="101">
        <v>37529</v>
      </c>
      <c r="U847" s="103" t="s">
        <v>4323</v>
      </c>
      <c r="V847" s="103" t="s">
        <v>31</v>
      </c>
    </row>
    <row r="848" spans="1:22" ht="15.75" x14ac:dyDescent="0.3">
      <c r="A848" s="103" t="s">
        <v>50</v>
      </c>
      <c r="B848" s="103" t="s">
        <v>4024</v>
      </c>
      <c r="C848" s="103" t="s">
        <v>1904</v>
      </c>
      <c r="D848" s="103" t="s">
        <v>1905</v>
      </c>
      <c r="E848" s="103" t="s">
        <v>2038</v>
      </c>
      <c r="F848" s="103" t="s">
        <v>2438</v>
      </c>
      <c r="G848" s="103" t="s">
        <v>31</v>
      </c>
      <c r="H848" s="103" t="s">
        <v>2443</v>
      </c>
      <c r="I848" s="103" t="s">
        <v>2444</v>
      </c>
      <c r="J848" s="103" t="s">
        <v>1884</v>
      </c>
      <c r="K848" s="103" t="s">
        <v>1885</v>
      </c>
      <c r="L848" s="104">
        <v>99.97</v>
      </c>
      <c r="M848" s="103" t="s">
        <v>1886</v>
      </c>
      <c r="N848" s="103" t="s">
        <v>31</v>
      </c>
      <c r="O848" s="103" t="s">
        <v>31</v>
      </c>
      <c r="P848" s="103" t="s">
        <v>2515</v>
      </c>
      <c r="Q848" s="103" t="s">
        <v>31</v>
      </c>
      <c r="R848" s="103" t="s">
        <v>4420</v>
      </c>
      <c r="S848" s="101">
        <v>37621</v>
      </c>
      <c r="T848" s="101">
        <v>37621</v>
      </c>
      <c r="U848" s="103" t="s">
        <v>4323</v>
      </c>
      <c r="V848" s="103" t="s">
        <v>31</v>
      </c>
    </row>
    <row r="849" spans="1:22" ht="15.75" x14ac:dyDescent="0.3">
      <c r="A849" s="103" t="s">
        <v>50</v>
      </c>
      <c r="B849" s="103" t="s">
        <v>4024</v>
      </c>
      <c r="C849" s="103" t="s">
        <v>1904</v>
      </c>
      <c r="D849" s="103" t="s">
        <v>1905</v>
      </c>
      <c r="E849" s="103" t="s">
        <v>2038</v>
      </c>
      <c r="F849" s="103" t="s">
        <v>2438</v>
      </c>
      <c r="G849" s="103" t="s">
        <v>31</v>
      </c>
      <c r="H849" s="103" t="s">
        <v>2443</v>
      </c>
      <c r="I849" s="103" t="s">
        <v>2444</v>
      </c>
      <c r="J849" s="103" t="s">
        <v>1884</v>
      </c>
      <c r="K849" s="103" t="s">
        <v>1885</v>
      </c>
      <c r="L849" s="104">
        <v>25.16</v>
      </c>
      <c r="M849" s="103" t="s">
        <v>1886</v>
      </c>
      <c r="N849" s="103" t="s">
        <v>31</v>
      </c>
      <c r="O849" s="103" t="s">
        <v>31</v>
      </c>
      <c r="P849" s="103" t="s">
        <v>2515</v>
      </c>
      <c r="Q849" s="103" t="s">
        <v>31</v>
      </c>
      <c r="R849" s="103" t="s">
        <v>4420</v>
      </c>
      <c r="S849" s="101">
        <v>37741</v>
      </c>
      <c r="T849" s="101">
        <v>37741</v>
      </c>
      <c r="U849" s="103" t="s">
        <v>4323</v>
      </c>
      <c r="V849" s="103" t="s">
        <v>31</v>
      </c>
    </row>
    <row r="850" spans="1:22" ht="15.75" x14ac:dyDescent="0.3">
      <c r="A850" s="103" t="s">
        <v>50</v>
      </c>
      <c r="B850" s="103" t="s">
        <v>4024</v>
      </c>
      <c r="C850" s="103" t="s">
        <v>1904</v>
      </c>
      <c r="D850" s="103" t="s">
        <v>1905</v>
      </c>
      <c r="E850" s="103" t="s">
        <v>2038</v>
      </c>
      <c r="F850" s="103" t="s">
        <v>2438</v>
      </c>
      <c r="G850" s="103" t="s">
        <v>31</v>
      </c>
      <c r="H850" s="103" t="s">
        <v>2443</v>
      </c>
      <c r="I850" s="103" t="s">
        <v>2444</v>
      </c>
      <c r="J850" s="103" t="s">
        <v>1884</v>
      </c>
      <c r="K850" s="103" t="s">
        <v>1885</v>
      </c>
      <c r="L850" s="104">
        <v>9.42</v>
      </c>
      <c r="M850" s="103" t="s">
        <v>1886</v>
      </c>
      <c r="N850" s="103" t="s">
        <v>31</v>
      </c>
      <c r="O850" s="103" t="s">
        <v>31</v>
      </c>
      <c r="P850" s="103" t="s">
        <v>2515</v>
      </c>
      <c r="Q850" s="103" t="s">
        <v>31</v>
      </c>
      <c r="R850" s="103" t="s">
        <v>4420</v>
      </c>
      <c r="S850" s="101">
        <v>38199</v>
      </c>
      <c r="T850" s="101">
        <v>38199</v>
      </c>
      <c r="U850" s="103" t="s">
        <v>4323</v>
      </c>
      <c r="V850" s="103" t="s">
        <v>31</v>
      </c>
    </row>
    <row r="851" spans="1:22" ht="15.75" x14ac:dyDescent="0.3">
      <c r="A851" s="103" t="s">
        <v>50</v>
      </c>
      <c r="B851" s="103" t="s">
        <v>4024</v>
      </c>
      <c r="C851" s="103" t="s">
        <v>1904</v>
      </c>
      <c r="D851" s="103" t="s">
        <v>1905</v>
      </c>
      <c r="E851" s="103" t="s">
        <v>2038</v>
      </c>
      <c r="F851" s="103" t="s">
        <v>3959</v>
      </c>
      <c r="G851" s="103" t="s">
        <v>31</v>
      </c>
      <c r="H851" s="103" t="s">
        <v>2443</v>
      </c>
      <c r="I851" s="103" t="s">
        <v>2444</v>
      </c>
      <c r="J851" s="103" t="s">
        <v>1884</v>
      </c>
      <c r="K851" s="103" t="s">
        <v>1885</v>
      </c>
      <c r="L851" s="104">
        <v>38527.74</v>
      </c>
      <c r="M851" s="103" t="s">
        <v>1886</v>
      </c>
      <c r="N851" s="103" t="s">
        <v>31</v>
      </c>
      <c r="O851" s="103" t="s">
        <v>31</v>
      </c>
      <c r="P851" s="103" t="s">
        <v>2515</v>
      </c>
      <c r="Q851" s="103" t="s">
        <v>31</v>
      </c>
      <c r="R851" s="103" t="s">
        <v>4421</v>
      </c>
      <c r="S851" s="101">
        <v>37164</v>
      </c>
      <c r="T851" s="101">
        <v>37164</v>
      </c>
      <c r="U851" s="103" t="s">
        <v>4321</v>
      </c>
      <c r="V851" s="103" t="s">
        <v>31</v>
      </c>
    </row>
    <row r="852" spans="1:22" ht="15.75" x14ac:dyDescent="0.3">
      <c r="A852" s="103" t="s">
        <v>50</v>
      </c>
      <c r="B852" s="103" t="s">
        <v>4024</v>
      </c>
      <c r="C852" s="103" t="s">
        <v>1904</v>
      </c>
      <c r="D852" s="103" t="s">
        <v>1905</v>
      </c>
      <c r="E852" s="103" t="s">
        <v>2038</v>
      </c>
      <c r="F852" s="103" t="s">
        <v>3959</v>
      </c>
      <c r="G852" s="103" t="s">
        <v>31</v>
      </c>
      <c r="H852" s="103" t="s">
        <v>2443</v>
      </c>
      <c r="I852" s="103" t="s">
        <v>2444</v>
      </c>
      <c r="J852" s="103" t="s">
        <v>1884</v>
      </c>
      <c r="K852" s="103" t="s">
        <v>1885</v>
      </c>
      <c r="L852" s="104">
        <v>-0.22</v>
      </c>
      <c r="M852" s="103" t="s">
        <v>1886</v>
      </c>
      <c r="N852" s="103" t="s">
        <v>31</v>
      </c>
      <c r="O852" s="103" t="s">
        <v>31</v>
      </c>
      <c r="P852" s="103" t="s">
        <v>2515</v>
      </c>
      <c r="Q852" s="103" t="s">
        <v>31</v>
      </c>
      <c r="R852" s="103" t="s">
        <v>4421</v>
      </c>
      <c r="S852" s="101">
        <v>37195</v>
      </c>
      <c r="T852" s="101">
        <v>37195</v>
      </c>
      <c r="U852" s="103" t="s">
        <v>4321</v>
      </c>
      <c r="V852" s="103" t="s">
        <v>31</v>
      </c>
    </row>
    <row r="853" spans="1:22" ht="15.75" x14ac:dyDescent="0.3">
      <c r="A853" s="103" t="s">
        <v>50</v>
      </c>
      <c r="B853" s="103" t="s">
        <v>4024</v>
      </c>
      <c r="C853" s="103" t="s">
        <v>1904</v>
      </c>
      <c r="D853" s="103" t="s">
        <v>1905</v>
      </c>
      <c r="E853" s="103" t="s">
        <v>2038</v>
      </c>
      <c r="F853" s="103" t="s">
        <v>3959</v>
      </c>
      <c r="G853" s="103" t="s">
        <v>31</v>
      </c>
      <c r="H853" s="103" t="s">
        <v>2443</v>
      </c>
      <c r="I853" s="103" t="s">
        <v>2444</v>
      </c>
      <c r="J853" s="103" t="s">
        <v>1884</v>
      </c>
      <c r="K853" s="103" t="s">
        <v>1885</v>
      </c>
      <c r="L853" s="104">
        <v>-5.13</v>
      </c>
      <c r="M853" s="103" t="s">
        <v>1886</v>
      </c>
      <c r="N853" s="103" t="s">
        <v>31</v>
      </c>
      <c r="O853" s="103" t="s">
        <v>31</v>
      </c>
      <c r="P853" s="103" t="s">
        <v>2515</v>
      </c>
      <c r="Q853" s="103" t="s">
        <v>31</v>
      </c>
      <c r="R853" s="103" t="s">
        <v>4421</v>
      </c>
      <c r="S853" s="101">
        <v>37346</v>
      </c>
      <c r="T853" s="101">
        <v>37346</v>
      </c>
      <c r="U853" s="103" t="s">
        <v>4321</v>
      </c>
      <c r="V853" s="103" t="s">
        <v>31</v>
      </c>
    </row>
    <row r="854" spans="1:22" ht="15.75" x14ac:dyDescent="0.3">
      <c r="A854" s="103" t="s">
        <v>50</v>
      </c>
      <c r="B854" s="103" t="s">
        <v>4024</v>
      </c>
      <c r="C854" s="103" t="s">
        <v>1904</v>
      </c>
      <c r="D854" s="103" t="s">
        <v>1905</v>
      </c>
      <c r="E854" s="103" t="s">
        <v>2038</v>
      </c>
      <c r="F854" s="103" t="s">
        <v>3959</v>
      </c>
      <c r="G854" s="103" t="s">
        <v>31</v>
      </c>
      <c r="H854" s="103" t="s">
        <v>2443</v>
      </c>
      <c r="I854" s="103" t="s">
        <v>2444</v>
      </c>
      <c r="J854" s="103" t="s">
        <v>1884</v>
      </c>
      <c r="K854" s="103" t="s">
        <v>1885</v>
      </c>
      <c r="L854" s="104">
        <v>32348.880000000001</v>
      </c>
      <c r="M854" s="103" t="s">
        <v>1886</v>
      </c>
      <c r="N854" s="103" t="s">
        <v>31</v>
      </c>
      <c r="O854" s="103" t="s">
        <v>31</v>
      </c>
      <c r="P854" s="103" t="s">
        <v>2515</v>
      </c>
      <c r="Q854" s="103" t="s">
        <v>31</v>
      </c>
      <c r="R854" s="103" t="s">
        <v>4422</v>
      </c>
      <c r="S854" s="101">
        <v>37425</v>
      </c>
      <c r="T854" s="101">
        <v>37425</v>
      </c>
      <c r="U854" s="103" t="s">
        <v>4323</v>
      </c>
      <c r="V854" s="103" t="s">
        <v>31</v>
      </c>
    </row>
    <row r="855" spans="1:22" ht="15.75" x14ac:dyDescent="0.3">
      <c r="A855" s="103" t="s">
        <v>50</v>
      </c>
      <c r="B855" s="103" t="s">
        <v>4024</v>
      </c>
      <c r="C855" s="103" t="s">
        <v>1904</v>
      </c>
      <c r="D855" s="103" t="s">
        <v>1905</v>
      </c>
      <c r="E855" s="103" t="s">
        <v>2038</v>
      </c>
      <c r="F855" s="103" t="s">
        <v>3959</v>
      </c>
      <c r="G855" s="103" t="s">
        <v>31</v>
      </c>
      <c r="H855" s="103" t="s">
        <v>2443</v>
      </c>
      <c r="I855" s="103" t="s">
        <v>2444</v>
      </c>
      <c r="J855" s="103" t="s">
        <v>1884</v>
      </c>
      <c r="K855" s="103" t="s">
        <v>1885</v>
      </c>
      <c r="L855" s="104">
        <v>49.83</v>
      </c>
      <c r="M855" s="103" t="s">
        <v>1886</v>
      </c>
      <c r="N855" s="103" t="s">
        <v>31</v>
      </c>
      <c r="O855" s="103" t="s">
        <v>31</v>
      </c>
      <c r="P855" s="103" t="s">
        <v>2515</v>
      </c>
      <c r="Q855" s="103" t="s">
        <v>31</v>
      </c>
      <c r="R855" s="103" t="s">
        <v>4422</v>
      </c>
      <c r="S855" s="101">
        <v>37437</v>
      </c>
      <c r="T855" s="101">
        <v>37437</v>
      </c>
      <c r="U855" s="103" t="s">
        <v>4323</v>
      </c>
      <c r="V855" s="103" t="s">
        <v>31</v>
      </c>
    </row>
    <row r="856" spans="1:22" ht="15.75" x14ac:dyDescent="0.3">
      <c r="A856" s="103" t="s">
        <v>50</v>
      </c>
      <c r="B856" s="103" t="s">
        <v>4024</v>
      </c>
      <c r="C856" s="103" t="s">
        <v>1904</v>
      </c>
      <c r="D856" s="103" t="s">
        <v>1905</v>
      </c>
      <c r="E856" s="103" t="s">
        <v>2038</v>
      </c>
      <c r="F856" s="103" t="s">
        <v>3959</v>
      </c>
      <c r="G856" s="103" t="s">
        <v>31</v>
      </c>
      <c r="H856" s="103" t="s">
        <v>2443</v>
      </c>
      <c r="I856" s="103" t="s">
        <v>2444</v>
      </c>
      <c r="J856" s="103" t="s">
        <v>1884</v>
      </c>
      <c r="K856" s="103" t="s">
        <v>1885</v>
      </c>
      <c r="L856" s="104">
        <v>-24.76</v>
      </c>
      <c r="M856" s="103" t="s">
        <v>1886</v>
      </c>
      <c r="N856" s="103" t="s">
        <v>31</v>
      </c>
      <c r="O856" s="103" t="s">
        <v>31</v>
      </c>
      <c r="P856" s="103" t="s">
        <v>2515</v>
      </c>
      <c r="Q856" s="103" t="s">
        <v>31</v>
      </c>
      <c r="R856" s="103" t="s">
        <v>4422</v>
      </c>
      <c r="S856" s="101">
        <v>37468</v>
      </c>
      <c r="T856" s="101">
        <v>37468</v>
      </c>
      <c r="U856" s="103" t="s">
        <v>4323</v>
      </c>
      <c r="V856" s="103" t="s">
        <v>31</v>
      </c>
    </row>
    <row r="857" spans="1:22" ht="15.75" x14ac:dyDescent="0.3">
      <c r="A857" s="103" t="s">
        <v>50</v>
      </c>
      <c r="B857" s="103" t="s">
        <v>4024</v>
      </c>
      <c r="C857" s="103" t="s">
        <v>1904</v>
      </c>
      <c r="D857" s="103" t="s">
        <v>1905</v>
      </c>
      <c r="E857" s="103" t="s">
        <v>2038</v>
      </c>
      <c r="F857" s="103" t="s">
        <v>3959</v>
      </c>
      <c r="G857" s="103" t="s">
        <v>31</v>
      </c>
      <c r="H857" s="103" t="s">
        <v>2443</v>
      </c>
      <c r="I857" s="103" t="s">
        <v>2444</v>
      </c>
      <c r="J857" s="103" t="s">
        <v>1884</v>
      </c>
      <c r="K857" s="103" t="s">
        <v>1885</v>
      </c>
      <c r="L857" s="104">
        <v>17.43</v>
      </c>
      <c r="M857" s="103" t="s">
        <v>1886</v>
      </c>
      <c r="N857" s="103" t="s">
        <v>31</v>
      </c>
      <c r="O857" s="103" t="s">
        <v>31</v>
      </c>
      <c r="P857" s="103" t="s">
        <v>2515</v>
      </c>
      <c r="Q857" s="103" t="s">
        <v>31</v>
      </c>
      <c r="R857" s="103" t="s">
        <v>4422</v>
      </c>
      <c r="S857" s="101">
        <v>37529</v>
      </c>
      <c r="T857" s="101">
        <v>37529</v>
      </c>
      <c r="U857" s="103" t="s">
        <v>4323</v>
      </c>
      <c r="V857" s="103" t="s">
        <v>31</v>
      </c>
    </row>
    <row r="858" spans="1:22" ht="15.75" x14ac:dyDescent="0.3">
      <c r="A858" s="103" t="s">
        <v>50</v>
      </c>
      <c r="B858" s="103" t="s">
        <v>4024</v>
      </c>
      <c r="C858" s="103" t="s">
        <v>1904</v>
      </c>
      <c r="D858" s="103" t="s">
        <v>1905</v>
      </c>
      <c r="E858" s="103" t="s">
        <v>2038</v>
      </c>
      <c r="F858" s="103" t="s">
        <v>3959</v>
      </c>
      <c r="G858" s="103" t="s">
        <v>31</v>
      </c>
      <c r="H858" s="103" t="s">
        <v>2443</v>
      </c>
      <c r="I858" s="103" t="s">
        <v>2444</v>
      </c>
      <c r="J858" s="103" t="s">
        <v>1884</v>
      </c>
      <c r="K858" s="103" t="s">
        <v>1885</v>
      </c>
      <c r="L858" s="104">
        <v>69.239999999999995</v>
      </c>
      <c r="M858" s="103" t="s">
        <v>1886</v>
      </c>
      <c r="N858" s="103" t="s">
        <v>31</v>
      </c>
      <c r="O858" s="103" t="s">
        <v>31</v>
      </c>
      <c r="P858" s="103" t="s">
        <v>2515</v>
      </c>
      <c r="Q858" s="103" t="s">
        <v>31</v>
      </c>
      <c r="R858" s="103" t="s">
        <v>4422</v>
      </c>
      <c r="S858" s="101">
        <v>37621</v>
      </c>
      <c r="T858" s="101">
        <v>37621</v>
      </c>
      <c r="U858" s="103" t="s">
        <v>4323</v>
      </c>
      <c r="V858" s="103" t="s">
        <v>31</v>
      </c>
    </row>
    <row r="859" spans="1:22" ht="15.75" x14ac:dyDescent="0.3">
      <c r="A859" s="103" t="s">
        <v>50</v>
      </c>
      <c r="B859" s="103" t="s">
        <v>4024</v>
      </c>
      <c r="C859" s="103" t="s">
        <v>1904</v>
      </c>
      <c r="D859" s="103" t="s">
        <v>1905</v>
      </c>
      <c r="E859" s="103" t="s">
        <v>2038</v>
      </c>
      <c r="F859" s="103" t="s">
        <v>3959</v>
      </c>
      <c r="G859" s="103" t="s">
        <v>31</v>
      </c>
      <c r="H859" s="103" t="s">
        <v>2443</v>
      </c>
      <c r="I859" s="103" t="s">
        <v>2444</v>
      </c>
      <c r="J859" s="103" t="s">
        <v>1884</v>
      </c>
      <c r="K859" s="103" t="s">
        <v>1885</v>
      </c>
      <c r="L859" s="104">
        <v>17.420000000000002</v>
      </c>
      <c r="M859" s="103" t="s">
        <v>1886</v>
      </c>
      <c r="N859" s="103" t="s">
        <v>31</v>
      </c>
      <c r="O859" s="103" t="s">
        <v>31</v>
      </c>
      <c r="P859" s="103" t="s">
        <v>2515</v>
      </c>
      <c r="Q859" s="103" t="s">
        <v>31</v>
      </c>
      <c r="R859" s="103" t="s">
        <v>4422</v>
      </c>
      <c r="S859" s="101">
        <v>37741</v>
      </c>
      <c r="T859" s="101">
        <v>37741</v>
      </c>
      <c r="U859" s="103" t="s">
        <v>4323</v>
      </c>
      <c r="V859" s="103" t="s">
        <v>31</v>
      </c>
    </row>
    <row r="860" spans="1:22" ht="15.75" x14ac:dyDescent="0.3">
      <c r="A860" s="103" t="s">
        <v>50</v>
      </c>
      <c r="B860" s="103" t="s">
        <v>4024</v>
      </c>
      <c r="C860" s="103" t="s">
        <v>1904</v>
      </c>
      <c r="D860" s="103" t="s">
        <v>1905</v>
      </c>
      <c r="E860" s="103" t="s">
        <v>2038</v>
      </c>
      <c r="F860" s="103" t="s">
        <v>3959</v>
      </c>
      <c r="G860" s="103" t="s">
        <v>31</v>
      </c>
      <c r="H860" s="103" t="s">
        <v>2443</v>
      </c>
      <c r="I860" s="103" t="s">
        <v>2444</v>
      </c>
      <c r="J860" s="103" t="s">
        <v>1884</v>
      </c>
      <c r="K860" s="103" t="s">
        <v>1885</v>
      </c>
      <c r="L860" s="104">
        <v>6.52</v>
      </c>
      <c r="M860" s="103" t="s">
        <v>1886</v>
      </c>
      <c r="N860" s="103" t="s">
        <v>31</v>
      </c>
      <c r="O860" s="103" t="s">
        <v>31</v>
      </c>
      <c r="P860" s="103" t="s">
        <v>2515</v>
      </c>
      <c r="Q860" s="103" t="s">
        <v>31</v>
      </c>
      <c r="R860" s="103" t="s">
        <v>4422</v>
      </c>
      <c r="S860" s="101">
        <v>38199</v>
      </c>
      <c r="T860" s="101">
        <v>38199</v>
      </c>
      <c r="U860" s="103" t="s">
        <v>4323</v>
      </c>
      <c r="V860" s="103" t="s">
        <v>31</v>
      </c>
    </row>
    <row r="861" spans="1:22" ht="15.75" x14ac:dyDescent="0.3">
      <c r="A861" s="103" t="s">
        <v>50</v>
      </c>
      <c r="B861" s="103" t="s">
        <v>4024</v>
      </c>
      <c r="C861" s="103" t="s">
        <v>1904</v>
      </c>
      <c r="D861" s="103" t="s">
        <v>1905</v>
      </c>
      <c r="E861" s="103" t="s">
        <v>2038</v>
      </c>
      <c r="F861" s="103" t="s">
        <v>3959</v>
      </c>
      <c r="G861" s="103" t="s">
        <v>31</v>
      </c>
      <c r="H861" s="103" t="s">
        <v>2443</v>
      </c>
      <c r="I861" s="103" t="s">
        <v>2444</v>
      </c>
      <c r="J861" s="103" t="s">
        <v>1884</v>
      </c>
      <c r="K861" s="103" t="s">
        <v>1885</v>
      </c>
      <c r="L861" s="104">
        <v>-0.03</v>
      </c>
      <c r="M861" s="103" t="s">
        <v>1886</v>
      </c>
      <c r="N861" s="103" t="s">
        <v>31</v>
      </c>
      <c r="O861" s="103" t="s">
        <v>31</v>
      </c>
      <c r="P861" s="103" t="s">
        <v>2515</v>
      </c>
      <c r="Q861" s="103" t="s">
        <v>31</v>
      </c>
      <c r="R861" s="103" t="s">
        <v>4422</v>
      </c>
      <c r="S861" s="101">
        <v>38321</v>
      </c>
      <c r="T861" s="101">
        <v>38321</v>
      </c>
      <c r="U861" s="103" t="s">
        <v>4323</v>
      </c>
      <c r="V861" s="103" t="s">
        <v>31</v>
      </c>
    </row>
    <row r="862" spans="1:22" ht="15.75" x14ac:dyDescent="0.3">
      <c r="A862" s="103" t="s">
        <v>50</v>
      </c>
      <c r="B862" s="103" t="s">
        <v>4024</v>
      </c>
      <c r="C862" s="103" t="s">
        <v>1904</v>
      </c>
      <c r="D862" s="103" t="s">
        <v>1905</v>
      </c>
      <c r="E862" s="103" t="s">
        <v>2038</v>
      </c>
      <c r="F862" s="103" t="s">
        <v>3080</v>
      </c>
      <c r="G862" s="103" t="s">
        <v>31</v>
      </c>
      <c r="H862" s="103" t="s">
        <v>2443</v>
      </c>
      <c r="I862" s="103" t="s">
        <v>2444</v>
      </c>
      <c r="J862" s="103" t="s">
        <v>1884</v>
      </c>
      <c r="K862" s="103" t="s">
        <v>1885</v>
      </c>
      <c r="L862" s="104">
        <v>31533.91</v>
      </c>
      <c r="M862" s="103" t="s">
        <v>1886</v>
      </c>
      <c r="N862" s="103" t="s">
        <v>31</v>
      </c>
      <c r="O862" s="103" t="s">
        <v>31</v>
      </c>
      <c r="P862" s="103" t="s">
        <v>2520</v>
      </c>
      <c r="Q862" s="103" t="s">
        <v>31</v>
      </c>
      <c r="R862" s="103" t="s">
        <v>4423</v>
      </c>
      <c r="S862" s="101">
        <v>37468</v>
      </c>
      <c r="T862" s="101">
        <v>37468</v>
      </c>
      <c r="U862" s="103" t="s">
        <v>4424</v>
      </c>
      <c r="V862" s="103" t="s">
        <v>31</v>
      </c>
    </row>
    <row r="863" spans="1:22" ht="15.75" x14ac:dyDescent="0.3">
      <c r="A863" s="103" t="s">
        <v>50</v>
      </c>
      <c r="B863" s="103" t="s">
        <v>4024</v>
      </c>
      <c r="C863" s="103" t="s">
        <v>1904</v>
      </c>
      <c r="D863" s="103" t="s">
        <v>1905</v>
      </c>
      <c r="E863" s="103" t="s">
        <v>2038</v>
      </c>
      <c r="F863" s="103" t="s">
        <v>2054</v>
      </c>
      <c r="G863" s="103" t="s">
        <v>31</v>
      </c>
      <c r="H863" s="103" t="s">
        <v>2443</v>
      </c>
      <c r="I863" s="103" t="s">
        <v>2444</v>
      </c>
      <c r="J863" s="103" t="s">
        <v>1851</v>
      </c>
      <c r="K863" s="103" t="s">
        <v>2017</v>
      </c>
      <c r="L863" s="104">
        <v>-115498.61</v>
      </c>
      <c r="M863" s="103" t="s">
        <v>1886</v>
      </c>
      <c r="N863" s="103" t="s">
        <v>4326</v>
      </c>
      <c r="O863" s="103" t="s">
        <v>31</v>
      </c>
      <c r="P863" s="103" t="s">
        <v>2467</v>
      </c>
      <c r="Q863" s="103" t="s">
        <v>2468</v>
      </c>
      <c r="R863" s="103" t="s">
        <v>4327</v>
      </c>
      <c r="S863" s="101">
        <v>42613</v>
      </c>
      <c r="T863" s="101">
        <v>42583</v>
      </c>
      <c r="U863" s="103" t="s">
        <v>4321</v>
      </c>
      <c r="V863" s="103" t="s">
        <v>31</v>
      </c>
    </row>
    <row r="864" spans="1:22" ht="15.75" x14ac:dyDescent="0.3">
      <c r="A864" s="103" t="s">
        <v>50</v>
      </c>
      <c r="B864" s="103" t="s">
        <v>4024</v>
      </c>
      <c r="C864" s="103" t="s">
        <v>1904</v>
      </c>
      <c r="D864" s="103" t="s">
        <v>1905</v>
      </c>
      <c r="E864" s="103" t="s">
        <v>2038</v>
      </c>
      <c r="F864" s="103" t="s">
        <v>2104</v>
      </c>
      <c r="G864" s="103" t="s">
        <v>31</v>
      </c>
      <c r="H864" s="103" t="s">
        <v>2443</v>
      </c>
      <c r="I864" s="103" t="s">
        <v>2444</v>
      </c>
      <c r="J864" s="103" t="s">
        <v>1851</v>
      </c>
      <c r="K864" s="103" t="s">
        <v>2017</v>
      </c>
      <c r="L864" s="104">
        <v>-25670.17</v>
      </c>
      <c r="M864" s="103" t="s">
        <v>1886</v>
      </c>
      <c r="N864" s="103" t="s">
        <v>4328</v>
      </c>
      <c r="O864" s="103" t="s">
        <v>31</v>
      </c>
      <c r="P864" s="103" t="s">
        <v>2467</v>
      </c>
      <c r="Q864" s="103" t="s">
        <v>2468</v>
      </c>
      <c r="R864" s="103" t="s">
        <v>4329</v>
      </c>
      <c r="S864" s="101">
        <v>42613</v>
      </c>
      <c r="T864" s="101">
        <v>42583</v>
      </c>
      <c r="U864" s="103" t="s">
        <v>4321</v>
      </c>
      <c r="V864" s="103" t="s">
        <v>31</v>
      </c>
    </row>
    <row r="865" spans="1:22" ht="15.75" x14ac:dyDescent="0.3">
      <c r="A865" s="103" t="s">
        <v>50</v>
      </c>
      <c r="B865" s="103" t="s">
        <v>4024</v>
      </c>
      <c r="C865" s="103" t="s">
        <v>1904</v>
      </c>
      <c r="D865" s="103" t="s">
        <v>1905</v>
      </c>
      <c r="E865" s="103" t="s">
        <v>2038</v>
      </c>
      <c r="F865" s="103" t="s">
        <v>2499</v>
      </c>
      <c r="G865" s="103" t="s">
        <v>31</v>
      </c>
      <c r="H865" s="103" t="s">
        <v>4425</v>
      </c>
      <c r="I865" s="103" t="s">
        <v>4426</v>
      </c>
      <c r="J865" s="103" t="s">
        <v>1884</v>
      </c>
      <c r="K865" s="103" t="s">
        <v>1885</v>
      </c>
      <c r="L865" s="104">
        <v>35685</v>
      </c>
      <c r="M865" s="103" t="s">
        <v>1886</v>
      </c>
      <c r="N865" s="103" t="s">
        <v>31</v>
      </c>
      <c r="O865" s="103" t="s">
        <v>31</v>
      </c>
      <c r="P865" s="103" t="s">
        <v>2500</v>
      </c>
      <c r="Q865" s="103" t="s">
        <v>2500</v>
      </c>
      <c r="R865" s="103" t="s">
        <v>4427</v>
      </c>
      <c r="S865" s="101">
        <v>35885</v>
      </c>
      <c r="T865" s="101">
        <v>35885</v>
      </c>
      <c r="U865" s="103" t="s">
        <v>31</v>
      </c>
      <c r="V865" s="103" t="s">
        <v>4428</v>
      </c>
    </row>
    <row r="866" spans="1:22" ht="15.75" x14ac:dyDescent="0.3">
      <c r="A866" s="103" t="s">
        <v>50</v>
      </c>
      <c r="B866" s="103" t="s">
        <v>4024</v>
      </c>
      <c r="C866" s="103" t="s">
        <v>1904</v>
      </c>
      <c r="D866" s="103" t="s">
        <v>1905</v>
      </c>
      <c r="E866" s="103" t="s">
        <v>2038</v>
      </c>
      <c r="F866" s="103" t="s">
        <v>3004</v>
      </c>
      <c r="G866" s="103" t="s">
        <v>31</v>
      </c>
      <c r="H866" s="103" t="s">
        <v>4425</v>
      </c>
      <c r="I866" s="103" t="s">
        <v>4426</v>
      </c>
      <c r="J866" s="103" t="s">
        <v>1884</v>
      </c>
      <c r="K866" s="103" t="s">
        <v>1885</v>
      </c>
      <c r="L866" s="104">
        <v>15260</v>
      </c>
      <c r="M866" s="103" t="s">
        <v>1886</v>
      </c>
      <c r="N866" s="103" t="s">
        <v>31</v>
      </c>
      <c r="O866" s="103" t="s">
        <v>31</v>
      </c>
      <c r="P866" s="103" t="s">
        <v>3005</v>
      </c>
      <c r="Q866" s="103" t="s">
        <v>3006</v>
      </c>
      <c r="R866" s="103" t="s">
        <v>4429</v>
      </c>
      <c r="S866" s="101">
        <v>35885</v>
      </c>
      <c r="T866" s="101">
        <v>35885</v>
      </c>
      <c r="U866" s="103" t="s">
        <v>31</v>
      </c>
      <c r="V866" s="103" t="s">
        <v>4428</v>
      </c>
    </row>
    <row r="867" spans="1:22" ht="15.75" x14ac:dyDescent="0.3">
      <c r="A867" s="103" t="s">
        <v>50</v>
      </c>
      <c r="B867" s="103" t="s">
        <v>4024</v>
      </c>
      <c r="C867" s="103" t="s">
        <v>1904</v>
      </c>
      <c r="D867" s="103" t="s">
        <v>1905</v>
      </c>
      <c r="E867" s="103" t="s">
        <v>2038</v>
      </c>
      <c r="F867" s="103" t="s">
        <v>3004</v>
      </c>
      <c r="G867" s="103" t="s">
        <v>31</v>
      </c>
      <c r="H867" s="103" t="s">
        <v>4425</v>
      </c>
      <c r="I867" s="103" t="s">
        <v>4426</v>
      </c>
      <c r="J867" s="103" t="s">
        <v>1884</v>
      </c>
      <c r="K867" s="103" t="s">
        <v>1885</v>
      </c>
      <c r="L867" s="104">
        <v>15371</v>
      </c>
      <c r="M867" s="103" t="s">
        <v>1886</v>
      </c>
      <c r="N867" s="103" t="s">
        <v>31</v>
      </c>
      <c r="O867" s="103" t="s">
        <v>31</v>
      </c>
      <c r="P867" s="103" t="s">
        <v>3005</v>
      </c>
      <c r="Q867" s="103" t="s">
        <v>3006</v>
      </c>
      <c r="R867" s="103" t="s">
        <v>4430</v>
      </c>
      <c r="S867" s="101">
        <v>35885</v>
      </c>
      <c r="T867" s="101">
        <v>35885</v>
      </c>
      <c r="U867" s="103" t="s">
        <v>31</v>
      </c>
      <c r="V867" s="103" t="s">
        <v>4428</v>
      </c>
    </row>
    <row r="868" spans="1:22" ht="15.75" x14ac:dyDescent="0.3">
      <c r="A868" s="103" t="s">
        <v>50</v>
      </c>
      <c r="B868" s="103" t="s">
        <v>4024</v>
      </c>
      <c r="C868" s="103" t="s">
        <v>1904</v>
      </c>
      <c r="D868" s="103" t="s">
        <v>1905</v>
      </c>
      <c r="E868" s="103" t="s">
        <v>2038</v>
      </c>
      <c r="F868" s="103" t="s">
        <v>3004</v>
      </c>
      <c r="G868" s="103" t="s">
        <v>31</v>
      </c>
      <c r="H868" s="103" t="s">
        <v>4425</v>
      </c>
      <c r="I868" s="103" t="s">
        <v>4426</v>
      </c>
      <c r="J868" s="103" t="s">
        <v>1884</v>
      </c>
      <c r="K868" s="103" t="s">
        <v>1885</v>
      </c>
      <c r="L868" s="104">
        <v>15371</v>
      </c>
      <c r="M868" s="103" t="s">
        <v>1886</v>
      </c>
      <c r="N868" s="103" t="s">
        <v>31</v>
      </c>
      <c r="O868" s="103" t="s">
        <v>31</v>
      </c>
      <c r="P868" s="103" t="s">
        <v>3005</v>
      </c>
      <c r="Q868" s="103" t="s">
        <v>3006</v>
      </c>
      <c r="R868" s="103" t="s">
        <v>4431</v>
      </c>
      <c r="S868" s="101">
        <v>35885</v>
      </c>
      <c r="T868" s="101">
        <v>35885</v>
      </c>
      <c r="U868" s="103" t="s">
        <v>31</v>
      </c>
      <c r="V868" s="103" t="s">
        <v>4428</v>
      </c>
    </row>
    <row r="869" spans="1:22" ht="15.75" x14ac:dyDescent="0.3">
      <c r="A869" s="103" t="s">
        <v>50</v>
      </c>
      <c r="B869" s="103" t="s">
        <v>4024</v>
      </c>
      <c r="C869" s="103" t="s">
        <v>1904</v>
      </c>
      <c r="D869" s="103" t="s">
        <v>1905</v>
      </c>
      <c r="E869" s="103" t="s">
        <v>2038</v>
      </c>
      <c r="F869" s="103" t="s">
        <v>2051</v>
      </c>
      <c r="G869" s="103" t="s">
        <v>31</v>
      </c>
      <c r="H869" s="103" t="s">
        <v>4425</v>
      </c>
      <c r="I869" s="103" t="s">
        <v>4426</v>
      </c>
      <c r="J869" s="103" t="s">
        <v>1884</v>
      </c>
      <c r="K869" s="103" t="s">
        <v>1885</v>
      </c>
      <c r="L869" s="104">
        <v>5303</v>
      </c>
      <c r="M869" s="103" t="s">
        <v>1886</v>
      </c>
      <c r="N869" s="103" t="s">
        <v>31</v>
      </c>
      <c r="O869" s="103" t="s">
        <v>31</v>
      </c>
      <c r="P869" s="103" t="s">
        <v>2503</v>
      </c>
      <c r="Q869" s="103" t="s">
        <v>2503</v>
      </c>
      <c r="R869" s="103" t="s">
        <v>4432</v>
      </c>
      <c r="S869" s="101">
        <v>35885</v>
      </c>
      <c r="T869" s="101">
        <v>35885</v>
      </c>
      <c r="U869" s="103" t="s">
        <v>31</v>
      </c>
      <c r="V869" s="103" t="s">
        <v>4428</v>
      </c>
    </row>
    <row r="870" spans="1:22" ht="15.75" x14ac:dyDescent="0.3">
      <c r="A870" s="103" t="s">
        <v>50</v>
      </c>
      <c r="B870" s="103" t="s">
        <v>4024</v>
      </c>
      <c r="C870" s="103" t="s">
        <v>1904</v>
      </c>
      <c r="D870" s="103" t="s">
        <v>1905</v>
      </c>
      <c r="E870" s="103" t="s">
        <v>2038</v>
      </c>
      <c r="F870" s="103" t="s">
        <v>2101</v>
      </c>
      <c r="G870" s="103" t="s">
        <v>31</v>
      </c>
      <c r="H870" s="103" t="s">
        <v>4425</v>
      </c>
      <c r="I870" s="103" t="s">
        <v>4426</v>
      </c>
      <c r="J870" s="103" t="s">
        <v>1884</v>
      </c>
      <c r="K870" s="103" t="s">
        <v>1885</v>
      </c>
      <c r="L870" s="104">
        <v>145</v>
      </c>
      <c r="M870" s="103" t="s">
        <v>1886</v>
      </c>
      <c r="N870" s="103" t="s">
        <v>31</v>
      </c>
      <c r="O870" s="103" t="s">
        <v>31</v>
      </c>
      <c r="P870" s="103" t="s">
        <v>3465</v>
      </c>
      <c r="Q870" s="103" t="s">
        <v>3466</v>
      </c>
      <c r="R870" s="103" t="s">
        <v>4433</v>
      </c>
      <c r="S870" s="101">
        <v>35885</v>
      </c>
      <c r="T870" s="101">
        <v>35885</v>
      </c>
      <c r="U870" s="103" t="s">
        <v>31</v>
      </c>
      <c r="V870" s="103" t="s">
        <v>4428</v>
      </c>
    </row>
    <row r="871" spans="1:22" ht="15.75" x14ac:dyDescent="0.3">
      <c r="A871" s="103" t="s">
        <v>50</v>
      </c>
      <c r="B871" s="103" t="s">
        <v>4024</v>
      </c>
      <c r="C871" s="103" t="s">
        <v>1904</v>
      </c>
      <c r="D871" s="103" t="s">
        <v>1905</v>
      </c>
      <c r="E871" s="103" t="s">
        <v>2038</v>
      </c>
      <c r="F871" s="103" t="s">
        <v>2110</v>
      </c>
      <c r="G871" s="103" t="s">
        <v>31</v>
      </c>
      <c r="H871" s="103" t="s">
        <v>4425</v>
      </c>
      <c r="I871" s="103" t="s">
        <v>4426</v>
      </c>
      <c r="J871" s="103" t="s">
        <v>1884</v>
      </c>
      <c r="K871" s="103" t="s">
        <v>1885</v>
      </c>
      <c r="L871" s="104">
        <v>1657</v>
      </c>
      <c r="M871" s="103" t="s">
        <v>1886</v>
      </c>
      <c r="N871" s="103" t="s">
        <v>31</v>
      </c>
      <c r="O871" s="103" t="s">
        <v>31</v>
      </c>
      <c r="P871" s="103" t="s">
        <v>2509</v>
      </c>
      <c r="Q871" s="103" t="s">
        <v>2509</v>
      </c>
      <c r="R871" s="103" t="s">
        <v>4434</v>
      </c>
      <c r="S871" s="101">
        <v>35885</v>
      </c>
      <c r="T871" s="101">
        <v>35885</v>
      </c>
      <c r="U871" s="103" t="s">
        <v>31</v>
      </c>
      <c r="V871" s="103" t="s">
        <v>4428</v>
      </c>
    </row>
    <row r="872" spans="1:22" ht="15.75" x14ac:dyDescent="0.3">
      <c r="A872" s="103" t="s">
        <v>50</v>
      </c>
      <c r="B872" s="103" t="s">
        <v>4024</v>
      </c>
      <c r="C872" s="103" t="s">
        <v>1904</v>
      </c>
      <c r="D872" s="103" t="s">
        <v>1905</v>
      </c>
      <c r="E872" s="103" t="s">
        <v>2038</v>
      </c>
      <c r="F872" s="103" t="s">
        <v>2438</v>
      </c>
      <c r="G872" s="103" t="s">
        <v>31</v>
      </c>
      <c r="H872" s="103" t="s">
        <v>4425</v>
      </c>
      <c r="I872" s="103" t="s">
        <v>4426</v>
      </c>
      <c r="J872" s="103" t="s">
        <v>1884</v>
      </c>
      <c r="K872" s="103" t="s">
        <v>1885</v>
      </c>
      <c r="L872" s="104">
        <v>11515</v>
      </c>
      <c r="M872" s="103" t="s">
        <v>1886</v>
      </c>
      <c r="N872" s="103" t="s">
        <v>31</v>
      </c>
      <c r="O872" s="103" t="s">
        <v>31</v>
      </c>
      <c r="P872" s="103" t="s">
        <v>3941</v>
      </c>
      <c r="Q872" s="103" t="s">
        <v>3942</v>
      </c>
      <c r="R872" s="103" t="s">
        <v>4435</v>
      </c>
      <c r="S872" s="101">
        <v>35885</v>
      </c>
      <c r="T872" s="101">
        <v>35885</v>
      </c>
      <c r="U872" s="103" t="s">
        <v>31</v>
      </c>
      <c r="V872" s="103" t="s">
        <v>4428</v>
      </c>
    </row>
    <row r="873" spans="1:22" ht="15.75" x14ac:dyDescent="0.3">
      <c r="A873" s="103" t="s">
        <v>50</v>
      </c>
      <c r="B873" s="103" t="s">
        <v>4024</v>
      </c>
      <c r="C873" s="103" t="s">
        <v>1904</v>
      </c>
      <c r="D873" s="103" t="s">
        <v>1905</v>
      </c>
      <c r="E873" s="103" t="s">
        <v>2038</v>
      </c>
      <c r="F873" s="103" t="s">
        <v>2519</v>
      </c>
      <c r="G873" s="103" t="s">
        <v>31</v>
      </c>
      <c r="H873" s="103" t="s">
        <v>4425</v>
      </c>
      <c r="I873" s="103" t="s">
        <v>4426</v>
      </c>
      <c r="J873" s="103" t="s">
        <v>1884</v>
      </c>
      <c r="K873" s="103" t="s">
        <v>1885</v>
      </c>
      <c r="L873" s="104">
        <v>54589</v>
      </c>
      <c r="M873" s="103" t="s">
        <v>1886</v>
      </c>
      <c r="N873" s="103" t="s">
        <v>4436</v>
      </c>
      <c r="O873" s="103" t="s">
        <v>31</v>
      </c>
      <c r="P873" s="103" t="s">
        <v>4437</v>
      </c>
      <c r="Q873" s="103" t="s">
        <v>4438</v>
      </c>
      <c r="R873" s="103" t="s">
        <v>4439</v>
      </c>
      <c r="S873" s="101">
        <v>41152</v>
      </c>
      <c r="T873" s="101">
        <v>41152</v>
      </c>
      <c r="U873" s="103" t="s">
        <v>4440</v>
      </c>
      <c r="V873" s="103" t="s">
        <v>31</v>
      </c>
    </row>
    <row r="874" spans="1:22" ht="15.75" x14ac:dyDescent="0.3">
      <c r="A874" s="103" t="s">
        <v>50</v>
      </c>
      <c r="B874" s="103" t="s">
        <v>4024</v>
      </c>
      <c r="C874" s="103" t="s">
        <v>1904</v>
      </c>
      <c r="D874" s="103" t="s">
        <v>1905</v>
      </c>
      <c r="E874" s="103" t="s">
        <v>2038</v>
      </c>
      <c r="F874" s="103" t="s">
        <v>2519</v>
      </c>
      <c r="G874" s="103" t="s">
        <v>31</v>
      </c>
      <c r="H874" s="103" t="s">
        <v>4425</v>
      </c>
      <c r="I874" s="103" t="s">
        <v>4426</v>
      </c>
      <c r="J874" s="103" t="s">
        <v>1884</v>
      </c>
      <c r="K874" s="103" t="s">
        <v>1885</v>
      </c>
      <c r="L874" s="104">
        <v>-29394.19</v>
      </c>
      <c r="M874" s="103" t="s">
        <v>1886</v>
      </c>
      <c r="N874" s="103" t="s">
        <v>4436</v>
      </c>
      <c r="O874" s="103" t="s">
        <v>31</v>
      </c>
      <c r="P874" s="103" t="s">
        <v>4437</v>
      </c>
      <c r="Q874" s="103" t="s">
        <v>4438</v>
      </c>
      <c r="R874" s="103" t="s">
        <v>4439</v>
      </c>
      <c r="S874" s="101">
        <v>41274</v>
      </c>
      <c r="T874" s="101">
        <v>41274</v>
      </c>
      <c r="U874" s="103" t="s">
        <v>4440</v>
      </c>
      <c r="V874" s="103" t="s">
        <v>31</v>
      </c>
    </row>
    <row r="875" spans="1:22" ht="15.75" x14ac:dyDescent="0.3">
      <c r="A875" s="103" t="s">
        <v>50</v>
      </c>
      <c r="B875" s="103" t="s">
        <v>4024</v>
      </c>
      <c r="C875" s="103" t="s">
        <v>1904</v>
      </c>
      <c r="D875" s="103" t="s">
        <v>1905</v>
      </c>
      <c r="E875" s="103" t="s">
        <v>2038</v>
      </c>
      <c r="F875" s="103" t="s">
        <v>2519</v>
      </c>
      <c r="G875" s="103" t="s">
        <v>31</v>
      </c>
      <c r="H875" s="103" t="s">
        <v>4425</v>
      </c>
      <c r="I875" s="103" t="s">
        <v>4426</v>
      </c>
      <c r="J875" s="103" t="s">
        <v>1884</v>
      </c>
      <c r="K875" s="103" t="s">
        <v>1885</v>
      </c>
      <c r="L875" s="104">
        <v>14024.54</v>
      </c>
      <c r="M875" s="103" t="s">
        <v>1886</v>
      </c>
      <c r="N875" s="103" t="s">
        <v>4441</v>
      </c>
      <c r="O875" s="103" t="s">
        <v>31</v>
      </c>
      <c r="P875" s="103" t="s">
        <v>4437</v>
      </c>
      <c r="Q875" s="103" t="s">
        <v>4438</v>
      </c>
      <c r="R875" s="103" t="s">
        <v>4442</v>
      </c>
      <c r="S875" s="101">
        <v>41152</v>
      </c>
      <c r="T875" s="101">
        <v>41152</v>
      </c>
      <c r="U875" s="103" t="s">
        <v>4440</v>
      </c>
      <c r="V875" s="103" t="s">
        <v>31</v>
      </c>
    </row>
    <row r="876" spans="1:22" ht="15.75" x14ac:dyDescent="0.3">
      <c r="A876" s="103" t="s">
        <v>50</v>
      </c>
      <c r="B876" s="103" t="s">
        <v>4024</v>
      </c>
      <c r="C876" s="103" t="s">
        <v>1904</v>
      </c>
      <c r="D876" s="103" t="s">
        <v>1905</v>
      </c>
      <c r="E876" s="103" t="s">
        <v>2038</v>
      </c>
      <c r="F876" s="103" t="s">
        <v>2519</v>
      </c>
      <c r="G876" s="103" t="s">
        <v>31</v>
      </c>
      <c r="H876" s="103" t="s">
        <v>4425</v>
      </c>
      <c r="I876" s="103" t="s">
        <v>4426</v>
      </c>
      <c r="J876" s="103" t="s">
        <v>1884</v>
      </c>
      <c r="K876" s="103" t="s">
        <v>1885</v>
      </c>
      <c r="L876" s="104">
        <v>-7551.74</v>
      </c>
      <c r="M876" s="103" t="s">
        <v>1886</v>
      </c>
      <c r="N876" s="103" t="s">
        <v>4441</v>
      </c>
      <c r="O876" s="103" t="s">
        <v>31</v>
      </c>
      <c r="P876" s="103" t="s">
        <v>4437</v>
      </c>
      <c r="Q876" s="103" t="s">
        <v>4438</v>
      </c>
      <c r="R876" s="103" t="s">
        <v>4442</v>
      </c>
      <c r="S876" s="101">
        <v>41274</v>
      </c>
      <c r="T876" s="101">
        <v>41274</v>
      </c>
      <c r="U876" s="103" t="s">
        <v>4440</v>
      </c>
      <c r="V876" s="103" t="s">
        <v>31</v>
      </c>
    </row>
    <row r="877" spans="1:22" ht="15.75" x14ac:dyDescent="0.3">
      <c r="A877" s="103" t="s">
        <v>50</v>
      </c>
      <c r="B877" s="103" t="s">
        <v>4024</v>
      </c>
      <c r="C877" s="103" t="s">
        <v>1904</v>
      </c>
      <c r="D877" s="103" t="s">
        <v>1905</v>
      </c>
      <c r="E877" s="103" t="s">
        <v>2038</v>
      </c>
      <c r="F877" s="103" t="s">
        <v>2519</v>
      </c>
      <c r="G877" s="103" t="s">
        <v>31</v>
      </c>
      <c r="H877" s="103" t="s">
        <v>4425</v>
      </c>
      <c r="I877" s="103" t="s">
        <v>4426</v>
      </c>
      <c r="J877" s="103" t="s">
        <v>1884</v>
      </c>
      <c r="K877" s="103" t="s">
        <v>1885</v>
      </c>
      <c r="L877" s="104">
        <v>14024.54</v>
      </c>
      <c r="M877" s="103" t="s">
        <v>1886</v>
      </c>
      <c r="N877" s="103" t="s">
        <v>4443</v>
      </c>
      <c r="O877" s="103" t="s">
        <v>31</v>
      </c>
      <c r="P877" s="103" t="s">
        <v>4437</v>
      </c>
      <c r="Q877" s="103" t="s">
        <v>4438</v>
      </c>
      <c r="R877" s="103" t="s">
        <v>4444</v>
      </c>
      <c r="S877" s="101">
        <v>41152</v>
      </c>
      <c r="T877" s="101">
        <v>41152</v>
      </c>
      <c r="U877" s="103" t="s">
        <v>4440</v>
      </c>
      <c r="V877" s="103" t="s">
        <v>31</v>
      </c>
    </row>
    <row r="878" spans="1:22" ht="15.75" x14ac:dyDescent="0.3">
      <c r="A878" s="103" t="s">
        <v>50</v>
      </c>
      <c r="B878" s="103" t="s">
        <v>4024</v>
      </c>
      <c r="C878" s="103" t="s">
        <v>1904</v>
      </c>
      <c r="D878" s="103" t="s">
        <v>1905</v>
      </c>
      <c r="E878" s="103" t="s">
        <v>2038</v>
      </c>
      <c r="F878" s="103" t="s">
        <v>2519</v>
      </c>
      <c r="G878" s="103" t="s">
        <v>31</v>
      </c>
      <c r="H878" s="103" t="s">
        <v>4425</v>
      </c>
      <c r="I878" s="103" t="s">
        <v>4426</v>
      </c>
      <c r="J878" s="103" t="s">
        <v>1884</v>
      </c>
      <c r="K878" s="103" t="s">
        <v>1885</v>
      </c>
      <c r="L878" s="104">
        <v>-7551.74</v>
      </c>
      <c r="M878" s="103" t="s">
        <v>1886</v>
      </c>
      <c r="N878" s="103" t="s">
        <v>4443</v>
      </c>
      <c r="O878" s="103" t="s">
        <v>31</v>
      </c>
      <c r="P878" s="103" t="s">
        <v>4437</v>
      </c>
      <c r="Q878" s="103" t="s">
        <v>4438</v>
      </c>
      <c r="R878" s="103" t="s">
        <v>4444</v>
      </c>
      <c r="S878" s="101">
        <v>41274</v>
      </c>
      <c r="T878" s="101">
        <v>41274</v>
      </c>
      <c r="U878" s="103" t="s">
        <v>4440</v>
      </c>
      <c r="V878" s="103" t="s">
        <v>31</v>
      </c>
    </row>
    <row r="879" spans="1:22" ht="15.75" x14ac:dyDescent="0.3">
      <c r="A879" s="103" t="s">
        <v>50</v>
      </c>
      <c r="B879" s="103" t="s">
        <v>4024</v>
      </c>
      <c r="C879" s="103" t="s">
        <v>1904</v>
      </c>
      <c r="D879" s="103" t="s">
        <v>1905</v>
      </c>
      <c r="E879" s="103" t="s">
        <v>2038</v>
      </c>
      <c r="F879" s="103" t="s">
        <v>2499</v>
      </c>
      <c r="G879" s="103" t="s">
        <v>31</v>
      </c>
      <c r="H879" s="103" t="s">
        <v>4425</v>
      </c>
      <c r="I879" s="103" t="s">
        <v>4426</v>
      </c>
      <c r="J879" s="103" t="s">
        <v>1884</v>
      </c>
      <c r="K879" s="103" t="s">
        <v>4445</v>
      </c>
      <c r="L879" s="104">
        <v>-35685</v>
      </c>
      <c r="M879" s="103" t="s">
        <v>1886</v>
      </c>
      <c r="N879" s="103" t="s">
        <v>31</v>
      </c>
      <c r="O879" s="103" t="s">
        <v>31</v>
      </c>
      <c r="P879" s="103" t="s">
        <v>2500</v>
      </c>
      <c r="Q879" s="103" t="s">
        <v>2500</v>
      </c>
      <c r="R879" s="103" t="s">
        <v>4427</v>
      </c>
      <c r="S879" s="101">
        <v>37826</v>
      </c>
      <c r="T879" s="101">
        <v>37826</v>
      </c>
      <c r="U879" s="103" t="s">
        <v>31</v>
      </c>
      <c r="V879" s="103" t="s">
        <v>4428</v>
      </c>
    </row>
    <row r="880" spans="1:22" ht="15.75" x14ac:dyDescent="0.3">
      <c r="A880" s="103" t="s">
        <v>50</v>
      </c>
      <c r="B880" s="103" t="s">
        <v>4024</v>
      </c>
      <c r="C880" s="103" t="s">
        <v>1904</v>
      </c>
      <c r="D880" s="103" t="s">
        <v>1905</v>
      </c>
      <c r="E880" s="103" t="s">
        <v>2038</v>
      </c>
      <c r="F880" s="103" t="s">
        <v>2499</v>
      </c>
      <c r="G880" s="103" t="s">
        <v>31</v>
      </c>
      <c r="H880" s="103" t="s">
        <v>4425</v>
      </c>
      <c r="I880" s="103" t="s">
        <v>4426</v>
      </c>
      <c r="J880" s="103" t="s">
        <v>1884</v>
      </c>
      <c r="K880" s="103" t="s">
        <v>4445</v>
      </c>
      <c r="L880" s="104">
        <v>35685</v>
      </c>
      <c r="M880" s="103" t="s">
        <v>1886</v>
      </c>
      <c r="N880" s="103" t="s">
        <v>31</v>
      </c>
      <c r="O880" s="103" t="s">
        <v>31</v>
      </c>
      <c r="P880" s="103" t="s">
        <v>2500</v>
      </c>
      <c r="Q880" s="103" t="s">
        <v>2500</v>
      </c>
      <c r="R880" s="103" t="s">
        <v>4427</v>
      </c>
      <c r="S880" s="101">
        <v>37826</v>
      </c>
      <c r="T880" s="101">
        <v>37826</v>
      </c>
      <c r="U880" s="103" t="s">
        <v>4446</v>
      </c>
      <c r="V880" s="103" t="s">
        <v>4428</v>
      </c>
    </row>
    <row r="881" spans="1:22" ht="15.75" x14ac:dyDescent="0.3">
      <c r="A881" s="103" t="s">
        <v>50</v>
      </c>
      <c r="B881" s="103" t="s">
        <v>4024</v>
      </c>
      <c r="C881" s="103" t="s">
        <v>1904</v>
      </c>
      <c r="D881" s="103" t="s">
        <v>1905</v>
      </c>
      <c r="E881" s="103" t="s">
        <v>2038</v>
      </c>
      <c r="F881" s="103" t="s">
        <v>3004</v>
      </c>
      <c r="G881" s="103" t="s">
        <v>31</v>
      </c>
      <c r="H881" s="103" t="s">
        <v>4425</v>
      </c>
      <c r="I881" s="103" t="s">
        <v>4426</v>
      </c>
      <c r="J881" s="103" t="s">
        <v>1884</v>
      </c>
      <c r="K881" s="103" t="s">
        <v>4445</v>
      </c>
      <c r="L881" s="104">
        <v>-15260</v>
      </c>
      <c r="M881" s="103" t="s">
        <v>1886</v>
      </c>
      <c r="N881" s="103" t="s">
        <v>31</v>
      </c>
      <c r="O881" s="103" t="s">
        <v>31</v>
      </c>
      <c r="P881" s="103" t="s">
        <v>3005</v>
      </c>
      <c r="Q881" s="103" t="s">
        <v>3006</v>
      </c>
      <c r="R881" s="103" t="s">
        <v>4429</v>
      </c>
      <c r="S881" s="101">
        <v>37826</v>
      </c>
      <c r="T881" s="101">
        <v>37826</v>
      </c>
      <c r="U881" s="103" t="s">
        <v>31</v>
      </c>
      <c r="V881" s="103" t="s">
        <v>4428</v>
      </c>
    </row>
    <row r="882" spans="1:22" ht="15.75" x14ac:dyDescent="0.3">
      <c r="A882" s="103" t="s">
        <v>50</v>
      </c>
      <c r="B882" s="103" t="s">
        <v>4024</v>
      </c>
      <c r="C882" s="103" t="s">
        <v>1904</v>
      </c>
      <c r="D882" s="103" t="s">
        <v>1905</v>
      </c>
      <c r="E882" s="103" t="s">
        <v>2038</v>
      </c>
      <c r="F882" s="103" t="s">
        <v>3004</v>
      </c>
      <c r="G882" s="103" t="s">
        <v>31</v>
      </c>
      <c r="H882" s="103" t="s">
        <v>4425</v>
      </c>
      <c r="I882" s="103" t="s">
        <v>4426</v>
      </c>
      <c r="J882" s="103" t="s">
        <v>1884</v>
      </c>
      <c r="K882" s="103" t="s">
        <v>4445</v>
      </c>
      <c r="L882" s="104">
        <v>15260</v>
      </c>
      <c r="M882" s="103" t="s">
        <v>1886</v>
      </c>
      <c r="N882" s="103" t="s">
        <v>31</v>
      </c>
      <c r="O882" s="103" t="s">
        <v>31</v>
      </c>
      <c r="P882" s="103" t="s">
        <v>3005</v>
      </c>
      <c r="Q882" s="103" t="s">
        <v>3006</v>
      </c>
      <c r="R882" s="103" t="s">
        <v>4429</v>
      </c>
      <c r="S882" s="101">
        <v>37826</v>
      </c>
      <c r="T882" s="101">
        <v>37826</v>
      </c>
      <c r="U882" s="103" t="s">
        <v>4446</v>
      </c>
      <c r="V882" s="103" t="s">
        <v>4428</v>
      </c>
    </row>
    <row r="883" spans="1:22" ht="15.75" x14ac:dyDescent="0.3">
      <c r="A883" s="103" t="s">
        <v>50</v>
      </c>
      <c r="B883" s="103" t="s">
        <v>4024</v>
      </c>
      <c r="C883" s="103" t="s">
        <v>1904</v>
      </c>
      <c r="D883" s="103" t="s">
        <v>1905</v>
      </c>
      <c r="E883" s="103" t="s">
        <v>2038</v>
      </c>
      <c r="F883" s="103" t="s">
        <v>3004</v>
      </c>
      <c r="G883" s="103" t="s">
        <v>31</v>
      </c>
      <c r="H883" s="103" t="s">
        <v>4425</v>
      </c>
      <c r="I883" s="103" t="s">
        <v>4426</v>
      </c>
      <c r="J883" s="103" t="s">
        <v>1884</v>
      </c>
      <c r="K883" s="103" t="s">
        <v>4445</v>
      </c>
      <c r="L883" s="104">
        <v>-15371</v>
      </c>
      <c r="M883" s="103" t="s">
        <v>1886</v>
      </c>
      <c r="N883" s="103" t="s">
        <v>31</v>
      </c>
      <c r="O883" s="103" t="s">
        <v>31</v>
      </c>
      <c r="P883" s="103" t="s">
        <v>3005</v>
      </c>
      <c r="Q883" s="103" t="s">
        <v>3006</v>
      </c>
      <c r="R883" s="103" t="s">
        <v>4430</v>
      </c>
      <c r="S883" s="101">
        <v>37826</v>
      </c>
      <c r="T883" s="101">
        <v>37826</v>
      </c>
      <c r="U883" s="103" t="s">
        <v>31</v>
      </c>
      <c r="V883" s="103" t="s">
        <v>4428</v>
      </c>
    </row>
    <row r="884" spans="1:22" ht="15.75" x14ac:dyDescent="0.3">
      <c r="A884" s="103" t="s">
        <v>50</v>
      </c>
      <c r="B884" s="103" t="s">
        <v>4024</v>
      </c>
      <c r="C884" s="103" t="s">
        <v>1904</v>
      </c>
      <c r="D884" s="103" t="s">
        <v>1905</v>
      </c>
      <c r="E884" s="103" t="s">
        <v>2038</v>
      </c>
      <c r="F884" s="103" t="s">
        <v>3004</v>
      </c>
      <c r="G884" s="103" t="s">
        <v>31</v>
      </c>
      <c r="H884" s="103" t="s">
        <v>4425</v>
      </c>
      <c r="I884" s="103" t="s">
        <v>4426</v>
      </c>
      <c r="J884" s="103" t="s">
        <v>1884</v>
      </c>
      <c r="K884" s="103" t="s">
        <v>4445</v>
      </c>
      <c r="L884" s="104">
        <v>15371</v>
      </c>
      <c r="M884" s="103" t="s">
        <v>1886</v>
      </c>
      <c r="N884" s="103" t="s">
        <v>31</v>
      </c>
      <c r="O884" s="103" t="s">
        <v>31</v>
      </c>
      <c r="P884" s="103" t="s">
        <v>3005</v>
      </c>
      <c r="Q884" s="103" t="s">
        <v>3006</v>
      </c>
      <c r="R884" s="103" t="s">
        <v>4430</v>
      </c>
      <c r="S884" s="101">
        <v>37826</v>
      </c>
      <c r="T884" s="101">
        <v>37826</v>
      </c>
      <c r="U884" s="103" t="s">
        <v>4446</v>
      </c>
      <c r="V884" s="103" t="s">
        <v>4428</v>
      </c>
    </row>
    <row r="885" spans="1:22" ht="15.75" x14ac:dyDescent="0.3">
      <c r="A885" s="103" t="s">
        <v>50</v>
      </c>
      <c r="B885" s="103" t="s">
        <v>4024</v>
      </c>
      <c r="C885" s="103" t="s">
        <v>1904</v>
      </c>
      <c r="D885" s="103" t="s">
        <v>1905</v>
      </c>
      <c r="E885" s="103" t="s">
        <v>2038</v>
      </c>
      <c r="F885" s="103" t="s">
        <v>3004</v>
      </c>
      <c r="G885" s="103" t="s">
        <v>31</v>
      </c>
      <c r="H885" s="103" t="s">
        <v>4425</v>
      </c>
      <c r="I885" s="103" t="s">
        <v>4426</v>
      </c>
      <c r="J885" s="103" t="s">
        <v>1884</v>
      </c>
      <c r="K885" s="103" t="s">
        <v>4445</v>
      </c>
      <c r="L885" s="104">
        <v>-15371</v>
      </c>
      <c r="M885" s="103" t="s">
        <v>1886</v>
      </c>
      <c r="N885" s="103" t="s">
        <v>31</v>
      </c>
      <c r="O885" s="103" t="s">
        <v>31</v>
      </c>
      <c r="P885" s="103" t="s">
        <v>3005</v>
      </c>
      <c r="Q885" s="103" t="s">
        <v>3006</v>
      </c>
      <c r="R885" s="103" t="s">
        <v>4431</v>
      </c>
      <c r="S885" s="101">
        <v>37826</v>
      </c>
      <c r="T885" s="101">
        <v>37826</v>
      </c>
      <c r="U885" s="103" t="s">
        <v>31</v>
      </c>
      <c r="V885" s="103" t="s">
        <v>4428</v>
      </c>
    </row>
    <row r="886" spans="1:22" ht="15.75" x14ac:dyDescent="0.3">
      <c r="A886" s="103" t="s">
        <v>50</v>
      </c>
      <c r="B886" s="103" t="s">
        <v>4024</v>
      </c>
      <c r="C886" s="103" t="s">
        <v>1904</v>
      </c>
      <c r="D886" s="103" t="s">
        <v>1905</v>
      </c>
      <c r="E886" s="103" t="s">
        <v>2038</v>
      </c>
      <c r="F886" s="103" t="s">
        <v>3004</v>
      </c>
      <c r="G886" s="103" t="s">
        <v>31</v>
      </c>
      <c r="H886" s="103" t="s">
        <v>4425</v>
      </c>
      <c r="I886" s="103" t="s">
        <v>4426</v>
      </c>
      <c r="J886" s="103" t="s">
        <v>1884</v>
      </c>
      <c r="K886" s="103" t="s">
        <v>4445</v>
      </c>
      <c r="L886" s="104">
        <v>15371</v>
      </c>
      <c r="M886" s="103" t="s">
        <v>1886</v>
      </c>
      <c r="N886" s="103" t="s">
        <v>31</v>
      </c>
      <c r="O886" s="103" t="s">
        <v>31</v>
      </c>
      <c r="P886" s="103" t="s">
        <v>3005</v>
      </c>
      <c r="Q886" s="103" t="s">
        <v>3006</v>
      </c>
      <c r="R886" s="103" t="s">
        <v>4431</v>
      </c>
      <c r="S886" s="101">
        <v>37826</v>
      </c>
      <c r="T886" s="101">
        <v>37826</v>
      </c>
      <c r="U886" s="103" t="s">
        <v>4446</v>
      </c>
      <c r="V886" s="103" t="s">
        <v>4428</v>
      </c>
    </row>
    <row r="887" spans="1:22" ht="15.75" x14ac:dyDescent="0.3">
      <c r="A887" s="103" t="s">
        <v>50</v>
      </c>
      <c r="B887" s="103" t="s">
        <v>4024</v>
      </c>
      <c r="C887" s="103" t="s">
        <v>1904</v>
      </c>
      <c r="D887" s="103" t="s">
        <v>1905</v>
      </c>
      <c r="E887" s="103" t="s">
        <v>2038</v>
      </c>
      <c r="F887" s="103" t="s">
        <v>2051</v>
      </c>
      <c r="G887" s="103" t="s">
        <v>31</v>
      </c>
      <c r="H887" s="103" t="s">
        <v>4425</v>
      </c>
      <c r="I887" s="103" t="s">
        <v>4426</v>
      </c>
      <c r="J887" s="103" t="s">
        <v>1884</v>
      </c>
      <c r="K887" s="103" t="s">
        <v>4445</v>
      </c>
      <c r="L887" s="104">
        <v>-5303</v>
      </c>
      <c r="M887" s="103" t="s">
        <v>1886</v>
      </c>
      <c r="N887" s="103" t="s">
        <v>31</v>
      </c>
      <c r="O887" s="103" t="s">
        <v>31</v>
      </c>
      <c r="P887" s="103" t="s">
        <v>2503</v>
      </c>
      <c r="Q887" s="103" t="s">
        <v>2503</v>
      </c>
      <c r="R887" s="103" t="s">
        <v>4432</v>
      </c>
      <c r="S887" s="101">
        <v>37826</v>
      </c>
      <c r="T887" s="101">
        <v>37826</v>
      </c>
      <c r="U887" s="103" t="s">
        <v>31</v>
      </c>
      <c r="V887" s="103" t="s">
        <v>4428</v>
      </c>
    </row>
    <row r="888" spans="1:22" ht="15.75" x14ac:dyDescent="0.3">
      <c r="A888" s="103" t="s">
        <v>50</v>
      </c>
      <c r="B888" s="103" t="s">
        <v>4024</v>
      </c>
      <c r="C888" s="103" t="s">
        <v>1904</v>
      </c>
      <c r="D888" s="103" t="s">
        <v>1905</v>
      </c>
      <c r="E888" s="103" t="s">
        <v>2038</v>
      </c>
      <c r="F888" s="103" t="s">
        <v>2051</v>
      </c>
      <c r="G888" s="103" t="s">
        <v>31</v>
      </c>
      <c r="H888" s="103" t="s">
        <v>4425</v>
      </c>
      <c r="I888" s="103" t="s">
        <v>4426</v>
      </c>
      <c r="J888" s="103" t="s">
        <v>1884</v>
      </c>
      <c r="K888" s="103" t="s">
        <v>4445</v>
      </c>
      <c r="L888" s="104">
        <v>5303</v>
      </c>
      <c r="M888" s="103" t="s">
        <v>1886</v>
      </c>
      <c r="N888" s="103" t="s">
        <v>31</v>
      </c>
      <c r="O888" s="103" t="s">
        <v>31</v>
      </c>
      <c r="P888" s="103" t="s">
        <v>2503</v>
      </c>
      <c r="Q888" s="103" t="s">
        <v>2503</v>
      </c>
      <c r="R888" s="103" t="s">
        <v>4432</v>
      </c>
      <c r="S888" s="101">
        <v>37826</v>
      </c>
      <c r="T888" s="101">
        <v>37826</v>
      </c>
      <c r="U888" s="103" t="s">
        <v>4446</v>
      </c>
      <c r="V888" s="103" t="s">
        <v>4428</v>
      </c>
    </row>
    <row r="889" spans="1:22" ht="15.75" x14ac:dyDescent="0.3">
      <c r="A889" s="103" t="s">
        <v>50</v>
      </c>
      <c r="B889" s="103" t="s">
        <v>4024</v>
      </c>
      <c r="C889" s="103" t="s">
        <v>1904</v>
      </c>
      <c r="D889" s="103" t="s">
        <v>1905</v>
      </c>
      <c r="E889" s="103" t="s">
        <v>2038</v>
      </c>
      <c r="F889" s="103" t="s">
        <v>2101</v>
      </c>
      <c r="G889" s="103" t="s">
        <v>31</v>
      </c>
      <c r="H889" s="103" t="s">
        <v>4425</v>
      </c>
      <c r="I889" s="103" t="s">
        <v>4426</v>
      </c>
      <c r="J889" s="103" t="s">
        <v>1884</v>
      </c>
      <c r="K889" s="103" t="s">
        <v>4445</v>
      </c>
      <c r="L889" s="104">
        <v>-145</v>
      </c>
      <c r="M889" s="103" t="s">
        <v>1886</v>
      </c>
      <c r="N889" s="103" t="s">
        <v>31</v>
      </c>
      <c r="O889" s="103" t="s">
        <v>31</v>
      </c>
      <c r="P889" s="103" t="s">
        <v>3465</v>
      </c>
      <c r="Q889" s="103" t="s">
        <v>3466</v>
      </c>
      <c r="R889" s="103" t="s">
        <v>4433</v>
      </c>
      <c r="S889" s="101">
        <v>37826</v>
      </c>
      <c r="T889" s="101">
        <v>37826</v>
      </c>
      <c r="U889" s="103" t="s">
        <v>31</v>
      </c>
      <c r="V889" s="103" t="s">
        <v>4428</v>
      </c>
    </row>
    <row r="890" spans="1:22" ht="15.75" x14ac:dyDescent="0.3">
      <c r="A890" s="103" t="s">
        <v>50</v>
      </c>
      <c r="B890" s="103" t="s">
        <v>4024</v>
      </c>
      <c r="C890" s="103" t="s">
        <v>1904</v>
      </c>
      <c r="D890" s="103" t="s">
        <v>1905</v>
      </c>
      <c r="E890" s="103" t="s">
        <v>2038</v>
      </c>
      <c r="F890" s="103" t="s">
        <v>2101</v>
      </c>
      <c r="G890" s="103" t="s">
        <v>31</v>
      </c>
      <c r="H890" s="103" t="s">
        <v>4425</v>
      </c>
      <c r="I890" s="103" t="s">
        <v>4426</v>
      </c>
      <c r="J890" s="103" t="s">
        <v>1884</v>
      </c>
      <c r="K890" s="103" t="s">
        <v>4445</v>
      </c>
      <c r="L890" s="104">
        <v>145</v>
      </c>
      <c r="M890" s="103" t="s">
        <v>1886</v>
      </c>
      <c r="N890" s="103" t="s">
        <v>31</v>
      </c>
      <c r="O890" s="103" t="s">
        <v>31</v>
      </c>
      <c r="P890" s="103" t="s">
        <v>3465</v>
      </c>
      <c r="Q890" s="103" t="s">
        <v>3466</v>
      </c>
      <c r="R890" s="103" t="s">
        <v>4433</v>
      </c>
      <c r="S890" s="101">
        <v>37826</v>
      </c>
      <c r="T890" s="101">
        <v>37826</v>
      </c>
      <c r="U890" s="103" t="s">
        <v>4446</v>
      </c>
      <c r="V890" s="103" t="s">
        <v>4428</v>
      </c>
    </row>
    <row r="891" spans="1:22" ht="15.75" x14ac:dyDescent="0.3">
      <c r="A891" s="103" t="s">
        <v>50</v>
      </c>
      <c r="B891" s="103" t="s">
        <v>4024</v>
      </c>
      <c r="C891" s="103" t="s">
        <v>1904</v>
      </c>
      <c r="D891" s="103" t="s">
        <v>1905</v>
      </c>
      <c r="E891" s="103" t="s">
        <v>2038</v>
      </c>
      <c r="F891" s="103" t="s">
        <v>2110</v>
      </c>
      <c r="G891" s="103" t="s">
        <v>31</v>
      </c>
      <c r="H891" s="103" t="s">
        <v>4425</v>
      </c>
      <c r="I891" s="103" t="s">
        <v>4426</v>
      </c>
      <c r="J891" s="103" t="s">
        <v>1884</v>
      </c>
      <c r="K891" s="103" t="s">
        <v>4445</v>
      </c>
      <c r="L891" s="104">
        <v>-1657</v>
      </c>
      <c r="M891" s="103" t="s">
        <v>1886</v>
      </c>
      <c r="N891" s="103" t="s">
        <v>31</v>
      </c>
      <c r="O891" s="103" t="s">
        <v>31</v>
      </c>
      <c r="P891" s="103" t="s">
        <v>2509</v>
      </c>
      <c r="Q891" s="103" t="s">
        <v>2509</v>
      </c>
      <c r="R891" s="103" t="s">
        <v>4434</v>
      </c>
      <c r="S891" s="101">
        <v>37826</v>
      </c>
      <c r="T891" s="101">
        <v>37826</v>
      </c>
      <c r="U891" s="103" t="s">
        <v>31</v>
      </c>
      <c r="V891" s="103" t="s">
        <v>4428</v>
      </c>
    </row>
    <row r="892" spans="1:22" ht="15.75" x14ac:dyDescent="0.3">
      <c r="A892" s="103" t="s">
        <v>50</v>
      </c>
      <c r="B892" s="103" t="s">
        <v>4024</v>
      </c>
      <c r="C892" s="103" t="s">
        <v>1904</v>
      </c>
      <c r="D892" s="103" t="s">
        <v>1905</v>
      </c>
      <c r="E892" s="103" t="s">
        <v>2038</v>
      </c>
      <c r="F892" s="103" t="s">
        <v>2110</v>
      </c>
      <c r="G892" s="103" t="s">
        <v>31</v>
      </c>
      <c r="H892" s="103" t="s">
        <v>4425</v>
      </c>
      <c r="I892" s="103" t="s">
        <v>4426</v>
      </c>
      <c r="J892" s="103" t="s">
        <v>1884</v>
      </c>
      <c r="K892" s="103" t="s">
        <v>4445</v>
      </c>
      <c r="L892" s="104">
        <v>1657</v>
      </c>
      <c r="M892" s="103" t="s">
        <v>1886</v>
      </c>
      <c r="N892" s="103" t="s">
        <v>31</v>
      </c>
      <c r="O892" s="103" t="s">
        <v>31</v>
      </c>
      <c r="P892" s="103" t="s">
        <v>2509</v>
      </c>
      <c r="Q892" s="103" t="s">
        <v>2509</v>
      </c>
      <c r="R892" s="103" t="s">
        <v>4434</v>
      </c>
      <c r="S892" s="101">
        <v>37826</v>
      </c>
      <c r="T892" s="101">
        <v>37826</v>
      </c>
      <c r="U892" s="103" t="s">
        <v>4446</v>
      </c>
      <c r="V892" s="103" t="s">
        <v>4428</v>
      </c>
    </row>
    <row r="893" spans="1:22" ht="15.75" x14ac:dyDescent="0.3">
      <c r="A893" s="103" t="s">
        <v>50</v>
      </c>
      <c r="B893" s="103" t="s">
        <v>4024</v>
      </c>
      <c r="C893" s="103" t="s">
        <v>1904</v>
      </c>
      <c r="D893" s="103" t="s">
        <v>1905</v>
      </c>
      <c r="E893" s="103" t="s">
        <v>2038</v>
      </c>
      <c r="F893" s="103" t="s">
        <v>2438</v>
      </c>
      <c r="G893" s="103" t="s">
        <v>31</v>
      </c>
      <c r="H893" s="103" t="s">
        <v>4425</v>
      </c>
      <c r="I893" s="103" t="s">
        <v>4426</v>
      </c>
      <c r="J893" s="103" t="s">
        <v>1884</v>
      </c>
      <c r="K893" s="103" t="s">
        <v>4445</v>
      </c>
      <c r="L893" s="104">
        <v>-11515</v>
      </c>
      <c r="M893" s="103" t="s">
        <v>1886</v>
      </c>
      <c r="N893" s="103" t="s">
        <v>31</v>
      </c>
      <c r="O893" s="103" t="s">
        <v>31</v>
      </c>
      <c r="P893" s="103" t="s">
        <v>3941</v>
      </c>
      <c r="Q893" s="103" t="s">
        <v>3942</v>
      </c>
      <c r="R893" s="103" t="s">
        <v>4435</v>
      </c>
      <c r="S893" s="101">
        <v>37826</v>
      </c>
      <c r="T893" s="101">
        <v>37826</v>
      </c>
      <c r="U893" s="103" t="s">
        <v>31</v>
      </c>
      <c r="V893" s="103" t="s">
        <v>4428</v>
      </c>
    </row>
    <row r="894" spans="1:22" ht="15.75" x14ac:dyDescent="0.3">
      <c r="A894" s="103" t="s">
        <v>50</v>
      </c>
      <c r="B894" s="103" t="s">
        <v>4024</v>
      </c>
      <c r="C894" s="103" t="s">
        <v>1904</v>
      </c>
      <c r="D894" s="103" t="s">
        <v>1905</v>
      </c>
      <c r="E894" s="103" t="s">
        <v>2038</v>
      </c>
      <c r="F894" s="103" t="s">
        <v>2438</v>
      </c>
      <c r="G894" s="103" t="s">
        <v>31</v>
      </c>
      <c r="H894" s="103" t="s">
        <v>4425</v>
      </c>
      <c r="I894" s="103" t="s">
        <v>4426</v>
      </c>
      <c r="J894" s="103" t="s">
        <v>1884</v>
      </c>
      <c r="K894" s="103" t="s">
        <v>4445</v>
      </c>
      <c r="L894" s="104">
        <v>11515</v>
      </c>
      <c r="M894" s="103" t="s">
        <v>1886</v>
      </c>
      <c r="N894" s="103" t="s">
        <v>31</v>
      </c>
      <c r="O894" s="103" t="s">
        <v>31</v>
      </c>
      <c r="P894" s="103" t="s">
        <v>3941</v>
      </c>
      <c r="Q894" s="103" t="s">
        <v>3942</v>
      </c>
      <c r="R894" s="103" t="s">
        <v>4435</v>
      </c>
      <c r="S894" s="101">
        <v>37826</v>
      </c>
      <c r="T894" s="101">
        <v>37826</v>
      </c>
      <c r="U894" s="103" t="s">
        <v>4446</v>
      </c>
      <c r="V894" s="103" t="s">
        <v>4428</v>
      </c>
    </row>
    <row r="895" spans="1:22" ht="15.75" x14ac:dyDescent="0.3">
      <c r="A895" s="103" t="s">
        <v>50</v>
      </c>
      <c r="B895" s="103" t="s">
        <v>4024</v>
      </c>
      <c r="C895" s="103" t="s">
        <v>1904</v>
      </c>
      <c r="D895" s="103" t="s">
        <v>1905</v>
      </c>
      <c r="E895" s="103" t="s">
        <v>2033</v>
      </c>
      <c r="F895" s="103" t="s">
        <v>2442</v>
      </c>
      <c r="G895" s="103" t="s">
        <v>31</v>
      </c>
      <c r="H895" s="103" t="s">
        <v>4447</v>
      </c>
      <c r="I895" s="103" t="s">
        <v>4448</v>
      </c>
      <c r="J895" s="103" t="s">
        <v>1884</v>
      </c>
      <c r="K895" s="103" t="s">
        <v>1885</v>
      </c>
      <c r="L895" s="104">
        <v>337928</v>
      </c>
      <c r="M895" s="103" t="s">
        <v>2002</v>
      </c>
      <c r="N895" s="103" t="s">
        <v>4449</v>
      </c>
      <c r="O895" s="103" t="s">
        <v>31</v>
      </c>
      <c r="P895" s="103" t="s">
        <v>4450</v>
      </c>
      <c r="Q895" s="103" t="s">
        <v>4451</v>
      </c>
      <c r="R895" s="103" t="s">
        <v>4452</v>
      </c>
      <c r="S895" s="101">
        <v>34424</v>
      </c>
      <c r="T895" s="101">
        <v>34424</v>
      </c>
      <c r="U895" s="103" t="s">
        <v>31</v>
      </c>
      <c r="V895" s="103" t="s">
        <v>4453</v>
      </c>
    </row>
    <row r="896" spans="1:22" ht="15.75" x14ac:dyDescent="0.3">
      <c r="A896" s="103" t="s">
        <v>50</v>
      </c>
      <c r="B896" s="103" t="s">
        <v>4024</v>
      </c>
      <c r="C896" s="103" t="s">
        <v>1904</v>
      </c>
      <c r="D896" s="103" t="s">
        <v>1905</v>
      </c>
      <c r="E896" s="103" t="s">
        <v>2033</v>
      </c>
      <c r="F896" s="103" t="s">
        <v>2442</v>
      </c>
      <c r="G896" s="103" t="s">
        <v>31</v>
      </c>
      <c r="H896" s="103" t="s">
        <v>4447</v>
      </c>
      <c r="I896" s="103" t="s">
        <v>4448</v>
      </c>
      <c r="J896" s="103" t="s">
        <v>1884</v>
      </c>
      <c r="K896" s="103" t="s">
        <v>1885</v>
      </c>
      <c r="L896" s="104">
        <v>-169097</v>
      </c>
      <c r="M896" s="103" t="s">
        <v>2002</v>
      </c>
      <c r="N896" s="103" t="s">
        <v>4449</v>
      </c>
      <c r="O896" s="103" t="s">
        <v>31</v>
      </c>
      <c r="P896" s="103" t="s">
        <v>4454</v>
      </c>
      <c r="Q896" s="103" t="s">
        <v>4455</v>
      </c>
      <c r="R896" s="103" t="s">
        <v>4456</v>
      </c>
      <c r="S896" s="101">
        <v>34424</v>
      </c>
      <c r="T896" s="101">
        <v>34424</v>
      </c>
      <c r="U896" s="103" t="s">
        <v>31</v>
      </c>
      <c r="V896" s="103" t="s">
        <v>4453</v>
      </c>
    </row>
    <row r="897" spans="1:22" ht="15.75" x14ac:dyDescent="0.3">
      <c r="A897" s="103" t="s">
        <v>50</v>
      </c>
      <c r="B897" s="103" t="s">
        <v>4024</v>
      </c>
      <c r="C897" s="103" t="s">
        <v>1904</v>
      </c>
      <c r="D897" s="103" t="s">
        <v>1905</v>
      </c>
      <c r="E897" s="103" t="s">
        <v>2033</v>
      </c>
      <c r="F897" s="103" t="s">
        <v>2058</v>
      </c>
      <c r="G897" s="103" t="s">
        <v>31</v>
      </c>
      <c r="H897" s="103" t="s">
        <v>4447</v>
      </c>
      <c r="I897" s="103" t="s">
        <v>4448</v>
      </c>
      <c r="J897" s="103" t="s">
        <v>1884</v>
      </c>
      <c r="K897" s="103" t="s">
        <v>1885</v>
      </c>
      <c r="L897" s="104">
        <v>-814545</v>
      </c>
      <c r="M897" s="103" t="s">
        <v>2002</v>
      </c>
      <c r="N897" s="103" t="s">
        <v>31</v>
      </c>
      <c r="O897" s="103" t="s">
        <v>31</v>
      </c>
      <c r="P897" s="103" t="s">
        <v>2699</v>
      </c>
      <c r="Q897" s="103" t="s">
        <v>2700</v>
      </c>
      <c r="R897" s="103" t="s">
        <v>4457</v>
      </c>
      <c r="S897" s="101">
        <v>34424</v>
      </c>
      <c r="T897" s="101">
        <v>34424</v>
      </c>
      <c r="U897" s="103" t="s">
        <v>31</v>
      </c>
      <c r="V897" s="103" t="s">
        <v>4458</v>
      </c>
    </row>
    <row r="898" spans="1:22" ht="15.75" x14ac:dyDescent="0.3">
      <c r="A898" s="103" t="s">
        <v>50</v>
      </c>
      <c r="B898" s="103" t="s">
        <v>4024</v>
      </c>
      <c r="C898" s="103" t="s">
        <v>1904</v>
      </c>
      <c r="D898" s="103" t="s">
        <v>1905</v>
      </c>
      <c r="E898" s="103" t="s">
        <v>2033</v>
      </c>
      <c r="F898" s="103" t="s">
        <v>2058</v>
      </c>
      <c r="G898" s="103" t="s">
        <v>31</v>
      </c>
      <c r="H898" s="103" t="s">
        <v>4447</v>
      </c>
      <c r="I898" s="103" t="s">
        <v>4448</v>
      </c>
      <c r="J898" s="103" t="s">
        <v>1884</v>
      </c>
      <c r="K898" s="103" t="s">
        <v>1885</v>
      </c>
      <c r="L898" s="104">
        <v>1628206</v>
      </c>
      <c r="M898" s="103" t="s">
        <v>2002</v>
      </c>
      <c r="N898" s="103" t="s">
        <v>31</v>
      </c>
      <c r="O898" s="103" t="s">
        <v>31</v>
      </c>
      <c r="P898" s="103" t="s">
        <v>2699</v>
      </c>
      <c r="Q898" s="103" t="s">
        <v>2700</v>
      </c>
      <c r="R898" s="103" t="s">
        <v>4459</v>
      </c>
      <c r="S898" s="101">
        <v>34424</v>
      </c>
      <c r="T898" s="101">
        <v>34424</v>
      </c>
      <c r="U898" s="103" t="s">
        <v>31</v>
      </c>
      <c r="V898" s="103" t="s">
        <v>4453</v>
      </c>
    </row>
    <row r="899" spans="1:22" ht="15.75" x14ac:dyDescent="0.3">
      <c r="A899" s="103" t="s">
        <v>50</v>
      </c>
      <c r="B899" s="103" t="s">
        <v>4024</v>
      </c>
      <c r="C899" s="103" t="s">
        <v>1904</v>
      </c>
      <c r="D899" s="103" t="s">
        <v>1905</v>
      </c>
      <c r="E899" s="103" t="s">
        <v>2038</v>
      </c>
      <c r="F899" s="103" t="s">
        <v>2104</v>
      </c>
      <c r="G899" s="103" t="s">
        <v>31</v>
      </c>
      <c r="H899" s="103" t="s">
        <v>4447</v>
      </c>
      <c r="I899" s="103" t="s">
        <v>4448</v>
      </c>
      <c r="J899" s="103" t="s">
        <v>1851</v>
      </c>
      <c r="K899" s="103" t="s">
        <v>1885</v>
      </c>
      <c r="L899" s="104">
        <v>-86</v>
      </c>
      <c r="M899" s="103" t="s">
        <v>1886</v>
      </c>
      <c r="N899" s="103" t="s">
        <v>4460</v>
      </c>
      <c r="O899" s="103" t="s">
        <v>4460</v>
      </c>
      <c r="P899" s="103" t="s">
        <v>4454</v>
      </c>
      <c r="Q899" s="103" t="s">
        <v>4455</v>
      </c>
      <c r="R899" s="103" t="s">
        <v>4461</v>
      </c>
      <c r="S899" s="101">
        <v>34424</v>
      </c>
      <c r="T899" s="101">
        <v>34424</v>
      </c>
      <c r="U899" s="103" t="s">
        <v>31</v>
      </c>
      <c r="V899" s="103" t="s">
        <v>4453</v>
      </c>
    </row>
    <row r="900" spans="1:22" ht="15.75" x14ac:dyDescent="0.3">
      <c r="A900" s="103" t="s">
        <v>50</v>
      </c>
      <c r="B900" s="103" t="s">
        <v>4024</v>
      </c>
      <c r="C900" s="103" t="s">
        <v>1904</v>
      </c>
      <c r="D900" s="103" t="s">
        <v>1905</v>
      </c>
      <c r="E900" s="103" t="s">
        <v>2038</v>
      </c>
      <c r="F900" s="103" t="s">
        <v>2123</v>
      </c>
      <c r="G900" s="103" t="s">
        <v>31</v>
      </c>
      <c r="H900" s="103" t="s">
        <v>4447</v>
      </c>
      <c r="I900" s="103" t="s">
        <v>4448</v>
      </c>
      <c r="J900" s="103" t="s">
        <v>1851</v>
      </c>
      <c r="K900" s="103" t="s">
        <v>1885</v>
      </c>
      <c r="L900" s="104">
        <v>-11046</v>
      </c>
      <c r="M900" s="103" t="s">
        <v>1886</v>
      </c>
      <c r="N900" s="103" t="s">
        <v>31</v>
      </c>
      <c r="O900" s="103" t="s">
        <v>4462</v>
      </c>
      <c r="P900" s="103" t="s">
        <v>4454</v>
      </c>
      <c r="Q900" s="103" t="s">
        <v>4455</v>
      </c>
      <c r="R900" s="103" t="s">
        <v>4463</v>
      </c>
      <c r="S900" s="101">
        <v>34424</v>
      </c>
      <c r="T900" s="101">
        <v>34424</v>
      </c>
      <c r="U900" s="103" t="s">
        <v>31</v>
      </c>
      <c r="V900" s="103" t="s">
        <v>4453</v>
      </c>
    </row>
    <row r="901" spans="1:22" ht="15.75" x14ac:dyDescent="0.3">
      <c r="A901" s="103" t="s">
        <v>50</v>
      </c>
      <c r="B901" s="103" t="s">
        <v>4024</v>
      </c>
      <c r="C901" s="103" t="s">
        <v>1904</v>
      </c>
      <c r="D901" s="103" t="s">
        <v>1905</v>
      </c>
      <c r="E901" s="103" t="s">
        <v>2038</v>
      </c>
      <c r="F901" s="103" t="s">
        <v>2123</v>
      </c>
      <c r="G901" s="103" t="s">
        <v>31</v>
      </c>
      <c r="H901" s="103" t="s">
        <v>4447</v>
      </c>
      <c r="I901" s="103" t="s">
        <v>4448</v>
      </c>
      <c r="J901" s="103" t="s">
        <v>1851</v>
      </c>
      <c r="K901" s="103" t="s">
        <v>1885</v>
      </c>
      <c r="L901" s="104">
        <v>-11046</v>
      </c>
      <c r="M901" s="103" t="s">
        <v>1886</v>
      </c>
      <c r="N901" s="103" t="s">
        <v>4464</v>
      </c>
      <c r="O901" s="103" t="s">
        <v>4465</v>
      </c>
      <c r="P901" s="103" t="s">
        <v>4454</v>
      </c>
      <c r="Q901" s="103" t="s">
        <v>4455</v>
      </c>
      <c r="R901" s="103" t="s">
        <v>4466</v>
      </c>
      <c r="S901" s="101">
        <v>34424</v>
      </c>
      <c r="T901" s="101">
        <v>34424</v>
      </c>
      <c r="U901" s="103" t="s">
        <v>31</v>
      </c>
      <c r="V901" s="103" t="s">
        <v>4453</v>
      </c>
    </row>
    <row r="902" spans="1:22" ht="15.75" x14ac:dyDescent="0.3">
      <c r="A902" s="103" t="s">
        <v>50</v>
      </c>
      <c r="B902" s="103" t="s">
        <v>4024</v>
      </c>
      <c r="C902" s="103" t="s">
        <v>1904</v>
      </c>
      <c r="D902" s="103" t="s">
        <v>1905</v>
      </c>
      <c r="E902" s="103" t="s">
        <v>2038</v>
      </c>
      <c r="F902" s="103" t="s">
        <v>2123</v>
      </c>
      <c r="G902" s="103" t="s">
        <v>31</v>
      </c>
      <c r="H902" s="103" t="s">
        <v>4447</v>
      </c>
      <c r="I902" s="103" t="s">
        <v>4448</v>
      </c>
      <c r="J902" s="103" t="s">
        <v>1851</v>
      </c>
      <c r="K902" s="103" t="s">
        <v>1885</v>
      </c>
      <c r="L902" s="104">
        <v>22077</v>
      </c>
      <c r="M902" s="103" t="s">
        <v>1886</v>
      </c>
      <c r="N902" s="103" t="s">
        <v>4464</v>
      </c>
      <c r="O902" s="103" t="s">
        <v>4465</v>
      </c>
      <c r="P902" s="103" t="s">
        <v>2973</v>
      </c>
      <c r="Q902" s="103" t="s">
        <v>2965</v>
      </c>
      <c r="R902" s="103" t="s">
        <v>4467</v>
      </c>
      <c r="S902" s="101">
        <v>34424</v>
      </c>
      <c r="T902" s="101">
        <v>34424</v>
      </c>
      <c r="U902" s="103" t="s">
        <v>31</v>
      </c>
      <c r="V902" s="103" t="s">
        <v>4453</v>
      </c>
    </row>
    <row r="903" spans="1:22" ht="15.75" x14ac:dyDescent="0.3">
      <c r="A903" s="103" t="s">
        <v>50</v>
      </c>
      <c r="B903" s="103" t="s">
        <v>4024</v>
      </c>
      <c r="C903" s="103" t="s">
        <v>1904</v>
      </c>
      <c r="D903" s="103" t="s">
        <v>1905</v>
      </c>
      <c r="E903" s="103" t="s">
        <v>2038</v>
      </c>
      <c r="F903" s="103" t="s">
        <v>2123</v>
      </c>
      <c r="G903" s="103" t="s">
        <v>31</v>
      </c>
      <c r="H903" s="103" t="s">
        <v>4447</v>
      </c>
      <c r="I903" s="103" t="s">
        <v>4448</v>
      </c>
      <c r="J903" s="103" t="s">
        <v>1851</v>
      </c>
      <c r="K903" s="103" t="s">
        <v>1885</v>
      </c>
      <c r="L903" s="104">
        <v>-11046</v>
      </c>
      <c r="M903" s="103" t="s">
        <v>1886</v>
      </c>
      <c r="N903" s="103" t="s">
        <v>4468</v>
      </c>
      <c r="O903" s="103" t="s">
        <v>4469</v>
      </c>
      <c r="P903" s="103" t="s">
        <v>4454</v>
      </c>
      <c r="Q903" s="103" t="s">
        <v>4455</v>
      </c>
      <c r="R903" s="103" t="s">
        <v>4470</v>
      </c>
      <c r="S903" s="101">
        <v>34424</v>
      </c>
      <c r="T903" s="101">
        <v>34424</v>
      </c>
      <c r="U903" s="103" t="s">
        <v>31</v>
      </c>
      <c r="V903" s="103" t="s">
        <v>4453</v>
      </c>
    </row>
    <row r="904" spans="1:22" ht="15.75" x14ac:dyDescent="0.3">
      <c r="A904" s="103" t="s">
        <v>50</v>
      </c>
      <c r="B904" s="103" t="s">
        <v>4024</v>
      </c>
      <c r="C904" s="103" t="s">
        <v>1904</v>
      </c>
      <c r="D904" s="103" t="s">
        <v>1905</v>
      </c>
      <c r="E904" s="103" t="s">
        <v>2038</v>
      </c>
      <c r="F904" s="103" t="s">
        <v>2123</v>
      </c>
      <c r="G904" s="103" t="s">
        <v>31</v>
      </c>
      <c r="H904" s="103" t="s">
        <v>4447</v>
      </c>
      <c r="I904" s="103" t="s">
        <v>4448</v>
      </c>
      <c r="J904" s="103" t="s">
        <v>1851</v>
      </c>
      <c r="K904" s="103" t="s">
        <v>1885</v>
      </c>
      <c r="L904" s="104">
        <v>22077</v>
      </c>
      <c r="M904" s="103" t="s">
        <v>1886</v>
      </c>
      <c r="N904" s="103" t="s">
        <v>4468</v>
      </c>
      <c r="O904" s="103" t="s">
        <v>4469</v>
      </c>
      <c r="P904" s="103" t="s">
        <v>2973</v>
      </c>
      <c r="Q904" s="103" t="s">
        <v>2965</v>
      </c>
      <c r="R904" s="103" t="s">
        <v>4471</v>
      </c>
      <c r="S904" s="101">
        <v>34424</v>
      </c>
      <c r="T904" s="101">
        <v>34424</v>
      </c>
      <c r="U904" s="103" t="s">
        <v>31</v>
      </c>
      <c r="V904" s="103" t="s">
        <v>4453</v>
      </c>
    </row>
    <row r="905" spans="1:22" ht="15.75" x14ac:dyDescent="0.3">
      <c r="A905" s="103" t="s">
        <v>50</v>
      </c>
      <c r="B905" s="103" t="s">
        <v>4024</v>
      </c>
      <c r="C905" s="103" t="s">
        <v>1904</v>
      </c>
      <c r="D905" s="103" t="s">
        <v>1905</v>
      </c>
      <c r="E905" s="103" t="s">
        <v>2038</v>
      </c>
      <c r="F905" s="103" t="s">
        <v>2123</v>
      </c>
      <c r="G905" s="103" t="s">
        <v>31</v>
      </c>
      <c r="H905" s="103" t="s">
        <v>4447</v>
      </c>
      <c r="I905" s="103" t="s">
        <v>4448</v>
      </c>
      <c r="J905" s="103" t="s">
        <v>1851</v>
      </c>
      <c r="K905" s="103" t="s">
        <v>1885</v>
      </c>
      <c r="L905" s="104">
        <v>-11046</v>
      </c>
      <c r="M905" s="103" t="s">
        <v>1886</v>
      </c>
      <c r="N905" s="103" t="s">
        <v>4472</v>
      </c>
      <c r="O905" s="103" t="s">
        <v>4473</v>
      </c>
      <c r="P905" s="103" t="s">
        <v>4454</v>
      </c>
      <c r="Q905" s="103" t="s">
        <v>4455</v>
      </c>
      <c r="R905" s="103" t="s">
        <v>4474</v>
      </c>
      <c r="S905" s="101">
        <v>34424</v>
      </c>
      <c r="T905" s="101">
        <v>34424</v>
      </c>
      <c r="U905" s="103" t="s">
        <v>31</v>
      </c>
      <c r="V905" s="103" t="s">
        <v>4453</v>
      </c>
    </row>
    <row r="906" spans="1:22" ht="15.75" x14ac:dyDescent="0.3">
      <c r="A906" s="103" t="s">
        <v>50</v>
      </c>
      <c r="B906" s="103" t="s">
        <v>4024</v>
      </c>
      <c r="C906" s="103" t="s">
        <v>1904</v>
      </c>
      <c r="D906" s="103" t="s">
        <v>1905</v>
      </c>
      <c r="E906" s="103" t="s">
        <v>2038</v>
      </c>
      <c r="F906" s="103" t="s">
        <v>2123</v>
      </c>
      <c r="G906" s="103" t="s">
        <v>31</v>
      </c>
      <c r="H906" s="103" t="s">
        <v>4447</v>
      </c>
      <c r="I906" s="103" t="s">
        <v>4448</v>
      </c>
      <c r="J906" s="103" t="s">
        <v>1851</v>
      </c>
      <c r="K906" s="103" t="s">
        <v>1885</v>
      </c>
      <c r="L906" s="104">
        <v>22077</v>
      </c>
      <c r="M906" s="103" t="s">
        <v>1886</v>
      </c>
      <c r="N906" s="103" t="s">
        <v>4472</v>
      </c>
      <c r="O906" s="103" t="s">
        <v>4473</v>
      </c>
      <c r="P906" s="103" t="s">
        <v>2973</v>
      </c>
      <c r="Q906" s="103" t="s">
        <v>2965</v>
      </c>
      <c r="R906" s="103" t="s">
        <v>4475</v>
      </c>
      <c r="S906" s="101">
        <v>34424</v>
      </c>
      <c r="T906" s="101">
        <v>34424</v>
      </c>
      <c r="U906" s="103" t="s">
        <v>31</v>
      </c>
      <c r="V906" s="103" t="s">
        <v>4453</v>
      </c>
    </row>
    <row r="907" spans="1:22" ht="15.75" x14ac:dyDescent="0.3">
      <c r="A907" s="103" t="s">
        <v>50</v>
      </c>
      <c r="B907" s="103" t="s">
        <v>4024</v>
      </c>
      <c r="C907" s="103" t="s">
        <v>1904</v>
      </c>
      <c r="D907" s="103" t="s">
        <v>1905</v>
      </c>
      <c r="E907" s="103" t="s">
        <v>2038</v>
      </c>
      <c r="F907" s="103" t="s">
        <v>2123</v>
      </c>
      <c r="G907" s="103" t="s">
        <v>31</v>
      </c>
      <c r="H907" s="103" t="s">
        <v>4447</v>
      </c>
      <c r="I907" s="103" t="s">
        <v>4448</v>
      </c>
      <c r="J907" s="103" t="s">
        <v>1851</v>
      </c>
      <c r="K907" s="103" t="s">
        <v>1885</v>
      </c>
      <c r="L907" s="104">
        <v>22077</v>
      </c>
      <c r="M907" s="103" t="s">
        <v>1886</v>
      </c>
      <c r="N907" s="103" t="s">
        <v>4476</v>
      </c>
      <c r="O907" s="103" t="s">
        <v>4462</v>
      </c>
      <c r="P907" s="103" t="s">
        <v>2973</v>
      </c>
      <c r="Q907" s="103" t="s">
        <v>2965</v>
      </c>
      <c r="R907" s="103" t="s">
        <v>4477</v>
      </c>
      <c r="S907" s="101">
        <v>34424</v>
      </c>
      <c r="T907" s="101">
        <v>34424</v>
      </c>
      <c r="U907" s="103" t="s">
        <v>31</v>
      </c>
      <c r="V907" s="103" t="s">
        <v>4453</v>
      </c>
    </row>
    <row r="908" spans="1:22" ht="15.75" x14ac:dyDescent="0.3">
      <c r="A908" s="103" t="s">
        <v>50</v>
      </c>
      <c r="B908" s="103" t="s">
        <v>4024</v>
      </c>
      <c r="C908" s="103" t="s">
        <v>1904</v>
      </c>
      <c r="D908" s="103" t="s">
        <v>1905</v>
      </c>
      <c r="E908" s="103" t="s">
        <v>2038</v>
      </c>
      <c r="F908" s="103" t="s">
        <v>2123</v>
      </c>
      <c r="G908" s="103" t="s">
        <v>31</v>
      </c>
      <c r="H908" s="103" t="s">
        <v>4447</v>
      </c>
      <c r="I908" s="103" t="s">
        <v>4448</v>
      </c>
      <c r="J908" s="103" t="s">
        <v>1851</v>
      </c>
      <c r="K908" s="103" t="s">
        <v>1885</v>
      </c>
      <c r="L908" s="104">
        <v>-11046</v>
      </c>
      <c r="M908" s="103" t="s">
        <v>1886</v>
      </c>
      <c r="N908" s="103" t="s">
        <v>4478</v>
      </c>
      <c r="O908" s="103" t="s">
        <v>4479</v>
      </c>
      <c r="P908" s="103" t="s">
        <v>4454</v>
      </c>
      <c r="Q908" s="103" t="s">
        <v>4455</v>
      </c>
      <c r="R908" s="103" t="s">
        <v>4480</v>
      </c>
      <c r="S908" s="101">
        <v>34424</v>
      </c>
      <c r="T908" s="101">
        <v>34424</v>
      </c>
      <c r="U908" s="103" t="s">
        <v>31</v>
      </c>
      <c r="V908" s="103" t="s">
        <v>4453</v>
      </c>
    </row>
    <row r="909" spans="1:22" ht="15.75" x14ac:dyDescent="0.3">
      <c r="A909" s="103" t="s">
        <v>50</v>
      </c>
      <c r="B909" s="103" t="s">
        <v>4024</v>
      </c>
      <c r="C909" s="103" t="s">
        <v>1904</v>
      </c>
      <c r="D909" s="103" t="s">
        <v>1905</v>
      </c>
      <c r="E909" s="103" t="s">
        <v>2038</v>
      </c>
      <c r="F909" s="103" t="s">
        <v>2123</v>
      </c>
      <c r="G909" s="103" t="s">
        <v>31</v>
      </c>
      <c r="H909" s="103" t="s">
        <v>4447</v>
      </c>
      <c r="I909" s="103" t="s">
        <v>4448</v>
      </c>
      <c r="J909" s="103" t="s">
        <v>1851</v>
      </c>
      <c r="K909" s="103" t="s">
        <v>1885</v>
      </c>
      <c r="L909" s="104">
        <v>22077</v>
      </c>
      <c r="M909" s="103" t="s">
        <v>1886</v>
      </c>
      <c r="N909" s="103" t="s">
        <v>4478</v>
      </c>
      <c r="O909" s="103" t="s">
        <v>4479</v>
      </c>
      <c r="P909" s="103" t="s">
        <v>2973</v>
      </c>
      <c r="Q909" s="103" t="s">
        <v>2965</v>
      </c>
      <c r="R909" s="103" t="s">
        <v>4481</v>
      </c>
      <c r="S909" s="101">
        <v>34424</v>
      </c>
      <c r="T909" s="101">
        <v>34424</v>
      </c>
      <c r="U909" s="103" t="s">
        <v>31</v>
      </c>
      <c r="V909" s="103" t="s">
        <v>4453</v>
      </c>
    </row>
    <row r="910" spans="1:22" ht="15.75" x14ac:dyDescent="0.3">
      <c r="A910" s="103" t="s">
        <v>50</v>
      </c>
      <c r="B910" s="103" t="s">
        <v>4024</v>
      </c>
      <c r="C910" s="103" t="s">
        <v>1904</v>
      </c>
      <c r="D910" s="103" t="s">
        <v>1905</v>
      </c>
      <c r="E910" s="103" t="s">
        <v>2038</v>
      </c>
      <c r="F910" s="103" t="s">
        <v>2123</v>
      </c>
      <c r="G910" s="103" t="s">
        <v>31</v>
      </c>
      <c r="H910" s="103" t="s">
        <v>4447</v>
      </c>
      <c r="I910" s="103" t="s">
        <v>4448</v>
      </c>
      <c r="J910" s="103" t="s">
        <v>1851</v>
      </c>
      <c r="K910" s="103" t="s">
        <v>1885</v>
      </c>
      <c r="L910" s="104">
        <v>-11046</v>
      </c>
      <c r="M910" s="103" t="s">
        <v>1886</v>
      </c>
      <c r="N910" s="103" t="s">
        <v>4482</v>
      </c>
      <c r="O910" s="103" t="s">
        <v>4483</v>
      </c>
      <c r="P910" s="103" t="s">
        <v>4454</v>
      </c>
      <c r="Q910" s="103" t="s">
        <v>4455</v>
      </c>
      <c r="R910" s="103" t="s">
        <v>4484</v>
      </c>
      <c r="S910" s="101">
        <v>34424</v>
      </c>
      <c r="T910" s="101">
        <v>34424</v>
      </c>
      <c r="U910" s="103" t="s">
        <v>31</v>
      </c>
      <c r="V910" s="103" t="s">
        <v>4453</v>
      </c>
    </row>
    <row r="911" spans="1:22" ht="15.75" x14ac:dyDescent="0.3">
      <c r="A911" s="103" t="s">
        <v>50</v>
      </c>
      <c r="B911" s="103" t="s">
        <v>4024</v>
      </c>
      <c r="C911" s="103" t="s">
        <v>1904</v>
      </c>
      <c r="D911" s="103" t="s">
        <v>1905</v>
      </c>
      <c r="E911" s="103" t="s">
        <v>2038</v>
      </c>
      <c r="F911" s="103" t="s">
        <v>2123</v>
      </c>
      <c r="G911" s="103" t="s">
        <v>31</v>
      </c>
      <c r="H911" s="103" t="s">
        <v>4447</v>
      </c>
      <c r="I911" s="103" t="s">
        <v>4448</v>
      </c>
      <c r="J911" s="103" t="s">
        <v>1851</v>
      </c>
      <c r="K911" s="103" t="s">
        <v>1885</v>
      </c>
      <c r="L911" s="104">
        <v>22077</v>
      </c>
      <c r="M911" s="103" t="s">
        <v>1886</v>
      </c>
      <c r="N911" s="103" t="s">
        <v>4482</v>
      </c>
      <c r="O911" s="103" t="s">
        <v>4483</v>
      </c>
      <c r="P911" s="103" t="s">
        <v>2973</v>
      </c>
      <c r="Q911" s="103" t="s">
        <v>2965</v>
      </c>
      <c r="R911" s="103" t="s">
        <v>4485</v>
      </c>
      <c r="S911" s="101">
        <v>34424</v>
      </c>
      <c r="T911" s="101">
        <v>34424</v>
      </c>
      <c r="U911" s="103" t="s">
        <v>31</v>
      </c>
      <c r="V911" s="103" t="s">
        <v>4453</v>
      </c>
    </row>
    <row r="912" spans="1:22" ht="15.75" x14ac:dyDescent="0.3">
      <c r="A912" s="103" t="s">
        <v>50</v>
      </c>
      <c r="B912" s="103" t="s">
        <v>4024</v>
      </c>
      <c r="C912" s="103" t="s">
        <v>1904</v>
      </c>
      <c r="D912" s="103" t="s">
        <v>1905</v>
      </c>
      <c r="E912" s="103" t="s">
        <v>2038</v>
      </c>
      <c r="F912" s="103" t="s">
        <v>2123</v>
      </c>
      <c r="G912" s="103" t="s">
        <v>31</v>
      </c>
      <c r="H912" s="103" t="s">
        <v>4447</v>
      </c>
      <c r="I912" s="103" t="s">
        <v>4448</v>
      </c>
      <c r="J912" s="103" t="s">
        <v>1851</v>
      </c>
      <c r="K912" s="103" t="s">
        <v>1885</v>
      </c>
      <c r="L912" s="104">
        <v>-11046</v>
      </c>
      <c r="M912" s="103" t="s">
        <v>1886</v>
      </c>
      <c r="N912" s="103" t="s">
        <v>4486</v>
      </c>
      <c r="O912" s="103" t="s">
        <v>4487</v>
      </c>
      <c r="P912" s="103" t="s">
        <v>4454</v>
      </c>
      <c r="Q912" s="103" t="s">
        <v>4455</v>
      </c>
      <c r="R912" s="103" t="s">
        <v>4488</v>
      </c>
      <c r="S912" s="101">
        <v>34424</v>
      </c>
      <c r="T912" s="101">
        <v>34424</v>
      </c>
      <c r="U912" s="103" t="s">
        <v>31</v>
      </c>
      <c r="V912" s="103" t="s">
        <v>4453</v>
      </c>
    </row>
    <row r="913" spans="1:22" ht="15.75" x14ac:dyDescent="0.3">
      <c r="A913" s="103" t="s">
        <v>50</v>
      </c>
      <c r="B913" s="103" t="s">
        <v>4024</v>
      </c>
      <c r="C913" s="103" t="s">
        <v>1904</v>
      </c>
      <c r="D913" s="103" t="s">
        <v>1905</v>
      </c>
      <c r="E913" s="103" t="s">
        <v>2038</v>
      </c>
      <c r="F913" s="103" t="s">
        <v>2123</v>
      </c>
      <c r="G913" s="103" t="s">
        <v>31</v>
      </c>
      <c r="H913" s="103" t="s">
        <v>4447</v>
      </c>
      <c r="I913" s="103" t="s">
        <v>4448</v>
      </c>
      <c r="J913" s="103" t="s">
        <v>1851</v>
      </c>
      <c r="K913" s="103" t="s">
        <v>1885</v>
      </c>
      <c r="L913" s="104">
        <v>22077</v>
      </c>
      <c r="M913" s="103" t="s">
        <v>1886</v>
      </c>
      <c r="N913" s="103" t="s">
        <v>4486</v>
      </c>
      <c r="O913" s="103" t="s">
        <v>4487</v>
      </c>
      <c r="P913" s="103" t="s">
        <v>2973</v>
      </c>
      <c r="Q913" s="103" t="s">
        <v>2965</v>
      </c>
      <c r="R913" s="103" t="s">
        <v>4489</v>
      </c>
      <c r="S913" s="101">
        <v>34424</v>
      </c>
      <c r="T913" s="101">
        <v>34424</v>
      </c>
      <c r="U913" s="103" t="s">
        <v>31</v>
      </c>
      <c r="V913" s="103" t="s">
        <v>4453</v>
      </c>
    </row>
    <row r="914" spans="1:22" ht="15.75" x14ac:dyDescent="0.3">
      <c r="A914" s="103" t="s">
        <v>50</v>
      </c>
      <c r="B914" s="103" t="s">
        <v>4024</v>
      </c>
      <c r="C914" s="103" t="s">
        <v>1904</v>
      </c>
      <c r="D914" s="103" t="s">
        <v>1905</v>
      </c>
      <c r="E914" s="103" t="s">
        <v>2038</v>
      </c>
      <c r="F914" s="103" t="s">
        <v>2123</v>
      </c>
      <c r="G914" s="103" t="s">
        <v>31</v>
      </c>
      <c r="H914" s="103" t="s">
        <v>4447</v>
      </c>
      <c r="I914" s="103" t="s">
        <v>4448</v>
      </c>
      <c r="J914" s="103" t="s">
        <v>1851</v>
      </c>
      <c r="K914" s="103" t="s">
        <v>1885</v>
      </c>
      <c r="L914" s="104">
        <v>-11046</v>
      </c>
      <c r="M914" s="103" t="s">
        <v>1886</v>
      </c>
      <c r="N914" s="103" t="s">
        <v>4490</v>
      </c>
      <c r="O914" s="103" t="s">
        <v>4491</v>
      </c>
      <c r="P914" s="103" t="s">
        <v>4454</v>
      </c>
      <c r="Q914" s="103" t="s">
        <v>4455</v>
      </c>
      <c r="R914" s="103" t="s">
        <v>4492</v>
      </c>
      <c r="S914" s="101">
        <v>34424</v>
      </c>
      <c r="T914" s="101">
        <v>34424</v>
      </c>
      <c r="U914" s="103" t="s">
        <v>31</v>
      </c>
      <c r="V914" s="103" t="s">
        <v>4453</v>
      </c>
    </row>
    <row r="915" spans="1:22" ht="15.75" x14ac:dyDescent="0.3">
      <c r="A915" s="103" t="s">
        <v>50</v>
      </c>
      <c r="B915" s="103" t="s">
        <v>4024</v>
      </c>
      <c r="C915" s="103" t="s">
        <v>1904</v>
      </c>
      <c r="D915" s="103" t="s">
        <v>1905</v>
      </c>
      <c r="E915" s="103" t="s">
        <v>2038</v>
      </c>
      <c r="F915" s="103" t="s">
        <v>2123</v>
      </c>
      <c r="G915" s="103" t="s">
        <v>31</v>
      </c>
      <c r="H915" s="103" t="s">
        <v>4447</v>
      </c>
      <c r="I915" s="103" t="s">
        <v>4448</v>
      </c>
      <c r="J915" s="103" t="s">
        <v>1851</v>
      </c>
      <c r="K915" s="103" t="s">
        <v>1885</v>
      </c>
      <c r="L915" s="104">
        <v>22077</v>
      </c>
      <c r="M915" s="103" t="s">
        <v>1886</v>
      </c>
      <c r="N915" s="103" t="s">
        <v>4490</v>
      </c>
      <c r="O915" s="103" t="s">
        <v>4491</v>
      </c>
      <c r="P915" s="103" t="s">
        <v>2973</v>
      </c>
      <c r="Q915" s="103" t="s">
        <v>2965</v>
      </c>
      <c r="R915" s="103" t="s">
        <v>4493</v>
      </c>
      <c r="S915" s="101">
        <v>34424</v>
      </c>
      <c r="T915" s="101">
        <v>34424</v>
      </c>
      <c r="U915" s="103" t="s">
        <v>31</v>
      </c>
      <c r="V915" s="103" t="s">
        <v>4453</v>
      </c>
    </row>
    <row r="916" spans="1:22" ht="15.75" x14ac:dyDescent="0.3">
      <c r="A916" s="103" t="s">
        <v>50</v>
      </c>
      <c r="B916" s="103" t="s">
        <v>4024</v>
      </c>
      <c r="C916" s="103" t="s">
        <v>1904</v>
      </c>
      <c r="D916" s="103" t="s">
        <v>1905</v>
      </c>
      <c r="E916" s="103" t="s">
        <v>2038</v>
      </c>
      <c r="F916" s="103" t="s">
        <v>2123</v>
      </c>
      <c r="G916" s="103" t="s">
        <v>31</v>
      </c>
      <c r="H916" s="103" t="s">
        <v>4447</v>
      </c>
      <c r="I916" s="103" t="s">
        <v>4448</v>
      </c>
      <c r="J916" s="103" t="s">
        <v>1851</v>
      </c>
      <c r="K916" s="103" t="s">
        <v>1885</v>
      </c>
      <c r="L916" s="104">
        <v>-11046</v>
      </c>
      <c r="M916" s="103" t="s">
        <v>1886</v>
      </c>
      <c r="N916" s="103" t="s">
        <v>4494</v>
      </c>
      <c r="O916" s="103" t="s">
        <v>4495</v>
      </c>
      <c r="P916" s="103" t="s">
        <v>4454</v>
      </c>
      <c r="Q916" s="103" t="s">
        <v>4455</v>
      </c>
      <c r="R916" s="103" t="s">
        <v>4496</v>
      </c>
      <c r="S916" s="101">
        <v>34424</v>
      </c>
      <c r="T916" s="101">
        <v>34424</v>
      </c>
      <c r="U916" s="103" t="s">
        <v>31</v>
      </c>
      <c r="V916" s="103" t="s">
        <v>4453</v>
      </c>
    </row>
    <row r="917" spans="1:22" ht="15.75" x14ac:dyDescent="0.3">
      <c r="A917" s="103" t="s">
        <v>50</v>
      </c>
      <c r="B917" s="103" t="s">
        <v>4024</v>
      </c>
      <c r="C917" s="103" t="s">
        <v>1904</v>
      </c>
      <c r="D917" s="103" t="s">
        <v>1905</v>
      </c>
      <c r="E917" s="103" t="s">
        <v>2038</v>
      </c>
      <c r="F917" s="103" t="s">
        <v>2123</v>
      </c>
      <c r="G917" s="103" t="s">
        <v>31</v>
      </c>
      <c r="H917" s="103" t="s">
        <v>4447</v>
      </c>
      <c r="I917" s="103" t="s">
        <v>4448</v>
      </c>
      <c r="J917" s="103" t="s">
        <v>1851</v>
      </c>
      <c r="K917" s="103" t="s">
        <v>1885</v>
      </c>
      <c r="L917" s="104">
        <v>22077</v>
      </c>
      <c r="M917" s="103" t="s">
        <v>1886</v>
      </c>
      <c r="N917" s="103" t="s">
        <v>4494</v>
      </c>
      <c r="O917" s="103" t="s">
        <v>4495</v>
      </c>
      <c r="P917" s="103" t="s">
        <v>2973</v>
      </c>
      <c r="Q917" s="103" t="s">
        <v>2965</v>
      </c>
      <c r="R917" s="103" t="s">
        <v>4497</v>
      </c>
      <c r="S917" s="101">
        <v>34424</v>
      </c>
      <c r="T917" s="101">
        <v>34424</v>
      </c>
      <c r="U917" s="103" t="s">
        <v>31</v>
      </c>
      <c r="V917" s="103" t="s">
        <v>4453</v>
      </c>
    </row>
    <row r="918" spans="1:22" ht="15.75" x14ac:dyDescent="0.3">
      <c r="A918" s="103" t="s">
        <v>50</v>
      </c>
      <c r="B918" s="103" t="s">
        <v>4024</v>
      </c>
      <c r="C918" s="103" t="s">
        <v>1904</v>
      </c>
      <c r="D918" s="103" t="s">
        <v>1905</v>
      </c>
      <c r="E918" s="103" t="s">
        <v>2038</v>
      </c>
      <c r="F918" s="103" t="s">
        <v>2123</v>
      </c>
      <c r="G918" s="103" t="s">
        <v>31</v>
      </c>
      <c r="H918" s="103" t="s">
        <v>4447</v>
      </c>
      <c r="I918" s="103" t="s">
        <v>4448</v>
      </c>
      <c r="J918" s="103" t="s">
        <v>1851</v>
      </c>
      <c r="K918" s="103" t="s">
        <v>1885</v>
      </c>
      <c r="L918" s="104">
        <v>18389</v>
      </c>
      <c r="M918" s="103" t="s">
        <v>1886</v>
      </c>
      <c r="N918" s="103" t="s">
        <v>4498</v>
      </c>
      <c r="O918" s="103" t="s">
        <v>4499</v>
      </c>
      <c r="P918" s="103" t="s">
        <v>2973</v>
      </c>
      <c r="Q918" s="103" t="s">
        <v>2965</v>
      </c>
      <c r="R918" s="103" t="s">
        <v>4500</v>
      </c>
      <c r="S918" s="101">
        <v>34424</v>
      </c>
      <c r="T918" s="101">
        <v>34424</v>
      </c>
      <c r="U918" s="103" t="s">
        <v>31</v>
      </c>
      <c r="V918" s="103" t="s">
        <v>4458</v>
      </c>
    </row>
    <row r="919" spans="1:22" ht="15.75" x14ac:dyDescent="0.3">
      <c r="A919" s="103" t="s">
        <v>50</v>
      </c>
      <c r="B919" s="103" t="s">
        <v>4024</v>
      </c>
      <c r="C919" s="103" t="s">
        <v>1904</v>
      </c>
      <c r="D919" s="103" t="s">
        <v>1905</v>
      </c>
      <c r="E919" s="103" t="s">
        <v>2038</v>
      </c>
      <c r="F919" s="103" t="s">
        <v>2123</v>
      </c>
      <c r="G919" s="103" t="s">
        <v>31</v>
      </c>
      <c r="H919" s="103" t="s">
        <v>4447</v>
      </c>
      <c r="I919" s="103" t="s">
        <v>4448</v>
      </c>
      <c r="J919" s="103" t="s">
        <v>1851</v>
      </c>
      <c r="K919" s="103" t="s">
        <v>1885</v>
      </c>
      <c r="L919" s="104">
        <v>-8449</v>
      </c>
      <c r="M919" s="103" t="s">
        <v>1886</v>
      </c>
      <c r="N919" s="103" t="s">
        <v>4501</v>
      </c>
      <c r="O919" s="103" t="s">
        <v>4502</v>
      </c>
      <c r="P919" s="103" t="s">
        <v>4454</v>
      </c>
      <c r="Q919" s="103" t="s">
        <v>4455</v>
      </c>
      <c r="R919" s="103" t="s">
        <v>4503</v>
      </c>
      <c r="S919" s="101">
        <v>34424</v>
      </c>
      <c r="T919" s="101">
        <v>34424</v>
      </c>
      <c r="U919" s="103" t="s">
        <v>31</v>
      </c>
      <c r="V919" s="103" t="s">
        <v>4458</v>
      </c>
    </row>
    <row r="920" spans="1:22" ht="15.75" x14ac:dyDescent="0.3">
      <c r="A920" s="103" t="s">
        <v>50</v>
      </c>
      <c r="B920" s="103" t="s">
        <v>4024</v>
      </c>
      <c r="C920" s="103" t="s">
        <v>1904</v>
      </c>
      <c r="D920" s="103" t="s">
        <v>1905</v>
      </c>
      <c r="E920" s="103" t="s">
        <v>2038</v>
      </c>
      <c r="F920" s="103" t="s">
        <v>2123</v>
      </c>
      <c r="G920" s="103" t="s">
        <v>31</v>
      </c>
      <c r="H920" s="103" t="s">
        <v>4447</v>
      </c>
      <c r="I920" s="103" t="s">
        <v>4448</v>
      </c>
      <c r="J920" s="103" t="s">
        <v>1851</v>
      </c>
      <c r="K920" s="103" t="s">
        <v>1885</v>
      </c>
      <c r="L920" s="104">
        <v>18389</v>
      </c>
      <c r="M920" s="103" t="s">
        <v>1886</v>
      </c>
      <c r="N920" s="103" t="s">
        <v>4501</v>
      </c>
      <c r="O920" s="103" t="s">
        <v>4502</v>
      </c>
      <c r="P920" s="103" t="s">
        <v>2973</v>
      </c>
      <c r="Q920" s="103" t="s">
        <v>2965</v>
      </c>
      <c r="R920" s="103" t="s">
        <v>4504</v>
      </c>
      <c r="S920" s="101">
        <v>34424</v>
      </c>
      <c r="T920" s="101">
        <v>34424</v>
      </c>
      <c r="U920" s="103" t="s">
        <v>31</v>
      </c>
      <c r="V920" s="103" t="s">
        <v>4458</v>
      </c>
    </row>
    <row r="921" spans="1:22" ht="15.75" x14ac:dyDescent="0.3">
      <c r="A921" s="103" t="s">
        <v>50</v>
      </c>
      <c r="B921" s="103" t="s">
        <v>4024</v>
      </c>
      <c r="C921" s="103" t="s">
        <v>1904</v>
      </c>
      <c r="D921" s="103" t="s">
        <v>1905</v>
      </c>
      <c r="E921" s="103" t="s">
        <v>2038</v>
      </c>
      <c r="F921" s="103" t="s">
        <v>2123</v>
      </c>
      <c r="G921" s="103" t="s">
        <v>31</v>
      </c>
      <c r="H921" s="103" t="s">
        <v>4447</v>
      </c>
      <c r="I921" s="103" t="s">
        <v>4448</v>
      </c>
      <c r="J921" s="103" t="s">
        <v>1851</v>
      </c>
      <c r="K921" s="103" t="s">
        <v>1885</v>
      </c>
      <c r="L921" s="104">
        <v>18389</v>
      </c>
      <c r="M921" s="103" t="s">
        <v>1886</v>
      </c>
      <c r="N921" s="103" t="s">
        <v>4505</v>
      </c>
      <c r="O921" s="103" t="s">
        <v>4506</v>
      </c>
      <c r="P921" s="103" t="s">
        <v>2973</v>
      </c>
      <c r="Q921" s="103" t="s">
        <v>2965</v>
      </c>
      <c r="R921" s="103" t="s">
        <v>4507</v>
      </c>
      <c r="S921" s="101">
        <v>34424</v>
      </c>
      <c r="T921" s="101">
        <v>34424</v>
      </c>
      <c r="U921" s="103" t="s">
        <v>31</v>
      </c>
      <c r="V921" s="103" t="s">
        <v>4458</v>
      </c>
    </row>
    <row r="922" spans="1:22" ht="15.75" x14ac:dyDescent="0.3">
      <c r="A922" s="103" t="s">
        <v>50</v>
      </c>
      <c r="B922" s="103" t="s">
        <v>4024</v>
      </c>
      <c r="C922" s="103" t="s">
        <v>1904</v>
      </c>
      <c r="D922" s="103" t="s">
        <v>1905</v>
      </c>
      <c r="E922" s="103" t="s">
        <v>2038</v>
      </c>
      <c r="F922" s="103" t="s">
        <v>2123</v>
      </c>
      <c r="G922" s="103" t="s">
        <v>31</v>
      </c>
      <c r="H922" s="103" t="s">
        <v>4447</v>
      </c>
      <c r="I922" s="103" t="s">
        <v>4448</v>
      </c>
      <c r="J922" s="103" t="s">
        <v>1851</v>
      </c>
      <c r="K922" s="103" t="s">
        <v>1885</v>
      </c>
      <c r="L922" s="104">
        <v>-8449</v>
      </c>
      <c r="M922" s="103" t="s">
        <v>1886</v>
      </c>
      <c r="N922" s="103" t="s">
        <v>4499</v>
      </c>
      <c r="O922" s="103" t="s">
        <v>4499</v>
      </c>
      <c r="P922" s="103" t="s">
        <v>4454</v>
      </c>
      <c r="Q922" s="103" t="s">
        <v>4455</v>
      </c>
      <c r="R922" s="103" t="s">
        <v>4508</v>
      </c>
      <c r="S922" s="101">
        <v>34424</v>
      </c>
      <c r="T922" s="101">
        <v>34424</v>
      </c>
      <c r="U922" s="103" t="s">
        <v>31</v>
      </c>
      <c r="V922" s="103" t="s">
        <v>4458</v>
      </c>
    </row>
    <row r="923" spans="1:22" ht="15.75" x14ac:dyDescent="0.3">
      <c r="A923" s="103" t="s">
        <v>50</v>
      </c>
      <c r="B923" s="103" t="s">
        <v>4024</v>
      </c>
      <c r="C923" s="103" t="s">
        <v>1904</v>
      </c>
      <c r="D923" s="103" t="s">
        <v>1905</v>
      </c>
      <c r="E923" s="103" t="s">
        <v>2038</v>
      </c>
      <c r="F923" s="103" t="s">
        <v>2123</v>
      </c>
      <c r="G923" s="103" t="s">
        <v>31</v>
      </c>
      <c r="H923" s="103" t="s">
        <v>4447</v>
      </c>
      <c r="I923" s="103" t="s">
        <v>4448</v>
      </c>
      <c r="J923" s="103" t="s">
        <v>1851</v>
      </c>
      <c r="K923" s="103" t="s">
        <v>1885</v>
      </c>
      <c r="L923" s="104">
        <v>-8449</v>
      </c>
      <c r="M923" s="103" t="s">
        <v>1886</v>
      </c>
      <c r="N923" s="103" t="s">
        <v>4506</v>
      </c>
      <c r="O923" s="103" t="s">
        <v>4506</v>
      </c>
      <c r="P923" s="103" t="s">
        <v>4454</v>
      </c>
      <c r="Q923" s="103" t="s">
        <v>4455</v>
      </c>
      <c r="R923" s="103" t="s">
        <v>4509</v>
      </c>
      <c r="S923" s="101">
        <v>34424</v>
      </c>
      <c r="T923" s="101">
        <v>34424</v>
      </c>
      <c r="U923" s="103" t="s">
        <v>31</v>
      </c>
      <c r="V923" s="103" t="s">
        <v>4458</v>
      </c>
    </row>
    <row r="924" spans="1:22" ht="15.75" x14ac:dyDescent="0.3">
      <c r="A924" s="103" t="s">
        <v>50</v>
      </c>
      <c r="B924" s="103" t="s">
        <v>4024</v>
      </c>
      <c r="C924" s="103" t="s">
        <v>1904</v>
      </c>
      <c r="D924" s="103" t="s">
        <v>1905</v>
      </c>
      <c r="E924" s="103" t="s">
        <v>2038</v>
      </c>
      <c r="F924" s="103" t="s">
        <v>2054</v>
      </c>
      <c r="G924" s="103" t="s">
        <v>31</v>
      </c>
      <c r="H924" s="103" t="s">
        <v>4447</v>
      </c>
      <c r="I924" s="103" t="s">
        <v>4448</v>
      </c>
      <c r="J924" s="103" t="s">
        <v>1884</v>
      </c>
      <c r="K924" s="103" t="s">
        <v>1885</v>
      </c>
      <c r="L924" s="104">
        <v>-186201</v>
      </c>
      <c r="M924" s="103" t="s">
        <v>1886</v>
      </c>
      <c r="N924" s="103" t="s">
        <v>4510</v>
      </c>
      <c r="O924" s="103" t="s">
        <v>4511</v>
      </c>
      <c r="P924" s="103" t="s">
        <v>4454</v>
      </c>
      <c r="Q924" s="103" t="s">
        <v>4455</v>
      </c>
      <c r="R924" s="103" t="s">
        <v>4512</v>
      </c>
      <c r="S924" s="101">
        <v>34424</v>
      </c>
      <c r="T924" s="101">
        <v>34424</v>
      </c>
      <c r="U924" s="103" t="s">
        <v>31</v>
      </c>
      <c r="V924" s="103" t="s">
        <v>4458</v>
      </c>
    </row>
    <row r="925" spans="1:22" ht="15.75" x14ac:dyDescent="0.3">
      <c r="A925" s="103" t="s">
        <v>50</v>
      </c>
      <c r="B925" s="103" t="s">
        <v>4024</v>
      </c>
      <c r="C925" s="103" t="s">
        <v>1904</v>
      </c>
      <c r="D925" s="103" t="s">
        <v>1905</v>
      </c>
      <c r="E925" s="103" t="s">
        <v>2038</v>
      </c>
      <c r="F925" s="103" t="s">
        <v>2054</v>
      </c>
      <c r="G925" s="103" t="s">
        <v>31</v>
      </c>
      <c r="H925" s="103" t="s">
        <v>4447</v>
      </c>
      <c r="I925" s="103" t="s">
        <v>4448</v>
      </c>
      <c r="J925" s="103" t="s">
        <v>1884</v>
      </c>
      <c r="K925" s="103" t="s">
        <v>1885</v>
      </c>
      <c r="L925" s="104">
        <v>502459</v>
      </c>
      <c r="M925" s="103" t="s">
        <v>1886</v>
      </c>
      <c r="N925" s="103" t="s">
        <v>4513</v>
      </c>
      <c r="O925" s="103" t="s">
        <v>4513</v>
      </c>
      <c r="P925" s="103" t="s">
        <v>2763</v>
      </c>
      <c r="Q925" s="103" t="s">
        <v>2764</v>
      </c>
      <c r="R925" s="103" t="s">
        <v>4514</v>
      </c>
      <c r="S925" s="101">
        <v>34424</v>
      </c>
      <c r="T925" s="101">
        <v>34424</v>
      </c>
      <c r="U925" s="103" t="s">
        <v>31</v>
      </c>
      <c r="V925" s="103" t="s">
        <v>4453</v>
      </c>
    </row>
    <row r="926" spans="1:22" ht="15.75" x14ac:dyDescent="0.3">
      <c r="A926" s="103" t="s">
        <v>50</v>
      </c>
      <c r="B926" s="103" t="s">
        <v>4024</v>
      </c>
      <c r="C926" s="103" t="s">
        <v>1904</v>
      </c>
      <c r="D926" s="103" t="s">
        <v>1905</v>
      </c>
      <c r="E926" s="103" t="s">
        <v>2038</v>
      </c>
      <c r="F926" s="103" t="s">
        <v>2054</v>
      </c>
      <c r="G926" s="103" t="s">
        <v>31</v>
      </c>
      <c r="H926" s="103" t="s">
        <v>4447</v>
      </c>
      <c r="I926" s="103" t="s">
        <v>4448</v>
      </c>
      <c r="J926" s="103" t="s">
        <v>1884</v>
      </c>
      <c r="K926" s="103" t="s">
        <v>1885</v>
      </c>
      <c r="L926" s="104">
        <v>-251427</v>
      </c>
      <c r="M926" s="103" t="s">
        <v>1886</v>
      </c>
      <c r="N926" s="103" t="s">
        <v>4513</v>
      </c>
      <c r="O926" s="103" t="s">
        <v>4515</v>
      </c>
      <c r="P926" s="103" t="s">
        <v>4454</v>
      </c>
      <c r="Q926" s="103" t="s">
        <v>4455</v>
      </c>
      <c r="R926" s="103" t="s">
        <v>4516</v>
      </c>
      <c r="S926" s="101">
        <v>34424</v>
      </c>
      <c r="T926" s="101">
        <v>34424</v>
      </c>
      <c r="U926" s="103" t="s">
        <v>31</v>
      </c>
      <c r="V926" s="103" t="s">
        <v>4453</v>
      </c>
    </row>
    <row r="927" spans="1:22" ht="15.75" x14ac:dyDescent="0.3">
      <c r="A927" s="103" t="s">
        <v>50</v>
      </c>
      <c r="B927" s="103" t="s">
        <v>4024</v>
      </c>
      <c r="C927" s="103" t="s">
        <v>1904</v>
      </c>
      <c r="D927" s="103" t="s">
        <v>1905</v>
      </c>
      <c r="E927" s="103" t="s">
        <v>2038</v>
      </c>
      <c r="F927" s="103" t="s">
        <v>2054</v>
      </c>
      <c r="G927" s="103" t="s">
        <v>31</v>
      </c>
      <c r="H927" s="103" t="s">
        <v>4447</v>
      </c>
      <c r="I927" s="103" t="s">
        <v>4448</v>
      </c>
      <c r="J927" s="103" t="s">
        <v>1884</v>
      </c>
      <c r="K927" s="103" t="s">
        <v>1885</v>
      </c>
      <c r="L927" s="104">
        <v>502459</v>
      </c>
      <c r="M927" s="103" t="s">
        <v>1886</v>
      </c>
      <c r="N927" s="103" t="s">
        <v>4517</v>
      </c>
      <c r="O927" s="103" t="s">
        <v>4517</v>
      </c>
      <c r="P927" s="103" t="s">
        <v>2763</v>
      </c>
      <c r="Q927" s="103" t="s">
        <v>2764</v>
      </c>
      <c r="R927" s="103" t="s">
        <v>4518</v>
      </c>
      <c r="S927" s="101">
        <v>34424</v>
      </c>
      <c r="T927" s="101">
        <v>34424</v>
      </c>
      <c r="U927" s="103" t="s">
        <v>31</v>
      </c>
      <c r="V927" s="103" t="s">
        <v>4453</v>
      </c>
    </row>
    <row r="928" spans="1:22" ht="15.75" x14ac:dyDescent="0.3">
      <c r="A928" s="103" t="s">
        <v>50</v>
      </c>
      <c r="B928" s="103" t="s">
        <v>4024</v>
      </c>
      <c r="C928" s="103" t="s">
        <v>1904</v>
      </c>
      <c r="D928" s="103" t="s">
        <v>1905</v>
      </c>
      <c r="E928" s="103" t="s">
        <v>2038</v>
      </c>
      <c r="F928" s="103" t="s">
        <v>2054</v>
      </c>
      <c r="G928" s="103" t="s">
        <v>31</v>
      </c>
      <c r="H928" s="103" t="s">
        <v>4447</v>
      </c>
      <c r="I928" s="103" t="s">
        <v>4448</v>
      </c>
      <c r="J928" s="103" t="s">
        <v>1884</v>
      </c>
      <c r="K928" s="103" t="s">
        <v>1885</v>
      </c>
      <c r="L928" s="104">
        <v>-251427</v>
      </c>
      <c r="M928" s="103" t="s">
        <v>1886</v>
      </c>
      <c r="N928" s="103" t="s">
        <v>4517</v>
      </c>
      <c r="O928" s="103" t="s">
        <v>4519</v>
      </c>
      <c r="P928" s="103" t="s">
        <v>4454</v>
      </c>
      <c r="Q928" s="103" t="s">
        <v>4455</v>
      </c>
      <c r="R928" s="103" t="s">
        <v>4520</v>
      </c>
      <c r="S928" s="101">
        <v>34424</v>
      </c>
      <c r="T928" s="101">
        <v>34424</v>
      </c>
      <c r="U928" s="103" t="s">
        <v>31</v>
      </c>
      <c r="V928" s="103" t="s">
        <v>4453</v>
      </c>
    </row>
    <row r="929" spans="1:22" ht="15.75" x14ac:dyDescent="0.3">
      <c r="A929" s="103" t="s">
        <v>50</v>
      </c>
      <c r="B929" s="103" t="s">
        <v>4024</v>
      </c>
      <c r="C929" s="103" t="s">
        <v>1904</v>
      </c>
      <c r="D929" s="103" t="s">
        <v>1905</v>
      </c>
      <c r="E929" s="103" t="s">
        <v>2038</v>
      </c>
      <c r="F929" s="103" t="s">
        <v>2054</v>
      </c>
      <c r="G929" s="103" t="s">
        <v>31</v>
      </c>
      <c r="H929" s="103" t="s">
        <v>4447</v>
      </c>
      <c r="I929" s="103" t="s">
        <v>4448</v>
      </c>
      <c r="J929" s="103" t="s">
        <v>1884</v>
      </c>
      <c r="K929" s="103" t="s">
        <v>1885</v>
      </c>
      <c r="L929" s="104">
        <v>502459</v>
      </c>
      <c r="M929" s="103" t="s">
        <v>1886</v>
      </c>
      <c r="N929" s="103" t="s">
        <v>4521</v>
      </c>
      <c r="O929" s="103" t="s">
        <v>4521</v>
      </c>
      <c r="P929" s="103" t="s">
        <v>2763</v>
      </c>
      <c r="Q929" s="103" t="s">
        <v>2764</v>
      </c>
      <c r="R929" s="103" t="s">
        <v>4522</v>
      </c>
      <c r="S929" s="101">
        <v>34424</v>
      </c>
      <c r="T929" s="101">
        <v>34424</v>
      </c>
      <c r="U929" s="103" t="s">
        <v>31</v>
      </c>
      <c r="V929" s="103" t="s">
        <v>4453</v>
      </c>
    </row>
    <row r="930" spans="1:22" ht="15.75" x14ac:dyDescent="0.3">
      <c r="A930" s="103" t="s">
        <v>50</v>
      </c>
      <c r="B930" s="103" t="s">
        <v>4024</v>
      </c>
      <c r="C930" s="103" t="s">
        <v>1904</v>
      </c>
      <c r="D930" s="103" t="s">
        <v>1905</v>
      </c>
      <c r="E930" s="103" t="s">
        <v>2038</v>
      </c>
      <c r="F930" s="103" t="s">
        <v>2054</v>
      </c>
      <c r="G930" s="103" t="s">
        <v>31</v>
      </c>
      <c r="H930" s="103" t="s">
        <v>4447</v>
      </c>
      <c r="I930" s="103" t="s">
        <v>4448</v>
      </c>
      <c r="J930" s="103" t="s">
        <v>1884</v>
      </c>
      <c r="K930" s="103" t="s">
        <v>1885</v>
      </c>
      <c r="L930" s="104">
        <v>-251427</v>
      </c>
      <c r="M930" s="103" t="s">
        <v>1886</v>
      </c>
      <c r="N930" s="103" t="s">
        <v>4521</v>
      </c>
      <c r="O930" s="103" t="s">
        <v>4523</v>
      </c>
      <c r="P930" s="103" t="s">
        <v>4454</v>
      </c>
      <c r="Q930" s="103" t="s">
        <v>4455</v>
      </c>
      <c r="R930" s="103" t="s">
        <v>4524</v>
      </c>
      <c r="S930" s="101">
        <v>34424</v>
      </c>
      <c r="T930" s="101">
        <v>34424</v>
      </c>
      <c r="U930" s="103" t="s">
        <v>31</v>
      </c>
      <c r="V930" s="103" t="s">
        <v>4453</v>
      </c>
    </row>
    <row r="931" spans="1:22" ht="15.75" x14ac:dyDescent="0.3">
      <c r="A931" s="103" t="s">
        <v>50</v>
      </c>
      <c r="B931" s="103" t="s">
        <v>4024</v>
      </c>
      <c r="C931" s="103" t="s">
        <v>1904</v>
      </c>
      <c r="D931" s="103" t="s">
        <v>1905</v>
      </c>
      <c r="E931" s="103" t="s">
        <v>2038</v>
      </c>
      <c r="F931" s="103" t="s">
        <v>2054</v>
      </c>
      <c r="G931" s="103" t="s">
        <v>31</v>
      </c>
      <c r="H931" s="103" t="s">
        <v>4447</v>
      </c>
      <c r="I931" s="103" t="s">
        <v>4448</v>
      </c>
      <c r="J931" s="103" t="s">
        <v>1884</v>
      </c>
      <c r="K931" s="103" t="s">
        <v>1885</v>
      </c>
      <c r="L931" s="104">
        <v>405268</v>
      </c>
      <c r="M931" s="103" t="s">
        <v>1886</v>
      </c>
      <c r="N931" s="103" t="s">
        <v>4525</v>
      </c>
      <c r="O931" s="103" t="s">
        <v>4525</v>
      </c>
      <c r="P931" s="103" t="s">
        <v>2763</v>
      </c>
      <c r="Q931" s="103" t="s">
        <v>2764</v>
      </c>
      <c r="R931" s="103" t="s">
        <v>4526</v>
      </c>
      <c r="S931" s="101">
        <v>34424</v>
      </c>
      <c r="T931" s="101">
        <v>34424</v>
      </c>
      <c r="U931" s="103" t="s">
        <v>31</v>
      </c>
      <c r="V931" s="103" t="s">
        <v>4458</v>
      </c>
    </row>
    <row r="932" spans="1:22" ht="15.75" x14ac:dyDescent="0.3">
      <c r="A932" s="103" t="s">
        <v>50</v>
      </c>
      <c r="B932" s="103" t="s">
        <v>4024</v>
      </c>
      <c r="C932" s="103" t="s">
        <v>1904</v>
      </c>
      <c r="D932" s="103" t="s">
        <v>1905</v>
      </c>
      <c r="E932" s="103" t="s">
        <v>2038</v>
      </c>
      <c r="F932" s="103" t="s">
        <v>2104</v>
      </c>
      <c r="G932" s="103" t="s">
        <v>31</v>
      </c>
      <c r="H932" s="103" t="s">
        <v>4447</v>
      </c>
      <c r="I932" s="103" t="s">
        <v>4448</v>
      </c>
      <c r="J932" s="103" t="s">
        <v>1884</v>
      </c>
      <c r="K932" s="103" t="s">
        <v>1885</v>
      </c>
      <c r="L932" s="104">
        <v>126502</v>
      </c>
      <c r="M932" s="103" t="s">
        <v>1886</v>
      </c>
      <c r="N932" s="103" t="s">
        <v>4527</v>
      </c>
      <c r="O932" s="103" t="s">
        <v>4528</v>
      </c>
      <c r="P932" s="103" t="s">
        <v>3278</v>
      </c>
      <c r="Q932" s="103" t="s">
        <v>3263</v>
      </c>
      <c r="R932" s="103" t="s">
        <v>4529</v>
      </c>
      <c r="S932" s="101">
        <v>34424</v>
      </c>
      <c r="T932" s="101">
        <v>34424</v>
      </c>
      <c r="U932" s="103" t="s">
        <v>31</v>
      </c>
      <c r="V932" s="103" t="s">
        <v>4458</v>
      </c>
    </row>
    <row r="933" spans="1:22" ht="15.75" x14ac:dyDescent="0.3">
      <c r="A933" s="103" t="s">
        <v>50</v>
      </c>
      <c r="B933" s="103" t="s">
        <v>4024</v>
      </c>
      <c r="C933" s="103" t="s">
        <v>1904</v>
      </c>
      <c r="D933" s="103" t="s">
        <v>1905</v>
      </c>
      <c r="E933" s="103" t="s">
        <v>2038</v>
      </c>
      <c r="F933" s="103" t="s">
        <v>2104</v>
      </c>
      <c r="G933" s="103" t="s">
        <v>31</v>
      </c>
      <c r="H933" s="103" t="s">
        <v>4447</v>
      </c>
      <c r="I933" s="103" t="s">
        <v>4448</v>
      </c>
      <c r="J933" s="103" t="s">
        <v>1884</v>
      </c>
      <c r="K933" s="103" t="s">
        <v>1885</v>
      </c>
      <c r="L933" s="104">
        <v>-86</v>
      </c>
      <c r="M933" s="103" t="s">
        <v>1886</v>
      </c>
      <c r="N933" s="103" t="s">
        <v>4530</v>
      </c>
      <c r="O933" s="103" t="s">
        <v>4530</v>
      </c>
      <c r="P933" s="103" t="s">
        <v>4454</v>
      </c>
      <c r="Q933" s="103" t="s">
        <v>4455</v>
      </c>
      <c r="R933" s="103" t="s">
        <v>4531</v>
      </c>
      <c r="S933" s="101">
        <v>34424</v>
      </c>
      <c r="T933" s="101">
        <v>34424</v>
      </c>
      <c r="U933" s="103" t="s">
        <v>31</v>
      </c>
      <c r="V933" s="103" t="s">
        <v>4453</v>
      </c>
    </row>
    <row r="934" spans="1:22" ht="15.75" x14ac:dyDescent="0.3">
      <c r="A934" s="103" t="s">
        <v>50</v>
      </c>
      <c r="B934" s="103" t="s">
        <v>4024</v>
      </c>
      <c r="C934" s="103" t="s">
        <v>1904</v>
      </c>
      <c r="D934" s="103" t="s">
        <v>1905</v>
      </c>
      <c r="E934" s="103" t="s">
        <v>2038</v>
      </c>
      <c r="F934" s="103" t="s">
        <v>2104</v>
      </c>
      <c r="G934" s="103" t="s">
        <v>31</v>
      </c>
      <c r="H934" s="103" t="s">
        <v>4447</v>
      </c>
      <c r="I934" s="103" t="s">
        <v>4448</v>
      </c>
      <c r="J934" s="103" t="s">
        <v>1884</v>
      </c>
      <c r="K934" s="103" t="s">
        <v>1885</v>
      </c>
      <c r="L934" s="104">
        <v>174</v>
      </c>
      <c r="M934" s="103" t="s">
        <v>1886</v>
      </c>
      <c r="N934" s="103" t="s">
        <v>4530</v>
      </c>
      <c r="O934" s="103" t="s">
        <v>4530</v>
      </c>
      <c r="P934" s="103" t="s">
        <v>4532</v>
      </c>
      <c r="Q934" s="103" t="s">
        <v>3263</v>
      </c>
      <c r="R934" s="103" t="s">
        <v>4533</v>
      </c>
      <c r="S934" s="101">
        <v>34424</v>
      </c>
      <c r="T934" s="101">
        <v>34424</v>
      </c>
      <c r="U934" s="103" t="s">
        <v>31</v>
      </c>
      <c r="V934" s="103" t="s">
        <v>4453</v>
      </c>
    </row>
    <row r="935" spans="1:22" ht="15.75" x14ac:dyDescent="0.3">
      <c r="A935" s="103" t="s">
        <v>50</v>
      </c>
      <c r="B935" s="103" t="s">
        <v>4024</v>
      </c>
      <c r="C935" s="103" t="s">
        <v>1904</v>
      </c>
      <c r="D935" s="103" t="s">
        <v>1905</v>
      </c>
      <c r="E935" s="103" t="s">
        <v>2038</v>
      </c>
      <c r="F935" s="103" t="s">
        <v>2104</v>
      </c>
      <c r="G935" s="103" t="s">
        <v>31</v>
      </c>
      <c r="H935" s="103" t="s">
        <v>4447</v>
      </c>
      <c r="I935" s="103" t="s">
        <v>4448</v>
      </c>
      <c r="J935" s="103" t="s">
        <v>1884</v>
      </c>
      <c r="K935" s="103" t="s">
        <v>1885</v>
      </c>
      <c r="L935" s="104">
        <v>-86</v>
      </c>
      <c r="M935" s="103" t="s">
        <v>1886</v>
      </c>
      <c r="N935" s="103" t="s">
        <v>4534</v>
      </c>
      <c r="O935" s="103" t="s">
        <v>4534</v>
      </c>
      <c r="P935" s="103" t="s">
        <v>4454</v>
      </c>
      <c r="Q935" s="103" t="s">
        <v>4455</v>
      </c>
      <c r="R935" s="103" t="s">
        <v>4535</v>
      </c>
      <c r="S935" s="101">
        <v>34424</v>
      </c>
      <c r="T935" s="101">
        <v>34424</v>
      </c>
      <c r="U935" s="103" t="s">
        <v>31</v>
      </c>
      <c r="V935" s="103" t="s">
        <v>4453</v>
      </c>
    </row>
    <row r="936" spans="1:22" ht="15.75" x14ac:dyDescent="0.3">
      <c r="A936" s="103" t="s">
        <v>50</v>
      </c>
      <c r="B936" s="103" t="s">
        <v>4024</v>
      </c>
      <c r="C936" s="103" t="s">
        <v>1904</v>
      </c>
      <c r="D936" s="103" t="s">
        <v>1905</v>
      </c>
      <c r="E936" s="103" t="s">
        <v>2038</v>
      </c>
      <c r="F936" s="103" t="s">
        <v>2104</v>
      </c>
      <c r="G936" s="103" t="s">
        <v>31</v>
      </c>
      <c r="H936" s="103" t="s">
        <v>4447</v>
      </c>
      <c r="I936" s="103" t="s">
        <v>4448</v>
      </c>
      <c r="J936" s="103" t="s">
        <v>1884</v>
      </c>
      <c r="K936" s="103" t="s">
        <v>1885</v>
      </c>
      <c r="L936" s="104">
        <v>174</v>
      </c>
      <c r="M936" s="103" t="s">
        <v>1886</v>
      </c>
      <c r="N936" s="103" t="s">
        <v>4534</v>
      </c>
      <c r="O936" s="103" t="s">
        <v>4534</v>
      </c>
      <c r="P936" s="103" t="s">
        <v>4532</v>
      </c>
      <c r="Q936" s="103" t="s">
        <v>3263</v>
      </c>
      <c r="R936" s="103" t="s">
        <v>4536</v>
      </c>
      <c r="S936" s="101">
        <v>34424</v>
      </c>
      <c r="T936" s="101">
        <v>34424</v>
      </c>
      <c r="U936" s="103" t="s">
        <v>31</v>
      </c>
      <c r="V936" s="103" t="s">
        <v>4453</v>
      </c>
    </row>
    <row r="937" spans="1:22" ht="15.75" x14ac:dyDescent="0.3">
      <c r="A937" s="103" t="s">
        <v>50</v>
      </c>
      <c r="B937" s="103" t="s">
        <v>4024</v>
      </c>
      <c r="C937" s="103" t="s">
        <v>1904</v>
      </c>
      <c r="D937" s="103" t="s">
        <v>1905</v>
      </c>
      <c r="E937" s="103" t="s">
        <v>2038</v>
      </c>
      <c r="F937" s="103" t="s">
        <v>2104</v>
      </c>
      <c r="G937" s="103" t="s">
        <v>31</v>
      </c>
      <c r="H937" s="103" t="s">
        <v>4447</v>
      </c>
      <c r="I937" s="103" t="s">
        <v>4448</v>
      </c>
      <c r="J937" s="103" t="s">
        <v>1884</v>
      </c>
      <c r="K937" s="103" t="s">
        <v>1885</v>
      </c>
      <c r="L937" s="104">
        <v>-86</v>
      </c>
      <c r="M937" s="103" t="s">
        <v>1886</v>
      </c>
      <c r="N937" s="103" t="s">
        <v>4537</v>
      </c>
      <c r="O937" s="103" t="s">
        <v>4537</v>
      </c>
      <c r="P937" s="103" t="s">
        <v>4454</v>
      </c>
      <c r="Q937" s="103" t="s">
        <v>4455</v>
      </c>
      <c r="R937" s="103" t="s">
        <v>4538</v>
      </c>
      <c r="S937" s="101">
        <v>34424</v>
      </c>
      <c r="T937" s="101">
        <v>34424</v>
      </c>
      <c r="U937" s="103" t="s">
        <v>31</v>
      </c>
      <c r="V937" s="103" t="s">
        <v>4453</v>
      </c>
    </row>
    <row r="938" spans="1:22" ht="15.75" x14ac:dyDescent="0.3">
      <c r="A938" s="103" t="s">
        <v>50</v>
      </c>
      <c r="B938" s="103" t="s">
        <v>4024</v>
      </c>
      <c r="C938" s="103" t="s">
        <v>1904</v>
      </c>
      <c r="D938" s="103" t="s">
        <v>1905</v>
      </c>
      <c r="E938" s="103" t="s">
        <v>2038</v>
      </c>
      <c r="F938" s="103" t="s">
        <v>2104</v>
      </c>
      <c r="G938" s="103" t="s">
        <v>31</v>
      </c>
      <c r="H938" s="103" t="s">
        <v>4447</v>
      </c>
      <c r="I938" s="103" t="s">
        <v>4448</v>
      </c>
      <c r="J938" s="103" t="s">
        <v>1884</v>
      </c>
      <c r="K938" s="103" t="s">
        <v>1885</v>
      </c>
      <c r="L938" s="104">
        <v>174</v>
      </c>
      <c r="M938" s="103" t="s">
        <v>1886</v>
      </c>
      <c r="N938" s="103" t="s">
        <v>4537</v>
      </c>
      <c r="O938" s="103" t="s">
        <v>4537</v>
      </c>
      <c r="P938" s="103" t="s">
        <v>4532</v>
      </c>
      <c r="Q938" s="103" t="s">
        <v>3263</v>
      </c>
      <c r="R938" s="103" t="s">
        <v>4539</v>
      </c>
      <c r="S938" s="101">
        <v>34424</v>
      </c>
      <c r="T938" s="101">
        <v>34424</v>
      </c>
      <c r="U938" s="103" t="s">
        <v>31</v>
      </c>
      <c r="V938" s="103" t="s">
        <v>4453</v>
      </c>
    </row>
    <row r="939" spans="1:22" ht="15.75" x14ac:dyDescent="0.3">
      <c r="A939" s="103" t="s">
        <v>50</v>
      </c>
      <c r="B939" s="103" t="s">
        <v>4024</v>
      </c>
      <c r="C939" s="103" t="s">
        <v>1904</v>
      </c>
      <c r="D939" s="103" t="s">
        <v>1905</v>
      </c>
      <c r="E939" s="103" t="s">
        <v>2038</v>
      </c>
      <c r="F939" s="103" t="s">
        <v>2104</v>
      </c>
      <c r="G939" s="103" t="s">
        <v>31</v>
      </c>
      <c r="H939" s="103" t="s">
        <v>4447</v>
      </c>
      <c r="I939" s="103" t="s">
        <v>4448</v>
      </c>
      <c r="J939" s="103" t="s">
        <v>1884</v>
      </c>
      <c r="K939" s="103" t="s">
        <v>1885</v>
      </c>
      <c r="L939" s="104">
        <v>-86</v>
      </c>
      <c r="M939" s="103" t="s">
        <v>1886</v>
      </c>
      <c r="N939" s="103" t="s">
        <v>4540</v>
      </c>
      <c r="O939" s="103" t="s">
        <v>4540</v>
      </c>
      <c r="P939" s="103" t="s">
        <v>4454</v>
      </c>
      <c r="Q939" s="103" t="s">
        <v>4455</v>
      </c>
      <c r="R939" s="103" t="s">
        <v>4541</v>
      </c>
      <c r="S939" s="101">
        <v>34424</v>
      </c>
      <c r="T939" s="101">
        <v>34424</v>
      </c>
      <c r="U939" s="103" t="s">
        <v>31</v>
      </c>
      <c r="V939" s="103" t="s">
        <v>4453</v>
      </c>
    </row>
    <row r="940" spans="1:22" ht="15.75" x14ac:dyDescent="0.3">
      <c r="A940" s="103" t="s">
        <v>50</v>
      </c>
      <c r="B940" s="103" t="s">
        <v>4024</v>
      </c>
      <c r="C940" s="103" t="s">
        <v>1904</v>
      </c>
      <c r="D940" s="103" t="s">
        <v>1905</v>
      </c>
      <c r="E940" s="103" t="s">
        <v>2038</v>
      </c>
      <c r="F940" s="103" t="s">
        <v>2104</v>
      </c>
      <c r="G940" s="103" t="s">
        <v>31</v>
      </c>
      <c r="H940" s="103" t="s">
        <v>4447</v>
      </c>
      <c r="I940" s="103" t="s">
        <v>4448</v>
      </c>
      <c r="J940" s="103" t="s">
        <v>1884</v>
      </c>
      <c r="K940" s="103" t="s">
        <v>1885</v>
      </c>
      <c r="L940" s="104">
        <v>174</v>
      </c>
      <c r="M940" s="103" t="s">
        <v>1886</v>
      </c>
      <c r="N940" s="103" t="s">
        <v>4540</v>
      </c>
      <c r="O940" s="103" t="s">
        <v>4540</v>
      </c>
      <c r="P940" s="103" t="s">
        <v>4532</v>
      </c>
      <c r="Q940" s="103" t="s">
        <v>3263</v>
      </c>
      <c r="R940" s="103" t="s">
        <v>4542</v>
      </c>
      <c r="S940" s="101">
        <v>34424</v>
      </c>
      <c r="T940" s="101">
        <v>34424</v>
      </c>
      <c r="U940" s="103" t="s">
        <v>31</v>
      </c>
      <c r="V940" s="103" t="s">
        <v>4453</v>
      </c>
    </row>
    <row r="941" spans="1:22" ht="15.75" x14ac:dyDescent="0.3">
      <c r="A941" s="103" t="s">
        <v>50</v>
      </c>
      <c r="B941" s="103" t="s">
        <v>4024</v>
      </c>
      <c r="C941" s="103" t="s">
        <v>1904</v>
      </c>
      <c r="D941" s="103" t="s">
        <v>1905</v>
      </c>
      <c r="E941" s="103" t="s">
        <v>2038</v>
      </c>
      <c r="F941" s="103" t="s">
        <v>2104</v>
      </c>
      <c r="G941" s="103" t="s">
        <v>31</v>
      </c>
      <c r="H941" s="103" t="s">
        <v>4447</v>
      </c>
      <c r="I941" s="103" t="s">
        <v>4448</v>
      </c>
      <c r="J941" s="103" t="s">
        <v>1884</v>
      </c>
      <c r="K941" s="103" t="s">
        <v>1885</v>
      </c>
      <c r="L941" s="104">
        <v>-86</v>
      </c>
      <c r="M941" s="103" t="s">
        <v>1886</v>
      </c>
      <c r="N941" s="103" t="s">
        <v>4543</v>
      </c>
      <c r="O941" s="103" t="s">
        <v>4543</v>
      </c>
      <c r="P941" s="103" t="s">
        <v>4454</v>
      </c>
      <c r="Q941" s="103" t="s">
        <v>4455</v>
      </c>
      <c r="R941" s="103" t="s">
        <v>4544</v>
      </c>
      <c r="S941" s="101">
        <v>34424</v>
      </c>
      <c r="T941" s="101">
        <v>34424</v>
      </c>
      <c r="U941" s="103" t="s">
        <v>31</v>
      </c>
      <c r="V941" s="103" t="s">
        <v>4453</v>
      </c>
    </row>
    <row r="942" spans="1:22" ht="15.75" x14ac:dyDescent="0.3">
      <c r="A942" s="103" t="s">
        <v>50</v>
      </c>
      <c r="B942" s="103" t="s">
        <v>4024</v>
      </c>
      <c r="C942" s="103" t="s">
        <v>1904</v>
      </c>
      <c r="D942" s="103" t="s">
        <v>1905</v>
      </c>
      <c r="E942" s="103" t="s">
        <v>2038</v>
      </c>
      <c r="F942" s="103" t="s">
        <v>2104</v>
      </c>
      <c r="G942" s="103" t="s">
        <v>31</v>
      </c>
      <c r="H942" s="103" t="s">
        <v>4447</v>
      </c>
      <c r="I942" s="103" t="s">
        <v>4448</v>
      </c>
      <c r="J942" s="103" t="s">
        <v>1884</v>
      </c>
      <c r="K942" s="103" t="s">
        <v>1885</v>
      </c>
      <c r="L942" s="104">
        <v>174</v>
      </c>
      <c r="M942" s="103" t="s">
        <v>1886</v>
      </c>
      <c r="N942" s="103" t="s">
        <v>4543</v>
      </c>
      <c r="O942" s="103" t="s">
        <v>4543</v>
      </c>
      <c r="P942" s="103" t="s">
        <v>4532</v>
      </c>
      <c r="Q942" s="103" t="s">
        <v>3263</v>
      </c>
      <c r="R942" s="103" t="s">
        <v>4545</v>
      </c>
      <c r="S942" s="101">
        <v>34424</v>
      </c>
      <c r="T942" s="101">
        <v>34424</v>
      </c>
      <c r="U942" s="103" t="s">
        <v>31</v>
      </c>
      <c r="V942" s="103" t="s">
        <v>4453</v>
      </c>
    </row>
    <row r="943" spans="1:22" ht="15.75" x14ac:dyDescent="0.3">
      <c r="A943" s="103" t="s">
        <v>50</v>
      </c>
      <c r="B943" s="103" t="s">
        <v>4024</v>
      </c>
      <c r="C943" s="103" t="s">
        <v>1904</v>
      </c>
      <c r="D943" s="103" t="s">
        <v>1905</v>
      </c>
      <c r="E943" s="103" t="s">
        <v>2038</v>
      </c>
      <c r="F943" s="103" t="s">
        <v>2104</v>
      </c>
      <c r="G943" s="103" t="s">
        <v>31</v>
      </c>
      <c r="H943" s="103" t="s">
        <v>4447</v>
      </c>
      <c r="I943" s="103" t="s">
        <v>4448</v>
      </c>
      <c r="J943" s="103" t="s">
        <v>1884</v>
      </c>
      <c r="K943" s="103" t="s">
        <v>1885</v>
      </c>
      <c r="L943" s="104">
        <v>-58121</v>
      </c>
      <c r="M943" s="103" t="s">
        <v>1886</v>
      </c>
      <c r="N943" s="103" t="s">
        <v>4528</v>
      </c>
      <c r="O943" s="103" t="s">
        <v>4528</v>
      </c>
      <c r="P943" s="103" t="s">
        <v>4454</v>
      </c>
      <c r="Q943" s="103" t="s">
        <v>4455</v>
      </c>
      <c r="R943" s="103" t="s">
        <v>4546</v>
      </c>
      <c r="S943" s="101">
        <v>34424</v>
      </c>
      <c r="T943" s="101">
        <v>34424</v>
      </c>
      <c r="U943" s="103" t="s">
        <v>31</v>
      </c>
      <c r="V943" s="103" t="s">
        <v>4458</v>
      </c>
    </row>
    <row r="944" spans="1:22" ht="15.75" x14ac:dyDescent="0.3">
      <c r="A944" s="103" t="s">
        <v>50</v>
      </c>
      <c r="B944" s="103" t="s">
        <v>4024</v>
      </c>
      <c r="C944" s="103" t="s">
        <v>1904</v>
      </c>
      <c r="D944" s="103" t="s">
        <v>1905</v>
      </c>
      <c r="E944" s="103" t="s">
        <v>2038</v>
      </c>
      <c r="F944" s="103" t="s">
        <v>2104</v>
      </c>
      <c r="G944" s="103" t="s">
        <v>31</v>
      </c>
      <c r="H944" s="103" t="s">
        <v>4447</v>
      </c>
      <c r="I944" s="103" t="s">
        <v>4448</v>
      </c>
      <c r="J944" s="103" t="s">
        <v>1884</v>
      </c>
      <c r="K944" s="103" t="s">
        <v>1885</v>
      </c>
      <c r="L944" s="104">
        <v>-28495</v>
      </c>
      <c r="M944" s="103" t="s">
        <v>1886</v>
      </c>
      <c r="N944" s="103" t="s">
        <v>4547</v>
      </c>
      <c r="O944" s="103" t="s">
        <v>4547</v>
      </c>
      <c r="P944" s="103" t="s">
        <v>4454</v>
      </c>
      <c r="Q944" s="103" t="s">
        <v>4455</v>
      </c>
      <c r="R944" s="103" t="s">
        <v>4548</v>
      </c>
      <c r="S944" s="101">
        <v>34424</v>
      </c>
      <c r="T944" s="101">
        <v>34424</v>
      </c>
      <c r="U944" s="103" t="s">
        <v>31</v>
      </c>
      <c r="V944" s="103" t="s">
        <v>4458</v>
      </c>
    </row>
    <row r="945" spans="1:22" ht="15.75" x14ac:dyDescent="0.3">
      <c r="A945" s="103" t="s">
        <v>50</v>
      </c>
      <c r="B945" s="103" t="s">
        <v>4024</v>
      </c>
      <c r="C945" s="103" t="s">
        <v>1904</v>
      </c>
      <c r="D945" s="103" t="s">
        <v>1905</v>
      </c>
      <c r="E945" s="103" t="s">
        <v>2038</v>
      </c>
      <c r="F945" s="103" t="s">
        <v>2104</v>
      </c>
      <c r="G945" s="103" t="s">
        <v>31</v>
      </c>
      <c r="H945" s="103" t="s">
        <v>4447</v>
      </c>
      <c r="I945" s="103" t="s">
        <v>4448</v>
      </c>
      <c r="J945" s="103" t="s">
        <v>1884</v>
      </c>
      <c r="K945" s="103" t="s">
        <v>1885</v>
      </c>
      <c r="L945" s="104">
        <v>62019</v>
      </c>
      <c r="M945" s="103" t="s">
        <v>1886</v>
      </c>
      <c r="N945" s="103" t="s">
        <v>4547</v>
      </c>
      <c r="O945" s="103" t="s">
        <v>4547</v>
      </c>
      <c r="P945" s="103" t="s">
        <v>3278</v>
      </c>
      <c r="Q945" s="103" t="s">
        <v>3263</v>
      </c>
      <c r="R945" s="103" t="s">
        <v>4549</v>
      </c>
      <c r="S945" s="101">
        <v>34424</v>
      </c>
      <c r="T945" s="101">
        <v>34424</v>
      </c>
      <c r="U945" s="103" t="s">
        <v>31</v>
      </c>
      <c r="V945" s="103" t="s">
        <v>4458</v>
      </c>
    </row>
    <row r="946" spans="1:22" ht="15.75" x14ac:dyDescent="0.3">
      <c r="A946" s="103" t="s">
        <v>50</v>
      </c>
      <c r="B946" s="103" t="s">
        <v>4024</v>
      </c>
      <c r="C946" s="103" t="s">
        <v>1904</v>
      </c>
      <c r="D946" s="103" t="s">
        <v>1905</v>
      </c>
      <c r="E946" s="103" t="s">
        <v>2038</v>
      </c>
      <c r="F946" s="103" t="s">
        <v>2104</v>
      </c>
      <c r="G946" s="103" t="s">
        <v>31</v>
      </c>
      <c r="H946" s="103" t="s">
        <v>4447</v>
      </c>
      <c r="I946" s="103" t="s">
        <v>4448</v>
      </c>
      <c r="J946" s="103" t="s">
        <v>1884</v>
      </c>
      <c r="K946" s="103" t="s">
        <v>1885</v>
      </c>
      <c r="L946" s="104">
        <v>-28495</v>
      </c>
      <c r="M946" s="103" t="s">
        <v>1886</v>
      </c>
      <c r="N946" s="103" t="s">
        <v>4550</v>
      </c>
      <c r="O946" s="103" t="s">
        <v>4550</v>
      </c>
      <c r="P946" s="103" t="s">
        <v>4454</v>
      </c>
      <c r="Q946" s="103" t="s">
        <v>4455</v>
      </c>
      <c r="R946" s="103" t="s">
        <v>4551</v>
      </c>
      <c r="S946" s="101">
        <v>34424</v>
      </c>
      <c r="T946" s="101">
        <v>34424</v>
      </c>
      <c r="U946" s="103" t="s">
        <v>31</v>
      </c>
      <c r="V946" s="103" t="s">
        <v>4458</v>
      </c>
    </row>
    <row r="947" spans="1:22" ht="15.75" x14ac:dyDescent="0.3">
      <c r="A947" s="103" t="s">
        <v>50</v>
      </c>
      <c r="B947" s="103" t="s">
        <v>4024</v>
      </c>
      <c r="C947" s="103" t="s">
        <v>1904</v>
      </c>
      <c r="D947" s="103" t="s">
        <v>1905</v>
      </c>
      <c r="E947" s="103" t="s">
        <v>2038</v>
      </c>
      <c r="F947" s="103" t="s">
        <v>2104</v>
      </c>
      <c r="G947" s="103" t="s">
        <v>31</v>
      </c>
      <c r="H947" s="103" t="s">
        <v>4447</v>
      </c>
      <c r="I947" s="103" t="s">
        <v>4448</v>
      </c>
      <c r="J947" s="103" t="s">
        <v>1884</v>
      </c>
      <c r="K947" s="103" t="s">
        <v>1885</v>
      </c>
      <c r="L947" s="104">
        <v>62019</v>
      </c>
      <c r="M947" s="103" t="s">
        <v>1886</v>
      </c>
      <c r="N947" s="103" t="s">
        <v>4550</v>
      </c>
      <c r="O947" s="103" t="s">
        <v>4550</v>
      </c>
      <c r="P947" s="103" t="s">
        <v>3278</v>
      </c>
      <c r="Q947" s="103" t="s">
        <v>3263</v>
      </c>
      <c r="R947" s="103" t="s">
        <v>4552</v>
      </c>
      <c r="S947" s="101">
        <v>34424</v>
      </c>
      <c r="T947" s="101">
        <v>34424</v>
      </c>
      <c r="U947" s="103" t="s">
        <v>31</v>
      </c>
      <c r="V947" s="103" t="s">
        <v>4458</v>
      </c>
    </row>
    <row r="948" spans="1:22" ht="15.75" x14ac:dyDescent="0.3">
      <c r="A948" s="103" t="s">
        <v>50</v>
      </c>
      <c r="B948" s="103" t="s">
        <v>4024</v>
      </c>
      <c r="C948" s="103" t="s">
        <v>1904</v>
      </c>
      <c r="D948" s="103" t="s">
        <v>1905</v>
      </c>
      <c r="E948" s="103" t="s">
        <v>2038</v>
      </c>
      <c r="F948" s="103" t="s">
        <v>2104</v>
      </c>
      <c r="G948" s="103" t="s">
        <v>31</v>
      </c>
      <c r="H948" s="103" t="s">
        <v>4447</v>
      </c>
      <c r="I948" s="103" t="s">
        <v>4448</v>
      </c>
      <c r="J948" s="103" t="s">
        <v>1884</v>
      </c>
      <c r="K948" s="103" t="s">
        <v>1885</v>
      </c>
      <c r="L948" s="104">
        <v>-50614</v>
      </c>
      <c r="M948" s="103" t="s">
        <v>1886</v>
      </c>
      <c r="N948" s="103" t="s">
        <v>4553</v>
      </c>
      <c r="O948" s="103" t="s">
        <v>4553</v>
      </c>
      <c r="P948" s="103" t="s">
        <v>4454</v>
      </c>
      <c r="Q948" s="103" t="s">
        <v>4455</v>
      </c>
      <c r="R948" s="103" t="s">
        <v>4554</v>
      </c>
      <c r="S948" s="101">
        <v>34424</v>
      </c>
      <c r="T948" s="101">
        <v>34424</v>
      </c>
      <c r="U948" s="103" t="s">
        <v>31</v>
      </c>
      <c r="V948" s="103" t="s">
        <v>4453</v>
      </c>
    </row>
    <row r="949" spans="1:22" ht="15.75" x14ac:dyDescent="0.3">
      <c r="A949" s="103" t="s">
        <v>50</v>
      </c>
      <c r="B949" s="103" t="s">
        <v>4024</v>
      </c>
      <c r="C949" s="103" t="s">
        <v>1904</v>
      </c>
      <c r="D949" s="103" t="s">
        <v>1905</v>
      </c>
      <c r="E949" s="103" t="s">
        <v>2038</v>
      </c>
      <c r="F949" s="103" t="s">
        <v>2104</v>
      </c>
      <c r="G949" s="103" t="s">
        <v>31</v>
      </c>
      <c r="H949" s="103" t="s">
        <v>4447</v>
      </c>
      <c r="I949" s="103" t="s">
        <v>4448</v>
      </c>
      <c r="J949" s="103" t="s">
        <v>1884</v>
      </c>
      <c r="K949" s="103" t="s">
        <v>1885</v>
      </c>
      <c r="L949" s="104">
        <v>77649</v>
      </c>
      <c r="M949" s="103" t="s">
        <v>1886</v>
      </c>
      <c r="N949" s="103" t="s">
        <v>4553</v>
      </c>
      <c r="O949" s="103" t="s">
        <v>4553</v>
      </c>
      <c r="P949" s="103" t="s">
        <v>3278</v>
      </c>
      <c r="Q949" s="103" t="s">
        <v>3263</v>
      </c>
      <c r="R949" s="103" t="s">
        <v>4555</v>
      </c>
      <c r="S949" s="101">
        <v>34424</v>
      </c>
      <c r="T949" s="101">
        <v>34424</v>
      </c>
      <c r="U949" s="103" t="s">
        <v>31</v>
      </c>
      <c r="V949" s="103" t="s">
        <v>4453</v>
      </c>
    </row>
    <row r="950" spans="1:22" ht="15.75" x14ac:dyDescent="0.3">
      <c r="A950" s="103" t="s">
        <v>50</v>
      </c>
      <c r="B950" s="103" t="s">
        <v>4024</v>
      </c>
      <c r="C950" s="103" t="s">
        <v>1904</v>
      </c>
      <c r="D950" s="103" t="s">
        <v>1905</v>
      </c>
      <c r="E950" s="103" t="s">
        <v>2038</v>
      </c>
      <c r="F950" s="103" t="s">
        <v>2104</v>
      </c>
      <c r="G950" s="103" t="s">
        <v>31</v>
      </c>
      <c r="H950" s="103" t="s">
        <v>4447</v>
      </c>
      <c r="I950" s="103" t="s">
        <v>4448</v>
      </c>
      <c r="J950" s="103" t="s">
        <v>1884</v>
      </c>
      <c r="K950" s="103" t="s">
        <v>1885</v>
      </c>
      <c r="L950" s="104">
        <v>-50614</v>
      </c>
      <c r="M950" s="103" t="s">
        <v>1886</v>
      </c>
      <c r="N950" s="103" t="s">
        <v>4556</v>
      </c>
      <c r="O950" s="103" t="s">
        <v>4556</v>
      </c>
      <c r="P950" s="103" t="s">
        <v>4454</v>
      </c>
      <c r="Q950" s="103" t="s">
        <v>4455</v>
      </c>
      <c r="R950" s="103" t="s">
        <v>4557</v>
      </c>
      <c r="S950" s="101">
        <v>34424</v>
      </c>
      <c r="T950" s="101">
        <v>34424</v>
      </c>
      <c r="U950" s="103" t="s">
        <v>31</v>
      </c>
      <c r="V950" s="103" t="s">
        <v>4453</v>
      </c>
    </row>
    <row r="951" spans="1:22" ht="15.75" x14ac:dyDescent="0.3">
      <c r="A951" s="103" t="s">
        <v>50</v>
      </c>
      <c r="B951" s="103" t="s">
        <v>4024</v>
      </c>
      <c r="C951" s="103" t="s">
        <v>1904</v>
      </c>
      <c r="D951" s="103" t="s">
        <v>1905</v>
      </c>
      <c r="E951" s="103" t="s">
        <v>2038</v>
      </c>
      <c r="F951" s="103" t="s">
        <v>2104</v>
      </c>
      <c r="G951" s="103" t="s">
        <v>31</v>
      </c>
      <c r="H951" s="103" t="s">
        <v>4447</v>
      </c>
      <c r="I951" s="103" t="s">
        <v>4448</v>
      </c>
      <c r="J951" s="103" t="s">
        <v>1884</v>
      </c>
      <c r="K951" s="103" t="s">
        <v>1885</v>
      </c>
      <c r="L951" s="104">
        <v>77649</v>
      </c>
      <c r="M951" s="103" t="s">
        <v>1886</v>
      </c>
      <c r="N951" s="103" t="s">
        <v>4556</v>
      </c>
      <c r="O951" s="103" t="s">
        <v>4556</v>
      </c>
      <c r="P951" s="103" t="s">
        <v>3278</v>
      </c>
      <c r="Q951" s="103" t="s">
        <v>3263</v>
      </c>
      <c r="R951" s="103" t="s">
        <v>4558</v>
      </c>
      <c r="S951" s="101">
        <v>34424</v>
      </c>
      <c r="T951" s="101">
        <v>34424</v>
      </c>
      <c r="U951" s="103" t="s">
        <v>31</v>
      </c>
      <c r="V951" s="103" t="s">
        <v>4453</v>
      </c>
    </row>
    <row r="952" spans="1:22" ht="15.75" x14ac:dyDescent="0.3">
      <c r="A952" s="103" t="s">
        <v>50</v>
      </c>
      <c r="B952" s="103" t="s">
        <v>4024</v>
      </c>
      <c r="C952" s="103" t="s">
        <v>1904</v>
      </c>
      <c r="D952" s="103" t="s">
        <v>1905</v>
      </c>
      <c r="E952" s="103" t="s">
        <v>2038</v>
      </c>
      <c r="F952" s="103" t="s">
        <v>2104</v>
      </c>
      <c r="G952" s="103" t="s">
        <v>31</v>
      </c>
      <c r="H952" s="103" t="s">
        <v>4447</v>
      </c>
      <c r="I952" s="103" t="s">
        <v>4448</v>
      </c>
      <c r="J952" s="103" t="s">
        <v>1884</v>
      </c>
      <c r="K952" s="103" t="s">
        <v>1885</v>
      </c>
      <c r="L952" s="104">
        <v>-50614</v>
      </c>
      <c r="M952" s="103" t="s">
        <v>1886</v>
      </c>
      <c r="N952" s="103" t="s">
        <v>4559</v>
      </c>
      <c r="O952" s="103" t="s">
        <v>4559</v>
      </c>
      <c r="P952" s="103" t="s">
        <v>4454</v>
      </c>
      <c r="Q952" s="103" t="s">
        <v>4455</v>
      </c>
      <c r="R952" s="103" t="s">
        <v>4560</v>
      </c>
      <c r="S952" s="101">
        <v>34424</v>
      </c>
      <c r="T952" s="101">
        <v>34424</v>
      </c>
      <c r="U952" s="103" t="s">
        <v>31</v>
      </c>
      <c r="V952" s="103" t="s">
        <v>4453</v>
      </c>
    </row>
    <row r="953" spans="1:22" ht="15.75" x14ac:dyDescent="0.3">
      <c r="A953" s="103" t="s">
        <v>50</v>
      </c>
      <c r="B953" s="103" t="s">
        <v>4024</v>
      </c>
      <c r="C953" s="103" t="s">
        <v>1904</v>
      </c>
      <c r="D953" s="103" t="s">
        <v>1905</v>
      </c>
      <c r="E953" s="103" t="s">
        <v>2038</v>
      </c>
      <c r="F953" s="103" t="s">
        <v>2104</v>
      </c>
      <c r="G953" s="103" t="s">
        <v>31</v>
      </c>
      <c r="H953" s="103" t="s">
        <v>4447</v>
      </c>
      <c r="I953" s="103" t="s">
        <v>4448</v>
      </c>
      <c r="J953" s="103" t="s">
        <v>1884</v>
      </c>
      <c r="K953" s="103" t="s">
        <v>1885</v>
      </c>
      <c r="L953" s="104">
        <v>77649</v>
      </c>
      <c r="M953" s="103" t="s">
        <v>1886</v>
      </c>
      <c r="N953" s="103" t="s">
        <v>4559</v>
      </c>
      <c r="O953" s="103" t="s">
        <v>4559</v>
      </c>
      <c r="P953" s="103" t="s">
        <v>3278</v>
      </c>
      <c r="Q953" s="103" t="s">
        <v>3263</v>
      </c>
      <c r="R953" s="103" t="s">
        <v>4561</v>
      </c>
      <c r="S953" s="101">
        <v>34424</v>
      </c>
      <c r="T953" s="101">
        <v>34424</v>
      </c>
      <c r="U953" s="103" t="s">
        <v>31</v>
      </c>
      <c r="V953" s="103" t="s">
        <v>4453</v>
      </c>
    </row>
    <row r="954" spans="1:22" ht="15.75" x14ac:dyDescent="0.3">
      <c r="A954" s="103" t="s">
        <v>50</v>
      </c>
      <c r="B954" s="103" t="s">
        <v>4024</v>
      </c>
      <c r="C954" s="103" t="s">
        <v>1904</v>
      </c>
      <c r="D954" s="103" t="s">
        <v>1905</v>
      </c>
      <c r="E954" s="103" t="s">
        <v>2038</v>
      </c>
      <c r="F954" s="103" t="s">
        <v>2104</v>
      </c>
      <c r="G954" s="103" t="s">
        <v>31</v>
      </c>
      <c r="H954" s="103" t="s">
        <v>4447</v>
      </c>
      <c r="I954" s="103" t="s">
        <v>4448</v>
      </c>
      <c r="J954" s="103" t="s">
        <v>1884</v>
      </c>
      <c r="K954" s="103" t="s">
        <v>1885</v>
      </c>
      <c r="L954" s="104">
        <v>-43668</v>
      </c>
      <c r="M954" s="103" t="s">
        <v>1886</v>
      </c>
      <c r="N954" s="103" t="s">
        <v>4562</v>
      </c>
      <c r="O954" s="103" t="s">
        <v>4562</v>
      </c>
      <c r="P954" s="103" t="s">
        <v>4454</v>
      </c>
      <c r="Q954" s="103" t="s">
        <v>4455</v>
      </c>
      <c r="R954" s="103" t="s">
        <v>4563</v>
      </c>
      <c r="S954" s="101">
        <v>34424</v>
      </c>
      <c r="T954" s="101">
        <v>34424</v>
      </c>
      <c r="U954" s="103" t="s">
        <v>31</v>
      </c>
      <c r="V954" s="103" t="s">
        <v>4453</v>
      </c>
    </row>
    <row r="955" spans="1:22" ht="15.75" x14ac:dyDescent="0.3">
      <c r="A955" s="103" t="s">
        <v>50</v>
      </c>
      <c r="B955" s="103" t="s">
        <v>4024</v>
      </c>
      <c r="C955" s="103" t="s">
        <v>1904</v>
      </c>
      <c r="D955" s="103" t="s">
        <v>1905</v>
      </c>
      <c r="E955" s="103" t="s">
        <v>2038</v>
      </c>
      <c r="F955" s="103" t="s">
        <v>2104</v>
      </c>
      <c r="G955" s="103" t="s">
        <v>31</v>
      </c>
      <c r="H955" s="103" t="s">
        <v>4447</v>
      </c>
      <c r="I955" s="103" t="s">
        <v>4448</v>
      </c>
      <c r="J955" s="103" t="s">
        <v>1884</v>
      </c>
      <c r="K955" s="103" t="s">
        <v>1885</v>
      </c>
      <c r="L955" s="104">
        <v>63769</v>
      </c>
      <c r="M955" s="103" t="s">
        <v>1886</v>
      </c>
      <c r="N955" s="103" t="s">
        <v>4562</v>
      </c>
      <c r="O955" s="103" t="s">
        <v>4562</v>
      </c>
      <c r="P955" s="103" t="s">
        <v>3278</v>
      </c>
      <c r="Q955" s="103" t="s">
        <v>3263</v>
      </c>
      <c r="R955" s="103" t="s">
        <v>4564</v>
      </c>
      <c r="S955" s="101">
        <v>34424</v>
      </c>
      <c r="T955" s="101">
        <v>34424</v>
      </c>
      <c r="U955" s="103" t="s">
        <v>31</v>
      </c>
      <c r="V955" s="103" t="s">
        <v>4453</v>
      </c>
    </row>
    <row r="956" spans="1:22" ht="15.75" x14ac:dyDescent="0.3">
      <c r="A956" s="103" t="s">
        <v>50</v>
      </c>
      <c r="B956" s="103" t="s">
        <v>4024</v>
      </c>
      <c r="C956" s="103" t="s">
        <v>1904</v>
      </c>
      <c r="D956" s="103" t="s">
        <v>1905</v>
      </c>
      <c r="E956" s="103" t="s">
        <v>2038</v>
      </c>
      <c r="F956" s="103" t="s">
        <v>2104</v>
      </c>
      <c r="G956" s="103" t="s">
        <v>31</v>
      </c>
      <c r="H956" s="103" t="s">
        <v>4447</v>
      </c>
      <c r="I956" s="103" t="s">
        <v>4448</v>
      </c>
      <c r="J956" s="103" t="s">
        <v>1884</v>
      </c>
      <c r="K956" s="103" t="s">
        <v>1885</v>
      </c>
      <c r="L956" s="104">
        <v>-43668</v>
      </c>
      <c r="M956" s="103" t="s">
        <v>1886</v>
      </c>
      <c r="N956" s="103" t="s">
        <v>4565</v>
      </c>
      <c r="O956" s="103" t="s">
        <v>4565</v>
      </c>
      <c r="P956" s="103" t="s">
        <v>4454</v>
      </c>
      <c r="Q956" s="103" t="s">
        <v>4455</v>
      </c>
      <c r="R956" s="103" t="s">
        <v>4566</v>
      </c>
      <c r="S956" s="101">
        <v>34424</v>
      </c>
      <c r="T956" s="101">
        <v>34424</v>
      </c>
      <c r="U956" s="103" t="s">
        <v>31</v>
      </c>
      <c r="V956" s="103" t="s">
        <v>4453</v>
      </c>
    </row>
    <row r="957" spans="1:22" ht="15.75" x14ac:dyDescent="0.3">
      <c r="A957" s="103" t="s">
        <v>50</v>
      </c>
      <c r="B957" s="103" t="s">
        <v>4024</v>
      </c>
      <c r="C957" s="103" t="s">
        <v>1904</v>
      </c>
      <c r="D957" s="103" t="s">
        <v>1905</v>
      </c>
      <c r="E957" s="103" t="s">
        <v>2038</v>
      </c>
      <c r="F957" s="103" t="s">
        <v>2104</v>
      </c>
      <c r="G957" s="103" t="s">
        <v>31</v>
      </c>
      <c r="H957" s="103" t="s">
        <v>4447</v>
      </c>
      <c r="I957" s="103" t="s">
        <v>4448</v>
      </c>
      <c r="J957" s="103" t="s">
        <v>1884</v>
      </c>
      <c r="K957" s="103" t="s">
        <v>1885</v>
      </c>
      <c r="L957" s="104">
        <v>63769</v>
      </c>
      <c r="M957" s="103" t="s">
        <v>1886</v>
      </c>
      <c r="N957" s="103" t="s">
        <v>4565</v>
      </c>
      <c r="O957" s="103" t="s">
        <v>4565</v>
      </c>
      <c r="P957" s="103" t="s">
        <v>3278</v>
      </c>
      <c r="Q957" s="103" t="s">
        <v>3263</v>
      </c>
      <c r="R957" s="103" t="s">
        <v>4567</v>
      </c>
      <c r="S957" s="101">
        <v>34424</v>
      </c>
      <c r="T957" s="101">
        <v>34424</v>
      </c>
      <c r="U957" s="103" t="s">
        <v>31</v>
      </c>
      <c r="V957" s="103" t="s">
        <v>4453</v>
      </c>
    </row>
    <row r="958" spans="1:22" ht="15.75" x14ac:dyDescent="0.3">
      <c r="A958" s="103" t="s">
        <v>50</v>
      </c>
      <c r="B958" s="103" t="s">
        <v>4024</v>
      </c>
      <c r="C958" s="103" t="s">
        <v>1904</v>
      </c>
      <c r="D958" s="103" t="s">
        <v>1905</v>
      </c>
      <c r="E958" s="103" t="s">
        <v>2038</v>
      </c>
      <c r="F958" s="103" t="s">
        <v>2104</v>
      </c>
      <c r="G958" s="103" t="s">
        <v>31</v>
      </c>
      <c r="H958" s="103" t="s">
        <v>4447</v>
      </c>
      <c r="I958" s="103" t="s">
        <v>4448</v>
      </c>
      <c r="J958" s="103" t="s">
        <v>1884</v>
      </c>
      <c r="K958" s="103" t="s">
        <v>1885</v>
      </c>
      <c r="L958" s="104">
        <v>-43668</v>
      </c>
      <c r="M958" s="103" t="s">
        <v>1886</v>
      </c>
      <c r="N958" s="103" t="s">
        <v>4568</v>
      </c>
      <c r="O958" s="103" t="s">
        <v>4568</v>
      </c>
      <c r="P958" s="103" t="s">
        <v>4454</v>
      </c>
      <c r="Q958" s="103" t="s">
        <v>4455</v>
      </c>
      <c r="R958" s="103" t="s">
        <v>4569</v>
      </c>
      <c r="S958" s="101">
        <v>34424</v>
      </c>
      <c r="T958" s="101">
        <v>34424</v>
      </c>
      <c r="U958" s="103" t="s">
        <v>31</v>
      </c>
      <c r="V958" s="103" t="s">
        <v>4453</v>
      </c>
    </row>
    <row r="959" spans="1:22" ht="15.75" x14ac:dyDescent="0.3">
      <c r="A959" s="103" t="s">
        <v>50</v>
      </c>
      <c r="B959" s="103" t="s">
        <v>4024</v>
      </c>
      <c r="C959" s="103" t="s">
        <v>1904</v>
      </c>
      <c r="D959" s="103" t="s">
        <v>1905</v>
      </c>
      <c r="E959" s="103" t="s">
        <v>2038</v>
      </c>
      <c r="F959" s="103" t="s">
        <v>2104</v>
      </c>
      <c r="G959" s="103" t="s">
        <v>31</v>
      </c>
      <c r="H959" s="103" t="s">
        <v>4447</v>
      </c>
      <c r="I959" s="103" t="s">
        <v>4448</v>
      </c>
      <c r="J959" s="103" t="s">
        <v>1884</v>
      </c>
      <c r="K959" s="103" t="s">
        <v>1885</v>
      </c>
      <c r="L959" s="104">
        <v>63769</v>
      </c>
      <c r="M959" s="103" t="s">
        <v>1886</v>
      </c>
      <c r="N959" s="103" t="s">
        <v>4568</v>
      </c>
      <c r="O959" s="103" t="s">
        <v>4568</v>
      </c>
      <c r="P959" s="103" t="s">
        <v>3278</v>
      </c>
      <c r="Q959" s="103" t="s">
        <v>3263</v>
      </c>
      <c r="R959" s="103" t="s">
        <v>4570</v>
      </c>
      <c r="S959" s="101">
        <v>34424</v>
      </c>
      <c r="T959" s="101">
        <v>34424</v>
      </c>
      <c r="U959" s="103" t="s">
        <v>31</v>
      </c>
      <c r="V959" s="103" t="s">
        <v>4453</v>
      </c>
    </row>
    <row r="960" spans="1:22" ht="15.75" x14ac:dyDescent="0.3">
      <c r="A960" s="103" t="s">
        <v>50</v>
      </c>
      <c r="B960" s="103" t="s">
        <v>4024</v>
      </c>
      <c r="C960" s="103" t="s">
        <v>1904</v>
      </c>
      <c r="D960" s="103" t="s">
        <v>1905</v>
      </c>
      <c r="E960" s="103" t="s">
        <v>2038</v>
      </c>
      <c r="F960" s="103" t="s">
        <v>2104</v>
      </c>
      <c r="G960" s="103" t="s">
        <v>31</v>
      </c>
      <c r="H960" s="103" t="s">
        <v>4447</v>
      </c>
      <c r="I960" s="103" t="s">
        <v>4448</v>
      </c>
      <c r="J960" s="103" t="s">
        <v>1884</v>
      </c>
      <c r="K960" s="103" t="s">
        <v>1885</v>
      </c>
      <c r="L960" s="104">
        <v>-43668</v>
      </c>
      <c r="M960" s="103" t="s">
        <v>1886</v>
      </c>
      <c r="N960" s="103" t="s">
        <v>4571</v>
      </c>
      <c r="O960" s="103" t="s">
        <v>4571</v>
      </c>
      <c r="P960" s="103" t="s">
        <v>4454</v>
      </c>
      <c r="Q960" s="103" t="s">
        <v>4455</v>
      </c>
      <c r="R960" s="103" t="s">
        <v>4572</v>
      </c>
      <c r="S960" s="101">
        <v>34424</v>
      </c>
      <c r="T960" s="101">
        <v>34424</v>
      </c>
      <c r="U960" s="103" t="s">
        <v>31</v>
      </c>
      <c r="V960" s="103" t="s">
        <v>4453</v>
      </c>
    </row>
    <row r="961" spans="1:22" ht="15.75" x14ac:dyDescent="0.3">
      <c r="A961" s="103" t="s">
        <v>50</v>
      </c>
      <c r="B961" s="103" t="s">
        <v>4024</v>
      </c>
      <c r="C961" s="103" t="s">
        <v>1904</v>
      </c>
      <c r="D961" s="103" t="s">
        <v>1905</v>
      </c>
      <c r="E961" s="103" t="s">
        <v>2038</v>
      </c>
      <c r="F961" s="103" t="s">
        <v>2104</v>
      </c>
      <c r="G961" s="103" t="s">
        <v>31</v>
      </c>
      <c r="H961" s="103" t="s">
        <v>4447</v>
      </c>
      <c r="I961" s="103" t="s">
        <v>4448</v>
      </c>
      <c r="J961" s="103" t="s">
        <v>1884</v>
      </c>
      <c r="K961" s="103" t="s">
        <v>1885</v>
      </c>
      <c r="L961" s="104">
        <v>63769</v>
      </c>
      <c r="M961" s="103" t="s">
        <v>1886</v>
      </c>
      <c r="N961" s="103" t="s">
        <v>4571</v>
      </c>
      <c r="O961" s="103" t="s">
        <v>4571</v>
      </c>
      <c r="P961" s="103" t="s">
        <v>3278</v>
      </c>
      <c r="Q961" s="103" t="s">
        <v>3263</v>
      </c>
      <c r="R961" s="103" t="s">
        <v>4573</v>
      </c>
      <c r="S961" s="101">
        <v>34424</v>
      </c>
      <c r="T961" s="101">
        <v>34424</v>
      </c>
      <c r="U961" s="103" t="s">
        <v>31</v>
      </c>
      <c r="V961" s="103" t="s">
        <v>4453</v>
      </c>
    </row>
    <row r="962" spans="1:22" ht="15.75" x14ac:dyDescent="0.3">
      <c r="A962" s="103" t="s">
        <v>50</v>
      </c>
      <c r="B962" s="103" t="s">
        <v>4024</v>
      </c>
      <c r="C962" s="103" t="s">
        <v>1904</v>
      </c>
      <c r="D962" s="103" t="s">
        <v>1905</v>
      </c>
      <c r="E962" s="103" t="s">
        <v>2038</v>
      </c>
      <c r="F962" s="103" t="s">
        <v>2104</v>
      </c>
      <c r="G962" s="103" t="s">
        <v>31</v>
      </c>
      <c r="H962" s="103" t="s">
        <v>4447</v>
      </c>
      <c r="I962" s="103" t="s">
        <v>4448</v>
      </c>
      <c r="J962" s="103" t="s">
        <v>1884</v>
      </c>
      <c r="K962" s="103" t="s">
        <v>1885</v>
      </c>
      <c r="L962" s="104">
        <v>-24658</v>
      </c>
      <c r="M962" s="103" t="s">
        <v>1886</v>
      </c>
      <c r="N962" s="103" t="s">
        <v>4574</v>
      </c>
      <c r="O962" s="103" t="s">
        <v>31</v>
      </c>
      <c r="P962" s="103" t="s">
        <v>4575</v>
      </c>
      <c r="Q962" s="103" t="s">
        <v>2460</v>
      </c>
      <c r="R962" s="103" t="s">
        <v>4576</v>
      </c>
      <c r="S962" s="101">
        <v>34424</v>
      </c>
      <c r="T962" s="101">
        <v>34424</v>
      </c>
      <c r="U962" s="103" t="s">
        <v>31</v>
      </c>
      <c r="V962" s="103" t="s">
        <v>4453</v>
      </c>
    </row>
    <row r="963" spans="1:22" ht="15.75" x14ac:dyDescent="0.3">
      <c r="A963" s="103" t="s">
        <v>50</v>
      </c>
      <c r="B963" s="103" t="s">
        <v>4024</v>
      </c>
      <c r="C963" s="103" t="s">
        <v>1904</v>
      </c>
      <c r="D963" s="103" t="s">
        <v>1905</v>
      </c>
      <c r="E963" s="103" t="s">
        <v>2038</v>
      </c>
      <c r="F963" s="103" t="s">
        <v>2104</v>
      </c>
      <c r="G963" s="103" t="s">
        <v>31</v>
      </c>
      <c r="H963" s="103" t="s">
        <v>4447</v>
      </c>
      <c r="I963" s="103" t="s">
        <v>4448</v>
      </c>
      <c r="J963" s="103" t="s">
        <v>1884</v>
      </c>
      <c r="K963" s="103" t="s">
        <v>1885</v>
      </c>
      <c r="L963" s="104">
        <v>-43668</v>
      </c>
      <c r="M963" s="103" t="s">
        <v>1886</v>
      </c>
      <c r="N963" s="103" t="s">
        <v>4574</v>
      </c>
      <c r="O963" s="103" t="s">
        <v>4574</v>
      </c>
      <c r="P963" s="103" t="s">
        <v>4454</v>
      </c>
      <c r="Q963" s="103" t="s">
        <v>4455</v>
      </c>
      <c r="R963" s="103" t="s">
        <v>4577</v>
      </c>
      <c r="S963" s="101">
        <v>34424</v>
      </c>
      <c r="T963" s="101">
        <v>34424</v>
      </c>
      <c r="U963" s="103" t="s">
        <v>31</v>
      </c>
      <c r="V963" s="103" t="s">
        <v>4453</v>
      </c>
    </row>
    <row r="964" spans="1:22" ht="15.75" x14ac:dyDescent="0.3">
      <c r="A964" s="103" t="s">
        <v>50</v>
      </c>
      <c r="B964" s="103" t="s">
        <v>4024</v>
      </c>
      <c r="C964" s="103" t="s">
        <v>1904</v>
      </c>
      <c r="D964" s="103" t="s">
        <v>1905</v>
      </c>
      <c r="E964" s="103" t="s">
        <v>2038</v>
      </c>
      <c r="F964" s="103" t="s">
        <v>2104</v>
      </c>
      <c r="G964" s="103" t="s">
        <v>31</v>
      </c>
      <c r="H964" s="103" t="s">
        <v>4447</v>
      </c>
      <c r="I964" s="103" t="s">
        <v>4448</v>
      </c>
      <c r="J964" s="103" t="s">
        <v>1884</v>
      </c>
      <c r="K964" s="103" t="s">
        <v>1885</v>
      </c>
      <c r="L964" s="104">
        <v>63769</v>
      </c>
      <c r="M964" s="103" t="s">
        <v>1886</v>
      </c>
      <c r="N964" s="103" t="s">
        <v>4574</v>
      </c>
      <c r="O964" s="103" t="s">
        <v>4574</v>
      </c>
      <c r="P964" s="103" t="s">
        <v>3278</v>
      </c>
      <c r="Q964" s="103" t="s">
        <v>3263</v>
      </c>
      <c r="R964" s="103" t="s">
        <v>4578</v>
      </c>
      <c r="S964" s="101">
        <v>34424</v>
      </c>
      <c r="T964" s="101">
        <v>34424</v>
      </c>
      <c r="U964" s="103" t="s">
        <v>31</v>
      </c>
      <c r="V964" s="103" t="s">
        <v>4453</v>
      </c>
    </row>
    <row r="965" spans="1:22" ht="15.75" x14ac:dyDescent="0.3">
      <c r="A965" s="103" t="s">
        <v>50</v>
      </c>
      <c r="B965" s="103" t="s">
        <v>4024</v>
      </c>
      <c r="C965" s="103" t="s">
        <v>1904</v>
      </c>
      <c r="D965" s="103" t="s">
        <v>1905</v>
      </c>
      <c r="E965" s="103" t="s">
        <v>2038</v>
      </c>
      <c r="F965" s="103" t="s">
        <v>3386</v>
      </c>
      <c r="G965" s="103" t="s">
        <v>31</v>
      </c>
      <c r="H965" s="103" t="s">
        <v>4447</v>
      </c>
      <c r="I965" s="103" t="s">
        <v>4448</v>
      </c>
      <c r="J965" s="103" t="s">
        <v>1884</v>
      </c>
      <c r="K965" s="103" t="s">
        <v>1885</v>
      </c>
      <c r="L965" s="104">
        <v>1926</v>
      </c>
      <c r="M965" s="103" t="s">
        <v>1886</v>
      </c>
      <c r="N965" s="103" t="s">
        <v>31</v>
      </c>
      <c r="O965" s="103" t="s">
        <v>31</v>
      </c>
      <c r="P965" s="103" t="s">
        <v>3387</v>
      </c>
      <c r="Q965" s="103" t="s">
        <v>2460</v>
      </c>
      <c r="R965" s="103" t="s">
        <v>4579</v>
      </c>
      <c r="S965" s="101">
        <v>34424</v>
      </c>
      <c r="T965" s="101">
        <v>34424</v>
      </c>
      <c r="U965" s="103" t="s">
        <v>31</v>
      </c>
      <c r="V965" s="103" t="s">
        <v>4453</v>
      </c>
    </row>
    <row r="966" spans="1:22" ht="15.75" x14ac:dyDescent="0.3">
      <c r="A966" s="103" t="s">
        <v>50</v>
      </c>
      <c r="B966" s="103" t="s">
        <v>4024</v>
      </c>
      <c r="C966" s="103" t="s">
        <v>1904</v>
      </c>
      <c r="D966" s="103" t="s">
        <v>1905</v>
      </c>
      <c r="E966" s="103" t="s">
        <v>2038</v>
      </c>
      <c r="F966" s="103" t="s">
        <v>2264</v>
      </c>
      <c r="G966" s="103" t="s">
        <v>31</v>
      </c>
      <c r="H966" s="103" t="s">
        <v>4447</v>
      </c>
      <c r="I966" s="103" t="s">
        <v>4448</v>
      </c>
      <c r="J966" s="103" t="s">
        <v>1884</v>
      </c>
      <c r="K966" s="103" t="s">
        <v>1885</v>
      </c>
      <c r="L966" s="104">
        <v>132883</v>
      </c>
      <c r="M966" s="103" t="s">
        <v>1886</v>
      </c>
      <c r="N966" s="103" t="s">
        <v>31</v>
      </c>
      <c r="O966" s="103" t="s">
        <v>31</v>
      </c>
      <c r="P966" s="103" t="s">
        <v>2470</v>
      </c>
      <c r="Q966" s="103" t="s">
        <v>3392</v>
      </c>
      <c r="R966" s="103" t="s">
        <v>4580</v>
      </c>
      <c r="S966" s="101">
        <v>34424</v>
      </c>
      <c r="T966" s="101">
        <v>34424</v>
      </c>
      <c r="U966" s="103" t="s">
        <v>31</v>
      </c>
      <c r="V966" s="103" t="s">
        <v>4453</v>
      </c>
    </row>
    <row r="967" spans="1:22" ht="15.75" x14ac:dyDescent="0.3">
      <c r="A967" s="103" t="s">
        <v>50</v>
      </c>
      <c r="B967" s="103" t="s">
        <v>4024</v>
      </c>
      <c r="C967" s="103" t="s">
        <v>1904</v>
      </c>
      <c r="D967" s="103" t="s">
        <v>1905</v>
      </c>
      <c r="E967" s="103" t="s">
        <v>2038</v>
      </c>
      <c r="F967" s="103" t="s">
        <v>2062</v>
      </c>
      <c r="G967" s="103" t="s">
        <v>31</v>
      </c>
      <c r="H967" s="103" t="s">
        <v>4447</v>
      </c>
      <c r="I967" s="103" t="s">
        <v>4448</v>
      </c>
      <c r="J967" s="103" t="s">
        <v>1884</v>
      </c>
      <c r="K967" s="103" t="s">
        <v>1885</v>
      </c>
      <c r="L967" s="104">
        <v>49278</v>
      </c>
      <c r="M967" s="103" t="s">
        <v>1886</v>
      </c>
      <c r="N967" s="103" t="s">
        <v>31</v>
      </c>
      <c r="O967" s="103" t="s">
        <v>31</v>
      </c>
      <c r="P967" s="103" t="s">
        <v>2911</v>
      </c>
      <c r="Q967" s="103" t="s">
        <v>2912</v>
      </c>
      <c r="R967" s="103" t="s">
        <v>4581</v>
      </c>
      <c r="S967" s="101">
        <v>34424</v>
      </c>
      <c r="T967" s="101">
        <v>34424</v>
      </c>
      <c r="U967" s="103" t="s">
        <v>31</v>
      </c>
      <c r="V967" s="103" t="s">
        <v>4453</v>
      </c>
    </row>
    <row r="968" spans="1:22" ht="15.75" x14ac:dyDescent="0.3">
      <c r="A968" s="103" t="s">
        <v>50</v>
      </c>
      <c r="B968" s="103" t="s">
        <v>4024</v>
      </c>
      <c r="C968" s="103" t="s">
        <v>1904</v>
      </c>
      <c r="D968" s="103" t="s">
        <v>1905</v>
      </c>
      <c r="E968" s="103" t="s">
        <v>2038</v>
      </c>
      <c r="F968" s="103" t="s">
        <v>2062</v>
      </c>
      <c r="G968" s="103" t="s">
        <v>31</v>
      </c>
      <c r="H968" s="103" t="s">
        <v>4447</v>
      </c>
      <c r="I968" s="103" t="s">
        <v>4448</v>
      </c>
      <c r="J968" s="103" t="s">
        <v>1884</v>
      </c>
      <c r="K968" s="103" t="s">
        <v>1885</v>
      </c>
      <c r="L968" s="104">
        <v>156930</v>
      </c>
      <c r="M968" s="103" t="s">
        <v>1886</v>
      </c>
      <c r="N968" s="103" t="s">
        <v>31</v>
      </c>
      <c r="O968" s="103" t="s">
        <v>31</v>
      </c>
      <c r="P968" s="103" t="s">
        <v>2911</v>
      </c>
      <c r="Q968" s="103" t="s">
        <v>2912</v>
      </c>
      <c r="R968" s="103" t="s">
        <v>4582</v>
      </c>
      <c r="S968" s="101">
        <v>34424</v>
      </c>
      <c r="T968" s="101">
        <v>34424</v>
      </c>
      <c r="U968" s="103" t="s">
        <v>31</v>
      </c>
      <c r="V968" s="103" t="s">
        <v>4453</v>
      </c>
    </row>
    <row r="969" spans="1:22" ht="15.75" x14ac:dyDescent="0.3">
      <c r="A969" s="103" t="s">
        <v>50</v>
      </c>
      <c r="B969" s="103" t="s">
        <v>4024</v>
      </c>
      <c r="C969" s="103" t="s">
        <v>1904</v>
      </c>
      <c r="D969" s="103" t="s">
        <v>1905</v>
      </c>
      <c r="E969" s="103" t="s">
        <v>2038</v>
      </c>
      <c r="F969" s="103" t="s">
        <v>2062</v>
      </c>
      <c r="G969" s="103" t="s">
        <v>31</v>
      </c>
      <c r="H969" s="103" t="s">
        <v>4447</v>
      </c>
      <c r="I969" s="103" t="s">
        <v>4448</v>
      </c>
      <c r="J969" s="103" t="s">
        <v>1884</v>
      </c>
      <c r="K969" s="103" t="s">
        <v>1885</v>
      </c>
      <c r="L969" s="104">
        <v>821584</v>
      </c>
      <c r="M969" s="103" t="s">
        <v>1886</v>
      </c>
      <c r="N969" s="103" t="s">
        <v>31</v>
      </c>
      <c r="O969" s="103" t="s">
        <v>31</v>
      </c>
      <c r="P969" s="103" t="s">
        <v>2911</v>
      </c>
      <c r="Q969" s="103" t="s">
        <v>2912</v>
      </c>
      <c r="R969" s="103" t="s">
        <v>4583</v>
      </c>
      <c r="S969" s="101">
        <v>34424</v>
      </c>
      <c r="T969" s="101">
        <v>34424</v>
      </c>
      <c r="U969" s="103" t="s">
        <v>31</v>
      </c>
      <c r="V969" s="103" t="s">
        <v>4458</v>
      </c>
    </row>
    <row r="970" spans="1:22" ht="15.75" x14ac:dyDescent="0.3">
      <c r="A970" s="103" t="s">
        <v>50</v>
      </c>
      <c r="B970" s="103" t="s">
        <v>4024</v>
      </c>
      <c r="C970" s="103" t="s">
        <v>1904</v>
      </c>
      <c r="D970" s="103" t="s">
        <v>1905</v>
      </c>
      <c r="E970" s="103" t="s">
        <v>2038</v>
      </c>
      <c r="F970" s="103" t="s">
        <v>2123</v>
      </c>
      <c r="G970" s="103" t="s">
        <v>31</v>
      </c>
      <c r="H970" s="103" t="s">
        <v>4447</v>
      </c>
      <c r="I970" s="103" t="s">
        <v>4448</v>
      </c>
      <c r="J970" s="103" t="s">
        <v>1884</v>
      </c>
      <c r="K970" s="103" t="s">
        <v>1885</v>
      </c>
      <c r="L970" s="104">
        <v>-46980</v>
      </c>
      <c r="M970" s="103" t="s">
        <v>1886</v>
      </c>
      <c r="N970" s="103" t="s">
        <v>4584</v>
      </c>
      <c r="O970" s="103" t="s">
        <v>4584</v>
      </c>
      <c r="P970" s="103" t="s">
        <v>4454</v>
      </c>
      <c r="Q970" s="103" t="s">
        <v>4455</v>
      </c>
      <c r="R970" s="103" t="s">
        <v>4585</v>
      </c>
      <c r="S970" s="101">
        <v>34424</v>
      </c>
      <c r="T970" s="101">
        <v>34424</v>
      </c>
      <c r="U970" s="103" t="s">
        <v>31</v>
      </c>
      <c r="V970" s="103" t="s">
        <v>4453</v>
      </c>
    </row>
    <row r="971" spans="1:22" ht="15.75" x14ac:dyDescent="0.3">
      <c r="A971" s="103" t="s">
        <v>50</v>
      </c>
      <c r="B971" s="103" t="s">
        <v>4024</v>
      </c>
      <c r="C971" s="103" t="s">
        <v>1904</v>
      </c>
      <c r="D971" s="103" t="s">
        <v>1905</v>
      </c>
      <c r="E971" s="103" t="s">
        <v>2038</v>
      </c>
      <c r="F971" s="103" t="s">
        <v>2123</v>
      </c>
      <c r="G971" s="103" t="s">
        <v>31</v>
      </c>
      <c r="H971" s="103" t="s">
        <v>4447</v>
      </c>
      <c r="I971" s="103" t="s">
        <v>4448</v>
      </c>
      <c r="J971" s="103" t="s">
        <v>1884</v>
      </c>
      <c r="K971" s="103" t="s">
        <v>1885</v>
      </c>
      <c r="L971" s="104">
        <v>93889</v>
      </c>
      <c r="M971" s="103" t="s">
        <v>1886</v>
      </c>
      <c r="N971" s="103" t="s">
        <v>4584</v>
      </c>
      <c r="O971" s="103" t="s">
        <v>4584</v>
      </c>
      <c r="P971" s="103" t="s">
        <v>2964</v>
      </c>
      <c r="Q971" s="103" t="s">
        <v>2965</v>
      </c>
      <c r="R971" s="103" t="s">
        <v>4586</v>
      </c>
      <c r="S971" s="101">
        <v>34424</v>
      </c>
      <c r="T971" s="101">
        <v>34424</v>
      </c>
      <c r="U971" s="103" t="s">
        <v>31</v>
      </c>
      <c r="V971" s="103" t="s">
        <v>4453</v>
      </c>
    </row>
    <row r="972" spans="1:22" ht="15.75" x14ac:dyDescent="0.3">
      <c r="A972" s="103" t="s">
        <v>50</v>
      </c>
      <c r="B972" s="103" t="s">
        <v>4024</v>
      </c>
      <c r="C972" s="103" t="s">
        <v>1904</v>
      </c>
      <c r="D972" s="103" t="s">
        <v>1905</v>
      </c>
      <c r="E972" s="103" t="s">
        <v>2038</v>
      </c>
      <c r="F972" s="103" t="s">
        <v>2123</v>
      </c>
      <c r="G972" s="103" t="s">
        <v>31</v>
      </c>
      <c r="H972" s="103" t="s">
        <v>4447</v>
      </c>
      <c r="I972" s="103" t="s">
        <v>4448</v>
      </c>
      <c r="J972" s="103" t="s">
        <v>1884</v>
      </c>
      <c r="K972" s="103" t="s">
        <v>1885</v>
      </c>
      <c r="L972" s="104">
        <v>-46980</v>
      </c>
      <c r="M972" s="103" t="s">
        <v>1886</v>
      </c>
      <c r="N972" s="103" t="s">
        <v>4587</v>
      </c>
      <c r="O972" s="103" t="s">
        <v>4587</v>
      </c>
      <c r="P972" s="103" t="s">
        <v>4454</v>
      </c>
      <c r="Q972" s="103" t="s">
        <v>4455</v>
      </c>
      <c r="R972" s="103" t="s">
        <v>4588</v>
      </c>
      <c r="S972" s="101">
        <v>34424</v>
      </c>
      <c r="T972" s="101">
        <v>34424</v>
      </c>
      <c r="U972" s="103" t="s">
        <v>31</v>
      </c>
      <c r="V972" s="103" t="s">
        <v>4453</v>
      </c>
    </row>
    <row r="973" spans="1:22" ht="15.75" x14ac:dyDescent="0.3">
      <c r="A973" s="103" t="s">
        <v>50</v>
      </c>
      <c r="B973" s="103" t="s">
        <v>4024</v>
      </c>
      <c r="C973" s="103" t="s">
        <v>1904</v>
      </c>
      <c r="D973" s="103" t="s">
        <v>1905</v>
      </c>
      <c r="E973" s="103" t="s">
        <v>2038</v>
      </c>
      <c r="F973" s="103" t="s">
        <v>2123</v>
      </c>
      <c r="G973" s="103" t="s">
        <v>31</v>
      </c>
      <c r="H973" s="103" t="s">
        <v>4447</v>
      </c>
      <c r="I973" s="103" t="s">
        <v>4448</v>
      </c>
      <c r="J973" s="103" t="s">
        <v>1884</v>
      </c>
      <c r="K973" s="103" t="s">
        <v>1885</v>
      </c>
      <c r="L973" s="104">
        <v>93889</v>
      </c>
      <c r="M973" s="103" t="s">
        <v>1886</v>
      </c>
      <c r="N973" s="103" t="s">
        <v>4587</v>
      </c>
      <c r="O973" s="103" t="s">
        <v>4587</v>
      </c>
      <c r="P973" s="103" t="s">
        <v>2964</v>
      </c>
      <c r="Q973" s="103" t="s">
        <v>2965</v>
      </c>
      <c r="R973" s="103" t="s">
        <v>4589</v>
      </c>
      <c r="S973" s="101">
        <v>34424</v>
      </c>
      <c r="T973" s="101">
        <v>34424</v>
      </c>
      <c r="U973" s="103" t="s">
        <v>31</v>
      </c>
      <c r="V973" s="103" t="s">
        <v>4453</v>
      </c>
    </row>
    <row r="974" spans="1:22" ht="15.75" x14ac:dyDescent="0.3">
      <c r="A974" s="103" t="s">
        <v>50</v>
      </c>
      <c r="B974" s="103" t="s">
        <v>4024</v>
      </c>
      <c r="C974" s="103" t="s">
        <v>1904</v>
      </c>
      <c r="D974" s="103" t="s">
        <v>1905</v>
      </c>
      <c r="E974" s="103" t="s">
        <v>2038</v>
      </c>
      <c r="F974" s="103" t="s">
        <v>2123</v>
      </c>
      <c r="G974" s="103" t="s">
        <v>31</v>
      </c>
      <c r="H974" s="103" t="s">
        <v>4447</v>
      </c>
      <c r="I974" s="103" t="s">
        <v>4448</v>
      </c>
      <c r="J974" s="103" t="s">
        <v>1884</v>
      </c>
      <c r="K974" s="103" t="s">
        <v>1885</v>
      </c>
      <c r="L974" s="104">
        <v>-46980</v>
      </c>
      <c r="M974" s="103" t="s">
        <v>1886</v>
      </c>
      <c r="N974" s="103" t="s">
        <v>4590</v>
      </c>
      <c r="O974" s="103" t="s">
        <v>4590</v>
      </c>
      <c r="P974" s="103" t="s">
        <v>4454</v>
      </c>
      <c r="Q974" s="103" t="s">
        <v>4455</v>
      </c>
      <c r="R974" s="103" t="s">
        <v>4591</v>
      </c>
      <c r="S974" s="101">
        <v>34424</v>
      </c>
      <c r="T974" s="101">
        <v>34424</v>
      </c>
      <c r="U974" s="103" t="s">
        <v>31</v>
      </c>
      <c r="V974" s="103" t="s">
        <v>4453</v>
      </c>
    </row>
    <row r="975" spans="1:22" ht="15.75" x14ac:dyDescent="0.3">
      <c r="A975" s="103" t="s">
        <v>50</v>
      </c>
      <c r="B975" s="103" t="s">
        <v>4024</v>
      </c>
      <c r="C975" s="103" t="s">
        <v>1904</v>
      </c>
      <c r="D975" s="103" t="s">
        <v>1905</v>
      </c>
      <c r="E975" s="103" t="s">
        <v>2038</v>
      </c>
      <c r="F975" s="103" t="s">
        <v>2123</v>
      </c>
      <c r="G975" s="103" t="s">
        <v>31</v>
      </c>
      <c r="H975" s="103" t="s">
        <v>4447</v>
      </c>
      <c r="I975" s="103" t="s">
        <v>4448</v>
      </c>
      <c r="J975" s="103" t="s">
        <v>1884</v>
      </c>
      <c r="K975" s="103" t="s">
        <v>1885</v>
      </c>
      <c r="L975" s="104">
        <v>93889</v>
      </c>
      <c r="M975" s="103" t="s">
        <v>1886</v>
      </c>
      <c r="N975" s="103" t="s">
        <v>4590</v>
      </c>
      <c r="O975" s="103" t="s">
        <v>4590</v>
      </c>
      <c r="P975" s="103" t="s">
        <v>2964</v>
      </c>
      <c r="Q975" s="103" t="s">
        <v>2965</v>
      </c>
      <c r="R975" s="103" t="s">
        <v>4592</v>
      </c>
      <c r="S975" s="101">
        <v>34424</v>
      </c>
      <c r="T975" s="101">
        <v>34424</v>
      </c>
      <c r="U975" s="103" t="s">
        <v>31</v>
      </c>
      <c r="V975" s="103" t="s">
        <v>4453</v>
      </c>
    </row>
    <row r="976" spans="1:22" ht="15.75" x14ac:dyDescent="0.3">
      <c r="A976" s="103" t="s">
        <v>50</v>
      </c>
      <c r="B976" s="103" t="s">
        <v>4024</v>
      </c>
      <c r="C976" s="103" t="s">
        <v>1904</v>
      </c>
      <c r="D976" s="103" t="s">
        <v>1905</v>
      </c>
      <c r="E976" s="103" t="s">
        <v>2038</v>
      </c>
      <c r="F976" s="103" t="s">
        <v>2123</v>
      </c>
      <c r="G976" s="103" t="s">
        <v>31</v>
      </c>
      <c r="H976" s="103" t="s">
        <v>4447</v>
      </c>
      <c r="I976" s="103" t="s">
        <v>4448</v>
      </c>
      <c r="J976" s="103" t="s">
        <v>1884</v>
      </c>
      <c r="K976" s="103" t="s">
        <v>1885</v>
      </c>
      <c r="L976" s="104">
        <v>-46980</v>
      </c>
      <c r="M976" s="103" t="s">
        <v>1886</v>
      </c>
      <c r="N976" s="103" t="s">
        <v>4593</v>
      </c>
      <c r="O976" s="103" t="s">
        <v>4593</v>
      </c>
      <c r="P976" s="103" t="s">
        <v>4454</v>
      </c>
      <c r="Q976" s="103" t="s">
        <v>4455</v>
      </c>
      <c r="R976" s="103" t="s">
        <v>4594</v>
      </c>
      <c r="S976" s="101">
        <v>34424</v>
      </c>
      <c r="T976" s="101">
        <v>34424</v>
      </c>
      <c r="U976" s="103" t="s">
        <v>31</v>
      </c>
      <c r="V976" s="103" t="s">
        <v>4453</v>
      </c>
    </row>
    <row r="977" spans="1:22" ht="15.75" x14ac:dyDescent="0.3">
      <c r="A977" s="103" t="s">
        <v>50</v>
      </c>
      <c r="B977" s="103" t="s">
        <v>4024</v>
      </c>
      <c r="C977" s="103" t="s">
        <v>1904</v>
      </c>
      <c r="D977" s="103" t="s">
        <v>1905</v>
      </c>
      <c r="E977" s="103" t="s">
        <v>2038</v>
      </c>
      <c r="F977" s="103" t="s">
        <v>2123</v>
      </c>
      <c r="G977" s="103" t="s">
        <v>31</v>
      </c>
      <c r="H977" s="103" t="s">
        <v>4447</v>
      </c>
      <c r="I977" s="103" t="s">
        <v>4448</v>
      </c>
      <c r="J977" s="103" t="s">
        <v>1884</v>
      </c>
      <c r="K977" s="103" t="s">
        <v>1885</v>
      </c>
      <c r="L977" s="104">
        <v>93889</v>
      </c>
      <c r="M977" s="103" t="s">
        <v>1886</v>
      </c>
      <c r="N977" s="103" t="s">
        <v>4593</v>
      </c>
      <c r="O977" s="103" t="s">
        <v>4593</v>
      </c>
      <c r="P977" s="103" t="s">
        <v>2964</v>
      </c>
      <c r="Q977" s="103" t="s">
        <v>2965</v>
      </c>
      <c r="R977" s="103" t="s">
        <v>4595</v>
      </c>
      <c r="S977" s="101">
        <v>34424</v>
      </c>
      <c r="T977" s="101">
        <v>34424</v>
      </c>
      <c r="U977" s="103" t="s">
        <v>31</v>
      </c>
      <c r="V977" s="103" t="s">
        <v>4453</v>
      </c>
    </row>
    <row r="978" spans="1:22" ht="15.75" x14ac:dyDescent="0.3">
      <c r="A978" s="103" t="s">
        <v>50</v>
      </c>
      <c r="B978" s="103" t="s">
        <v>4024</v>
      </c>
      <c r="C978" s="103" t="s">
        <v>1904</v>
      </c>
      <c r="D978" s="103" t="s">
        <v>1905</v>
      </c>
      <c r="E978" s="103" t="s">
        <v>2038</v>
      </c>
      <c r="F978" s="103" t="s">
        <v>2123</v>
      </c>
      <c r="G978" s="103" t="s">
        <v>31</v>
      </c>
      <c r="H978" s="103" t="s">
        <v>4447</v>
      </c>
      <c r="I978" s="103" t="s">
        <v>4448</v>
      </c>
      <c r="J978" s="103" t="s">
        <v>1884</v>
      </c>
      <c r="K978" s="103" t="s">
        <v>1885</v>
      </c>
      <c r="L978" s="104">
        <v>-46980</v>
      </c>
      <c r="M978" s="103" t="s">
        <v>1886</v>
      </c>
      <c r="N978" s="103" t="s">
        <v>4596</v>
      </c>
      <c r="O978" s="103" t="s">
        <v>4596</v>
      </c>
      <c r="P978" s="103" t="s">
        <v>4454</v>
      </c>
      <c r="Q978" s="103" t="s">
        <v>4455</v>
      </c>
      <c r="R978" s="103" t="s">
        <v>4597</v>
      </c>
      <c r="S978" s="101">
        <v>34424</v>
      </c>
      <c r="T978" s="101">
        <v>34424</v>
      </c>
      <c r="U978" s="103" t="s">
        <v>31</v>
      </c>
      <c r="V978" s="103" t="s">
        <v>4453</v>
      </c>
    </row>
    <row r="979" spans="1:22" ht="15.75" x14ac:dyDescent="0.3">
      <c r="A979" s="103" t="s">
        <v>50</v>
      </c>
      <c r="B979" s="103" t="s">
        <v>4024</v>
      </c>
      <c r="C979" s="103" t="s">
        <v>1904</v>
      </c>
      <c r="D979" s="103" t="s">
        <v>1905</v>
      </c>
      <c r="E979" s="103" t="s">
        <v>2038</v>
      </c>
      <c r="F979" s="103" t="s">
        <v>2123</v>
      </c>
      <c r="G979" s="103" t="s">
        <v>31</v>
      </c>
      <c r="H979" s="103" t="s">
        <v>4447</v>
      </c>
      <c r="I979" s="103" t="s">
        <v>4448</v>
      </c>
      <c r="J979" s="103" t="s">
        <v>1884</v>
      </c>
      <c r="K979" s="103" t="s">
        <v>1885</v>
      </c>
      <c r="L979" s="104">
        <v>93889</v>
      </c>
      <c r="M979" s="103" t="s">
        <v>1886</v>
      </c>
      <c r="N979" s="103" t="s">
        <v>4596</v>
      </c>
      <c r="O979" s="103" t="s">
        <v>4596</v>
      </c>
      <c r="P979" s="103" t="s">
        <v>2964</v>
      </c>
      <c r="Q979" s="103" t="s">
        <v>2965</v>
      </c>
      <c r="R979" s="103" t="s">
        <v>4598</v>
      </c>
      <c r="S979" s="101">
        <v>34424</v>
      </c>
      <c r="T979" s="101">
        <v>34424</v>
      </c>
      <c r="U979" s="103" t="s">
        <v>31</v>
      </c>
      <c r="V979" s="103" t="s">
        <v>4453</v>
      </c>
    </row>
    <row r="980" spans="1:22" ht="15.75" x14ac:dyDescent="0.3">
      <c r="A980" s="103" t="s">
        <v>50</v>
      </c>
      <c r="B980" s="103" t="s">
        <v>4024</v>
      </c>
      <c r="C980" s="103" t="s">
        <v>1904</v>
      </c>
      <c r="D980" s="103" t="s">
        <v>1905</v>
      </c>
      <c r="E980" s="103" t="s">
        <v>2038</v>
      </c>
      <c r="F980" s="103" t="s">
        <v>2123</v>
      </c>
      <c r="G980" s="103" t="s">
        <v>31</v>
      </c>
      <c r="H980" s="103" t="s">
        <v>4447</v>
      </c>
      <c r="I980" s="103" t="s">
        <v>4448</v>
      </c>
      <c r="J980" s="103" t="s">
        <v>1884</v>
      </c>
      <c r="K980" s="103" t="s">
        <v>1885</v>
      </c>
      <c r="L980" s="104">
        <v>-46980</v>
      </c>
      <c r="M980" s="103" t="s">
        <v>1886</v>
      </c>
      <c r="N980" s="103" t="s">
        <v>4599</v>
      </c>
      <c r="O980" s="103" t="s">
        <v>4599</v>
      </c>
      <c r="P980" s="103" t="s">
        <v>4454</v>
      </c>
      <c r="Q980" s="103" t="s">
        <v>4455</v>
      </c>
      <c r="R980" s="103" t="s">
        <v>4600</v>
      </c>
      <c r="S980" s="101">
        <v>34424</v>
      </c>
      <c r="T980" s="101">
        <v>34424</v>
      </c>
      <c r="U980" s="103" t="s">
        <v>31</v>
      </c>
      <c r="V980" s="103" t="s">
        <v>4453</v>
      </c>
    </row>
    <row r="981" spans="1:22" ht="15.75" x14ac:dyDescent="0.3">
      <c r="A981" s="103" t="s">
        <v>50</v>
      </c>
      <c r="B981" s="103" t="s">
        <v>4024</v>
      </c>
      <c r="C981" s="103" t="s">
        <v>1904</v>
      </c>
      <c r="D981" s="103" t="s">
        <v>1905</v>
      </c>
      <c r="E981" s="103" t="s">
        <v>2038</v>
      </c>
      <c r="F981" s="103" t="s">
        <v>2123</v>
      </c>
      <c r="G981" s="103" t="s">
        <v>31</v>
      </c>
      <c r="H981" s="103" t="s">
        <v>4447</v>
      </c>
      <c r="I981" s="103" t="s">
        <v>4448</v>
      </c>
      <c r="J981" s="103" t="s">
        <v>1884</v>
      </c>
      <c r="K981" s="103" t="s">
        <v>1885</v>
      </c>
      <c r="L981" s="104">
        <v>93889</v>
      </c>
      <c r="M981" s="103" t="s">
        <v>1886</v>
      </c>
      <c r="N981" s="103" t="s">
        <v>4599</v>
      </c>
      <c r="O981" s="103" t="s">
        <v>4599</v>
      </c>
      <c r="P981" s="103" t="s">
        <v>2964</v>
      </c>
      <c r="Q981" s="103" t="s">
        <v>2965</v>
      </c>
      <c r="R981" s="103" t="s">
        <v>4601</v>
      </c>
      <c r="S981" s="101">
        <v>34424</v>
      </c>
      <c r="T981" s="101">
        <v>34424</v>
      </c>
      <c r="U981" s="103" t="s">
        <v>31</v>
      </c>
      <c r="V981" s="103" t="s">
        <v>4453</v>
      </c>
    </row>
    <row r="982" spans="1:22" ht="15.75" x14ac:dyDescent="0.3">
      <c r="A982" s="103" t="s">
        <v>50</v>
      </c>
      <c r="B982" s="103" t="s">
        <v>4024</v>
      </c>
      <c r="C982" s="103" t="s">
        <v>1904</v>
      </c>
      <c r="D982" s="103" t="s">
        <v>1905</v>
      </c>
      <c r="E982" s="103" t="s">
        <v>2038</v>
      </c>
      <c r="F982" s="103" t="s">
        <v>2123</v>
      </c>
      <c r="G982" s="103" t="s">
        <v>31</v>
      </c>
      <c r="H982" s="103" t="s">
        <v>4447</v>
      </c>
      <c r="I982" s="103" t="s">
        <v>4448</v>
      </c>
      <c r="J982" s="103" t="s">
        <v>1884</v>
      </c>
      <c r="K982" s="103" t="s">
        <v>1885</v>
      </c>
      <c r="L982" s="104">
        <v>-46980</v>
      </c>
      <c r="M982" s="103" t="s">
        <v>1886</v>
      </c>
      <c r="N982" s="103" t="s">
        <v>4602</v>
      </c>
      <c r="O982" s="103" t="s">
        <v>4602</v>
      </c>
      <c r="P982" s="103" t="s">
        <v>4454</v>
      </c>
      <c r="Q982" s="103" t="s">
        <v>4455</v>
      </c>
      <c r="R982" s="103" t="s">
        <v>4603</v>
      </c>
      <c r="S982" s="101">
        <v>34424</v>
      </c>
      <c r="T982" s="101">
        <v>34424</v>
      </c>
      <c r="U982" s="103" t="s">
        <v>31</v>
      </c>
      <c r="V982" s="103" t="s">
        <v>4453</v>
      </c>
    </row>
    <row r="983" spans="1:22" ht="15.75" x14ac:dyDescent="0.3">
      <c r="A983" s="103" t="s">
        <v>50</v>
      </c>
      <c r="B983" s="103" t="s">
        <v>4024</v>
      </c>
      <c r="C983" s="103" t="s">
        <v>1904</v>
      </c>
      <c r="D983" s="103" t="s">
        <v>1905</v>
      </c>
      <c r="E983" s="103" t="s">
        <v>2038</v>
      </c>
      <c r="F983" s="103" t="s">
        <v>2123</v>
      </c>
      <c r="G983" s="103" t="s">
        <v>31</v>
      </c>
      <c r="H983" s="103" t="s">
        <v>4447</v>
      </c>
      <c r="I983" s="103" t="s">
        <v>4448</v>
      </c>
      <c r="J983" s="103" t="s">
        <v>1884</v>
      </c>
      <c r="K983" s="103" t="s">
        <v>1885</v>
      </c>
      <c r="L983" s="104">
        <v>93889</v>
      </c>
      <c r="M983" s="103" t="s">
        <v>1886</v>
      </c>
      <c r="N983" s="103" t="s">
        <v>4602</v>
      </c>
      <c r="O983" s="103" t="s">
        <v>4602</v>
      </c>
      <c r="P983" s="103" t="s">
        <v>2964</v>
      </c>
      <c r="Q983" s="103" t="s">
        <v>2965</v>
      </c>
      <c r="R983" s="103" t="s">
        <v>4604</v>
      </c>
      <c r="S983" s="101">
        <v>34424</v>
      </c>
      <c r="T983" s="101">
        <v>34424</v>
      </c>
      <c r="U983" s="103" t="s">
        <v>31</v>
      </c>
      <c r="V983" s="103" t="s">
        <v>4453</v>
      </c>
    </row>
    <row r="984" spans="1:22" ht="15.75" x14ac:dyDescent="0.3">
      <c r="A984" s="103" t="s">
        <v>50</v>
      </c>
      <c r="B984" s="103" t="s">
        <v>4024</v>
      </c>
      <c r="C984" s="103" t="s">
        <v>1904</v>
      </c>
      <c r="D984" s="103" t="s">
        <v>1905</v>
      </c>
      <c r="E984" s="103" t="s">
        <v>2038</v>
      </c>
      <c r="F984" s="103" t="s">
        <v>2123</v>
      </c>
      <c r="G984" s="103" t="s">
        <v>31</v>
      </c>
      <c r="H984" s="103" t="s">
        <v>4447</v>
      </c>
      <c r="I984" s="103" t="s">
        <v>4448</v>
      </c>
      <c r="J984" s="103" t="s">
        <v>1884</v>
      </c>
      <c r="K984" s="103" t="s">
        <v>1885</v>
      </c>
      <c r="L984" s="104">
        <v>-46980</v>
      </c>
      <c r="M984" s="103" t="s">
        <v>1886</v>
      </c>
      <c r="N984" s="103" t="s">
        <v>4605</v>
      </c>
      <c r="O984" s="103" t="s">
        <v>4605</v>
      </c>
      <c r="P984" s="103" t="s">
        <v>4454</v>
      </c>
      <c r="Q984" s="103" t="s">
        <v>4455</v>
      </c>
      <c r="R984" s="103" t="s">
        <v>4606</v>
      </c>
      <c r="S984" s="101">
        <v>34424</v>
      </c>
      <c r="T984" s="101">
        <v>34424</v>
      </c>
      <c r="U984" s="103" t="s">
        <v>31</v>
      </c>
      <c r="V984" s="103" t="s">
        <v>4453</v>
      </c>
    </row>
    <row r="985" spans="1:22" ht="15.75" x14ac:dyDescent="0.3">
      <c r="A985" s="103" t="s">
        <v>50</v>
      </c>
      <c r="B985" s="103" t="s">
        <v>4024</v>
      </c>
      <c r="C985" s="103" t="s">
        <v>1904</v>
      </c>
      <c r="D985" s="103" t="s">
        <v>1905</v>
      </c>
      <c r="E985" s="103" t="s">
        <v>2038</v>
      </c>
      <c r="F985" s="103" t="s">
        <v>2123</v>
      </c>
      <c r="G985" s="103" t="s">
        <v>31</v>
      </c>
      <c r="H985" s="103" t="s">
        <v>4447</v>
      </c>
      <c r="I985" s="103" t="s">
        <v>4448</v>
      </c>
      <c r="J985" s="103" t="s">
        <v>1884</v>
      </c>
      <c r="K985" s="103" t="s">
        <v>1885</v>
      </c>
      <c r="L985" s="104">
        <v>93889</v>
      </c>
      <c r="M985" s="103" t="s">
        <v>1886</v>
      </c>
      <c r="N985" s="103" t="s">
        <v>4605</v>
      </c>
      <c r="O985" s="103" t="s">
        <v>4605</v>
      </c>
      <c r="P985" s="103" t="s">
        <v>2964</v>
      </c>
      <c r="Q985" s="103" t="s">
        <v>2965</v>
      </c>
      <c r="R985" s="103" t="s">
        <v>4607</v>
      </c>
      <c r="S985" s="101">
        <v>34424</v>
      </c>
      <c r="T985" s="101">
        <v>34424</v>
      </c>
      <c r="U985" s="103" t="s">
        <v>31</v>
      </c>
      <c r="V985" s="103" t="s">
        <v>4453</v>
      </c>
    </row>
    <row r="986" spans="1:22" ht="15.75" x14ac:dyDescent="0.3">
      <c r="A986" s="103" t="s">
        <v>50</v>
      </c>
      <c r="B986" s="103" t="s">
        <v>4024</v>
      </c>
      <c r="C986" s="103" t="s">
        <v>1904</v>
      </c>
      <c r="D986" s="103" t="s">
        <v>1905</v>
      </c>
      <c r="E986" s="103" t="s">
        <v>2038</v>
      </c>
      <c r="F986" s="103" t="s">
        <v>2123</v>
      </c>
      <c r="G986" s="103" t="s">
        <v>31</v>
      </c>
      <c r="H986" s="103" t="s">
        <v>4447</v>
      </c>
      <c r="I986" s="103" t="s">
        <v>4448</v>
      </c>
      <c r="J986" s="103" t="s">
        <v>1884</v>
      </c>
      <c r="K986" s="103" t="s">
        <v>1885</v>
      </c>
      <c r="L986" s="104">
        <v>-46980</v>
      </c>
      <c r="M986" s="103" t="s">
        <v>1886</v>
      </c>
      <c r="N986" s="103" t="s">
        <v>4608</v>
      </c>
      <c r="O986" s="103" t="s">
        <v>4608</v>
      </c>
      <c r="P986" s="103" t="s">
        <v>4454</v>
      </c>
      <c r="Q986" s="103" t="s">
        <v>4455</v>
      </c>
      <c r="R986" s="103" t="s">
        <v>4609</v>
      </c>
      <c r="S986" s="101">
        <v>34424</v>
      </c>
      <c r="T986" s="101">
        <v>34424</v>
      </c>
      <c r="U986" s="103" t="s">
        <v>31</v>
      </c>
      <c r="V986" s="103" t="s">
        <v>4453</v>
      </c>
    </row>
    <row r="987" spans="1:22" ht="15.75" x14ac:dyDescent="0.3">
      <c r="A987" s="103" t="s">
        <v>50</v>
      </c>
      <c r="B987" s="103" t="s">
        <v>4024</v>
      </c>
      <c r="C987" s="103" t="s">
        <v>1904</v>
      </c>
      <c r="D987" s="103" t="s">
        <v>1905</v>
      </c>
      <c r="E987" s="103" t="s">
        <v>2038</v>
      </c>
      <c r="F987" s="103" t="s">
        <v>2123</v>
      </c>
      <c r="G987" s="103" t="s">
        <v>31</v>
      </c>
      <c r="H987" s="103" t="s">
        <v>4447</v>
      </c>
      <c r="I987" s="103" t="s">
        <v>4448</v>
      </c>
      <c r="J987" s="103" t="s">
        <v>1884</v>
      </c>
      <c r="K987" s="103" t="s">
        <v>1885</v>
      </c>
      <c r="L987" s="104">
        <v>93889</v>
      </c>
      <c r="M987" s="103" t="s">
        <v>1886</v>
      </c>
      <c r="N987" s="103" t="s">
        <v>4608</v>
      </c>
      <c r="O987" s="103" t="s">
        <v>4608</v>
      </c>
      <c r="P987" s="103" t="s">
        <v>2964</v>
      </c>
      <c r="Q987" s="103" t="s">
        <v>2965</v>
      </c>
      <c r="R987" s="103" t="s">
        <v>4610</v>
      </c>
      <c r="S987" s="101">
        <v>34424</v>
      </c>
      <c r="T987" s="101">
        <v>34424</v>
      </c>
      <c r="U987" s="103" t="s">
        <v>31</v>
      </c>
      <c r="V987" s="103" t="s">
        <v>4453</v>
      </c>
    </row>
    <row r="988" spans="1:22" ht="15.75" x14ac:dyDescent="0.3">
      <c r="A988" s="103" t="s">
        <v>50</v>
      </c>
      <c r="B988" s="103" t="s">
        <v>4024</v>
      </c>
      <c r="C988" s="103" t="s">
        <v>1904</v>
      </c>
      <c r="D988" s="103" t="s">
        <v>1905</v>
      </c>
      <c r="E988" s="103" t="s">
        <v>2038</v>
      </c>
      <c r="F988" s="103" t="s">
        <v>2070</v>
      </c>
      <c r="G988" s="103" t="s">
        <v>31</v>
      </c>
      <c r="H988" s="103" t="s">
        <v>4447</v>
      </c>
      <c r="I988" s="103" t="s">
        <v>4448</v>
      </c>
      <c r="J988" s="103" t="s">
        <v>1884</v>
      </c>
      <c r="K988" s="103" t="s">
        <v>1885</v>
      </c>
      <c r="L988" s="104">
        <v>525396</v>
      </c>
      <c r="M988" s="103" t="s">
        <v>1886</v>
      </c>
      <c r="N988" s="103" t="s">
        <v>31</v>
      </c>
      <c r="O988" s="103" t="s">
        <v>31</v>
      </c>
      <c r="P988" s="103" t="s">
        <v>2494</v>
      </c>
      <c r="Q988" s="103" t="s">
        <v>2980</v>
      </c>
      <c r="R988" s="103" t="s">
        <v>4611</v>
      </c>
      <c r="S988" s="101">
        <v>34424</v>
      </c>
      <c r="T988" s="101">
        <v>34424</v>
      </c>
      <c r="U988" s="103" t="s">
        <v>31</v>
      </c>
      <c r="V988" s="103" t="s">
        <v>4453</v>
      </c>
    </row>
    <row r="989" spans="1:22" ht="15.75" x14ac:dyDescent="0.3">
      <c r="A989" s="103" t="s">
        <v>50</v>
      </c>
      <c r="B989" s="103" t="s">
        <v>4024</v>
      </c>
      <c r="C989" s="103" t="s">
        <v>1904</v>
      </c>
      <c r="D989" s="103" t="s">
        <v>1905</v>
      </c>
      <c r="E989" s="103" t="s">
        <v>2038</v>
      </c>
      <c r="F989" s="103" t="s">
        <v>2082</v>
      </c>
      <c r="G989" s="103" t="s">
        <v>31</v>
      </c>
      <c r="H989" s="103" t="s">
        <v>4447</v>
      </c>
      <c r="I989" s="103" t="s">
        <v>4448</v>
      </c>
      <c r="J989" s="103" t="s">
        <v>1884</v>
      </c>
      <c r="K989" s="103" t="s">
        <v>1885</v>
      </c>
      <c r="L989" s="104">
        <v>38433</v>
      </c>
      <c r="M989" s="103" t="s">
        <v>1886</v>
      </c>
      <c r="N989" s="103" t="s">
        <v>31</v>
      </c>
      <c r="O989" s="103" t="s">
        <v>31</v>
      </c>
      <c r="P989" s="103" t="s">
        <v>2496</v>
      </c>
      <c r="Q989" s="103" t="s">
        <v>3615</v>
      </c>
      <c r="R989" s="103" t="s">
        <v>4612</v>
      </c>
      <c r="S989" s="101">
        <v>34424</v>
      </c>
      <c r="T989" s="101">
        <v>34424</v>
      </c>
      <c r="U989" s="103" t="s">
        <v>31</v>
      </c>
      <c r="V989" s="103" t="s">
        <v>4453</v>
      </c>
    </row>
    <row r="990" spans="1:22" ht="15.75" x14ac:dyDescent="0.3">
      <c r="A990" s="103" t="s">
        <v>50</v>
      </c>
      <c r="B990" s="103" t="s">
        <v>4024</v>
      </c>
      <c r="C990" s="103" t="s">
        <v>1904</v>
      </c>
      <c r="D990" s="103" t="s">
        <v>1905</v>
      </c>
      <c r="E990" s="103" t="s">
        <v>2038</v>
      </c>
      <c r="F990" s="103" t="s">
        <v>3677</v>
      </c>
      <c r="G990" s="103" t="s">
        <v>31</v>
      </c>
      <c r="H990" s="103" t="s">
        <v>4447</v>
      </c>
      <c r="I990" s="103" t="s">
        <v>4448</v>
      </c>
      <c r="J990" s="103" t="s">
        <v>1884</v>
      </c>
      <c r="K990" s="103" t="s">
        <v>1885</v>
      </c>
      <c r="L990" s="104">
        <v>68339</v>
      </c>
      <c r="M990" s="103" t="s">
        <v>1886</v>
      </c>
      <c r="N990" s="103" t="s">
        <v>31</v>
      </c>
      <c r="O990" s="103" t="s">
        <v>31</v>
      </c>
      <c r="P990" s="103" t="s">
        <v>4380</v>
      </c>
      <c r="Q990" s="103" t="s">
        <v>4613</v>
      </c>
      <c r="R990" s="103" t="s">
        <v>4614</v>
      </c>
      <c r="S990" s="101">
        <v>34424</v>
      </c>
      <c r="T990" s="101">
        <v>34424</v>
      </c>
      <c r="U990" s="103" t="s">
        <v>31</v>
      </c>
      <c r="V990" s="103" t="s">
        <v>4453</v>
      </c>
    </row>
    <row r="991" spans="1:22" ht="15.75" x14ac:dyDescent="0.3">
      <c r="A991" s="103" t="s">
        <v>50</v>
      </c>
      <c r="B991" s="103" t="s">
        <v>4024</v>
      </c>
      <c r="C991" s="103" t="s">
        <v>1904</v>
      </c>
      <c r="D991" s="103" t="s">
        <v>1905</v>
      </c>
      <c r="E991" s="103" t="s">
        <v>2038</v>
      </c>
      <c r="F991" s="103" t="s">
        <v>2051</v>
      </c>
      <c r="G991" s="103" t="s">
        <v>31</v>
      </c>
      <c r="H991" s="103" t="s">
        <v>4447</v>
      </c>
      <c r="I991" s="103" t="s">
        <v>4448</v>
      </c>
      <c r="J991" s="103" t="s">
        <v>1884</v>
      </c>
      <c r="K991" s="103" t="s">
        <v>1885</v>
      </c>
      <c r="L991" s="104">
        <v>89736</v>
      </c>
      <c r="M991" s="103" t="s">
        <v>1886</v>
      </c>
      <c r="N991" s="103" t="s">
        <v>31</v>
      </c>
      <c r="O991" s="103" t="s">
        <v>31</v>
      </c>
      <c r="P991" s="103" t="s">
        <v>2503</v>
      </c>
      <c r="Q991" s="103" t="s">
        <v>2503</v>
      </c>
      <c r="R991" s="103" t="s">
        <v>4615</v>
      </c>
      <c r="S991" s="101">
        <v>34424</v>
      </c>
      <c r="T991" s="101">
        <v>34424</v>
      </c>
      <c r="U991" s="103" t="s">
        <v>31</v>
      </c>
      <c r="V991" s="103" t="s">
        <v>4458</v>
      </c>
    </row>
    <row r="992" spans="1:22" ht="15.75" x14ac:dyDescent="0.3">
      <c r="A992" s="103" t="s">
        <v>50</v>
      </c>
      <c r="B992" s="103" t="s">
        <v>4024</v>
      </c>
      <c r="C992" s="103" t="s">
        <v>1904</v>
      </c>
      <c r="D992" s="103" t="s">
        <v>1905</v>
      </c>
      <c r="E992" s="103" t="s">
        <v>2038</v>
      </c>
      <c r="F992" s="103" t="s">
        <v>2051</v>
      </c>
      <c r="G992" s="103" t="s">
        <v>31</v>
      </c>
      <c r="H992" s="103" t="s">
        <v>4447</v>
      </c>
      <c r="I992" s="103" t="s">
        <v>4448</v>
      </c>
      <c r="J992" s="103" t="s">
        <v>1884</v>
      </c>
      <c r="K992" s="103" t="s">
        <v>1885</v>
      </c>
      <c r="L992" s="104">
        <v>215028</v>
      </c>
      <c r="M992" s="103" t="s">
        <v>1886</v>
      </c>
      <c r="N992" s="103" t="s">
        <v>31</v>
      </c>
      <c r="O992" s="103" t="s">
        <v>31</v>
      </c>
      <c r="P992" s="103" t="s">
        <v>2503</v>
      </c>
      <c r="Q992" s="103" t="s">
        <v>2503</v>
      </c>
      <c r="R992" s="103" t="s">
        <v>4616</v>
      </c>
      <c r="S992" s="101">
        <v>34424</v>
      </c>
      <c r="T992" s="101">
        <v>34424</v>
      </c>
      <c r="U992" s="103" t="s">
        <v>31</v>
      </c>
      <c r="V992" s="103" t="s">
        <v>4453</v>
      </c>
    </row>
    <row r="993" spans="1:22" ht="15.75" x14ac:dyDescent="0.3">
      <c r="A993" s="103" t="s">
        <v>50</v>
      </c>
      <c r="B993" s="103" t="s">
        <v>4024</v>
      </c>
      <c r="C993" s="103" t="s">
        <v>1904</v>
      </c>
      <c r="D993" s="103" t="s">
        <v>1905</v>
      </c>
      <c r="E993" s="103" t="s">
        <v>2038</v>
      </c>
      <c r="F993" s="103" t="s">
        <v>2101</v>
      </c>
      <c r="G993" s="103" t="s">
        <v>31</v>
      </c>
      <c r="H993" s="103" t="s">
        <v>4447</v>
      </c>
      <c r="I993" s="103" t="s">
        <v>4448</v>
      </c>
      <c r="J993" s="103" t="s">
        <v>1884</v>
      </c>
      <c r="K993" s="103" t="s">
        <v>1885</v>
      </c>
      <c r="L993" s="104">
        <v>207424</v>
      </c>
      <c r="M993" s="103" t="s">
        <v>1886</v>
      </c>
      <c r="N993" s="103" t="s">
        <v>31</v>
      </c>
      <c r="O993" s="103" t="s">
        <v>31</v>
      </c>
      <c r="P993" s="103" t="s">
        <v>3465</v>
      </c>
      <c r="Q993" s="103" t="s">
        <v>3466</v>
      </c>
      <c r="R993" s="103" t="s">
        <v>4617</v>
      </c>
      <c r="S993" s="101">
        <v>34424</v>
      </c>
      <c r="T993" s="101">
        <v>34424</v>
      </c>
      <c r="U993" s="103" t="s">
        <v>31</v>
      </c>
      <c r="V993" s="103" t="s">
        <v>4453</v>
      </c>
    </row>
    <row r="994" spans="1:22" ht="15.75" x14ac:dyDescent="0.3">
      <c r="A994" s="103" t="s">
        <v>50</v>
      </c>
      <c r="B994" s="103" t="s">
        <v>4024</v>
      </c>
      <c r="C994" s="103" t="s">
        <v>1904</v>
      </c>
      <c r="D994" s="103" t="s">
        <v>1905</v>
      </c>
      <c r="E994" s="103" t="s">
        <v>2038</v>
      </c>
      <c r="F994" s="103" t="s">
        <v>2101</v>
      </c>
      <c r="G994" s="103" t="s">
        <v>31</v>
      </c>
      <c r="H994" s="103" t="s">
        <v>4447</v>
      </c>
      <c r="I994" s="103" t="s">
        <v>4448</v>
      </c>
      <c r="J994" s="103" t="s">
        <v>1884</v>
      </c>
      <c r="K994" s="103" t="s">
        <v>1885</v>
      </c>
      <c r="L994" s="104">
        <v>23501</v>
      </c>
      <c r="M994" s="103" t="s">
        <v>1886</v>
      </c>
      <c r="N994" s="103" t="s">
        <v>4618</v>
      </c>
      <c r="O994" s="103" t="s">
        <v>4559</v>
      </c>
      <c r="P994" s="103" t="s">
        <v>4619</v>
      </c>
      <c r="Q994" s="103" t="s">
        <v>4620</v>
      </c>
      <c r="R994" s="103" t="s">
        <v>4621</v>
      </c>
      <c r="S994" s="101">
        <v>34424</v>
      </c>
      <c r="T994" s="101">
        <v>34424</v>
      </c>
      <c r="U994" s="103" t="s">
        <v>31</v>
      </c>
      <c r="V994" s="103" t="s">
        <v>4453</v>
      </c>
    </row>
    <row r="995" spans="1:22" ht="15.75" x14ac:dyDescent="0.3">
      <c r="A995" s="103" t="s">
        <v>50</v>
      </c>
      <c r="B995" s="103" t="s">
        <v>4024</v>
      </c>
      <c r="C995" s="103" t="s">
        <v>1904</v>
      </c>
      <c r="D995" s="103" t="s">
        <v>1905</v>
      </c>
      <c r="E995" s="103" t="s">
        <v>2038</v>
      </c>
      <c r="F995" s="103" t="s">
        <v>2101</v>
      </c>
      <c r="G995" s="103" t="s">
        <v>31</v>
      </c>
      <c r="H995" s="103" t="s">
        <v>4447</v>
      </c>
      <c r="I995" s="103" t="s">
        <v>4448</v>
      </c>
      <c r="J995" s="103" t="s">
        <v>1884</v>
      </c>
      <c r="K995" s="103" t="s">
        <v>1885</v>
      </c>
      <c r="L995" s="104">
        <v>23501</v>
      </c>
      <c r="M995" s="103" t="s">
        <v>1886</v>
      </c>
      <c r="N995" s="103" t="s">
        <v>4553</v>
      </c>
      <c r="O995" s="103" t="s">
        <v>4553</v>
      </c>
      <c r="P995" s="103" t="s">
        <v>4619</v>
      </c>
      <c r="Q995" s="103" t="s">
        <v>4620</v>
      </c>
      <c r="R995" s="103" t="s">
        <v>4622</v>
      </c>
      <c r="S995" s="101">
        <v>34424</v>
      </c>
      <c r="T995" s="101">
        <v>34424</v>
      </c>
      <c r="U995" s="103" t="s">
        <v>31</v>
      </c>
      <c r="V995" s="103" t="s">
        <v>4453</v>
      </c>
    </row>
    <row r="996" spans="1:22" ht="15.75" x14ac:dyDescent="0.3">
      <c r="A996" s="103" t="s">
        <v>50</v>
      </c>
      <c r="B996" s="103" t="s">
        <v>4024</v>
      </c>
      <c r="C996" s="103" t="s">
        <v>1904</v>
      </c>
      <c r="D996" s="103" t="s">
        <v>1905</v>
      </c>
      <c r="E996" s="103" t="s">
        <v>2038</v>
      </c>
      <c r="F996" s="103" t="s">
        <v>2101</v>
      </c>
      <c r="G996" s="103" t="s">
        <v>31</v>
      </c>
      <c r="H996" s="103" t="s">
        <v>4447</v>
      </c>
      <c r="I996" s="103" t="s">
        <v>4448</v>
      </c>
      <c r="J996" s="103" t="s">
        <v>1884</v>
      </c>
      <c r="K996" s="103" t="s">
        <v>1885</v>
      </c>
      <c r="L996" s="104">
        <v>23501</v>
      </c>
      <c r="M996" s="103" t="s">
        <v>1886</v>
      </c>
      <c r="N996" s="103" t="s">
        <v>4556</v>
      </c>
      <c r="O996" s="103" t="s">
        <v>4556</v>
      </c>
      <c r="P996" s="103" t="s">
        <v>4619</v>
      </c>
      <c r="Q996" s="103" t="s">
        <v>4620</v>
      </c>
      <c r="R996" s="103" t="s">
        <v>4623</v>
      </c>
      <c r="S996" s="101">
        <v>34424</v>
      </c>
      <c r="T996" s="101">
        <v>34424</v>
      </c>
      <c r="U996" s="103" t="s">
        <v>31</v>
      </c>
      <c r="V996" s="103" t="s">
        <v>4453</v>
      </c>
    </row>
    <row r="997" spans="1:22" ht="15.75" x14ac:dyDescent="0.3">
      <c r="A997" s="103" t="s">
        <v>50</v>
      </c>
      <c r="B997" s="103" t="s">
        <v>4024</v>
      </c>
      <c r="C997" s="103" t="s">
        <v>1904</v>
      </c>
      <c r="D997" s="103" t="s">
        <v>1905</v>
      </c>
      <c r="E997" s="103" t="s">
        <v>2038</v>
      </c>
      <c r="F997" s="103" t="s">
        <v>2101</v>
      </c>
      <c r="G997" s="103" t="s">
        <v>31</v>
      </c>
      <c r="H997" s="103" t="s">
        <v>4447</v>
      </c>
      <c r="I997" s="103" t="s">
        <v>4448</v>
      </c>
      <c r="J997" s="103" t="s">
        <v>1884</v>
      </c>
      <c r="K997" s="103" t="s">
        <v>1885</v>
      </c>
      <c r="L997" s="104">
        <v>23501</v>
      </c>
      <c r="M997" s="103" t="s">
        <v>1886</v>
      </c>
      <c r="N997" s="103" t="s">
        <v>4562</v>
      </c>
      <c r="O997" s="103" t="s">
        <v>4562</v>
      </c>
      <c r="P997" s="103" t="s">
        <v>4619</v>
      </c>
      <c r="Q997" s="103" t="s">
        <v>4620</v>
      </c>
      <c r="R997" s="103" t="s">
        <v>4624</v>
      </c>
      <c r="S997" s="101">
        <v>34424</v>
      </c>
      <c r="T997" s="101">
        <v>34424</v>
      </c>
      <c r="U997" s="103" t="s">
        <v>31</v>
      </c>
      <c r="V997" s="103" t="s">
        <v>4453</v>
      </c>
    </row>
    <row r="998" spans="1:22" ht="15.75" x14ac:dyDescent="0.3">
      <c r="A998" s="103" t="s">
        <v>50</v>
      </c>
      <c r="B998" s="103" t="s">
        <v>4024</v>
      </c>
      <c r="C998" s="103" t="s">
        <v>1904</v>
      </c>
      <c r="D998" s="103" t="s">
        <v>1905</v>
      </c>
      <c r="E998" s="103" t="s">
        <v>2038</v>
      </c>
      <c r="F998" s="103" t="s">
        <v>2101</v>
      </c>
      <c r="G998" s="103" t="s">
        <v>31</v>
      </c>
      <c r="H998" s="103" t="s">
        <v>4447</v>
      </c>
      <c r="I998" s="103" t="s">
        <v>4448</v>
      </c>
      <c r="J998" s="103" t="s">
        <v>1884</v>
      </c>
      <c r="K998" s="103" t="s">
        <v>1885</v>
      </c>
      <c r="L998" s="104">
        <v>23501</v>
      </c>
      <c r="M998" s="103" t="s">
        <v>1886</v>
      </c>
      <c r="N998" s="103" t="s">
        <v>4565</v>
      </c>
      <c r="O998" s="103" t="s">
        <v>4565</v>
      </c>
      <c r="P998" s="103" t="s">
        <v>4619</v>
      </c>
      <c r="Q998" s="103" t="s">
        <v>4620</v>
      </c>
      <c r="R998" s="103" t="s">
        <v>4625</v>
      </c>
      <c r="S998" s="101">
        <v>34424</v>
      </c>
      <c r="T998" s="101">
        <v>34424</v>
      </c>
      <c r="U998" s="103" t="s">
        <v>31</v>
      </c>
      <c r="V998" s="103" t="s">
        <v>4453</v>
      </c>
    </row>
    <row r="999" spans="1:22" ht="15.75" x14ac:dyDescent="0.3">
      <c r="A999" s="103" t="s">
        <v>50</v>
      </c>
      <c r="B999" s="103" t="s">
        <v>4024</v>
      </c>
      <c r="C999" s="103" t="s">
        <v>1904</v>
      </c>
      <c r="D999" s="103" t="s">
        <v>1905</v>
      </c>
      <c r="E999" s="103" t="s">
        <v>2038</v>
      </c>
      <c r="F999" s="103" t="s">
        <v>2101</v>
      </c>
      <c r="G999" s="103" t="s">
        <v>31</v>
      </c>
      <c r="H999" s="103" t="s">
        <v>4447</v>
      </c>
      <c r="I999" s="103" t="s">
        <v>4448</v>
      </c>
      <c r="J999" s="103" t="s">
        <v>1884</v>
      </c>
      <c r="K999" s="103" t="s">
        <v>1885</v>
      </c>
      <c r="L999" s="104">
        <v>23501</v>
      </c>
      <c r="M999" s="103" t="s">
        <v>1886</v>
      </c>
      <c r="N999" s="103" t="s">
        <v>4568</v>
      </c>
      <c r="O999" s="103" t="s">
        <v>4568</v>
      </c>
      <c r="P999" s="103" t="s">
        <v>4619</v>
      </c>
      <c r="Q999" s="103" t="s">
        <v>4620</v>
      </c>
      <c r="R999" s="103" t="s">
        <v>4626</v>
      </c>
      <c r="S999" s="101">
        <v>34424</v>
      </c>
      <c r="T999" s="101">
        <v>34424</v>
      </c>
      <c r="U999" s="103" t="s">
        <v>31</v>
      </c>
      <c r="V999" s="103" t="s">
        <v>4453</v>
      </c>
    </row>
    <row r="1000" spans="1:22" ht="15.75" x14ac:dyDescent="0.3">
      <c r="A1000" s="103" t="s">
        <v>50</v>
      </c>
      <c r="B1000" s="103" t="s">
        <v>4024</v>
      </c>
      <c r="C1000" s="103" t="s">
        <v>1904</v>
      </c>
      <c r="D1000" s="103" t="s">
        <v>1905</v>
      </c>
      <c r="E1000" s="103" t="s">
        <v>2038</v>
      </c>
      <c r="F1000" s="103" t="s">
        <v>2101</v>
      </c>
      <c r="G1000" s="103" t="s">
        <v>31</v>
      </c>
      <c r="H1000" s="103" t="s">
        <v>4447</v>
      </c>
      <c r="I1000" s="103" t="s">
        <v>4448</v>
      </c>
      <c r="J1000" s="103" t="s">
        <v>1884</v>
      </c>
      <c r="K1000" s="103" t="s">
        <v>1885</v>
      </c>
      <c r="L1000" s="104">
        <v>23501</v>
      </c>
      <c r="M1000" s="103" t="s">
        <v>1886</v>
      </c>
      <c r="N1000" s="103" t="s">
        <v>4571</v>
      </c>
      <c r="O1000" s="103" t="s">
        <v>4571</v>
      </c>
      <c r="P1000" s="103" t="s">
        <v>4619</v>
      </c>
      <c r="Q1000" s="103" t="s">
        <v>4620</v>
      </c>
      <c r="R1000" s="103" t="s">
        <v>4627</v>
      </c>
      <c r="S1000" s="101">
        <v>34424</v>
      </c>
      <c r="T1000" s="101">
        <v>34424</v>
      </c>
      <c r="U1000" s="103" t="s">
        <v>31</v>
      </c>
      <c r="V1000" s="103" t="s">
        <v>4453</v>
      </c>
    </row>
    <row r="1001" spans="1:22" ht="15.75" x14ac:dyDescent="0.3">
      <c r="A1001" s="103" t="s">
        <v>50</v>
      </c>
      <c r="B1001" s="103" t="s">
        <v>4024</v>
      </c>
      <c r="C1001" s="103" t="s">
        <v>1904</v>
      </c>
      <c r="D1001" s="103" t="s">
        <v>1905</v>
      </c>
      <c r="E1001" s="103" t="s">
        <v>2038</v>
      </c>
      <c r="F1001" s="103" t="s">
        <v>2101</v>
      </c>
      <c r="G1001" s="103" t="s">
        <v>31</v>
      </c>
      <c r="H1001" s="103" t="s">
        <v>4447</v>
      </c>
      <c r="I1001" s="103" t="s">
        <v>4448</v>
      </c>
      <c r="J1001" s="103" t="s">
        <v>1884</v>
      </c>
      <c r="K1001" s="103" t="s">
        <v>1885</v>
      </c>
      <c r="L1001" s="104">
        <v>23501</v>
      </c>
      <c r="M1001" s="103" t="s">
        <v>1886</v>
      </c>
      <c r="N1001" s="103" t="s">
        <v>4574</v>
      </c>
      <c r="O1001" s="103" t="s">
        <v>4574</v>
      </c>
      <c r="P1001" s="103" t="s">
        <v>4619</v>
      </c>
      <c r="Q1001" s="103" t="s">
        <v>4620</v>
      </c>
      <c r="R1001" s="103" t="s">
        <v>4628</v>
      </c>
      <c r="S1001" s="101">
        <v>34424</v>
      </c>
      <c r="T1001" s="101">
        <v>34424</v>
      </c>
      <c r="U1001" s="103" t="s">
        <v>31</v>
      </c>
      <c r="V1001" s="103" t="s">
        <v>4453</v>
      </c>
    </row>
    <row r="1002" spans="1:22" ht="15.75" x14ac:dyDescent="0.3">
      <c r="A1002" s="103" t="s">
        <v>50</v>
      </c>
      <c r="B1002" s="103" t="s">
        <v>4024</v>
      </c>
      <c r="C1002" s="103" t="s">
        <v>1904</v>
      </c>
      <c r="D1002" s="103" t="s">
        <v>1905</v>
      </c>
      <c r="E1002" s="103" t="s">
        <v>2038</v>
      </c>
      <c r="F1002" s="103" t="s">
        <v>2110</v>
      </c>
      <c r="G1002" s="103" t="s">
        <v>31</v>
      </c>
      <c r="H1002" s="103" t="s">
        <v>4447</v>
      </c>
      <c r="I1002" s="103" t="s">
        <v>4448</v>
      </c>
      <c r="J1002" s="103" t="s">
        <v>1884</v>
      </c>
      <c r="K1002" s="103" t="s">
        <v>1885</v>
      </c>
      <c r="L1002" s="104">
        <v>17711</v>
      </c>
      <c r="M1002" s="103" t="s">
        <v>1886</v>
      </c>
      <c r="N1002" s="103" t="s">
        <v>31</v>
      </c>
      <c r="O1002" s="103" t="s">
        <v>31</v>
      </c>
      <c r="P1002" s="103" t="s">
        <v>2509</v>
      </c>
      <c r="Q1002" s="103" t="s">
        <v>2509</v>
      </c>
      <c r="R1002" s="103" t="s">
        <v>4629</v>
      </c>
      <c r="S1002" s="101">
        <v>34424</v>
      </c>
      <c r="T1002" s="101">
        <v>34424</v>
      </c>
      <c r="U1002" s="103" t="s">
        <v>31</v>
      </c>
      <c r="V1002" s="103" t="s">
        <v>4458</v>
      </c>
    </row>
    <row r="1003" spans="1:22" ht="15.75" x14ac:dyDescent="0.3">
      <c r="A1003" s="103" t="s">
        <v>50</v>
      </c>
      <c r="B1003" s="103" t="s">
        <v>4024</v>
      </c>
      <c r="C1003" s="103" t="s">
        <v>1904</v>
      </c>
      <c r="D1003" s="103" t="s">
        <v>1905</v>
      </c>
      <c r="E1003" s="103" t="s">
        <v>2038</v>
      </c>
      <c r="F1003" s="103" t="s">
        <v>2110</v>
      </c>
      <c r="G1003" s="103" t="s">
        <v>31</v>
      </c>
      <c r="H1003" s="103" t="s">
        <v>4447</v>
      </c>
      <c r="I1003" s="103" t="s">
        <v>4448</v>
      </c>
      <c r="J1003" s="103" t="s">
        <v>1884</v>
      </c>
      <c r="K1003" s="103" t="s">
        <v>1885</v>
      </c>
      <c r="L1003" s="104">
        <v>34600</v>
      </c>
      <c r="M1003" s="103" t="s">
        <v>1886</v>
      </c>
      <c r="N1003" s="103" t="s">
        <v>31</v>
      </c>
      <c r="O1003" s="103" t="s">
        <v>31</v>
      </c>
      <c r="P1003" s="103" t="s">
        <v>2509</v>
      </c>
      <c r="Q1003" s="103" t="s">
        <v>2509</v>
      </c>
      <c r="R1003" s="103" t="s">
        <v>4630</v>
      </c>
      <c r="S1003" s="101">
        <v>34424</v>
      </c>
      <c r="T1003" s="101">
        <v>34424</v>
      </c>
      <c r="U1003" s="103" t="s">
        <v>31</v>
      </c>
      <c r="V1003" s="103" t="s">
        <v>4453</v>
      </c>
    </row>
    <row r="1004" spans="1:22" ht="15.75" x14ac:dyDescent="0.3">
      <c r="A1004" s="103" t="s">
        <v>50</v>
      </c>
      <c r="B1004" s="103" t="s">
        <v>4024</v>
      </c>
      <c r="C1004" s="103" t="s">
        <v>1904</v>
      </c>
      <c r="D1004" s="103" t="s">
        <v>1905</v>
      </c>
      <c r="E1004" s="103" t="s">
        <v>2038</v>
      </c>
      <c r="F1004" s="103" t="s">
        <v>2402</v>
      </c>
      <c r="G1004" s="103" t="s">
        <v>31</v>
      </c>
      <c r="H1004" s="103" t="s">
        <v>4447</v>
      </c>
      <c r="I1004" s="103" t="s">
        <v>4448</v>
      </c>
      <c r="J1004" s="103" t="s">
        <v>1884</v>
      </c>
      <c r="K1004" s="103" t="s">
        <v>1885</v>
      </c>
      <c r="L1004" s="104">
        <v>88485</v>
      </c>
      <c r="M1004" s="103" t="s">
        <v>1886</v>
      </c>
      <c r="N1004" s="103" t="s">
        <v>31</v>
      </c>
      <c r="O1004" s="103" t="s">
        <v>31</v>
      </c>
      <c r="P1004" s="103" t="s">
        <v>3870</v>
      </c>
      <c r="Q1004" s="103" t="s">
        <v>3871</v>
      </c>
      <c r="R1004" s="103" t="s">
        <v>4631</v>
      </c>
      <c r="S1004" s="101">
        <v>34424</v>
      </c>
      <c r="T1004" s="101">
        <v>34424</v>
      </c>
      <c r="U1004" s="103" t="s">
        <v>31</v>
      </c>
      <c r="V1004" s="103" t="s">
        <v>4453</v>
      </c>
    </row>
    <row r="1005" spans="1:22" ht="15.75" x14ac:dyDescent="0.3">
      <c r="A1005" s="103" t="s">
        <v>50</v>
      </c>
      <c r="B1005" s="103" t="s">
        <v>4024</v>
      </c>
      <c r="C1005" s="103" t="s">
        <v>1904</v>
      </c>
      <c r="D1005" s="103" t="s">
        <v>1905</v>
      </c>
      <c r="E1005" s="103" t="s">
        <v>2038</v>
      </c>
      <c r="F1005" s="103" t="s">
        <v>2405</v>
      </c>
      <c r="G1005" s="103" t="s">
        <v>31</v>
      </c>
      <c r="H1005" s="103" t="s">
        <v>4447</v>
      </c>
      <c r="I1005" s="103" t="s">
        <v>4448</v>
      </c>
      <c r="J1005" s="103" t="s">
        <v>1884</v>
      </c>
      <c r="K1005" s="103" t="s">
        <v>1885</v>
      </c>
      <c r="L1005" s="104">
        <v>-390324</v>
      </c>
      <c r="M1005" s="103" t="s">
        <v>1886</v>
      </c>
      <c r="N1005" s="103" t="s">
        <v>31</v>
      </c>
      <c r="O1005" s="103" t="s">
        <v>31</v>
      </c>
      <c r="P1005" s="103" t="s">
        <v>4632</v>
      </c>
      <c r="Q1005" s="103" t="s">
        <v>4633</v>
      </c>
      <c r="R1005" s="103" t="s">
        <v>4634</v>
      </c>
      <c r="S1005" s="101">
        <v>34424</v>
      </c>
      <c r="T1005" s="101">
        <v>34424</v>
      </c>
      <c r="U1005" s="103" t="s">
        <v>31</v>
      </c>
      <c r="V1005" s="103" t="s">
        <v>4458</v>
      </c>
    </row>
    <row r="1006" spans="1:22" ht="15.75" x14ac:dyDescent="0.3">
      <c r="A1006" s="103" t="s">
        <v>50</v>
      </c>
      <c r="B1006" s="103" t="s">
        <v>4024</v>
      </c>
      <c r="C1006" s="103" t="s">
        <v>1904</v>
      </c>
      <c r="D1006" s="103" t="s">
        <v>1905</v>
      </c>
      <c r="E1006" s="103" t="s">
        <v>2038</v>
      </c>
      <c r="F1006" s="103" t="s">
        <v>2405</v>
      </c>
      <c r="G1006" s="103" t="s">
        <v>31</v>
      </c>
      <c r="H1006" s="103" t="s">
        <v>4447</v>
      </c>
      <c r="I1006" s="103" t="s">
        <v>4448</v>
      </c>
      <c r="J1006" s="103" t="s">
        <v>1884</v>
      </c>
      <c r="K1006" s="103" t="s">
        <v>1885</v>
      </c>
      <c r="L1006" s="104">
        <v>849544</v>
      </c>
      <c r="M1006" s="103" t="s">
        <v>1886</v>
      </c>
      <c r="N1006" s="103" t="s">
        <v>31</v>
      </c>
      <c r="O1006" s="103" t="s">
        <v>31</v>
      </c>
      <c r="P1006" s="103" t="s">
        <v>4632</v>
      </c>
      <c r="Q1006" s="103" t="s">
        <v>4633</v>
      </c>
      <c r="R1006" s="103" t="s">
        <v>4635</v>
      </c>
      <c r="S1006" s="101">
        <v>34424</v>
      </c>
      <c r="T1006" s="101">
        <v>34424</v>
      </c>
      <c r="U1006" s="103" t="s">
        <v>31</v>
      </c>
      <c r="V1006" s="103" t="s">
        <v>4458</v>
      </c>
    </row>
    <row r="1007" spans="1:22" ht="15.75" x14ac:dyDescent="0.3">
      <c r="A1007" s="103" t="s">
        <v>50</v>
      </c>
      <c r="B1007" s="103" t="s">
        <v>4024</v>
      </c>
      <c r="C1007" s="103" t="s">
        <v>1904</v>
      </c>
      <c r="D1007" s="103" t="s">
        <v>1905</v>
      </c>
      <c r="E1007" s="103" t="s">
        <v>2038</v>
      </c>
      <c r="F1007" s="103" t="s">
        <v>2405</v>
      </c>
      <c r="G1007" s="103" t="s">
        <v>31</v>
      </c>
      <c r="H1007" s="103" t="s">
        <v>4447</v>
      </c>
      <c r="I1007" s="103" t="s">
        <v>4448</v>
      </c>
      <c r="J1007" s="103" t="s">
        <v>1884</v>
      </c>
      <c r="K1007" s="103" t="s">
        <v>1885</v>
      </c>
      <c r="L1007" s="104">
        <v>625509</v>
      </c>
      <c r="M1007" s="103" t="s">
        <v>1886</v>
      </c>
      <c r="N1007" s="103" t="s">
        <v>4636</v>
      </c>
      <c r="O1007" s="103" t="s">
        <v>4636</v>
      </c>
      <c r="P1007" s="103" t="s">
        <v>4637</v>
      </c>
      <c r="Q1007" s="103" t="s">
        <v>4638</v>
      </c>
      <c r="R1007" s="103" t="s">
        <v>4639</v>
      </c>
      <c r="S1007" s="101">
        <v>34424</v>
      </c>
      <c r="T1007" s="101">
        <v>34424</v>
      </c>
      <c r="U1007" s="103" t="s">
        <v>31</v>
      </c>
      <c r="V1007" s="103" t="s">
        <v>4458</v>
      </c>
    </row>
    <row r="1008" spans="1:22" ht="15.75" x14ac:dyDescent="0.3">
      <c r="A1008" s="103" t="s">
        <v>50</v>
      </c>
      <c r="B1008" s="103" t="s">
        <v>4024</v>
      </c>
      <c r="C1008" s="103" t="s">
        <v>1904</v>
      </c>
      <c r="D1008" s="103" t="s">
        <v>1905</v>
      </c>
      <c r="E1008" s="103" t="s">
        <v>2038</v>
      </c>
      <c r="F1008" s="103" t="s">
        <v>2405</v>
      </c>
      <c r="G1008" s="103" t="s">
        <v>31</v>
      </c>
      <c r="H1008" s="103" t="s">
        <v>4447</v>
      </c>
      <c r="I1008" s="103" t="s">
        <v>4448</v>
      </c>
      <c r="J1008" s="103" t="s">
        <v>1884</v>
      </c>
      <c r="K1008" s="103" t="s">
        <v>1885</v>
      </c>
      <c r="L1008" s="104">
        <v>-287391</v>
      </c>
      <c r="M1008" s="103" t="s">
        <v>1886</v>
      </c>
      <c r="N1008" s="103" t="s">
        <v>4636</v>
      </c>
      <c r="O1008" s="103" t="s">
        <v>4636</v>
      </c>
      <c r="P1008" s="103" t="s">
        <v>4454</v>
      </c>
      <c r="Q1008" s="103" t="s">
        <v>4455</v>
      </c>
      <c r="R1008" s="103" t="s">
        <v>4640</v>
      </c>
      <c r="S1008" s="101">
        <v>34424</v>
      </c>
      <c r="T1008" s="101">
        <v>34424</v>
      </c>
      <c r="U1008" s="103" t="s">
        <v>31</v>
      </c>
      <c r="V1008" s="103" t="s">
        <v>4458</v>
      </c>
    </row>
    <row r="1009" spans="1:22" ht="15.75" x14ac:dyDescent="0.3">
      <c r="A1009" s="103" t="s">
        <v>50</v>
      </c>
      <c r="B1009" s="103" t="s">
        <v>4024</v>
      </c>
      <c r="C1009" s="103" t="s">
        <v>1904</v>
      </c>
      <c r="D1009" s="103" t="s">
        <v>1905</v>
      </c>
      <c r="E1009" s="103" t="s">
        <v>2038</v>
      </c>
      <c r="F1009" s="103" t="s">
        <v>2405</v>
      </c>
      <c r="G1009" s="103" t="s">
        <v>31</v>
      </c>
      <c r="H1009" s="103" t="s">
        <v>4447</v>
      </c>
      <c r="I1009" s="103" t="s">
        <v>4448</v>
      </c>
      <c r="J1009" s="103" t="s">
        <v>1884</v>
      </c>
      <c r="K1009" s="103" t="s">
        <v>1885</v>
      </c>
      <c r="L1009" s="104">
        <v>625509</v>
      </c>
      <c r="M1009" s="103" t="s">
        <v>1886</v>
      </c>
      <c r="N1009" s="103" t="s">
        <v>4641</v>
      </c>
      <c r="O1009" s="103" t="s">
        <v>4641</v>
      </c>
      <c r="P1009" s="103" t="s">
        <v>4637</v>
      </c>
      <c r="Q1009" s="103" t="s">
        <v>4638</v>
      </c>
      <c r="R1009" s="103" t="s">
        <v>4642</v>
      </c>
      <c r="S1009" s="101">
        <v>34424</v>
      </c>
      <c r="T1009" s="101">
        <v>34424</v>
      </c>
      <c r="U1009" s="103" t="s">
        <v>31</v>
      </c>
      <c r="V1009" s="103" t="s">
        <v>4458</v>
      </c>
    </row>
    <row r="1010" spans="1:22" ht="15.75" x14ac:dyDescent="0.3">
      <c r="A1010" s="103" t="s">
        <v>50</v>
      </c>
      <c r="B1010" s="103" t="s">
        <v>4024</v>
      </c>
      <c r="C1010" s="103" t="s">
        <v>1904</v>
      </c>
      <c r="D1010" s="103" t="s">
        <v>1905</v>
      </c>
      <c r="E1010" s="103" t="s">
        <v>2038</v>
      </c>
      <c r="F1010" s="103" t="s">
        <v>2405</v>
      </c>
      <c r="G1010" s="103" t="s">
        <v>31</v>
      </c>
      <c r="H1010" s="103" t="s">
        <v>4447</v>
      </c>
      <c r="I1010" s="103" t="s">
        <v>4448</v>
      </c>
      <c r="J1010" s="103" t="s">
        <v>1884</v>
      </c>
      <c r="K1010" s="103" t="s">
        <v>1885</v>
      </c>
      <c r="L1010" s="104">
        <v>-287391</v>
      </c>
      <c r="M1010" s="103" t="s">
        <v>1886</v>
      </c>
      <c r="N1010" s="103" t="s">
        <v>4641</v>
      </c>
      <c r="O1010" s="103" t="s">
        <v>4641</v>
      </c>
      <c r="P1010" s="103" t="s">
        <v>4454</v>
      </c>
      <c r="Q1010" s="103" t="s">
        <v>4455</v>
      </c>
      <c r="R1010" s="103" t="s">
        <v>4643</v>
      </c>
      <c r="S1010" s="101">
        <v>34424</v>
      </c>
      <c r="T1010" s="101">
        <v>34424</v>
      </c>
      <c r="U1010" s="103" t="s">
        <v>31</v>
      </c>
      <c r="V1010" s="103" t="s">
        <v>4458</v>
      </c>
    </row>
    <row r="1011" spans="1:22" ht="15.75" x14ac:dyDescent="0.3">
      <c r="A1011" s="103" t="s">
        <v>50</v>
      </c>
      <c r="B1011" s="103" t="s">
        <v>4024</v>
      </c>
      <c r="C1011" s="103" t="s">
        <v>1904</v>
      </c>
      <c r="D1011" s="103" t="s">
        <v>1905</v>
      </c>
      <c r="E1011" s="103" t="s">
        <v>2038</v>
      </c>
      <c r="F1011" s="103" t="s">
        <v>2405</v>
      </c>
      <c r="G1011" s="103" t="s">
        <v>31</v>
      </c>
      <c r="H1011" s="103" t="s">
        <v>4447</v>
      </c>
      <c r="I1011" s="103" t="s">
        <v>4448</v>
      </c>
      <c r="J1011" s="103" t="s">
        <v>1884</v>
      </c>
      <c r="K1011" s="103" t="s">
        <v>1885</v>
      </c>
      <c r="L1011" s="104">
        <v>625509</v>
      </c>
      <c r="M1011" s="103" t="s">
        <v>1886</v>
      </c>
      <c r="N1011" s="103" t="s">
        <v>4644</v>
      </c>
      <c r="O1011" s="103" t="s">
        <v>4644</v>
      </c>
      <c r="P1011" s="103" t="s">
        <v>4637</v>
      </c>
      <c r="Q1011" s="103" t="s">
        <v>4638</v>
      </c>
      <c r="R1011" s="103" t="s">
        <v>4645</v>
      </c>
      <c r="S1011" s="101">
        <v>34424</v>
      </c>
      <c r="T1011" s="101">
        <v>34424</v>
      </c>
      <c r="U1011" s="103" t="s">
        <v>31</v>
      </c>
      <c r="V1011" s="103" t="s">
        <v>4458</v>
      </c>
    </row>
    <row r="1012" spans="1:22" ht="15.75" x14ac:dyDescent="0.3">
      <c r="A1012" s="103" t="s">
        <v>50</v>
      </c>
      <c r="B1012" s="103" t="s">
        <v>4024</v>
      </c>
      <c r="C1012" s="103" t="s">
        <v>1904</v>
      </c>
      <c r="D1012" s="103" t="s">
        <v>1905</v>
      </c>
      <c r="E1012" s="103" t="s">
        <v>2038</v>
      </c>
      <c r="F1012" s="103" t="s">
        <v>2405</v>
      </c>
      <c r="G1012" s="103" t="s">
        <v>31</v>
      </c>
      <c r="H1012" s="103" t="s">
        <v>4447</v>
      </c>
      <c r="I1012" s="103" t="s">
        <v>4448</v>
      </c>
      <c r="J1012" s="103" t="s">
        <v>1884</v>
      </c>
      <c r="K1012" s="103" t="s">
        <v>1885</v>
      </c>
      <c r="L1012" s="104">
        <v>-287391</v>
      </c>
      <c r="M1012" s="103" t="s">
        <v>1886</v>
      </c>
      <c r="N1012" s="103" t="s">
        <v>4644</v>
      </c>
      <c r="O1012" s="103" t="s">
        <v>4644</v>
      </c>
      <c r="P1012" s="103" t="s">
        <v>4454</v>
      </c>
      <c r="Q1012" s="103" t="s">
        <v>4455</v>
      </c>
      <c r="R1012" s="103" t="s">
        <v>4646</v>
      </c>
      <c r="S1012" s="101">
        <v>34424</v>
      </c>
      <c r="T1012" s="101">
        <v>34424</v>
      </c>
      <c r="U1012" s="103" t="s">
        <v>31</v>
      </c>
      <c r="V1012" s="103" t="s">
        <v>4458</v>
      </c>
    </row>
    <row r="1013" spans="1:22" ht="15.75" x14ac:dyDescent="0.3">
      <c r="A1013" s="103" t="s">
        <v>50</v>
      </c>
      <c r="B1013" s="103" t="s">
        <v>4024</v>
      </c>
      <c r="C1013" s="103" t="s">
        <v>1904</v>
      </c>
      <c r="D1013" s="103" t="s">
        <v>1905</v>
      </c>
      <c r="E1013" s="103" t="s">
        <v>2038</v>
      </c>
      <c r="F1013" s="103" t="s">
        <v>2048</v>
      </c>
      <c r="G1013" s="103" t="s">
        <v>31</v>
      </c>
      <c r="H1013" s="103" t="s">
        <v>4447</v>
      </c>
      <c r="I1013" s="103" t="s">
        <v>4448</v>
      </c>
      <c r="J1013" s="103" t="s">
        <v>1884</v>
      </c>
      <c r="K1013" s="103" t="s">
        <v>1885</v>
      </c>
      <c r="L1013" s="104">
        <v>443830</v>
      </c>
      <c r="M1013" s="103" t="s">
        <v>1886</v>
      </c>
      <c r="N1013" s="103" t="s">
        <v>31</v>
      </c>
      <c r="O1013" s="103" t="s">
        <v>31</v>
      </c>
      <c r="P1013" s="103" t="s">
        <v>2513</v>
      </c>
      <c r="Q1013" s="103" t="s">
        <v>3078</v>
      </c>
      <c r="R1013" s="103" t="s">
        <v>4647</v>
      </c>
      <c r="S1013" s="101">
        <v>34424</v>
      </c>
      <c r="T1013" s="101">
        <v>34424</v>
      </c>
      <c r="U1013" s="103" t="s">
        <v>31</v>
      </c>
      <c r="V1013" s="103" t="s">
        <v>4453</v>
      </c>
    </row>
    <row r="1014" spans="1:22" ht="15.75" x14ac:dyDescent="0.3">
      <c r="A1014" s="103" t="s">
        <v>50</v>
      </c>
      <c r="B1014" s="103" t="s">
        <v>4024</v>
      </c>
      <c r="C1014" s="103" t="s">
        <v>1904</v>
      </c>
      <c r="D1014" s="103" t="s">
        <v>1905</v>
      </c>
      <c r="E1014" s="103" t="s">
        <v>2038</v>
      </c>
      <c r="F1014" s="103" t="s">
        <v>2438</v>
      </c>
      <c r="G1014" s="103" t="s">
        <v>31</v>
      </c>
      <c r="H1014" s="103" t="s">
        <v>4447</v>
      </c>
      <c r="I1014" s="103" t="s">
        <v>4448</v>
      </c>
      <c r="J1014" s="103" t="s">
        <v>1884</v>
      </c>
      <c r="K1014" s="103" t="s">
        <v>1885</v>
      </c>
      <c r="L1014" s="104">
        <v>105305</v>
      </c>
      <c r="M1014" s="103" t="s">
        <v>1886</v>
      </c>
      <c r="N1014" s="103" t="s">
        <v>31</v>
      </c>
      <c r="O1014" s="103" t="s">
        <v>31</v>
      </c>
      <c r="P1014" s="103" t="s">
        <v>3941</v>
      </c>
      <c r="Q1014" s="103" t="s">
        <v>3942</v>
      </c>
      <c r="R1014" s="103" t="s">
        <v>4648</v>
      </c>
      <c r="S1014" s="101">
        <v>34424</v>
      </c>
      <c r="T1014" s="101">
        <v>34424</v>
      </c>
      <c r="U1014" s="103" t="s">
        <v>31</v>
      </c>
      <c r="V1014" s="103" t="s">
        <v>4453</v>
      </c>
    </row>
    <row r="1015" spans="1:22" ht="15.75" x14ac:dyDescent="0.3">
      <c r="A1015" s="103" t="s">
        <v>50</v>
      </c>
      <c r="B1015" s="103" t="s">
        <v>4024</v>
      </c>
      <c r="C1015" s="103" t="s">
        <v>1904</v>
      </c>
      <c r="D1015" s="103" t="s">
        <v>1905</v>
      </c>
      <c r="E1015" s="103" t="s">
        <v>2038</v>
      </c>
      <c r="F1015" s="103" t="s">
        <v>2438</v>
      </c>
      <c r="G1015" s="103" t="s">
        <v>31</v>
      </c>
      <c r="H1015" s="103" t="s">
        <v>4447</v>
      </c>
      <c r="I1015" s="103" t="s">
        <v>4448</v>
      </c>
      <c r="J1015" s="103" t="s">
        <v>1884</v>
      </c>
      <c r="K1015" s="103" t="s">
        <v>1885</v>
      </c>
      <c r="L1015" s="104">
        <v>449217</v>
      </c>
      <c r="M1015" s="103" t="s">
        <v>1886</v>
      </c>
      <c r="N1015" s="103" t="s">
        <v>31</v>
      </c>
      <c r="O1015" s="103" t="s">
        <v>31</v>
      </c>
      <c r="P1015" s="103" t="s">
        <v>3941</v>
      </c>
      <c r="Q1015" s="103" t="s">
        <v>3942</v>
      </c>
      <c r="R1015" s="103" t="s">
        <v>4649</v>
      </c>
      <c r="S1015" s="101">
        <v>34424</v>
      </c>
      <c r="T1015" s="101">
        <v>34424</v>
      </c>
      <c r="U1015" s="103" t="s">
        <v>31</v>
      </c>
      <c r="V1015" s="103" t="s">
        <v>4458</v>
      </c>
    </row>
    <row r="1016" spans="1:22" ht="15.75" x14ac:dyDescent="0.3">
      <c r="A1016" s="103" t="s">
        <v>50</v>
      </c>
      <c r="B1016" s="103" t="s">
        <v>4024</v>
      </c>
      <c r="C1016" s="103" t="s">
        <v>1904</v>
      </c>
      <c r="D1016" s="103" t="s">
        <v>1905</v>
      </c>
      <c r="E1016" s="103" t="s">
        <v>2038</v>
      </c>
      <c r="F1016" s="103" t="s">
        <v>3959</v>
      </c>
      <c r="G1016" s="103" t="s">
        <v>31</v>
      </c>
      <c r="H1016" s="103" t="s">
        <v>4447</v>
      </c>
      <c r="I1016" s="103" t="s">
        <v>4448</v>
      </c>
      <c r="J1016" s="103" t="s">
        <v>1884</v>
      </c>
      <c r="K1016" s="103" t="s">
        <v>1885</v>
      </c>
      <c r="L1016" s="104">
        <v>12318</v>
      </c>
      <c r="M1016" s="103" t="s">
        <v>1886</v>
      </c>
      <c r="N1016" s="103" t="s">
        <v>31</v>
      </c>
      <c r="O1016" s="103" t="s">
        <v>31</v>
      </c>
      <c r="P1016" s="103" t="s">
        <v>3960</v>
      </c>
      <c r="Q1016" s="103" t="s">
        <v>3961</v>
      </c>
      <c r="R1016" s="103" t="s">
        <v>4650</v>
      </c>
      <c r="S1016" s="101">
        <v>34424</v>
      </c>
      <c r="T1016" s="101">
        <v>34424</v>
      </c>
      <c r="U1016" s="103" t="s">
        <v>31</v>
      </c>
      <c r="V1016" s="103" t="s">
        <v>4458</v>
      </c>
    </row>
    <row r="1017" spans="1:22" ht="15.75" x14ac:dyDescent="0.3">
      <c r="A1017" s="103" t="s">
        <v>50</v>
      </c>
      <c r="B1017" s="103" t="s">
        <v>4024</v>
      </c>
      <c r="C1017" s="103" t="s">
        <v>1904</v>
      </c>
      <c r="D1017" s="103" t="s">
        <v>1905</v>
      </c>
      <c r="E1017" s="103" t="s">
        <v>2038</v>
      </c>
      <c r="F1017" s="103" t="s">
        <v>2419</v>
      </c>
      <c r="G1017" s="103" t="s">
        <v>31</v>
      </c>
      <c r="H1017" s="103" t="s">
        <v>4447</v>
      </c>
      <c r="I1017" s="103" t="s">
        <v>4448</v>
      </c>
      <c r="J1017" s="103" t="s">
        <v>1884</v>
      </c>
      <c r="K1017" s="103" t="s">
        <v>1885</v>
      </c>
      <c r="L1017" s="104">
        <v>15073</v>
      </c>
      <c r="M1017" s="103" t="s">
        <v>1886</v>
      </c>
      <c r="N1017" s="103" t="s">
        <v>31</v>
      </c>
      <c r="O1017" s="103" t="s">
        <v>31</v>
      </c>
      <c r="P1017" s="103" t="s">
        <v>3981</v>
      </c>
      <c r="Q1017" s="103" t="s">
        <v>3982</v>
      </c>
      <c r="R1017" s="103" t="s">
        <v>4651</v>
      </c>
      <c r="S1017" s="101">
        <v>34424</v>
      </c>
      <c r="T1017" s="101">
        <v>34424</v>
      </c>
      <c r="U1017" s="103" t="s">
        <v>31</v>
      </c>
      <c r="V1017" s="103" t="s">
        <v>4458</v>
      </c>
    </row>
    <row r="1018" spans="1:22" ht="15.75" x14ac:dyDescent="0.3">
      <c r="A1018" s="103" t="s">
        <v>50</v>
      </c>
      <c r="B1018" s="103" t="s">
        <v>4024</v>
      </c>
      <c r="C1018" s="103" t="s">
        <v>1904</v>
      </c>
      <c r="D1018" s="103" t="s">
        <v>1905</v>
      </c>
      <c r="E1018" s="103" t="s">
        <v>2038</v>
      </c>
      <c r="F1018" s="103" t="s">
        <v>2519</v>
      </c>
      <c r="G1018" s="103" t="s">
        <v>31</v>
      </c>
      <c r="H1018" s="103" t="s">
        <v>4447</v>
      </c>
      <c r="I1018" s="103" t="s">
        <v>4448</v>
      </c>
      <c r="J1018" s="103" t="s">
        <v>1884</v>
      </c>
      <c r="K1018" s="103" t="s">
        <v>1885</v>
      </c>
      <c r="L1018" s="104">
        <v>26717</v>
      </c>
      <c r="M1018" s="103" t="s">
        <v>1886</v>
      </c>
      <c r="N1018" s="103" t="s">
        <v>31</v>
      </c>
      <c r="O1018" s="103" t="s">
        <v>31</v>
      </c>
      <c r="P1018" s="103" t="s">
        <v>3989</v>
      </c>
      <c r="Q1018" s="103" t="s">
        <v>3990</v>
      </c>
      <c r="R1018" s="103" t="s">
        <v>4652</v>
      </c>
      <c r="S1018" s="101">
        <v>34424</v>
      </c>
      <c r="T1018" s="101">
        <v>34424</v>
      </c>
      <c r="U1018" s="103" t="s">
        <v>31</v>
      </c>
      <c r="V1018" s="103" t="s">
        <v>4453</v>
      </c>
    </row>
    <row r="1019" spans="1:22" ht="15.75" x14ac:dyDescent="0.3">
      <c r="A1019" s="103" t="s">
        <v>50</v>
      </c>
      <c r="B1019" s="103" t="s">
        <v>4024</v>
      </c>
      <c r="C1019" s="103" t="s">
        <v>1904</v>
      </c>
      <c r="D1019" s="103" t="s">
        <v>1905</v>
      </c>
      <c r="E1019" s="103" t="s">
        <v>2038</v>
      </c>
      <c r="F1019" s="103" t="s">
        <v>3080</v>
      </c>
      <c r="G1019" s="103" t="s">
        <v>31</v>
      </c>
      <c r="H1019" s="103" t="s">
        <v>4447</v>
      </c>
      <c r="I1019" s="103" t="s">
        <v>4448</v>
      </c>
      <c r="J1019" s="103" t="s">
        <v>1884</v>
      </c>
      <c r="K1019" s="103" t="s">
        <v>1885</v>
      </c>
      <c r="L1019" s="104">
        <v>83820</v>
      </c>
      <c r="M1019" s="103" t="s">
        <v>1886</v>
      </c>
      <c r="N1019" s="103" t="s">
        <v>31</v>
      </c>
      <c r="O1019" s="103" t="s">
        <v>31</v>
      </c>
      <c r="P1019" s="103" t="s">
        <v>3081</v>
      </c>
      <c r="Q1019" s="103" t="s">
        <v>3082</v>
      </c>
      <c r="R1019" s="103" t="s">
        <v>4653</v>
      </c>
      <c r="S1019" s="101">
        <v>34424</v>
      </c>
      <c r="T1019" s="101">
        <v>34424</v>
      </c>
      <c r="U1019" s="103" t="s">
        <v>31</v>
      </c>
      <c r="V1019" s="103" t="s">
        <v>4453</v>
      </c>
    </row>
    <row r="1020" spans="1:22" ht="15.75" x14ac:dyDescent="0.3">
      <c r="A1020" s="103" t="s">
        <v>50</v>
      </c>
      <c r="B1020" s="103" t="s">
        <v>4024</v>
      </c>
      <c r="C1020" s="103" t="s">
        <v>1904</v>
      </c>
      <c r="D1020" s="103" t="s">
        <v>1905</v>
      </c>
      <c r="E1020" s="103" t="s">
        <v>2038</v>
      </c>
      <c r="F1020" s="103" t="s">
        <v>2104</v>
      </c>
      <c r="G1020" s="103" t="s">
        <v>31</v>
      </c>
      <c r="H1020" s="103" t="s">
        <v>4447</v>
      </c>
      <c r="I1020" s="103" t="s">
        <v>4448</v>
      </c>
      <c r="J1020" s="103" t="s">
        <v>1851</v>
      </c>
      <c r="K1020" s="103" t="s">
        <v>2017</v>
      </c>
      <c r="L1020" s="104">
        <v>86</v>
      </c>
      <c r="M1020" s="103" t="s">
        <v>1886</v>
      </c>
      <c r="N1020" s="103" t="s">
        <v>4460</v>
      </c>
      <c r="O1020" s="103" t="s">
        <v>4460</v>
      </c>
      <c r="P1020" s="103" t="s">
        <v>4454</v>
      </c>
      <c r="Q1020" s="103" t="s">
        <v>4455</v>
      </c>
      <c r="R1020" s="103" t="s">
        <v>4461</v>
      </c>
      <c r="S1020" s="101">
        <v>40952</v>
      </c>
      <c r="T1020" s="101">
        <v>40952</v>
      </c>
      <c r="U1020" s="103" t="s">
        <v>31</v>
      </c>
      <c r="V1020" s="103" t="s">
        <v>4453</v>
      </c>
    </row>
    <row r="1021" spans="1:22" ht="15.75" x14ac:dyDescent="0.3">
      <c r="A1021" s="103" t="s">
        <v>50</v>
      </c>
      <c r="B1021" s="103" t="s">
        <v>4024</v>
      </c>
      <c r="C1021" s="103" t="s">
        <v>1904</v>
      </c>
      <c r="D1021" s="103" t="s">
        <v>1905</v>
      </c>
      <c r="E1021" s="103" t="s">
        <v>2038</v>
      </c>
      <c r="F1021" s="103" t="s">
        <v>2123</v>
      </c>
      <c r="G1021" s="103" t="s">
        <v>31</v>
      </c>
      <c r="H1021" s="103" t="s">
        <v>4447</v>
      </c>
      <c r="I1021" s="103" t="s">
        <v>4448</v>
      </c>
      <c r="J1021" s="103" t="s">
        <v>1851</v>
      </c>
      <c r="K1021" s="103" t="s">
        <v>2017</v>
      </c>
      <c r="L1021" s="104">
        <v>11046</v>
      </c>
      <c r="M1021" s="103" t="s">
        <v>1886</v>
      </c>
      <c r="N1021" s="103" t="s">
        <v>31</v>
      </c>
      <c r="O1021" s="103" t="s">
        <v>4462</v>
      </c>
      <c r="P1021" s="103" t="s">
        <v>4454</v>
      </c>
      <c r="Q1021" s="103" t="s">
        <v>4455</v>
      </c>
      <c r="R1021" s="103" t="s">
        <v>4463</v>
      </c>
      <c r="S1021" s="101">
        <v>40952</v>
      </c>
      <c r="T1021" s="101">
        <v>40952</v>
      </c>
      <c r="U1021" s="103" t="s">
        <v>31</v>
      </c>
      <c r="V1021" s="103" t="s">
        <v>4453</v>
      </c>
    </row>
    <row r="1022" spans="1:22" ht="15.75" x14ac:dyDescent="0.3">
      <c r="A1022" s="103" t="s">
        <v>50</v>
      </c>
      <c r="B1022" s="103" t="s">
        <v>4024</v>
      </c>
      <c r="C1022" s="103" t="s">
        <v>1904</v>
      </c>
      <c r="D1022" s="103" t="s">
        <v>1905</v>
      </c>
      <c r="E1022" s="103" t="s">
        <v>2038</v>
      </c>
      <c r="F1022" s="103" t="s">
        <v>2123</v>
      </c>
      <c r="G1022" s="103" t="s">
        <v>31</v>
      </c>
      <c r="H1022" s="103" t="s">
        <v>4447</v>
      </c>
      <c r="I1022" s="103" t="s">
        <v>4448</v>
      </c>
      <c r="J1022" s="103" t="s">
        <v>1851</v>
      </c>
      <c r="K1022" s="103" t="s">
        <v>2017</v>
      </c>
      <c r="L1022" s="104">
        <v>11046</v>
      </c>
      <c r="M1022" s="103" t="s">
        <v>1886</v>
      </c>
      <c r="N1022" s="103" t="s">
        <v>4464</v>
      </c>
      <c r="O1022" s="103" t="s">
        <v>4465</v>
      </c>
      <c r="P1022" s="103" t="s">
        <v>4454</v>
      </c>
      <c r="Q1022" s="103" t="s">
        <v>4455</v>
      </c>
      <c r="R1022" s="103" t="s">
        <v>4466</v>
      </c>
      <c r="S1022" s="101">
        <v>40952</v>
      </c>
      <c r="T1022" s="101">
        <v>40952</v>
      </c>
      <c r="U1022" s="103" t="s">
        <v>31</v>
      </c>
      <c r="V1022" s="103" t="s">
        <v>4453</v>
      </c>
    </row>
    <row r="1023" spans="1:22" ht="15.75" x14ac:dyDescent="0.3">
      <c r="A1023" s="103" t="s">
        <v>50</v>
      </c>
      <c r="B1023" s="103" t="s">
        <v>4024</v>
      </c>
      <c r="C1023" s="103" t="s">
        <v>1904</v>
      </c>
      <c r="D1023" s="103" t="s">
        <v>1905</v>
      </c>
      <c r="E1023" s="103" t="s">
        <v>2038</v>
      </c>
      <c r="F1023" s="103" t="s">
        <v>2123</v>
      </c>
      <c r="G1023" s="103" t="s">
        <v>31</v>
      </c>
      <c r="H1023" s="103" t="s">
        <v>4447</v>
      </c>
      <c r="I1023" s="103" t="s">
        <v>4448</v>
      </c>
      <c r="J1023" s="103" t="s">
        <v>1851</v>
      </c>
      <c r="K1023" s="103" t="s">
        <v>2017</v>
      </c>
      <c r="L1023" s="104">
        <v>-22077</v>
      </c>
      <c r="M1023" s="103" t="s">
        <v>1886</v>
      </c>
      <c r="N1023" s="103" t="s">
        <v>4464</v>
      </c>
      <c r="O1023" s="103" t="s">
        <v>4465</v>
      </c>
      <c r="P1023" s="103" t="s">
        <v>2973</v>
      </c>
      <c r="Q1023" s="103" t="s">
        <v>2965</v>
      </c>
      <c r="R1023" s="103" t="s">
        <v>4467</v>
      </c>
      <c r="S1023" s="101">
        <v>38533</v>
      </c>
      <c r="T1023" s="101">
        <v>38535</v>
      </c>
      <c r="U1023" s="103" t="s">
        <v>31</v>
      </c>
      <c r="V1023" s="103" t="s">
        <v>4453</v>
      </c>
    </row>
    <row r="1024" spans="1:22" ht="15.75" x14ac:dyDescent="0.3">
      <c r="A1024" s="103" t="s">
        <v>50</v>
      </c>
      <c r="B1024" s="103" t="s">
        <v>4024</v>
      </c>
      <c r="C1024" s="103" t="s">
        <v>1904</v>
      </c>
      <c r="D1024" s="103" t="s">
        <v>1905</v>
      </c>
      <c r="E1024" s="103" t="s">
        <v>2038</v>
      </c>
      <c r="F1024" s="103" t="s">
        <v>2123</v>
      </c>
      <c r="G1024" s="103" t="s">
        <v>31</v>
      </c>
      <c r="H1024" s="103" t="s">
        <v>4447</v>
      </c>
      <c r="I1024" s="103" t="s">
        <v>4448</v>
      </c>
      <c r="J1024" s="103" t="s">
        <v>1851</v>
      </c>
      <c r="K1024" s="103" t="s">
        <v>2017</v>
      </c>
      <c r="L1024" s="104">
        <v>11046</v>
      </c>
      <c r="M1024" s="103" t="s">
        <v>1886</v>
      </c>
      <c r="N1024" s="103" t="s">
        <v>4468</v>
      </c>
      <c r="O1024" s="103" t="s">
        <v>4469</v>
      </c>
      <c r="P1024" s="103" t="s">
        <v>4454</v>
      </c>
      <c r="Q1024" s="103" t="s">
        <v>4455</v>
      </c>
      <c r="R1024" s="103" t="s">
        <v>4470</v>
      </c>
      <c r="S1024" s="101">
        <v>40952</v>
      </c>
      <c r="T1024" s="101">
        <v>40952</v>
      </c>
      <c r="U1024" s="103" t="s">
        <v>31</v>
      </c>
      <c r="V1024" s="103" t="s">
        <v>4453</v>
      </c>
    </row>
    <row r="1025" spans="1:22" ht="15.75" x14ac:dyDescent="0.3">
      <c r="A1025" s="103" t="s">
        <v>50</v>
      </c>
      <c r="B1025" s="103" t="s">
        <v>4024</v>
      </c>
      <c r="C1025" s="103" t="s">
        <v>1904</v>
      </c>
      <c r="D1025" s="103" t="s">
        <v>1905</v>
      </c>
      <c r="E1025" s="103" t="s">
        <v>2038</v>
      </c>
      <c r="F1025" s="103" t="s">
        <v>2123</v>
      </c>
      <c r="G1025" s="103" t="s">
        <v>31</v>
      </c>
      <c r="H1025" s="103" t="s">
        <v>4447</v>
      </c>
      <c r="I1025" s="103" t="s">
        <v>4448</v>
      </c>
      <c r="J1025" s="103" t="s">
        <v>1851</v>
      </c>
      <c r="K1025" s="103" t="s">
        <v>2017</v>
      </c>
      <c r="L1025" s="104">
        <v>-22077</v>
      </c>
      <c r="M1025" s="103" t="s">
        <v>1886</v>
      </c>
      <c r="N1025" s="103" t="s">
        <v>4468</v>
      </c>
      <c r="O1025" s="103" t="s">
        <v>4469</v>
      </c>
      <c r="P1025" s="103" t="s">
        <v>2973</v>
      </c>
      <c r="Q1025" s="103" t="s">
        <v>2965</v>
      </c>
      <c r="R1025" s="103" t="s">
        <v>4471</v>
      </c>
      <c r="S1025" s="101">
        <v>38533</v>
      </c>
      <c r="T1025" s="101">
        <v>38535</v>
      </c>
      <c r="U1025" s="103" t="s">
        <v>31</v>
      </c>
      <c r="V1025" s="103" t="s">
        <v>4453</v>
      </c>
    </row>
    <row r="1026" spans="1:22" ht="15.75" x14ac:dyDescent="0.3">
      <c r="A1026" s="103" t="s">
        <v>50</v>
      </c>
      <c r="B1026" s="103" t="s">
        <v>4024</v>
      </c>
      <c r="C1026" s="103" t="s">
        <v>1904</v>
      </c>
      <c r="D1026" s="103" t="s">
        <v>1905</v>
      </c>
      <c r="E1026" s="103" t="s">
        <v>2038</v>
      </c>
      <c r="F1026" s="103" t="s">
        <v>2123</v>
      </c>
      <c r="G1026" s="103" t="s">
        <v>31</v>
      </c>
      <c r="H1026" s="103" t="s">
        <v>4447</v>
      </c>
      <c r="I1026" s="103" t="s">
        <v>4448</v>
      </c>
      <c r="J1026" s="103" t="s">
        <v>1851</v>
      </c>
      <c r="K1026" s="103" t="s">
        <v>2017</v>
      </c>
      <c r="L1026" s="104">
        <v>11046</v>
      </c>
      <c r="M1026" s="103" t="s">
        <v>1886</v>
      </c>
      <c r="N1026" s="103" t="s">
        <v>4472</v>
      </c>
      <c r="O1026" s="103" t="s">
        <v>4473</v>
      </c>
      <c r="P1026" s="103" t="s">
        <v>4454</v>
      </c>
      <c r="Q1026" s="103" t="s">
        <v>4455</v>
      </c>
      <c r="R1026" s="103" t="s">
        <v>4474</v>
      </c>
      <c r="S1026" s="101">
        <v>40952</v>
      </c>
      <c r="T1026" s="101">
        <v>40952</v>
      </c>
      <c r="U1026" s="103" t="s">
        <v>31</v>
      </c>
      <c r="V1026" s="103" t="s">
        <v>4453</v>
      </c>
    </row>
    <row r="1027" spans="1:22" ht="15.75" x14ac:dyDescent="0.3">
      <c r="A1027" s="103" t="s">
        <v>50</v>
      </c>
      <c r="B1027" s="103" t="s">
        <v>4024</v>
      </c>
      <c r="C1027" s="103" t="s">
        <v>1904</v>
      </c>
      <c r="D1027" s="103" t="s">
        <v>1905</v>
      </c>
      <c r="E1027" s="103" t="s">
        <v>2038</v>
      </c>
      <c r="F1027" s="103" t="s">
        <v>2123</v>
      </c>
      <c r="G1027" s="103" t="s">
        <v>31</v>
      </c>
      <c r="H1027" s="103" t="s">
        <v>4447</v>
      </c>
      <c r="I1027" s="103" t="s">
        <v>4448</v>
      </c>
      <c r="J1027" s="103" t="s">
        <v>1851</v>
      </c>
      <c r="K1027" s="103" t="s">
        <v>2017</v>
      </c>
      <c r="L1027" s="104">
        <v>-22077</v>
      </c>
      <c r="M1027" s="103" t="s">
        <v>1886</v>
      </c>
      <c r="N1027" s="103" t="s">
        <v>4472</v>
      </c>
      <c r="O1027" s="103" t="s">
        <v>4473</v>
      </c>
      <c r="P1027" s="103" t="s">
        <v>2973</v>
      </c>
      <c r="Q1027" s="103" t="s">
        <v>2965</v>
      </c>
      <c r="R1027" s="103" t="s">
        <v>4475</v>
      </c>
      <c r="S1027" s="101">
        <v>38533</v>
      </c>
      <c r="T1027" s="101">
        <v>38535</v>
      </c>
      <c r="U1027" s="103" t="s">
        <v>31</v>
      </c>
      <c r="V1027" s="103" t="s">
        <v>4453</v>
      </c>
    </row>
    <row r="1028" spans="1:22" ht="15.75" x14ac:dyDescent="0.3">
      <c r="A1028" s="103" t="s">
        <v>50</v>
      </c>
      <c r="B1028" s="103" t="s">
        <v>4024</v>
      </c>
      <c r="C1028" s="103" t="s">
        <v>1904</v>
      </c>
      <c r="D1028" s="103" t="s">
        <v>1905</v>
      </c>
      <c r="E1028" s="103" t="s">
        <v>2038</v>
      </c>
      <c r="F1028" s="103" t="s">
        <v>2123</v>
      </c>
      <c r="G1028" s="103" t="s">
        <v>31</v>
      </c>
      <c r="H1028" s="103" t="s">
        <v>4447</v>
      </c>
      <c r="I1028" s="103" t="s">
        <v>4448</v>
      </c>
      <c r="J1028" s="103" t="s">
        <v>1851</v>
      </c>
      <c r="K1028" s="103" t="s">
        <v>2017</v>
      </c>
      <c r="L1028" s="104">
        <v>-22077</v>
      </c>
      <c r="M1028" s="103" t="s">
        <v>1886</v>
      </c>
      <c r="N1028" s="103" t="s">
        <v>4476</v>
      </c>
      <c r="O1028" s="103" t="s">
        <v>4462</v>
      </c>
      <c r="P1028" s="103" t="s">
        <v>2973</v>
      </c>
      <c r="Q1028" s="103" t="s">
        <v>2965</v>
      </c>
      <c r="R1028" s="103" t="s">
        <v>4477</v>
      </c>
      <c r="S1028" s="101">
        <v>38077</v>
      </c>
      <c r="T1028" s="101">
        <v>38077</v>
      </c>
      <c r="U1028" s="103" t="s">
        <v>4654</v>
      </c>
      <c r="V1028" s="103" t="s">
        <v>4453</v>
      </c>
    </row>
    <row r="1029" spans="1:22" ht="15.75" x14ac:dyDescent="0.3">
      <c r="A1029" s="103" t="s">
        <v>50</v>
      </c>
      <c r="B1029" s="103" t="s">
        <v>4024</v>
      </c>
      <c r="C1029" s="103" t="s">
        <v>1904</v>
      </c>
      <c r="D1029" s="103" t="s">
        <v>1905</v>
      </c>
      <c r="E1029" s="103" t="s">
        <v>2038</v>
      </c>
      <c r="F1029" s="103" t="s">
        <v>2123</v>
      </c>
      <c r="G1029" s="103" t="s">
        <v>31</v>
      </c>
      <c r="H1029" s="103" t="s">
        <v>4447</v>
      </c>
      <c r="I1029" s="103" t="s">
        <v>4448</v>
      </c>
      <c r="J1029" s="103" t="s">
        <v>1851</v>
      </c>
      <c r="K1029" s="103" t="s">
        <v>2017</v>
      </c>
      <c r="L1029" s="104">
        <v>11046</v>
      </c>
      <c r="M1029" s="103" t="s">
        <v>1886</v>
      </c>
      <c r="N1029" s="103" t="s">
        <v>4478</v>
      </c>
      <c r="O1029" s="103" t="s">
        <v>4479</v>
      </c>
      <c r="P1029" s="103" t="s">
        <v>4454</v>
      </c>
      <c r="Q1029" s="103" t="s">
        <v>4455</v>
      </c>
      <c r="R1029" s="103" t="s">
        <v>4480</v>
      </c>
      <c r="S1029" s="101">
        <v>40952</v>
      </c>
      <c r="T1029" s="101">
        <v>40952</v>
      </c>
      <c r="U1029" s="103" t="s">
        <v>31</v>
      </c>
      <c r="V1029" s="103" t="s">
        <v>4453</v>
      </c>
    </row>
    <row r="1030" spans="1:22" ht="15.75" x14ac:dyDescent="0.3">
      <c r="A1030" s="103" t="s">
        <v>50</v>
      </c>
      <c r="B1030" s="103" t="s">
        <v>4024</v>
      </c>
      <c r="C1030" s="103" t="s">
        <v>1904</v>
      </c>
      <c r="D1030" s="103" t="s">
        <v>1905</v>
      </c>
      <c r="E1030" s="103" t="s">
        <v>2038</v>
      </c>
      <c r="F1030" s="103" t="s">
        <v>2123</v>
      </c>
      <c r="G1030" s="103" t="s">
        <v>31</v>
      </c>
      <c r="H1030" s="103" t="s">
        <v>4447</v>
      </c>
      <c r="I1030" s="103" t="s">
        <v>4448</v>
      </c>
      <c r="J1030" s="103" t="s">
        <v>1851</v>
      </c>
      <c r="K1030" s="103" t="s">
        <v>2017</v>
      </c>
      <c r="L1030" s="104">
        <v>-22077</v>
      </c>
      <c r="M1030" s="103" t="s">
        <v>1886</v>
      </c>
      <c r="N1030" s="103" t="s">
        <v>4478</v>
      </c>
      <c r="O1030" s="103" t="s">
        <v>4479</v>
      </c>
      <c r="P1030" s="103" t="s">
        <v>2973</v>
      </c>
      <c r="Q1030" s="103" t="s">
        <v>2965</v>
      </c>
      <c r="R1030" s="103" t="s">
        <v>4481</v>
      </c>
      <c r="S1030" s="101">
        <v>38077</v>
      </c>
      <c r="T1030" s="101">
        <v>38077</v>
      </c>
      <c r="U1030" s="103" t="s">
        <v>4654</v>
      </c>
      <c r="V1030" s="103" t="s">
        <v>4453</v>
      </c>
    </row>
    <row r="1031" spans="1:22" ht="15.75" x14ac:dyDescent="0.3">
      <c r="A1031" s="103" t="s">
        <v>50</v>
      </c>
      <c r="B1031" s="103" t="s">
        <v>4024</v>
      </c>
      <c r="C1031" s="103" t="s">
        <v>1904</v>
      </c>
      <c r="D1031" s="103" t="s">
        <v>1905</v>
      </c>
      <c r="E1031" s="103" t="s">
        <v>2038</v>
      </c>
      <c r="F1031" s="103" t="s">
        <v>2123</v>
      </c>
      <c r="G1031" s="103" t="s">
        <v>31</v>
      </c>
      <c r="H1031" s="103" t="s">
        <v>4447</v>
      </c>
      <c r="I1031" s="103" t="s">
        <v>4448</v>
      </c>
      <c r="J1031" s="103" t="s">
        <v>1851</v>
      </c>
      <c r="K1031" s="103" t="s">
        <v>2017</v>
      </c>
      <c r="L1031" s="104">
        <v>11046</v>
      </c>
      <c r="M1031" s="103" t="s">
        <v>1886</v>
      </c>
      <c r="N1031" s="103" t="s">
        <v>4482</v>
      </c>
      <c r="O1031" s="103" t="s">
        <v>4483</v>
      </c>
      <c r="P1031" s="103" t="s">
        <v>4454</v>
      </c>
      <c r="Q1031" s="103" t="s">
        <v>4455</v>
      </c>
      <c r="R1031" s="103" t="s">
        <v>4484</v>
      </c>
      <c r="S1031" s="101">
        <v>40952</v>
      </c>
      <c r="T1031" s="101">
        <v>40952</v>
      </c>
      <c r="U1031" s="103" t="s">
        <v>31</v>
      </c>
      <c r="V1031" s="103" t="s">
        <v>4453</v>
      </c>
    </row>
    <row r="1032" spans="1:22" ht="15.75" x14ac:dyDescent="0.3">
      <c r="A1032" s="103" t="s">
        <v>50</v>
      </c>
      <c r="B1032" s="103" t="s">
        <v>4024</v>
      </c>
      <c r="C1032" s="103" t="s">
        <v>1904</v>
      </c>
      <c r="D1032" s="103" t="s">
        <v>1905</v>
      </c>
      <c r="E1032" s="103" t="s">
        <v>2038</v>
      </c>
      <c r="F1032" s="103" t="s">
        <v>2123</v>
      </c>
      <c r="G1032" s="103" t="s">
        <v>31</v>
      </c>
      <c r="H1032" s="103" t="s">
        <v>4447</v>
      </c>
      <c r="I1032" s="103" t="s">
        <v>4448</v>
      </c>
      <c r="J1032" s="103" t="s">
        <v>1851</v>
      </c>
      <c r="K1032" s="103" t="s">
        <v>2017</v>
      </c>
      <c r="L1032" s="104">
        <v>-22077</v>
      </c>
      <c r="M1032" s="103" t="s">
        <v>1886</v>
      </c>
      <c r="N1032" s="103" t="s">
        <v>4482</v>
      </c>
      <c r="O1032" s="103" t="s">
        <v>4483</v>
      </c>
      <c r="P1032" s="103" t="s">
        <v>2973</v>
      </c>
      <c r="Q1032" s="103" t="s">
        <v>2965</v>
      </c>
      <c r="R1032" s="103" t="s">
        <v>4485</v>
      </c>
      <c r="S1032" s="101">
        <v>38533</v>
      </c>
      <c r="T1032" s="101">
        <v>38535</v>
      </c>
      <c r="U1032" s="103" t="s">
        <v>31</v>
      </c>
      <c r="V1032" s="103" t="s">
        <v>4453</v>
      </c>
    </row>
    <row r="1033" spans="1:22" ht="15.75" x14ac:dyDescent="0.3">
      <c r="A1033" s="103" t="s">
        <v>50</v>
      </c>
      <c r="B1033" s="103" t="s">
        <v>4024</v>
      </c>
      <c r="C1033" s="103" t="s">
        <v>1904</v>
      </c>
      <c r="D1033" s="103" t="s">
        <v>1905</v>
      </c>
      <c r="E1033" s="103" t="s">
        <v>2038</v>
      </c>
      <c r="F1033" s="103" t="s">
        <v>2123</v>
      </c>
      <c r="G1033" s="103" t="s">
        <v>31</v>
      </c>
      <c r="H1033" s="103" t="s">
        <v>4447</v>
      </c>
      <c r="I1033" s="103" t="s">
        <v>4448</v>
      </c>
      <c r="J1033" s="103" t="s">
        <v>1851</v>
      </c>
      <c r="K1033" s="103" t="s">
        <v>2017</v>
      </c>
      <c r="L1033" s="104">
        <v>11046</v>
      </c>
      <c r="M1033" s="103" t="s">
        <v>1886</v>
      </c>
      <c r="N1033" s="103" t="s">
        <v>4486</v>
      </c>
      <c r="O1033" s="103" t="s">
        <v>4487</v>
      </c>
      <c r="P1033" s="103" t="s">
        <v>4454</v>
      </c>
      <c r="Q1033" s="103" t="s">
        <v>4455</v>
      </c>
      <c r="R1033" s="103" t="s">
        <v>4488</v>
      </c>
      <c r="S1033" s="101">
        <v>40952</v>
      </c>
      <c r="T1033" s="101">
        <v>40952</v>
      </c>
      <c r="U1033" s="103" t="s">
        <v>31</v>
      </c>
      <c r="V1033" s="103" t="s">
        <v>4453</v>
      </c>
    </row>
    <row r="1034" spans="1:22" ht="15.75" x14ac:dyDescent="0.3">
      <c r="A1034" s="103" t="s">
        <v>50</v>
      </c>
      <c r="B1034" s="103" t="s">
        <v>4024</v>
      </c>
      <c r="C1034" s="103" t="s">
        <v>1904</v>
      </c>
      <c r="D1034" s="103" t="s">
        <v>1905</v>
      </c>
      <c r="E1034" s="103" t="s">
        <v>2038</v>
      </c>
      <c r="F1034" s="103" t="s">
        <v>2123</v>
      </c>
      <c r="G1034" s="103" t="s">
        <v>31</v>
      </c>
      <c r="H1034" s="103" t="s">
        <v>4447</v>
      </c>
      <c r="I1034" s="103" t="s">
        <v>4448</v>
      </c>
      <c r="J1034" s="103" t="s">
        <v>1851</v>
      </c>
      <c r="K1034" s="103" t="s">
        <v>2017</v>
      </c>
      <c r="L1034" s="104">
        <v>-22077</v>
      </c>
      <c r="M1034" s="103" t="s">
        <v>1886</v>
      </c>
      <c r="N1034" s="103" t="s">
        <v>4486</v>
      </c>
      <c r="O1034" s="103" t="s">
        <v>4487</v>
      </c>
      <c r="P1034" s="103" t="s">
        <v>2973</v>
      </c>
      <c r="Q1034" s="103" t="s">
        <v>2965</v>
      </c>
      <c r="R1034" s="103" t="s">
        <v>4489</v>
      </c>
      <c r="S1034" s="101">
        <v>38077</v>
      </c>
      <c r="T1034" s="101">
        <v>38077</v>
      </c>
      <c r="U1034" s="103" t="s">
        <v>4654</v>
      </c>
      <c r="V1034" s="103" t="s">
        <v>4453</v>
      </c>
    </row>
    <row r="1035" spans="1:22" ht="15.75" x14ac:dyDescent="0.3">
      <c r="A1035" s="103" t="s">
        <v>50</v>
      </c>
      <c r="B1035" s="103" t="s">
        <v>4024</v>
      </c>
      <c r="C1035" s="103" t="s">
        <v>1904</v>
      </c>
      <c r="D1035" s="103" t="s">
        <v>1905</v>
      </c>
      <c r="E1035" s="103" t="s">
        <v>2038</v>
      </c>
      <c r="F1035" s="103" t="s">
        <v>2123</v>
      </c>
      <c r="G1035" s="103" t="s">
        <v>31</v>
      </c>
      <c r="H1035" s="103" t="s">
        <v>4447</v>
      </c>
      <c r="I1035" s="103" t="s">
        <v>4448</v>
      </c>
      <c r="J1035" s="103" t="s">
        <v>1851</v>
      </c>
      <c r="K1035" s="103" t="s">
        <v>2017</v>
      </c>
      <c r="L1035" s="104">
        <v>11046</v>
      </c>
      <c r="M1035" s="103" t="s">
        <v>1886</v>
      </c>
      <c r="N1035" s="103" t="s">
        <v>4490</v>
      </c>
      <c r="O1035" s="103" t="s">
        <v>4491</v>
      </c>
      <c r="P1035" s="103" t="s">
        <v>4454</v>
      </c>
      <c r="Q1035" s="103" t="s">
        <v>4455</v>
      </c>
      <c r="R1035" s="103" t="s">
        <v>4492</v>
      </c>
      <c r="S1035" s="101">
        <v>40952</v>
      </c>
      <c r="T1035" s="101">
        <v>40952</v>
      </c>
      <c r="U1035" s="103" t="s">
        <v>31</v>
      </c>
      <c r="V1035" s="103" t="s">
        <v>4453</v>
      </c>
    </row>
    <row r="1036" spans="1:22" ht="15.75" x14ac:dyDescent="0.3">
      <c r="A1036" s="103" t="s">
        <v>50</v>
      </c>
      <c r="B1036" s="103" t="s">
        <v>4024</v>
      </c>
      <c r="C1036" s="103" t="s">
        <v>1904</v>
      </c>
      <c r="D1036" s="103" t="s">
        <v>1905</v>
      </c>
      <c r="E1036" s="103" t="s">
        <v>2038</v>
      </c>
      <c r="F1036" s="103" t="s">
        <v>2123</v>
      </c>
      <c r="G1036" s="103" t="s">
        <v>31</v>
      </c>
      <c r="H1036" s="103" t="s">
        <v>4447</v>
      </c>
      <c r="I1036" s="103" t="s">
        <v>4448</v>
      </c>
      <c r="J1036" s="103" t="s">
        <v>1851</v>
      </c>
      <c r="K1036" s="103" t="s">
        <v>2017</v>
      </c>
      <c r="L1036" s="104">
        <v>-22077</v>
      </c>
      <c r="M1036" s="103" t="s">
        <v>1886</v>
      </c>
      <c r="N1036" s="103" t="s">
        <v>4490</v>
      </c>
      <c r="O1036" s="103" t="s">
        <v>4491</v>
      </c>
      <c r="P1036" s="103" t="s">
        <v>2973</v>
      </c>
      <c r="Q1036" s="103" t="s">
        <v>2965</v>
      </c>
      <c r="R1036" s="103" t="s">
        <v>4493</v>
      </c>
      <c r="S1036" s="101">
        <v>38533</v>
      </c>
      <c r="T1036" s="101">
        <v>38535</v>
      </c>
      <c r="U1036" s="103" t="s">
        <v>31</v>
      </c>
      <c r="V1036" s="103" t="s">
        <v>4453</v>
      </c>
    </row>
    <row r="1037" spans="1:22" ht="15.75" x14ac:dyDescent="0.3">
      <c r="A1037" s="103" t="s">
        <v>50</v>
      </c>
      <c r="B1037" s="103" t="s">
        <v>4024</v>
      </c>
      <c r="C1037" s="103" t="s">
        <v>1904</v>
      </c>
      <c r="D1037" s="103" t="s">
        <v>1905</v>
      </c>
      <c r="E1037" s="103" t="s">
        <v>2038</v>
      </c>
      <c r="F1037" s="103" t="s">
        <v>2123</v>
      </c>
      <c r="G1037" s="103" t="s">
        <v>31</v>
      </c>
      <c r="H1037" s="103" t="s">
        <v>4447</v>
      </c>
      <c r="I1037" s="103" t="s">
        <v>4448</v>
      </c>
      <c r="J1037" s="103" t="s">
        <v>1851</v>
      </c>
      <c r="K1037" s="103" t="s">
        <v>2017</v>
      </c>
      <c r="L1037" s="104">
        <v>11046</v>
      </c>
      <c r="M1037" s="103" t="s">
        <v>1886</v>
      </c>
      <c r="N1037" s="103" t="s">
        <v>4494</v>
      </c>
      <c r="O1037" s="103" t="s">
        <v>4495</v>
      </c>
      <c r="P1037" s="103" t="s">
        <v>4454</v>
      </c>
      <c r="Q1037" s="103" t="s">
        <v>4455</v>
      </c>
      <c r="R1037" s="103" t="s">
        <v>4496</v>
      </c>
      <c r="S1037" s="101">
        <v>40952</v>
      </c>
      <c r="T1037" s="101">
        <v>40952</v>
      </c>
      <c r="U1037" s="103" t="s">
        <v>31</v>
      </c>
      <c r="V1037" s="103" t="s">
        <v>4453</v>
      </c>
    </row>
    <row r="1038" spans="1:22" ht="15.75" x14ac:dyDescent="0.3">
      <c r="A1038" s="103" t="s">
        <v>50</v>
      </c>
      <c r="B1038" s="103" t="s">
        <v>4024</v>
      </c>
      <c r="C1038" s="103" t="s">
        <v>1904</v>
      </c>
      <c r="D1038" s="103" t="s">
        <v>1905</v>
      </c>
      <c r="E1038" s="103" t="s">
        <v>2038</v>
      </c>
      <c r="F1038" s="103" t="s">
        <v>2123</v>
      </c>
      <c r="G1038" s="103" t="s">
        <v>31</v>
      </c>
      <c r="H1038" s="103" t="s">
        <v>4447</v>
      </c>
      <c r="I1038" s="103" t="s">
        <v>4448</v>
      </c>
      <c r="J1038" s="103" t="s">
        <v>1851</v>
      </c>
      <c r="K1038" s="103" t="s">
        <v>2017</v>
      </c>
      <c r="L1038" s="104">
        <v>-22077</v>
      </c>
      <c r="M1038" s="103" t="s">
        <v>1886</v>
      </c>
      <c r="N1038" s="103" t="s">
        <v>4494</v>
      </c>
      <c r="O1038" s="103" t="s">
        <v>4495</v>
      </c>
      <c r="P1038" s="103" t="s">
        <v>2973</v>
      </c>
      <c r="Q1038" s="103" t="s">
        <v>2965</v>
      </c>
      <c r="R1038" s="103" t="s">
        <v>4497</v>
      </c>
      <c r="S1038" s="101">
        <v>38533</v>
      </c>
      <c r="T1038" s="101">
        <v>38535</v>
      </c>
      <c r="U1038" s="103" t="s">
        <v>31</v>
      </c>
      <c r="V1038" s="103" t="s">
        <v>4453</v>
      </c>
    </row>
    <row r="1039" spans="1:22" ht="15.75" x14ac:dyDescent="0.3">
      <c r="A1039" s="103" t="s">
        <v>50</v>
      </c>
      <c r="B1039" s="103" t="s">
        <v>4024</v>
      </c>
      <c r="C1039" s="103" t="s">
        <v>1904</v>
      </c>
      <c r="D1039" s="103" t="s">
        <v>1905</v>
      </c>
      <c r="E1039" s="103" t="s">
        <v>2038</v>
      </c>
      <c r="F1039" s="103" t="s">
        <v>2123</v>
      </c>
      <c r="G1039" s="103" t="s">
        <v>31</v>
      </c>
      <c r="H1039" s="103" t="s">
        <v>4447</v>
      </c>
      <c r="I1039" s="103" t="s">
        <v>4448</v>
      </c>
      <c r="J1039" s="103" t="s">
        <v>1851</v>
      </c>
      <c r="K1039" s="103" t="s">
        <v>2017</v>
      </c>
      <c r="L1039" s="104">
        <v>-18389</v>
      </c>
      <c r="M1039" s="103" t="s">
        <v>1886</v>
      </c>
      <c r="N1039" s="103" t="s">
        <v>4498</v>
      </c>
      <c r="O1039" s="103" t="s">
        <v>4499</v>
      </c>
      <c r="P1039" s="103" t="s">
        <v>2973</v>
      </c>
      <c r="Q1039" s="103" t="s">
        <v>2965</v>
      </c>
      <c r="R1039" s="103" t="s">
        <v>4500</v>
      </c>
      <c r="S1039" s="101">
        <v>38533</v>
      </c>
      <c r="T1039" s="101">
        <v>38535</v>
      </c>
      <c r="U1039" s="103" t="s">
        <v>31</v>
      </c>
      <c r="V1039" s="103" t="s">
        <v>4458</v>
      </c>
    </row>
    <row r="1040" spans="1:22" ht="15.75" x14ac:dyDescent="0.3">
      <c r="A1040" s="103" t="s">
        <v>50</v>
      </c>
      <c r="B1040" s="103" t="s">
        <v>4024</v>
      </c>
      <c r="C1040" s="103" t="s">
        <v>1904</v>
      </c>
      <c r="D1040" s="103" t="s">
        <v>1905</v>
      </c>
      <c r="E1040" s="103" t="s">
        <v>2038</v>
      </c>
      <c r="F1040" s="103" t="s">
        <v>2123</v>
      </c>
      <c r="G1040" s="103" t="s">
        <v>31</v>
      </c>
      <c r="H1040" s="103" t="s">
        <v>4447</v>
      </c>
      <c r="I1040" s="103" t="s">
        <v>4448</v>
      </c>
      <c r="J1040" s="103" t="s">
        <v>1851</v>
      </c>
      <c r="K1040" s="103" t="s">
        <v>2017</v>
      </c>
      <c r="L1040" s="104">
        <v>8449</v>
      </c>
      <c r="M1040" s="103" t="s">
        <v>1886</v>
      </c>
      <c r="N1040" s="103" t="s">
        <v>4501</v>
      </c>
      <c r="O1040" s="103" t="s">
        <v>4502</v>
      </c>
      <c r="P1040" s="103" t="s">
        <v>4454</v>
      </c>
      <c r="Q1040" s="103" t="s">
        <v>4455</v>
      </c>
      <c r="R1040" s="103" t="s">
        <v>4503</v>
      </c>
      <c r="S1040" s="101">
        <v>40952</v>
      </c>
      <c r="T1040" s="101">
        <v>40952</v>
      </c>
      <c r="U1040" s="103" t="s">
        <v>31</v>
      </c>
      <c r="V1040" s="103" t="s">
        <v>4458</v>
      </c>
    </row>
    <row r="1041" spans="1:22" ht="15.75" x14ac:dyDescent="0.3">
      <c r="A1041" s="103" t="s">
        <v>50</v>
      </c>
      <c r="B1041" s="103" t="s">
        <v>4024</v>
      </c>
      <c r="C1041" s="103" t="s">
        <v>1904</v>
      </c>
      <c r="D1041" s="103" t="s">
        <v>1905</v>
      </c>
      <c r="E1041" s="103" t="s">
        <v>2038</v>
      </c>
      <c r="F1041" s="103" t="s">
        <v>2123</v>
      </c>
      <c r="G1041" s="103" t="s">
        <v>31</v>
      </c>
      <c r="H1041" s="103" t="s">
        <v>4447</v>
      </c>
      <c r="I1041" s="103" t="s">
        <v>4448</v>
      </c>
      <c r="J1041" s="103" t="s">
        <v>1851</v>
      </c>
      <c r="K1041" s="103" t="s">
        <v>2017</v>
      </c>
      <c r="L1041" s="104">
        <v>-18389</v>
      </c>
      <c r="M1041" s="103" t="s">
        <v>1886</v>
      </c>
      <c r="N1041" s="103" t="s">
        <v>4501</v>
      </c>
      <c r="O1041" s="103" t="s">
        <v>4502</v>
      </c>
      <c r="P1041" s="103" t="s">
        <v>2973</v>
      </c>
      <c r="Q1041" s="103" t="s">
        <v>2965</v>
      </c>
      <c r="R1041" s="103" t="s">
        <v>4504</v>
      </c>
      <c r="S1041" s="101">
        <v>38533</v>
      </c>
      <c r="T1041" s="101">
        <v>38535</v>
      </c>
      <c r="U1041" s="103" t="s">
        <v>31</v>
      </c>
      <c r="V1041" s="103" t="s">
        <v>4458</v>
      </c>
    </row>
    <row r="1042" spans="1:22" ht="15.75" x14ac:dyDescent="0.3">
      <c r="A1042" s="103" t="s">
        <v>50</v>
      </c>
      <c r="B1042" s="103" t="s">
        <v>4024</v>
      </c>
      <c r="C1042" s="103" t="s">
        <v>1904</v>
      </c>
      <c r="D1042" s="103" t="s">
        <v>1905</v>
      </c>
      <c r="E1042" s="103" t="s">
        <v>2038</v>
      </c>
      <c r="F1042" s="103" t="s">
        <v>2123</v>
      </c>
      <c r="G1042" s="103" t="s">
        <v>31</v>
      </c>
      <c r="H1042" s="103" t="s">
        <v>4447</v>
      </c>
      <c r="I1042" s="103" t="s">
        <v>4448</v>
      </c>
      <c r="J1042" s="103" t="s">
        <v>1851</v>
      </c>
      <c r="K1042" s="103" t="s">
        <v>2017</v>
      </c>
      <c r="L1042" s="104">
        <v>-18389</v>
      </c>
      <c r="M1042" s="103" t="s">
        <v>1886</v>
      </c>
      <c r="N1042" s="103" t="s">
        <v>4505</v>
      </c>
      <c r="O1042" s="103" t="s">
        <v>4506</v>
      </c>
      <c r="P1042" s="103" t="s">
        <v>2973</v>
      </c>
      <c r="Q1042" s="103" t="s">
        <v>2965</v>
      </c>
      <c r="R1042" s="103" t="s">
        <v>4507</v>
      </c>
      <c r="S1042" s="101">
        <v>38533</v>
      </c>
      <c r="T1042" s="101">
        <v>38535</v>
      </c>
      <c r="U1042" s="103" t="s">
        <v>31</v>
      </c>
      <c r="V1042" s="103" t="s">
        <v>4458</v>
      </c>
    </row>
    <row r="1043" spans="1:22" ht="15.75" x14ac:dyDescent="0.3">
      <c r="A1043" s="103" t="s">
        <v>50</v>
      </c>
      <c r="B1043" s="103" t="s">
        <v>4024</v>
      </c>
      <c r="C1043" s="103" t="s">
        <v>1904</v>
      </c>
      <c r="D1043" s="103" t="s">
        <v>1905</v>
      </c>
      <c r="E1043" s="103" t="s">
        <v>2038</v>
      </c>
      <c r="F1043" s="103" t="s">
        <v>2123</v>
      </c>
      <c r="G1043" s="103" t="s">
        <v>31</v>
      </c>
      <c r="H1043" s="103" t="s">
        <v>4447</v>
      </c>
      <c r="I1043" s="103" t="s">
        <v>4448</v>
      </c>
      <c r="J1043" s="103" t="s">
        <v>1851</v>
      </c>
      <c r="K1043" s="103" t="s">
        <v>2017</v>
      </c>
      <c r="L1043" s="104">
        <v>8449</v>
      </c>
      <c r="M1043" s="103" t="s">
        <v>1886</v>
      </c>
      <c r="N1043" s="103" t="s">
        <v>4499</v>
      </c>
      <c r="O1043" s="103" t="s">
        <v>4499</v>
      </c>
      <c r="P1043" s="103" t="s">
        <v>4454</v>
      </c>
      <c r="Q1043" s="103" t="s">
        <v>4455</v>
      </c>
      <c r="R1043" s="103" t="s">
        <v>4508</v>
      </c>
      <c r="S1043" s="101">
        <v>40952</v>
      </c>
      <c r="T1043" s="101">
        <v>40952</v>
      </c>
      <c r="U1043" s="103" t="s">
        <v>31</v>
      </c>
      <c r="V1043" s="103" t="s">
        <v>4458</v>
      </c>
    </row>
    <row r="1044" spans="1:22" ht="15.75" x14ac:dyDescent="0.3">
      <c r="A1044" s="103" t="s">
        <v>50</v>
      </c>
      <c r="B1044" s="103" t="s">
        <v>4024</v>
      </c>
      <c r="C1044" s="103" t="s">
        <v>1904</v>
      </c>
      <c r="D1044" s="103" t="s">
        <v>1905</v>
      </c>
      <c r="E1044" s="103" t="s">
        <v>2038</v>
      </c>
      <c r="F1044" s="103" t="s">
        <v>2123</v>
      </c>
      <c r="G1044" s="103" t="s">
        <v>31</v>
      </c>
      <c r="H1044" s="103" t="s">
        <v>4447</v>
      </c>
      <c r="I1044" s="103" t="s">
        <v>4448</v>
      </c>
      <c r="J1044" s="103" t="s">
        <v>1851</v>
      </c>
      <c r="K1044" s="103" t="s">
        <v>2017</v>
      </c>
      <c r="L1044" s="104">
        <v>8449</v>
      </c>
      <c r="M1044" s="103" t="s">
        <v>1886</v>
      </c>
      <c r="N1044" s="103" t="s">
        <v>4506</v>
      </c>
      <c r="O1044" s="103" t="s">
        <v>4506</v>
      </c>
      <c r="P1044" s="103" t="s">
        <v>4454</v>
      </c>
      <c r="Q1044" s="103" t="s">
        <v>4455</v>
      </c>
      <c r="R1044" s="103" t="s">
        <v>4509</v>
      </c>
      <c r="S1044" s="101">
        <v>40952</v>
      </c>
      <c r="T1044" s="101">
        <v>40952</v>
      </c>
      <c r="U1044" s="103" t="s">
        <v>31</v>
      </c>
      <c r="V1044" s="103" t="s">
        <v>4458</v>
      </c>
    </row>
    <row r="1045" spans="1:22" ht="15.75" x14ac:dyDescent="0.3">
      <c r="A1045" s="103" t="s">
        <v>50</v>
      </c>
      <c r="B1045" s="103" t="s">
        <v>4024</v>
      </c>
      <c r="C1045" s="103" t="s">
        <v>1904</v>
      </c>
      <c r="D1045" s="103" t="s">
        <v>1905</v>
      </c>
      <c r="E1045" s="103" t="s">
        <v>2038</v>
      </c>
      <c r="F1045" s="103" t="s">
        <v>2082</v>
      </c>
      <c r="G1045" s="103" t="s">
        <v>31</v>
      </c>
      <c r="H1045" s="103" t="s">
        <v>31</v>
      </c>
      <c r="I1045" s="103" t="s">
        <v>31</v>
      </c>
      <c r="J1045" s="103" t="s">
        <v>1884</v>
      </c>
      <c r="K1045" s="103" t="s">
        <v>1885</v>
      </c>
      <c r="L1045" s="105">
        <v>46.73</v>
      </c>
      <c r="M1045" s="103" t="s">
        <v>1886</v>
      </c>
      <c r="N1045" s="103" t="s">
        <v>31</v>
      </c>
      <c r="O1045" s="103" t="s">
        <v>31</v>
      </c>
      <c r="P1045" s="103" t="s">
        <v>2083</v>
      </c>
      <c r="Q1045" s="103" t="s">
        <v>31</v>
      </c>
      <c r="R1045" s="103" t="s">
        <v>4070</v>
      </c>
      <c r="S1045" s="101">
        <v>42916</v>
      </c>
      <c r="T1045" s="101">
        <v>42916</v>
      </c>
      <c r="U1045" s="103" t="s">
        <v>4029</v>
      </c>
      <c r="V1045" s="103" t="s">
        <v>31</v>
      </c>
    </row>
    <row r="1046" spans="1:22" ht="15.75" x14ac:dyDescent="0.3">
      <c r="A1046" s="103" t="s">
        <v>50</v>
      </c>
      <c r="B1046" s="103" t="s">
        <v>4024</v>
      </c>
      <c r="C1046" s="103" t="s">
        <v>1904</v>
      </c>
      <c r="D1046" s="103" t="s">
        <v>1905</v>
      </c>
      <c r="E1046" s="103" t="s">
        <v>2038</v>
      </c>
      <c r="F1046" s="103" t="s">
        <v>2405</v>
      </c>
      <c r="G1046" s="103" t="s">
        <v>31</v>
      </c>
      <c r="H1046" s="103" t="s">
        <v>4447</v>
      </c>
      <c r="I1046" s="103" t="s">
        <v>4448</v>
      </c>
      <c r="J1046" s="103" t="s">
        <v>1884</v>
      </c>
      <c r="K1046" s="103" t="s">
        <v>2017</v>
      </c>
      <c r="L1046" s="104">
        <v>-123025.88</v>
      </c>
      <c r="M1046" s="103" t="s">
        <v>1886</v>
      </c>
      <c r="N1046" s="103" t="s">
        <v>4636</v>
      </c>
      <c r="O1046" s="103" t="s">
        <v>4636</v>
      </c>
      <c r="P1046" s="103" t="s">
        <v>4637</v>
      </c>
      <c r="Q1046" s="103" t="s">
        <v>4638</v>
      </c>
      <c r="R1046" s="103" t="s">
        <v>4639</v>
      </c>
      <c r="S1046" s="101">
        <v>41639</v>
      </c>
      <c r="T1046" s="101">
        <v>41609</v>
      </c>
      <c r="U1046" s="103" t="s">
        <v>31</v>
      </c>
      <c r="V1046" s="103" t="s">
        <v>4458</v>
      </c>
    </row>
    <row r="1047" spans="1:22" ht="15.75" x14ac:dyDescent="0.3">
      <c r="A1047" s="103" t="s">
        <v>50</v>
      </c>
      <c r="B1047" s="103" t="s">
        <v>4024</v>
      </c>
      <c r="C1047" s="103" t="s">
        <v>1904</v>
      </c>
      <c r="D1047" s="103" t="s">
        <v>1905</v>
      </c>
      <c r="E1047" s="103" t="s">
        <v>2038</v>
      </c>
      <c r="F1047" s="103" t="s">
        <v>2405</v>
      </c>
      <c r="G1047" s="103" t="s">
        <v>31</v>
      </c>
      <c r="H1047" s="103" t="s">
        <v>4447</v>
      </c>
      <c r="I1047" s="103" t="s">
        <v>4448</v>
      </c>
      <c r="J1047" s="103" t="s">
        <v>1884</v>
      </c>
      <c r="K1047" s="103" t="s">
        <v>2017</v>
      </c>
      <c r="L1047" s="104">
        <v>-123025.88</v>
      </c>
      <c r="M1047" s="103" t="s">
        <v>1886</v>
      </c>
      <c r="N1047" s="103" t="s">
        <v>4641</v>
      </c>
      <c r="O1047" s="103" t="s">
        <v>4641</v>
      </c>
      <c r="P1047" s="103" t="s">
        <v>4637</v>
      </c>
      <c r="Q1047" s="103" t="s">
        <v>4638</v>
      </c>
      <c r="R1047" s="103" t="s">
        <v>4642</v>
      </c>
      <c r="S1047" s="101">
        <v>41639</v>
      </c>
      <c r="T1047" s="101">
        <v>41609</v>
      </c>
      <c r="U1047" s="103" t="s">
        <v>31</v>
      </c>
      <c r="V1047" s="103" t="s">
        <v>4458</v>
      </c>
    </row>
    <row r="1048" spans="1:22" ht="15.75" x14ac:dyDescent="0.3">
      <c r="A1048" s="103" t="s">
        <v>50</v>
      </c>
      <c r="B1048" s="103" t="s">
        <v>4024</v>
      </c>
      <c r="C1048" s="103" t="s">
        <v>1904</v>
      </c>
      <c r="D1048" s="103" t="s">
        <v>1905</v>
      </c>
      <c r="E1048" s="103" t="s">
        <v>2038</v>
      </c>
      <c r="F1048" s="103" t="s">
        <v>2405</v>
      </c>
      <c r="G1048" s="103" t="s">
        <v>31</v>
      </c>
      <c r="H1048" s="103" t="s">
        <v>4447</v>
      </c>
      <c r="I1048" s="103" t="s">
        <v>4448</v>
      </c>
      <c r="J1048" s="103" t="s">
        <v>1884</v>
      </c>
      <c r="K1048" s="103" t="s">
        <v>2017</v>
      </c>
      <c r="L1048" s="104">
        <v>-123025.88</v>
      </c>
      <c r="M1048" s="103" t="s">
        <v>1886</v>
      </c>
      <c r="N1048" s="103" t="s">
        <v>4644</v>
      </c>
      <c r="O1048" s="103" t="s">
        <v>4644</v>
      </c>
      <c r="P1048" s="103" t="s">
        <v>4637</v>
      </c>
      <c r="Q1048" s="103" t="s">
        <v>4638</v>
      </c>
      <c r="R1048" s="103" t="s">
        <v>4645</v>
      </c>
      <c r="S1048" s="101">
        <v>41639</v>
      </c>
      <c r="T1048" s="101">
        <v>41609</v>
      </c>
      <c r="U1048" s="103" t="s">
        <v>31</v>
      </c>
      <c r="V1048" s="103" t="s">
        <v>4458</v>
      </c>
    </row>
    <row r="1049" spans="1:22" ht="15.75" x14ac:dyDescent="0.3">
      <c r="A1049" s="103" t="s">
        <v>50</v>
      </c>
      <c r="B1049" s="103" t="s">
        <v>4024</v>
      </c>
      <c r="C1049" s="103" t="s">
        <v>1904</v>
      </c>
      <c r="D1049" s="103" t="s">
        <v>1905</v>
      </c>
      <c r="E1049" s="103" t="s">
        <v>2038</v>
      </c>
      <c r="F1049" s="103" t="s">
        <v>2054</v>
      </c>
      <c r="G1049" s="103" t="s">
        <v>31</v>
      </c>
      <c r="H1049" s="103" t="s">
        <v>1883</v>
      </c>
      <c r="I1049" s="103" t="s">
        <v>1880</v>
      </c>
      <c r="J1049" s="103" t="s">
        <v>1884</v>
      </c>
      <c r="K1049" s="103" t="s">
        <v>1885</v>
      </c>
      <c r="L1049" s="104">
        <v>268441.32</v>
      </c>
      <c r="M1049" s="103" t="s">
        <v>1886</v>
      </c>
      <c r="N1049" s="103" t="s">
        <v>4286</v>
      </c>
      <c r="O1049" s="103" t="s">
        <v>31</v>
      </c>
      <c r="P1049" s="103" t="s">
        <v>2056</v>
      </c>
      <c r="Q1049" s="103" t="s">
        <v>31</v>
      </c>
      <c r="R1049" s="103" t="s">
        <v>4287</v>
      </c>
      <c r="S1049" s="101">
        <v>41729</v>
      </c>
      <c r="T1049" s="101">
        <v>41729</v>
      </c>
      <c r="U1049" s="103" t="s">
        <v>4041</v>
      </c>
      <c r="V1049" s="103" t="s">
        <v>31</v>
      </c>
    </row>
    <row r="1050" spans="1:22" ht="15.75" x14ac:dyDescent="0.3">
      <c r="A1050" s="103" t="s">
        <v>50</v>
      </c>
      <c r="B1050" s="103" t="s">
        <v>4024</v>
      </c>
      <c r="C1050" s="103" t="s">
        <v>1904</v>
      </c>
      <c r="D1050" s="103" t="s">
        <v>1905</v>
      </c>
      <c r="E1050" s="103" t="s">
        <v>2038</v>
      </c>
      <c r="F1050" s="103" t="s">
        <v>2054</v>
      </c>
      <c r="G1050" s="103" t="s">
        <v>31</v>
      </c>
      <c r="H1050" s="103" t="s">
        <v>1883</v>
      </c>
      <c r="I1050" s="103" t="s">
        <v>1880</v>
      </c>
      <c r="J1050" s="103" t="s">
        <v>1884</v>
      </c>
      <c r="K1050" s="103" t="s">
        <v>1885</v>
      </c>
      <c r="L1050" s="104">
        <v>30.41</v>
      </c>
      <c r="M1050" s="103" t="s">
        <v>1886</v>
      </c>
      <c r="N1050" s="103" t="s">
        <v>4286</v>
      </c>
      <c r="O1050" s="103" t="s">
        <v>31</v>
      </c>
      <c r="P1050" s="103" t="s">
        <v>2056</v>
      </c>
      <c r="Q1050" s="103" t="s">
        <v>31</v>
      </c>
      <c r="R1050" s="103" t="s">
        <v>4287</v>
      </c>
      <c r="S1050" s="101">
        <v>41759</v>
      </c>
      <c r="T1050" s="101">
        <v>41759</v>
      </c>
      <c r="U1050" s="103" t="s">
        <v>4041</v>
      </c>
      <c r="V1050" s="103" t="s">
        <v>31</v>
      </c>
    </row>
    <row r="1051" spans="1:22" ht="15.75" x14ac:dyDescent="0.3">
      <c r="A1051" s="103" t="s">
        <v>50</v>
      </c>
      <c r="B1051" s="103" t="s">
        <v>4024</v>
      </c>
      <c r="C1051" s="103" t="s">
        <v>1904</v>
      </c>
      <c r="D1051" s="103" t="s">
        <v>1905</v>
      </c>
      <c r="E1051" s="103" t="s">
        <v>2038</v>
      </c>
      <c r="F1051" s="103" t="s">
        <v>2054</v>
      </c>
      <c r="G1051" s="103" t="s">
        <v>31</v>
      </c>
      <c r="H1051" s="103" t="s">
        <v>1883</v>
      </c>
      <c r="I1051" s="103" t="s">
        <v>1880</v>
      </c>
      <c r="J1051" s="103" t="s">
        <v>1884</v>
      </c>
      <c r="K1051" s="103" t="s">
        <v>1885</v>
      </c>
      <c r="L1051" s="104">
        <v>-2240.15</v>
      </c>
      <c r="M1051" s="103" t="s">
        <v>1886</v>
      </c>
      <c r="N1051" s="103" t="s">
        <v>4286</v>
      </c>
      <c r="O1051" s="103" t="s">
        <v>31</v>
      </c>
      <c r="P1051" s="103" t="s">
        <v>2056</v>
      </c>
      <c r="Q1051" s="103" t="s">
        <v>31</v>
      </c>
      <c r="R1051" s="103" t="s">
        <v>4287</v>
      </c>
      <c r="S1051" s="101">
        <v>41820</v>
      </c>
      <c r="T1051" s="101">
        <v>41820</v>
      </c>
      <c r="U1051" s="103" t="s">
        <v>4041</v>
      </c>
      <c r="V1051" s="103" t="s">
        <v>31</v>
      </c>
    </row>
    <row r="1052" spans="1:22" ht="15.75" x14ac:dyDescent="0.3">
      <c r="A1052" s="103" t="s">
        <v>50</v>
      </c>
      <c r="B1052" s="103" t="s">
        <v>4024</v>
      </c>
      <c r="C1052" s="103" t="s">
        <v>1904</v>
      </c>
      <c r="D1052" s="103" t="s">
        <v>1905</v>
      </c>
      <c r="E1052" s="103" t="s">
        <v>2038</v>
      </c>
      <c r="F1052" s="103" t="s">
        <v>2054</v>
      </c>
      <c r="G1052" s="103" t="s">
        <v>31</v>
      </c>
      <c r="H1052" s="103" t="s">
        <v>1883</v>
      </c>
      <c r="I1052" s="103" t="s">
        <v>1880</v>
      </c>
      <c r="J1052" s="103" t="s">
        <v>1884</v>
      </c>
      <c r="K1052" s="103" t="s">
        <v>1885</v>
      </c>
      <c r="L1052" s="104">
        <v>474894.11</v>
      </c>
      <c r="M1052" s="103" t="s">
        <v>1886</v>
      </c>
      <c r="N1052" s="103" t="s">
        <v>4055</v>
      </c>
      <c r="O1052" s="103" t="s">
        <v>31</v>
      </c>
      <c r="P1052" s="103" t="s">
        <v>2056</v>
      </c>
      <c r="Q1052" s="103" t="s">
        <v>31</v>
      </c>
      <c r="R1052" s="103" t="s">
        <v>4056</v>
      </c>
      <c r="S1052" s="101">
        <v>41729</v>
      </c>
      <c r="T1052" s="101">
        <v>41729</v>
      </c>
      <c r="U1052" s="103" t="s">
        <v>4057</v>
      </c>
      <c r="V1052" s="103" t="s">
        <v>31</v>
      </c>
    </row>
    <row r="1053" spans="1:22" ht="15.75" x14ac:dyDescent="0.3">
      <c r="A1053" s="103" t="s">
        <v>50</v>
      </c>
      <c r="B1053" s="103" t="s">
        <v>4024</v>
      </c>
      <c r="C1053" s="103" t="s">
        <v>1904</v>
      </c>
      <c r="D1053" s="103" t="s">
        <v>1905</v>
      </c>
      <c r="E1053" s="103" t="s">
        <v>2038</v>
      </c>
      <c r="F1053" s="103" t="s">
        <v>2054</v>
      </c>
      <c r="G1053" s="103" t="s">
        <v>31</v>
      </c>
      <c r="H1053" s="103" t="s">
        <v>1883</v>
      </c>
      <c r="I1053" s="103" t="s">
        <v>1880</v>
      </c>
      <c r="J1053" s="103" t="s">
        <v>1884</v>
      </c>
      <c r="K1053" s="103" t="s">
        <v>1885</v>
      </c>
      <c r="L1053" s="104">
        <v>2927.6</v>
      </c>
      <c r="M1053" s="103" t="s">
        <v>1886</v>
      </c>
      <c r="N1053" s="103" t="s">
        <v>4055</v>
      </c>
      <c r="O1053" s="103" t="s">
        <v>31</v>
      </c>
      <c r="P1053" s="103" t="s">
        <v>2056</v>
      </c>
      <c r="Q1053" s="103" t="s">
        <v>31</v>
      </c>
      <c r="R1053" s="103" t="s">
        <v>4056</v>
      </c>
      <c r="S1053" s="101">
        <v>41759</v>
      </c>
      <c r="T1053" s="101">
        <v>41759</v>
      </c>
      <c r="U1053" s="103" t="s">
        <v>4057</v>
      </c>
      <c r="V1053" s="103" t="s">
        <v>31</v>
      </c>
    </row>
    <row r="1054" spans="1:22" ht="15.75" x14ac:dyDescent="0.3">
      <c r="A1054" s="103" t="s">
        <v>50</v>
      </c>
      <c r="B1054" s="103" t="s">
        <v>4024</v>
      </c>
      <c r="C1054" s="103" t="s">
        <v>1904</v>
      </c>
      <c r="D1054" s="103" t="s">
        <v>1905</v>
      </c>
      <c r="E1054" s="103" t="s">
        <v>2038</v>
      </c>
      <c r="F1054" s="103" t="s">
        <v>2054</v>
      </c>
      <c r="G1054" s="103" t="s">
        <v>31</v>
      </c>
      <c r="H1054" s="103" t="s">
        <v>1883</v>
      </c>
      <c r="I1054" s="103" t="s">
        <v>1880</v>
      </c>
      <c r="J1054" s="103" t="s">
        <v>1884</v>
      </c>
      <c r="K1054" s="103" t="s">
        <v>1885</v>
      </c>
      <c r="L1054" s="104">
        <v>188.67</v>
      </c>
      <c r="M1054" s="103" t="s">
        <v>1886</v>
      </c>
      <c r="N1054" s="103" t="s">
        <v>4055</v>
      </c>
      <c r="O1054" s="103" t="s">
        <v>31</v>
      </c>
      <c r="P1054" s="103" t="s">
        <v>2056</v>
      </c>
      <c r="Q1054" s="103" t="s">
        <v>31</v>
      </c>
      <c r="R1054" s="103" t="s">
        <v>4056</v>
      </c>
      <c r="S1054" s="101">
        <v>41790</v>
      </c>
      <c r="T1054" s="101">
        <v>41790</v>
      </c>
      <c r="U1054" s="103" t="s">
        <v>4057</v>
      </c>
      <c r="V1054" s="103" t="s">
        <v>31</v>
      </c>
    </row>
    <row r="1055" spans="1:22" ht="15.75" x14ac:dyDescent="0.3">
      <c r="A1055" s="103" t="s">
        <v>50</v>
      </c>
      <c r="B1055" s="103" t="s">
        <v>4024</v>
      </c>
      <c r="C1055" s="103" t="s">
        <v>1904</v>
      </c>
      <c r="D1055" s="103" t="s">
        <v>1905</v>
      </c>
      <c r="E1055" s="103" t="s">
        <v>2038</v>
      </c>
      <c r="F1055" s="103" t="s">
        <v>2054</v>
      </c>
      <c r="G1055" s="103" t="s">
        <v>31</v>
      </c>
      <c r="H1055" s="103" t="s">
        <v>1883</v>
      </c>
      <c r="I1055" s="103" t="s">
        <v>1880</v>
      </c>
      <c r="J1055" s="103" t="s">
        <v>1884</v>
      </c>
      <c r="K1055" s="103" t="s">
        <v>1885</v>
      </c>
      <c r="L1055" s="104">
        <v>-5334.65</v>
      </c>
      <c r="M1055" s="103" t="s">
        <v>1886</v>
      </c>
      <c r="N1055" s="103" t="s">
        <v>4055</v>
      </c>
      <c r="O1055" s="103" t="s">
        <v>31</v>
      </c>
      <c r="P1055" s="103" t="s">
        <v>2056</v>
      </c>
      <c r="Q1055" s="103" t="s">
        <v>31</v>
      </c>
      <c r="R1055" s="103" t="s">
        <v>4056</v>
      </c>
      <c r="S1055" s="101">
        <v>41820</v>
      </c>
      <c r="T1055" s="101">
        <v>41820</v>
      </c>
      <c r="U1055" s="103" t="s">
        <v>4057</v>
      </c>
      <c r="V1055" s="103" t="s">
        <v>31</v>
      </c>
    </row>
    <row r="1056" spans="1:22" ht="15.75" x14ac:dyDescent="0.3">
      <c r="A1056" s="103" t="s">
        <v>50</v>
      </c>
      <c r="B1056" s="103" t="s">
        <v>4024</v>
      </c>
      <c r="C1056" s="103" t="s">
        <v>1904</v>
      </c>
      <c r="D1056" s="103" t="s">
        <v>1905</v>
      </c>
      <c r="E1056" s="103" t="s">
        <v>2038</v>
      </c>
      <c r="F1056" s="103" t="s">
        <v>2054</v>
      </c>
      <c r="G1056" s="103" t="s">
        <v>31</v>
      </c>
      <c r="H1056" s="103" t="s">
        <v>1883</v>
      </c>
      <c r="I1056" s="103" t="s">
        <v>1880</v>
      </c>
      <c r="J1056" s="103" t="s">
        <v>1884</v>
      </c>
      <c r="K1056" s="103" t="s">
        <v>4285</v>
      </c>
      <c r="L1056" s="104">
        <v>-268471.73</v>
      </c>
      <c r="M1056" s="103" t="s">
        <v>1886</v>
      </c>
      <c r="N1056" s="103" t="s">
        <v>4286</v>
      </c>
      <c r="O1056" s="103" t="s">
        <v>31</v>
      </c>
      <c r="P1056" s="103" t="s">
        <v>2056</v>
      </c>
      <c r="Q1056" s="103" t="s">
        <v>31</v>
      </c>
      <c r="R1056" s="103" t="s">
        <v>4287</v>
      </c>
      <c r="S1056" s="101">
        <v>41802</v>
      </c>
      <c r="T1056" s="101">
        <v>41729</v>
      </c>
      <c r="U1056" s="103" t="s">
        <v>4041</v>
      </c>
      <c r="V1056" s="103" t="s">
        <v>31</v>
      </c>
    </row>
    <row r="1057" spans="1:22" ht="15.75" x14ac:dyDescent="0.3">
      <c r="A1057" s="103" t="s">
        <v>50</v>
      </c>
      <c r="B1057" s="103" t="s">
        <v>4024</v>
      </c>
      <c r="C1057" s="103" t="s">
        <v>1904</v>
      </c>
      <c r="D1057" s="103" t="s">
        <v>1905</v>
      </c>
      <c r="E1057" s="103" t="s">
        <v>2038</v>
      </c>
      <c r="F1057" s="103" t="s">
        <v>2054</v>
      </c>
      <c r="G1057" s="103" t="s">
        <v>31</v>
      </c>
      <c r="H1057" s="103" t="s">
        <v>1883</v>
      </c>
      <c r="I1057" s="103" t="s">
        <v>1880</v>
      </c>
      <c r="J1057" s="103" t="s">
        <v>1884</v>
      </c>
      <c r="K1057" s="103" t="s">
        <v>4285</v>
      </c>
      <c r="L1057" s="104">
        <v>2240.15</v>
      </c>
      <c r="M1057" s="103" t="s">
        <v>1886</v>
      </c>
      <c r="N1057" s="103" t="s">
        <v>4286</v>
      </c>
      <c r="O1057" s="103" t="s">
        <v>31</v>
      </c>
      <c r="P1057" s="103" t="s">
        <v>2056</v>
      </c>
      <c r="Q1057" s="103" t="s">
        <v>31</v>
      </c>
      <c r="R1057" s="103" t="s">
        <v>4287</v>
      </c>
      <c r="S1057" s="101">
        <v>42003</v>
      </c>
      <c r="T1057" s="101">
        <v>41729</v>
      </c>
      <c r="U1057" s="103" t="s">
        <v>4041</v>
      </c>
      <c r="V1057" s="103" t="s">
        <v>31</v>
      </c>
    </row>
    <row r="1058" spans="1:22" ht="15.75" x14ac:dyDescent="0.3">
      <c r="A1058" s="103" t="s">
        <v>50</v>
      </c>
      <c r="B1058" s="103" t="s">
        <v>4024</v>
      </c>
      <c r="C1058" s="103" t="s">
        <v>1904</v>
      </c>
      <c r="D1058" s="103" t="s">
        <v>1905</v>
      </c>
      <c r="E1058" s="103" t="s">
        <v>2038</v>
      </c>
      <c r="F1058" s="103" t="s">
        <v>2054</v>
      </c>
      <c r="G1058" s="103" t="s">
        <v>31</v>
      </c>
      <c r="H1058" s="103" t="s">
        <v>1883</v>
      </c>
      <c r="I1058" s="103" t="s">
        <v>1880</v>
      </c>
      <c r="J1058" s="103" t="s">
        <v>1884</v>
      </c>
      <c r="K1058" s="103" t="s">
        <v>4285</v>
      </c>
      <c r="L1058" s="104">
        <v>-478010.38</v>
      </c>
      <c r="M1058" s="103" t="s">
        <v>1886</v>
      </c>
      <c r="N1058" s="103" t="s">
        <v>4055</v>
      </c>
      <c r="O1058" s="103" t="s">
        <v>31</v>
      </c>
      <c r="P1058" s="103" t="s">
        <v>2056</v>
      </c>
      <c r="Q1058" s="103" t="s">
        <v>31</v>
      </c>
      <c r="R1058" s="103" t="s">
        <v>4056</v>
      </c>
      <c r="S1058" s="101">
        <v>41802</v>
      </c>
      <c r="T1058" s="101">
        <v>41729</v>
      </c>
      <c r="U1058" s="103" t="s">
        <v>4057</v>
      </c>
      <c r="V1058" s="103" t="s">
        <v>31</v>
      </c>
    </row>
    <row r="1059" spans="1:22" ht="15.75" x14ac:dyDescent="0.3">
      <c r="A1059" s="103" t="s">
        <v>50</v>
      </c>
      <c r="B1059" s="103" t="s">
        <v>4024</v>
      </c>
      <c r="C1059" s="103" t="s">
        <v>1904</v>
      </c>
      <c r="D1059" s="103" t="s">
        <v>1905</v>
      </c>
      <c r="E1059" s="103" t="s">
        <v>2038</v>
      </c>
      <c r="F1059" s="103" t="s">
        <v>2054</v>
      </c>
      <c r="G1059" s="103" t="s">
        <v>31</v>
      </c>
      <c r="H1059" s="103" t="s">
        <v>1883</v>
      </c>
      <c r="I1059" s="103" t="s">
        <v>1880</v>
      </c>
      <c r="J1059" s="103" t="s">
        <v>1884</v>
      </c>
      <c r="K1059" s="103" t="s">
        <v>4285</v>
      </c>
      <c r="L1059" s="104">
        <v>5334.65</v>
      </c>
      <c r="M1059" s="103" t="s">
        <v>1886</v>
      </c>
      <c r="N1059" s="103" t="s">
        <v>4055</v>
      </c>
      <c r="O1059" s="103" t="s">
        <v>31</v>
      </c>
      <c r="P1059" s="103" t="s">
        <v>2056</v>
      </c>
      <c r="Q1059" s="103" t="s">
        <v>31</v>
      </c>
      <c r="R1059" s="103" t="s">
        <v>4056</v>
      </c>
      <c r="S1059" s="101">
        <v>42003</v>
      </c>
      <c r="T1059" s="101">
        <v>41729</v>
      </c>
      <c r="U1059" s="103" t="s">
        <v>4057</v>
      </c>
      <c r="V1059" s="103" t="s">
        <v>31</v>
      </c>
    </row>
    <row r="1060" spans="1:22" ht="15.75" x14ac:dyDescent="0.3">
      <c r="A1060" s="103" t="s">
        <v>50</v>
      </c>
      <c r="B1060" s="103" t="s">
        <v>4024</v>
      </c>
      <c r="C1060" s="103" t="s">
        <v>1904</v>
      </c>
      <c r="D1060" s="103" t="s">
        <v>1905</v>
      </c>
      <c r="E1060" s="103" t="s">
        <v>2033</v>
      </c>
      <c r="F1060" s="103" t="s">
        <v>2442</v>
      </c>
      <c r="G1060" s="103" t="s">
        <v>31</v>
      </c>
      <c r="H1060" s="103" t="s">
        <v>31</v>
      </c>
      <c r="I1060" s="103" t="s">
        <v>31</v>
      </c>
      <c r="J1060" s="103" t="s">
        <v>1851</v>
      </c>
      <c r="K1060" s="103" t="s">
        <v>1885</v>
      </c>
      <c r="L1060" s="104">
        <v>761</v>
      </c>
      <c r="M1060" s="103" t="s">
        <v>2002</v>
      </c>
      <c r="N1060" s="103" t="s">
        <v>31</v>
      </c>
      <c r="O1060" s="103" t="s">
        <v>4655</v>
      </c>
      <c r="P1060" s="103" t="s">
        <v>2644</v>
      </c>
      <c r="Q1060" s="103" t="s">
        <v>2644</v>
      </c>
      <c r="R1060" s="103" t="s">
        <v>4656</v>
      </c>
      <c r="S1060" s="101">
        <v>19449</v>
      </c>
      <c r="T1060" s="101">
        <v>19449</v>
      </c>
      <c r="U1060" s="103" t="s">
        <v>31</v>
      </c>
      <c r="V1060" s="103" t="s">
        <v>4657</v>
      </c>
    </row>
    <row r="1061" spans="1:22" ht="15.75" x14ac:dyDescent="0.3">
      <c r="A1061" s="103" t="s">
        <v>50</v>
      </c>
      <c r="B1061" s="103" t="s">
        <v>4024</v>
      </c>
      <c r="C1061" s="103" t="s">
        <v>1904</v>
      </c>
      <c r="D1061" s="103" t="s">
        <v>1905</v>
      </c>
      <c r="E1061" s="103" t="s">
        <v>2033</v>
      </c>
      <c r="F1061" s="103" t="s">
        <v>2442</v>
      </c>
      <c r="G1061" s="103" t="s">
        <v>31</v>
      </c>
      <c r="H1061" s="103" t="s">
        <v>31</v>
      </c>
      <c r="I1061" s="103" t="s">
        <v>31</v>
      </c>
      <c r="J1061" s="103" t="s">
        <v>1851</v>
      </c>
      <c r="K1061" s="103" t="s">
        <v>1885</v>
      </c>
      <c r="L1061" s="104">
        <v>44086</v>
      </c>
      <c r="M1061" s="103" t="s">
        <v>2002</v>
      </c>
      <c r="N1061" s="103" t="s">
        <v>4658</v>
      </c>
      <c r="O1061" s="103" t="s">
        <v>4659</v>
      </c>
      <c r="P1061" s="103" t="s">
        <v>4660</v>
      </c>
      <c r="Q1061" s="103" t="s">
        <v>4661</v>
      </c>
      <c r="R1061" s="103" t="s">
        <v>4662</v>
      </c>
      <c r="S1061" s="101">
        <v>27850</v>
      </c>
      <c r="T1061" s="101">
        <v>27850</v>
      </c>
      <c r="U1061" s="103" t="s">
        <v>31</v>
      </c>
      <c r="V1061" s="103" t="s">
        <v>4663</v>
      </c>
    </row>
    <row r="1062" spans="1:22" ht="15.75" x14ac:dyDescent="0.3">
      <c r="A1062" s="103" t="s">
        <v>50</v>
      </c>
      <c r="B1062" s="103" t="s">
        <v>4024</v>
      </c>
      <c r="C1062" s="103" t="s">
        <v>1904</v>
      </c>
      <c r="D1062" s="103" t="s">
        <v>1905</v>
      </c>
      <c r="E1062" s="103" t="s">
        <v>2033</v>
      </c>
      <c r="F1062" s="103" t="s">
        <v>2058</v>
      </c>
      <c r="G1062" s="103" t="s">
        <v>31</v>
      </c>
      <c r="H1062" s="103" t="s">
        <v>31</v>
      </c>
      <c r="I1062" s="103" t="s">
        <v>31</v>
      </c>
      <c r="J1062" s="103" t="s">
        <v>1851</v>
      </c>
      <c r="K1062" s="103" t="s">
        <v>1885</v>
      </c>
      <c r="L1062" s="104">
        <v>109135</v>
      </c>
      <c r="M1062" s="103" t="s">
        <v>2002</v>
      </c>
      <c r="N1062" s="103" t="s">
        <v>31</v>
      </c>
      <c r="O1062" s="103" t="s">
        <v>31</v>
      </c>
      <c r="P1062" s="103" t="s">
        <v>2699</v>
      </c>
      <c r="Q1062" s="103" t="s">
        <v>2700</v>
      </c>
      <c r="R1062" s="103" t="s">
        <v>4664</v>
      </c>
      <c r="S1062" s="101">
        <v>19449</v>
      </c>
      <c r="T1062" s="101">
        <v>19449</v>
      </c>
      <c r="U1062" s="103" t="s">
        <v>31</v>
      </c>
      <c r="V1062" s="103" t="s">
        <v>31</v>
      </c>
    </row>
    <row r="1063" spans="1:22" ht="15.75" x14ac:dyDescent="0.3">
      <c r="A1063" s="103" t="s">
        <v>50</v>
      </c>
      <c r="B1063" s="103" t="s">
        <v>4024</v>
      </c>
      <c r="C1063" s="103" t="s">
        <v>1904</v>
      </c>
      <c r="D1063" s="103" t="s">
        <v>1905</v>
      </c>
      <c r="E1063" s="103" t="s">
        <v>2033</v>
      </c>
      <c r="F1063" s="103" t="s">
        <v>2058</v>
      </c>
      <c r="G1063" s="103" t="s">
        <v>31</v>
      </c>
      <c r="H1063" s="103" t="s">
        <v>31</v>
      </c>
      <c r="I1063" s="103" t="s">
        <v>31</v>
      </c>
      <c r="J1063" s="103" t="s">
        <v>1851</v>
      </c>
      <c r="K1063" s="103" t="s">
        <v>1885</v>
      </c>
      <c r="L1063" s="104">
        <v>10221</v>
      </c>
      <c r="M1063" s="103" t="s">
        <v>2002</v>
      </c>
      <c r="N1063" s="103" t="s">
        <v>31</v>
      </c>
      <c r="O1063" s="103" t="s">
        <v>31</v>
      </c>
      <c r="P1063" s="103" t="s">
        <v>2699</v>
      </c>
      <c r="Q1063" s="103" t="s">
        <v>2700</v>
      </c>
      <c r="R1063" s="103" t="s">
        <v>4665</v>
      </c>
      <c r="S1063" s="101">
        <v>19814</v>
      </c>
      <c r="T1063" s="101">
        <v>19814</v>
      </c>
      <c r="U1063" s="103" t="s">
        <v>31</v>
      </c>
      <c r="V1063" s="103" t="s">
        <v>4666</v>
      </c>
    </row>
    <row r="1064" spans="1:22" ht="15.75" x14ac:dyDescent="0.3">
      <c r="A1064" s="103" t="s">
        <v>50</v>
      </c>
      <c r="B1064" s="103" t="s">
        <v>4024</v>
      </c>
      <c r="C1064" s="103" t="s">
        <v>1904</v>
      </c>
      <c r="D1064" s="103" t="s">
        <v>1905</v>
      </c>
      <c r="E1064" s="103" t="s">
        <v>2033</v>
      </c>
      <c r="F1064" s="103" t="s">
        <v>2058</v>
      </c>
      <c r="G1064" s="103" t="s">
        <v>31</v>
      </c>
      <c r="H1064" s="103" t="s">
        <v>31</v>
      </c>
      <c r="I1064" s="103" t="s">
        <v>31</v>
      </c>
      <c r="J1064" s="103" t="s">
        <v>1851</v>
      </c>
      <c r="K1064" s="103" t="s">
        <v>1885</v>
      </c>
      <c r="L1064" s="104">
        <v>578</v>
      </c>
      <c r="M1064" s="103" t="s">
        <v>2002</v>
      </c>
      <c r="N1064" s="103" t="s">
        <v>31</v>
      </c>
      <c r="O1064" s="103" t="s">
        <v>31</v>
      </c>
      <c r="P1064" s="103" t="s">
        <v>2699</v>
      </c>
      <c r="Q1064" s="103" t="s">
        <v>2700</v>
      </c>
      <c r="R1064" s="103" t="s">
        <v>4667</v>
      </c>
      <c r="S1064" s="101">
        <v>21640</v>
      </c>
      <c r="T1064" s="101">
        <v>21640</v>
      </c>
      <c r="U1064" s="103" t="s">
        <v>31</v>
      </c>
      <c r="V1064" s="103" t="s">
        <v>4668</v>
      </c>
    </row>
    <row r="1065" spans="1:22" ht="15.75" x14ac:dyDescent="0.3">
      <c r="A1065" s="103" t="s">
        <v>50</v>
      </c>
      <c r="B1065" s="103" t="s">
        <v>4024</v>
      </c>
      <c r="C1065" s="103" t="s">
        <v>1904</v>
      </c>
      <c r="D1065" s="103" t="s">
        <v>1905</v>
      </c>
      <c r="E1065" s="103" t="s">
        <v>2033</v>
      </c>
      <c r="F1065" s="103" t="s">
        <v>2058</v>
      </c>
      <c r="G1065" s="103" t="s">
        <v>31</v>
      </c>
      <c r="H1065" s="103" t="s">
        <v>31</v>
      </c>
      <c r="I1065" s="103" t="s">
        <v>31</v>
      </c>
      <c r="J1065" s="103" t="s">
        <v>1851</v>
      </c>
      <c r="K1065" s="103" t="s">
        <v>1885</v>
      </c>
      <c r="L1065" s="104">
        <v>2381</v>
      </c>
      <c r="M1065" s="103" t="s">
        <v>2002</v>
      </c>
      <c r="N1065" s="103" t="s">
        <v>31</v>
      </c>
      <c r="O1065" s="103" t="s">
        <v>31</v>
      </c>
      <c r="P1065" s="103" t="s">
        <v>2699</v>
      </c>
      <c r="Q1065" s="103" t="s">
        <v>2700</v>
      </c>
      <c r="R1065" s="103" t="s">
        <v>4669</v>
      </c>
      <c r="S1065" s="101">
        <v>21640</v>
      </c>
      <c r="T1065" s="101">
        <v>21640</v>
      </c>
      <c r="U1065" s="103" t="s">
        <v>31</v>
      </c>
      <c r="V1065" s="103" t="s">
        <v>4670</v>
      </c>
    </row>
    <row r="1066" spans="1:22" ht="15.75" x14ac:dyDescent="0.3">
      <c r="A1066" s="103" t="s">
        <v>50</v>
      </c>
      <c r="B1066" s="103" t="s">
        <v>4024</v>
      </c>
      <c r="C1066" s="103" t="s">
        <v>1904</v>
      </c>
      <c r="D1066" s="103" t="s">
        <v>1905</v>
      </c>
      <c r="E1066" s="103" t="s">
        <v>2033</v>
      </c>
      <c r="F1066" s="103" t="s">
        <v>2058</v>
      </c>
      <c r="G1066" s="103" t="s">
        <v>31</v>
      </c>
      <c r="H1066" s="103" t="s">
        <v>31</v>
      </c>
      <c r="I1066" s="103" t="s">
        <v>31</v>
      </c>
      <c r="J1066" s="103" t="s">
        <v>1851</v>
      </c>
      <c r="K1066" s="103" t="s">
        <v>1885</v>
      </c>
      <c r="L1066" s="104">
        <v>11584</v>
      </c>
      <c r="M1066" s="103" t="s">
        <v>2002</v>
      </c>
      <c r="N1066" s="103" t="s">
        <v>31</v>
      </c>
      <c r="O1066" s="103" t="s">
        <v>31</v>
      </c>
      <c r="P1066" s="103" t="s">
        <v>2699</v>
      </c>
      <c r="Q1066" s="103" t="s">
        <v>2700</v>
      </c>
      <c r="R1066" s="103" t="s">
        <v>4671</v>
      </c>
      <c r="S1066" s="101">
        <v>21640</v>
      </c>
      <c r="T1066" s="101">
        <v>21640</v>
      </c>
      <c r="U1066" s="103" t="s">
        <v>31</v>
      </c>
      <c r="V1066" s="103" t="s">
        <v>4672</v>
      </c>
    </row>
    <row r="1067" spans="1:22" ht="15.75" x14ac:dyDescent="0.3">
      <c r="A1067" s="103" t="s">
        <v>50</v>
      </c>
      <c r="B1067" s="103" t="s">
        <v>4024</v>
      </c>
      <c r="C1067" s="103" t="s">
        <v>1904</v>
      </c>
      <c r="D1067" s="103" t="s">
        <v>1905</v>
      </c>
      <c r="E1067" s="103" t="s">
        <v>2033</v>
      </c>
      <c r="F1067" s="103" t="s">
        <v>2058</v>
      </c>
      <c r="G1067" s="103" t="s">
        <v>31</v>
      </c>
      <c r="H1067" s="103" t="s">
        <v>31</v>
      </c>
      <c r="I1067" s="103" t="s">
        <v>31</v>
      </c>
      <c r="J1067" s="103" t="s">
        <v>1851</v>
      </c>
      <c r="K1067" s="103" t="s">
        <v>1885</v>
      </c>
      <c r="L1067" s="104">
        <v>1246</v>
      </c>
      <c r="M1067" s="103" t="s">
        <v>2002</v>
      </c>
      <c r="N1067" s="103" t="s">
        <v>31</v>
      </c>
      <c r="O1067" s="103" t="s">
        <v>31</v>
      </c>
      <c r="P1067" s="103" t="s">
        <v>2699</v>
      </c>
      <c r="Q1067" s="103" t="s">
        <v>2700</v>
      </c>
      <c r="R1067" s="103" t="s">
        <v>4673</v>
      </c>
      <c r="S1067" s="101">
        <v>22006</v>
      </c>
      <c r="T1067" s="101">
        <v>22006</v>
      </c>
      <c r="U1067" s="103" t="s">
        <v>31</v>
      </c>
      <c r="V1067" s="103" t="s">
        <v>4674</v>
      </c>
    </row>
    <row r="1068" spans="1:22" ht="15.75" x14ac:dyDescent="0.3">
      <c r="A1068" s="103" t="s">
        <v>50</v>
      </c>
      <c r="B1068" s="103" t="s">
        <v>4024</v>
      </c>
      <c r="C1068" s="103" t="s">
        <v>1904</v>
      </c>
      <c r="D1068" s="103" t="s">
        <v>1905</v>
      </c>
      <c r="E1068" s="103" t="s">
        <v>2033</v>
      </c>
      <c r="F1068" s="103" t="s">
        <v>2058</v>
      </c>
      <c r="G1068" s="103" t="s">
        <v>31</v>
      </c>
      <c r="H1068" s="103" t="s">
        <v>31</v>
      </c>
      <c r="I1068" s="103" t="s">
        <v>31</v>
      </c>
      <c r="J1068" s="103" t="s">
        <v>1851</v>
      </c>
      <c r="K1068" s="103" t="s">
        <v>1885</v>
      </c>
      <c r="L1068" s="104">
        <v>831</v>
      </c>
      <c r="M1068" s="103" t="s">
        <v>2002</v>
      </c>
      <c r="N1068" s="103" t="s">
        <v>31</v>
      </c>
      <c r="O1068" s="103" t="s">
        <v>31</v>
      </c>
      <c r="P1068" s="103" t="s">
        <v>2699</v>
      </c>
      <c r="Q1068" s="103" t="s">
        <v>2700</v>
      </c>
      <c r="R1068" s="103" t="s">
        <v>4675</v>
      </c>
      <c r="S1068" s="101">
        <v>23101</v>
      </c>
      <c r="T1068" s="101">
        <v>23101</v>
      </c>
      <c r="U1068" s="103" t="s">
        <v>31</v>
      </c>
      <c r="V1068" s="103" t="s">
        <v>4676</v>
      </c>
    </row>
    <row r="1069" spans="1:22" ht="15.75" x14ac:dyDescent="0.3">
      <c r="A1069" s="103" t="s">
        <v>50</v>
      </c>
      <c r="B1069" s="103" t="s">
        <v>4024</v>
      </c>
      <c r="C1069" s="103" t="s">
        <v>1904</v>
      </c>
      <c r="D1069" s="103" t="s">
        <v>1905</v>
      </c>
      <c r="E1069" s="103" t="s">
        <v>2033</v>
      </c>
      <c r="F1069" s="103" t="s">
        <v>2058</v>
      </c>
      <c r="G1069" s="103" t="s">
        <v>31</v>
      </c>
      <c r="H1069" s="103" t="s">
        <v>31</v>
      </c>
      <c r="I1069" s="103" t="s">
        <v>31</v>
      </c>
      <c r="J1069" s="103" t="s">
        <v>1851</v>
      </c>
      <c r="K1069" s="103" t="s">
        <v>1885</v>
      </c>
      <c r="L1069" s="104">
        <v>662</v>
      </c>
      <c r="M1069" s="103" t="s">
        <v>2002</v>
      </c>
      <c r="N1069" s="103" t="s">
        <v>31</v>
      </c>
      <c r="O1069" s="103" t="s">
        <v>31</v>
      </c>
      <c r="P1069" s="103" t="s">
        <v>2699</v>
      </c>
      <c r="Q1069" s="103" t="s">
        <v>2700</v>
      </c>
      <c r="R1069" s="103" t="s">
        <v>4677</v>
      </c>
      <c r="S1069" s="101">
        <v>24197</v>
      </c>
      <c r="T1069" s="101">
        <v>24197</v>
      </c>
      <c r="U1069" s="103" t="s">
        <v>31</v>
      </c>
      <c r="V1069" s="103" t="s">
        <v>4678</v>
      </c>
    </row>
    <row r="1070" spans="1:22" ht="15.75" x14ac:dyDescent="0.3">
      <c r="A1070" s="103" t="s">
        <v>50</v>
      </c>
      <c r="B1070" s="103" t="s">
        <v>4024</v>
      </c>
      <c r="C1070" s="103" t="s">
        <v>1904</v>
      </c>
      <c r="D1070" s="103" t="s">
        <v>1905</v>
      </c>
      <c r="E1070" s="103" t="s">
        <v>2033</v>
      </c>
      <c r="F1070" s="103" t="s">
        <v>2058</v>
      </c>
      <c r="G1070" s="103" t="s">
        <v>31</v>
      </c>
      <c r="H1070" s="103" t="s">
        <v>31</v>
      </c>
      <c r="I1070" s="103" t="s">
        <v>31</v>
      </c>
      <c r="J1070" s="103" t="s">
        <v>1851</v>
      </c>
      <c r="K1070" s="103" t="s">
        <v>1885</v>
      </c>
      <c r="L1070" s="104">
        <v>1758</v>
      </c>
      <c r="M1070" s="103" t="s">
        <v>2002</v>
      </c>
      <c r="N1070" s="103" t="s">
        <v>31</v>
      </c>
      <c r="O1070" s="103" t="s">
        <v>31</v>
      </c>
      <c r="P1070" s="103" t="s">
        <v>2699</v>
      </c>
      <c r="Q1070" s="103" t="s">
        <v>2700</v>
      </c>
      <c r="R1070" s="103" t="s">
        <v>4679</v>
      </c>
      <c r="S1070" s="101">
        <v>24928</v>
      </c>
      <c r="T1070" s="101">
        <v>24928</v>
      </c>
      <c r="U1070" s="103" t="s">
        <v>31</v>
      </c>
      <c r="V1070" s="103" t="s">
        <v>4680</v>
      </c>
    </row>
    <row r="1071" spans="1:22" ht="15.75" x14ac:dyDescent="0.3">
      <c r="A1071" s="103" t="s">
        <v>50</v>
      </c>
      <c r="B1071" s="103" t="s">
        <v>4024</v>
      </c>
      <c r="C1071" s="103" t="s">
        <v>1904</v>
      </c>
      <c r="D1071" s="103" t="s">
        <v>1905</v>
      </c>
      <c r="E1071" s="103" t="s">
        <v>2033</v>
      </c>
      <c r="F1071" s="103" t="s">
        <v>2058</v>
      </c>
      <c r="G1071" s="103" t="s">
        <v>31</v>
      </c>
      <c r="H1071" s="103" t="s">
        <v>31</v>
      </c>
      <c r="I1071" s="103" t="s">
        <v>31</v>
      </c>
      <c r="J1071" s="103" t="s">
        <v>1851</v>
      </c>
      <c r="K1071" s="103" t="s">
        <v>1885</v>
      </c>
      <c r="L1071" s="104">
        <v>8383</v>
      </c>
      <c r="M1071" s="103" t="s">
        <v>2002</v>
      </c>
      <c r="N1071" s="103" t="s">
        <v>31</v>
      </c>
      <c r="O1071" s="103" t="s">
        <v>31</v>
      </c>
      <c r="P1071" s="103" t="s">
        <v>2699</v>
      </c>
      <c r="Q1071" s="103" t="s">
        <v>2700</v>
      </c>
      <c r="R1071" s="103" t="s">
        <v>4681</v>
      </c>
      <c r="S1071" s="101">
        <v>24928</v>
      </c>
      <c r="T1071" s="101">
        <v>24928</v>
      </c>
      <c r="U1071" s="103" t="s">
        <v>31</v>
      </c>
      <c r="V1071" s="103" t="s">
        <v>4682</v>
      </c>
    </row>
    <row r="1072" spans="1:22" ht="15.75" x14ac:dyDescent="0.3">
      <c r="A1072" s="103" t="s">
        <v>50</v>
      </c>
      <c r="B1072" s="103" t="s">
        <v>4024</v>
      </c>
      <c r="C1072" s="103" t="s">
        <v>1904</v>
      </c>
      <c r="D1072" s="103" t="s">
        <v>1905</v>
      </c>
      <c r="E1072" s="103" t="s">
        <v>2033</v>
      </c>
      <c r="F1072" s="103" t="s">
        <v>2058</v>
      </c>
      <c r="G1072" s="103" t="s">
        <v>31</v>
      </c>
      <c r="H1072" s="103" t="s">
        <v>31</v>
      </c>
      <c r="I1072" s="103" t="s">
        <v>31</v>
      </c>
      <c r="J1072" s="103" t="s">
        <v>1851</v>
      </c>
      <c r="K1072" s="103" t="s">
        <v>1885</v>
      </c>
      <c r="L1072" s="104">
        <v>46812</v>
      </c>
      <c r="M1072" s="103" t="s">
        <v>2002</v>
      </c>
      <c r="N1072" s="103" t="s">
        <v>31</v>
      </c>
      <c r="O1072" s="103" t="s">
        <v>31</v>
      </c>
      <c r="P1072" s="103" t="s">
        <v>2699</v>
      </c>
      <c r="Q1072" s="103" t="s">
        <v>2700</v>
      </c>
      <c r="R1072" s="103" t="s">
        <v>4683</v>
      </c>
      <c r="S1072" s="101">
        <v>25293</v>
      </c>
      <c r="T1072" s="101">
        <v>25293</v>
      </c>
      <c r="U1072" s="103" t="s">
        <v>31</v>
      </c>
      <c r="V1072" s="103" t="s">
        <v>4684</v>
      </c>
    </row>
    <row r="1073" spans="1:22" ht="15.75" x14ac:dyDescent="0.3">
      <c r="A1073" s="103" t="s">
        <v>50</v>
      </c>
      <c r="B1073" s="103" t="s">
        <v>4024</v>
      </c>
      <c r="C1073" s="103" t="s">
        <v>1904</v>
      </c>
      <c r="D1073" s="103" t="s">
        <v>1905</v>
      </c>
      <c r="E1073" s="103" t="s">
        <v>2033</v>
      </c>
      <c r="F1073" s="103" t="s">
        <v>2058</v>
      </c>
      <c r="G1073" s="103" t="s">
        <v>31</v>
      </c>
      <c r="H1073" s="103" t="s">
        <v>31</v>
      </c>
      <c r="I1073" s="103" t="s">
        <v>31</v>
      </c>
      <c r="J1073" s="103" t="s">
        <v>1851</v>
      </c>
      <c r="K1073" s="103" t="s">
        <v>1885</v>
      </c>
      <c r="L1073" s="104">
        <v>10610</v>
      </c>
      <c r="M1073" s="103" t="s">
        <v>2002</v>
      </c>
      <c r="N1073" s="103" t="s">
        <v>31</v>
      </c>
      <c r="O1073" s="103" t="s">
        <v>31</v>
      </c>
      <c r="P1073" s="103" t="s">
        <v>2699</v>
      </c>
      <c r="Q1073" s="103" t="s">
        <v>2700</v>
      </c>
      <c r="R1073" s="103" t="s">
        <v>4685</v>
      </c>
      <c r="S1073" s="101">
        <v>25658</v>
      </c>
      <c r="T1073" s="101">
        <v>25658</v>
      </c>
      <c r="U1073" s="103" t="s">
        <v>31</v>
      </c>
      <c r="V1073" s="103" t="s">
        <v>4686</v>
      </c>
    </row>
    <row r="1074" spans="1:22" ht="15.75" x14ac:dyDescent="0.3">
      <c r="A1074" s="103" t="s">
        <v>50</v>
      </c>
      <c r="B1074" s="103" t="s">
        <v>4024</v>
      </c>
      <c r="C1074" s="103" t="s">
        <v>1904</v>
      </c>
      <c r="D1074" s="103" t="s">
        <v>1905</v>
      </c>
      <c r="E1074" s="103" t="s">
        <v>2033</v>
      </c>
      <c r="F1074" s="103" t="s">
        <v>2058</v>
      </c>
      <c r="G1074" s="103" t="s">
        <v>31</v>
      </c>
      <c r="H1074" s="103" t="s">
        <v>31</v>
      </c>
      <c r="I1074" s="103" t="s">
        <v>31</v>
      </c>
      <c r="J1074" s="103" t="s">
        <v>1851</v>
      </c>
      <c r="K1074" s="103" t="s">
        <v>1885</v>
      </c>
      <c r="L1074" s="104">
        <v>20398</v>
      </c>
      <c r="M1074" s="103" t="s">
        <v>2002</v>
      </c>
      <c r="N1074" s="103" t="s">
        <v>31</v>
      </c>
      <c r="O1074" s="103" t="s">
        <v>31</v>
      </c>
      <c r="P1074" s="103" t="s">
        <v>2699</v>
      </c>
      <c r="Q1074" s="103" t="s">
        <v>2700</v>
      </c>
      <c r="R1074" s="103" t="s">
        <v>4687</v>
      </c>
      <c r="S1074" s="101">
        <v>25658</v>
      </c>
      <c r="T1074" s="101">
        <v>25658</v>
      </c>
      <c r="U1074" s="103" t="s">
        <v>31</v>
      </c>
      <c r="V1074" s="103" t="s">
        <v>4688</v>
      </c>
    </row>
    <row r="1075" spans="1:22" ht="15.75" x14ac:dyDescent="0.3">
      <c r="A1075" s="103" t="s">
        <v>50</v>
      </c>
      <c r="B1075" s="103" t="s">
        <v>4024</v>
      </c>
      <c r="C1075" s="103" t="s">
        <v>1904</v>
      </c>
      <c r="D1075" s="103" t="s">
        <v>1905</v>
      </c>
      <c r="E1075" s="103" t="s">
        <v>2033</v>
      </c>
      <c r="F1075" s="103" t="s">
        <v>2058</v>
      </c>
      <c r="G1075" s="103" t="s">
        <v>31</v>
      </c>
      <c r="H1075" s="103" t="s">
        <v>31</v>
      </c>
      <c r="I1075" s="103" t="s">
        <v>31</v>
      </c>
      <c r="J1075" s="103" t="s">
        <v>1851</v>
      </c>
      <c r="K1075" s="103" t="s">
        <v>1885</v>
      </c>
      <c r="L1075" s="104">
        <v>14584</v>
      </c>
      <c r="M1075" s="103" t="s">
        <v>2002</v>
      </c>
      <c r="N1075" s="103" t="s">
        <v>31</v>
      </c>
      <c r="O1075" s="103" t="s">
        <v>31</v>
      </c>
      <c r="P1075" s="103" t="s">
        <v>2699</v>
      </c>
      <c r="Q1075" s="103" t="s">
        <v>2700</v>
      </c>
      <c r="R1075" s="103" t="s">
        <v>4689</v>
      </c>
      <c r="S1075" s="101">
        <v>26023</v>
      </c>
      <c r="T1075" s="101">
        <v>26023</v>
      </c>
      <c r="U1075" s="103" t="s">
        <v>31</v>
      </c>
      <c r="V1075" s="103" t="s">
        <v>4690</v>
      </c>
    </row>
    <row r="1076" spans="1:22" ht="15.75" x14ac:dyDescent="0.3">
      <c r="A1076" s="103" t="s">
        <v>50</v>
      </c>
      <c r="B1076" s="103" t="s">
        <v>4024</v>
      </c>
      <c r="C1076" s="103" t="s">
        <v>1904</v>
      </c>
      <c r="D1076" s="103" t="s">
        <v>1905</v>
      </c>
      <c r="E1076" s="103" t="s">
        <v>2033</v>
      </c>
      <c r="F1076" s="103" t="s">
        <v>2058</v>
      </c>
      <c r="G1076" s="103" t="s">
        <v>31</v>
      </c>
      <c r="H1076" s="103" t="s">
        <v>31</v>
      </c>
      <c r="I1076" s="103" t="s">
        <v>31</v>
      </c>
      <c r="J1076" s="103" t="s">
        <v>1851</v>
      </c>
      <c r="K1076" s="103" t="s">
        <v>1885</v>
      </c>
      <c r="L1076" s="104">
        <v>2442</v>
      </c>
      <c r="M1076" s="103" t="s">
        <v>2002</v>
      </c>
      <c r="N1076" s="103" t="s">
        <v>31</v>
      </c>
      <c r="O1076" s="103" t="s">
        <v>31</v>
      </c>
      <c r="P1076" s="103" t="s">
        <v>2699</v>
      </c>
      <c r="Q1076" s="103" t="s">
        <v>2700</v>
      </c>
      <c r="R1076" s="103" t="s">
        <v>4691</v>
      </c>
      <c r="S1076" s="101">
        <v>27484</v>
      </c>
      <c r="T1076" s="101">
        <v>27484</v>
      </c>
      <c r="U1076" s="103" t="s">
        <v>31</v>
      </c>
      <c r="V1076" s="103" t="s">
        <v>4692</v>
      </c>
    </row>
    <row r="1077" spans="1:22" ht="15.75" x14ac:dyDescent="0.3">
      <c r="A1077" s="103" t="s">
        <v>50</v>
      </c>
      <c r="B1077" s="103" t="s">
        <v>4024</v>
      </c>
      <c r="C1077" s="103" t="s">
        <v>1904</v>
      </c>
      <c r="D1077" s="103" t="s">
        <v>1905</v>
      </c>
      <c r="E1077" s="103" t="s">
        <v>2033</v>
      </c>
      <c r="F1077" s="103" t="s">
        <v>2058</v>
      </c>
      <c r="G1077" s="103" t="s">
        <v>31</v>
      </c>
      <c r="H1077" s="103" t="s">
        <v>31</v>
      </c>
      <c r="I1077" s="103" t="s">
        <v>31</v>
      </c>
      <c r="J1077" s="103" t="s">
        <v>1851</v>
      </c>
      <c r="K1077" s="103" t="s">
        <v>1885</v>
      </c>
      <c r="L1077" s="104">
        <v>24448</v>
      </c>
      <c r="M1077" s="103" t="s">
        <v>2002</v>
      </c>
      <c r="N1077" s="103" t="s">
        <v>31</v>
      </c>
      <c r="O1077" s="103" t="s">
        <v>31</v>
      </c>
      <c r="P1077" s="103" t="s">
        <v>2699</v>
      </c>
      <c r="Q1077" s="103" t="s">
        <v>2700</v>
      </c>
      <c r="R1077" s="103" t="s">
        <v>4693</v>
      </c>
      <c r="S1077" s="101">
        <v>28215</v>
      </c>
      <c r="T1077" s="101">
        <v>28215</v>
      </c>
      <c r="U1077" s="103" t="s">
        <v>31</v>
      </c>
      <c r="V1077" s="103" t="s">
        <v>4694</v>
      </c>
    </row>
    <row r="1078" spans="1:22" ht="15.75" x14ac:dyDescent="0.3">
      <c r="A1078" s="103" t="s">
        <v>50</v>
      </c>
      <c r="B1078" s="103" t="s">
        <v>4024</v>
      </c>
      <c r="C1078" s="103" t="s">
        <v>1904</v>
      </c>
      <c r="D1078" s="103" t="s">
        <v>1905</v>
      </c>
      <c r="E1078" s="103" t="s">
        <v>2033</v>
      </c>
      <c r="F1078" s="103" t="s">
        <v>2058</v>
      </c>
      <c r="G1078" s="103" t="s">
        <v>31</v>
      </c>
      <c r="H1078" s="103" t="s">
        <v>31</v>
      </c>
      <c r="I1078" s="103" t="s">
        <v>31</v>
      </c>
      <c r="J1078" s="103" t="s">
        <v>1851</v>
      </c>
      <c r="K1078" s="103" t="s">
        <v>1885</v>
      </c>
      <c r="L1078" s="104">
        <v>85603</v>
      </c>
      <c r="M1078" s="103" t="s">
        <v>2002</v>
      </c>
      <c r="N1078" s="103" t="s">
        <v>31</v>
      </c>
      <c r="O1078" s="103" t="s">
        <v>31</v>
      </c>
      <c r="P1078" s="103" t="s">
        <v>2699</v>
      </c>
      <c r="Q1078" s="103" t="s">
        <v>2700</v>
      </c>
      <c r="R1078" s="103" t="s">
        <v>4695</v>
      </c>
      <c r="S1078" s="101">
        <v>28945</v>
      </c>
      <c r="T1078" s="101">
        <v>28945</v>
      </c>
      <c r="U1078" s="103" t="s">
        <v>31</v>
      </c>
      <c r="V1078" s="103" t="s">
        <v>4696</v>
      </c>
    </row>
    <row r="1079" spans="1:22" ht="15.75" x14ac:dyDescent="0.3">
      <c r="A1079" s="103" t="s">
        <v>50</v>
      </c>
      <c r="B1079" s="103" t="s">
        <v>4024</v>
      </c>
      <c r="C1079" s="103" t="s">
        <v>1904</v>
      </c>
      <c r="D1079" s="103" t="s">
        <v>1905</v>
      </c>
      <c r="E1079" s="103" t="s">
        <v>2033</v>
      </c>
      <c r="F1079" s="103" t="s">
        <v>2442</v>
      </c>
      <c r="G1079" s="103" t="s">
        <v>31</v>
      </c>
      <c r="H1079" s="103" t="s">
        <v>31</v>
      </c>
      <c r="I1079" s="103" t="s">
        <v>31</v>
      </c>
      <c r="J1079" s="103" t="s">
        <v>1884</v>
      </c>
      <c r="K1079" s="103" t="s">
        <v>1885</v>
      </c>
      <c r="L1079" s="104">
        <v>1681</v>
      </c>
      <c r="M1079" s="103" t="s">
        <v>2002</v>
      </c>
      <c r="N1079" s="103" t="s">
        <v>31</v>
      </c>
      <c r="O1079" s="103" t="s">
        <v>4697</v>
      </c>
      <c r="P1079" s="103" t="s">
        <v>2644</v>
      </c>
      <c r="Q1079" s="103" t="s">
        <v>2644</v>
      </c>
      <c r="R1079" s="103" t="s">
        <v>4698</v>
      </c>
      <c r="S1079" s="101">
        <v>19449</v>
      </c>
      <c r="T1079" s="101">
        <v>19449</v>
      </c>
      <c r="U1079" s="103" t="s">
        <v>31</v>
      </c>
      <c r="V1079" s="103" t="s">
        <v>4657</v>
      </c>
    </row>
    <row r="1080" spans="1:22" ht="15.75" x14ac:dyDescent="0.3">
      <c r="A1080" s="103" t="s">
        <v>50</v>
      </c>
      <c r="B1080" s="103" t="s">
        <v>4024</v>
      </c>
      <c r="C1080" s="103" t="s">
        <v>1904</v>
      </c>
      <c r="D1080" s="103" t="s">
        <v>1905</v>
      </c>
      <c r="E1080" s="103" t="s">
        <v>2033</v>
      </c>
      <c r="F1080" s="103" t="s">
        <v>2442</v>
      </c>
      <c r="G1080" s="103" t="s">
        <v>31</v>
      </c>
      <c r="H1080" s="103" t="s">
        <v>31</v>
      </c>
      <c r="I1080" s="103" t="s">
        <v>31</v>
      </c>
      <c r="J1080" s="103" t="s">
        <v>1884</v>
      </c>
      <c r="K1080" s="103" t="s">
        <v>1885</v>
      </c>
      <c r="L1080" s="104">
        <v>178269.79</v>
      </c>
      <c r="M1080" s="103" t="s">
        <v>2002</v>
      </c>
      <c r="N1080" s="103" t="s">
        <v>4658</v>
      </c>
      <c r="O1080" s="103" t="s">
        <v>31</v>
      </c>
      <c r="P1080" s="103" t="s">
        <v>4699</v>
      </c>
      <c r="Q1080" s="103" t="s">
        <v>4700</v>
      </c>
      <c r="R1080" s="103" t="s">
        <v>4701</v>
      </c>
      <c r="S1080" s="101">
        <v>38898</v>
      </c>
      <c r="T1080" s="101">
        <v>38894</v>
      </c>
      <c r="U1080" s="103" t="s">
        <v>4702</v>
      </c>
      <c r="V1080" s="103" t="s">
        <v>31</v>
      </c>
    </row>
    <row r="1081" spans="1:22" ht="15.75" x14ac:dyDescent="0.3">
      <c r="A1081" s="103" t="s">
        <v>50</v>
      </c>
      <c r="B1081" s="103" t="s">
        <v>4024</v>
      </c>
      <c r="C1081" s="103" t="s">
        <v>1904</v>
      </c>
      <c r="D1081" s="103" t="s">
        <v>1905</v>
      </c>
      <c r="E1081" s="103" t="s">
        <v>2033</v>
      </c>
      <c r="F1081" s="103" t="s">
        <v>2442</v>
      </c>
      <c r="G1081" s="103" t="s">
        <v>31</v>
      </c>
      <c r="H1081" s="103" t="s">
        <v>31</v>
      </c>
      <c r="I1081" s="103" t="s">
        <v>31</v>
      </c>
      <c r="J1081" s="103" t="s">
        <v>1884</v>
      </c>
      <c r="K1081" s="103" t="s">
        <v>1885</v>
      </c>
      <c r="L1081" s="104">
        <v>79611</v>
      </c>
      <c r="M1081" s="103" t="s">
        <v>2002</v>
      </c>
      <c r="N1081" s="103" t="s">
        <v>4658</v>
      </c>
      <c r="O1081" s="103" t="s">
        <v>4659</v>
      </c>
      <c r="P1081" s="103" t="s">
        <v>2561</v>
      </c>
      <c r="Q1081" s="103" t="s">
        <v>2562</v>
      </c>
      <c r="R1081" s="103" t="s">
        <v>4703</v>
      </c>
      <c r="S1081" s="101">
        <v>19449</v>
      </c>
      <c r="T1081" s="101">
        <v>19449</v>
      </c>
      <c r="U1081" s="103" t="s">
        <v>31</v>
      </c>
      <c r="V1081" s="103" t="s">
        <v>31</v>
      </c>
    </row>
    <row r="1082" spans="1:22" ht="15.75" x14ac:dyDescent="0.3">
      <c r="A1082" s="103" t="s">
        <v>50</v>
      </c>
      <c r="B1082" s="103" t="s">
        <v>4024</v>
      </c>
      <c r="C1082" s="103" t="s">
        <v>1904</v>
      </c>
      <c r="D1082" s="103" t="s">
        <v>1905</v>
      </c>
      <c r="E1082" s="103" t="s">
        <v>2033</v>
      </c>
      <c r="F1082" s="103" t="s">
        <v>2442</v>
      </c>
      <c r="G1082" s="103" t="s">
        <v>31</v>
      </c>
      <c r="H1082" s="103" t="s">
        <v>31</v>
      </c>
      <c r="I1082" s="103" t="s">
        <v>31</v>
      </c>
      <c r="J1082" s="103" t="s">
        <v>1884</v>
      </c>
      <c r="K1082" s="103" t="s">
        <v>1885</v>
      </c>
      <c r="L1082" s="104">
        <v>12508</v>
      </c>
      <c r="M1082" s="103" t="s">
        <v>2002</v>
      </c>
      <c r="N1082" s="103" t="s">
        <v>4658</v>
      </c>
      <c r="O1082" s="103" t="s">
        <v>4659</v>
      </c>
      <c r="P1082" s="103" t="s">
        <v>2535</v>
      </c>
      <c r="Q1082" s="103" t="s">
        <v>2535</v>
      </c>
      <c r="R1082" s="103" t="s">
        <v>4704</v>
      </c>
      <c r="S1082" s="101">
        <v>19449</v>
      </c>
      <c r="T1082" s="101">
        <v>19449</v>
      </c>
      <c r="U1082" s="103" t="s">
        <v>31</v>
      </c>
      <c r="V1082" s="103" t="s">
        <v>31</v>
      </c>
    </row>
    <row r="1083" spans="1:22" ht="15.75" x14ac:dyDescent="0.3">
      <c r="A1083" s="103" t="s">
        <v>50</v>
      </c>
      <c r="B1083" s="103" t="s">
        <v>4024</v>
      </c>
      <c r="C1083" s="103" t="s">
        <v>1904</v>
      </c>
      <c r="D1083" s="103" t="s">
        <v>1905</v>
      </c>
      <c r="E1083" s="103" t="s">
        <v>2033</v>
      </c>
      <c r="F1083" s="103" t="s">
        <v>2442</v>
      </c>
      <c r="G1083" s="103" t="s">
        <v>31</v>
      </c>
      <c r="H1083" s="103" t="s">
        <v>31</v>
      </c>
      <c r="I1083" s="103" t="s">
        <v>31</v>
      </c>
      <c r="J1083" s="103" t="s">
        <v>1884</v>
      </c>
      <c r="K1083" s="103" t="s">
        <v>1885</v>
      </c>
      <c r="L1083" s="104">
        <v>15860</v>
      </c>
      <c r="M1083" s="103" t="s">
        <v>2002</v>
      </c>
      <c r="N1083" s="103" t="s">
        <v>4658</v>
      </c>
      <c r="O1083" s="103" t="s">
        <v>4659</v>
      </c>
      <c r="P1083" s="103" t="s">
        <v>4705</v>
      </c>
      <c r="Q1083" s="103" t="s">
        <v>4706</v>
      </c>
      <c r="R1083" s="103" t="s">
        <v>4707</v>
      </c>
      <c r="S1083" s="101">
        <v>19449</v>
      </c>
      <c r="T1083" s="101">
        <v>19449</v>
      </c>
      <c r="U1083" s="103" t="s">
        <v>31</v>
      </c>
      <c r="V1083" s="103" t="s">
        <v>31</v>
      </c>
    </row>
    <row r="1084" spans="1:22" ht="15.75" x14ac:dyDescent="0.3">
      <c r="A1084" s="103" t="s">
        <v>50</v>
      </c>
      <c r="B1084" s="103" t="s">
        <v>4024</v>
      </c>
      <c r="C1084" s="103" t="s">
        <v>1904</v>
      </c>
      <c r="D1084" s="103" t="s">
        <v>1905</v>
      </c>
      <c r="E1084" s="103" t="s">
        <v>2033</v>
      </c>
      <c r="F1084" s="103" t="s">
        <v>2442</v>
      </c>
      <c r="G1084" s="103" t="s">
        <v>31</v>
      </c>
      <c r="H1084" s="103" t="s">
        <v>31</v>
      </c>
      <c r="I1084" s="103" t="s">
        <v>31</v>
      </c>
      <c r="J1084" s="103" t="s">
        <v>1884</v>
      </c>
      <c r="K1084" s="103" t="s">
        <v>1885</v>
      </c>
      <c r="L1084" s="104">
        <v>3284</v>
      </c>
      <c r="M1084" s="103" t="s">
        <v>2002</v>
      </c>
      <c r="N1084" s="103" t="s">
        <v>4658</v>
      </c>
      <c r="O1084" s="103" t="s">
        <v>4659</v>
      </c>
      <c r="P1084" s="103" t="s">
        <v>2597</v>
      </c>
      <c r="Q1084" s="103" t="s">
        <v>2598</v>
      </c>
      <c r="R1084" s="103" t="s">
        <v>4708</v>
      </c>
      <c r="S1084" s="101">
        <v>19449</v>
      </c>
      <c r="T1084" s="101">
        <v>19449</v>
      </c>
      <c r="U1084" s="103" t="s">
        <v>31</v>
      </c>
      <c r="V1084" s="103" t="s">
        <v>31</v>
      </c>
    </row>
    <row r="1085" spans="1:22" ht="15.75" x14ac:dyDescent="0.3">
      <c r="A1085" s="103" t="s">
        <v>50</v>
      </c>
      <c r="B1085" s="103" t="s">
        <v>4024</v>
      </c>
      <c r="C1085" s="103" t="s">
        <v>1904</v>
      </c>
      <c r="D1085" s="103" t="s">
        <v>1905</v>
      </c>
      <c r="E1085" s="103" t="s">
        <v>2033</v>
      </c>
      <c r="F1085" s="103" t="s">
        <v>2442</v>
      </c>
      <c r="G1085" s="103" t="s">
        <v>31</v>
      </c>
      <c r="H1085" s="103" t="s">
        <v>31</v>
      </c>
      <c r="I1085" s="103" t="s">
        <v>31</v>
      </c>
      <c r="J1085" s="103" t="s">
        <v>1884</v>
      </c>
      <c r="K1085" s="103" t="s">
        <v>1885</v>
      </c>
      <c r="L1085" s="104">
        <v>210</v>
      </c>
      <c r="M1085" s="103" t="s">
        <v>2002</v>
      </c>
      <c r="N1085" s="103" t="s">
        <v>4658</v>
      </c>
      <c r="O1085" s="103" t="s">
        <v>4659</v>
      </c>
      <c r="P1085" s="103" t="s">
        <v>2600</v>
      </c>
      <c r="Q1085" s="103" t="s">
        <v>2600</v>
      </c>
      <c r="R1085" s="103" t="s">
        <v>4709</v>
      </c>
      <c r="S1085" s="101">
        <v>19449</v>
      </c>
      <c r="T1085" s="101">
        <v>19449</v>
      </c>
      <c r="U1085" s="103" t="s">
        <v>31</v>
      </c>
      <c r="V1085" s="103" t="s">
        <v>4657</v>
      </c>
    </row>
    <row r="1086" spans="1:22" ht="15.75" x14ac:dyDescent="0.3">
      <c r="A1086" s="103" t="s">
        <v>50</v>
      </c>
      <c r="B1086" s="103" t="s">
        <v>4024</v>
      </c>
      <c r="C1086" s="103" t="s">
        <v>1904</v>
      </c>
      <c r="D1086" s="103" t="s">
        <v>1905</v>
      </c>
      <c r="E1086" s="103" t="s">
        <v>2033</v>
      </c>
      <c r="F1086" s="103" t="s">
        <v>2442</v>
      </c>
      <c r="G1086" s="103" t="s">
        <v>31</v>
      </c>
      <c r="H1086" s="103" t="s">
        <v>31</v>
      </c>
      <c r="I1086" s="103" t="s">
        <v>31</v>
      </c>
      <c r="J1086" s="103" t="s">
        <v>1884</v>
      </c>
      <c r="K1086" s="103" t="s">
        <v>1885</v>
      </c>
      <c r="L1086" s="104">
        <v>27716</v>
      </c>
      <c r="M1086" s="103" t="s">
        <v>2002</v>
      </c>
      <c r="N1086" s="103" t="s">
        <v>4658</v>
      </c>
      <c r="O1086" s="103" t="s">
        <v>4659</v>
      </c>
      <c r="P1086" s="103" t="s">
        <v>2605</v>
      </c>
      <c r="Q1086" s="103" t="s">
        <v>2606</v>
      </c>
      <c r="R1086" s="103" t="s">
        <v>4710</v>
      </c>
      <c r="S1086" s="101">
        <v>19449</v>
      </c>
      <c r="T1086" s="101">
        <v>19449</v>
      </c>
      <c r="U1086" s="103" t="s">
        <v>31</v>
      </c>
      <c r="V1086" s="103" t="s">
        <v>31</v>
      </c>
    </row>
    <row r="1087" spans="1:22" ht="15.75" x14ac:dyDescent="0.3">
      <c r="A1087" s="103" t="s">
        <v>50</v>
      </c>
      <c r="B1087" s="103" t="s">
        <v>4024</v>
      </c>
      <c r="C1087" s="103" t="s">
        <v>1904</v>
      </c>
      <c r="D1087" s="103" t="s">
        <v>1905</v>
      </c>
      <c r="E1087" s="103" t="s">
        <v>2033</v>
      </c>
      <c r="F1087" s="103" t="s">
        <v>2442</v>
      </c>
      <c r="G1087" s="103" t="s">
        <v>31</v>
      </c>
      <c r="H1087" s="103" t="s">
        <v>31</v>
      </c>
      <c r="I1087" s="103" t="s">
        <v>31</v>
      </c>
      <c r="J1087" s="103" t="s">
        <v>1884</v>
      </c>
      <c r="K1087" s="103" t="s">
        <v>1885</v>
      </c>
      <c r="L1087" s="104">
        <v>462</v>
      </c>
      <c r="M1087" s="103" t="s">
        <v>2002</v>
      </c>
      <c r="N1087" s="103" t="s">
        <v>4658</v>
      </c>
      <c r="O1087" s="103" t="s">
        <v>4659</v>
      </c>
      <c r="P1087" s="103" t="s">
        <v>2608</v>
      </c>
      <c r="Q1087" s="103" t="s">
        <v>2609</v>
      </c>
      <c r="R1087" s="103" t="s">
        <v>4711</v>
      </c>
      <c r="S1087" s="101">
        <v>19449</v>
      </c>
      <c r="T1087" s="101">
        <v>19449</v>
      </c>
      <c r="U1087" s="103" t="s">
        <v>31</v>
      </c>
      <c r="V1087" s="103" t="s">
        <v>4657</v>
      </c>
    </row>
    <row r="1088" spans="1:22" ht="15.75" x14ac:dyDescent="0.3">
      <c r="A1088" s="103" t="s">
        <v>50</v>
      </c>
      <c r="B1088" s="103" t="s">
        <v>4024</v>
      </c>
      <c r="C1088" s="103" t="s">
        <v>1904</v>
      </c>
      <c r="D1088" s="103" t="s">
        <v>1905</v>
      </c>
      <c r="E1088" s="103" t="s">
        <v>2033</v>
      </c>
      <c r="F1088" s="103" t="s">
        <v>2442</v>
      </c>
      <c r="G1088" s="103" t="s">
        <v>31</v>
      </c>
      <c r="H1088" s="103" t="s">
        <v>31</v>
      </c>
      <c r="I1088" s="103" t="s">
        <v>31</v>
      </c>
      <c r="J1088" s="103" t="s">
        <v>1884</v>
      </c>
      <c r="K1088" s="103" t="s">
        <v>1885</v>
      </c>
      <c r="L1088" s="104">
        <v>301</v>
      </c>
      <c r="M1088" s="103" t="s">
        <v>2002</v>
      </c>
      <c r="N1088" s="103" t="s">
        <v>4658</v>
      </c>
      <c r="O1088" s="103" t="s">
        <v>4659</v>
      </c>
      <c r="P1088" s="103" t="s">
        <v>2611</v>
      </c>
      <c r="Q1088" s="103" t="s">
        <v>2611</v>
      </c>
      <c r="R1088" s="103" t="s">
        <v>4712</v>
      </c>
      <c r="S1088" s="101">
        <v>19449</v>
      </c>
      <c r="T1088" s="101">
        <v>19449</v>
      </c>
      <c r="U1088" s="103" t="s">
        <v>31</v>
      </c>
      <c r="V1088" s="103" t="s">
        <v>4657</v>
      </c>
    </row>
    <row r="1089" spans="1:22" ht="15.75" x14ac:dyDescent="0.3">
      <c r="A1089" s="103" t="s">
        <v>50</v>
      </c>
      <c r="B1089" s="103" t="s">
        <v>4024</v>
      </c>
      <c r="C1089" s="103" t="s">
        <v>1904</v>
      </c>
      <c r="D1089" s="103" t="s">
        <v>1905</v>
      </c>
      <c r="E1089" s="103" t="s">
        <v>2033</v>
      </c>
      <c r="F1089" s="103" t="s">
        <v>2442</v>
      </c>
      <c r="G1089" s="103" t="s">
        <v>31</v>
      </c>
      <c r="H1089" s="103" t="s">
        <v>31</v>
      </c>
      <c r="I1089" s="103" t="s">
        <v>31</v>
      </c>
      <c r="J1089" s="103" t="s">
        <v>1884</v>
      </c>
      <c r="K1089" s="103" t="s">
        <v>1885</v>
      </c>
      <c r="L1089" s="104">
        <v>6672</v>
      </c>
      <c r="M1089" s="103" t="s">
        <v>2002</v>
      </c>
      <c r="N1089" s="103" t="s">
        <v>4658</v>
      </c>
      <c r="O1089" s="103" t="s">
        <v>4659</v>
      </c>
      <c r="P1089" s="103" t="s">
        <v>2613</v>
      </c>
      <c r="Q1089" s="103" t="s">
        <v>2614</v>
      </c>
      <c r="R1089" s="103" t="s">
        <v>4713</v>
      </c>
      <c r="S1089" s="101">
        <v>19449</v>
      </c>
      <c r="T1089" s="101">
        <v>19449</v>
      </c>
      <c r="U1089" s="103" t="s">
        <v>31</v>
      </c>
      <c r="V1089" s="103" t="s">
        <v>31</v>
      </c>
    </row>
    <row r="1090" spans="1:22" ht="15.75" x14ac:dyDescent="0.3">
      <c r="A1090" s="103" t="s">
        <v>50</v>
      </c>
      <c r="B1090" s="103" t="s">
        <v>4024</v>
      </c>
      <c r="C1090" s="103" t="s">
        <v>1904</v>
      </c>
      <c r="D1090" s="103" t="s">
        <v>1905</v>
      </c>
      <c r="E1090" s="103" t="s">
        <v>2033</v>
      </c>
      <c r="F1090" s="103" t="s">
        <v>2442</v>
      </c>
      <c r="G1090" s="103" t="s">
        <v>31</v>
      </c>
      <c r="H1090" s="103" t="s">
        <v>31</v>
      </c>
      <c r="I1090" s="103" t="s">
        <v>31</v>
      </c>
      <c r="J1090" s="103" t="s">
        <v>1884</v>
      </c>
      <c r="K1090" s="103" t="s">
        <v>1885</v>
      </c>
      <c r="L1090" s="104">
        <v>1074</v>
      </c>
      <c r="M1090" s="103" t="s">
        <v>2002</v>
      </c>
      <c r="N1090" s="103" t="s">
        <v>4658</v>
      </c>
      <c r="O1090" s="103" t="s">
        <v>4659</v>
      </c>
      <c r="P1090" s="103" t="s">
        <v>2616</v>
      </c>
      <c r="Q1090" s="103" t="s">
        <v>2614</v>
      </c>
      <c r="R1090" s="103" t="s">
        <v>4714</v>
      </c>
      <c r="S1090" s="101">
        <v>19449</v>
      </c>
      <c r="T1090" s="101">
        <v>19449</v>
      </c>
      <c r="U1090" s="103" t="s">
        <v>31</v>
      </c>
      <c r="V1090" s="103" t="s">
        <v>31</v>
      </c>
    </row>
    <row r="1091" spans="1:22" ht="15.75" x14ac:dyDescent="0.3">
      <c r="A1091" s="103" t="s">
        <v>50</v>
      </c>
      <c r="B1091" s="103" t="s">
        <v>4024</v>
      </c>
      <c r="C1091" s="103" t="s">
        <v>1904</v>
      </c>
      <c r="D1091" s="103" t="s">
        <v>1905</v>
      </c>
      <c r="E1091" s="103" t="s">
        <v>2033</v>
      </c>
      <c r="F1091" s="103" t="s">
        <v>2442</v>
      </c>
      <c r="G1091" s="103" t="s">
        <v>31</v>
      </c>
      <c r="H1091" s="103" t="s">
        <v>31</v>
      </c>
      <c r="I1091" s="103" t="s">
        <v>31</v>
      </c>
      <c r="J1091" s="103" t="s">
        <v>1884</v>
      </c>
      <c r="K1091" s="103" t="s">
        <v>1885</v>
      </c>
      <c r="L1091" s="104">
        <v>246</v>
      </c>
      <c r="M1091" s="103" t="s">
        <v>2002</v>
      </c>
      <c r="N1091" s="103" t="s">
        <v>4658</v>
      </c>
      <c r="O1091" s="103" t="s">
        <v>4659</v>
      </c>
      <c r="P1091" s="103" t="s">
        <v>2618</v>
      </c>
      <c r="Q1091" s="103" t="s">
        <v>2618</v>
      </c>
      <c r="R1091" s="103" t="s">
        <v>4715</v>
      </c>
      <c r="S1091" s="101">
        <v>19449</v>
      </c>
      <c r="T1091" s="101">
        <v>19449</v>
      </c>
      <c r="U1091" s="103" t="s">
        <v>31</v>
      </c>
      <c r="V1091" s="103" t="s">
        <v>4657</v>
      </c>
    </row>
    <row r="1092" spans="1:22" ht="15.75" x14ac:dyDescent="0.3">
      <c r="A1092" s="103" t="s">
        <v>50</v>
      </c>
      <c r="B1092" s="103" t="s">
        <v>4024</v>
      </c>
      <c r="C1092" s="103" t="s">
        <v>1904</v>
      </c>
      <c r="D1092" s="103" t="s">
        <v>1905</v>
      </c>
      <c r="E1092" s="103" t="s">
        <v>2033</v>
      </c>
      <c r="F1092" s="103" t="s">
        <v>2442</v>
      </c>
      <c r="G1092" s="103" t="s">
        <v>31</v>
      </c>
      <c r="H1092" s="103" t="s">
        <v>31</v>
      </c>
      <c r="I1092" s="103" t="s">
        <v>31</v>
      </c>
      <c r="J1092" s="103" t="s">
        <v>1884</v>
      </c>
      <c r="K1092" s="103" t="s">
        <v>1885</v>
      </c>
      <c r="L1092" s="104">
        <v>23144</v>
      </c>
      <c r="M1092" s="103" t="s">
        <v>2002</v>
      </c>
      <c r="N1092" s="103" t="s">
        <v>4658</v>
      </c>
      <c r="O1092" s="103" t="s">
        <v>4659</v>
      </c>
      <c r="P1092" s="103" t="s">
        <v>4716</v>
      </c>
      <c r="Q1092" s="103" t="s">
        <v>4717</v>
      </c>
      <c r="R1092" s="103" t="s">
        <v>4718</v>
      </c>
      <c r="S1092" s="101">
        <v>19449</v>
      </c>
      <c r="T1092" s="101">
        <v>19449</v>
      </c>
      <c r="U1092" s="103" t="s">
        <v>31</v>
      </c>
      <c r="V1092" s="103" t="s">
        <v>31</v>
      </c>
    </row>
    <row r="1093" spans="1:22" ht="15.75" x14ac:dyDescent="0.3">
      <c r="A1093" s="103" t="s">
        <v>50</v>
      </c>
      <c r="B1093" s="103" t="s">
        <v>4024</v>
      </c>
      <c r="C1093" s="103" t="s">
        <v>1904</v>
      </c>
      <c r="D1093" s="103" t="s">
        <v>1905</v>
      </c>
      <c r="E1093" s="103" t="s">
        <v>2033</v>
      </c>
      <c r="F1093" s="103" t="s">
        <v>2442</v>
      </c>
      <c r="G1093" s="103" t="s">
        <v>31</v>
      </c>
      <c r="H1093" s="103" t="s">
        <v>31</v>
      </c>
      <c r="I1093" s="103" t="s">
        <v>31</v>
      </c>
      <c r="J1093" s="103" t="s">
        <v>1884</v>
      </c>
      <c r="K1093" s="103" t="s">
        <v>1885</v>
      </c>
      <c r="L1093" s="104">
        <v>150</v>
      </c>
      <c r="M1093" s="103" t="s">
        <v>2002</v>
      </c>
      <c r="N1093" s="103" t="s">
        <v>4658</v>
      </c>
      <c r="O1093" s="103" t="s">
        <v>4659</v>
      </c>
      <c r="P1093" s="103" t="s">
        <v>4719</v>
      </c>
      <c r="Q1093" s="103" t="s">
        <v>2629</v>
      </c>
      <c r="R1093" s="103" t="s">
        <v>4720</v>
      </c>
      <c r="S1093" s="101">
        <v>19449</v>
      </c>
      <c r="T1093" s="101">
        <v>19449</v>
      </c>
      <c r="U1093" s="103" t="s">
        <v>31</v>
      </c>
      <c r="V1093" s="103" t="s">
        <v>4657</v>
      </c>
    </row>
    <row r="1094" spans="1:22" ht="15.75" x14ac:dyDescent="0.3">
      <c r="A1094" s="103" t="s">
        <v>50</v>
      </c>
      <c r="B1094" s="103" t="s">
        <v>4024</v>
      </c>
      <c r="C1094" s="103" t="s">
        <v>1904</v>
      </c>
      <c r="D1094" s="103" t="s">
        <v>1905</v>
      </c>
      <c r="E1094" s="103" t="s">
        <v>2033</v>
      </c>
      <c r="F1094" s="103" t="s">
        <v>2442</v>
      </c>
      <c r="G1094" s="103" t="s">
        <v>31</v>
      </c>
      <c r="H1094" s="103" t="s">
        <v>31</v>
      </c>
      <c r="I1094" s="103" t="s">
        <v>31</v>
      </c>
      <c r="J1094" s="103" t="s">
        <v>1884</v>
      </c>
      <c r="K1094" s="103" t="s">
        <v>1885</v>
      </c>
      <c r="L1094" s="104">
        <v>40</v>
      </c>
      <c r="M1094" s="103" t="s">
        <v>2002</v>
      </c>
      <c r="N1094" s="103" t="s">
        <v>4658</v>
      </c>
      <c r="O1094" s="103" t="s">
        <v>4659</v>
      </c>
      <c r="P1094" s="103" t="s">
        <v>4721</v>
      </c>
      <c r="Q1094" s="103" t="s">
        <v>2629</v>
      </c>
      <c r="R1094" s="103" t="s">
        <v>4722</v>
      </c>
      <c r="S1094" s="101">
        <v>19449</v>
      </c>
      <c r="T1094" s="101">
        <v>19449</v>
      </c>
      <c r="U1094" s="103" t="s">
        <v>31</v>
      </c>
      <c r="V1094" s="103" t="s">
        <v>4657</v>
      </c>
    </row>
    <row r="1095" spans="1:22" ht="15.75" x14ac:dyDescent="0.3">
      <c r="A1095" s="103" t="s">
        <v>50</v>
      </c>
      <c r="B1095" s="103" t="s">
        <v>4024</v>
      </c>
      <c r="C1095" s="103" t="s">
        <v>1904</v>
      </c>
      <c r="D1095" s="103" t="s">
        <v>1905</v>
      </c>
      <c r="E1095" s="103" t="s">
        <v>2033</v>
      </c>
      <c r="F1095" s="103" t="s">
        <v>2442</v>
      </c>
      <c r="G1095" s="103" t="s">
        <v>31</v>
      </c>
      <c r="H1095" s="103" t="s">
        <v>31</v>
      </c>
      <c r="I1095" s="103" t="s">
        <v>31</v>
      </c>
      <c r="J1095" s="103" t="s">
        <v>1884</v>
      </c>
      <c r="K1095" s="103" t="s">
        <v>1885</v>
      </c>
      <c r="L1095" s="104">
        <v>33</v>
      </c>
      <c r="M1095" s="103" t="s">
        <v>2002</v>
      </c>
      <c r="N1095" s="103" t="s">
        <v>4658</v>
      </c>
      <c r="O1095" s="103" t="s">
        <v>4659</v>
      </c>
      <c r="P1095" s="103" t="s">
        <v>4723</v>
      </c>
      <c r="Q1095" s="103" t="s">
        <v>2629</v>
      </c>
      <c r="R1095" s="103" t="s">
        <v>4724</v>
      </c>
      <c r="S1095" s="101">
        <v>19449</v>
      </c>
      <c r="T1095" s="101">
        <v>19449</v>
      </c>
      <c r="U1095" s="103" t="s">
        <v>31</v>
      </c>
      <c r="V1095" s="103" t="s">
        <v>4657</v>
      </c>
    </row>
    <row r="1096" spans="1:22" ht="15.75" x14ac:dyDescent="0.3">
      <c r="A1096" s="103" t="s">
        <v>50</v>
      </c>
      <c r="B1096" s="103" t="s">
        <v>4024</v>
      </c>
      <c r="C1096" s="103" t="s">
        <v>1904</v>
      </c>
      <c r="D1096" s="103" t="s">
        <v>1905</v>
      </c>
      <c r="E1096" s="103" t="s">
        <v>2033</v>
      </c>
      <c r="F1096" s="103" t="s">
        <v>2442</v>
      </c>
      <c r="G1096" s="103" t="s">
        <v>31</v>
      </c>
      <c r="H1096" s="103" t="s">
        <v>31</v>
      </c>
      <c r="I1096" s="103" t="s">
        <v>31</v>
      </c>
      <c r="J1096" s="103" t="s">
        <v>1884</v>
      </c>
      <c r="K1096" s="103" t="s">
        <v>1885</v>
      </c>
      <c r="L1096" s="104">
        <v>129</v>
      </c>
      <c r="M1096" s="103" t="s">
        <v>2002</v>
      </c>
      <c r="N1096" s="103" t="s">
        <v>4658</v>
      </c>
      <c r="O1096" s="103" t="s">
        <v>4659</v>
      </c>
      <c r="P1096" s="103" t="s">
        <v>4725</v>
      </c>
      <c r="Q1096" s="103" t="s">
        <v>2629</v>
      </c>
      <c r="R1096" s="103" t="s">
        <v>4726</v>
      </c>
      <c r="S1096" s="101">
        <v>19449</v>
      </c>
      <c r="T1096" s="101">
        <v>19449</v>
      </c>
      <c r="U1096" s="103" t="s">
        <v>31</v>
      </c>
      <c r="V1096" s="103" t="s">
        <v>4657</v>
      </c>
    </row>
    <row r="1097" spans="1:22" ht="15.75" x14ac:dyDescent="0.3">
      <c r="A1097" s="103" t="s">
        <v>50</v>
      </c>
      <c r="B1097" s="103" t="s">
        <v>4024</v>
      </c>
      <c r="C1097" s="103" t="s">
        <v>1904</v>
      </c>
      <c r="D1097" s="103" t="s">
        <v>1905</v>
      </c>
      <c r="E1097" s="103" t="s">
        <v>2033</v>
      </c>
      <c r="F1097" s="103" t="s">
        <v>2442</v>
      </c>
      <c r="G1097" s="103" t="s">
        <v>31</v>
      </c>
      <c r="H1097" s="103" t="s">
        <v>31</v>
      </c>
      <c r="I1097" s="103" t="s">
        <v>31</v>
      </c>
      <c r="J1097" s="103" t="s">
        <v>1884</v>
      </c>
      <c r="K1097" s="103" t="s">
        <v>1885</v>
      </c>
      <c r="L1097" s="104">
        <v>69</v>
      </c>
      <c r="M1097" s="103" t="s">
        <v>2002</v>
      </c>
      <c r="N1097" s="103" t="s">
        <v>4658</v>
      </c>
      <c r="O1097" s="103" t="s">
        <v>4659</v>
      </c>
      <c r="P1097" s="103" t="s">
        <v>4727</v>
      </c>
      <c r="Q1097" s="103" t="s">
        <v>2629</v>
      </c>
      <c r="R1097" s="103" t="s">
        <v>4728</v>
      </c>
      <c r="S1097" s="101">
        <v>19449</v>
      </c>
      <c r="T1097" s="101">
        <v>19449</v>
      </c>
      <c r="U1097" s="103" t="s">
        <v>31</v>
      </c>
      <c r="V1097" s="103" t="s">
        <v>4657</v>
      </c>
    </row>
    <row r="1098" spans="1:22" ht="15.75" x14ac:dyDescent="0.3">
      <c r="A1098" s="103" t="s">
        <v>50</v>
      </c>
      <c r="B1098" s="103" t="s">
        <v>4024</v>
      </c>
      <c r="C1098" s="103" t="s">
        <v>1904</v>
      </c>
      <c r="D1098" s="103" t="s">
        <v>1905</v>
      </c>
      <c r="E1098" s="103" t="s">
        <v>2033</v>
      </c>
      <c r="F1098" s="103" t="s">
        <v>2442</v>
      </c>
      <c r="G1098" s="103" t="s">
        <v>31</v>
      </c>
      <c r="H1098" s="103" t="s">
        <v>31</v>
      </c>
      <c r="I1098" s="103" t="s">
        <v>31</v>
      </c>
      <c r="J1098" s="103" t="s">
        <v>1884</v>
      </c>
      <c r="K1098" s="103" t="s">
        <v>1885</v>
      </c>
      <c r="L1098" s="104">
        <v>820</v>
      </c>
      <c r="M1098" s="103" t="s">
        <v>2002</v>
      </c>
      <c r="N1098" s="103" t="s">
        <v>4658</v>
      </c>
      <c r="O1098" s="103" t="s">
        <v>4659</v>
      </c>
      <c r="P1098" s="103" t="s">
        <v>4729</v>
      </c>
      <c r="Q1098" s="103" t="s">
        <v>2629</v>
      </c>
      <c r="R1098" s="103" t="s">
        <v>4730</v>
      </c>
      <c r="S1098" s="101">
        <v>19449</v>
      </c>
      <c r="T1098" s="101">
        <v>19449</v>
      </c>
      <c r="U1098" s="103" t="s">
        <v>31</v>
      </c>
      <c r="V1098" s="103" t="s">
        <v>4657</v>
      </c>
    </row>
    <row r="1099" spans="1:22" ht="15.75" x14ac:dyDescent="0.3">
      <c r="A1099" s="103" t="s">
        <v>50</v>
      </c>
      <c r="B1099" s="103" t="s">
        <v>4024</v>
      </c>
      <c r="C1099" s="103" t="s">
        <v>1904</v>
      </c>
      <c r="D1099" s="103" t="s">
        <v>1905</v>
      </c>
      <c r="E1099" s="103" t="s">
        <v>2033</v>
      </c>
      <c r="F1099" s="103" t="s">
        <v>2442</v>
      </c>
      <c r="G1099" s="103" t="s">
        <v>31</v>
      </c>
      <c r="H1099" s="103" t="s">
        <v>31</v>
      </c>
      <c r="I1099" s="103" t="s">
        <v>31</v>
      </c>
      <c r="J1099" s="103" t="s">
        <v>1884</v>
      </c>
      <c r="K1099" s="103" t="s">
        <v>1885</v>
      </c>
      <c r="L1099" s="104">
        <v>81</v>
      </c>
      <c r="M1099" s="103" t="s">
        <v>2002</v>
      </c>
      <c r="N1099" s="103" t="s">
        <v>4658</v>
      </c>
      <c r="O1099" s="103" t="s">
        <v>4659</v>
      </c>
      <c r="P1099" s="103" t="s">
        <v>4731</v>
      </c>
      <c r="Q1099" s="103" t="s">
        <v>2629</v>
      </c>
      <c r="R1099" s="103" t="s">
        <v>4732</v>
      </c>
      <c r="S1099" s="101">
        <v>19449</v>
      </c>
      <c r="T1099" s="101">
        <v>19449</v>
      </c>
      <c r="U1099" s="103" t="s">
        <v>31</v>
      </c>
      <c r="V1099" s="103" t="s">
        <v>4657</v>
      </c>
    </row>
    <row r="1100" spans="1:22" ht="15.75" x14ac:dyDescent="0.3">
      <c r="A1100" s="103" t="s">
        <v>50</v>
      </c>
      <c r="B1100" s="103" t="s">
        <v>4024</v>
      </c>
      <c r="C1100" s="103" t="s">
        <v>1904</v>
      </c>
      <c r="D1100" s="103" t="s">
        <v>1905</v>
      </c>
      <c r="E1100" s="103" t="s">
        <v>2033</v>
      </c>
      <c r="F1100" s="103" t="s">
        <v>2442</v>
      </c>
      <c r="G1100" s="103" t="s">
        <v>31</v>
      </c>
      <c r="H1100" s="103" t="s">
        <v>31</v>
      </c>
      <c r="I1100" s="103" t="s">
        <v>31</v>
      </c>
      <c r="J1100" s="103" t="s">
        <v>1884</v>
      </c>
      <c r="K1100" s="103" t="s">
        <v>1885</v>
      </c>
      <c r="L1100" s="104">
        <v>17</v>
      </c>
      <c r="M1100" s="103" t="s">
        <v>2002</v>
      </c>
      <c r="N1100" s="103" t="s">
        <v>4658</v>
      </c>
      <c r="O1100" s="103" t="s">
        <v>4659</v>
      </c>
      <c r="P1100" s="103" t="s">
        <v>4733</v>
      </c>
      <c r="Q1100" s="103" t="s">
        <v>2629</v>
      </c>
      <c r="R1100" s="103" t="s">
        <v>4734</v>
      </c>
      <c r="S1100" s="101">
        <v>19449</v>
      </c>
      <c r="T1100" s="101">
        <v>19449</v>
      </c>
      <c r="U1100" s="103" t="s">
        <v>31</v>
      </c>
      <c r="V1100" s="103" t="s">
        <v>4657</v>
      </c>
    </row>
    <row r="1101" spans="1:22" ht="15.75" x14ac:dyDescent="0.3">
      <c r="A1101" s="103" t="s">
        <v>50</v>
      </c>
      <c r="B1101" s="103" t="s">
        <v>4024</v>
      </c>
      <c r="C1101" s="103" t="s">
        <v>1904</v>
      </c>
      <c r="D1101" s="103" t="s">
        <v>1905</v>
      </c>
      <c r="E1101" s="103" t="s">
        <v>2033</v>
      </c>
      <c r="F1101" s="103" t="s">
        <v>2442</v>
      </c>
      <c r="G1101" s="103" t="s">
        <v>31</v>
      </c>
      <c r="H1101" s="103" t="s">
        <v>31</v>
      </c>
      <c r="I1101" s="103" t="s">
        <v>31</v>
      </c>
      <c r="J1101" s="103" t="s">
        <v>1884</v>
      </c>
      <c r="K1101" s="103" t="s">
        <v>1885</v>
      </c>
      <c r="L1101" s="104">
        <v>2392</v>
      </c>
      <c r="M1101" s="103" t="s">
        <v>2002</v>
      </c>
      <c r="N1101" s="103" t="s">
        <v>4658</v>
      </c>
      <c r="O1101" s="103" t="s">
        <v>4659</v>
      </c>
      <c r="P1101" s="103" t="s">
        <v>4735</v>
      </c>
      <c r="Q1101" s="103" t="s">
        <v>2629</v>
      </c>
      <c r="R1101" s="103" t="s">
        <v>4736</v>
      </c>
      <c r="S1101" s="101">
        <v>19449</v>
      </c>
      <c r="T1101" s="101">
        <v>19449</v>
      </c>
      <c r="U1101" s="103" t="s">
        <v>31</v>
      </c>
      <c r="V1101" s="103" t="s">
        <v>4657</v>
      </c>
    </row>
    <row r="1102" spans="1:22" ht="15.75" x14ac:dyDescent="0.3">
      <c r="A1102" s="103" t="s">
        <v>50</v>
      </c>
      <c r="B1102" s="103" t="s">
        <v>4024</v>
      </c>
      <c r="C1102" s="103" t="s">
        <v>1904</v>
      </c>
      <c r="D1102" s="103" t="s">
        <v>1905</v>
      </c>
      <c r="E1102" s="103" t="s">
        <v>2033</v>
      </c>
      <c r="F1102" s="103" t="s">
        <v>2442</v>
      </c>
      <c r="G1102" s="103" t="s">
        <v>31</v>
      </c>
      <c r="H1102" s="103" t="s">
        <v>31</v>
      </c>
      <c r="I1102" s="103" t="s">
        <v>31</v>
      </c>
      <c r="J1102" s="103" t="s">
        <v>1884</v>
      </c>
      <c r="K1102" s="103" t="s">
        <v>1885</v>
      </c>
      <c r="L1102" s="104">
        <v>1759</v>
      </c>
      <c r="M1102" s="103" t="s">
        <v>2002</v>
      </c>
      <c r="N1102" s="103" t="s">
        <v>4658</v>
      </c>
      <c r="O1102" s="103" t="s">
        <v>4659</v>
      </c>
      <c r="P1102" s="103" t="s">
        <v>4737</v>
      </c>
      <c r="Q1102" s="103" t="s">
        <v>2629</v>
      </c>
      <c r="R1102" s="103" t="s">
        <v>4738</v>
      </c>
      <c r="S1102" s="101">
        <v>19449</v>
      </c>
      <c r="T1102" s="101">
        <v>19449</v>
      </c>
      <c r="U1102" s="103" t="s">
        <v>31</v>
      </c>
      <c r="V1102" s="103" t="s">
        <v>4657</v>
      </c>
    </row>
    <row r="1103" spans="1:22" ht="15.75" x14ac:dyDescent="0.3">
      <c r="A1103" s="103" t="s">
        <v>50</v>
      </c>
      <c r="B1103" s="103" t="s">
        <v>4024</v>
      </c>
      <c r="C1103" s="103" t="s">
        <v>1904</v>
      </c>
      <c r="D1103" s="103" t="s">
        <v>1905</v>
      </c>
      <c r="E1103" s="103" t="s">
        <v>2033</v>
      </c>
      <c r="F1103" s="103" t="s">
        <v>2442</v>
      </c>
      <c r="G1103" s="103" t="s">
        <v>31</v>
      </c>
      <c r="H1103" s="103" t="s">
        <v>31</v>
      </c>
      <c r="I1103" s="103" t="s">
        <v>31</v>
      </c>
      <c r="J1103" s="103" t="s">
        <v>1884</v>
      </c>
      <c r="K1103" s="103" t="s">
        <v>1885</v>
      </c>
      <c r="L1103" s="104">
        <v>705</v>
      </c>
      <c r="M1103" s="103" t="s">
        <v>2002</v>
      </c>
      <c r="N1103" s="103" t="s">
        <v>4658</v>
      </c>
      <c r="O1103" s="103" t="s">
        <v>4659</v>
      </c>
      <c r="P1103" s="103" t="s">
        <v>4739</v>
      </c>
      <c r="Q1103" s="103" t="s">
        <v>4740</v>
      </c>
      <c r="R1103" s="103" t="s">
        <v>4741</v>
      </c>
      <c r="S1103" s="101">
        <v>19449</v>
      </c>
      <c r="T1103" s="101">
        <v>19449</v>
      </c>
      <c r="U1103" s="103" t="s">
        <v>31</v>
      </c>
      <c r="V1103" s="103" t="s">
        <v>4657</v>
      </c>
    </row>
    <row r="1104" spans="1:22" ht="15.75" x14ac:dyDescent="0.3">
      <c r="A1104" s="103" t="s">
        <v>50</v>
      </c>
      <c r="B1104" s="103" t="s">
        <v>4024</v>
      </c>
      <c r="C1104" s="103" t="s">
        <v>1904</v>
      </c>
      <c r="D1104" s="103" t="s">
        <v>1905</v>
      </c>
      <c r="E1104" s="103" t="s">
        <v>2033</v>
      </c>
      <c r="F1104" s="103" t="s">
        <v>2442</v>
      </c>
      <c r="G1104" s="103" t="s">
        <v>31</v>
      </c>
      <c r="H1104" s="103" t="s">
        <v>31</v>
      </c>
      <c r="I1104" s="103" t="s">
        <v>31</v>
      </c>
      <c r="J1104" s="103" t="s">
        <v>1884</v>
      </c>
      <c r="K1104" s="103" t="s">
        <v>1885</v>
      </c>
      <c r="L1104" s="104">
        <v>663</v>
      </c>
      <c r="M1104" s="103" t="s">
        <v>2002</v>
      </c>
      <c r="N1104" s="103" t="s">
        <v>4658</v>
      </c>
      <c r="O1104" s="103" t="s">
        <v>4659</v>
      </c>
      <c r="P1104" s="103" t="s">
        <v>4742</v>
      </c>
      <c r="Q1104" s="103" t="s">
        <v>4740</v>
      </c>
      <c r="R1104" s="103" t="s">
        <v>4743</v>
      </c>
      <c r="S1104" s="101">
        <v>19449</v>
      </c>
      <c r="T1104" s="101">
        <v>19449</v>
      </c>
      <c r="U1104" s="103" t="s">
        <v>31</v>
      </c>
      <c r="V1104" s="103" t="s">
        <v>4657</v>
      </c>
    </row>
    <row r="1105" spans="1:22" ht="15.75" x14ac:dyDescent="0.3">
      <c r="A1105" s="103" t="s">
        <v>50</v>
      </c>
      <c r="B1105" s="103" t="s">
        <v>4024</v>
      </c>
      <c r="C1105" s="103" t="s">
        <v>1904</v>
      </c>
      <c r="D1105" s="103" t="s">
        <v>1905</v>
      </c>
      <c r="E1105" s="103" t="s">
        <v>2033</v>
      </c>
      <c r="F1105" s="103" t="s">
        <v>2442</v>
      </c>
      <c r="G1105" s="103" t="s">
        <v>31</v>
      </c>
      <c r="H1105" s="103" t="s">
        <v>31</v>
      </c>
      <c r="I1105" s="103" t="s">
        <v>31</v>
      </c>
      <c r="J1105" s="103" t="s">
        <v>1884</v>
      </c>
      <c r="K1105" s="103" t="s">
        <v>1885</v>
      </c>
      <c r="L1105" s="104">
        <v>8195</v>
      </c>
      <c r="M1105" s="103" t="s">
        <v>2002</v>
      </c>
      <c r="N1105" s="103" t="s">
        <v>4658</v>
      </c>
      <c r="O1105" s="103" t="s">
        <v>4659</v>
      </c>
      <c r="P1105" s="103" t="s">
        <v>2538</v>
      </c>
      <c r="Q1105" s="103" t="s">
        <v>2539</v>
      </c>
      <c r="R1105" s="103" t="s">
        <v>4744</v>
      </c>
      <c r="S1105" s="101">
        <v>24197</v>
      </c>
      <c r="T1105" s="101">
        <v>24197</v>
      </c>
      <c r="U1105" s="103" t="s">
        <v>31</v>
      </c>
      <c r="V1105" s="103" t="s">
        <v>4745</v>
      </c>
    </row>
    <row r="1106" spans="1:22" ht="15.75" x14ac:dyDescent="0.3">
      <c r="A1106" s="103" t="s">
        <v>50</v>
      </c>
      <c r="B1106" s="103" t="s">
        <v>4024</v>
      </c>
      <c r="C1106" s="103" t="s">
        <v>1904</v>
      </c>
      <c r="D1106" s="103" t="s">
        <v>1905</v>
      </c>
      <c r="E1106" s="103" t="s">
        <v>2033</v>
      </c>
      <c r="F1106" s="103" t="s">
        <v>2442</v>
      </c>
      <c r="G1106" s="103" t="s">
        <v>31</v>
      </c>
      <c r="H1106" s="103" t="s">
        <v>31</v>
      </c>
      <c r="I1106" s="103" t="s">
        <v>31</v>
      </c>
      <c r="J1106" s="103" t="s">
        <v>1884</v>
      </c>
      <c r="K1106" s="103" t="s">
        <v>1885</v>
      </c>
      <c r="L1106" s="104">
        <v>18565</v>
      </c>
      <c r="M1106" s="103" t="s">
        <v>2002</v>
      </c>
      <c r="N1106" s="103" t="s">
        <v>4658</v>
      </c>
      <c r="O1106" s="103" t="s">
        <v>4659</v>
      </c>
      <c r="P1106" s="103" t="s">
        <v>4746</v>
      </c>
      <c r="Q1106" s="103" t="s">
        <v>4747</v>
      </c>
      <c r="R1106" s="103" t="s">
        <v>4748</v>
      </c>
      <c r="S1106" s="101">
        <v>19449</v>
      </c>
      <c r="T1106" s="101">
        <v>19449</v>
      </c>
      <c r="U1106" s="103" t="s">
        <v>31</v>
      </c>
      <c r="V1106" s="103" t="s">
        <v>31</v>
      </c>
    </row>
    <row r="1107" spans="1:22" ht="15.75" x14ac:dyDescent="0.3">
      <c r="A1107" s="103" t="s">
        <v>50</v>
      </c>
      <c r="B1107" s="103" t="s">
        <v>4024</v>
      </c>
      <c r="C1107" s="103" t="s">
        <v>1904</v>
      </c>
      <c r="D1107" s="103" t="s">
        <v>1905</v>
      </c>
      <c r="E1107" s="103" t="s">
        <v>2033</v>
      </c>
      <c r="F1107" s="103" t="s">
        <v>2442</v>
      </c>
      <c r="G1107" s="103" t="s">
        <v>31</v>
      </c>
      <c r="H1107" s="103" t="s">
        <v>31</v>
      </c>
      <c r="I1107" s="103" t="s">
        <v>31</v>
      </c>
      <c r="J1107" s="103" t="s">
        <v>1884</v>
      </c>
      <c r="K1107" s="103" t="s">
        <v>1885</v>
      </c>
      <c r="L1107" s="104">
        <v>219</v>
      </c>
      <c r="M1107" s="103" t="s">
        <v>2002</v>
      </c>
      <c r="N1107" s="103" t="s">
        <v>4658</v>
      </c>
      <c r="O1107" s="103" t="s">
        <v>4659</v>
      </c>
      <c r="P1107" s="103" t="s">
        <v>4749</v>
      </c>
      <c r="Q1107" s="103" t="s">
        <v>4750</v>
      </c>
      <c r="R1107" s="103" t="s">
        <v>4751</v>
      </c>
      <c r="S1107" s="101">
        <v>19449</v>
      </c>
      <c r="T1107" s="101">
        <v>19449</v>
      </c>
      <c r="U1107" s="103" t="s">
        <v>31</v>
      </c>
      <c r="V1107" s="103" t="s">
        <v>4657</v>
      </c>
    </row>
    <row r="1108" spans="1:22" ht="15.75" x14ac:dyDescent="0.3">
      <c r="A1108" s="103" t="s">
        <v>50</v>
      </c>
      <c r="B1108" s="103" t="s">
        <v>4024</v>
      </c>
      <c r="C1108" s="103" t="s">
        <v>1904</v>
      </c>
      <c r="D1108" s="103" t="s">
        <v>1905</v>
      </c>
      <c r="E1108" s="103" t="s">
        <v>2033</v>
      </c>
      <c r="F1108" s="103" t="s">
        <v>2442</v>
      </c>
      <c r="G1108" s="103" t="s">
        <v>31</v>
      </c>
      <c r="H1108" s="103" t="s">
        <v>31</v>
      </c>
      <c r="I1108" s="103" t="s">
        <v>31</v>
      </c>
      <c r="J1108" s="103" t="s">
        <v>1884</v>
      </c>
      <c r="K1108" s="103" t="s">
        <v>1885</v>
      </c>
      <c r="L1108" s="104">
        <v>347</v>
      </c>
      <c r="M1108" s="103" t="s">
        <v>2002</v>
      </c>
      <c r="N1108" s="103" t="s">
        <v>4658</v>
      </c>
      <c r="O1108" s="103" t="s">
        <v>4659</v>
      </c>
      <c r="P1108" s="103" t="s">
        <v>2649</v>
      </c>
      <c r="Q1108" s="103" t="s">
        <v>2649</v>
      </c>
      <c r="R1108" s="103" t="s">
        <v>4752</v>
      </c>
      <c r="S1108" s="101">
        <v>19449</v>
      </c>
      <c r="T1108" s="101">
        <v>19449</v>
      </c>
      <c r="U1108" s="103" t="s">
        <v>31</v>
      </c>
      <c r="V1108" s="103" t="s">
        <v>4657</v>
      </c>
    </row>
    <row r="1109" spans="1:22" ht="15.75" x14ac:dyDescent="0.3">
      <c r="A1109" s="103" t="s">
        <v>50</v>
      </c>
      <c r="B1109" s="103" t="s">
        <v>4024</v>
      </c>
      <c r="C1109" s="103" t="s">
        <v>1904</v>
      </c>
      <c r="D1109" s="103" t="s">
        <v>1905</v>
      </c>
      <c r="E1109" s="103" t="s">
        <v>2033</v>
      </c>
      <c r="F1109" s="103" t="s">
        <v>2442</v>
      </c>
      <c r="G1109" s="103" t="s">
        <v>31</v>
      </c>
      <c r="H1109" s="103" t="s">
        <v>31</v>
      </c>
      <c r="I1109" s="103" t="s">
        <v>31</v>
      </c>
      <c r="J1109" s="103" t="s">
        <v>1884</v>
      </c>
      <c r="K1109" s="103" t="s">
        <v>1885</v>
      </c>
      <c r="L1109" s="104">
        <v>531</v>
      </c>
      <c r="M1109" s="103" t="s">
        <v>2002</v>
      </c>
      <c r="N1109" s="103" t="s">
        <v>4658</v>
      </c>
      <c r="O1109" s="103" t="s">
        <v>4659</v>
      </c>
      <c r="P1109" s="103" t="s">
        <v>2543</v>
      </c>
      <c r="Q1109" s="103" t="s">
        <v>2544</v>
      </c>
      <c r="R1109" s="103" t="s">
        <v>4753</v>
      </c>
      <c r="S1109" s="101">
        <v>19449</v>
      </c>
      <c r="T1109" s="101">
        <v>19449</v>
      </c>
      <c r="U1109" s="103" t="s">
        <v>31</v>
      </c>
      <c r="V1109" s="103" t="s">
        <v>4657</v>
      </c>
    </row>
    <row r="1110" spans="1:22" ht="15.75" x14ac:dyDescent="0.3">
      <c r="A1110" s="103" t="s">
        <v>50</v>
      </c>
      <c r="B1110" s="103" t="s">
        <v>4024</v>
      </c>
      <c r="C1110" s="103" t="s">
        <v>1904</v>
      </c>
      <c r="D1110" s="103" t="s">
        <v>1905</v>
      </c>
      <c r="E1110" s="103" t="s">
        <v>2033</v>
      </c>
      <c r="F1110" s="103" t="s">
        <v>2442</v>
      </c>
      <c r="G1110" s="103" t="s">
        <v>31</v>
      </c>
      <c r="H1110" s="103" t="s">
        <v>31</v>
      </c>
      <c r="I1110" s="103" t="s">
        <v>31</v>
      </c>
      <c r="J1110" s="103" t="s">
        <v>1884</v>
      </c>
      <c r="K1110" s="103" t="s">
        <v>1885</v>
      </c>
      <c r="L1110" s="104">
        <v>659</v>
      </c>
      <c r="M1110" s="103" t="s">
        <v>2002</v>
      </c>
      <c r="N1110" s="103" t="s">
        <v>4658</v>
      </c>
      <c r="O1110" s="103" t="s">
        <v>4659</v>
      </c>
      <c r="P1110" s="103" t="s">
        <v>2651</v>
      </c>
      <c r="Q1110" s="103" t="s">
        <v>2651</v>
      </c>
      <c r="R1110" s="103" t="s">
        <v>4754</v>
      </c>
      <c r="S1110" s="101">
        <v>19449</v>
      </c>
      <c r="T1110" s="101">
        <v>19449</v>
      </c>
      <c r="U1110" s="103" t="s">
        <v>31</v>
      </c>
      <c r="V1110" s="103" t="s">
        <v>4657</v>
      </c>
    </row>
    <row r="1111" spans="1:22" ht="15.75" x14ac:dyDescent="0.3">
      <c r="A1111" s="103" t="s">
        <v>50</v>
      </c>
      <c r="B1111" s="103" t="s">
        <v>4024</v>
      </c>
      <c r="C1111" s="103" t="s">
        <v>1904</v>
      </c>
      <c r="D1111" s="103" t="s">
        <v>1905</v>
      </c>
      <c r="E1111" s="103" t="s">
        <v>2033</v>
      </c>
      <c r="F1111" s="103" t="s">
        <v>2442</v>
      </c>
      <c r="G1111" s="103" t="s">
        <v>31</v>
      </c>
      <c r="H1111" s="103" t="s">
        <v>31</v>
      </c>
      <c r="I1111" s="103" t="s">
        <v>31</v>
      </c>
      <c r="J1111" s="103" t="s">
        <v>1884</v>
      </c>
      <c r="K1111" s="103" t="s">
        <v>1885</v>
      </c>
      <c r="L1111" s="104">
        <v>1316</v>
      </c>
      <c r="M1111" s="103" t="s">
        <v>2002</v>
      </c>
      <c r="N1111" s="103" t="s">
        <v>4658</v>
      </c>
      <c r="O1111" s="103" t="s">
        <v>4659</v>
      </c>
      <c r="P1111" s="103" t="s">
        <v>4755</v>
      </c>
      <c r="Q1111" s="103" t="s">
        <v>4756</v>
      </c>
      <c r="R1111" s="103" t="s">
        <v>4757</v>
      </c>
      <c r="S1111" s="101">
        <v>19449</v>
      </c>
      <c r="T1111" s="101">
        <v>19449</v>
      </c>
      <c r="U1111" s="103" t="s">
        <v>31</v>
      </c>
      <c r="V1111" s="103" t="s">
        <v>4657</v>
      </c>
    </row>
    <row r="1112" spans="1:22" ht="15.75" x14ac:dyDescent="0.3">
      <c r="A1112" s="103" t="s">
        <v>50</v>
      </c>
      <c r="B1112" s="103" t="s">
        <v>4024</v>
      </c>
      <c r="C1112" s="103" t="s">
        <v>1904</v>
      </c>
      <c r="D1112" s="103" t="s">
        <v>1905</v>
      </c>
      <c r="E1112" s="103" t="s">
        <v>2033</v>
      </c>
      <c r="F1112" s="103" t="s">
        <v>2664</v>
      </c>
      <c r="G1112" s="103" t="s">
        <v>31</v>
      </c>
      <c r="H1112" s="103" t="s">
        <v>31</v>
      </c>
      <c r="I1112" s="103" t="s">
        <v>31</v>
      </c>
      <c r="J1112" s="103" t="s">
        <v>1884</v>
      </c>
      <c r="K1112" s="103" t="s">
        <v>1885</v>
      </c>
      <c r="L1112" s="104">
        <v>3391</v>
      </c>
      <c r="M1112" s="103" t="s">
        <v>2002</v>
      </c>
      <c r="N1112" s="103" t="s">
        <v>4758</v>
      </c>
      <c r="O1112" s="103" t="s">
        <v>4759</v>
      </c>
      <c r="P1112" s="103" t="s">
        <v>2667</v>
      </c>
      <c r="Q1112" s="103" t="s">
        <v>2668</v>
      </c>
      <c r="R1112" s="103" t="s">
        <v>4760</v>
      </c>
      <c r="S1112" s="101">
        <v>21275</v>
      </c>
      <c r="T1112" s="101">
        <v>21275</v>
      </c>
      <c r="U1112" s="103" t="s">
        <v>31</v>
      </c>
      <c r="V1112" s="103" t="s">
        <v>4761</v>
      </c>
    </row>
    <row r="1113" spans="1:22" ht="15.75" x14ac:dyDescent="0.3">
      <c r="A1113" s="103" t="s">
        <v>50</v>
      </c>
      <c r="B1113" s="103" t="s">
        <v>4024</v>
      </c>
      <c r="C1113" s="103" t="s">
        <v>1904</v>
      </c>
      <c r="D1113" s="103" t="s">
        <v>1905</v>
      </c>
      <c r="E1113" s="103" t="s">
        <v>2033</v>
      </c>
      <c r="F1113" s="103" t="s">
        <v>2454</v>
      </c>
      <c r="G1113" s="103" t="s">
        <v>31</v>
      </c>
      <c r="H1113" s="103" t="s">
        <v>31</v>
      </c>
      <c r="I1113" s="103" t="s">
        <v>31</v>
      </c>
      <c r="J1113" s="103" t="s">
        <v>1884</v>
      </c>
      <c r="K1113" s="103" t="s">
        <v>1885</v>
      </c>
      <c r="L1113" s="104">
        <v>2650</v>
      </c>
      <c r="M1113" s="103" t="s">
        <v>2002</v>
      </c>
      <c r="N1113" s="103" t="s">
        <v>31</v>
      </c>
      <c r="O1113" s="103" t="s">
        <v>31</v>
      </c>
      <c r="P1113" s="103" t="s">
        <v>2683</v>
      </c>
      <c r="Q1113" s="103" t="s">
        <v>2684</v>
      </c>
      <c r="R1113" s="103" t="s">
        <v>4762</v>
      </c>
      <c r="S1113" s="101">
        <v>19449</v>
      </c>
      <c r="T1113" s="101">
        <v>19449</v>
      </c>
      <c r="U1113" s="103" t="s">
        <v>31</v>
      </c>
      <c r="V1113" s="103" t="s">
        <v>31</v>
      </c>
    </row>
    <row r="1114" spans="1:22" ht="15.75" x14ac:dyDescent="0.3">
      <c r="A1114" s="103" t="s">
        <v>50</v>
      </c>
      <c r="B1114" s="103" t="s">
        <v>4024</v>
      </c>
      <c r="C1114" s="103" t="s">
        <v>1904</v>
      </c>
      <c r="D1114" s="103" t="s">
        <v>1905</v>
      </c>
      <c r="E1114" s="103" t="s">
        <v>2033</v>
      </c>
      <c r="F1114" s="103" t="s">
        <v>2454</v>
      </c>
      <c r="G1114" s="103" t="s">
        <v>31</v>
      </c>
      <c r="H1114" s="103" t="s">
        <v>31</v>
      </c>
      <c r="I1114" s="103" t="s">
        <v>31</v>
      </c>
      <c r="J1114" s="103" t="s">
        <v>1884</v>
      </c>
      <c r="K1114" s="103" t="s">
        <v>1885</v>
      </c>
      <c r="L1114" s="104">
        <v>186</v>
      </c>
      <c r="M1114" s="103" t="s">
        <v>2002</v>
      </c>
      <c r="N1114" s="103" t="s">
        <v>31</v>
      </c>
      <c r="O1114" s="103" t="s">
        <v>31</v>
      </c>
      <c r="P1114" s="103" t="s">
        <v>2683</v>
      </c>
      <c r="Q1114" s="103" t="s">
        <v>2684</v>
      </c>
      <c r="R1114" s="103" t="s">
        <v>4763</v>
      </c>
      <c r="S1114" s="101">
        <v>19814</v>
      </c>
      <c r="T1114" s="101">
        <v>19814</v>
      </c>
      <c r="U1114" s="103" t="s">
        <v>31</v>
      </c>
      <c r="V1114" s="103" t="s">
        <v>4666</v>
      </c>
    </row>
    <row r="1115" spans="1:22" ht="15.75" x14ac:dyDescent="0.3">
      <c r="A1115" s="103" t="s">
        <v>50</v>
      </c>
      <c r="B1115" s="103" t="s">
        <v>4024</v>
      </c>
      <c r="C1115" s="103" t="s">
        <v>1904</v>
      </c>
      <c r="D1115" s="103" t="s">
        <v>1905</v>
      </c>
      <c r="E1115" s="103" t="s">
        <v>2033</v>
      </c>
      <c r="F1115" s="103" t="s">
        <v>2454</v>
      </c>
      <c r="G1115" s="103" t="s">
        <v>31</v>
      </c>
      <c r="H1115" s="103" t="s">
        <v>31</v>
      </c>
      <c r="I1115" s="103" t="s">
        <v>31</v>
      </c>
      <c r="J1115" s="103" t="s">
        <v>1884</v>
      </c>
      <c r="K1115" s="103" t="s">
        <v>1885</v>
      </c>
      <c r="L1115" s="104">
        <v>36316</v>
      </c>
      <c r="M1115" s="103" t="s">
        <v>2002</v>
      </c>
      <c r="N1115" s="103" t="s">
        <v>31</v>
      </c>
      <c r="O1115" s="103" t="s">
        <v>31</v>
      </c>
      <c r="P1115" s="103" t="s">
        <v>2683</v>
      </c>
      <c r="Q1115" s="103" t="s">
        <v>2684</v>
      </c>
      <c r="R1115" s="103" t="s">
        <v>4764</v>
      </c>
      <c r="S1115" s="101">
        <v>25293</v>
      </c>
      <c r="T1115" s="101">
        <v>25293</v>
      </c>
      <c r="U1115" s="103" t="s">
        <v>31</v>
      </c>
      <c r="V1115" s="103" t="s">
        <v>4684</v>
      </c>
    </row>
    <row r="1116" spans="1:22" ht="15.75" x14ac:dyDescent="0.3">
      <c r="A1116" s="103" t="s">
        <v>50</v>
      </c>
      <c r="B1116" s="103" t="s">
        <v>4024</v>
      </c>
      <c r="C1116" s="103" t="s">
        <v>1904</v>
      </c>
      <c r="D1116" s="103" t="s">
        <v>1905</v>
      </c>
      <c r="E1116" s="103" t="s">
        <v>2033</v>
      </c>
      <c r="F1116" s="103" t="s">
        <v>4765</v>
      </c>
      <c r="G1116" s="103" t="s">
        <v>31</v>
      </c>
      <c r="H1116" s="103" t="s">
        <v>31</v>
      </c>
      <c r="I1116" s="103" t="s">
        <v>31</v>
      </c>
      <c r="J1116" s="103" t="s">
        <v>1884</v>
      </c>
      <c r="K1116" s="103" t="s">
        <v>1885</v>
      </c>
      <c r="L1116" s="104">
        <v>3939</v>
      </c>
      <c r="M1116" s="103" t="s">
        <v>2002</v>
      </c>
      <c r="N1116" s="103" t="s">
        <v>31</v>
      </c>
      <c r="O1116" s="103" t="s">
        <v>31</v>
      </c>
      <c r="P1116" s="103" t="s">
        <v>4766</v>
      </c>
      <c r="Q1116" s="103" t="s">
        <v>4767</v>
      </c>
      <c r="R1116" s="103" t="s">
        <v>4768</v>
      </c>
      <c r="S1116" s="101">
        <v>19449</v>
      </c>
      <c r="T1116" s="101">
        <v>19449</v>
      </c>
      <c r="U1116" s="103" t="s">
        <v>31</v>
      </c>
      <c r="V1116" s="103" t="s">
        <v>4657</v>
      </c>
    </row>
    <row r="1117" spans="1:22" ht="15.75" x14ac:dyDescent="0.3">
      <c r="A1117" s="103" t="s">
        <v>50</v>
      </c>
      <c r="B1117" s="103" t="s">
        <v>4024</v>
      </c>
      <c r="C1117" s="103" t="s">
        <v>1904</v>
      </c>
      <c r="D1117" s="103" t="s">
        <v>1905</v>
      </c>
      <c r="E1117" s="103" t="s">
        <v>2033</v>
      </c>
      <c r="F1117" s="103" t="s">
        <v>2034</v>
      </c>
      <c r="G1117" s="103" t="s">
        <v>31</v>
      </c>
      <c r="H1117" s="103" t="s">
        <v>31</v>
      </c>
      <c r="I1117" s="103" t="s">
        <v>31</v>
      </c>
      <c r="J1117" s="103" t="s">
        <v>1884</v>
      </c>
      <c r="K1117" s="103" t="s">
        <v>1885</v>
      </c>
      <c r="L1117" s="104">
        <v>8720</v>
      </c>
      <c r="M1117" s="103" t="s">
        <v>2002</v>
      </c>
      <c r="N1117" s="103" t="s">
        <v>31</v>
      </c>
      <c r="O1117" s="103" t="s">
        <v>31</v>
      </c>
      <c r="P1117" s="103" t="s">
        <v>2546</v>
      </c>
      <c r="Q1117" s="103" t="s">
        <v>2547</v>
      </c>
      <c r="R1117" s="103" t="s">
        <v>4769</v>
      </c>
      <c r="S1117" s="101">
        <v>19449</v>
      </c>
      <c r="T1117" s="101">
        <v>19449</v>
      </c>
      <c r="U1117" s="103" t="s">
        <v>31</v>
      </c>
      <c r="V1117" s="103" t="s">
        <v>4657</v>
      </c>
    </row>
    <row r="1118" spans="1:22" ht="15.75" x14ac:dyDescent="0.3">
      <c r="A1118" s="103" t="s">
        <v>50</v>
      </c>
      <c r="B1118" s="103" t="s">
        <v>4024</v>
      </c>
      <c r="C1118" s="103" t="s">
        <v>1904</v>
      </c>
      <c r="D1118" s="103" t="s">
        <v>1905</v>
      </c>
      <c r="E1118" s="103" t="s">
        <v>2033</v>
      </c>
      <c r="F1118" s="103" t="s">
        <v>2034</v>
      </c>
      <c r="G1118" s="103" t="s">
        <v>31</v>
      </c>
      <c r="H1118" s="103" t="s">
        <v>31</v>
      </c>
      <c r="I1118" s="103" t="s">
        <v>31</v>
      </c>
      <c r="J1118" s="103" t="s">
        <v>1884</v>
      </c>
      <c r="K1118" s="103" t="s">
        <v>1885</v>
      </c>
      <c r="L1118" s="104">
        <v>63</v>
      </c>
      <c r="M1118" s="103" t="s">
        <v>2002</v>
      </c>
      <c r="N1118" s="103" t="s">
        <v>31</v>
      </c>
      <c r="O1118" s="103" t="s">
        <v>31</v>
      </c>
      <c r="P1118" s="103" t="s">
        <v>2546</v>
      </c>
      <c r="Q1118" s="103" t="s">
        <v>2547</v>
      </c>
      <c r="R1118" s="103" t="s">
        <v>4770</v>
      </c>
      <c r="S1118" s="101">
        <v>21275</v>
      </c>
      <c r="T1118" s="101">
        <v>21275</v>
      </c>
      <c r="U1118" s="103" t="s">
        <v>31</v>
      </c>
      <c r="V1118" s="103" t="s">
        <v>4761</v>
      </c>
    </row>
    <row r="1119" spans="1:22" ht="15.75" x14ac:dyDescent="0.3">
      <c r="A1119" s="103" t="s">
        <v>50</v>
      </c>
      <c r="B1119" s="103" t="s">
        <v>4024</v>
      </c>
      <c r="C1119" s="103" t="s">
        <v>1904</v>
      </c>
      <c r="D1119" s="103" t="s">
        <v>1905</v>
      </c>
      <c r="E1119" s="103" t="s">
        <v>2033</v>
      </c>
      <c r="F1119" s="103" t="s">
        <v>2034</v>
      </c>
      <c r="G1119" s="103" t="s">
        <v>31</v>
      </c>
      <c r="H1119" s="103" t="s">
        <v>31</v>
      </c>
      <c r="I1119" s="103" t="s">
        <v>31</v>
      </c>
      <c r="J1119" s="103" t="s">
        <v>1884</v>
      </c>
      <c r="K1119" s="103" t="s">
        <v>1885</v>
      </c>
      <c r="L1119" s="104">
        <v>156</v>
      </c>
      <c r="M1119" s="103" t="s">
        <v>2002</v>
      </c>
      <c r="N1119" s="103" t="s">
        <v>31</v>
      </c>
      <c r="O1119" s="103" t="s">
        <v>31</v>
      </c>
      <c r="P1119" s="103" t="s">
        <v>2546</v>
      </c>
      <c r="Q1119" s="103" t="s">
        <v>2547</v>
      </c>
      <c r="R1119" s="103" t="s">
        <v>4771</v>
      </c>
      <c r="S1119" s="101">
        <v>21640</v>
      </c>
      <c r="T1119" s="101">
        <v>21640</v>
      </c>
      <c r="U1119" s="103" t="s">
        <v>31</v>
      </c>
      <c r="V1119" s="103" t="s">
        <v>4672</v>
      </c>
    </row>
    <row r="1120" spans="1:22" ht="15.75" x14ac:dyDescent="0.3">
      <c r="A1120" s="103" t="s">
        <v>50</v>
      </c>
      <c r="B1120" s="103" t="s">
        <v>4024</v>
      </c>
      <c r="C1120" s="103" t="s">
        <v>1904</v>
      </c>
      <c r="D1120" s="103" t="s">
        <v>1905</v>
      </c>
      <c r="E1120" s="103" t="s">
        <v>2033</v>
      </c>
      <c r="F1120" s="103" t="s">
        <v>2034</v>
      </c>
      <c r="G1120" s="103" t="s">
        <v>31</v>
      </c>
      <c r="H1120" s="103" t="s">
        <v>31</v>
      </c>
      <c r="I1120" s="103" t="s">
        <v>31</v>
      </c>
      <c r="J1120" s="103" t="s">
        <v>1884</v>
      </c>
      <c r="K1120" s="103" t="s">
        <v>1885</v>
      </c>
      <c r="L1120" s="104">
        <v>214</v>
      </c>
      <c r="M1120" s="103" t="s">
        <v>2002</v>
      </c>
      <c r="N1120" s="103" t="s">
        <v>31</v>
      </c>
      <c r="O1120" s="103" t="s">
        <v>31</v>
      </c>
      <c r="P1120" s="103" t="s">
        <v>2546</v>
      </c>
      <c r="Q1120" s="103" t="s">
        <v>2547</v>
      </c>
      <c r="R1120" s="103" t="s">
        <v>4772</v>
      </c>
      <c r="S1120" s="101">
        <v>21640</v>
      </c>
      <c r="T1120" s="101">
        <v>21640</v>
      </c>
      <c r="U1120" s="103" t="s">
        <v>31</v>
      </c>
      <c r="V1120" s="103" t="s">
        <v>4668</v>
      </c>
    </row>
    <row r="1121" spans="1:22" ht="15.75" x14ac:dyDescent="0.3">
      <c r="A1121" s="103" t="s">
        <v>50</v>
      </c>
      <c r="B1121" s="103" t="s">
        <v>4024</v>
      </c>
      <c r="C1121" s="103" t="s">
        <v>1904</v>
      </c>
      <c r="D1121" s="103" t="s">
        <v>1905</v>
      </c>
      <c r="E1121" s="103" t="s">
        <v>2033</v>
      </c>
      <c r="F1121" s="103" t="s">
        <v>2034</v>
      </c>
      <c r="G1121" s="103" t="s">
        <v>31</v>
      </c>
      <c r="H1121" s="103" t="s">
        <v>31</v>
      </c>
      <c r="I1121" s="103" t="s">
        <v>31</v>
      </c>
      <c r="J1121" s="103" t="s">
        <v>1884</v>
      </c>
      <c r="K1121" s="103" t="s">
        <v>1885</v>
      </c>
      <c r="L1121" s="104">
        <v>370</v>
      </c>
      <c r="M1121" s="103" t="s">
        <v>2002</v>
      </c>
      <c r="N1121" s="103" t="s">
        <v>31</v>
      </c>
      <c r="O1121" s="103" t="s">
        <v>31</v>
      </c>
      <c r="P1121" s="103" t="s">
        <v>2546</v>
      </c>
      <c r="Q1121" s="103" t="s">
        <v>2547</v>
      </c>
      <c r="R1121" s="103" t="s">
        <v>4773</v>
      </c>
      <c r="S1121" s="101">
        <v>21640</v>
      </c>
      <c r="T1121" s="101">
        <v>21640</v>
      </c>
      <c r="U1121" s="103" t="s">
        <v>31</v>
      </c>
      <c r="V1121" s="103" t="s">
        <v>4670</v>
      </c>
    </row>
    <row r="1122" spans="1:22" ht="15.75" x14ac:dyDescent="0.3">
      <c r="A1122" s="103" t="s">
        <v>50</v>
      </c>
      <c r="B1122" s="103" t="s">
        <v>4024</v>
      </c>
      <c r="C1122" s="103" t="s">
        <v>1904</v>
      </c>
      <c r="D1122" s="103" t="s">
        <v>1905</v>
      </c>
      <c r="E1122" s="103" t="s">
        <v>2033</v>
      </c>
      <c r="F1122" s="103" t="s">
        <v>2034</v>
      </c>
      <c r="G1122" s="103" t="s">
        <v>31</v>
      </c>
      <c r="H1122" s="103" t="s">
        <v>31</v>
      </c>
      <c r="I1122" s="103" t="s">
        <v>31</v>
      </c>
      <c r="J1122" s="103" t="s">
        <v>1884</v>
      </c>
      <c r="K1122" s="103" t="s">
        <v>1885</v>
      </c>
      <c r="L1122" s="104">
        <v>967</v>
      </c>
      <c r="M1122" s="103" t="s">
        <v>2002</v>
      </c>
      <c r="N1122" s="103" t="s">
        <v>31</v>
      </c>
      <c r="O1122" s="103" t="s">
        <v>31</v>
      </c>
      <c r="P1122" s="103" t="s">
        <v>2546</v>
      </c>
      <c r="Q1122" s="103" t="s">
        <v>2547</v>
      </c>
      <c r="R1122" s="103" t="s">
        <v>4774</v>
      </c>
      <c r="S1122" s="101">
        <v>24197</v>
      </c>
      <c r="T1122" s="101">
        <v>24197</v>
      </c>
      <c r="U1122" s="103" t="s">
        <v>31</v>
      </c>
      <c r="V1122" s="103" t="s">
        <v>4678</v>
      </c>
    </row>
    <row r="1123" spans="1:22" ht="15.75" x14ac:dyDescent="0.3">
      <c r="A1123" s="103" t="s">
        <v>50</v>
      </c>
      <c r="B1123" s="103" t="s">
        <v>4024</v>
      </c>
      <c r="C1123" s="103" t="s">
        <v>1904</v>
      </c>
      <c r="D1123" s="103" t="s">
        <v>1905</v>
      </c>
      <c r="E1123" s="103" t="s">
        <v>2033</v>
      </c>
      <c r="F1123" s="103" t="s">
        <v>2034</v>
      </c>
      <c r="G1123" s="103" t="s">
        <v>31</v>
      </c>
      <c r="H1123" s="103" t="s">
        <v>31</v>
      </c>
      <c r="I1123" s="103" t="s">
        <v>31</v>
      </c>
      <c r="J1123" s="103" t="s">
        <v>1884</v>
      </c>
      <c r="K1123" s="103" t="s">
        <v>1885</v>
      </c>
      <c r="L1123" s="104">
        <v>176</v>
      </c>
      <c r="M1123" s="103" t="s">
        <v>2002</v>
      </c>
      <c r="N1123" s="103" t="s">
        <v>31</v>
      </c>
      <c r="O1123" s="103" t="s">
        <v>31</v>
      </c>
      <c r="P1123" s="103" t="s">
        <v>2546</v>
      </c>
      <c r="Q1123" s="103" t="s">
        <v>2547</v>
      </c>
      <c r="R1123" s="103" t="s">
        <v>4775</v>
      </c>
      <c r="S1123" s="101">
        <v>24928</v>
      </c>
      <c r="T1123" s="101">
        <v>24928</v>
      </c>
      <c r="U1123" s="103" t="s">
        <v>31</v>
      </c>
      <c r="V1123" s="103" t="s">
        <v>4680</v>
      </c>
    </row>
    <row r="1124" spans="1:22" ht="15.75" x14ac:dyDescent="0.3">
      <c r="A1124" s="103" t="s">
        <v>50</v>
      </c>
      <c r="B1124" s="103" t="s">
        <v>4024</v>
      </c>
      <c r="C1124" s="103" t="s">
        <v>1904</v>
      </c>
      <c r="D1124" s="103" t="s">
        <v>1905</v>
      </c>
      <c r="E1124" s="103" t="s">
        <v>2033</v>
      </c>
      <c r="F1124" s="103" t="s">
        <v>2034</v>
      </c>
      <c r="G1124" s="103" t="s">
        <v>31</v>
      </c>
      <c r="H1124" s="103" t="s">
        <v>31</v>
      </c>
      <c r="I1124" s="103" t="s">
        <v>31</v>
      </c>
      <c r="J1124" s="103" t="s">
        <v>1884</v>
      </c>
      <c r="K1124" s="103" t="s">
        <v>1885</v>
      </c>
      <c r="L1124" s="104">
        <v>1108</v>
      </c>
      <c r="M1124" s="103" t="s">
        <v>2002</v>
      </c>
      <c r="N1124" s="103" t="s">
        <v>31</v>
      </c>
      <c r="O1124" s="103" t="s">
        <v>31</v>
      </c>
      <c r="P1124" s="103" t="s">
        <v>2546</v>
      </c>
      <c r="Q1124" s="103" t="s">
        <v>2547</v>
      </c>
      <c r="R1124" s="103" t="s">
        <v>4776</v>
      </c>
      <c r="S1124" s="101">
        <v>24928</v>
      </c>
      <c r="T1124" s="101">
        <v>24928</v>
      </c>
      <c r="U1124" s="103" t="s">
        <v>31</v>
      </c>
      <c r="V1124" s="103" t="s">
        <v>4682</v>
      </c>
    </row>
    <row r="1125" spans="1:22" ht="15.75" x14ac:dyDescent="0.3">
      <c r="A1125" s="103" t="s">
        <v>50</v>
      </c>
      <c r="B1125" s="103" t="s">
        <v>4024</v>
      </c>
      <c r="C1125" s="103" t="s">
        <v>1904</v>
      </c>
      <c r="D1125" s="103" t="s">
        <v>1905</v>
      </c>
      <c r="E1125" s="103" t="s">
        <v>2033</v>
      </c>
      <c r="F1125" s="103" t="s">
        <v>2034</v>
      </c>
      <c r="G1125" s="103" t="s">
        <v>31</v>
      </c>
      <c r="H1125" s="103" t="s">
        <v>31</v>
      </c>
      <c r="I1125" s="103" t="s">
        <v>31</v>
      </c>
      <c r="J1125" s="103" t="s">
        <v>1884</v>
      </c>
      <c r="K1125" s="103" t="s">
        <v>1885</v>
      </c>
      <c r="L1125" s="104">
        <v>4511</v>
      </c>
      <c r="M1125" s="103" t="s">
        <v>2002</v>
      </c>
      <c r="N1125" s="103" t="s">
        <v>31</v>
      </c>
      <c r="O1125" s="103" t="s">
        <v>31</v>
      </c>
      <c r="P1125" s="103" t="s">
        <v>2546</v>
      </c>
      <c r="Q1125" s="103" t="s">
        <v>2547</v>
      </c>
      <c r="R1125" s="103" t="s">
        <v>4777</v>
      </c>
      <c r="S1125" s="101">
        <v>25293</v>
      </c>
      <c r="T1125" s="101">
        <v>25293</v>
      </c>
      <c r="U1125" s="103" t="s">
        <v>31</v>
      </c>
      <c r="V1125" s="103" t="s">
        <v>4684</v>
      </c>
    </row>
    <row r="1126" spans="1:22" ht="15.75" x14ac:dyDescent="0.3">
      <c r="A1126" s="103" t="s">
        <v>50</v>
      </c>
      <c r="B1126" s="103" t="s">
        <v>4024</v>
      </c>
      <c r="C1126" s="103" t="s">
        <v>1904</v>
      </c>
      <c r="D1126" s="103" t="s">
        <v>1905</v>
      </c>
      <c r="E1126" s="103" t="s">
        <v>2033</v>
      </c>
      <c r="F1126" s="103" t="s">
        <v>2034</v>
      </c>
      <c r="G1126" s="103" t="s">
        <v>31</v>
      </c>
      <c r="H1126" s="103" t="s">
        <v>31</v>
      </c>
      <c r="I1126" s="103" t="s">
        <v>31</v>
      </c>
      <c r="J1126" s="103" t="s">
        <v>1884</v>
      </c>
      <c r="K1126" s="103" t="s">
        <v>1885</v>
      </c>
      <c r="L1126" s="104">
        <v>61</v>
      </c>
      <c r="M1126" s="103" t="s">
        <v>2002</v>
      </c>
      <c r="N1126" s="103" t="s">
        <v>31</v>
      </c>
      <c r="O1126" s="103" t="s">
        <v>31</v>
      </c>
      <c r="P1126" s="103" t="s">
        <v>2546</v>
      </c>
      <c r="Q1126" s="103" t="s">
        <v>2547</v>
      </c>
      <c r="R1126" s="103" t="s">
        <v>4778</v>
      </c>
      <c r="S1126" s="101">
        <v>25658</v>
      </c>
      <c r="T1126" s="101">
        <v>25658</v>
      </c>
      <c r="U1126" s="103" t="s">
        <v>31</v>
      </c>
      <c r="V1126" s="103" t="s">
        <v>4686</v>
      </c>
    </row>
    <row r="1127" spans="1:22" ht="15.75" x14ac:dyDescent="0.3">
      <c r="A1127" s="103" t="s">
        <v>50</v>
      </c>
      <c r="B1127" s="103" t="s">
        <v>4024</v>
      </c>
      <c r="C1127" s="103" t="s">
        <v>1904</v>
      </c>
      <c r="D1127" s="103" t="s">
        <v>1905</v>
      </c>
      <c r="E1127" s="103" t="s">
        <v>2033</v>
      </c>
      <c r="F1127" s="103" t="s">
        <v>2034</v>
      </c>
      <c r="G1127" s="103" t="s">
        <v>31</v>
      </c>
      <c r="H1127" s="103" t="s">
        <v>31</v>
      </c>
      <c r="I1127" s="103" t="s">
        <v>31</v>
      </c>
      <c r="J1127" s="103" t="s">
        <v>1884</v>
      </c>
      <c r="K1127" s="103" t="s">
        <v>1885</v>
      </c>
      <c r="L1127" s="104">
        <v>1398</v>
      </c>
      <c r="M1127" s="103" t="s">
        <v>2002</v>
      </c>
      <c r="N1127" s="103" t="s">
        <v>31</v>
      </c>
      <c r="O1127" s="103" t="s">
        <v>31</v>
      </c>
      <c r="P1127" s="103" t="s">
        <v>2546</v>
      </c>
      <c r="Q1127" s="103" t="s">
        <v>2547</v>
      </c>
      <c r="R1127" s="103" t="s">
        <v>4779</v>
      </c>
      <c r="S1127" s="101">
        <v>25658</v>
      </c>
      <c r="T1127" s="101">
        <v>25658</v>
      </c>
      <c r="U1127" s="103" t="s">
        <v>31</v>
      </c>
      <c r="V1127" s="103" t="s">
        <v>4688</v>
      </c>
    </row>
    <row r="1128" spans="1:22" ht="15.75" x14ac:dyDescent="0.3">
      <c r="A1128" s="103" t="s">
        <v>50</v>
      </c>
      <c r="B1128" s="103" t="s">
        <v>4024</v>
      </c>
      <c r="C1128" s="103" t="s">
        <v>1904</v>
      </c>
      <c r="D1128" s="103" t="s">
        <v>1905</v>
      </c>
      <c r="E1128" s="103" t="s">
        <v>2033</v>
      </c>
      <c r="F1128" s="103" t="s">
        <v>2034</v>
      </c>
      <c r="G1128" s="103" t="s">
        <v>31</v>
      </c>
      <c r="H1128" s="103" t="s">
        <v>31</v>
      </c>
      <c r="I1128" s="103" t="s">
        <v>31</v>
      </c>
      <c r="J1128" s="103" t="s">
        <v>1884</v>
      </c>
      <c r="K1128" s="103" t="s">
        <v>1885</v>
      </c>
      <c r="L1128" s="104">
        <v>277</v>
      </c>
      <c r="M1128" s="103" t="s">
        <v>2002</v>
      </c>
      <c r="N1128" s="103" t="s">
        <v>31</v>
      </c>
      <c r="O1128" s="103" t="s">
        <v>31</v>
      </c>
      <c r="P1128" s="103" t="s">
        <v>2546</v>
      </c>
      <c r="Q1128" s="103" t="s">
        <v>2547</v>
      </c>
      <c r="R1128" s="103" t="s">
        <v>4780</v>
      </c>
      <c r="S1128" s="101">
        <v>26023</v>
      </c>
      <c r="T1128" s="101">
        <v>26023</v>
      </c>
      <c r="U1128" s="103" t="s">
        <v>31</v>
      </c>
      <c r="V1128" s="103" t="s">
        <v>4690</v>
      </c>
    </row>
    <row r="1129" spans="1:22" ht="15.75" x14ac:dyDescent="0.3">
      <c r="A1129" s="103" t="s">
        <v>50</v>
      </c>
      <c r="B1129" s="103" t="s">
        <v>4024</v>
      </c>
      <c r="C1129" s="103" t="s">
        <v>1904</v>
      </c>
      <c r="D1129" s="103" t="s">
        <v>1905</v>
      </c>
      <c r="E1129" s="103" t="s">
        <v>2033</v>
      </c>
      <c r="F1129" s="103" t="s">
        <v>2034</v>
      </c>
      <c r="G1129" s="103" t="s">
        <v>31</v>
      </c>
      <c r="H1129" s="103" t="s">
        <v>31</v>
      </c>
      <c r="I1129" s="103" t="s">
        <v>31</v>
      </c>
      <c r="J1129" s="103" t="s">
        <v>1884</v>
      </c>
      <c r="K1129" s="103" t="s">
        <v>1885</v>
      </c>
      <c r="L1129" s="104">
        <v>4253</v>
      </c>
      <c r="M1129" s="103" t="s">
        <v>2002</v>
      </c>
      <c r="N1129" s="103" t="s">
        <v>31</v>
      </c>
      <c r="O1129" s="103" t="s">
        <v>31</v>
      </c>
      <c r="P1129" s="103" t="s">
        <v>2546</v>
      </c>
      <c r="Q1129" s="103" t="s">
        <v>2547</v>
      </c>
      <c r="R1129" s="103" t="s">
        <v>4781</v>
      </c>
      <c r="S1129" s="101">
        <v>30406</v>
      </c>
      <c r="T1129" s="101">
        <v>30406</v>
      </c>
      <c r="U1129" s="103" t="s">
        <v>31</v>
      </c>
      <c r="V1129" s="103" t="s">
        <v>4782</v>
      </c>
    </row>
    <row r="1130" spans="1:22" ht="15.75" x14ac:dyDescent="0.3">
      <c r="A1130" s="103" t="s">
        <v>50</v>
      </c>
      <c r="B1130" s="103" t="s">
        <v>4024</v>
      </c>
      <c r="C1130" s="103" t="s">
        <v>1904</v>
      </c>
      <c r="D1130" s="103" t="s">
        <v>1905</v>
      </c>
      <c r="E1130" s="103" t="s">
        <v>2033</v>
      </c>
      <c r="F1130" s="103" t="s">
        <v>2034</v>
      </c>
      <c r="G1130" s="103" t="s">
        <v>31</v>
      </c>
      <c r="H1130" s="103" t="s">
        <v>31</v>
      </c>
      <c r="I1130" s="103" t="s">
        <v>31</v>
      </c>
      <c r="J1130" s="103" t="s">
        <v>1884</v>
      </c>
      <c r="K1130" s="103" t="s">
        <v>1885</v>
      </c>
      <c r="L1130" s="104">
        <v>54988</v>
      </c>
      <c r="M1130" s="103" t="s">
        <v>2002</v>
      </c>
      <c r="N1130" s="103" t="s">
        <v>31</v>
      </c>
      <c r="O1130" s="103" t="s">
        <v>31</v>
      </c>
      <c r="P1130" s="103" t="s">
        <v>2546</v>
      </c>
      <c r="Q1130" s="103" t="s">
        <v>2547</v>
      </c>
      <c r="R1130" s="103" t="s">
        <v>4783</v>
      </c>
      <c r="S1130" s="101">
        <v>32963</v>
      </c>
      <c r="T1130" s="101">
        <v>32963</v>
      </c>
      <c r="U1130" s="103" t="s">
        <v>31</v>
      </c>
      <c r="V1130" s="103" t="s">
        <v>4784</v>
      </c>
    </row>
    <row r="1131" spans="1:22" ht="15.75" x14ac:dyDescent="0.3">
      <c r="A1131" s="103" t="s">
        <v>50</v>
      </c>
      <c r="B1131" s="103" t="s">
        <v>4024</v>
      </c>
      <c r="C1131" s="103" t="s">
        <v>1904</v>
      </c>
      <c r="D1131" s="103" t="s">
        <v>1905</v>
      </c>
      <c r="E1131" s="103" t="s">
        <v>2033</v>
      </c>
      <c r="F1131" s="103" t="s">
        <v>2058</v>
      </c>
      <c r="G1131" s="103" t="s">
        <v>31</v>
      </c>
      <c r="H1131" s="103" t="s">
        <v>31</v>
      </c>
      <c r="I1131" s="103" t="s">
        <v>31</v>
      </c>
      <c r="J1131" s="103" t="s">
        <v>1884</v>
      </c>
      <c r="K1131" s="103" t="s">
        <v>1885</v>
      </c>
      <c r="L1131" s="104">
        <v>191364</v>
      </c>
      <c r="M1131" s="103" t="s">
        <v>2002</v>
      </c>
      <c r="N1131" s="103" t="s">
        <v>31</v>
      </c>
      <c r="O1131" s="103" t="s">
        <v>31</v>
      </c>
      <c r="P1131" s="103" t="s">
        <v>2699</v>
      </c>
      <c r="Q1131" s="103" t="s">
        <v>2700</v>
      </c>
      <c r="R1131" s="103" t="s">
        <v>4785</v>
      </c>
      <c r="S1131" s="101">
        <v>30406</v>
      </c>
      <c r="T1131" s="101">
        <v>30406</v>
      </c>
      <c r="U1131" s="103" t="s">
        <v>31</v>
      </c>
      <c r="V1131" s="103" t="s">
        <v>4782</v>
      </c>
    </row>
    <row r="1132" spans="1:22" ht="15.75" x14ac:dyDescent="0.3">
      <c r="A1132" s="103" t="s">
        <v>50</v>
      </c>
      <c r="B1132" s="103" t="s">
        <v>4024</v>
      </c>
      <c r="C1132" s="103" t="s">
        <v>1904</v>
      </c>
      <c r="D1132" s="103" t="s">
        <v>1905</v>
      </c>
      <c r="E1132" s="103" t="s">
        <v>2033</v>
      </c>
      <c r="F1132" s="103" t="s">
        <v>2058</v>
      </c>
      <c r="G1132" s="103" t="s">
        <v>31</v>
      </c>
      <c r="H1132" s="103" t="s">
        <v>31</v>
      </c>
      <c r="I1132" s="103" t="s">
        <v>31</v>
      </c>
      <c r="J1132" s="103" t="s">
        <v>1884</v>
      </c>
      <c r="K1132" s="103" t="s">
        <v>1885</v>
      </c>
      <c r="L1132" s="104">
        <v>83733</v>
      </c>
      <c r="M1132" s="103" t="s">
        <v>2002</v>
      </c>
      <c r="N1132" s="103" t="s">
        <v>31</v>
      </c>
      <c r="O1132" s="103" t="s">
        <v>31</v>
      </c>
      <c r="P1132" s="103" t="s">
        <v>2699</v>
      </c>
      <c r="Q1132" s="103" t="s">
        <v>2700</v>
      </c>
      <c r="R1132" s="103" t="s">
        <v>4786</v>
      </c>
      <c r="S1132" s="101">
        <v>34059</v>
      </c>
      <c r="T1132" s="101">
        <v>34059</v>
      </c>
      <c r="U1132" s="103" t="s">
        <v>31</v>
      </c>
      <c r="V1132" s="103" t="s">
        <v>4787</v>
      </c>
    </row>
    <row r="1133" spans="1:22" ht="15.75" x14ac:dyDescent="0.3">
      <c r="A1133" s="103" t="s">
        <v>50</v>
      </c>
      <c r="B1133" s="103" t="s">
        <v>4024</v>
      </c>
      <c r="C1133" s="103" t="s">
        <v>1904</v>
      </c>
      <c r="D1133" s="103" t="s">
        <v>1905</v>
      </c>
      <c r="E1133" s="103" t="s">
        <v>2033</v>
      </c>
      <c r="F1133" s="103" t="s">
        <v>2058</v>
      </c>
      <c r="G1133" s="103" t="s">
        <v>31</v>
      </c>
      <c r="H1133" s="103" t="s">
        <v>31</v>
      </c>
      <c r="I1133" s="103" t="s">
        <v>31</v>
      </c>
      <c r="J1133" s="103" t="s">
        <v>1884</v>
      </c>
      <c r="K1133" s="103" t="s">
        <v>1885</v>
      </c>
      <c r="L1133" s="104">
        <v>54259</v>
      </c>
      <c r="M1133" s="103" t="s">
        <v>2002</v>
      </c>
      <c r="N1133" s="103" t="s">
        <v>31</v>
      </c>
      <c r="O1133" s="103" t="s">
        <v>31</v>
      </c>
      <c r="P1133" s="103" t="s">
        <v>2699</v>
      </c>
      <c r="Q1133" s="103" t="s">
        <v>2700</v>
      </c>
      <c r="R1133" s="103" t="s">
        <v>4788</v>
      </c>
      <c r="S1133" s="101">
        <v>35155</v>
      </c>
      <c r="T1133" s="101">
        <v>35155</v>
      </c>
      <c r="U1133" s="103" t="s">
        <v>31</v>
      </c>
      <c r="V1133" s="103" t="s">
        <v>4789</v>
      </c>
    </row>
    <row r="1134" spans="1:22" ht="15.75" x14ac:dyDescent="0.3">
      <c r="A1134" s="103" t="s">
        <v>50</v>
      </c>
      <c r="B1134" s="103" t="s">
        <v>4024</v>
      </c>
      <c r="C1134" s="103" t="s">
        <v>1904</v>
      </c>
      <c r="D1134" s="103" t="s">
        <v>1905</v>
      </c>
      <c r="E1134" s="103" t="s">
        <v>2033</v>
      </c>
      <c r="F1134" s="103" t="s">
        <v>2058</v>
      </c>
      <c r="G1134" s="103" t="s">
        <v>31</v>
      </c>
      <c r="H1134" s="103" t="s">
        <v>31</v>
      </c>
      <c r="I1134" s="103" t="s">
        <v>31</v>
      </c>
      <c r="J1134" s="103" t="s">
        <v>1884</v>
      </c>
      <c r="K1134" s="103" t="s">
        <v>1885</v>
      </c>
      <c r="L1134" s="104">
        <v>989393.87</v>
      </c>
      <c r="M1134" s="103" t="s">
        <v>2002</v>
      </c>
      <c r="N1134" s="103" t="s">
        <v>31</v>
      </c>
      <c r="O1134" s="103" t="s">
        <v>31</v>
      </c>
      <c r="P1134" s="103" t="s">
        <v>2059</v>
      </c>
      <c r="Q1134" s="103" t="s">
        <v>31</v>
      </c>
      <c r="R1134" s="103" t="s">
        <v>4790</v>
      </c>
      <c r="S1134" s="101">
        <v>39447</v>
      </c>
      <c r="T1134" s="101">
        <v>39447</v>
      </c>
      <c r="U1134" s="103" t="s">
        <v>4791</v>
      </c>
      <c r="V1134" s="103" t="s">
        <v>31</v>
      </c>
    </row>
    <row r="1135" spans="1:22" ht="15.75" x14ac:dyDescent="0.3">
      <c r="A1135" s="103" t="s">
        <v>50</v>
      </c>
      <c r="B1135" s="103" t="s">
        <v>4024</v>
      </c>
      <c r="C1135" s="103" t="s">
        <v>1904</v>
      </c>
      <c r="D1135" s="103" t="s">
        <v>1905</v>
      </c>
      <c r="E1135" s="103" t="s">
        <v>2033</v>
      </c>
      <c r="F1135" s="103" t="s">
        <v>2058</v>
      </c>
      <c r="G1135" s="103" t="s">
        <v>31</v>
      </c>
      <c r="H1135" s="103" t="s">
        <v>31</v>
      </c>
      <c r="I1135" s="103" t="s">
        <v>31</v>
      </c>
      <c r="J1135" s="103" t="s">
        <v>1884</v>
      </c>
      <c r="K1135" s="103" t="s">
        <v>1885</v>
      </c>
      <c r="L1135" s="104">
        <v>242502.28</v>
      </c>
      <c r="M1135" s="103" t="s">
        <v>2002</v>
      </c>
      <c r="N1135" s="103" t="s">
        <v>31</v>
      </c>
      <c r="O1135" s="103" t="s">
        <v>31</v>
      </c>
      <c r="P1135" s="103" t="s">
        <v>2059</v>
      </c>
      <c r="Q1135" s="103" t="s">
        <v>31</v>
      </c>
      <c r="R1135" s="103" t="s">
        <v>4792</v>
      </c>
      <c r="S1135" s="101">
        <v>40847</v>
      </c>
      <c r="T1135" s="101">
        <v>40847</v>
      </c>
      <c r="U1135" s="103" t="s">
        <v>4793</v>
      </c>
      <c r="V1135" s="103" t="s">
        <v>31</v>
      </c>
    </row>
    <row r="1136" spans="1:22" ht="15.75" x14ac:dyDescent="0.3">
      <c r="A1136" s="103" t="s">
        <v>50</v>
      </c>
      <c r="B1136" s="103" t="s">
        <v>4024</v>
      </c>
      <c r="C1136" s="103" t="s">
        <v>1879</v>
      </c>
      <c r="D1136" s="103" t="s">
        <v>1880</v>
      </c>
      <c r="E1136" s="103" t="s">
        <v>2038</v>
      </c>
      <c r="F1136" s="103" t="s">
        <v>2070</v>
      </c>
      <c r="G1136" s="103" t="s">
        <v>31</v>
      </c>
      <c r="H1136" s="103" t="s">
        <v>1883</v>
      </c>
      <c r="I1136" s="103" t="s">
        <v>1880</v>
      </c>
      <c r="J1136" s="103" t="s">
        <v>1884</v>
      </c>
      <c r="K1136" s="103" t="s">
        <v>1885</v>
      </c>
      <c r="L1136" s="105">
        <v>45.67</v>
      </c>
      <c r="M1136" s="103" t="s">
        <v>1886</v>
      </c>
      <c r="N1136" s="103" t="s">
        <v>4200</v>
      </c>
      <c r="O1136" s="103" t="s">
        <v>31</v>
      </c>
      <c r="P1136" s="103" t="s">
        <v>2072</v>
      </c>
      <c r="Q1136" s="103" t="s">
        <v>31</v>
      </c>
      <c r="R1136" s="103" t="s">
        <v>4201</v>
      </c>
      <c r="S1136" s="101">
        <v>42735</v>
      </c>
      <c r="T1136" s="101">
        <v>42735</v>
      </c>
      <c r="U1136" s="103" t="s">
        <v>4026</v>
      </c>
      <c r="V1136" s="103" t="s">
        <v>31</v>
      </c>
    </row>
    <row r="1137" spans="1:22" ht="15.75" x14ac:dyDescent="0.3">
      <c r="A1137" s="103" t="s">
        <v>50</v>
      </c>
      <c r="B1137" s="103" t="s">
        <v>4024</v>
      </c>
      <c r="C1137" s="103" t="s">
        <v>1904</v>
      </c>
      <c r="D1137" s="103" t="s">
        <v>1905</v>
      </c>
      <c r="E1137" s="103" t="s">
        <v>2038</v>
      </c>
      <c r="F1137" s="103" t="s">
        <v>2101</v>
      </c>
      <c r="G1137" s="103" t="s">
        <v>31</v>
      </c>
      <c r="H1137" s="103" t="s">
        <v>31</v>
      </c>
      <c r="I1137" s="103" t="s">
        <v>31</v>
      </c>
      <c r="J1137" s="103" t="s">
        <v>1884</v>
      </c>
      <c r="K1137" s="103" t="s">
        <v>1885</v>
      </c>
      <c r="L1137" s="105">
        <v>45.24</v>
      </c>
      <c r="M1137" s="103" t="s">
        <v>1886</v>
      </c>
      <c r="N1137" s="103" t="s">
        <v>31</v>
      </c>
      <c r="O1137" s="103" t="s">
        <v>31</v>
      </c>
      <c r="P1137" s="103" t="s">
        <v>2102</v>
      </c>
      <c r="Q1137" s="103" t="s">
        <v>31</v>
      </c>
      <c r="R1137" s="103" t="s">
        <v>4071</v>
      </c>
      <c r="S1137" s="101">
        <v>42916</v>
      </c>
      <c r="T1137" s="101">
        <v>42916</v>
      </c>
      <c r="U1137" s="103" t="s">
        <v>4029</v>
      </c>
      <c r="V1137" s="103" t="s">
        <v>31</v>
      </c>
    </row>
    <row r="1138" spans="1:22" ht="15.75" x14ac:dyDescent="0.3">
      <c r="A1138" s="103" t="s">
        <v>50</v>
      </c>
      <c r="B1138" s="103" t="s">
        <v>4024</v>
      </c>
      <c r="C1138" s="103" t="s">
        <v>1879</v>
      </c>
      <c r="D1138" s="103" t="s">
        <v>1880</v>
      </c>
      <c r="E1138" s="103" t="s">
        <v>2038</v>
      </c>
      <c r="F1138" s="103" t="s">
        <v>2051</v>
      </c>
      <c r="G1138" s="103" t="s">
        <v>31</v>
      </c>
      <c r="H1138" s="103" t="s">
        <v>1883</v>
      </c>
      <c r="I1138" s="103" t="s">
        <v>1880</v>
      </c>
      <c r="J1138" s="103" t="s">
        <v>1884</v>
      </c>
      <c r="K1138" s="103" t="s">
        <v>1885</v>
      </c>
      <c r="L1138" s="105">
        <v>41.04</v>
      </c>
      <c r="M1138" s="103" t="s">
        <v>1886</v>
      </c>
      <c r="N1138" s="103" t="s">
        <v>31</v>
      </c>
      <c r="O1138" s="103" t="s">
        <v>31</v>
      </c>
      <c r="P1138" s="103" t="s">
        <v>2052</v>
      </c>
      <c r="Q1138" s="103" t="s">
        <v>31</v>
      </c>
      <c r="R1138" s="103" t="s">
        <v>4216</v>
      </c>
      <c r="S1138" s="101">
        <v>42735</v>
      </c>
      <c r="T1138" s="101">
        <v>42735</v>
      </c>
      <c r="U1138" s="103" t="s">
        <v>4026</v>
      </c>
      <c r="V1138" s="103" t="s">
        <v>31</v>
      </c>
    </row>
    <row r="1139" spans="1:22" ht="15.75" x14ac:dyDescent="0.3">
      <c r="A1139" s="103" t="s">
        <v>50</v>
      </c>
      <c r="B1139" s="103" t="s">
        <v>4024</v>
      </c>
      <c r="C1139" s="103" t="s">
        <v>1879</v>
      </c>
      <c r="D1139" s="103" t="s">
        <v>1880</v>
      </c>
      <c r="E1139" s="103" t="s">
        <v>1881</v>
      </c>
      <c r="F1139" s="103" t="s">
        <v>1882</v>
      </c>
      <c r="G1139" s="103" t="s">
        <v>31</v>
      </c>
      <c r="H1139" s="103" t="s">
        <v>1883</v>
      </c>
      <c r="I1139" s="103" t="s">
        <v>1880</v>
      </c>
      <c r="J1139" s="103" t="s">
        <v>1884</v>
      </c>
      <c r="K1139" s="103" t="s">
        <v>1885</v>
      </c>
      <c r="L1139" s="105">
        <v>40.54</v>
      </c>
      <c r="M1139" s="103" t="s">
        <v>1886</v>
      </c>
      <c r="N1139" s="103" t="s">
        <v>31</v>
      </c>
      <c r="O1139" s="103" t="s">
        <v>31</v>
      </c>
      <c r="P1139" s="103" t="s">
        <v>1887</v>
      </c>
      <c r="Q1139" s="103" t="s">
        <v>31</v>
      </c>
      <c r="R1139" s="103" t="s">
        <v>4217</v>
      </c>
      <c r="S1139" s="101">
        <v>42735</v>
      </c>
      <c r="T1139" s="101">
        <v>42735</v>
      </c>
      <c r="U1139" s="103" t="s">
        <v>4026</v>
      </c>
      <c r="V1139" s="103" t="s">
        <v>31</v>
      </c>
    </row>
    <row r="1140" spans="1:22" ht="15.75" x14ac:dyDescent="0.3">
      <c r="A1140" s="103" t="s">
        <v>50</v>
      </c>
      <c r="B1140" s="103" t="s">
        <v>4024</v>
      </c>
      <c r="C1140" s="103" t="s">
        <v>1904</v>
      </c>
      <c r="D1140" s="103" t="s">
        <v>1905</v>
      </c>
      <c r="E1140" s="103" t="s">
        <v>2038</v>
      </c>
      <c r="F1140" s="103" t="s">
        <v>2048</v>
      </c>
      <c r="G1140" s="103" t="s">
        <v>31</v>
      </c>
      <c r="H1140" s="103" t="s">
        <v>31</v>
      </c>
      <c r="I1140" s="103" t="s">
        <v>31</v>
      </c>
      <c r="J1140" s="103" t="s">
        <v>1884</v>
      </c>
      <c r="K1140" s="103" t="s">
        <v>1885</v>
      </c>
      <c r="L1140" s="105">
        <v>39.74</v>
      </c>
      <c r="M1140" s="103" t="s">
        <v>1886</v>
      </c>
      <c r="N1140" s="103" t="s">
        <v>31</v>
      </c>
      <c r="O1140" s="103" t="s">
        <v>31</v>
      </c>
      <c r="P1140" s="103" t="s">
        <v>2049</v>
      </c>
      <c r="Q1140" s="103" t="s">
        <v>31</v>
      </c>
      <c r="R1140" s="103" t="s">
        <v>4038</v>
      </c>
      <c r="S1140" s="101">
        <v>43008</v>
      </c>
      <c r="T1140" s="101">
        <v>43008</v>
      </c>
      <c r="U1140" s="103" t="s">
        <v>4029</v>
      </c>
      <c r="V1140" s="103" t="s">
        <v>31</v>
      </c>
    </row>
    <row r="1141" spans="1:22" ht="15.75" x14ac:dyDescent="0.3">
      <c r="A1141" s="103" t="s">
        <v>50</v>
      </c>
      <c r="B1141" s="103" t="s">
        <v>4024</v>
      </c>
      <c r="C1141" s="103" t="s">
        <v>1879</v>
      </c>
      <c r="D1141" s="103" t="s">
        <v>1880</v>
      </c>
      <c r="E1141" s="103" t="s">
        <v>2038</v>
      </c>
      <c r="F1141" s="103" t="s">
        <v>2070</v>
      </c>
      <c r="G1141" s="103" t="s">
        <v>31</v>
      </c>
      <c r="H1141" s="103" t="s">
        <v>1883</v>
      </c>
      <c r="I1141" s="103" t="s">
        <v>1880</v>
      </c>
      <c r="J1141" s="103" t="s">
        <v>1884</v>
      </c>
      <c r="K1141" s="103" t="s">
        <v>1885</v>
      </c>
      <c r="L1141" s="105">
        <v>34.590000000000003</v>
      </c>
      <c r="M1141" s="103" t="s">
        <v>1886</v>
      </c>
      <c r="N1141" s="103" t="s">
        <v>4209</v>
      </c>
      <c r="O1141" s="103" t="s">
        <v>31</v>
      </c>
      <c r="P1141" s="103" t="s">
        <v>2072</v>
      </c>
      <c r="Q1141" s="103" t="s">
        <v>31</v>
      </c>
      <c r="R1141" s="103" t="s">
        <v>4210</v>
      </c>
      <c r="S1141" s="101">
        <v>42735</v>
      </c>
      <c r="T1141" s="101">
        <v>42735</v>
      </c>
      <c r="U1141" s="103" t="s">
        <v>4026</v>
      </c>
      <c r="V1141" s="103" t="s">
        <v>31</v>
      </c>
    </row>
    <row r="1142" spans="1:22" ht="15.75" x14ac:dyDescent="0.3">
      <c r="A1142" s="103" t="s">
        <v>50</v>
      </c>
      <c r="B1142" s="103" t="s">
        <v>4024</v>
      </c>
      <c r="C1142" s="103" t="s">
        <v>1879</v>
      </c>
      <c r="D1142" s="103" t="s">
        <v>1880</v>
      </c>
      <c r="E1142" s="103" t="s">
        <v>2038</v>
      </c>
      <c r="F1142" s="103" t="s">
        <v>2070</v>
      </c>
      <c r="G1142" s="103" t="s">
        <v>31</v>
      </c>
      <c r="H1142" s="103" t="s">
        <v>1883</v>
      </c>
      <c r="I1142" s="103" t="s">
        <v>1880</v>
      </c>
      <c r="J1142" s="103" t="s">
        <v>1884</v>
      </c>
      <c r="K1142" s="103" t="s">
        <v>1885</v>
      </c>
      <c r="L1142" s="105">
        <v>34.590000000000003</v>
      </c>
      <c r="M1142" s="103" t="s">
        <v>1886</v>
      </c>
      <c r="N1142" s="103" t="s">
        <v>4212</v>
      </c>
      <c r="O1142" s="103" t="s">
        <v>31</v>
      </c>
      <c r="P1142" s="103" t="s">
        <v>2072</v>
      </c>
      <c r="Q1142" s="103" t="s">
        <v>31</v>
      </c>
      <c r="R1142" s="103" t="s">
        <v>4213</v>
      </c>
      <c r="S1142" s="101">
        <v>42735</v>
      </c>
      <c r="T1142" s="101">
        <v>42735</v>
      </c>
      <c r="U1142" s="103" t="s">
        <v>4026</v>
      </c>
      <c r="V1142" s="103" t="s">
        <v>31</v>
      </c>
    </row>
    <row r="1143" spans="1:22" ht="15.75" x14ac:dyDescent="0.3">
      <c r="A1143" s="103" t="s">
        <v>50</v>
      </c>
      <c r="B1143" s="103" t="s">
        <v>4024</v>
      </c>
      <c r="C1143" s="103" t="s">
        <v>1904</v>
      </c>
      <c r="D1143" s="103" t="s">
        <v>1905</v>
      </c>
      <c r="E1143" s="103" t="s">
        <v>2033</v>
      </c>
      <c r="F1143" s="103" t="s">
        <v>2058</v>
      </c>
      <c r="G1143" s="103" t="s">
        <v>31</v>
      </c>
      <c r="H1143" s="103" t="s">
        <v>31</v>
      </c>
      <c r="I1143" s="103" t="s">
        <v>31</v>
      </c>
      <c r="J1143" s="103" t="s">
        <v>1884</v>
      </c>
      <c r="K1143" s="103" t="s">
        <v>1885</v>
      </c>
      <c r="L1143" s="105">
        <v>34.090000000000003</v>
      </c>
      <c r="M1143" s="103" t="s">
        <v>2002</v>
      </c>
      <c r="N1143" s="103" t="s">
        <v>31</v>
      </c>
      <c r="O1143" s="103" t="s">
        <v>31</v>
      </c>
      <c r="P1143" s="103" t="s">
        <v>2059</v>
      </c>
      <c r="Q1143" s="103" t="s">
        <v>31</v>
      </c>
      <c r="R1143" s="103" t="s">
        <v>4114</v>
      </c>
      <c r="S1143" s="101">
        <v>42947</v>
      </c>
      <c r="T1143" s="101">
        <v>42947</v>
      </c>
      <c r="U1143" s="103" t="s">
        <v>4029</v>
      </c>
      <c r="V1143" s="103" t="s">
        <v>31</v>
      </c>
    </row>
    <row r="1144" spans="1:22" ht="15.75" x14ac:dyDescent="0.3">
      <c r="A1144" s="103" t="s">
        <v>50</v>
      </c>
      <c r="B1144" s="103" t="s">
        <v>4024</v>
      </c>
      <c r="C1144" s="103" t="s">
        <v>1904</v>
      </c>
      <c r="D1144" s="103" t="s">
        <v>1905</v>
      </c>
      <c r="E1144" s="103" t="s">
        <v>2033</v>
      </c>
      <c r="F1144" s="103" t="s">
        <v>2058</v>
      </c>
      <c r="G1144" s="103" t="s">
        <v>31</v>
      </c>
      <c r="H1144" s="103" t="s">
        <v>31</v>
      </c>
      <c r="I1144" s="103" t="s">
        <v>31</v>
      </c>
      <c r="J1144" s="103" t="s">
        <v>1884</v>
      </c>
      <c r="K1144" s="103" t="s">
        <v>1885</v>
      </c>
      <c r="L1144" s="104">
        <v>331084.19</v>
      </c>
      <c r="M1144" s="103" t="s">
        <v>2002</v>
      </c>
      <c r="N1144" s="103" t="s">
        <v>31</v>
      </c>
      <c r="O1144" s="103" t="s">
        <v>31</v>
      </c>
      <c r="P1144" s="103" t="s">
        <v>2445</v>
      </c>
      <c r="Q1144" s="103" t="s">
        <v>31</v>
      </c>
      <c r="R1144" s="103" t="s">
        <v>4794</v>
      </c>
      <c r="S1144" s="101">
        <v>38383</v>
      </c>
      <c r="T1144" s="101">
        <v>38383</v>
      </c>
      <c r="U1144" s="103" t="s">
        <v>4795</v>
      </c>
      <c r="V1144" s="103" t="s">
        <v>31</v>
      </c>
    </row>
    <row r="1145" spans="1:22" ht="15.75" x14ac:dyDescent="0.3">
      <c r="A1145" s="103" t="s">
        <v>50</v>
      </c>
      <c r="B1145" s="103" t="s">
        <v>4024</v>
      </c>
      <c r="C1145" s="103" t="s">
        <v>1904</v>
      </c>
      <c r="D1145" s="103" t="s">
        <v>1905</v>
      </c>
      <c r="E1145" s="103" t="s">
        <v>2033</v>
      </c>
      <c r="F1145" s="103" t="s">
        <v>2058</v>
      </c>
      <c r="G1145" s="103" t="s">
        <v>31</v>
      </c>
      <c r="H1145" s="103" t="s">
        <v>31</v>
      </c>
      <c r="I1145" s="103" t="s">
        <v>31</v>
      </c>
      <c r="J1145" s="103" t="s">
        <v>1884</v>
      </c>
      <c r="K1145" s="103" t="s">
        <v>1885</v>
      </c>
      <c r="L1145" s="104">
        <v>11561.74</v>
      </c>
      <c r="M1145" s="103" t="s">
        <v>2002</v>
      </c>
      <c r="N1145" s="103" t="s">
        <v>31</v>
      </c>
      <c r="O1145" s="103" t="s">
        <v>31</v>
      </c>
      <c r="P1145" s="103" t="s">
        <v>2445</v>
      </c>
      <c r="Q1145" s="103" t="s">
        <v>31</v>
      </c>
      <c r="R1145" s="103" t="s">
        <v>4794</v>
      </c>
      <c r="S1145" s="101">
        <v>38533</v>
      </c>
      <c r="T1145" s="101">
        <v>38533</v>
      </c>
      <c r="U1145" s="103" t="s">
        <v>4795</v>
      </c>
      <c r="V1145" s="103" t="s">
        <v>31</v>
      </c>
    </row>
    <row r="1146" spans="1:22" ht="15.75" x14ac:dyDescent="0.3">
      <c r="A1146" s="103" t="s">
        <v>50</v>
      </c>
      <c r="B1146" s="103" t="s">
        <v>4024</v>
      </c>
      <c r="C1146" s="103" t="s">
        <v>1904</v>
      </c>
      <c r="D1146" s="103" t="s">
        <v>1905</v>
      </c>
      <c r="E1146" s="103" t="s">
        <v>2033</v>
      </c>
      <c r="F1146" s="103" t="s">
        <v>2058</v>
      </c>
      <c r="G1146" s="103" t="s">
        <v>31</v>
      </c>
      <c r="H1146" s="103" t="s">
        <v>31</v>
      </c>
      <c r="I1146" s="103" t="s">
        <v>31</v>
      </c>
      <c r="J1146" s="103" t="s">
        <v>1884</v>
      </c>
      <c r="K1146" s="103" t="s">
        <v>1885</v>
      </c>
      <c r="L1146" s="104">
        <v>4332.78</v>
      </c>
      <c r="M1146" s="103" t="s">
        <v>2002</v>
      </c>
      <c r="N1146" s="103" t="s">
        <v>31</v>
      </c>
      <c r="O1146" s="103" t="s">
        <v>31</v>
      </c>
      <c r="P1146" s="103" t="s">
        <v>2445</v>
      </c>
      <c r="Q1146" s="103" t="s">
        <v>31</v>
      </c>
      <c r="R1146" s="103" t="s">
        <v>4794</v>
      </c>
      <c r="S1146" s="101">
        <v>38656</v>
      </c>
      <c r="T1146" s="101">
        <v>38533</v>
      </c>
      <c r="U1146" s="103" t="s">
        <v>4795</v>
      </c>
      <c r="V1146" s="103" t="s">
        <v>31</v>
      </c>
    </row>
    <row r="1147" spans="1:22" ht="15.75" x14ac:dyDescent="0.3">
      <c r="A1147" s="103" t="s">
        <v>50</v>
      </c>
      <c r="B1147" s="103" t="s">
        <v>4024</v>
      </c>
      <c r="C1147" s="103" t="s">
        <v>1904</v>
      </c>
      <c r="D1147" s="103" t="s">
        <v>1905</v>
      </c>
      <c r="E1147" s="103" t="s">
        <v>2033</v>
      </c>
      <c r="F1147" s="103" t="s">
        <v>2723</v>
      </c>
      <c r="G1147" s="103" t="s">
        <v>31</v>
      </c>
      <c r="H1147" s="103" t="s">
        <v>31</v>
      </c>
      <c r="I1147" s="103" t="s">
        <v>31</v>
      </c>
      <c r="J1147" s="103" t="s">
        <v>1884</v>
      </c>
      <c r="K1147" s="103" t="s">
        <v>1885</v>
      </c>
      <c r="L1147" s="104">
        <v>28159</v>
      </c>
      <c r="M1147" s="103" t="s">
        <v>2002</v>
      </c>
      <c r="N1147" s="103" t="s">
        <v>31</v>
      </c>
      <c r="O1147" s="103" t="s">
        <v>31</v>
      </c>
      <c r="P1147" s="103" t="s">
        <v>2724</v>
      </c>
      <c r="Q1147" s="103" t="s">
        <v>2725</v>
      </c>
      <c r="R1147" s="103" t="s">
        <v>4796</v>
      </c>
      <c r="S1147" s="101">
        <v>19449</v>
      </c>
      <c r="T1147" s="101">
        <v>19449</v>
      </c>
      <c r="U1147" s="103" t="s">
        <v>31</v>
      </c>
      <c r="V1147" s="103" t="s">
        <v>4657</v>
      </c>
    </row>
    <row r="1148" spans="1:22" ht="15.75" x14ac:dyDescent="0.3">
      <c r="A1148" s="103" t="s">
        <v>50</v>
      </c>
      <c r="B1148" s="103" t="s">
        <v>4024</v>
      </c>
      <c r="C1148" s="103" t="s">
        <v>1904</v>
      </c>
      <c r="D1148" s="103" t="s">
        <v>1905</v>
      </c>
      <c r="E1148" s="103" t="s">
        <v>2033</v>
      </c>
      <c r="F1148" s="103" t="s">
        <v>2723</v>
      </c>
      <c r="G1148" s="103" t="s">
        <v>31</v>
      </c>
      <c r="H1148" s="103" t="s">
        <v>31</v>
      </c>
      <c r="I1148" s="103" t="s">
        <v>31</v>
      </c>
      <c r="J1148" s="103" t="s">
        <v>1884</v>
      </c>
      <c r="K1148" s="103" t="s">
        <v>1885</v>
      </c>
      <c r="L1148" s="104">
        <v>15298</v>
      </c>
      <c r="M1148" s="103" t="s">
        <v>2002</v>
      </c>
      <c r="N1148" s="103" t="s">
        <v>31</v>
      </c>
      <c r="O1148" s="103" t="s">
        <v>31</v>
      </c>
      <c r="P1148" s="103" t="s">
        <v>2724</v>
      </c>
      <c r="Q1148" s="103" t="s">
        <v>2725</v>
      </c>
      <c r="R1148" s="103" t="s">
        <v>4797</v>
      </c>
      <c r="S1148" s="101">
        <v>25293</v>
      </c>
      <c r="T1148" s="101">
        <v>25293</v>
      </c>
      <c r="U1148" s="103" t="s">
        <v>31</v>
      </c>
      <c r="V1148" s="103" t="s">
        <v>4684</v>
      </c>
    </row>
    <row r="1149" spans="1:22" ht="15.75" x14ac:dyDescent="0.3">
      <c r="A1149" s="103" t="s">
        <v>50</v>
      </c>
      <c r="B1149" s="103" t="s">
        <v>4024</v>
      </c>
      <c r="C1149" s="103" t="s">
        <v>1904</v>
      </c>
      <c r="D1149" s="103" t="s">
        <v>1905</v>
      </c>
      <c r="E1149" s="103" t="s">
        <v>2033</v>
      </c>
      <c r="F1149" s="103" t="s">
        <v>2723</v>
      </c>
      <c r="G1149" s="103" t="s">
        <v>31</v>
      </c>
      <c r="H1149" s="103" t="s">
        <v>31</v>
      </c>
      <c r="I1149" s="103" t="s">
        <v>31</v>
      </c>
      <c r="J1149" s="103" t="s">
        <v>1884</v>
      </c>
      <c r="K1149" s="103" t="s">
        <v>1885</v>
      </c>
      <c r="L1149" s="104">
        <v>954</v>
      </c>
      <c r="M1149" s="103" t="s">
        <v>2002</v>
      </c>
      <c r="N1149" s="103" t="s">
        <v>31</v>
      </c>
      <c r="O1149" s="103" t="s">
        <v>31</v>
      </c>
      <c r="P1149" s="103" t="s">
        <v>2724</v>
      </c>
      <c r="Q1149" s="103" t="s">
        <v>2725</v>
      </c>
      <c r="R1149" s="103" t="s">
        <v>4798</v>
      </c>
      <c r="S1149" s="101">
        <v>35155</v>
      </c>
      <c r="T1149" s="101">
        <v>35155</v>
      </c>
      <c r="U1149" s="103" t="s">
        <v>31</v>
      </c>
      <c r="V1149" s="103" t="s">
        <v>4789</v>
      </c>
    </row>
    <row r="1150" spans="1:22" ht="15.75" x14ac:dyDescent="0.3">
      <c r="A1150" s="103" t="s">
        <v>50</v>
      </c>
      <c r="B1150" s="103" t="s">
        <v>4024</v>
      </c>
      <c r="C1150" s="103" t="s">
        <v>1904</v>
      </c>
      <c r="D1150" s="103" t="s">
        <v>1905</v>
      </c>
      <c r="E1150" s="103" t="s">
        <v>2033</v>
      </c>
      <c r="F1150" s="103" t="s">
        <v>2732</v>
      </c>
      <c r="G1150" s="103" t="s">
        <v>31</v>
      </c>
      <c r="H1150" s="103" t="s">
        <v>31</v>
      </c>
      <c r="I1150" s="103" t="s">
        <v>31</v>
      </c>
      <c r="J1150" s="103" t="s">
        <v>1884</v>
      </c>
      <c r="K1150" s="103" t="s">
        <v>1885</v>
      </c>
      <c r="L1150" s="104">
        <v>2696</v>
      </c>
      <c r="M1150" s="103" t="s">
        <v>2002</v>
      </c>
      <c r="N1150" s="103" t="s">
        <v>31</v>
      </c>
      <c r="O1150" s="103" t="s">
        <v>31</v>
      </c>
      <c r="P1150" s="103" t="s">
        <v>2733</v>
      </c>
      <c r="Q1150" s="103" t="s">
        <v>2734</v>
      </c>
      <c r="R1150" s="103" t="s">
        <v>4799</v>
      </c>
      <c r="S1150" s="101">
        <v>29311</v>
      </c>
      <c r="T1150" s="101">
        <v>29311</v>
      </c>
      <c r="U1150" s="103" t="s">
        <v>31</v>
      </c>
      <c r="V1150" s="103" t="s">
        <v>4800</v>
      </c>
    </row>
    <row r="1151" spans="1:22" ht="15.75" x14ac:dyDescent="0.3">
      <c r="A1151" s="103" t="s">
        <v>50</v>
      </c>
      <c r="B1151" s="103" t="s">
        <v>4024</v>
      </c>
      <c r="C1151" s="103" t="s">
        <v>1904</v>
      </c>
      <c r="D1151" s="103" t="s">
        <v>1905</v>
      </c>
      <c r="E1151" s="103" t="s">
        <v>2033</v>
      </c>
      <c r="F1151" s="103" t="s">
        <v>2732</v>
      </c>
      <c r="G1151" s="103" t="s">
        <v>31</v>
      </c>
      <c r="H1151" s="103" t="s">
        <v>31</v>
      </c>
      <c r="I1151" s="103" t="s">
        <v>31</v>
      </c>
      <c r="J1151" s="103" t="s">
        <v>1884</v>
      </c>
      <c r="K1151" s="103" t="s">
        <v>1885</v>
      </c>
      <c r="L1151" s="104">
        <v>8505</v>
      </c>
      <c r="M1151" s="103" t="s">
        <v>2002</v>
      </c>
      <c r="N1151" s="103" t="s">
        <v>31</v>
      </c>
      <c r="O1151" s="103" t="s">
        <v>31</v>
      </c>
      <c r="P1151" s="103" t="s">
        <v>2733</v>
      </c>
      <c r="Q1151" s="103" t="s">
        <v>2734</v>
      </c>
      <c r="R1151" s="103" t="s">
        <v>4801</v>
      </c>
      <c r="S1151" s="101">
        <v>30406</v>
      </c>
      <c r="T1151" s="101">
        <v>30406</v>
      </c>
      <c r="U1151" s="103" t="s">
        <v>31</v>
      </c>
      <c r="V1151" s="103" t="s">
        <v>4782</v>
      </c>
    </row>
    <row r="1152" spans="1:22" ht="15.75" x14ac:dyDescent="0.3">
      <c r="A1152" s="103" t="s">
        <v>50</v>
      </c>
      <c r="B1152" s="103" t="s">
        <v>4024</v>
      </c>
      <c r="C1152" s="103" t="s">
        <v>1904</v>
      </c>
      <c r="D1152" s="103" t="s">
        <v>1905</v>
      </c>
      <c r="E1152" s="103" t="s">
        <v>2033</v>
      </c>
      <c r="F1152" s="103" t="s">
        <v>2732</v>
      </c>
      <c r="G1152" s="103" t="s">
        <v>31</v>
      </c>
      <c r="H1152" s="103" t="s">
        <v>31</v>
      </c>
      <c r="I1152" s="103" t="s">
        <v>31</v>
      </c>
      <c r="J1152" s="103" t="s">
        <v>1884</v>
      </c>
      <c r="K1152" s="103" t="s">
        <v>1885</v>
      </c>
      <c r="L1152" s="104">
        <v>103905</v>
      </c>
      <c r="M1152" s="103" t="s">
        <v>2002</v>
      </c>
      <c r="N1152" s="103" t="s">
        <v>31</v>
      </c>
      <c r="O1152" s="103" t="s">
        <v>31</v>
      </c>
      <c r="P1152" s="103" t="s">
        <v>2733</v>
      </c>
      <c r="Q1152" s="103" t="s">
        <v>2734</v>
      </c>
      <c r="R1152" s="103" t="s">
        <v>4802</v>
      </c>
      <c r="S1152" s="101">
        <v>35155</v>
      </c>
      <c r="T1152" s="101">
        <v>35155</v>
      </c>
      <c r="U1152" s="103" t="s">
        <v>31</v>
      </c>
      <c r="V1152" s="103" t="s">
        <v>4789</v>
      </c>
    </row>
    <row r="1153" spans="1:22" ht="15.75" x14ac:dyDescent="0.3">
      <c r="A1153" s="103" t="s">
        <v>50</v>
      </c>
      <c r="B1153" s="103" t="s">
        <v>4024</v>
      </c>
      <c r="C1153" s="103" t="s">
        <v>1904</v>
      </c>
      <c r="D1153" s="103" t="s">
        <v>1905</v>
      </c>
      <c r="E1153" s="103" t="s">
        <v>2038</v>
      </c>
      <c r="F1153" s="103" t="s">
        <v>2054</v>
      </c>
      <c r="G1153" s="103" t="s">
        <v>31</v>
      </c>
      <c r="H1153" s="103" t="s">
        <v>31</v>
      </c>
      <c r="I1153" s="103" t="s">
        <v>31</v>
      </c>
      <c r="J1153" s="103" t="s">
        <v>1851</v>
      </c>
      <c r="K1153" s="103" t="s">
        <v>1885</v>
      </c>
      <c r="L1153" s="104">
        <v>7068</v>
      </c>
      <c r="M1153" s="103" t="s">
        <v>1886</v>
      </c>
      <c r="N1153" s="103" t="s">
        <v>4803</v>
      </c>
      <c r="O1153" s="103" t="s">
        <v>4804</v>
      </c>
      <c r="P1153" s="103" t="s">
        <v>4805</v>
      </c>
      <c r="Q1153" s="103" t="s">
        <v>4806</v>
      </c>
      <c r="R1153" s="103" t="s">
        <v>4807</v>
      </c>
      <c r="S1153" s="101">
        <v>28215</v>
      </c>
      <c r="T1153" s="101">
        <v>28215</v>
      </c>
      <c r="U1153" s="103" t="s">
        <v>31</v>
      </c>
      <c r="V1153" s="103" t="s">
        <v>4808</v>
      </c>
    </row>
    <row r="1154" spans="1:22" ht="15.75" x14ac:dyDescent="0.3">
      <c r="A1154" s="103" t="s">
        <v>50</v>
      </c>
      <c r="B1154" s="103" t="s">
        <v>4024</v>
      </c>
      <c r="C1154" s="103" t="s">
        <v>1904</v>
      </c>
      <c r="D1154" s="103" t="s">
        <v>1905</v>
      </c>
      <c r="E1154" s="103" t="s">
        <v>2038</v>
      </c>
      <c r="F1154" s="103" t="s">
        <v>2054</v>
      </c>
      <c r="G1154" s="103" t="s">
        <v>31</v>
      </c>
      <c r="H1154" s="103" t="s">
        <v>31</v>
      </c>
      <c r="I1154" s="103" t="s">
        <v>31</v>
      </c>
      <c r="J1154" s="103" t="s">
        <v>1851</v>
      </c>
      <c r="K1154" s="103" t="s">
        <v>1885</v>
      </c>
      <c r="L1154" s="104">
        <v>7069</v>
      </c>
      <c r="M1154" s="103" t="s">
        <v>1886</v>
      </c>
      <c r="N1154" s="103" t="s">
        <v>4809</v>
      </c>
      <c r="O1154" s="103" t="s">
        <v>4810</v>
      </c>
      <c r="P1154" s="103" t="s">
        <v>4805</v>
      </c>
      <c r="Q1154" s="103" t="s">
        <v>4806</v>
      </c>
      <c r="R1154" s="103" t="s">
        <v>4811</v>
      </c>
      <c r="S1154" s="101">
        <v>28215</v>
      </c>
      <c r="T1154" s="101">
        <v>28215</v>
      </c>
      <c r="U1154" s="103" t="s">
        <v>31</v>
      </c>
      <c r="V1154" s="103" t="s">
        <v>4808</v>
      </c>
    </row>
    <row r="1155" spans="1:22" ht="15.75" x14ac:dyDescent="0.3">
      <c r="A1155" s="103" t="s">
        <v>50</v>
      </c>
      <c r="B1155" s="103" t="s">
        <v>4024</v>
      </c>
      <c r="C1155" s="103" t="s">
        <v>1904</v>
      </c>
      <c r="D1155" s="103" t="s">
        <v>1905</v>
      </c>
      <c r="E1155" s="103" t="s">
        <v>2038</v>
      </c>
      <c r="F1155" s="103" t="s">
        <v>2054</v>
      </c>
      <c r="G1155" s="103" t="s">
        <v>31</v>
      </c>
      <c r="H1155" s="103" t="s">
        <v>31</v>
      </c>
      <c r="I1155" s="103" t="s">
        <v>31</v>
      </c>
      <c r="J1155" s="103" t="s">
        <v>1851</v>
      </c>
      <c r="K1155" s="103" t="s">
        <v>1885</v>
      </c>
      <c r="L1155" s="104">
        <v>37394</v>
      </c>
      <c r="M1155" s="103" t="s">
        <v>1886</v>
      </c>
      <c r="N1155" s="103" t="s">
        <v>4812</v>
      </c>
      <c r="O1155" s="103" t="s">
        <v>4813</v>
      </c>
      <c r="P1155" s="103" t="s">
        <v>4805</v>
      </c>
      <c r="Q1155" s="103" t="s">
        <v>4806</v>
      </c>
      <c r="R1155" s="103" t="s">
        <v>4814</v>
      </c>
      <c r="S1155" s="101">
        <v>26023</v>
      </c>
      <c r="T1155" s="101">
        <v>26023</v>
      </c>
      <c r="U1155" s="103" t="s">
        <v>31</v>
      </c>
      <c r="V1155" s="103" t="s">
        <v>4690</v>
      </c>
    </row>
    <row r="1156" spans="1:22" ht="15.75" x14ac:dyDescent="0.3">
      <c r="A1156" s="103" t="s">
        <v>50</v>
      </c>
      <c r="B1156" s="103" t="s">
        <v>4024</v>
      </c>
      <c r="C1156" s="103" t="s">
        <v>1904</v>
      </c>
      <c r="D1156" s="103" t="s">
        <v>1905</v>
      </c>
      <c r="E1156" s="103" t="s">
        <v>2038</v>
      </c>
      <c r="F1156" s="103" t="s">
        <v>2054</v>
      </c>
      <c r="G1156" s="103" t="s">
        <v>31</v>
      </c>
      <c r="H1156" s="103" t="s">
        <v>31</v>
      </c>
      <c r="I1156" s="103" t="s">
        <v>31</v>
      </c>
      <c r="J1156" s="103" t="s">
        <v>1851</v>
      </c>
      <c r="K1156" s="103" t="s">
        <v>1885</v>
      </c>
      <c r="L1156" s="104">
        <v>102548</v>
      </c>
      <c r="M1156" s="103" t="s">
        <v>1886</v>
      </c>
      <c r="N1156" s="103" t="s">
        <v>4815</v>
      </c>
      <c r="O1156" s="103" t="s">
        <v>4816</v>
      </c>
      <c r="P1156" s="103" t="s">
        <v>4817</v>
      </c>
      <c r="Q1156" s="103" t="s">
        <v>4806</v>
      </c>
      <c r="R1156" s="103" t="s">
        <v>4818</v>
      </c>
      <c r="S1156" s="101">
        <v>30041</v>
      </c>
      <c r="T1156" s="101">
        <v>30041</v>
      </c>
      <c r="U1156" s="103" t="s">
        <v>31</v>
      </c>
      <c r="V1156" s="103" t="s">
        <v>4819</v>
      </c>
    </row>
    <row r="1157" spans="1:22" ht="15.75" x14ac:dyDescent="0.3">
      <c r="A1157" s="103" t="s">
        <v>50</v>
      </c>
      <c r="B1157" s="103" t="s">
        <v>4024</v>
      </c>
      <c r="C1157" s="103" t="s">
        <v>1904</v>
      </c>
      <c r="D1157" s="103" t="s">
        <v>1905</v>
      </c>
      <c r="E1157" s="103" t="s">
        <v>2038</v>
      </c>
      <c r="F1157" s="103" t="s">
        <v>2054</v>
      </c>
      <c r="G1157" s="103" t="s">
        <v>31</v>
      </c>
      <c r="H1157" s="103" t="s">
        <v>31</v>
      </c>
      <c r="I1157" s="103" t="s">
        <v>31</v>
      </c>
      <c r="J1157" s="103" t="s">
        <v>1851</v>
      </c>
      <c r="K1157" s="103" t="s">
        <v>1885</v>
      </c>
      <c r="L1157" s="104">
        <v>156503</v>
      </c>
      <c r="M1157" s="103" t="s">
        <v>1886</v>
      </c>
      <c r="N1157" s="103" t="s">
        <v>4820</v>
      </c>
      <c r="O1157" s="103" t="s">
        <v>4821</v>
      </c>
      <c r="P1157" s="103" t="s">
        <v>4822</v>
      </c>
      <c r="Q1157" s="103" t="s">
        <v>2755</v>
      </c>
      <c r="R1157" s="103" t="s">
        <v>4823</v>
      </c>
      <c r="S1157" s="101">
        <v>34059</v>
      </c>
      <c r="T1157" s="101">
        <v>34059</v>
      </c>
      <c r="U1157" s="103" t="s">
        <v>4824</v>
      </c>
      <c r="V1157" s="103" t="s">
        <v>4825</v>
      </c>
    </row>
    <row r="1158" spans="1:22" ht="15.75" x14ac:dyDescent="0.3">
      <c r="A1158" s="103" t="s">
        <v>50</v>
      </c>
      <c r="B1158" s="103" t="s">
        <v>4024</v>
      </c>
      <c r="C1158" s="103" t="s">
        <v>1904</v>
      </c>
      <c r="D1158" s="103" t="s">
        <v>1905</v>
      </c>
      <c r="E1158" s="103" t="s">
        <v>2038</v>
      </c>
      <c r="F1158" s="103" t="s">
        <v>2054</v>
      </c>
      <c r="G1158" s="103" t="s">
        <v>31</v>
      </c>
      <c r="H1158" s="103" t="s">
        <v>31</v>
      </c>
      <c r="I1158" s="103" t="s">
        <v>31</v>
      </c>
      <c r="J1158" s="103" t="s">
        <v>1851</v>
      </c>
      <c r="K1158" s="103" t="s">
        <v>1885</v>
      </c>
      <c r="L1158" s="104">
        <v>-0.76</v>
      </c>
      <c r="M1158" s="103" t="s">
        <v>1886</v>
      </c>
      <c r="N1158" s="103" t="s">
        <v>4820</v>
      </c>
      <c r="O1158" s="103" t="s">
        <v>4821</v>
      </c>
      <c r="P1158" s="103" t="s">
        <v>4822</v>
      </c>
      <c r="Q1158" s="103" t="s">
        <v>2755</v>
      </c>
      <c r="R1158" s="103" t="s">
        <v>4823</v>
      </c>
      <c r="S1158" s="101">
        <v>36738</v>
      </c>
      <c r="T1158" s="101">
        <v>36738</v>
      </c>
      <c r="U1158" s="103" t="s">
        <v>4824</v>
      </c>
      <c r="V1158" s="103" t="s">
        <v>4825</v>
      </c>
    </row>
    <row r="1159" spans="1:22" ht="15.75" x14ac:dyDescent="0.3">
      <c r="A1159" s="103" t="s">
        <v>50</v>
      </c>
      <c r="B1159" s="103" t="s">
        <v>4024</v>
      </c>
      <c r="C1159" s="103" t="s">
        <v>1904</v>
      </c>
      <c r="D1159" s="103" t="s">
        <v>1905</v>
      </c>
      <c r="E1159" s="103" t="s">
        <v>2038</v>
      </c>
      <c r="F1159" s="103" t="s">
        <v>2054</v>
      </c>
      <c r="G1159" s="103" t="s">
        <v>31</v>
      </c>
      <c r="H1159" s="103" t="s">
        <v>31</v>
      </c>
      <c r="I1159" s="103" t="s">
        <v>31</v>
      </c>
      <c r="J1159" s="103" t="s">
        <v>1851</v>
      </c>
      <c r="K1159" s="103" t="s">
        <v>1885</v>
      </c>
      <c r="L1159" s="104">
        <v>91652</v>
      </c>
      <c r="M1159" s="103" t="s">
        <v>1886</v>
      </c>
      <c r="N1159" s="103" t="s">
        <v>4826</v>
      </c>
      <c r="O1159" s="103" t="s">
        <v>4827</v>
      </c>
      <c r="P1159" s="103" t="s">
        <v>4828</v>
      </c>
      <c r="Q1159" s="103" t="s">
        <v>4829</v>
      </c>
      <c r="R1159" s="103" t="s">
        <v>4830</v>
      </c>
      <c r="S1159" s="101">
        <v>24928</v>
      </c>
      <c r="T1159" s="101">
        <v>24928</v>
      </c>
      <c r="U1159" s="103" t="s">
        <v>31</v>
      </c>
      <c r="V1159" s="103" t="s">
        <v>4682</v>
      </c>
    </row>
    <row r="1160" spans="1:22" ht="15.75" x14ac:dyDescent="0.3">
      <c r="A1160" s="103" t="s">
        <v>50</v>
      </c>
      <c r="B1160" s="103" t="s">
        <v>4024</v>
      </c>
      <c r="C1160" s="103" t="s">
        <v>1904</v>
      </c>
      <c r="D1160" s="103" t="s">
        <v>1905</v>
      </c>
      <c r="E1160" s="103" t="s">
        <v>2038</v>
      </c>
      <c r="F1160" s="103" t="s">
        <v>2054</v>
      </c>
      <c r="G1160" s="103" t="s">
        <v>31</v>
      </c>
      <c r="H1160" s="103" t="s">
        <v>31</v>
      </c>
      <c r="I1160" s="103" t="s">
        <v>31</v>
      </c>
      <c r="J1160" s="103" t="s">
        <v>1851</v>
      </c>
      <c r="K1160" s="103" t="s">
        <v>1885</v>
      </c>
      <c r="L1160" s="104">
        <v>3936</v>
      </c>
      <c r="M1160" s="103" t="s">
        <v>1886</v>
      </c>
      <c r="N1160" s="103" t="s">
        <v>4831</v>
      </c>
      <c r="O1160" s="103" t="s">
        <v>4831</v>
      </c>
      <c r="P1160" s="103" t="s">
        <v>4832</v>
      </c>
      <c r="Q1160" s="103" t="s">
        <v>4833</v>
      </c>
      <c r="R1160" s="103" t="s">
        <v>4834</v>
      </c>
      <c r="S1160" s="101">
        <v>19449</v>
      </c>
      <c r="T1160" s="101">
        <v>19449</v>
      </c>
      <c r="U1160" s="103" t="s">
        <v>31</v>
      </c>
      <c r="V1160" s="103" t="s">
        <v>4657</v>
      </c>
    </row>
    <row r="1161" spans="1:22" ht="15.75" x14ac:dyDescent="0.3">
      <c r="A1161" s="103" t="s">
        <v>50</v>
      </c>
      <c r="B1161" s="103" t="s">
        <v>4024</v>
      </c>
      <c r="C1161" s="103" t="s">
        <v>1904</v>
      </c>
      <c r="D1161" s="103" t="s">
        <v>1905</v>
      </c>
      <c r="E1161" s="103" t="s">
        <v>2038</v>
      </c>
      <c r="F1161" s="103" t="s">
        <v>2054</v>
      </c>
      <c r="G1161" s="103" t="s">
        <v>31</v>
      </c>
      <c r="H1161" s="103" t="s">
        <v>31</v>
      </c>
      <c r="I1161" s="103" t="s">
        <v>31</v>
      </c>
      <c r="J1161" s="103" t="s">
        <v>1851</v>
      </c>
      <c r="K1161" s="103" t="s">
        <v>1885</v>
      </c>
      <c r="L1161" s="104">
        <v>1415</v>
      </c>
      <c r="M1161" s="103" t="s">
        <v>1886</v>
      </c>
      <c r="N1161" s="103" t="s">
        <v>4835</v>
      </c>
      <c r="O1161" s="103" t="s">
        <v>4835</v>
      </c>
      <c r="P1161" s="103" t="s">
        <v>4836</v>
      </c>
      <c r="Q1161" s="103" t="s">
        <v>2747</v>
      </c>
      <c r="R1161" s="103" t="s">
        <v>4837</v>
      </c>
      <c r="S1161" s="101">
        <v>25293</v>
      </c>
      <c r="T1161" s="101">
        <v>25293</v>
      </c>
      <c r="U1161" s="103" t="s">
        <v>31</v>
      </c>
      <c r="V1161" s="103" t="s">
        <v>4684</v>
      </c>
    </row>
    <row r="1162" spans="1:22" ht="15.75" x14ac:dyDescent="0.3">
      <c r="A1162" s="103" t="s">
        <v>50</v>
      </c>
      <c r="B1162" s="103" t="s">
        <v>4024</v>
      </c>
      <c r="C1162" s="103" t="s">
        <v>1904</v>
      </c>
      <c r="D1162" s="103" t="s">
        <v>1905</v>
      </c>
      <c r="E1162" s="103" t="s">
        <v>2038</v>
      </c>
      <c r="F1162" s="103" t="s">
        <v>2054</v>
      </c>
      <c r="G1162" s="103" t="s">
        <v>31</v>
      </c>
      <c r="H1162" s="103" t="s">
        <v>31</v>
      </c>
      <c r="I1162" s="103" t="s">
        <v>31</v>
      </c>
      <c r="J1162" s="103" t="s">
        <v>1851</v>
      </c>
      <c r="K1162" s="103" t="s">
        <v>1885</v>
      </c>
      <c r="L1162" s="104">
        <v>1415</v>
      </c>
      <c r="M1162" s="103" t="s">
        <v>1886</v>
      </c>
      <c r="N1162" s="103" t="s">
        <v>4838</v>
      </c>
      <c r="O1162" s="103" t="s">
        <v>4838</v>
      </c>
      <c r="P1162" s="103" t="s">
        <v>4836</v>
      </c>
      <c r="Q1162" s="103" t="s">
        <v>2747</v>
      </c>
      <c r="R1162" s="103" t="s">
        <v>4839</v>
      </c>
      <c r="S1162" s="101">
        <v>25293</v>
      </c>
      <c r="T1162" s="101">
        <v>25293</v>
      </c>
      <c r="U1162" s="103" t="s">
        <v>31</v>
      </c>
      <c r="V1162" s="103" t="s">
        <v>4684</v>
      </c>
    </row>
    <row r="1163" spans="1:22" ht="15.75" x14ac:dyDescent="0.3">
      <c r="A1163" s="103" t="s">
        <v>50</v>
      </c>
      <c r="B1163" s="103" t="s">
        <v>4024</v>
      </c>
      <c r="C1163" s="103" t="s">
        <v>1904</v>
      </c>
      <c r="D1163" s="103" t="s">
        <v>1905</v>
      </c>
      <c r="E1163" s="103" t="s">
        <v>2038</v>
      </c>
      <c r="F1163" s="103" t="s">
        <v>2054</v>
      </c>
      <c r="G1163" s="103" t="s">
        <v>31</v>
      </c>
      <c r="H1163" s="103" t="s">
        <v>31</v>
      </c>
      <c r="I1163" s="103" t="s">
        <v>31</v>
      </c>
      <c r="J1163" s="103" t="s">
        <v>1851</v>
      </c>
      <c r="K1163" s="103" t="s">
        <v>1885</v>
      </c>
      <c r="L1163" s="104">
        <v>50916</v>
      </c>
      <c r="M1163" s="103" t="s">
        <v>1886</v>
      </c>
      <c r="N1163" s="103" t="s">
        <v>4840</v>
      </c>
      <c r="O1163" s="103" t="s">
        <v>4840</v>
      </c>
      <c r="P1163" s="103" t="s">
        <v>3091</v>
      </c>
      <c r="Q1163" s="103" t="s">
        <v>3092</v>
      </c>
      <c r="R1163" s="103" t="s">
        <v>4841</v>
      </c>
      <c r="S1163" s="101">
        <v>25658</v>
      </c>
      <c r="T1163" s="101">
        <v>25658</v>
      </c>
      <c r="U1163" s="103" t="s">
        <v>31</v>
      </c>
      <c r="V1163" s="103" t="s">
        <v>4842</v>
      </c>
    </row>
    <row r="1164" spans="1:22" ht="15.75" x14ac:dyDescent="0.3">
      <c r="A1164" s="103" t="s">
        <v>50</v>
      </c>
      <c r="B1164" s="103" t="s">
        <v>4024</v>
      </c>
      <c r="C1164" s="103" t="s">
        <v>1904</v>
      </c>
      <c r="D1164" s="103" t="s">
        <v>1905</v>
      </c>
      <c r="E1164" s="103" t="s">
        <v>2038</v>
      </c>
      <c r="F1164" s="103" t="s">
        <v>2054</v>
      </c>
      <c r="G1164" s="103" t="s">
        <v>31</v>
      </c>
      <c r="H1164" s="103" t="s">
        <v>31</v>
      </c>
      <c r="I1164" s="103" t="s">
        <v>31</v>
      </c>
      <c r="J1164" s="103" t="s">
        <v>1851</v>
      </c>
      <c r="K1164" s="103" t="s">
        <v>1885</v>
      </c>
      <c r="L1164" s="104">
        <v>50916</v>
      </c>
      <c r="M1164" s="103" t="s">
        <v>1886</v>
      </c>
      <c r="N1164" s="103" t="s">
        <v>4843</v>
      </c>
      <c r="O1164" s="103" t="s">
        <v>4843</v>
      </c>
      <c r="P1164" s="103" t="s">
        <v>3091</v>
      </c>
      <c r="Q1164" s="103" t="s">
        <v>3092</v>
      </c>
      <c r="R1164" s="103" t="s">
        <v>4844</v>
      </c>
      <c r="S1164" s="101">
        <v>25658</v>
      </c>
      <c r="T1164" s="101">
        <v>25658</v>
      </c>
      <c r="U1164" s="103" t="s">
        <v>31</v>
      </c>
      <c r="V1164" s="103" t="s">
        <v>4842</v>
      </c>
    </row>
    <row r="1165" spans="1:22" ht="15.75" x14ac:dyDescent="0.3">
      <c r="A1165" s="103" t="s">
        <v>50</v>
      </c>
      <c r="B1165" s="103" t="s">
        <v>4024</v>
      </c>
      <c r="C1165" s="103" t="s">
        <v>1904</v>
      </c>
      <c r="D1165" s="103" t="s">
        <v>1905</v>
      </c>
      <c r="E1165" s="103" t="s">
        <v>2038</v>
      </c>
      <c r="F1165" s="103" t="s">
        <v>2054</v>
      </c>
      <c r="G1165" s="103" t="s">
        <v>31</v>
      </c>
      <c r="H1165" s="103" t="s">
        <v>31</v>
      </c>
      <c r="I1165" s="103" t="s">
        <v>31</v>
      </c>
      <c r="J1165" s="103" t="s">
        <v>1851</v>
      </c>
      <c r="K1165" s="103" t="s">
        <v>1885</v>
      </c>
      <c r="L1165" s="104">
        <v>50916</v>
      </c>
      <c r="M1165" s="103" t="s">
        <v>1886</v>
      </c>
      <c r="N1165" s="103" t="s">
        <v>4845</v>
      </c>
      <c r="O1165" s="103" t="s">
        <v>4845</v>
      </c>
      <c r="P1165" s="103" t="s">
        <v>3091</v>
      </c>
      <c r="Q1165" s="103" t="s">
        <v>3092</v>
      </c>
      <c r="R1165" s="103" t="s">
        <v>4846</v>
      </c>
      <c r="S1165" s="101">
        <v>25658</v>
      </c>
      <c r="T1165" s="101">
        <v>25658</v>
      </c>
      <c r="U1165" s="103" t="s">
        <v>31</v>
      </c>
      <c r="V1165" s="103" t="s">
        <v>4842</v>
      </c>
    </row>
    <row r="1166" spans="1:22" ht="15.75" x14ac:dyDescent="0.3">
      <c r="A1166" s="103" t="s">
        <v>50</v>
      </c>
      <c r="B1166" s="103" t="s">
        <v>4024</v>
      </c>
      <c r="C1166" s="103" t="s">
        <v>1904</v>
      </c>
      <c r="D1166" s="103" t="s">
        <v>1905</v>
      </c>
      <c r="E1166" s="103" t="s">
        <v>2038</v>
      </c>
      <c r="F1166" s="103" t="s">
        <v>2054</v>
      </c>
      <c r="G1166" s="103" t="s">
        <v>31</v>
      </c>
      <c r="H1166" s="103" t="s">
        <v>31</v>
      </c>
      <c r="I1166" s="103" t="s">
        <v>31</v>
      </c>
      <c r="J1166" s="103" t="s">
        <v>1851</v>
      </c>
      <c r="K1166" s="103" t="s">
        <v>1885</v>
      </c>
      <c r="L1166" s="104">
        <v>50916</v>
      </c>
      <c r="M1166" s="103" t="s">
        <v>1886</v>
      </c>
      <c r="N1166" s="103" t="s">
        <v>4847</v>
      </c>
      <c r="O1166" s="103" t="s">
        <v>4847</v>
      </c>
      <c r="P1166" s="103" t="s">
        <v>3091</v>
      </c>
      <c r="Q1166" s="103" t="s">
        <v>3092</v>
      </c>
      <c r="R1166" s="103" t="s">
        <v>4848</v>
      </c>
      <c r="S1166" s="101">
        <v>25658</v>
      </c>
      <c r="T1166" s="101">
        <v>25658</v>
      </c>
      <c r="U1166" s="103" t="s">
        <v>31</v>
      </c>
      <c r="V1166" s="103" t="s">
        <v>4842</v>
      </c>
    </row>
    <row r="1167" spans="1:22" ht="15.75" x14ac:dyDescent="0.3">
      <c r="A1167" s="103" t="s">
        <v>50</v>
      </c>
      <c r="B1167" s="103" t="s">
        <v>4024</v>
      </c>
      <c r="C1167" s="103" t="s">
        <v>1904</v>
      </c>
      <c r="D1167" s="103" t="s">
        <v>1905</v>
      </c>
      <c r="E1167" s="103" t="s">
        <v>2038</v>
      </c>
      <c r="F1167" s="103" t="s">
        <v>2054</v>
      </c>
      <c r="G1167" s="103" t="s">
        <v>31</v>
      </c>
      <c r="H1167" s="103" t="s">
        <v>31</v>
      </c>
      <c r="I1167" s="103" t="s">
        <v>31</v>
      </c>
      <c r="J1167" s="103" t="s">
        <v>1851</v>
      </c>
      <c r="K1167" s="103" t="s">
        <v>1885</v>
      </c>
      <c r="L1167" s="104">
        <v>50916</v>
      </c>
      <c r="M1167" s="103" t="s">
        <v>1886</v>
      </c>
      <c r="N1167" s="103" t="s">
        <v>4849</v>
      </c>
      <c r="O1167" s="103" t="s">
        <v>4849</v>
      </c>
      <c r="P1167" s="103" t="s">
        <v>3091</v>
      </c>
      <c r="Q1167" s="103" t="s">
        <v>3092</v>
      </c>
      <c r="R1167" s="103" t="s">
        <v>4850</v>
      </c>
      <c r="S1167" s="101">
        <v>25658</v>
      </c>
      <c r="T1167" s="101">
        <v>25658</v>
      </c>
      <c r="U1167" s="103" t="s">
        <v>31</v>
      </c>
      <c r="V1167" s="103" t="s">
        <v>4842</v>
      </c>
    </row>
    <row r="1168" spans="1:22" ht="15.75" x14ac:dyDescent="0.3">
      <c r="A1168" s="103" t="s">
        <v>50</v>
      </c>
      <c r="B1168" s="103" t="s">
        <v>4024</v>
      </c>
      <c r="C1168" s="103" t="s">
        <v>1904</v>
      </c>
      <c r="D1168" s="103" t="s">
        <v>1905</v>
      </c>
      <c r="E1168" s="103" t="s">
        <v>2038</v>
      </c>
      <c r="F1168" s="103" t="s">
        <v>2054</v>
      </c>
      <c r="G1168" s="103" t="s">
        <v>31</v>
      </c>
      <c r="H1168" s="103" t="s">
        <v>31</v>
      </c>
      <c r="I1168" s="103" t="s">
        <v>31</v>
      </c>
      <c r="J1168" s="103" t="s">
        <v>1851</v>
      </c>
      <c r="K1168" s="103" t="s">
        <v>1885</v>
      </c>
      <c r="L1168" s="104">
        <v>50916</v>
      </c>
      <c r="M1168" s="103" t="s">
        <v>1886</v>
      </c>
      <c r="N1168" s="103" t="s">
        <v>4851</v>
      </c>
      <c r="O1168" s="103" t="s">
        <v>4851</v>
      </c>
      <c r="P1168" s="103" t="s">
        <v>3091</v>
      </c>
      <c r="Q1168" s="103" t="s">
        <v>3092</v>
      </c>
      <c r="R1168" s="103" t="s">
        <v>4852</v>
      </c>
      <c r="S1168" s="101">
        <v>25658</v>
      </c>
      <c r="T1168" s="101">
        <v>25658</v>
      </c>
      <c r="U1168" s="103" t="s">
        <v>31</v>
      </c>
      <c r="V1168" s="103" t="s">
        <v>4842</v>
      </c>
    </row>
    <row r="1169" spans="1:22" ht="15.75" x14ac:dyDescent="0.3">
      <c r="A1169" s="103" t="s">
        <v>50</v>
      </c>
      <c r="B1169" s="103" t="s">
        <v>4024</v>
      </c>
      <c r="C1169" s="103" t="s">
        <v>1904</v>
      </c>
      <c r="D1169" s="103" t="s">
        <v>1905</v>
      </c>
      <c r="E1169" s="103" t="s">
        <v>2038</v>
      </c>
      <c r="F1169" s="103" t="s">
        <v>2054</v>
      </c>
      <c r="G1169" s="103" t="s">
        <v>31</v>
      </c>
      <c r="H1169" s="103" t="s">
        <v>31</v>
      </c>
      <c r="I1169" s="103" t="s">
        <v>31</v>
      </c>
      <c r="J1169" s="103" t="s">
        <v>1851</v>
      </c>
      <c r="K1169" s="103" t="s">
        <v>1885</v>
      </c>
      <c r="L1169" s="104">
        <v>48272</v>
      </c>
      <c r="M1169" s="103" t="s">
        <v>1886</v>
      </c>
      <c r="N1169" s="103" t="s">
        <v>4853</v>
      </c>
      <c r="O1169" s="103" t="s">
        <v>4853</v>
      </c>
      <c r="P1169" s="103" t="s">
        <v>3091</v>
      </c>
      <c r="Q1169" s="103" t="s">
        <v>3092</v>
      </c>
      <c r="R1169" s="103" t="s">
        <v>4854</v>
      </c>
      <c r="S1169" s="101">
        <v>25658</v>
      </c>
      <c r="T1169" s="101">
        <v>25658</v>
      </c>
      <c r="U1169" s="103" t="s">
        <v>31</v>
      </c>
      <c r="V1169" s="103" t="s">
        <v>4686</v>
      </c>
    </row>
    <row r="1170" spans="1:22" ht="15.75" x14ac:dyDescent="0.3">
      <c r="A1170" s="103" t="s">
        <v>50</v>
      </c>
      <c r="B1170" s="103" t="s">
        <v>4024</v>
      </c>
      <c r="C1170" s="103" t="s">
        <v>1904</v>
      </c>
      <c r="D1170" s="103" t="s">
        <v>1905</v>
      </c>
      <c r="E1170" s="103" t="s">
        <v>2038</v>
      </c>
      <c r="F1170" s="103" t="s">
        <v>2054</v>
      </c>
      <c r="G1170" s="103" t="s">
        <v>31</v>
      </c>
      <c r="H1170" s="103" t="s">
        <v>31</v>
      </c>
      <c r="I1170" s="103" t="s">
        <v>31</v>
      </c>
      <c r="J1170" s="103" t="s">
        <v>1851</v>
      </c>
      <c r="K1170" s="103" t="s">
        <v>1885</v>
      </c>
      <c r="L1170" s="104">
        <v>67320</v>
      </c>
      <c r="M1170" s="103" t="s">
        <v>1886</v>
      </c>
      <c r="N1170" s="103" t="s">
        <v>4855</v>
      </c>
      <c r="O1170" s="103" t="s">
        <v>4855</v>
      </c>
      <c r="P1170" s="103" t="s">
        <v>3091</v>
      </c>
      <c r="Q1170" s="103" t="s">
        <v>3092</v>
      </c>
      <c r="R1170" s="103" t="s">
        <v>4856</v>
      </c>
      <c r="S1170" s="101">
        <v>26389</v>
      </c>
      <c r="T1170" s="101">
        <v>26389</v>
      </c>
      <c r="U1170" s="103" t="s">
        <v>31</v>
      </c>
      <c r="V1170" s="103" t="s">
        <v>4857</v>
      </c>
    </row>
    <row r="1171" spans="1:22" ht="15.75" x14ac:dyDescent="0.3">
      <c r="A1171" s="103" t="s">
        <v>50</v>
      </c>
      <c r="B1171" s="103" t="s">
        <v>4024</v>
      </c>
      <c r="C1171" s="103" t="s">
        <v>1904</v>
      </c>
      <c r="D1171" s="103" t="s">
        <v>1905</v>
      </c>
      <c r="E1171" s="103" t="s">
        <v>2038</v>
      </c>
      <c r="F1171" s="103" t="s">
        <v>2054</v>
      </c>
      <c r="G1171" s="103" t="s">
        <v>31</v>
      </c>
      <c r="H1171" s="103" t="s">
        <v>31</v>
      </c>
      <c r="I1171" s="103" t="s">
        <v>31</v>
      </c>
      <c r="J1171" s="103" t="s">
        <v>1851</v>
      </c>
      <c r="K1171" s="103" t="s">
        <v>1885</v>
      </c>
      <c r="L1171" s="104">
        <v>74057</v>
      </c>
      <c r="M1171" s="103" t="s">
        <v>1886</v>
      </c>
      <c r="N1171" s="103" t="s">
        <v>4858</v>
      </c>
      <c r="O1171" s="103" t="s">
        <v>4858</v>
      </c>
      <c r="P1171" s="103" t="s">
        <v>3091</v>
      </c>
      <c r="Q1171" s="103" t="s">
        <v>3092</v>
      </c>
      <c r="R1171" s="103" t="s">
        <v>4859</v>
      </c>
      <c r="S1171" s="101">
        <v>29676</v>
      </c>
      <c r="T1171" s="101">
        <v>29676</v>
      </c>
      <c r="U1171" s="103" t="s">
        <v>31</v>
      </c>
      <c r="V1171" s="103" t="s">
        <v>4860</v>
      </c>
    </row>
    <row r="1172" spans="1:22" ht="15.75" x14ac:dyDescent="0.3">
      <c r="A1172" s="103" t="s">
        <v>50</v>
      </c>
      <c r="B1172" s="103" t="s">
        <v>4024</v>
      </c>
      <c r="C1172" s="103" t="s">
        <v>1904</v>
      </c>
      <c r="D1172" s="103" t="s">
        <v>1905</v>
      </c>
      <c r="E1172" s="103" t="s">
        <v>2038</v>
      </c>
      <c r="F1172" s="103" t="s">
        <v>2104</v>
      </c>
      <c r="G1172" s="103" t="s">
        <v>31</v>
      </c>
      <c r="H1172" s="103" t="s">
        <v>31</v>
      </c>
      <c r="I1172" s="103" t="s">
        <v>31</v>
      </c>
      <c r="J1172" s="103" t="s">
        <v>1851</v>
      </c>
      <c r="K1172" s="103" t="s">
        <v>1885</v>
      </c>
      <c r="L1172" s="104">
        <v>212</v>
      </c>
      <c r="M1172" s="103" t="s">
        <v>1886</v>
      </c>
      <c r="N1172" s="103" t="s">
        <v>31</v>
      </c>
      <c r="O1172" s="103" t="s">
        <v>4861</v>
      </c>
      <c r="P1172" s="103" t="s">
        <v>4862</v>
      </c>
      <c r="Q1172" s="103" t="s">
        <v>4863</v>
      </c>
      <c r="R1172" s="103" t="s">
        <v>4864</v>
      </c>
      <c r="S1172" s="101">
        <v>19449</v>
      </c>
      <c r="T1172" s="101">
        <v>19449</v>
      </c>
      <c r="U1172" s="103" t="s">
        <v>31</v>
      </c>
      <c r="V1172" s="103" t="s">
        <v>4657</v>
      </c>
    </row>
    <row r="1173" spans="1:22" ht="15.75" x14ac:dyDescent="0.3">
      <c r="A1173" s="103" t="s">
        <v>50</v>
      </c>
      <c r="B1173" s="103" t="s">
        <v>4024</v>
      </c>
      <c r="C1173" s="103" t="s">
        <v>1904</v>
      </c>
      <c r="D1173" s="103" t="s">
        <v>1905</v>
      </c>
      <c r="E1173" s="103" t="s">
        <v>2038</v>
      </c>
      <c r="F1173" s="103" t="s">
        <v>2104</v>
      </c>
      <c r="G1173" s="103" t="s">
        <v>31</v>
      </c>
      <c r="H1173" s="103" t="s">
        <v>31</v>
      </c>
      <c r="I1173" s="103" t="s">
        <v>31</v>
      </c>
      <c r="J1173" s="103" t="s">
        <v>1851</v>
      </c>
      <c r="K1173" s="103" t="s">
        <v>1885</v>
      </c>
      <c r="L1173" s="104">
        <v>212</v>
      </c>
      <c r="M1173" s="103" t="s">
        <v>1886</v>
      </c>
      <c r="N1173" s="103" t="s">
        <v>31</v>
      </c>
      <c r="O1173" s="103" t="s">
        <v>4865</v>
      </c>
      <c r="P1173" s="103" t="s">
        <v>4862</v>
      </c>
      <c r="Q1173" s="103" t="s">
        <v>4863</v>
      </c>
      <c r="R1173" s="103" t="s">
        <v>4866</v>
      </c>
      <c r="S1173" s="101">
        <v>19449</v>
      </c>
      <c r="T1173" s="101">
        <v>19449</v>
      </c>
      <c r="U1173" s="103" t="s">
        <v>31</v>
      </c>
      <c r="V1173" s="103" t="s">
        <v>4657</v>
      </c>
    </row>
    <row r="1174" spans="1:22" ht="15.75" x14ac:dyDescent="0.3">
      <c r="A1174" s="103" t="s">
        <v>50</v>
      </c>
      <c r="B1174" s="103" t="s">
        <v>4024</v>
      </c>
      <c r="C1174" s="103" t="s">
        <v>1904</v>
      </c>
      <c r="D1174" s="103" t="s">
        <v>1905</v>
      </c>
      <c r="E1174" s="103" t="s">
        <v>2038</v>
      </c>
      <c r="F1174" s="103" t="s">
        <v>2104</v>
      </c>
      <c r="G1174" s="103" t="s">
        <v>31</v>
      </c>
      <c r="H1174" s="103" t="s">
        <v>31</v>
      </c>
      <c r="I1174" s="103" t="s">
        <v>31</v>
      </c>
      <c r="J1174" s="103" t="s">
        <v>1851</v>
      </c>
      <c r="K1174" s="103" t="s">
        <v>1885</v>
      </c>
      <c r="L1174" s="104">
        <v>212</v>
      </c>
      <c r="M1174" s="103" t="s">
        <v>1886</v>
      </c>
      <c r="N1174" s="103" t="s">
        <v>31</v>
      </c>
      <c r="O1174" s="103" t="s">
        <v>4867</v>
      </c>
      <c r="P1174" s="103" t="s">
        <v>4862</v>
      </c>
      <c r="Q1174" s="103" t="s">
        <v>4863</v>
      </c>
      <c r="R1174" s="103" t="s">
        <v>4868</v>
      </c>
      <c r="S1174" s="101">
        <v>19449</v>
      </c>
      <c r="T1174" s="101">
        <v>19449</v>
      </c>
      <c r="U1174" s="103" t="s">
        <v>31</v>
      </c>
      <c r="V1174" s="103" t="s">
        <v>4657</v>
      </c>
    </row>
    <row r="1175" spans="1:22" ht="15.75" x14ac:dyDescent="0.3">
      <c r="A1175" s="103" t="s">
        <v>50</v>
      </c>
      <c r="B1175" s="103" t="s">
        <v>4024</v>
      </c>
      <c r="C1175" s="103" t="s">
        <v>1904</v>
      </c>
      <c r="D1175" s="103" t="s">
        <v>1905</v>
      </c>
      <c r="E1175" s="103" t="s">
        <v>2038</v>
      </c>
      <c r="F1175" s="103" t="s">
        <v>2104</v>
      </c>
      <c r="G1175" s="103" t="s">
        <v>31</v>
      </c>
      <c r="H1175" s="103" t="s">
        <v>31</v>
      </c>
      <c r="I1175" s="103" t="s">
        <v>31</v>
      </c>
      <c r="J1175" s="103" t="s">
        <v>1851</v>
      </c>
      <c r="K1175" s="103" t="s">
        <v>1885</v>
      </c>
      <c r="L1175" s="104">
        <v>4492</v>
      </c>
      <c r="M1175" s="103" t="s">
        <v>1886</v>
      </c>
      <c r="N1175" s="103" t="s">
        <v>4869</v>
      </c>
      <c r="O1175" s="103" t="s">
        <v>4870</v>
      </c>
      <c r="P1175" s="103" t="s">
        <v>2776</v>
      </c>
      <c r="Q1175" s="103" t="s">
        <v>2777</v>
      </c>
      <c r="R1175" s="103" t="s">
        <v>4871</v>
      </c>
      <c r="S1175" s="101">
        <v>19449</v>
      </c>
      <c r="T1175" s="101">
        <v>19449</v>
      </c>
      <c r="U1175" s="103" t="s">
        <v>31</v>
      </c>
      <c r="V1175" s="103" t="s">
        <v>4657</v>
      </c>
    </row>
    <row r="1176" spans="1:22" ht="15.75" x14ac:dyDescent="0.3">
      <c r="A1176" s="103" t="s">
        <v>50</v>
      </c>
      <c r="B1176" s="103" t="s">
        <v>4024</v>
      </c>
      <c r="C1176" s="103" t="s">
        <v>1904</v>
      </c>
      <c r="D1176" s="103" t="s">
        <v>1905</v>
      </c>
      <c r="E1176" s="103" t="s">
        <v>2038</v>
      </c>
      <c r="F1176" s="103" t="s">
        <v>2104</v>
      </c>
      <c r="G1176" s="103" t="s">
        <v>31</v>
      </c>
      <c r="H1176" s="103" t="s">
        <v>31</v>
      </c>
      <c r="I1176" s="103" t="s">
        <v>31</v>
      </c>
      <c r="J1176" s="103" t="s">
        <v>1851</v>
      </c>
      <c r="K1176" s="103" t="s">
        <v>1885</v>
      </c>
      <c r="L1176" s="104">
        <v>2746</v>
      </c>
      <c r="M1176" s="103" t="s">
        <v>1886</v>
      </c>
      <c r="N1176" s="103" t="s">
        <v>4872</v>
      </c>
      <c r="O1176" s="103" t="s">
        <v>4873</v>
      </c>
      <c r="P1176" s="103" t="s">
        <v>2771</v>
      </c>
      <c r="Q1176" s="103" t="s">
        <v>2772</v>
      </c>
      <c r="R1176" s="103" t="s">
        <v>4874</v>
      </c>
      <c r="S1176" s="101">
        <v>19449</v>
      </c>
      <c r="T1176" s="101">
        <v>19449</v>
      </c>
      <c r="U1176" s="103" t="s">
        <v>31</v>
      </c>
      <c r="V1176" s="103" t="s">
        <v>4657</v>
      </c>
    </row>
    <row r="1177" spans="1:22" ht="15.75" x14ac:dyDescent="0.3">
      <c r="A1177" s="103" t="s">
        <v>50</v>
      </c>
      <c r="B1177" s="103" t="s">
        <v>4024</v>
      </c>
      <c r="C1177" s="103" t="s">
        <v>1904</v>
      </c>
      <c r="D1177" s="103" t="s">
        <v>1905</v>
      </c>
      <c r="E1177" s="103" t="s">
        <v>2038</v>
      </c>
      <c r="F1177" s="103" t="s">
        <v>2104</v>
      </c>
      <c r="G1177" s="103" t="s">
        <v>31</v>
      </c>
      <c r="H1177" s="103" t="s">
        <v>31</v>
      </c>
      <c r="I1177" s="103" t="s">
        <v>31</v>
      </c>
      <c r="J1177" s="103" t="s">
        <v>1851</v>
      </c>
      <c r="K1177" s="103" t="s">
        <v>1885</v>
      </c>
      <c r="L1177" s="104">
        <v>2746</v>
      </c>
      <c r="M1177" s="103" t="s">
        <v>1886</v>
      </c>
      <c r="N1177" s="103" t="s">
        <v>4875</v>
      </c>
      <c r="O1177" s="103" t="s">
        <v>4876</v>
      </c>
      <c r="P1177" s="103" t="s">
        <v>4877</v>
      </c>
      <c r="Q1177" s="103" t="s">
        <v>2777</v>
      </c>
      <c r="R1177" s="103" t="s">
        <v>4878</v>
      </c>
      <c r="S1177" s="101">
        <v>19449</v>
      </c>
      <c r="T1177" s="101">
        <v>19449</v>
      </c>
      <c r="U1177" s="103" t="s">
        <v>31</v>
      </c>
      <c r="V1177" s="103" t="s">
        <v>31</v>
      </c>
    </row>
    <row r="1178" spans="1:22" ht="15.75" x14ac:dyDescent="0.3">
      <c r="A1178" s="103" t="s">
        <v>50</v>
      </c>
      <c r="B1178" s="103" t="s">
        <v>4024</v>
      </c>
      <c r="C1178" s="103" t="s">
        <v>1904</v>
      </c>
      <c r="D1178" s="103" t="s">
        <v>1905</v>
      </c>
      <c r="E1178" s="103" t="s">
        <v>2038</v>
      </c>
      <c r="F1178" s="103" t="s">
        <v>2104</v>
      </c>
      <c r="G1178" s="103" t="s">
        <v>31</v>
      </c>
      <c r="H1178" s="103" t="s">
        <v>31</v>
      </c>
      <c r="I1178" s="103" t="s">
        <v>31</v>
      </c>
      <c r="J1178" s="103" t="s">
        <v>1851</v>
      </c>
      <c r="K1178" s="103" t="s">
        <v>1885</v>
      </c>
      <c r="L1178" s="104">
        <v>118</v>
      </c>
      <c r="M1178" s="103" t="s">
        <v>1886</v>
      </c>
      <c r="N1178" s="103" t="s">
        <v>4879</v>
      </c>
      <c r="O1178" s="103" t="s">
        <v>4879</v>
      </c>
      <c r="P1178" s="103" t="s">
        <v>4880</v>
      </c>
      <c r="Q1178" s="103" t="s">
        <v>2882</v>
      </c>
      <c r="R1178" s="103" t="s">
        <v>4881</v>
      </c>
      <c r="S1178" s="101">
        <v>18718</v>
      </c>
      <c r="T1178" s="101">
        <v>18718</v>
      </c>
      <c r="U1178" s="103" t="s">
        <v>31</v>
      </c>
      <c r="V1178" s="103" t="s">
        <v>31</v>
      </c>
    </row>
    <row r="1179" spans="1:22" ht="15.75" x14ac:dyDescent="0.3">
      <c r="A1179" s="103" t="s">
        <v>50</v>
      </c>
      <c r="B1179" s="103" t="s">
        <v>4024</v>
      </c>
      <c r="C1179" s="103" t="s">
        <v>1904</v>
      </c>
      <c r="D1179" s="103" t="s">
        <v>1905</v>
      </c>
      <c r="E1179" s="103" t="s">
        <v>2038</v>
      </c>
      <c r="F1179" s="103" t="s">
        <v>2104</v>
      </c>
      <c r="G1179" s="103" t="s">
        <v>31</v>
      </c>
      <c r="H1179" s="103" t="s">
        <v>31</v>
      </c>
      <c r="I1179" s="103" t="s">
        <v>31</v>
      </c>
      <c r="J1179" s="103" t="s">
        <v>1851</v>
      </c>
      <c r="K1179" s="103" t="s">
        <v>1885</v>
      </c>
      <c r="L1179" s="104">
        <v>118</v>
      </c>
      <c r="M1179" s="103" t="s">
        <v>1886</v>
      </c>
      <c r="N1179" s="103" t="s">
        <v>4882</v>
      </c>
      <c r="O1179" s="103" t="s">
        <v>4882</v>
      </c>
      <c r="P1179" s="103" t="s">
        <v>4880</v>
      </c>
      <c r="Q1179" s="103" t="s">
        <v>2882</v>
      </c>
      <c r="R1179" s="103" t="s">
        <v>4883</v>
      </c>
      <c r="S1179" s="101">
        <v>18718</v>
      </c>
      <c r="T1179" s="101">
        <v>18718</v>
      </c>
      <c r="U1179" s="103" t="s">
        <v>31</v>
      </c>
      <c r="V1179" s="103" t="s">
        <v>31</v>
      </c>
    </row>
    <row r="1180" spans="1:22" ht="15.75" x14ac:dyDescent="0.3">
      <c r="A1180" s="103" t="s">
        <v>50</v>
      </c>
      <c r="B1180" s="103" t="s">
        <v>4024</v>
      </c>
      <c r="C1180" s="103" t="s">
        <v>1904</v>
      </c>
      <c r="D1180" s="103" t="s">
        <v>1905</v>
      </c>
      <c r="E1180" s="103" t="s">
        <v>2038</v>
      </c>
      <c r="F1180" s="103" t="s">
        <v>2104</v>
      </c>
      <c r="G1180" s="103" t="s">
        <v>31</v>
      </c>
      <c r="H1180" s="103" t="s">
        <v>31</v>
      </c>
      <c r="I1180" s="103" t="s">
        <v>31</v>
      </c>
      <c r="J1180" s="103" t="s">
        <v>1851</v>
      </c>
      <c r="K1180" s="103" t="s">
        <v>1885</v>
      </c>
      <c r="L1180" s="104">
        <v>118</v>
      </c>
      <c r="M1180" s="103" t="s">
        <v>1886</v>
      </c>
      <c r="N1180" s="103" t="s">
        <v>4884</v>
      </c>
      <c r="O1180" s="103" t="s">
        <v>4884</v>
      </c>
      <c r="P1180" s="103" t="s">
        <v>4880</v>
      </c>
      <c r="Q1180" s="103" t="s">
        <v>2882</v>
      </c>
      <c r="R1180" s="103" t="s">
        <v>4885</v>
      </c>
      <c r="S1180" s="101">
        <v>18718</v>
      </c>
      <c r="T1180" s="101">
        <v>18718</v>
      </c>
      <c r="U1180" s="103" t="s">
        <v>31</v>
      </c>
      <c r="V1180" s="103" t="s">
        <v>31</v>
      </c>
    </row>
    <row r="1181" spans="1:22" ht="15.75" x14ac:dyDescent="0.3">
      <c r="A1181" s="103" t="s">
        <v>50</v>
      </c>
      <c r="B1181" s="103" t="s">
        <v>4024</v>
      </c>
      <c r="C1181" s="103" t="s">
        <v>1904</v>
      </c>
      <c r="D1181" s="103" t="s">
        <v>1905</v>
      </c>
      <c r="E1181" s="103" t="s">
        <v>2038</v>
      </c>
      <c r="F1181" s="103" t="s">
        <v>2104</v>
      </c>
      <c r="G1181" s="103" t="s">
        <v>31</v>
      </c>
      <c r="H1181" s="103" t="s">
        <v>31</v>
      </c>
      <c r="I1181" s="103" t="s">
        <v>31</v>
      </c>
      <c r="J1181" s="103" t="s">
        <v>1851</v>
      </c>
      <c r="K1181" s="103" t="s">
        <v>1885</v>
      </c>
      <c r="L1181" s="104">
        <v>810</v>
      </c>
      <c r="M1181" s="103" t="s">
        <v>1886</v>
      </c>
      <c r="N1181" s="103" t="s">
        <v>4886</v>
      </c>
      <c r="O1181" s="103" t="s">
        <v>4886</v>
      </c>
      <c r="P1181" s="103" t="s">
        <v>4887</v>
      </c>
      <c r="Q1181" s="103" t="s">
        <v>2772</v>
      </c>
      <c r="R1181" s="103" t="s">
        <v>4888</v>
      </c>
      <c r="S1181" s="101">
        <v>18718</v>
      </c>
      <c r="T1181" s="101">
        <v>18718</v>
      </c>
      <c r="U1181" s="103" t="s">
        <v>31</v>
      </c>
      <c r="V1181" s="103" t="s">
        <v>31</v>
      </c>
    </row>
    <row r="1182" spans="1:22" ht="15.75" x14ac:dyDescent="0.3">
      <c r="A1182" s="103" t="s">
        <v>50</v>
      </c>
      <c r="B1182" s="103" t="s">
        <v>4024</v>
      </c>
      <c r="C1182" s="103" t="s">
        <v>1904</v>
      </c>
      <c r="D1182" s="103" t="s">
        <v>1905</v>
      </c>
      <c r="E1182" s="103" t="s">
        <v>2038</v>
      </c>
      <c r="F1182" s="103" t="s">
        <v>2104</v>
      </c>
      <c r="G1182" s="103" t="s">
        <v>31</v>
      </c>
      <c r="H1182" s="103" t="s">
        <v>31</v>
      </c>
      <c r="I1182" s="103" t="s">
        <v>31</v>
      </c>
      <c r="J1182" s="103" t="s">
        <v>1851</v>
      </c>
      <c r="K1182" s="103" t="s">
        <v>1885</v>
      </c>
      <c r="L1182" s="104">
        <v>131</v>
      </c>
      <c r="M1182" s="103" t="s">
        <v>1886</v>
      </c>
      <c r="N1182" s="103" t="s">
        <v>4889</v>
      </c>
      <c r="O1182" s="103" t="s">
        <v>4889</v>
      </c>
      <c r="P1182" s="103" t="s">
        <v>4880</v>
      </c>
      <c r="Q1182" s="103" t="s">
        <v>2882</v>
      </c>
      <c r="R1182" s="103" t="s">
        <v>4890</v>
      </c>
      <c r="S1182" s="101">
        <v>18718</v>
      </c>
      <c r="T1182" s="101">
        <v>18718</v>
      </c>
      <c r="U1182" s="103" t="s">
        <v>31</v>
      </c>
      <c r="V1182" s="103" t="s">
        <v>31</v>
      </c>
    </row>
    <row r="1183" spans="1:22" ht="15.75" x14ac:dyDescent="0.3">
      <c r="A1183" s="103" t="s">
        <v>50</v>
      </c>
      <c r="B1183" s="103" t="s">
        <v>4024</v>
      </c>
      <c r="C1183" s="103" t="s">
        <v>1904</v>
      </c>
      <c r="D1183" s="103" t="s">
        <v>1905</v>
      </c>
      <c r="E1183" s="103" t="s">
        <v>2038</v>
      </c>
      <c r="F1183" s="103" t="s">
        <v>2104</v>
      </c>
      <c r="G1183" s="103" t="s">
        <v>31</v>
      </c>
      <c r="H1183" s="103" t="s">
        <v>31</v>
      </c>
      <c r="I1183" s="103" t="s">
        <v>31</v>
      </c>
      <c r="J1183" s="103" t="s">
        <v>1851</v>
      </c>
      <c r="K1183" s="103" t="s">
        <v>1885</v>
      </c>
      <c r="L1183" s="104">
        <v>131</v>
      </c>
      <c r="M1183" s="103" t="s">
        <v>1886</v>
      </c>
      <c r="N1183" s="103" t="s">
        <v>4891</v>
      </c>
      <c r="O1183" s="103" t="s">
        <v>4891</v>
      </c>
      <c r="P1183" s="103" t="s">
        <v>4880</v>
      </c>
      <c r="Q1183" s="103" t="s">
        <v>2882</v>
      </c>
      <c r="R1183" s="103" t="s">
        <v>4892</v>
      </c>
      <c r="S1183" s="101">
        <v>18718</v>
      </c>
      <c r="T1183" s="101">
        <v>18718</v>
      </c>
      <c r="U1183" s="103" t="s">
        <v>31</v>
      </c>
      <c r="V1183" s="103" t="s">
        <v>31</v>
      </c>
    </row>
    <row r="1184" spans="1:22" ht="15.75" x14ac:dyDescent="0.3">
      <c r="A1184" s="103" t="s">
        <v>50</v>
      </c>
      <c r="B1184" s="103" t="s">
        <v>4024</v>
      </c>
      <c r="C1184" s="103" t="s">
        <v>1904</v>
      </c>
      <c r="D1184" s="103" t="s">
        <v>1905</v>
      </c>
      <c r="E1184" s="103" t="s">
        <v>2038</v>
      </c>
      <c r="F1184" s="103" t="s">
        <v>2104</v>
      </c>
      <c r="G1184" s="103" t="s">
        <v>31</v>
      </c>
      <c r="H1184" s="103" t="s">
        <v>31</v>
      </c>
      <c r="I1184" s="103" t="s">
        <v>31</v>
      </c>
      <c r="J1184" s="103" t="s">
        <v>1851</v>
      </c>
      <c r="K1184" s="103" t="s">
        <v>1885</v>
      </c>
      <c r="L1184" s="104">
        <v>130</v>
      </c>
      <c r="M1184" s="103" t="s">
        <v>1886</v>
      </c>
      <c r="N1184" s="103" t="s">
        <v>4893</v>
      </c>
      <c r="O1184" s="103" t="s">
        <v>4893</v>
      </c>
      <c r="P1184" s="103" t="s">
        <v>4880</v>
      </c>
      <c r="Q1184" s="103" t="s">
        <v>2882</v>
      </c>
      <c r="R1184" s="103" t="s">
        <v>4894</v>
      </c>
      <c r="S1184" s="101">
        <v>18718</v>
      </c>
      <c r="T1184" s="101">
        <v>18718</v>
      </c>
      <c r="U1184" s="103" t="s">
        <v>31</v>
      </c>
      <c r="V1184" s="103" t="s">
        <v>31</v>
      </c>
    </row>
    <row r="1185" spans="1:22" ht="15.75" x14ac:dyDescent="0.3">
      <c r="A1185" s="103" t="s">
        <v>50</v>
      </c>
      <c r="B1185" s="103" t="s">
        <v>4024</v>
      </c>
      <c r="C1185" s="103" t="s">
        <v>1904</v>
      </c>
      <c r="D1185" s="103" t="s">
        <v>1905</v>
      </c>
      <c r="E1185" s="103" t="s">
        <v>2038</v>
      </c>
      <c r="F1185" s="103" t="s">
        <v>2104</v>
      </c>
      <c r="G1185" s="103" t="s">
        <v>31</v>
      </c>
      <c r="H1185" s="103" t="s">
        <v>31</v>
      </c>
      <c r="I1185" s="103" t="s">
        <v>31</v>
      </c>
      <c r="J1185" s="103" t="s">
        <v>1851</v>
      </c>
      <c r="K1185" s="103" t="s">
        <v>1885</v>
      </c>
      <c r="L1185" s="104">
        <v>7050</v>
      </c>
      <c r="M1185" s="103" t="s">
        <v>1886</v>
      </c>
      <c r="N1185" s="103" t="s">
        <v>4895</v>
      </c>
      <c r="O1185" s="103" t="s">
        <v>4895</v>
      </c>
      <c r="P1185" s="103" t="s">
        <v>2905</v>
      </c>
      <c r="Q1185" s="103" t="s">
        <v>2906</v>
      </c>
      <c r="R1185" s="103" t="s">
        <v>4896</v>
      </c>
      <c r="S1185" s="101">
        <v>25293</v>
      </c>
      <c r="T1185" s="101">
        <v>25293</v>
      </c>
      <c r="U1185" s="103" t="s">
        <v>31</v>
      </c>
      <c r="V1185" s="103" t="s">
        <v>4684</v>
      </c>
    </row>
    <row r="1186" spans="1:22" ht="15.75" x14ac:dyDescent="0.3">
      <c r="A1186" s="103" t="s">
        <v>50</v>
      </c>
      <c r="B1186" s="103" t="s">
        <v>4024</v>
      </c>
      <c r="C1186" s="103" t="s">
        <v>1904</v>
      </c>
      <c r="D1186" s="103" t="s">
        <v>1905</v>
      </c>
      <c r="E1186" s="103" t="s">
        <v>2038</v>
      </c>
      <c r="F1186" s="103" t="s">
        <v>2104</v>
      </c>
      <c r="G1186" s="103" t="s">
        <v>31</v>
      </c>
      <c r="H1186" s="103" t="s">
        <v>31</v>
      </c>
      <c r="I1186" s="103" t="s">
        <v>31</v>
      </c>
      <c r="J1186" s="103" t="s">
        <v>1851</v>
      </c>
      <c r="K1186" s="103" t="s">
        <v>1885</v>
      </c>
      <c r="L1186" s="104">
        <v>7050</v>
      </c>
      <c r="M1186" s="103" t="s">
        <v>1886</v>
      </c>
      <c r="N1186" s="103" t="s">
        <v>4897</v>
      </c>
      <c r="O1186" s="103" t="s">
        <v>4897</v>
      </c>
      <c r="P1186" s="103" t="s">
        <v>2905</v>
      </c>
      <c r="Q1186" s="103" t="s">
        <v>2906</v>
      </c>
      <c r="R1186" s="103" t="s">
        <v>4898</v>
      </c>
      <c r="S1186" s="101">
        <v>25293</v>
      </c>
      <c r="T1186" s="101">
        <v>25293</v>
      </c>
      <c r="U1186" s="103" t="s">
        <v>31</v>
      </c>
      <c r="V1186" s="103" t="s">
        <v>4684</v>
      </c>
    </row>
    <row r="1187" spans="1:22" ht="15.75" x14ac:dyDescent="0.3">
      <c r="A1187" s="103" t="s">
        <v>50</v>
      </c>
      <c r="B1187" s="103" t="s">
        <v>4024</v>
      </c>
      <c r="C1187" s="103" t="s">
        <v>1904</v>
      </c>
      <c r="D1187" s="103" t="s">
        <v>1905</v>
      </c>
      <c r="E1187" s="103" t="s">
        <v>2038</v>
      </c>
      <c r="F1187" s="103" t="s">
        <v>2104</v>
      </c>
      <c r="G1187" s="103" t="s">
        <v>31</v>
      </c>
      <c r="H1187" s="103" t="s">
        <v>31</v>
      </c>
      <c r="I1187" s="103" t="s">
        <v>31</v>
      </c>
      <c r="J1187" s="103" t="s">
        <v>1851</v>
      </c>
      <c r="K1187" s="103" t="s">
        <v>1885</v>
      </c>
      <c r="L1187" s="104">
        <v>7050</v>
      </c>
      <c r="M1187" s="103" t="s">
        <v>1886</v>
      </c>
      <c r="N1187" s="103" t="s">
        <v>4899</v>
      </c>
      <c r="O1187" s="103" t="s">
        <v>4899</v>
      </c>
      <c r="P1187" s="103" t="s">
        <v>2905</v>
      </c>
      <c r="Q1187" s="103" t="s">
        <v>2906</v>
      </c>
      <c r="R1187" s="103" t="s">
        <v>4900</v>
      </c>
      <c r="S1187" s="101">
        <v>25293</v>
      </c>
      <c r="T1187" s="101">
        <v>25293</v>
      </c>
      <c r="U1187" s="103" t="s">
        <v>31</v>
      </c>
      <c r="V1187" s="103" t="s">
        <v>4684</v>
      </c>
    </row>
    <row r="1188" spans="1:22" ht="15.75" x14ac:dyDescent="0.3">
      <c r="A1188" s="103" t="s">
        <v>50</v>
      </c>
      <c r="B1188" s="103" t="s">
        <v>4024</v>
      </c>
      <c r="C1188" s="103" t="s">
        <v>1904</v>
      </c>
      <c r="D1188" s="103" t="s">
        <v>1905</v>
      </c>
      <c r="E1188" s="103" t="s">
        <v>2038</v>
      </c>
      <c r="F1188" s="103" t="s">
        <v>2104</v>
      </c>
      <c r="G1188" s="103" t="s">
        <v>31</v>
      </c>
      <c r="H1188" s="103" t="s">
        <v>31</v>
      </c>
      <c r="I1188" s="103" t="s">
        <v>31</v>
      </c>
      <c r="J1188" s="103" t="s">
        <v>1851</v>
      </c>
      <c r="K1188" s="103" t="s">
        <v>1885</v>
      </c>
      <c r="L1188" s="104">
        <v>9641</v>
      </c>
      <c r="M1188" s="103" t="s">
        <v>1886</v>
      </c>
      <c r="N1188" s="103" t="s">
        <v>4901</v>
      </c>
      <c r="O1188" s="103" t="s">
        <v>4901</v>
      </c>
      <c r="P1188" s="103" t="s">
        <v>2905</v>
      </c>
      <c r="Q1188" s="103" t="s">
        <v>2906</v>
      </c>
      <c r="R1188" s="103" t="s">
        <v>4902</v>
      </c>
      <c r="S1188" s="101">
        <v>26389</v>
      </c>
      <c r="T1188" s="101">
        <v>26389</v>
      </c>
      <c r="U1188" s="103" t="s">
        <v>31</v>
      </c>
      <c r="V1188" s="103" t="s">
        <v>4857</v>
      </c>
    </row>
    <row r="1189" spans="1:22" ht="15.75" x14ac:dyDescent="0.3">
      <c r="A1189" s="103" t="s">
        <v>50</v>
      </c>
      <c r="B1189" s="103" t="s">
        <v>4024</v>
      </c>
      <c r="C1189" s="103" t="s">
        <v>1904</v>
      </c>
      <c r="D1189" s="103" t="s">
        <v>1905</v>
      </c>
      <c r="E1189" s="103" t="s">
        <v>2038</v>
      </c>
      <c r="F1189" s="103" t="s">
        <v>3386</v>
      </c>
      <c r="G1189" s="103" t="s">
        <v>31</v>
      </c>
      <c r="H1189" s="103" t="s">
        <v>31</v>
      </c>
      <c r="I1189" s="103" t="s">
        <v>31</v>
      </c>
      <c r="J1189" s="103" t="s">
        <v>1851</v>
      </c>
      <c r="K1189" s="103" t="s">
        <v>1885</v>
      </c>
      <c r="L1189" s="104">
        <v>795</v>
      </c>
      <c r="M1189" s="103" t="s">
        <v>1886</v>
      </c>
      <c r="N1189" s="103" t="s">
        <v>31</v>
      </c>
      <c r="O1189" s="103" t="s">
        <v>31</v>
      </c>
      <c r="P1189" s="103" t="s">
        <v>3387</v>
      </c>
      <c r="Q1189" s="103" t="s">
        <v>2460</v>
      </c>
      <c r="R1189" s="103" t="s">
        <v>4903</v>
      </c>
      <c r="S1189" s="101">
        <v>18718</v>
      </c>
      <c r="T1189" s="101">
        <v>18718</v>
      </c>
      <c r="U1189" s="103" t="s">
        <v>31</v>
      </c>
      <c r="V1189" s="103" t="s">
        <v>31</v>
      </c>
    </row>
    <row r="1190" spans="1:22" ht="15.75" x14ac:dyDescent="0.3">
      <c r="A1190" s="103" t="s">
        <v>50</v>
      </c>
      <c r="B1190" s="103" t="s">
        <v>4024</v>
      </c>
      <c r="C1190" s="103" t="s">
        <v>1904</v>
      </c>
      <c r="D1190" s="103" t="s">
        <v>1905</v>
      </c>
      <c r="E1190" s="103" t="s">
        <v>2038</v>
      </c>
      <c r="F1190" s="103" t="s">
        <v>3386</v>
      </c>
      <c r="G1190" s="103" t="s">
        <v>31</v>
      </c>
      <c r="H1190" s="103" t="s">
        <v>31</v>
      </c>
      <c r="I1190" s="103" t="s">
        <v>31</v>
      </c>
      <c r="J1190" s="103" t="s">
        <v>1851</v>
      </c>
      <c r="K1190" s="103" t="s">
        <v>1885</v>
      </c>
      <c r="L1190" s="104">
        <v>1870</v>
      </c>
      <c r="M1190" s="103" t="s">
        <v>1886</v>
      </c>
      <c r="N1190" s="103" t="s">
        <v>31</v>
      </c>
      <c r="O1190" s="103" t="s">
        <v>31</v>
      </c>
      <c r="P1190" s="103" t="s">
        <v>3387</v>
      </c>
      <c r="Q1190" s="103" t="s">
        <v>2460</v>
      </c>
      <c r="R1190" s="103" t="s">
        <v>4904</v>
      </c>
      <c r="S1190" s="101">
        <v>19449</v>
      </c>
      <c r="T1190" s="101">
        <v>19449</v>
      </c>
      <c r="U1190" s="103" t="s">
        <v>31</v>
      </c>
      <c r="V1190" s="103" t="s">
        <v>4657</v>
      </c>
    </row>
    <row r="1191" spans="1:22" ht="15.75" x14ac:dyDescent="0.3">
      <c r="A1191" s="103" t="s">
        <v>50</v>
      </c>
      <c r="B1191" s="103" t="s">
        <v>4024</v>
      </c>
      <c r="C1191" s="103" t="s">
        <v>1904</v>
      </c>
      <c r="D1191" s="103" t="s">
        <v>1905</v>
      </c>
      <c r="E1191" s="103" t="s">
        <v>2038</v>
      </c>
      <c r="F1191" s="103" t="s">
        <v>3386</v>
      </c>
      <c r="G1191" s="103" t="s">
        <v>31</v>
      </c>
      <c r="H1191" s="103" t="s">
        <v>31</v>
      </c>
      <c r="I1191" s="103" t="s">
        <v>31</v>
      </c>
      <c r="J1191" s="103" t="s">
        <v>1851</v>
      </c>
      <c r="K1191" s="103" t="s">
        <v>1885</v>
      </c>
      <c r="L1191" s="104">
        <v>4218</v>
      </c>
      <c r="M1191" s="103" t="s">
        <v>1886</v>
      </c>
      <c r="N1191" s="103" t="s">
        <v>31</v>
      </c>
      <c r="O1191" s="103" t="s">
        <v>31</v>
      </c>
      <c r="P1191" s="103" t="s">
        <v>3387</v>
      </c>
      <c r="Q1191" s="103" t="s">
        <v>2460</v>
      </c>
      <c r="R1191" s="103" t="s">
        <v>4905</v>
      </c>
      <c r="S1191" s="101">
        <v>25293</v>
      </c>
      <c r="T1191" s="101">
        <v>25293</v>
      </c>
      <c r="U1191" s="103" t="s">
        <v>31</v>
      </c>
      <c r="V1191" s="103" t="s">
        <v>4684</v>
      </c>
    </row>
    <row r="1192" spans="1:22" ht="15.75" x14ac:dyDescent="0.3">
      <c r="A1192" s="103" t="s">
        <v>50</v>
      </c>
      <c r="B1192" s="103" t="s">
        <v>4024</v>
      </c>
      <c r="C1192" s="103" t="s">
        <v>1904</v>
      </c>
      <c r="D1192" s="103" t="s">
        <v>1905</v>
      </c>
      <c r="E1192" s="103" t="s">
        <v>2038</v>
      </c>
      <c r="F1192" s="103" t="s">
        <v>2264</v>
      </c>
      <c r="G1192" s="103" t="s">
        <v>31</v>
      </c>
      <c r="H1192" s="103" t="s">
        <v>31</v>
      </c>
      <c r="I1192" s="103" t="s">
        <v>31</v>
      </c>
      <c r="J1192" s="103" t="s">
        <v>1851</v>
      </c>
      <c r="K1192" s="103" t="s">
        <v>1885</v>
      </c>
      <c r="L1192" s="104">
        <v>3930</v>
      </c>
      <c r="M1192" s="103" t="s">
        <v>1886</v>
      </c>
      <c r="N1192" s="103" t="s">
        <v>31</v>
      </c>
      <c r="O1192" s="103" t="s">
        <v>31</v>
      </c>
      <c r="P1192" s="103" t="s">
        <v>2470</v>
      </c>
      <c r="Q1192" s="103" t="s">
        <v>3392</v>
      </c>
      <c r="R1192" s="103" t="s">
        <v>4906</v>
      </c>
      <c r="S1192" s="101">
        <v>18718</v>
      </c>
      <c r="T1192" s="101">
        <v>18718</v>
      </c>
      <c r="U1192" s="103" t="s">
        <v>31</v>
      </c>
      <c r="V1192" s="103" t="s">
        <v>31</v>
      </c>
    </row>
    <row r="1193" spans="1:22" ht="15.75" x14ac:dyDescent="0.3">
      <c r="A1193" s="103" t="s">
        <v>50</v>
      </c>
      <c r="B1193" s="103" t="s">
        <v>4024</v>
      </c>
      <c r="C1193" s="103" t="s">
        <v>1904</v>
      </c>
      <c r="D1193" s="103" t="s">
        <v>1905</v>
      </c>
      <c r="E1193" s="103" t="s">
        <v>2038</v>
      </c>
      <c r="F1193" s="103" t="s">
        <v>2264</v>
      </c>
      <c r="G1193" s="103" t="s">
        <v>31</v>
      </c>
      <c r="H1193" s="103" t="s">
        <v>31</v>
      </c>
      <c r="I1193" s="103" t="s">
        <v>31</v>
      </c>
      <c r="J1193" s="103" t="s">
        <v>1851</v>
      </c>
      <c r="K1193" s="103" t="s">
        <v>1885</v>
      </c>
      <c r="L1193" s="104">
        <v>1149</v>
      </c>
      <c r="M1193" s="103" t="s">
        <v>1886</v>
      </c>
      <c r="N1193" s="103" t="s">
        <v>31</v>
      </c>
      <c r="O1193" s="103" t="s">
        <v>31</v>
      </c>
      <c r="P1193" s="103" t="s">
        <v>2470</v>
      </c>
      <c r="Q1193" s="103" t="s">
        <v>3392</v>
      </c>
      <c r="R1193" s="103" t="s">
        <v>4907</v>
      </c>
      <c r="S1193" s="101">
        <v>19084</v>
      </c>
      <c r="T1193" s="101">
        <v>19084</v>
      </c>
      <c r="U1193" s="103" t="s">
        <v>31</v>
      </c>
      <c r="V1193" s="103" t="s">
        <v>31</v>
      </c>
    </row>
    <row r="1194" spans="1:22" ht="15.75" x14ac:dyDescent="0.3">
      <c r="A1194" s="103" t="s">
        <v>50</v>
      </c>
      <c r="B1194" s="103" t="s">
        <v>4024</v>
      </c>
      <c r="C1194" s="103" t="s">
        <v>1904</v>
      </c>
      <c r="D1194" s="103" t="s">
        <v>1905</v>
      </c>
      <c r="E1194" s="103" t="s">
        <v>2038</v>
      </c>
      <c r="F1194" s="103" t="s">
        <v>2062</v>
      </c>
      <c r="G1194" s="103" t="s">
        <v>31</v>
      </c>
      <c r="H1194" s="103" t="s">
        <v>31</v>
      </c>
      <c r="I1194" s="103" t="s">
        <v>31</v>
      </c>
      <c r="J1194" s="103" t="s">
        <v>1851</v>
      </c>
      <c r="K1194" s="103" t="s">
        <v>1885</v>
      </c>
      <c r="L1194" s="104">
        <v>818</v>
      </c>
      <c r="M1194" s="103" t="s">
        <v>1886</v>
      </c>
      <c r="N1194" s="103" t="s">
        <v>31</v>
      </c>
      <c r="O1194" s="103" t="s">
        <v>31</v>
      </c>
      <c r="P1194" s="103" t="s">
        <v>2911</v>
      </c>
      <c r="Q1194" s="103" t="s">
        <v>2912</v>
      </c>
      <c r="R1194" s="103" t="s">
        <v>4908</v>
      </c>
      <c r="S1194" s="101">
        <v>19449</v>
      </c>
      <c r="T1194" s="101">
        <v>19449</v>
      </c>
      <c r="U1194" s="103" t="s">
        <v>31</v>
      </c>
      <c r="V1194" s="103" t="s">
        <v>4657</v>
      </c>
    </row>
    <row r="1195" spans="1:22" ht="15.75" x14ac:dyDescent="0.3">
      <c r="A1195" s="103" t="s">
        <v>50</v>
      </c>
      <c r="B1195" s="103" t="s">
        <v>4024</v>
      </c>
      <c r="C1195" s="103" t="s">
        <v>1904</v>
      </c>
      <c r="D1195" s="103" t="s">
        <v>1905</v>
      </c>
      <c r="E1195" s="103" t="s">
        <v>2038</v>
      </c>
      <c r="F1195" s="103" t="s">
        <v>2062</v>
      </c>
      <c r="G1195" s="103" t="s">
        <v>31</v>
      </c>
      <c r="H1195" s="103" t="s">
        <v>31</v>
      </c>
      <c r="I1195" s="103" t="s">
        <v>31</v>
      </c>
      <c r="J1195" s="103" t="s">
        <v>1851</v>
      </c>
      <c r="K1195" s="103" t="s">
        <v>1885</v>
      </c>
      <c r="L1195" s="104">
        <v>542</v>
      </c>
      <c r="M1195" s="103" t="s">
        <v>1886</v>
      </c>
      <c r="N1195" s="103" t="s">
        <v>31</v>
      </c>
      <c r="O1195" s="103" t="s">
        <v>31</v>
      </c>
      <c r="P1195" s="103" t="s">
        <v>2911</v>
      </c>
      <c r="Q1195" s="103" t="s">
        <v>2912</v>
      </c>
      <c r="R1195" s="103" t="s">
        <v>4909</v>
      </c>
      <c r="S1195" s="101">
        <v>21640</v>
      </c>
      <c r="T1195" s="101">
        <v>21640</v>
      </c>
      <c r="U1195" s="103" t="s">
        <v>31</v>
      </c>
      <c r="V1195" s="103" t="s">
        <v>4670</v>
      </c>
    </row>
    <row r="1196" spans="1:22" ht="15.75" x14ac:dyDescent="0.3">
      <c r="A1196" s="103" t="s">
        <v>50</v>
      </c>
      <c r="B1196" s="103" t="s">
        <v>4024</v>
      </c>
      <c r="C1196" s="103" t="s">
        <v>1904</v>
      </c>
      <c r="D1196" s="103" t="s">
        <v>1905</v>
      </c>
      <c r="E1196" s="103" t="s">
        <v>2038</v>
      </c>
      <c r="F1196" s="103" t="s">
        <v>2062</v>
      </c>
      <c r="G1196" s="103" t="s">
        <v>31</v>
      </c>
      <c r="H1196" s="103" t="s">
        <v>31</v>
      </c>
      <c r="I1196" s="103" t="s">
        <v>31</v>
      </c>
      <c r="J1196" s="103" t="s">
        <v>1851</v>
      </c>
      <c r="K1196" s="103" t="s">
        <v>1885</v>
      </c>
      <c r="L1196" s="104">
        <v>16376</v>
      </c>
      <c r="M1196" s="103" t="s">
        <v>1886</v>
      </c>
      <c r="N1196" s="103" t="s">
        <v>31</v>
      </c>
      <c r="O1196" s="103" t="s">
        <v>31</v>
      </c>
      <c r="P1196" s="103" t="s">
        <v>2911</v>
      </c>
      <c r="Q1196" s="103" t="s">
        <v>2912</v>
      </c>
      <c r="R1196" s="103" t="s">
        <v>4910</v>
      </c>
      <c r="S1196" s="101">
        <v>22736</v>
      </c>
      <c r="T1196" s="101">
        <v>22736</v>
      </c>
      <c r="U1196" s="103" t="s">
        <v>31</v>
      </c>
      <c r="V1196" s="103" t="s">
        <v>4911</v>
      </c>
    </row>
    <row r="1197" spans="1:22" ht="15.75" x14ac:dyDescent="0.3">
      <c r="A1197" s="103" t="s">
        <v>50</v>
      </c>
      <c r="B1197" s="103" t="s">
        <v>4024</v>
      </c>
      <c r="C1197" s="103" t="s">
        <v>1904</v>
      </c>
      <c r="D1197" s="103" t="s">
        <v>1905</v>
      </c>
      <c r="E1197" s="103" t="s">
        <v>2038</v>
      </c>
      <c r="F1197" s="103" t="s">
        <v>2062</v>
      </c>
      <c r="G1197" s="103" t="s">
        <v>31</v>
      </c>
      <c r="H1197" s="103" t="s">
        <v>31</v>
      </c>
      <c r="I1197" s="103" t="s">
        <v>31</v>
      </c>
      <c r="J1197" s="103" t="s">
        <v>1851</v>
      </c>
      <c r="K1197" s="103" t="s">
        <v>1885</v>
      </c>
      <c r="L1197" s="104">
        <v>4444</v>
      </c>
      <c r="M1197" s="103" t="s">
        <v>1886</v>
      </c>
      <c r="N1197" s="103" t="s">
        <v>31</v>
      </c>
      <c r="O1197" s="103" t="s">
        <v>31</v>
      </c>
      <c r="P1197" s="103" t="s">
        <v>2911</v>
      </c>
      <c r="Q1197" s="103" t="s">
        <v>2912</v>
      </c>
      <c r="R1197" s="103" t="s">
        <v>4912</v>
      </c>
      <c r="S1197" s="101">
        <v>23101</v>
      </c>
      <c r="T1197" s="101">
        <v>23101</v>
      </c>
      <c r="U1197" s="103" t="s">
        <v>31</v>
      </c>
      <c r="V1197" s="103" t="s">
        <v>4913</v>
      </c>
    </row>
    <row r="1198" spans="1:22" ht="15.75" x14ac:dyDescent="0.3">
      <c r="A1198" s="103" t="s">
        <v>50</v>
      </c>
      <c r="B1198" s="103" t="s">
        <v>4024</v>
      </c>
      <c r="C1198" s="103" t="s">
        <v>1904</v>
      </c>
      <c r="D1198" s="103" t="s">
        <v>1905</v>
      </c>
      <c r="E1198" s="103" t="s">
        <v>2038</v>
      </c>
      <c r="F1198" s="103" t="s">
        <v>2062</v>
      </c>
      <c r="G1198" s="103" t="s">
        <v>31</v>
      </c>
      <c r="H1198" s="103" t="s">
        <v>31</v>
      </c>
      <c r="I1198" s="103" t="s">
        <v>31</v>
      </c>
      <c r="J1198" s="103" t="s">
        <v>1851</v>
      </c>
      <c r="K1198" s="103" t="s">
        <v>1885</v>
      </c>
      <c r="L1198" s="104">
        <v>296</v>
      </c>
      <c r="M1198" s="103" t="s">
        <v>1886</v>
      </c>
      <c r="N1198" s="103" t="s">
        <v>31</v>
      </c>
      <c r="O1198" s="103" t="s">
        <v>31</v>
      </c>
      <c r="P1198" s="103" t="s">
        <v>2911</v>
      </c>
      <c r="Q1198" s="103" t="s">
        <v>2912</v>
      </c>
      <c r="R1198" s="103" t="s">
        <v>4914</v>
      </c>
      <c r="S1198" s="101">
        <v>23832</v>
      </c>
      <c r="T1198" s="101">
        <v>23832</v>
      </c>
      <c r="U1198" s="103" t="s">
        <v>31</v>
      </c>
      <c r="V1198" s="103" t="s">
        <v>4913</v>
      </c>
    </row>
    <row r="1199" spans="1:22" ht="15.75" x14ac:dyDescent="0.3">
      <c r="A1199" s="103" t="s">
        <v>50</v>
      </c>
      <c r="B1199" s="103" t="s">
        <v>4024</v>
      </c>
      <c r="C1199" s="103" t="s">
        <v>1904</v>
      </c>
      <c r="D1199" s="103" t="s">
        <v>1905</v>
      </c>
      <c r="E1199" s="103" t="s">
        <v>2038</v>
      </c>
      <c r="F1199" s="103" t="s">
        <v>2062</v>
      </c>
      <c r="G1199" s="103" t="s">
        <v>31</v>
      </c>
      <c r="H1199" s="103" t="s">
        <v>31</v>
      </c>
      <c r="I1199" s="103" t="s">
        <v>31</v>
      </c>
      <c r="J1199" s="103" t="s">
        <v>1851</v>
      </c>
      <c r="K1199" s="103" t="s">
        <v>1885</v>
      </c>
      <c r="L1199" s="104">
        <v>299</v>
      </c>
      <c r="M1199" s="103" t="s">
        <v>1886</v>
      </c>
      <c r="N1199" s="103" t="s">
        <v>31</v>
      </c>
      <c r="O1199" s="103" t="s">
        <v>31</v>
      </c>
      <c r="P1199" s="103" t="s">
        <v>2911</v>
      </c>
      <c r="Q1199" s="103" t="s">
        <v>2912</v>
      </c>
      <c r="R1199" s="103" t="s">
        <v>4915</v>
      </c>
      <c r="S1199" s="101">
        <v>24928</v>
      </c>
      <c r="T1199" s="101">
        <v>24928</v>
      </c>
      <c r="U1199" s="103" t="s">
        <v>31</v>
      </c>
      <c r="V1199" s="103" t="s">
        <v>4682</v>
      </c>
    </row>
    <row r="1200" spans="1:22" ht="15.75" x14ac:dyDescent="0.3">
      <c r="A1200" s="103" t="s">
        <v>50</v>
      </c>
      <c r="B1200" s="103" t="s">
        <v>4024</v>
      </c>
      <c r="C1200" s="103" t="s">
        <v>1904</v>
      </c>
      <c r="D1200" s="103" t="s">
        <v>1905</v>
      </c>
      <c r="E1200" s="103" t="s">
        <v>2038</v>
      </c>
      <c r="F1200" s="103" t="s">
        <v>2062</v>
      </c>
      <c r="G1200" s="103" t="s">
        <v>31</v>
      </c>
      <c r="H1200" s="103" t="s">
        <v>31</v>
      </c>
      <c r="I1200" s="103" t="s">
        <v>31</v>
      </c>
      <c r="J1200" s="103" t="s">
        <v>1851</v>
      </c>
      <c r="K1200" s="103" t="s">
        <v>1885</v>
      </c>
      <c r="L1200" s="104">
        <v>32489</v>
      </c>
      <c r="M1200" s="103" t="s">
        <v>1886</v>
      </c>
      <c r="N1200" s="103" t="s">
        <v>31</v>
      </c>
      <c r="O1200" s="103" t="s">
        <v>31</v>
      </c>
      <c r="P1200" s="103" t="s">
        <v>2911</v>
      </c>
      <c r="Q1200" s="103" t="s">
        <v>2912</v>
      </c>
      <c r="R1200" s="103" t="s">
        <v>4916</v>
      </c>
      <c r="S1200" s="101">
        <v>25293</v>
      </c>
      <c r="T1200" s="101">
        <v>25293</v>
      </c>
      <c r="U1200" s="103" t="s">
        <v>31</v>
      </c>
      <c r="V1200" s="103" t="s">
        <v>4684</v>
      </c>
    </row>
    <row r="1201" spans="1:22" ht="15.75" x14ac:dyDescent="0.3">
      <c r="A1201" s="103" t="s">
        <v>50</v>
      </c>
      <c r="B1201" s="103" t="s">
        <v>4024</v>
      </c>
      <c r="C1201" s="103" t="s">
        <v>1904</v>
      </c>
      <c r="D1201" s="103" t="s">
        <v>1905</v>
      </c>
      <c r="E1201" s="103" t="s">
        <v>2038</v>
      </c>
      <c r="F1201" s="103" t="s">
        <v>2062</v>
      </c>
      <c r="G1201" s="103" t="s">
        <v>31</v>
      </c>
      <c r="H1201" s="103" t="s">
        <v>31</v>
      </c>
      <c r="I1201" s="103" t="s">
        <v>31</v>
      </c>
      <c r="J1201" s="103" t="s">
        <v>1851</v>
      </c>
      <c r="K1201" s="103" t="s">
        <v>1885</v>
      </c>
      <c r="L1201" s="104">
        <v>282</v>
      </c>
      <c r="M1201" s="103" t="s">
        <v>1886</v>
      </c>
      <c r="N1201" s="103" t="s">
        <v>31</v>
      </c>
      <c r="O1201" s="103" t="s">
        <v>31</v>
      </c>
      <c r="P1201" s="103" t="s">
        <v>2911</v>
      </c>
      <c r="Q1201" s="103" t="s">
        <v>2912</v>
      </c>
      <c r="R1201" s="103" t="s">
        <v>4917</v>
      </c>
      <c r="S1201" s="101">
        <v>25658</v>
      </c>
      <c r="T1201" s="101">
        <v>25658</v>
      </c>
      <c r="U1201" s="103" t="s">
        <v>31</v>
      </c>
      <c r="V1201" s="103" t="s">
        <v>4688</v>
      </c>
    </row>
    <row r="1202" spans="1:22" ht="15.75" x14ac:dyDescent="0.3">
      <c r="A1202" s="103" t="s">
        <v>50</v>
      </c>
      <c r="B1202" s="103" t="s">
        <v>4024</v>
      </c>
      <c r="C1202" s="103" t="s">
        <v>1904</v>
      </c>
      <c r="D1202" s="103" t="s">
        <v>1905</v>
      </c>
      <c r="E1202" s="103" t="s">
        <v>2038</v>
      </c>
      <c r="F1202" s="103" t="s">
        <v>2062</v>
      </c>
      <c r="G1202" s="103" t="s">
        <v>31</v>
      </c>
      <c r="H1202" s="103" t="s">
        <v>31</v>
      </c>
      <c r="I1202" s="103" t="s">
        <v>31</v>
      </c>
      <c r="J1202" s="103" t="s">
        <v>1851</v>
      </c>
      <c r="K1202" s="103" t="s">
        <v>1885</v>
      </c>
      <c r="L1202" s="104">
        <v>16432</v>
      </c>
      <c r="M1202" s="103" t="s">
        <v>1886</v>
      </c>
      <c r="N1202" s="103" t="s">
        <v>31</v>
      </c>
      <c r="O1202" s="103" t="s">
        <v>31</v>
      </c>
      <c r="P1202" s="103" t="s">
        <v>2911</v>
      </c>
      <c r="Q1202" s="103" t="s">
        <v>2912</v>
      </c>
      <c r="R1202" s="103" t="s">
        <v>4918</v>
      </c>
      <c r="S1202" s="101">
        <v>25658</v>
      </c>
      <c r="T1202" s="101">
        <v>25658</v>
      </c>
      <c r="U1202" s="103" t="s">
        <v>31</v>
      </c>
      <c r="V1202" s="103" t="s">
        <v>4686</v>
      </c>
    </row>
    <row r="1203" spans="1:22" ht="15.75" x14ac:dyDescent="0.3">
      <c r="A1203" s="103" t="s">
        <v>50</v>
      </c>
      <c r="B1203" s="103" t="s">
        <v>4024</v>
      </c>
      <c r="C1203" s="103" t="s">
        <v>1904</v>
      </c>
      <c r="D1203" s="103" t="s">
        <v>1905</v>
      </c>
      <c r="E1203" s="103" t="s">
        <v>2038</v>
      </c>
      <c r="F1203" s="103" t="s">
        <v>2062</v>
      </c>
      <c r="G1203" s="103" t="s">
        <v>31</v>
      </c>
      <c r="H1203" s="103" t="s">
        <v>31</v>
      </c>
      <c r="I1203" s="103" t="s">
        <v>31</v>
      </c>
      <c r="J1203" s="103" t="s">
        <v>1851</v>
      </c>
      <c r="K1203" s="103" t="s">
        <v>1885</v>
      </c>
      <c r="L1203" s="104">
        <v>11116</v>
      </c>
      <c r="M1203" s="103" t="s">
        <v>1886</v>
      </c>
      <c r="N1203" s="103" t="s">
        <v>31</v>
      </c>
      <c r="O1203" s="103" t="s">
        <v>31</v>
      </c>
      <c r="P1203" s="103" t="s">
        <v>2911</v>
      </c>
      <c r="Q1203" s="103" t="s">
        <v>2912</v>
      </c>
      <c r="R1203" s="103" t="s">
        <v>4919</v>
      </c>
      <c r="S1203" s="101">
        <v>26023</v>
      </c>
      <c r="T1203" s="101">
        <v>26023</v>
      </c>
      <c r="U1203" s="103" t="s">
        <v>31</v>
      </c>
      <c r="V1203" s="103" t="s">
        <v>4690</v>
      </c>
    </row>
    <row r="1204" spans="1:22" ht="15.75" x14ac:dyDescent="0.3">
      <c r="A1204" s="103" t="s">
        <v>50</v>
      </c>
      <c r="B1204" s="103" t="s">
        <v>4024</v>
      </c>
      <c r="C1204" s="103" t="s">
        <v>1904</v>
      </c>
      <c r="D1204" s="103" t="s">
        <v>1905</v>
      </c>
      <c r="E1204" s="103" t="s">
        <v>2038</v>
      </c>
      <c r="F1204" s="103" t="s">
        <v>2062</v>
      </c>
      <c r="G1204" s="103" t="s">
        <v>31</v>
      </c>
      <c r="H1204" s="103" t="s">
        <v>31</v>
      </c>
      <c r="I1204" s="103" t="s">
        <v>31</v>
      </c>
      <c r="J1204" s="103" t="s">
        <v>1851</v>
      </c>
      <c r="K1204" s="103" t="s">
        <v>1885</v>
      </c>
      <c r="L1204" s="104">
        <v>10666</v>
      </c>
      <c r="M1204" s="103" t="s">
        <v>1886</v>
      </c>
      <c r="N1204" s="103" t="s">
        <v>31</v>
      </c>
      <c r="O1204" s="103" t="s">
        <v>31</v>
      </c>
      <c r="P1204" s="103" t="s">
        <v>2911</v>
      </c>
      <c r="Q1204" s="103" t="s">
        <v>2912</v>
      </c>
      <c r="R1204" s="103" t="s">
        <v>4920</v>
      </c>
      <c r="S1204" s="101">
        <v>31502</v>
      </c>
      <c r="T1204" s="101">
        <v>31502</v>
      </c>
      <c r="U1204" s="103" t="s">
        <v>31</v>
      </c>
      <c r="V1204" s="103" t="s">
        <v>4921</v>
      </c>
    </row>
    <row r="1205" spans="1:22" ht="15.75" x14ac:dyDescent="0.3">
      <c r="A1205" s="103" t="s">
        <v>50</v>
      </c>
      <c r="B1205" s="103" t="s">
        <v>4024</v>
      </c>
      <c r="C1205" s="103" t="s">
        <v>1904</v>
      </c>
      <c r="D1205" s="103" t="s">
        <v>1905</v>
      </c>
      <c r="E1205" s="103" t="s">
        <v>2038</v>
      </c>
      <c r="F1205" s="103" t="s">
        <v>2062</v>
      </c>
      <c r="G1205" s="103" t="s">
        <v>31</v>
      </c>
      <c r="H1205" s="103" t="s">
        <v>31</v>
      </c>
      <c r="I1205" s="103" t="s">
        <v>31</v>
      </c>
      <c r="J1205" s="103" t="s">
        <v>1851</v>
      </c>
      <c r="K1205" s="103" t="s">
        <v>1885</v>
      </c>
      <c r="L1205" s="104">
        <v>12455</v>
      </c>
      <c r="M1205" s="103" t="s">
        <v>1886</v>
      </c>
      <c r="N1205" s="103" t="s">
        <v>31</v>
      </c>
      <c r="O1205" s="103" t="s">
        <v>31</v>
      </c>
      <c r="P1205" s="103" t="s">
        <v>2911</v>
      </c>
      <c r="Q1205" s="103" t="s">
        <v>2912</v>
      </c>
      <c r="R1205" s="103" t="s">
        <v>4922</v>
      </c>
      <c r="S1205" s="101">
        <v>34059</v>
      </c>
      <c r="T1205" s="101">
        <v>34059</v>
      </c>
      <c r="U1205" s="103" t="s">
        <v>31</v>
      </c>
      <c r="V1205" s="103" t="s">
        <v>4923</v>
      </c>
    </row>
    <row r="1206" spans="1:22" ht="15.75" x14ac:dyDescent="0.3">
      <c r="A1206" s="103" t="s">
        <v>50</v>
      </c>
      <c r="B1206" s="103" t="s">
        <v>4024</v>
      </c>
      <c r="C1206" s="103" t="s">
        <v>1904</v>
      </c>
      <c r="D1206" s="103" t="s">
        <v>1905</v>
      </c>
      <c r="E1206" s="103" t="s">
        <v>2038</v>
      </c>
      <c r="F1206" s="103" t="s">
        <v>2123</v>
      </c>
      <c r="G1206" s="103" t="s">
        <v>31</v>
      </c>
      <c r="H1206" s="103" t="s">
        <v>31</v>
      </c>
      <c r="I1206" s="103" t="s">
        <v>31</v>
      </c>
      <c r="J1206" s="103" t="s">
        <v>1851</v>
      </c>
      <c r="K1206" s="103" t="s">
        <v>1885</v>
      </c>
      <c r="L1206" s="104">
        <v>2513</v>
      </c>
      <c r="M1206" s="103" t="s">
        <v>1886</v>
      </c>
      <c r="N1206" s="103" t="s">
        <v>4924</v>
      </c>
      <c r="O1206" s="103" t="s">
        <v>4925</v>
      </c>
      <c r="P1206" s="103" t="s">
        <v>2948</v>
      </c>
      <c r="Q1206" s="103" t="s">
        <v>2949</v>
      </c>
      <c r="R1206" s="103" t="s">
        <v>4926</v>
      </c>
      <c r="S1206" s="101">
        <v>25293</v>
      </c>
      <c r="T1206" s="101">
        <v>25293</v>
      </c>
      <c r="U1206" s="103" t="s">
        <v>31</v>
      </c>
      <c r="V1206" s="103" t="s">
        <v>4684</v>
      </c>
    </row>
    <row r="1207" spans="1:22" ht="15.75" x14ac:dyDescent="0.3">
      <c r="A1207" s="103" t="s">
        <v>50</v>
      </c>
      <c r="B1207" s="103" t="s">
        <v>4024</v>
      </c>
      <c r="C1207" s="103" t="s">
        <v>1904</v>
      </c>
      <c r="D1207" s="103" t="s">
        <v>1905</v>
      </c>
      <c r="E1207" s="103" t="s">
        <v>2038</v>
      </c>
      <c r="F1207" s="103" t="s">
        <v>2123</v>
      </c>
      <c r="G1207" s="103" t="s">
        <v>31</v>
      </c>
      <c r="H1207" s="103" t="s">
        <v>31</v>
      </c>
      <c r="I1207" s="103" t="s">
        <v>31</v>
      </c>
      <c r="J1207" s="103" t="s">
        <v>1851</v>
      </c>
      <c r="K1207" s="103" t="s">
        <v>1885</v>
      </c>
      <c r="L1207" s="104">
        <v>7102.01</v>
      </c>
      <c r="M1207" s="103" t="s">
        <v>1886</v>
      </c>
      <c r="N1207" s="103" t="s">
        <v>4927</v>
      </c>
      <c r="O1207" s="103" t="s">
        <v>31</v>
      </c>
      <c r="P1207" s="103" t="s">
        <v>2481</v>
      </c>
      <c r="Q1207" s="103" t="s">
        <v>2468</v>
      </c>
      <c r="R1207" s="103" t="s">
        <v>4928</v>
      </c>
      <c r="S1207" s="101">
        <v>38077</v>
      </c>
      <c r="T1207" s="101">
        <v>38077</v>
      </c>
      <c r="U1207" s="103" t="s">
        <v>4654</v>
      </c>
      <c r="V1207" s="103" t="s">
        <v>31</v>
      </c>
    </row>
    <row r="1208" spans="1:22" ht="15.75" x14ac:dyDescent="0.3">
      <c r="A1208" s="103" t="s">
        <v>50</v>
      </c>
      <c r="B1208" s="103" t="s">
        <v>4024</v>
      </c>
      <c r="C1208" s="103" t="s">
        <v>1904</v>
      </c>
      <c r="D1208" s="103" t="s">
        <v>1905</v>
      </c>
      <c r="E1208" s="103" t="s">
        <v>2038</v>
      </c>
      <c r="F1208" s="103" t="s">
        <v>2123</v>
      </c>
      <c r="G1208" s="103" t="s">
        <v>31</v>
      </c>
      <c r="H1208" s="103" t="s">
        <v>31</v>
      </c>
      <c r="I1208" s="103" t="s">
        <v>31</v>
      </c>
      <c r="J1208" s="103" t="s">
        <v>1851</v>
      </c>
      <c r="K1208" s="103" t="s">
        <v>1885</v>
      </c>
      <c r="L1208" s="104">
        <v>543.27</v>
      </c>
      <c r="M1208" s="103" t="s">
        <v>1886</v>
      </c>
      <c r="N1208" s="103" t="s">
        <v>4927</v>
      </c>
      <c r="O1208" s="103" t="s">
        <v>31</v>
      </c>
      <c r="P1208" s="103" t="s">
        <v>2481</v>
      </c>
      <c r="Q1208" s="103" t="s">
        <v>2468</v>
      </c>
      <c r="R1208" s="103" t="s">
        <v>4928</v>
      </c>
      <c r="S1208" s="101">
        <v>38230</v>
      </c>
      <c r="T1208" s="101">
        <v>38230</v>
      </c>
      <c r="U1208" s="103" t="s">
        <v>4654</v>
      </c>
      <c r="V1208" s="103" t="s">
        <v>31</v>
      </c>
    </row>
    <row r="1209" spans="1:22" ht="15.75" x14ac:dyDescent="0.3">
      <c r="A1209" s="103" t="s">
        <v>50</v>
      </c>
      <c r="B1209" s="103" t="s">
        <v>4024</v>
      </c>
      <c r="C1209" s="103" t="s">
        <v>1904</v>
      </c>
      <c r="D1209" s="103" t="s">
        <v>1905</v>
      </c>
      <c r="E1209" s="103" t="s">
        <v>2038</v>
      </c>
      <c r="F1209" s="103" t="s">
        <v>2123</v>
      </c>
      <c r="G1209" s="103" t="s">
        <v>31</v>
      </c>
      <c r="H1209" s="103" t="s">
        <v>31</v>
      </c>
      <c r="I1209" s="103" t="s">
        <v>31</v>
      </c>
      <c r="J1209" s="103" t="s">
        <v>1851</v>
      </c>
      <c r="K1209" s="103" t="s">
        <v>1885</v>
      </c>
      <c r="L1209" s="104">
        <v>233.87</v>
      </c>
      <c r="M1209" s="103" t="s">
        <v>1886</v>
      </c>
      <c r="N1209" s="103" t="s">
        <v>4927</v>
      </c>
      <c r="O1209" s="103" t="s">
        <v>31</v>
      </c>
      <c r="P1209" s="103" t="s">
        <v>2481</v>
      </c>
      <c r="Q1209" s="103" t="s">
        <v>2468</v>
      </c>
      <c r="R1209" s="103" t="s">
        <v>4928</v>
      </c>
      <c r="S1209" s="101">
        <v>38291</v>
      </c>
      <c r="T1209" s="101">
        <v>38291</v>
      </c>
      <c r="U1209" s="103" t="s">
        <v>4654</v>
      </c>
      <c r="V1209" s="103" t="s">
        <v>31</v>
      </c>
    </row>
    <row r="1210" spans="1:22" ht="15.75" x14ac:dyDescent="0.3">
      <c r="A1210" s="103" t="s">
        <v>50</v>
      </c>
      <c r="B1210" s="103" t="s">
        <v>4024</v>
      </c>
      <c r="C1210" s="103" t="s">
        <v>1904</v>
      </c>
      <c r="D1210" s="103" t="s">
        <v>1905</v>
      </c>
      <c r="E1210" s="103" t="s">
        <v>2038</v>
      </c>
      <c r="F1210" s="103" t="s">
        <v>2123</v>
      </c>
      <c r="G1210" s="103" t="s">
        <v>31</v>
      </c>
      <c r="H1210" s="103" t="s">
        <v>31</v>
      </c>
      <c r="I1210" s="103" t="s">
        <v>31</v>
      </c>
      <c r="J1210" s="103" t="s">
        <v>1851</v>
      </c>
      <c r="K1210" s="103" t="s">
        <v>1885</v>
      </c>
      <c r="L1210" s="104">
        <v>9237.2999999999993</v>
      </c>
      <c r="M1210" s="103" t="s">
        <v>1886</v>
      </c>
      <c r="N1210" s="103" t="s">
        <v>4929</v>
      </c>
      <c r="O1210" s="103" t="s">
        <v>31</v>
      </c>
      <c r="P1210" s="103" t="s">
        <v>2125</v>
      </c>
      <c r="Q1210" s="103" t="s">
        <v>3484</v>
      </c>
      <c r="R1210" s="103" t="s">
        <v>4930</v>
      </c>
      <c r="S1210" s="101">
        <v>39051</v>
      </c>
      <c r="T1210" s="101">
        <v>39051</v>
      </c>
      <c r="U1210" s="103" t="s">
        <v>4931</v>
      </c>
      <c r="V1210" s="103" t="s">
        <v>31</v>
      </c>
    </row>
    <row r="1211" spans="1:22" ht="15.75" x14ac:dyDescent="0.3">
      <c r="A1211" s="103" t="s">
        <v>50</v>
      </c>
      <c r="B1211" s="103" t="s">
        <v>4024</v>
      </c>
      <c r="C1211" s="103" t="s">
        <v>1904</v>
      </c>
      <c r="D1211" s="103" t="s">
        <v>1905</v>
      </c>
      <c r="E1211" s="103" t="s">
        <v>2038</v>
      </c>
      <c r="F1211" s="103" t="s">
        <v>2123</v>
      </c>
      <c r="G1211" s="103" t="s">
        <v>31</v>
      </c>
      <c r="H1211" s="103" t="s">
        <v>31</v>
      </c>
      <c r="I1211" s="103" t="s">
        <v>31</v>
      </c>
      <c r="J1211" s="103" t="s">
        <v>1851</v>
      </c>
      <c r="K1211" s="103" t="s">
        <v>1885</v>
      </c>
      <c r="L1211" s="104">
        <v>-6725.05</v>
      </c>
      <c r="M1211" s="103" t="s">
        <v>1886</v>
      </c>
      <c r="N1211" s="103" t="s">
        <v>4929</v>
      </c>
      <c r="O1211" s="103" t="s">
        <v>31</v>
      </c>
      <c r="P1211" s="103" t="s">
        <v>2125</v>
      </c>
      <c r="Q1211" s="103" t="s">
        <v>3484</v>
      </c>
      <c r="R1211" s="103" t="s">
        <v>4930</v>
      </c>
      <c r="S1211" s="101">
        <v>39141</v>
      </c>
      <c r="T1211" s="101">
        <v>39141</v>
      </c>
      <c r="U1211" s="103" t="s">
        <v>4931</v>
      </c>
      <c r="V1211" s="103" t="s">
        <v>31</v>
      </c>
    </row>
    <row r="1212" spans="1:22" ht="15.75" x14ac:dyDescent="0.3">
      <c r="A1212" s="103" t="s">
        <v>50</v>
      </c>
      <c r="B1212" s="103" t="s">
        <v>4024</v>
      </c>
      <c r="C1212" s="103" t="s">
        <v>1904</v>
      </c>
      <c r="D1212" s="103" t="s">
        <v>1905</v>
      </c>
      <c r="E1212" s="103" t="s">
        <v>2038</v>
      </c>
      <c r="F1212" s="103" t="s">
        <v>2070</v>
      </c>
      <c r="G1212" s="103" t="s">
        <v>31</v>
      </c>
      <c r="H1212" s="103" t="s">
        <v>31</v>
      </c>
      <c r="I1212" s="103" t="s">
        <v>31</v>
      </c>
      <c r="J1212" s="103" t="s">
        <v>1851</v>
      </c>
      <c r="K1212" s="103" t="s">
        <v>1885</v>
      </c>
      <c r="L1212" s="104">
        <v>10659</v>
      </c>
      <c r="M1212" s="103" t="s">
        <v>1886</v>
      </c>
      <c r="N1212" s="103" t="s">
        <v>31</v>
      </c>
      <c r="O1212" s="103" t="s">
        <v>31</v>
      </c>
      <c r="P1212" s="103" t="s">
        <v>2494</v>
      </c>
      <c r="Q1212" s="103" t="s">
        <v>2980</v>
      </c>
      <c r="R1212" s="103" t="s">
        <v>4932</v>
      </c>
      <c r="S1212" s="101">
        <v>19449</v>
      </c>
      <c r="T1212" s="101">
        <v>19449</v>
      </c>
      <c r="U1212" s="103" t="s">
        <v>31</v>
      </c>
      <c r="V1212" s="103" t="s">
        <v>4933</v>
      </c>
    </row>
    <row r="1213" spans="1:22" ht="15.75" x14ac:dyDescent="0.3">
      <c r="A1213" s="103" t="s">
        <v>50</v>
      </c>
      <c r="B1213" s="103" t="s">
        <v>4024</v>
      </c>
      <c r="C1213" s="103" t="s">
        <v>1904</v>
      </c>
      <c r="D1213" s="103" t="s">
        <v>1905</v>
      </c>
      <c r="E1213" s="103" t="s">
        <v>2038</v>
      </c>
      <c r="F1213" s="103" t="s">
        <v>2070</v>
      </c>
      <c r="G1213" s="103" t="s">
        <v>31</v>
      </c>
      <c r="H1213" s="103" t="s">
        <v>31</v>
      </c>
      <c r="I1213" s="103" t="s">
        <v>31</v>
      </c>
      <c r="J1213" s="103" t="s">
        <v>1851</v>
      </c>
      <c r="K1213" s="103" t="s">
        <v>1885</v>
      </c>
      <c r="L1213" s="104">
        <v>78896</v>
      </c>
      <c r="M1213" s="103" t="s">
        <v>1886</v>
      </c>
      <c r="N1213" s="103" t="s">
        <v>31</v>
      </c>
      <c r="O1213" s="103" t="s">
        <v>31</v>
      </c>
      <c r="P1213" s="103" t="s">
        <v>2494</v>
      </c>
      <c r="Q1213" s="103" t="s">
        <v>2980</v>
      </c>
      <c r="R1213" s="103" t="s">
        <v>4934</v>
      </c>
      <c r="S1213" s="101">
        <v>19449</v>
      </c>
      <c r="T1213" s="101">
        <v>19449</v>
      </c>
      <c r="U1213" s="103" t="s">
        <v>31</v>
      </c>
      <c r="V1213" s="103" t="s">
        <v>4657</v>
      </c>
    </row>
    <row r="1214" spans="1:22" ht="15.75" x14ac:dyDescent="0.3">
      <c r="A1214" s="103" t="s">
        <v>50</v>
      </c>
      <c r="B1214" s="103" t="s">
        <v>4024</v>
      </c>
      <c r="C1214" s="103" t="s">
        <v>1904</v>
      </c>
      <c r="D1214" s="103" t="s">
        <v>1905</v>
      </c>
      <c r="E1214" s="103" t="s">
        <v>2038</v>
      </c>
      <c r="F1214" s="103" t="s">
        <v>2070</v>
      </c>
      <c r="G1214" s="103" t="s">
        <v>31</v>
      </c>
      <c r="H1214" s="103" t="s">
        <v>31</v>
      </c>
      <c r="I1214" s="103" t="s">
        <v>31</v>
      </c>
      <c r="J1214" s="103" t="s">
        <v>1851</v>
      </c>
      <c r="K1214" s="103" t="s">
        <v>1885</v>
      </c>
      <c r="L1214" s="104">
        <v>766</v>
      </c>
      <c r="M1214" s="103" t="s">
        <v>1886</v>
      </c>
      <c r="N1214" s="103" t="s">
        <v>31</v>
      </c>
      <c r="O1214" s="103" t="s">
        <v>31</v>
      </c>
      <c r="P1214" s="103" t="s">
        <v>2494</v>
      </c>
      <c r="Q1214" s="103" t="s">
        <v>2980</v>
      </c>
      <c r="R1214" s="103" t="s">
        <v>4935</v>
      </c>
      <c r="S1214" s="101">
        <v>19814</v>
      </c>
      <c r="T1214" s="101">
        <v>19814</v>
      </c>
      <c r="U1214" s="103" t="s">
        <v>31</v>
      </c>
      <c r="V1214" s="103" t="s">
        <v>4936</v>
      </c>
    </row>
    <row r="1215" spans="1:22" ht="15.75" x14ac:dyDescent="0.3">
      <c r="A1215" s="103" t="s">
        <v>50</v>
      </c>
      <c r="B1215" s="103" t="s">
        <v>4024</v>
      </c>
      <c r="C1215" s="103" t="s">
        <v>1904</v>
      </c>
      <c r="D1215" s="103" t="s">
        <v>1905</v>
      </c>
      <c r="E1215" s="103" t="s">
        <v>2038</v>
      </c>
      <c r="F1215" s="103" t="s">
        <v>2070</v>
      </c>
      <c r="G1215" s="103" t="s">
        <v>31</v>
      </c>
      <c r="H1215" s="103" t="s">
        <v>31</v>
      </c>
      <c r="I1215" s="103" t="s">
        <v>31</v>
      </c>
      <c r="J1215" s="103" t="s">
        <v>1851</v>
      </c>
      <c r="K1215" s="103" t="s">
        <v>1885</v>
      </c>
      <c r="L1215" s="104">
        <v>11072</v>
      </c>
      <c r="M1215" s="103" t="s">
        <v>1886</v>
      </c>
      <c r="N1215" s="103" t="s">
        <v>31</v>
      </c>
      <c r="O1215" s="103" t="s">
        <v>31</v>
      </c>
      <c r="P1215" s="103" t="s">
        <v>2494</v>
      </c>
      <c r="Q1215" s="103" t="s">
        <v>2980</v>
      </c>
      <c r="R1215" s="103" t="s">
        <v>4937</v>
      </c>
      <c r="S1215" s="101">
        <v>20179</v>
      </c>
      <c r="T1215" s="101">
        <v>20179</v>
      </c>
      <c r="U1215" s="103" t="s">
        <v>31</v>
      </c>
      <c r="V1215" s="103" t="s">
        <v>4938</v>
      </c>
    </row>
    <row r="1216" spans="1:22" ht="15.75" x14ac:dyDescent="0.3">
      <c r="A1216" s="103" t="s">
        <v>50</v>
      </c>
      <c r="B1216" s="103" t="s">
        <v>4024</v>
      </c>
      <c r="C1216" s="103" t="s">
        <v>1904</v>
      </c>
      <c r="D1216" s="103" t="s">
        <v>1905</v>
      </c>
      <c r="E1216" s="103" t="s">
        <v>2038</v>
      </c>
      <c r="F1216" s="103" t="s">
        <v>2070</v>
      </c>
      <c r="G1216" s="103" t="s">
        <v>31</v>
      </c>
      <c r="H1216" s="103" t="s">
        <v>31</v>
      </c>
      <c r="I1216" s="103" t="s">
        <v>31</v>
      </c>
      <c r="J1216" s="103" t="s">
        <v>1851</v>
      </c>
      <c r="K1216" s="103" t="s">
        <v>1885</v>
      </c>
      <c r="L1216" s="104">
        <v>273</v>
      </c>
      <c r="M1216" s="103" t="s">
        <v>1886</v>
      </c>
      <c r="N1216" s="103" t="s">
        <v>31</v>
      </c>
      <c r="O1216" s="103" t="s">
        <v>31</v>
      </c>
      <c r="P1216" s="103" t="s">
        <v>2494</v>
      </c>
      <c r="Q1216" s="103" t="s">
        <v>2980</v>
      </c>
      <c r="R1216" s="103" t="s">
        <v>4939</v>
      </c>
      <c r="S1216" s="101">
        <v>20545</v>
      </c>
      <c r="T1216" s="101">
        <v>20545</v>
      </c>
      <c r="U1216" s="103" t="s">
        <v>31</v>
      </c>
      <c r="V1216" s="103" t="s">
        <v>4940</v>
      </c>
    </row>
    <row r="1217" spans="1:22" ht="15.75" x14ac:dyDescent="0.3">
      <c r="A1217" s="103" t="s">
        <v>50</v>
      </c>
      <c r="B1217" s="103" t="s">
        <v>4024</v>
      </c>
      <c r="C1217" s="103" t="s">
        <v>1904</v>
      </c>
      <c r="D1217" s="103" t="s">
        <v>1905</v>
      </c>
      <c r="E1217" s="103" t="s">
        <v>2038</v>
      </c>
      <c r="F1217" s="103" t="s">
        <v>2070</v>
      </c>
      <c r="G1217" s="103" t="s">
        <v>31</v>
      </c>
      <c r="H1217" s="103" t="s">
        <v>31</v>
      </c>
      <c r="I1217" s="103" t="s">
        <v>31</v>
      </c>
      <c r="J1217" s="103" t="s">
        <v>1851</v>
      </c>
      <c r="K1217" s="103" t="s">
        <v>1885</v>
      </c>
      <c r="L1217" s="104">
        <v>707</v>
      </c>
      <c r="M1217" s="103" t="s">
        <v>1886</v>
      </c>
      <c r="N1217" s="103" t="s">
        <v>31</v>
      </c>
      <c r="O1217" s="103" t="s">
        <v>31</v>
      </c>
      <c r="P1217" s="103" t="s">
        <v>2494</v>
      </c>
      <c r="Q1217" s="103" t="s">
        <v>2980</v>
      </c>
      <c r="R1217" s="103" t="s">
        <v>4941</v>
      </c>
      <c r="S1217" s="101">
        <v>20545</v>
      </c>
      <c r="T1217" s="101">
        <v>20545</v>
      </c>
      <c r="U1217" s="103" t="s">
        <v>31</v>
      </c>
      <c r="V1217" s="103" t="s">
        <v>4942</v>
      </c>
    </row>
    <row r="1218" spans="1:22" ht="15.75" x14ac:dyDescent="0.3">
      <c r="A1218" s="103" t="s">
        <v>50</v>
      </c>
      <c r="B1218" s="103" t="s">
        <v>4024</v>
      </c>
      <c r="C1218" s="103" t="s">
        <v>1904</v>
      </c>
      <c r="D1218" s="103" t="s">
        <v>1905</v>
      </c>
      <c r="E1218" s="103" t="s">
        <v>2038</v>
      </c>
      <c r="F1218" s="103" t="s">
        <v>2070</v>
      </c>
      <c r="G1218" s="103" t="s">
        <v>31</v>
      </c>
      <c r="H1218" s="103" t="s">
        <v>31</v>
      </c>
      <c r="I1218" s="103" t="s">
        <v>31</v>
      </c>
      <c r="J1218" s="103" t="s">
        <v>1851</v>
      </c>
      <c r="K1218" s="103" t="s">
        <v>1885</v>
      </c>
      <c r="L1218" s="104">
        <v>5372</v>
      </c>
      <c r="M1218" s="103" t="s">
        <v>1886</v>
      </c>
      <c r="N1218" s="103" t="s">
        <v>31</v>
      </c>
      <c r="O1218" s="103" t="s">
        <v>31</v>
      </c>
      <c r="P1218" s="103" t="s">
        <v>2494</v>
      </c>
      <c r="Q1218" s="103" t="s">
        <v>2980</v>
      </c>
      <c r="R1218" s="103" t="s">
        <v>4943</v>
      </c>
      <c r="S1218" s="101">
        <v>21640</v>
      </c>
      <c r="T1218" s="101">
        <v>21640</v>
      </c>
      <c r="U1218" s="103" t="s">
        <v>31</v>
      </c>
      <c r="V1218" s="103" t="s">
        <v>4672</v>
      </c>
    </row>
    <row r="1219" spans="1:22" ht="15.75" x14ac:dyDescent="0.3">
      <c r="A1219" s="103" t="s">
        <v>50</v>
      </c>
      <c r="B1219" s="103" t="s">
        <v>4024</v>
      </c>
      <c r="C1219" s="103" t="s">
        <v>1904</v>
      </c>
      <c r="D1219" s="103" t="s">
        <v>1905</v>
      </c>
      <c r="E1219" s="103" t="s">
        <v>2038</v>
      </c>
      <c r="F1219" s="103" t="s">
        <v>2070</v>
      </c>
      <c r="G1219" s="103" t="s">
        <v>31</v>
      </c>
      <c r="H1219" s="103" t="s">
        <v>31</v>
      </c>
      <c r="I1219" s="103" t="s">
        <v>31</v>
      </c>
      <c r="J1219" s="103" t="s">
        <v>1851</v>
      </c>
      <c r="K1219" s="103" t="s">
        <v>1885</v>
      </c>
      <c r="L1219" s="104">
        <v>7207</v>
      </c>
      <c r="M1219" s="103" t="s">
        <v>1886</v>
      </c>
      <c r="N1219" s="103" t="s">
        <v>31</v>
      </c>
      <c r="O1219" s="103" t="s">
        <v>31</v>
      </c>
      <c r="P1219" s="103" t="s">
        <v>2494</v>
      </c>
      <c r="Q1219" s="103" t="s">
        <v>2980</v>
      </c>
      <c r="R1219" s="103" t="s">
        <v>4944</v>
      </c>
      <c r="S1219" s="101">
        <v>21640</v>
      </c>
      <c r="T1219" s="101">
        <v>21640</v>
      </c>
      <c r="U1219" s="103" t="s">
        <v>31</v>
      </c>
      <c r="V1219" s="103" t="s">
        <v>4668</v>
      </c>
    </row>
    <row r="1220" spans="1:22" ht="15.75" x14ac:dyDescent="0.3">
      <c r="A1220" s="103" t="s">
        <v>50</v>
      </c>
      <c r="B1220" s="103" t="s">
        <v>4024</v>
      </c>
      <c r="C1220" s="103" t="s">
        <v>1904</v>
      </c>
      <c r="D1220" s="103" t="s">
        <v>1905</v>
      </c>
      <c r="E1220" s="103" t="s">
        <v>2038</v>
      </c>
      <c r="F1220" s="103" t="s">
        <v>2070</v>
      </c>
      <c r="G1220" s="103" t="s">
        <v>31</v>
      </c>
      <c r="H1220" s="103" t="s">
        <v>31</v>
      </c>
      <c r="I1220" s="103" t="s">
        <v>31</v>
      </c>
      <c r="J1220" s="103" t="s">
        <v>1851</v>
      </c>
      <c r="K1220" s="103" t="s">
        <v>1885</v>
      </c>
      <c r="L1220" s="104">
        <v>14666</v>
      </c>
      <c r="M1220" s="103" t="s">
        <v>1886</v>
      </c>
      <c r="N1220" s="103" t="s">
        <v>31</v>
      </c>
      <c r="O1220" s="103" t="s">
        <v>31</v>
      </c>
      <c r="P1220" s="103" t="s">
        <v>2494</v>
      </c>
      <c r="Q1220" s="103" t="s">
        <v>2980</v>
      </c>
      <c r="R1220" s="103" t="s">
        <v>4945</v>
      </c>
      <c r="S1220" s="101">
        <v>21640</v>
      </c>
      <c r="T1220" s="101">
        <v>21640</v>
      </c>
      <c r="U1220" s="103" t="s">
        <v>31</v>
      </c>
      <c r="V1220" s="103" t="s">
        <v>4670</v>
      </c>
    </row>
    <row r="1221" spans="1:22" ht="15.75" x14ac:dyDescent="0.3">
      <c r="A1221" s="103" t="s">
        <v>50</v>
      </c>
      <c r="B1221" s="103" t="s">
        <v>4024</v>
      </c>
      <c r="C1221" s="103" t="s">
        <v>1904</v>
      </c>
      <c r="D1221" s="103" t="s">
        <v>1905</v>
      </c>
      <c r="E1221" s="103" t="s">
        <v>2038</v>
      </c>
      <c r="F1221" s="103" t="s">
        <v>2070</v>
      </c>
      <c r="G1221" s="103" t="s">
        <v>31</v>
      </c>
      <c r="H1221" s="103" t="s">
        <v>31</v>
      </c>
      <c r="I1221" s="103" t="s">
        <v>31</v>
      </c>
      <c r="J1221" s="103" t="s">
        <v>1851</v>
      </c>
      <c r="K1221" s="103" t="s">
        <v>1885</v>
      </c>
      <c r="L1221" s="104">
        <v>4131</v>
      </c>
      <c r="M1221" s="103" t="s">
        <v>1886</v>
      </c>
      <c r="N1221" s="103" t="s">
        <v>31</v>
      </c>
      <c r="O1221" s="103" t="s">
        <v>31</v>
      </c>
      <c r="P1221" s="103" t="s">
        <v>2494</v>
      </c>
      <c r="Q1221" s="103" t="s">
        <v>2980</v>
      </c>
      <c r="R1221" s="103" t="s">
        <v>4946</v>
      </c>
      <c r="S1221" s="101">
        <v>23101</v>
      </c>
      <c r="T1221" s="101">
        <v>23101</v>
      </c>
      <c r="U1221" s="103" t="s">
        <v>31</v>
      </c>
      <c r="V1221" s="103" t="s">
        <v>4676</v>
      </c>
    </row>
    <row r="1222" spans="1:22" ht="15.75" x14ac:dyDescent="0.3">
      <c r="A1222" s="103" t="s">
        <v>50</v>
      </c>
      <c r="B1222" s="103" t="s">
        <v>4024</v>
      </c>
      <c r="C1222" s="103" t="s">
        <v>1904</v>
      </c>
      <c r="D1222" s="103" t="s">
        <v>1905</v>
      </c>
      <c r="E1222" s="103" t="s">
        <v>2038</v>
      </c>
      <c r="F1222" s="103" t="s">
        <v>2070</v>
      </c>
      <c r="G1222" s="103" t="s">
        <v>31</v>
      </c>
      <c r="H1222" s="103" t="s">
        <v>31</v>
      </c>
      <c r="I1222" s="103" t="s">
        <v>31</v>
      </c>
      <c r="J1222" s="103" t="s">
        <v>1851</v>
      </c>
      <c r="K1222" s="103" t="s">
        <v>1885</v>
      </c>
      <c r="L1222" s="104">
        <v>1964</v>
      </c>
      <c r="M1222" s="103" t="s">
        <v>1886</v>
      </c>
      <c r="N1222" s="103" t="s">
        <v>31</v>
      </c>
      <c r="O1222" s="103" t="s">
        <v>31</v>
      </c>
      <c r="P1222" s="103" t="s">
        <v>2494</v>
      </c>
      <c r="Q1222" s="103" t="s">
        <v>2980</v>
      </c>
      <c r="R1222" s="103" t="s">
        <v>4947</v>
      </c>
      <c r="S1222" s="101">
        <v>23467</v>
      </c>
      <c r="T1222" s="101">
        <v>23467</v>
      </c>
      <c r="U1222" s="103" t="s">
        <v>31</v>
      </c>
      <c r="V1222" s="103" t="s">
        <v>4948</v>
      </c>
    </row>
    <row r="1223" spans="1:22" ht="15.75" x14ac:dyDescent="0.3">
      <c r="A1223" s="103" t="s">
        <v>50</v>
      </c>
      <c r="B1223" s="103" t="s">
        <v>4024</v>
      </c>
      <c r="C1223" s="103" t="s">
        <v>1904</v>
      </c>
      <c r="D1223" s="103" t="s">
        <v>1905</v>
      </c>
      <c r="E1223" s="103" t="s">
        <v>2038</v>
      </c>
      <c r="F1223" s="103" t="s">
        <v>2070</v>
      </c>
      <c r="G1223" s="103" t="s">
        <v>31</v>
      </c>
      <c r="H1223" s="103" t="s">
        <v>31</v>
      </c>
      <c r="I1223" s="103" t="s">
        <v>31</v>
      </c>
      <c r="J1223" s="103" t="s">
        <v>1851</v>
      </c>
      <c r="K1223" s="103" t="s">
        <v>1885</v>
      </c>
      <c r="L1223" s="104">
        <v>3561</v>
      </c>
      <c r="M1223" s="103" t="s">
        <v>1886</v>
      </c>
      <c r="N1223" s="103" t="s">
        <v>31</v>
      </c>
      <c r="O1223" s="103" t="s">
        <v>31</v>
      </c>
      <c r="P1223" s="103" t="s">
        <v>2494</v>
      </c>
      <c r="Q1223" s="103" t="s">
        <v>2980</v>
      </c>
      <c r="R1223" s="103" t="s">
        <v>4949</v>
      </c>
      <c r="S1223" s="101">
        <v>23467</v>
      </c>
      <c r="T1223" s="101">
        <v>23467</v>
      </c>
      <c r="U1223" s="103" t="s">
        <v>31</v>
      </c>
      <c r="V1223" s="103" t="s">
        <v>4950</v>
      </c>
    </row>
    <row r="1224" spans="1:22" ht="15.75" x14ac:dyDescent="0.3">
      <c r="A1224" s="103" t="s">
        <v>50</v>
      </c>
      <c r="B1224" s="103" t="s">
        <v>4024</v>
      </c>
      <c r="C1224" s="103" t="s">
        <v>1904</v>
      </c>
      <c r="D1224" s="103" t="s">
        <v>1905</v>
      </c>
      <c r="E1224" s="103" t="s">
        <v>2038</v>
      </c>
      <c r="F1224" s="103" t="s">
        <v>2070</v>
      </c>
      <c r="G1224" s="103" t="s">
        <v>31</v>
      </c>
      <c r="H1224" s="103" t="s">
        <v>31</v>
      </c>
      <c r="I1224" s="103" t="s">
        <v>31</v>
      </c>
      <c r="J1224" s="103" t="s">
        <v>1851</v>
      </c>
      <c r="K1224" s="103" t="s">
        <v>1885</v>
      </c>
      <c r="L1224" s="104">
        <v>2399</v>
      </c>
      <c r="M1224" s="103" t="s">
        <v>1886</v>
      </c>
      <c r="N1224" s="103" t="s">
        <v>31</v>
      </c>
      <c r="O1224" s="103" t="s">
        <v>31</v>
      </c>
      <c r="P1224" s="103" t="s">
        <v>2494</v>
      </c>
      <c r="Q1224" s="103" t="s">
        <v>2980</v>
      </c>
      <c r="R1224" s="103" t="s">
        <v>4951</v>
      </c>
      <c r="S1224" s="101">
        <v>24928</v>
      </c>
      <c r="T1224" s="101">
        <v>24928</v>
      </c>
      <c r="U1224" s="103" t="s">
        <v>31</v>
      </c>
      <c r="V1224" s="103" t="s">
        <v>4680</v>
      </c>
    </row>
    <row r="1225" spans="1:22" ht="15.75" x14ac:dyDescent="0.3">
      <c r="A1225" s="103" t="s">
        <v>50</v>
      </c>
      <c r="B1225" s="103" t="s">
        <v>4024</v>
      </c>
      <c r="C1225" s="103" t="s">
        <v>1904</v>
      </c>
      <c r="D1225" s="103" t="s">
        <v>1905</v>
      </c>
      <c r="E1225" s="103" t="s">
        <v>2038</v>
      </c>
      <c r="F1225" s="103" t="s">
        <v>2070</v>
      </c>
      <c r="G1225" s="103" t="s">
        <v>31</v>
      </c>
      <c r="H1225" s="103" t="s">
        <v>31</v>
      </c>
      <c r="I1225" s="103" t="s">
        <v>31</v>
      </c>
      <c r="J1225" s="103" t="s">
        <v>1851</v>
      </c>
      <c r="K1225" s="103" t="s">
        <v>1885</v>
      </c>
      <c r="L1225" s="104">
        <v>9740</v>
      </c>
      <c r="M1225" s="103" t="s">
        <v>1886</v>
      </c>
      <c r="N1225" s="103" t="s">
        <v>31</v>
      </c>
      <c r="O1225" s="103" t="s">
        <v>31</v>
      </c>
      <c r="P1225" s="103" t="s">
        <v>2494</v>
      </c>
      <c r="Q1225" s="103" t="s">
        <v>2980</v>
      </c>
      <c r="R1225" s="103" t="s">
        <v>4952</v>
      </c>
      <c r="S1225" s="101">
        <v>24928</v>
      </c>
      <c r="T1225" s="101">
        <v>24928</v>
      </c>
      <c r="U1225" s="103" t="s">
        <v>31</v>
      </c>
      <c r="V1225" s="103" t="s">
        <v>4682</v>
      </c>
    </row>
    <row r="1226" spans="1:22" ht="15.75" x14ac:dyDescent="0.3">
      <c r="A1226" s="103" t="s">
        <v>50</v>
      </c>
      <c r="B1226" s="103" t="s">
        <v>4024</v>
      </c>
      <c r="C1226" s="103" t="s">
        <v>1904</v>
      </c>
      <c r="D1226" s="103" t="s">
        <v>1905</v>
      </c>
      <c r="E1226" s="103" t="s">
        <v>2038</v>
      </c>
      <c r="F1226" s="103" t="s">
        <v>2070</v>
      </c>
      <c r="G1226" s="103" t="s">
        <v>31</v>
      </c>
      <c r="H1226" s="103" t="s">
        <v>31</v>
      </c>
      <c r="I1226" s="103" t="s">
        <v>31</v>
      </c>
      <c r="J1226" s="103" t="s">
        <v>1851</v>
      </c>
      <c r="K1226" s="103" t="s">
        <v>1885</v>
      </c>
      <c r="L1226" s="104">
        <v>2204</v>
      </c>
      <c r="M1226" s="103" t="s">
        <v>1886</v>
      </c>
      <c r="N1226" s="103" t="s">
        <v>31</v>
      </c>
      <c r="O1226" s="103" t="s">
        <v>31</v>
      </c>
      <c r="P1226" s="103" t="s">
        <v>2494</v>
      </c>
      <c r="Q1226" s="103" t="s">
        <v>2980</v>
      </c>
      <c r="R1226" s="103" t="s">
        <v>4953</v>
      </c>
      <c r="S1226" s="101">
        <v>25293</v>
      </c>
      <c r="T1226" s="101">
        <v>25293</v>
      </c>
      <c r="U1226" s="103" t="s">
        <v>31</v>
      </c>
      <c r="V1226" s="103" t="s">
        <v>4954</v>
      </c>
    </row>
    <row r="1227" spans="1:22" ht="15.75" x14ac:dyDescent="0.3">
      <c r="A1227" s="103" t="s">
        <v>50</v>
      </c>
      <c r="B1227" s="103" t="s">
        <v>4024</v>
      </c>
      <c r="C1227" s="103" t="s">
        <v>1904</v>
      </c>
      <c r="D1227" s="103" t="s">
        <v>1905</v>
      </c>
      <c r="E1227" s="103" t="s">
        <v>2038</v>
      </c>
      <c r="F1227" s="103" t="s">
        <v>2070</v>
      </c>
      <c r="G1227" s="103" t="s">
        <v>31</v>
      </c>
      <c r="H1227" s="103" t="s">
        <v>31</v>
      </c>
      <c r="I1227" s="103" t="s">
        <v>31</v>
      </c>
      <c r="J1227" s="103" t="s">
        <v>1851</v>
      </c>
      <c r="K1227" s="103" t="s">
        <v>1885</v>
      </c>
      <c r="L1227" s="104">
        <v>71937</v>
      </c>
      <c r="M1227" s="103" t="s">
        <v>1886</v>
      </c>
      <c r="N1227" s="103" t="s">
        <v>31</v>
      </c>
      <c r="O1227" s="103" t="s">
        <v>31</v>
      </c>
      <c r="P1227" s="103" t="s">
        <v>2494</v>
      </c>
      <c r="Q1227" s="103" t="s">
        <v>2980</v>
      </c>
      <c r="R1227" s="103" t="s">
        <v>4955</v>
      </c>
      <c r="S1227" s="101">
        <v>25293</v>
      </c>
      <c r="T1227" s="101">
        <v>25293</v>
      </c>
      <c r="U1227" s="103" t="s">
        <v>31</v>
      </c>
      <c r="V1227" s="103" t="s">
        <v>4684</v>
      </c>
    </row>
    <row r="1228" spans="1:22" ht="15.75" x14ac:dyDescent="0.3">
      <c r="A1228" s="103" t="s">
        <v>50</v>
      </c>
      <c r="B1228" s="103" t="s">
        <v>4024</v>
      </c>
      <c r="C1228" s="103" t="s">
        <v>1904</v>
      </c>
      <c r="D1228" s="103" t="s">
        <v>1905</v>
      </c>
      <c r="E1228" s="103" t="s">
        <v>2038</v>
      </c>
      <c r="F1228" s="103" t="s">
        <v>2070</v>
      </c>
      <c r="G1228" s="103" t="s">
        <v>31</v>
      </c>
      <c r="H1228" s="103" t="s">
        <v>31</v>
      </c>
      <c r="I1228" s="103" t="s">
        <v>31</v>
      </c>
      <c r="J1228" s="103" t="s">
        <v>1851</v>
      </c>
      <c r="K1228" s="103" t="s">
        <v>1885</v>
      </c>
      <c r="L1228" s="104">
        <v>2359</v>
      </c>
      <c r="M1228" s="103" t="s">
        <v>1886</v>
      </c>
      <c r="N1228" s="103" t="s">
        <v>31</v>
      </c>
      <c r="O1228" s="103" t="s">
        <v>31</v>
      </c>
      <c r="P1228" s="103" t="s">
        <v>2494</v>
      </c>
      <c r="Q1228" s="103" t="s">
        <v>2980</v>
      </c>
      <c r="R1228" s="103" t="s">
        <v>4956</v>
      </c>
      <c r="S1228" s="101">
        <v>25658</v>
      </c>
      <c r="T1228" s="101">
        <v>25658</v>
      </c>
      <c r="U1228" s="103" t="s">
        <v>31</v>
      </c>
      <c r="V1228" s="103" t="s">
        <v>4957</v>
      </c>
    </row>
    <row r="1229" spans="1:22" ht="15.75" x14ac:dyDescent="0.3">
      <c r="A1229" s="103" t="s">
        <v>50</v>
      </c>
      <c r="B1229" s="103" t="s">
        <v>4024</v>
      </c>
      <c r="C1229" s="103" t="s">
        <v>1904</v>
      </c>
      <c r="D1229" s="103" t="s">
        <v>1905</v>
      </c>
      <c r="E1229" s="103" t="s">
        <v>2038</v>
      </c>
      <c r="F1229" s="103" t="s">
        <v>2070</v>
      </c>
      <c r="G1229" s="103" t="s">
        <v>31</v>
      </c>
      <c r="H1229" s="103" t="s">
        <v>31</v>
      </c>
      <c r="I1229" s="103" t="s">
        <v>31</v>
      </c>
      <c r="J1229" s="103" t="s">
        <v>1851</v>
      </c>
      <c r="K1229" s="103" t="s">
        <v>1885</v>
      </c>
      <c r="L1229" s="104">
        <v>3587</v>
      </c>
      <c r="M1229" s="103" t="s">
        <v>1886</v>
      </c>
      <c r="N1229" s="103" t="s">
        <v>31</v>
      </c>
      <c r="O1229" s="103" t="s">
        <v>31</v>
      </c>
      <c r="P1229" s="103" t="s">
        <v>2494</v>
      </c>
      <c r="Q1229" s="103" t="s">
        <v>2980</v>
      </c>
      <c r="R1229" s="103" t="s">
        <v>4958</v>
      </c>
      <c r="S1229" s="101">
        <v>25658</v>
      </c>
      <c r="T1229" s="101">
        <v>25658</v>
      </c>
      <c r="U1229" s="103" t="s">
        <v>31</v>
      </c>
      <c r="V1229" s="103" t="s">
        <v>4842</v>
      </c>
    </row>
    <row r="1230" spans="1:22" ht="15.75" x14ac:dyDescent="0.3">
      <c r="A1230" s="103" t="s">
        <v>50</v>
      </c>
      <c r="B1230" s="103" t="s">
        <v>4024</v>
      </c>
      <c r="C1230" s="103" t="s">
        <v>1904</v>
      </c>
      <c r="D1230" s="103" t="s">
        <v>1905</v>
      </c>
      <c r="E1230" s="103" t="s">
        <v>2038</v>
      </c>
      <c r="F1230" s="103" t="s">
        <v>2070</v>
      </c>
      <c r="G1230" s="103" t="s">
        <v>31</v>
      </c>
      <c r="H1230" s="103" t="s">
        <v>31</v>
      </c>
      <c r="I1230" s="103" t="s">
        <v>31</v>
      </c>
      <c r="J1230" s="103" t="s">
        <v>1851</v>
      </c>
      <c r="K1230" s="103" t="s">
        <v>1885</v>
      </c>
      <c r="L1230" s="104">
        <v>14205</v>
      </c>
      <c r="M1230" s="103" t="s">
        <v>1886</v>
      </c>
      <c r="N1230" s="103" t="s">
        <v>31</v>
      </c>
      <c r="O1230" s="103" t="s">
        <v>31</v>
      </c>
      <c r="P1230" s="103" t="s">
        <v>2494</v>
      </c>
      <c r="Q1230" s="103" t="s">
        <v>2980</v>
      </c>
      <c r="R1230" s="103" t="s">
        <v>4959</v>
      </c>
      <c r="S1230" s="101">
        <v>25658</v>
      </c>
      <c r="T1230" s="101">
        <v>25658</v>
      </c>
      <c r="U1230" s="103" t="s">
        <v>31</v>
      </c>
      <c r="V1230" s="103" t="s">
        <v>4688</v>
      </c>
    </row>
    <row r="1231" spans="1:22" ht="15.75" x14ac:dyDescent="0.3">
      <c r="A1231" s="103" t="s">
        <v>50</v>
      </c>
      <c r="B1231" s="103" t="s">
        <v>4024</v>
      </c>
      <c r="C1231" s="103" t="s">
        <v>1904</v>
      </c>
      <c r="D1231" s="103" t="s">
        <v>1905</v>
      </c>
      <c r="E1231" s="103" t="s">
        <v>2038</v>
      </c>
      <c r="F1231" s="103" t="s">
        <v>2070</v>
      </c>
      <c r="G1231" s="103" t="s">
        <v>31</v>
      </c>
      <c r="H1231" s="103" t="s">
        <v>31</v>
      </c>
      <c r="I1231" s="103" t="s">
        <v>31</v>
      </c>
      <c r="J1231" s="103" t="s">
        <v>1851</v>
      </c>
      <c r="K1231" s="103" t="s">
        <v>1885</v>
      </c>
      <c r="L1231" s="104">
        <v>19950</v>
      </c>
      <c r="M1231" s="103" t="s">
        <v>1886</v>
      </c>
      <c r="N1231" s="103" t="s">
        <v>31</v>
      </c>
      <c r="O1231" s="103" t="s">
        <v>31</v>
      </c>
      <c r="P1231" s="103" t="s">
        <v>2494</v>
      </c>
      <c r="Q1231" s="103" t="s">
        <v>2980</v>
      </c>
      <c r="R1231" s="103" t="s">
        <v>4960</v>
      </c>
      <c r="S1231" s="101">
        <v>25658</v>
      </c>
      <c r="T1231" s="101">
        <v>25658</v>
      </c>
      <c r="U1231" s="103" t="s">
        <v>31</v>
      </c>
      <c r="V1231" s="103" t="s">
        <v>4686</v>
      </c>
    </row>
    <row r="1232" spans="1:22" ht="15.75" x14ac:dyDescent="0.3">
      <c r="A1232" s="103" t="s">
        <v>50</v>
      </c>
      <c r="B1232" s="103" t="s">
        <v>4024</v>
      </c>
      <c r="C1232" s="103" t="s">
        <v>1904</v>
      </c>
      <c r="D1232" s="103" t="s">
        <v>1905</v>
      </c>
      <c r="E1232" s="103" t="s">
        <v>2038</v>
      </c>
      <c r="F1232" s="103" t="s">
        <v>2070</v>
      </c>
      <c r="G1232" s="103" t="s">
        <v>31</v>
      </c>
      <c r="H1232" s="103" t="s">
        <v>31</v>
      </c>
      <c r="I1232" s="103" t="s">
        <v>31</v>
      </c>
      <c r="J1232" s="103" t="s">
        <v>1851</v>
      </c>
      <c r="K1232" s="103" t="s">
        <v>1885</v>
      </c>
      <c r="L1232" s="104">
        <v>11984</v>
      </c>
      <c r="M1232" s="103" t="s">
        <v>1886</v>
      </c>
      <c r="N1232" s="103" t="s">
        <v>31</v>
      </c>
      <c r="O1232" s="103" t="s">
        <v>31</v>
      </c>
      <c r="P1232" s="103" t="s">
        <v>2494</v>
      </c>
      <c r="Q1232" s="103" t="s">
        <v>2980</v>
      </c>
      <c r="R1232" s="103" t="s">
        <v>4961</v>
      </c>
      <c r="S1232" s="101">
        <v>26023</v>
      </c>
      <c r="T1232" s="101">
        <v>26023</v>
      </c>
      <c r="U1232" s="103" t="s">
        <v>31</v>
      </c>
      <c r="V1232" s="103" t="s">
        <v>4690</v>
      </c>
    </row>
    <row r="1233" spans="1:22" ht="15.75" x14ac:dyDescent="0.3">
      <c r="A1233" s="103" t="s">
        <v>50</v>
      </c>
      <c r="B1233" s="103" t="s">
        <v>4024</v>
      </c>
      <c r="C1233" s="103" t="s">
        <v>1904</v>
      </c>
      <c r="D1233" s="103" t="s">
        <v>1905</v>
      </c>
      <c r="E1233" s="103" t="s">
        <v>2038</v>
      </c>
      <c r="F1233" s="103" t="s">
        <v>2070</v>
      </c>
      <c r="G1233" s="103" t="s">
        <v>31</v>
      </c>
      <c r="H1233" s="103" t="s">
        <v>31</v>
      </c>
      <c r="I1233" s="103" t="s">
        <v>31</v>
      </c>
      <c r="J1233" s="103" t="s">
        <v>1851</v>
      </c>
      <c r="K1233" s="103" t="s">
        <v>1885</v>
      </c>
      <c r="L1233" s="104">
        <v>320</v>
      </c>
      <c r="M1233" s="103" t="s">
        <v>1886</v>
      </c>
      <c r="N1233" s="103" t="s">
        <v>31</v>
      </c>
      <c r="O1233" s="103" t="s">
        <v>31</v>
      </c>
      <c r="P1233" s="103" t="s">
        <v>2494</v>
      </c>
      <c r="Q1233" s="103" t="s">
        <v>2980</v>
      </c>
      <c r="R1233" s="103" t="s">
        <v>4962</v>
      </c>
      <c r="S1233" s="101">
        <v>26754</v>
      </c>
      <c r="T1233" s="101">
        <v>26754</v>
      </c>
      <c r="U1233" s="103" t="s">
        <v>31</v>
      </c>
      <c r="V1233" s="103" t="s">
        <v>4963</v>
      </c>
    </row>
    <row r="1234" spans="1:22" ht="15.75" x14ac:dyDescent="0.3">
      <c r="A1234" s="103" t="s">
        <v>50</v>
      </c>
      <c r="B1234" s="103" t="s">
        <v>4024</v>
      </c>
      <c r="C1234" s="103" t="s">
        <v>1904</v>
      </c>
      <c r="D1234" s="103" t="s">
        <v>1905</v>
      </c>
      <c r="E1234" s="103" t="s">
        <v>2038</v>
      </c>
      <c r="F1234" s="103" t="s">
        <v>2070</v>
      </c>
      <c r="G1234" s="103" t="s">
        <v>31</v>
      </c>
      <c r="H1234" s="103" t="s">
        <v>31</v>
      </c>
      <c r="I1234" s="103" t="s">
        <v>31</v>
      </c>
      <c r="J1234" s="103" t="s">
        <v>1851</v>
      </c>
      <c r="K1234" s="103" t="s">
        <v>1885</v>
      </c>
      <c r="L1234" s="104">
        <v>3148</v>
      </c>
      <c r="M1234" s="103" t="s">
        <v>1886</v>
      </c>
      <c r="N1234" s="103" t="s">
        <v>31</v>
      </c>
      <c r="O1234" s="103" t="s">
        <v>31</v>
      </c>
      <c r="P1234" s="103" t="s">
        <v>2494</v>
      </c>
      <c r="Q1234" s="103" t="s">
        <v>2980</v>
      </c>
      <c r="R1234" s="103" t="s">
        <v>4964</v>
      </c>
      <c r="S1234" s="101">
        <v>27484</v>
      </c>
      <c r="T1234" s="101">
        <v>27484</v>
      </c>
      <c r="U1234" s="103" t="s">
        <v>31</v>
      </c>
      <c r="V1234" s="103" t="s">
        <v>4692</v>
      </c>
    </row>
    <row r="1235" spans="1:22" ht="15.75" x14ac:dyDescent="0.3">
      <c r="A1235" s="103" t="s">
        <v>50</v>
      </c>
      <c r="B1235" s="103" t="s">
        <v>4024</v>
      </c>
      <c r="C1235" s="103" t="s">
        <v>1904</v>
      </c>
      <c r="D1235" s="103" t="s">
        <v>1905</v>
      </c>
      <c r="E1235" s="103" t="s">
        <v>2038</v>
      </c>
      <c r="F1235" s="103" t="s">
        <v>2070</v>
      </c>
      <c r="G1235" s="103" t="s">
        <v>31</v>
      </c>
      <c r="H1235" s="103" t="s">
        <v>31</v>
      </c>
      <c r="I1235" s="103" t="s">
        <v>31</v>
      </c>
      <c r="J1235" s="103" t="s">
        <v>1851</v>
      </c>
      <c r="K1235" s="103" t="s">
        <v>1885</v>
      </c>
      <c r="L1235" s="104">
        <v>7644</v>
      </c>
      <c r="M1235" s="103" t="s">
        <v>1886</v>
      </c>
      <c r="N1235" s="103" t="s">
        <v>31</v>
      </c>
      <c r="O1235" s="103" t="s">
        <v>31</v>
      </c>
      <c r="P1235" s="103" t="s">
        <v>2494</v>
      </c>
      <c r="Q1235" s="103" t="s">
        <v>2980</v>
      </c>
      <c r="R1235" s="103" t="s">
        <v>4965</v>
      </c>
      <c r="S1235" s="101">
        <v>27484</v>
      </c>
      <c r="T1235" s="101">
        <v>27484</v>
      </c>
      <c r="U1235" s="103" t="s">
        <v>31</v>
      </c>
      <c r="V1235" s="103" t="s">
        <v>4966</v>
      </c>
    </row>
    <row r="1236" spans="1:22" ht="15.75" x14ac:dyDescent="0.3">
      <c r="A1236" s="103" t="s">
        <v>50</v>
      </c>
      <c r="B1236" s="103" t="s">
        <v>4024</v>
      </c>
      <c r="C1236" s="103" t="s">
        <v>1904</v>
      </c>
      <c r="D1236" s="103" t="s">
        <v>1905</v>
      </c>
      <c r="E1236" s="103" t="s">
        <v>2038</v>
      </c>
      <c r="F1236" s="103" t="s">
        <v>2070</v>
      </c>
      <c r="G1236" s="103" t="s">
        <v>31</v>
      </c>
      <c r="H1236" s="103" t="s">
        <v>31</v>
      </c>
      <c r="I1236" s="103" t="s">
        <v>31</v>
      </c>
      <c r="J1236" s="103" t="s">
        <v>1851</v>
      </c>
      <c r="K1236" s="103" t="s">
        <v>1885</v>
      </c>
      <c r="L1236" s="104">
        <v>14860</v>
      </c>
      <c r="M1236" s="103" t="s">
        <v>1886</v>
      </c>
      <c r="N1236" s="103" t="s">
        <v>31</v>
      </c>
      <c r="O1236" s="103" t="s">
        <v>31</v>
      </c>
      <c r="P1236" s="103" t="s">
        <v>2494</v>
      </c>
      <c r="Q1236" s="103" t="s">
        <v>2980</v>
      </c>
      <c r="R1236" s="103" t="s">
        <v>4967</v>
      </c>
      <c r="S1236" s="101">
        <v>29676</v>
      </c>
      <c r="T1236" s="101">
        <v>29676</v>
      </c>
      <c r="U1236" s="103" t="s">
        <v>31</v>
      </c>
      <c r="V1236" s="103" t="s">
        <v>4968</v>
      </c>
    </row>
    <row r="1237" spans="1:22" ht="15.75" x14ac:dyDescent="0.3">
      <c r="A1237" s="103" t="s">
        <v>50</v>
      </c>
      <c r="B1237" s="103" t="s">
        <v>4024</v>
      </c>
      <c r="C1237" s="103" t="s">
        <v>1904</v>
      </c>
      <c r="D1237" s="103" t="s">
        <v>1905</v>
      </c>
      <c r="E1237" s="103" t="s">
        <v>2038</v>
      </c>
      <c r="F1237" s="103" t="s">
        <v>2070</v>
      </c>
      <c r="G1237" s="103" t="s">
        <v>31</v>
      </c>
      <c r="H1237" s="103" t="s">
        <v>31</v>
      </c>
      <c r="I1237" s="103" t="s">
        <v>31</v>
      </c>
      <c r="J1237" s="103" t="s">
        <v>1851</v>
      </c>
      <c r="K1237" s="103" t="s">
        <v>1885</v>
      </c>
      <c r="L1237" s="104">
        <v>4201</v>
      </c>
      <c r="M1237" s="103" t="s">
        <v>1886</v>
      </c>
      <c r="N1237" s="103" t="s">
        <v>31</v>
      </c>
      <c r="O1237" s="103" t="s">
        <v>31</v>
      </c>
      <c r="P1237" s="103" t="s">
        <v>2494</v>
      </c>
      <c r="Q1237" s="103" t="s">
        <v>2980</v>
      </c>
      <c r="R1237" s="103" t="s">
        <v>4969</v>
      </c>
      <c r="S1237" s="101">
        <v>30041</v>
      </c>
      <c r="T1237" s="101">
        <v>30041</v>
      </c>
      <c r="U1237" s="103" t="s">
        <v>31</v>
      </c>
      <c r="V1237" s="103" t="s">
        <v>4970</v>
      </c>
    </row>
    <row r="1238" spans="1:22" ht="15.75" x14ac:dyDescent="0.3">
      <c r="A1238" s="103" t="s">
        <v>50</v>
      </c>
      <c r="B1238" s="103" t="s">
        <v>4024</v>
      </c>
      <c r="C1238" s="103" t="s">
        <v>1904</v>
      </c>
      <c r="D1238" s="103" t="s">
        <v>1905</v>
      </c>
      <c r="E1238" s="103" t="s">
        <v>2038</v>
      </c>
      <c r="F1238" s="103" t="s">
        <v>2070</v>
      </c>
      <c r="G1238" s="103" t="s">
        <v>31</v>
      </c>
      <c r="H1238" s="103" t="s">
        <v>31</v>
      </c>
      <c r="I1238" s="103" t="s">
        <v>31</v>
      </c>
      <c r="J1238" s="103" t="s">
        <v>1851</v>
      </c>
      <c r="K1238" s="103" t="s">
        <v>1885</v>
      </c>
      <c r="L1238" s="104">
        <v>18995</v>
      </c>
      <c r="M1238" s="103" t="s">
        <v>1886</v>
      </c>
      <c r="N1238" s="103" t="s">
        <v>31</v>
      </c>
      <c r="O1238" s="103" t="s">
        <v>31</v>
      </c>
      <c r="P1238" s="103" t="s">
        <v>2494</v>
      </c>
      <c r="Q1238" s="103" t="s">
        <v>2980</v>
      </c>
      <c r="R1238" s="103" t="s">
        <v>4971</v>
      </c>
      <c r="S1238" s="101">
        <v>30041</v>
      </c>
      <c r="T1238" s="101">
        <v>30041</v>
      </c>
      <c r="U1238" s="103" t="s">
        <v>31</v>
      </c>
      <c r="V1238" s="103" t="s">
        <v>4819</v>
      </c>
    </row>
    <row r="1239" spans="1:22" ht="15.75" x14ac:dyDescent="0.3">
      <c r="A1239" s="103" t="s">
        <v>50</v>
      </c>
      <c r="B1239" s="103" t="s">
        <v>4024</v>
      </c>
      <c r="C1239" s="103" t="s">
        <v>1904</v>
      </c>
      <c r="D1239" s="103" t="s">
        <v>1905</v>
      </c>
      <c r="E1239" s="103" t="s">
        <v>2038</v>
      </c>
      <c r="F1239" s="103" t="s">
        <v>2070</v>
      </c>
      <c r="G1239" s="103" t="s">
        <v>31</v>
      </c>
      <c r="H1239" s="103" t="s">
        <v>31</v>
      </c>
      <c r="I1239" s="103" t="s">
        <v>31</v>
      </c>
      <c r="J1239" s="103" t="s">
        <v>1851</v>
      </c>
      <c r="K1239" s="103" t="s">
        <v>1885</v>
      </c>
      <c r="L1239" s="104">
        <v>4053</v>
      </c>
      <c r="M1239" s="103" t="s">
        <v>1886</v>
      </c>
      <c r="N1239" s="103" t="s">
        <v>31</v>
      </c>
      <c r="O1239" s="103" t="s">
        <v>31</v>
      </c>
      <c r="P1239" s="103" t="s">
        <v>2494</v>
      </c>
      <c r="Q1239" s="103" t="s">
        <v>2980</v>
      </c>
      <c r="R1239" s="103" t="s">
        <v>4972</v>
      </c>
      <c r="S1239" s="101">
        <v>30772</v>
      </c>
      <c r="T1239" s="101">
        <v>30772</v>
      </c>
      <c r="U1239" s="103" t="s">
        <v>31</v>
      </c>
      <c r="V1239" s="103" t="s">
        <v>4973</v>
      </c>
    </row>
    <row r="1240" spans="1:22" ht="15.75" x14ac:dyDescent="0.3">
      <c r="A1240" s="103" t="s">
        <v>50</v>
      </c>
      <c r="B1240" s="103" t="s">
        <v>4024</v>
      </c>
      <c r="C1240" s="103" t="s">
        <v>1904</v>
      </c>
      <c r="D1240" s="103" t="s">
        <v>1905</v>
      </c>
      <c r="E1240" s="103" t="s">
        <v>2038</v>
      </c>
      <c r="F1240" s="103" t="s">
        <v>2070</v>
      </c>
      <c r="G1240" s="103" t="s">
        <v>31</v>
      </c>
      <c r="H1240" s="103" t="s">
        <v>31</v>
      </c>
      <c r="I1240" s="103" t="s">
        <v>31</v>
      </c>
      <c r="J1240" s="103" t="s">
        <v>1851</v>
      </c>
      <c r="K1240" s="103" t="s">
        <v>1885</v>
      </c>
      <c r="L1240" s="104">
        <v>12769</v>
      </c>
      <c r="M1240" s="103" t="s">
        <v>1886</v>
      </c>
      <c r="N1240" s="103" t="s">
        <v>31</v>
      </c>
      <c r="O1240" s="103" t="s">
        <v>31</v>
      </c>
      <c r="P1240" s="103" t="s">
        <v>2494</v>
      </c>
      <c r="Q1240" s="103" t="s">
        <v>2980</v>
      </c>
      <c r="R1240" s="103" t="s">
        <v>4974</v>
      </c>
      <c r="S1240" s="101">
        <v>31137</v>
      </c>
      <c r="T1240" s="101">
        <v>31137</v>
      </c>
      <c r="U1240" s="103" t="s">
        <v>31</v>
      </c>
      <c r="V1240" s="103" t="s">
        <v>4975</v>
      </c>
    </row>
    <row r="1241" spans="1:22" ht="15.75" x14ac:dyDescent="0.3">
      <c r="A1241" s="103" t="s">
        <v>50</v>
      </c>
      <c r="B1241" s="103" t="s">
        <v>4024</v>
      </c>
      <c r="C1241" s="103" t="s">
        <v>1904</v>
      </c>
      <c r="D1241" s="103" t="s">
        <v>1905</v>
      </c>
      <c r="E1241" s="103" t="s">
        <v>2038</v>
      </c>
      <c r="F1241" s="103" t="s">
        <v>2070</v>
      </c>
      <c r="G1241" s="103" t="s">
        <v>31</v>
      </c>
      <c r="H1241" s="103" t="s">
        <v>31</v>
      </c>
      <c r="I1241" s="103" t="s">
        <v>31</v>
      </c>
      <c r="J1241" s="103" t="s">
        <v>1851</v>
      </c>
      <c r="K1241" s="103" t="s">
        <v>1885</v>
      </c>
      <c r="L1241" s="104">
        <v>29833</v>
      </c>
      <c r="M1241" s="103" t="s">
        <v>1886</v>
      </c>
      <c r="N1241" s="103" t="s">
        <v>31</v>
      </c>
      <c r="O1241" s="103" t="s">
        <v>31</v>
      </c>
      <c r="P1241" s="103" t="s">
        <v>2494</v>
      </c>
      <c r="Q1241" s="103" t="s">
        <v>2980</v>
      </c>
      <c r="R1241" s="103" t="s">
        <v>4976</v>
      </c>
      <c r="S1241" s="101">
        <v>31502</v>
      </c>
      <c r="T1241" s="101">
        <v>31502</v>
      </c>
      <c r="U1241" s="103" t="s">
        <v>31</v>
      </c>
      <c r="V1241" s="103" t="s">
        <v>4921</v>
      </c>
    </row>
    <row r="1242" spans="1:22" ht="15.75" x14ac:dyDescent="0.3">
      <c r="A1242" s="103" t="s">
        <v>50</v>
      </c>
      <c r="B1242" s="103" t="s">
        <v>4024</v>
      </c>
      <c r="C1242" s="103" t="s">
        <v>1904</v>
      </c>
      <c r="D1242" s="103" t="s">
        <v>1905</v>
      </c>
      <c r="E1242" s="103" t="s">
        <v>2038</v>
      </c>
      <c r="F1242" s="103" t="s">
        <v>2070</v>
      </c>
      <c r="G1242" s="103" t="s">
        <v>31</v>
      </c>
      <c r="H1242" s="103" t="s">
        <v>31</v>
      </c>
      <c r="I1242" s="103" t="s">
        <v>31</v>
      </c>
      <c r="J1242" s="103" t="s">
        <v>1851</v>
      </c>
      <c r="K1242" s="103" t="s">
        <v>1885</v>
      </c>
      <c r="L1242" s="104">
        <v>33232</v>
      </c>
      <c r="M1242" s="103" t="s">
        <v>1886</v>
      </c>
      <c r="N1242" s="103" t="s">
        <v>31</v>
      </c>
      <c r="O1242" s="103" t="s">
        <v>31</v>
      </c>
      <c r="P1242" s="103" t="s">
        <v>2494</v>
      </c>
      <c r="Q1242" s="103" t="s">
        <v>2980</v>
      </c>
      <c r="R1242" s="103" t="s">
        <v>4977</v>
      </c>
      <c r="S1242" s="101">
        <v>31502</v>
      </c>
      <c r="T1242" s="101">
        <v>31502</v>
      </c>
      <c r="U1242" s="103" t="s">
        <v>31</v>
      </c>
      <c r="V1242" s="103" t="s">
        <v>4978</v>
      </c>
    </row>
    <row r="1243" spans="1:22" ht="15.75" x14ac:dyDescent="0.3">
      <c r="A1243" s="103" t="s">
        <v>50</v>
      </c>
      <c r="B1243" s="103" t="s">
        <v>4024</v>
      </c>
      <c r="C1243" s="103" t="s">
        <v>1904</v>
      </c>
      <c r="D1243" s="103" t="s">
        <v>1905</v>
      </c>
      <c r="E1243" s="103" t="s">
        <v>2038</v>
      </c>
      <c r="F1243" s="103" t="s">
        <v>2070</v>
      </c>
      <c r="G1243" s="103" t="s">
        <v>31</v>
      </c>
      <c r="H1243" s="103" t="s">
        <v>31</v>
      </c>
      <c r="I1243" s="103" t="s">
        <v>31</v>
      </c>
      <c r="J1243" s="103" t="s">
        <v>1851</v>
      </c>
      <c r="K1243" s="103" t="s">
        <v>1885</v>
      </c>
      <c r="L1243" s="104">
        <v>54143</v>
      </c>
      <c r="M1243" s="103" t="s">
        <v>1886</v>
      </c>
      <c r="N1243" s="103" t="s">
        <v>31</v>
      </c>
      <c r="O1243" s="103" t="s">
        <v>31</v>
      </c>
      <c r="P1243" s="103" t="s">
        <v>2494</v>
      </c>
      <c r="Q1243" s="103" t="s">
        <v>2980</v>
      </c>
      <c r="R1243" s="103" t="s">
        <v>4979</v>
      </c>
      <c r="S1243" s="101">
        <v>33694</v>
      </c>
      <c r="T1243" s="101">
        <v>33694</v>
      </c>
      <c r="U1243" s="103" t="s">
        <v>31</v>
      </c>
      <c r="V1243" s="103" t="s">
        <v>4980</v>
      </c>
    </row>
    <row r="1244" spans="1:22" ht="15.75" x14ac:dyDescent="0.3">
      <c r="A1244" s="103" t="s">
        <v>50</v>
      </c>
      <c r="B1244" s="103" t="s">
        <v>4024</v>
      </c>
      <c r="C1244" s="103" t="s">
        <v>1904</v>
      </c>
      <c r="D1244" s="103" t="s">
        <v>1905</v>
      </c>
      <c r="E1244" s="103" t="s">
        <v>2038</v>
      </c>
      <c r="F1244" s="103" t="s">
        <v>2082</v>
      </c>
      <c r="G1244" s="103" t="s">
        <v>31</v>
      </c>
      <c r="H1244" s="103" t="s">
        <v>31</v>
      </c>
      <c r="I1244" s="103" t="s">
        <v>31</v>
      </c>
      <c r="J1244" s="103" t="s">
        <v>1851</v>
      </c>
      <c r="K1244" s="103" t="s">
        <v>1885</v>
      </c>
      <c r="L1244" s="104">
        <v>189</v>
      </c>
      <c r="M1244" s="103" t="s">
        <v>1886</v>
      </c>
      <c r="N1244" s="103" t="s">
        <v>31</v>
      </c>
      <c r="O1244" s="103" t="s">
        <v>31</v>
      </c>
      <c r="P1244" s="103" t="s">
        <v>2496</v>
      </c>
      <c r="Q1244" s="103" t="s">
        <v>3615</v>
      </c>
      <c r="R1244" s="103" t="s">
        <v>4981</v>
      </c>
      <c r="S1244" s="101">
        <v>18718</v>
      </c>
      <c r="T1244" s="101">
        <v>18718</v>
      </c>
      <c r="U1244" s="103" t="s">
        <v>31</v>
      </c>
      <c r="V1244" s="103" t="s">
        <v>31</v>
      </c>
    </row>
    <row r="1245" spans="1:22" ht="15.75" x14ac:dyDescent="0.3">
      <c r="A1245" s="103" t="s">
        <v>50</v>
      </c>
      <c r="B1245" s="103" t="s">
        <v>4024</v>
      </c>
      <c r="C1245" s="103" t="s">
        <v>1904</v>
      </c>
      <c r="D1245" s="103" t="s">
        <v>1905</v>
      </c>
      <c r="E1245" s="103" t="s">
        <v>2038</v>
      </c>
      <c r="F1245" s="103" t="s">
        <v>2082</v>
      </c>
      <c r="G1245" s="103" t="s">
        <v>31</v>
      </c>
      <c r="H1245" s="103" t="s">
        <v>31</v>
      </c>
      <c r="I1245" s="103" t="s">
        <v>31</v>
      </c>
      <c r="J1245" s="103" t="s">
        <v>1851</v>
      </c>
      <c r="K1245" s="103" t="s">
        <v>1885</v>
      </c>
      <c r="L1245" s="104">
        <v>2207</v>
      </c>
      <c r="M1245" s="103" t="s">
        <v>1886</v>
      </c>
      <c r="N1245" s="103" t="s">
        <v>31</v>
      </c>
      <c r="O1245" s="103" t="s">
        <v>31</v>
      </c>
      <c r="P1245" s="103" t="s">
        <v>2496</v>
      </c>
      <c r="Q1245" s="103" t="s">
        <v>3615</v>
      </c>
      <c r="R1245" s="103" t="s">
        <v>4982</v>
      </c>
      <c r="S1245" s="101">
        <v>19084</v>
      </c>
      <c r="T1245" s="101">
        <v>19084</v>
      </c>
      <c r="U1245" s="103" t="s">
        <v>31</v>
      </c>
      <c r="V1245" s="103" t="s">
        <v>4983</v>
      </c>
    </row>
    <row r="1246" spans="1:22" ht="15.75" x14ac:dyDescent="0.3">
      <c r="A1246" s="103" t="s">
        <v>50</v>
      </c>
      <c r="B1246" s="103" t="s">
        <v>4024</v>
      </c>
      <c r="C1246" s="103" t="s">
        <v>1904</v>
      </c>
      <c r="D1246" s="103" t="s">
        <v>1905</v>
      </c>
      <c r="E1246" s="103" t="s">
        <v>2038</v>
      </c>
      <c r="F1246" s="103" t="s">
        <v>2082</v>
      </c>
      <c r="G1246" s="103" t="s">
        <v>31</v>
      </c>
      <c r="H1246" s="103" t="s">
        <v>31</v>
      </c>
      <c r="I1246" s="103" t="s">
        <v>31</v>
      </c>
      <c r="J1246" s="103" t="s">
        <v>1851</v>
      </c>
      <c r="K1246" s="103" t="s">
        <v>1885</v>
      </c>
      <c r="L1246" s="104">
        <v>28002</v>
      </c>
      <c r="M1246" s="103" t="s">
        <v>1886</v>
      </c>
      <c r="N1246" s="103" t="s">
        <v>31</v>
      </c>
      <c r="O1246" s="103" t="s">
        <v>31</v>
      </c>
      <c r="P1246" s="103" t="s">
        <v>2496</v>
      </c>
      <c r="Q1246" s="103" t="s">
        <v>3615</v>
      </c>
      <c r="R1246" s="103" t="s">
        <v>4984</v>
      </c>
      <c r="S1246" s="101">
        <v>19449</v>
      </c>
      <c r="T1246" s="101">
        <v>19449</v>
      </c>
      <c r="U1246" s="103" t="s">
        <v>31</v>
      </c>
      <c r="V1246" s="103" t="s">
        <v>31</v>
      </c>
    </row>
    <row r="1247" spans="1:22" ht="15.75" x14ac:dyDescent="0.3">
      <c r="A1247" s="103" t="s">
        <v>50</v>
      </c>
      <c r="B1247" s="103" t="s">
        <v>4024</v>
      </c>
      <c r="C1247" s="103" t="s">
        <v>1904</v>
      </c>
      <c r="D1247" s="103" t="s">
        <v>1905</v>
      </c>
      <c r="E1247" s="103" t="s">
        <v>2038</v>
      </c>
      <c r="F1247" s="103" t="s">
        <v>2082</v>
      </c>
      <c r="G1247" s="103" t="s">
        <v>31</v>
      </c>
      <c r="H1247" s="103" t="s">
        <v>31</v>
      </c>
      <c r="I1247" s="103" t="s">
        <v>31</v>
      </c>
      <c r="J1247" s="103" t="s">
        <v>1851</v>
      </c>
      <c r="K1247" s="103" t="s">
        <v>1885</v>
      </c>
      <c r="L1247" s="104">
        <v>47581</v>
      </c>
      <c r="M1247" s="103" t="s">
        <v>1886</v>
      </c>
      <c r="N1247" s="103" t="s">
        <v>31</v>
      </c>
      <c r="O1247" s="103" t="s">
        <v>31</v>
      </c>
      <c r="P1247" s="103" t="s">
        <v>2496</v>
      </c>
      <c r="Q1247" s="103" t="s">
        <v>3615</v>
      </c>
      <c r="R1247" s="103" t="s">
        <v>4985</v>
      </c>
      <c r="S1247" s="101">
        <v>19449</v>
      </c>
      <c r="T1247" s="101">
        <v>19449</v>
      </c>
      <c r="U1247" s="103" t="s">
        <v>31</v>
      </c>
      <c r="V1247" s="103" t="s">
        <v>4657</v>
      </c>
    </row>
    <row r="1248" spans="1:22" ht="15.75" x14ac:dyDescent="0.3">
      <c r="A1248" s="103" t="s">
        <v>50</v>
      </c>
      <c r="B1248" s="103" t="s">
        <v>4024</v>
      </c>
      <c r="C1248" s="103" t="s">
        <v>1904</v>
      </c>
      <c r="D1248" s="103" t="s">
        <v>1905</v>
      </c>
      <c r="E1248" s="103" t="s">
        <v>2038</v>
      </c>
      <c r="F1248" s="103" t="s">
        <v>2082</v>
      </c>
      <c r="G1248" s="103" t="s">
        <v>31</v>
      </c>
      <c r="H1248" s="103" t="s">
        <v>31</v>
      </c>
      <c r="I1248" s="103" t="s">
        <v>31</v>
      </c>
      <c r="J1248" s="103" t="s">
        <v>1851</v>
      </c>
      <c r="K1248" s="103" t="s">
        <v>1885</v>
      </c>
      <c r="L1248" s="104">
        <v>235</v>
      </c>
      <c r="M1248" s="103" t="s">
        <v>1886</v>
      </c>
      <c r="N1248" s="103" t="s">
        <v>31</v>
      </c>
      <c r="O1248" s="103" t="s">
        <v>31</v>
      </c>
      <c r="P1248" s="103" t="s">
        <v>2496</v>
      </c>
      <c r="Q1248" s="103" t="s">
        <v>3615</v>
      </c>
      <c r="R1248" s="103" t="s">
        <v>4986</v>
      </c>
      <c r="S1248" s="101">
        <v>19814</v>
      </c>
      <c r="T1248" s="101">
        <v>19814</v>
      </c>
      <c r="U1248" s="103" t="s">
        <v>31</v>
      </c>
      <c r="V1248" s="103" t="s">
        <v>4936</v>
      </c>
    </row>
    <row r="1249" spans="1:22" ht="15.75" x14ac:dyDescent="0.3">
      <c r="A1249" s="103" t="s">
        <v>50</v>
      </c>
      <c r="B1249" s="103" t="s">
        <v>4024</v>
      </c>
      <c r="C1249" s="103" t="s">
        <v>1904</v>
      </c>
      <c r="D1249" s="103" t="s">
        <v>1905</v>
      </c>
      <c r="E1249" s="103" t="s">
        <v>2038</v>
      </c>
      <c r="F1249" s="103" t="s">
        <v>2082</v>
      </c>
      <c r="G1249" s="103" t="s">
        <v>31</v>
      </c>
      <c r="H1249" s="103" t="s">
        <v>31</v>
      </c>
      <c r="I1249" s="103" t="s">
        <v>31</v>
      </c>
      <c r="J1249" s="103" t="s">
        <v>1851</v>
      </c>
      <c r="K1249" s="103" t="s">
        <v>1885</v>
      </c>
      <c r="L1249" s="104">
        <v>4946</v>
      </c>
      <c r="M1249" s="103" t="s">
        <v>1886</v>
      </c>
      <c r="N1249" s="103" t="s">
        <v>31</v>
      </c>
      <c r="O1249" s="103" t="s">
        <v>31</v>
      </c>
      <c r="P1249" s="103" t="s">
        <v>2496</v>
      </c>
      <c r="Q1249" s="103" t="s">
        <v>3615</v>
      </c>
      <c r="R1249" s="103" t="s">
        <v>4987</v>
      </c>
      <c r="S1249" s="101">
        <v>20179</v>
      </c>
      <c r="T1249" s="101">
        <v>20179</v>
      </c>
      <c r="U1249" s="103" t="s">
        <v>31</v>
      </c>
      <c r="V1249" s="103" t="s">
        <v>4938</v>
      </c>
    </row>
    <row r="1250" spans="1:22" ht="15.75" x14ac:dyDescent="0.3">
      <c r="A1250" s="103" t="s">
        <v>50</v>
      </c>
      <c r="B1250" s="103" t="s">
        <v>4024</v>
      </c>
      <c r="C1250" s="103" t="s">
        <v>1904</v>
      </c>
      <c r="D1250" s="103" t="s">
        <v>1905</v>
      </c>
      <c r="E1250" s="103" t="s">
        <v>2038</v>
      </c>
      <c r="F1250" s="103" t="s">
        <v>2082</v>
      </c>
      <c r="G1250" s="103" t="s">
        <v>31</v>
      </c>
      <c r="H1250" s="103" t="s">
        <v>31</v>
      </c>
      <c r="I1250" s="103" t="s">
        <v>31</v>
      </c>
      <c r="J1250" s="103" t="s">
        <v>1851</v>
      </c>
      <c r="K1250" s="103" t="s">
        <v>1885</v>
      </c>
      <c r="L1250" s="104">
        <v>12</v>
      </c>
      <c r="M1250" s="103" t="s">
        <v>1886</v>
      </c>
      <c r="N1250" s="103" t="s">
        <v>31</v>
      </c>
      <c r="O1250" s="103" t="s">
        <v>31</v>
      </c>
      <c r="P1250" s="103" t="s">
        <v>2496</v>
      </c>
      <c r="Q1250" s="103" t="s">
        <v>3615</v>
      </c>
      <c r="R1250" s="103" t="s">
        <v>4988</v>
      </c>
      <c r="S1250" s="101">
        <v>20545</v>
      </c>
      <c r="T1250" s="101">
        <v>20545</v>
      </c>
      <c r="U1250" s="103" t="s">
        <v>31</v>
      </c>
      <c r="V1250" s="103" t="s">
        <v>4989</v>
      </c>
    </row>
    <row r="1251" spans="1:22" ht="15.75" x14ac:dyDescent="0.3">
      <c r="A1251" s="103" t="s">
        <v>50</v>
      </c>
      <c r="B1251" s="103" t="s">
        <v>4024</v>
      </c>
      <c r="C1251" s="103" t="s">
        <v>1904</v>
      </c>
      <c r="D1251" s="103" t="s">
        <v>1905</v>
      </c>
      <c r="E1251" s="103" t="s">
        <v>2038</v>
      </c>
      <c r="F1251" s="103" t="s">
        <v>2082</v>
      </c>
      <c r="G1251" s="103" t="s">
        <v>31</v>
      </c>
      <c r="H1251" s="103" t="s">
        <v>31</v>
      </c>
      <c r="I1251" s="103" t="s">
        <v>31</v>
      </c>
      <c r="J1251" s="103" t="s">
        <v>1851</v>
      </c>
      <c r="K1251" s="103" t="s">
        <v>1885</v>
      </c>
      <c r="L1251" s="104">
        <v>5655</v>
      </c>
      <c r="M1251" s="103" t="s">
        <v>1886</v>
      </c>
      <c r="N1251" s="103" t="s">
        <v>31</v>
      </c>
      <c r="O1251" s="103" t="s">
        <v>31</v>
      </c>
      <c r="P1251" s="103" t="s">
        <v>2496</v>
      </c>
      <c r="Q1251" s="103" t="s">
        <v>3615</v>
      </c>
      <c r="R1251" s="103" t="s">
        <v>4990</v>
      </c>
      <c r="S1251" s="101">
        <v>21275</v>
      </c>
      <c r="T1251" s="101">
        <v>21275</v>
      </c>
      <c r="U1251" s="103" t="s">
        <v>31</v>
      </c>
      <c r="V1251" s="103" t="s">
        <v>4761</v>
      </c>
    </row>
    <row r="1252" spans="1:22" ht="15.75" x14ac:dyDescent="0.3">
      <c r="A1252" s="103" t="s">
        <v>50</v>
      </c>
      <c r="B1252" s="103" t="s">
        <v>4024</v>
      </c>
      <c r="C1252" s="103" t="s">
        <v>1904</v>
      </c>
      <c r="D1252" s="103" t="s">
        <v>1905</v>
      </c>
      <c r="E1252" s="103" t="s">
        <v>2038</v>
      </c>
      <c r="F1252" s="103" t="s">
        <v>2082</v>
      </c>
      <c r="G1252" s="103" t="s">
        <v>31</v>
      </c>
      <c r="H1252" s="103" t="s">
        <v>31</v>
      </c>
      <c r="I1252" s="103" t="s">
        <v>31</v>
      </c>
      <c r="J1252" s="103" t="s">
        <v>1851</v>
      </c>
      <c r="K1252" s="103" t="s">
        <v>1885</v>
      </c>
      <c r="L1252" s="104">
        <v>6628</v>
      </c>
      <c r="M1252" s="103" t="s">
        <v>1886</v>
      </c>
      <c r="N1252" s="103" t="s">
        <v>31</v>
      </c>
      <c r="O1252" s="103" t="s">
        <v>31</v>
      </c>
      <c r="P1252" s="103" t="s">
        <v>2496</v>
      </c>
      <c r="Q1252" s="103" t="s">
        <v>3615</v>
      </c>
      <c r="R1252" s="103" t="s">
        <v>4991</v>
      </c>
      <c r="S1252" s="101">
        <v>21640</v>
      </c>
      <c r="T1252" s="101">
        <v>21640</v>
      </c>
      <c r="U1252" s="103" t="s">
        <v>31</v>
      </c>
      <c r="V1252" s="103" t="s">
        <v>4672</v>
      </c>
    </row>
    <row r="1253" spans="1:22" ht="15.75" x14ac:dyDescent="0.3">
      <c r="A1253" s="103" t="s">
        <v>50</v>
      </c>
      <c r="B1253" s="103" t="s">
        <v>4024</v>
      </c>
      <c r="C1253" s="103" t="s">
        <v>1904</v>
      </c>
      <c r="D1253" s="103" t="s">
        <v>1905</v>
      </c>
      <c r="E1253" s="103" t="s">
        <v>2038</v>
      </c>
      <c r="F1253" s="103" t="s">
        <v>2082</v>
      </c>
      <c r="G1253" s="103" t="s">
        <v>31</v>
      </c>
      <c r="H1253" s="103" t="s">
        <v>31</v>
      </c>
      <c r="I1253" s="103" t="s">
        <v>31</v>
      </c>
      <c r="J1253" s="103" t="s">
        <v>1851</v>
      </c>
      <c r="K1253" s="103" t="s">
        <v>1885</v>
      </c>
      <c r="L1253" s="104">
        <v>7946</v>
      </c>
      <c r="M1253" s="103" t="s">
        <v>1886</v>
      </c>
      <c r="N1253" s="103" t="s">
        <v>31</v>
      </c>
      <c r="O1253" s="103" t="s">
        <v>31</v>
      </c>
      <c r="P1253" s="103" t="s">
        <v>2496</v>
      </c>
      <c r="Q1253" s="103" t="s">
        <v>3615</v>
      </c>
      <c r="R1253" s="103" t="s">
        <v>4992</v>
      </c>
      <c r="S1253" s="101">
        <v>21640</v>
      </c>
      <c r="T1253" s="101">
        <v>21640</v>
      </c>
      <c r="U1253" s="103" t="s">
        <v>31</v>
      </c>
      <c r="V1253" s="103" t="s">
        <v>4668</v>
      </c>
    </row>
    <row r="1254" spans="1:22" ht="15.75" x14ac:dyDescent="0.3">
      <c r="A1254" s="103" t="s">
        <v>50</v>
      </c>
      <c r="B1254" s="103" t="s">
        <v>4024</v>
      </c>
      <c r="C1254" s="103" t="s">
        <v>1904</v>
      </c>
      <c r="D1254" s="103" t="s">
        <v>1905</v>
      </c>
      <c r="E1254" s="103" t="s">
        <v>2038</v>
      </c>
      <c r="F1254" s="103" t="s">
        <v>2082</v>
      </c>
      <c r="G1254" s="103" t="s">
        <v>31</v>
      </c>
      <c r="H1254" s="103" t="s">
        <v>31</v>
      </c>
      <c r="I1254" s="103" t="s">
        <v>31</v>
      </c>
      <c r="J1254" s="103" t="s">
        <v>1851</v>
      </c>
      <c r="K1254" s="103" t="s">
        <v>1885</v>
      </c>
      <c r="L1254" s="104">
        <v>16285</v>
      </c>
      <c r="M1254" s="103" t="s">
        <v>1886</v>
      </c>
      <c r="N1254" s="103" t="s">
        <v>31</v>
      </c>
      <c r="O1254" s="103" t="s">
        <v>31</v>
      </c>
      <c r="P1254" s="103" t="s">
        <v>2496</v>
      </c>
      <c r="Q1254" s="103" t="s">
        <v>3615</v>
      </c>
      <c r="R1254" s="103" t="s">
        <v>4993</v>
      </c>
      <c r="S1254" s="101">
        <v>21640</v>
      </c>
      <c r="T1254" s="101">
        <v>21640</v>
      </c>
      <c r="U1254" s="103" t="s">
        <v>31</v>
      </c>
      <c r="V1254" s="103" t="s">
        <v>4670</v>
      </c>
    </row>
    <row r="1255" spans="1:22" ht="15.75" x14ac:dyDescent="0.3">
      <c r="A1255" s="103" t="s">
        <v>50</v>
      </c>
      <c r="B1255" s="103" t="s">
        <v>4024</v>
      </c>
      <c r="C1255" s="103" t="s">
        <v>1904</v>
      </c>
      <c r="D1255" s="103" t="s">
        <v>1905</v>
      </c>
      <c r="E1255" s="103" t="s">
        <v>2038</v>
      </c>
      <c r="F1255" s="103" t="s">
        <v>2082</v>
      </c>
      <c r="G1255" s="103" t="s">
        <v>31</v>
      </c>
      <c r="H1255" s="103" t="s">
        <v>31</v>
      </c>
      <c r="I1255" s="103" t="s">
        <v>31</v>
      </c>
      <c r="J1255" s="103" t="s">
        <v>1851</v>
      </c>
      <c r="K1255" s="103" t="s">
        <v>1885</v>
      </c>
      <c r="L1255" s="104">
        <v>1520</v>
      </c>
      <c r="M1255" s="103" t="s">
        <v>1886</v>
      </c>
      <c r="N1255" s="103" t="s">
        <v>31</v>
      </c>
      <c r="O1255" s="103" t="s">
        <v>31</v>
      </c>
      <c r="P1255" s="103" t="s">
        <v>2496</v>
      </c>
      <c r="Q1255" s="103" t="s">
        <v>3615</v>
      </c>
      <c r="R1255" s="103" t="s">
        <v>4994</v>
      </c>
      <c r="S1255" s="101">
        <v>22006</v>
      </c>
      <c r="T1255" s="101">
        <v>22006</v>
      </c>
      <c r="U1255" s="103" t="s">
        <v>31</v>
      </c>
      <c r="V1255" s="103" t="s">
        <v>4674</v>
      </c>
    </row>
    <row r="1256" spans="1:22" ht="15.75" x14ac:dyDescent="0.3">
      <c r="A1256" s="103" t="s">
        <v>50</v>
      </c>
      <c r="B1256" s="103" t="s">
        <v>4024</v>
      </c>
      <c r="C1256" s="103" t="s">
        <v>1904</v>
      </c>
      <c r="D1256" s="103" t="s">
        <v>1905</v>
      </c>
      <c r="E1256" s="103" t="s">
        <v>2038</v>
      </c>
      <c r="F1256" s="103" t="s">
        <v>3677</v>
      </c>
      <c r="G1256" s="103" t="s">
        <v>31</v>
      </c>
      <c r="H1256" s="103" t="s">
        <v>31</v>
      </c>
      <c r="I1256" s="103" t="s">
        <v>31</v>
      </c>
      <c r="J1256" s="103" t="s">
        <v>1851</v>
      </c>
      <c r="K1256" s="103" t="s">
        <v>1885</v>
      </c>
      <c r="L1256" s="104">
        <v>16172</v>
      </c>
      <c r="M1256" s="103" t="s">
        <v>1886</v>
      </c>
      <c r="N1256" s="103" t="s">
        <v>31</v>
      </c>
      <c r="O1256" s="103" t="s">
        <v>31</v>
      </c>
      <c r="P1256" s="103" t="s">
        <v>4380</v>
      </c>
      <c r="Q1256" s="103" t="s">
        <v>4613</v>
      </c>
      <c r="R1256" s="103" t="s">
        <v>4995</v>
      </c>
      <c r="S1256" s="101">
        <v>32598</v>
      </c>
      <c r="T1256" s="101">
        <v>32598</v>
      </c>
      <c r="U1256" s="103" t="s">
        <v>31</v>
      </c>
      <c r="V1256" s="103" t="s">
        <v>4996</v>
      </c>
    </row>
    <row r="1257" spans="1:22" ht="15.75" x14ac:dyDescent="0.3">
      <c r="A1257" s="103" t="s">
        <v>50</v>
      </c>
      <c r="B1257" s="103" t="s">
        <v>4024</v>
      </c>
      <c r="C1257" s="103" t="s">
        <v>1904</v>
      </c>
      <c r="D1257" s="103" t="s">
        <v>1905</v>
      </c>
      <c r="E1257" s="103" t="s">
        <v>2038</v>
      </c>
      <c r="F1257" s="103" t="s">
        <v>3004</v>
      </c>
      <c r="G1257" s="103" t="s">
        <v>31</v>
      </c>
      <c r="H1257" s="103" t="s">
        <v>31</v>
      </c>
      <c r="I1257" s="103" t="s">
        <v>31</v>
      </c>
      <c r="J1257" s="103" t="s">
        <v>1851</v>
      </c>
      <c r="K1257" s="103" t="s">
        <v>1885</v>
      </c>
      <c r="L1257" s="104">
        <v>527</v>
      </c>
      <c r="M1257" s="103" t="s">
        <v>1886</v>
      </c>
      <c r="N1257" s="103" t="s">
        <v>31</v>
      </c>
      <c r="O1257" s="103" t="s">
        <v>31</v>
      </c>
      <c r="P1257" s="103" t="s">
        <v>3005</v>
      </c>
      <c r="Q1257" s="103" t="s">
        <v>3006</v>
      </c>
      <c r="R1257" s="103" t="s">
        <v>4997</v>
      </c>
      <c r="S1257" s="101">
        <v>24197</v>
      </c>
      <c r="T1257" s="101">
        <v>24197</v>
      </c>
      <c r="U1257" s="103" t="s">
        <v>31</v>
      </c>
      <c r="V1257" s="103" t="s">
        <v>4657</v>
      </c>
    </row>
    <row r="1258" spans="1:22" ht="15.75" x14ac:dyDescent="0.3">
      <c r="A1258" s="103" t="s">
        <v>50</v>
      </c>
      <c r="B1258" s="103" t="s">
        <v>4024</v>
      </c>
      <c r="C1258" s="103" t="s">
        <v>1904</v>
      </c>
      <c r="D1258" s="103" t="s">
        <v>1905</v>
      </c>
      <c r="E1258" s="103" t="s">
        <v>2038</v>
      </c>
      <c r="F1258" s="103" t="s">
        <v>3004</v>
      </c>
      <c r="G1258" s="103" t="s">
        <v>31</v>
      </c>
      <c r="H1258" s="103" t="s">
        <v>31</v>
      </c>
      <c r="I1258" s="103" t="s">
        <v>31</v>
      </c>
      <c r="J1258" s="103" t="s">
        <v>1851</v>
      </c>
      <c r="K1258" s="103" t="s">
        <v>1885</v>
      </c>
      <c r="L1258" s="104">
        <v>781</v>
      </c>
      <c r="M1258" s="103" t="s">
        <v>1886</v>
      </c>
      <c r="N1258" s="103" t="s">
        <v>31</v>
      </c>
      <c r="O1258" s="103" t="s">
        <v>31</v>
      </c>
      <c r="P1258" s="103" t="s">
        <v>3005</v>
      </c>
      <c r="Q1258" s="103" t="s">
        <v>3006</v>
      </c>
      <c r="R1258" s="103" t="s">
        <v>4998</v>
      </c>
      <c r="S1258" s="101">
        <v>25293</v>
      </c>
      <c r="T1258" s="101">
        <v>25293</v>
      </c>
      <c r="U1258" s="103" t="s">
        <v>31</v>
      </c>
      <c r="V1258" s="103" t="s">
        <v>4684</v>
      </c>
    </row>
    <row r="1259" spans="1:22" ht="15.75" x14ac:dyDescent="0.3">
      <c r="A1259" s="103" t="s">
        <v>50</v>
      </c>
      <c r="B1259" s="103" t="s">
        <v>4024</v>
      </c>
      <c r="C1259" s="103" t="s">
        <v>1904</v>
      </c>
      <c r="D1259" s="103" t="s">
        <v>1905</v>
      </c>
      <c r="E1259" s="103" t="s">
        <v>2038</v>
      </c>
      <c r="F1259" s="103" t="s">
        <v>3004</v>
      </c>
      <c r="G1259" s="103" t="s">
        <v>31</v>
      </c>
      <c r="H1259" s="103" t="s">
        <v>31</v>
      </c>
      <c r="I1259" s="103" t="s">
        <v>31</v>
      </c>
      <c r="J1259" s="103" t="s">
        <v>1851</v>
      </c>
      <c r="K1259" s="103" t="s">
        <v>1885</v>
      </c>
      <c r="L1259" s="104">
        <v>781</v>
      </c>
      <c r="M1259" s="103" t="s">
        <v>1886</v>
      </c>
      <c r="N1259" s="103" t="s">
        <v>31</v>
      </c>
      <c r="O1259" s="103" t="s">
        <v>31</v>
      </c>
      <c r="P1259" s="103" t="s">
        <v>3005</v>
      </c>
      <c r="Q1259" s="103" t="s">
        <v>3006</v>
      </c>
      <c r="R1259" s="103" t="s">
        <v>4999</v>
      </c>
      <c r="S1259" s="101">
        <v>25293</v>
      </c>
      <c r="T1259" s="101">
        <v>25293</v>
      </c>
      <c r="U1259" s="103" t="s">
        <v>31</v>
      </c>
      <c r="V1259" s="103" t="s">
        <v>4684</v>
      </c>
    </row>
    <row r="1260" spans="1:22" ht="15.75" x14ac:dyDescent="0.3">
      <c r="A1260" s="103" t="s">
        <v>50</v>
      </c>
      <c r="B1260" s="103" t="s">
        <v>4024</v>
      </c>
      <c r="C1260" s="103" t="s">
        <v>1904</v>
      </c>
      <c r="D1260" s="103" t="s">
        <v>1905</v>
      </c>
      <c r="E1260" s="103" t="s">
        <v>2038</v>
      </c>
      <c r="F1260" s="103" t="s">
        <v>3004</v>
      </c>
      <c r="G1260" s="103" t="s">
        <v>31</v>
      </c>
      <c r="H1260" s="103" t="s">
        <v>31</v>
      </c>
      <c r="I1260" s="103" t="s">
        <v>31</v>
      </c>
      <c r="J1260" s="103" t="s">
        <v>1851</v>
      </c>
      <c r="K1260" s="103" t="s">
        <v>1885</v>
      </c>
      <c r="L1260" s="104">
        <v>1058</v>
      </c>
      <c r="M1260" s="103" t="s">
        <v>1886</v>
      </c>
      <c r="N1260" s="103" t="s">
        <v>31</v>
      </c>
      <c r="O1260" s="103" t="s">
        <v>31</v>
      </c>
      <c r="P1260" s="103" t="s">
        <v>3005</v>
      </c>
      <c r="Q1260" s="103" t="s">
        <v>3006</v>
      </c>
      <c r="R1260" s="103" t="s">
        <v>5000</v>
      </c>
      <c r="S1260" s="101">
        <v>25293</v>
      </c>
      <c r="T1260" s="101">
        <v>25293</v>
      </c>
      <c r="U1260" s="103" t="s">
        <v>31</v>
      </c>
      <c r="V1260" s="103" t="s">
        <v>4684</v>
      </c>
    </row>
    <row r="1261" spans="1:22" ht="15.75" x14ac:dyDescent="0.3">
      <c r="A1261" s="103" t="s">
        <v>50</v>
      </c>
      <c r="B1261" s="103" t="s">
        <v>4024</v>
      </c>
      <c r="C1261" s="103" t="s">
        <v>1904</v>
      </c>
      <c r="D1261" s="103" t="s">
        <v>1905</v>
      </c>
      <c r="E1261" s="103" t="s">
        <v>2038</v>
      </c>
      <c r="F1261" s="103" t="s">
        <v>3004</v>
      </c>
      <c r="G1261" s="103" t="s">
        <v>31</v>
      </c>
      <c r="H1261" s="103" t="s">
        <v>31</v>
      </c>
      <c r="I1261" s="103" t="s">
        <v>31</v>
      </c>
      <c r="J1261" s="103" t="s">
        <v>1851</v>
      </c>
      <c r="K1261" s="103" t="s">
        <v>1885</v>
      </c>
      <c r="L1261" s="104">
        <v>2843</v>
      </c>
      <c r="M1261" s="103" t="s">
        <v>1886</v>
      </c>
      <c r="N1261" s="103" t="s">
        <v>31</v>
      </c>
      <c r="O1261" s="103" t="s">
        <v>31</v>
      </c>
      <c r="P1261" s="103" t="s">
        <v>3005</v>
      </c>
      <c r="Q1261" s="103" t="s">
        <v>3006</v>
      </c>
      <c r="R1261" s="103" t="s">
        <v>5001</v>
      </c>
      <c r="S1261" s="101">
        <v>25658</v>
      </c>
      <c r="T1261" s="101">
        <v>25658</v>
      </c>
      <c r="U1261" s="103" t="s">
        <v>31</v>
      </c>
      <c r="V1261" s="103" t="s">
        <v>4686</v>
      </c>
    </row>
    <row r="1262" spans="1:22" ht="15.75" x14ac:dyDescent="0.3">
      <c r="A1262" s="103" t="s">
        <v>50</v>
      </c>
      <c r="B1262" s="103" t="s">
        <v>4024</v>
      </c>
      <c r="C1262" s="103" t="s">
        <v>1904</v>
      </c>
      <c r="D1262" s="103" t="s">
        <v>1905</v>
      </c>
      <c r="E1262" s="103" t="s">
        <v>2038</v>
      </c>
      <c r="F1262" s="103" t="s">
        <v>3004</v>
      </c>
      <c r="G1262" s="103" t="s">
        <v>31</v>
      </c>
      <c r="H1262" s="103" t="s">
        <v>31</v>
      </c>
      <c r="I1262" s="103" t="s">
        <v>31</v>
      </c>
      <c r="J1262" s="103" t="s">
        <v>1851</v>
      </c>
      <c r="K1262" s="103" t="s">
        <v>1885</v>
      </c>
      <c r="L1262" s="104">
        <v>2843</v>
      </c>
      <c r="M1262" s="103" t="s">
        <v>1886</v>
      </c>
      <c r="N1262" s="103" t="s">
        <v>31</v>
      </c>
      <c r="O1262" s="103" t="s">
        <v>31</v>
      </c>
      <c r="P1262" s="103" t="s">
        <v>3005</v>
      </c>
      <c r="Q1262" s="103" t="s">
        <v>3006</v>
      </c>
      <c r="R1262" s="103" t="s">
        <v>5002</v>
      </c>
      <c r="S1262" s="101">
        <v>25658</v>
      </c>
      <c r="T1262" s="101">
        <v>25658</v>
      </c>
      <c r="U1262" s="103" t="s">
        <v>31</v>
      </c>
      <c r="V1262" s="103" t="s">
        <v>4686</v>
      </c>
    </row>
    <row r="1263" spans="1:22" ht="15.75" x14ac:dyDescent="0.3">
      <c r="A1263" s="103" t="s">
        <v>50</v>
      </c>
      <c r="B1263" s="103" t="s">
        <v>4024</v>
      </c>
      <c r="C1263" s="103" t="s">
        <v>1904</v>
      </c>
      <c r="D1263" s="103" t="s">
        <v>1905</v>
      </c>
      <c r="E1263" s="103" t="s">
        <v>2038</v>
      </c>
      <c r="F1263" s="103" t="s">
        <v>3004</v>
      </c>
      <c r="G1263" s="103" t="s">
        <v>31</v>
      </c>
      <c r="H1263" s="103" t="s">
        <v>31</v>
      </c>
      <c r="I1263" s="103" t="s">
        <v>31</v>
      </c>
      <c r="J1263" s="103" t="s">
        <v>1851</v>
      </c>
      <c r="K1263" s="103" t="s">
        <v>1885</v>
      </c>
      <c r="L1263" s="104">
        <v>2843</v>
      </c>
      <c r="M1263" s="103" t="s">
        <v>1886</v>
      </c>
      <c r="N1263" s="103" t="s">
        <v>31</v>
      </c>
      <c r="O1263" s="103" t="s">
        <v>31</v>
      </c>
      <c r="P1263" s="103" t="s">
        <v>3005</v>
      </c>
      <c r="Q1263" s="103" t="s">
        <v>3006</v>
      </c>
      <c r="R1263" s="103" t="s">
        <v>5003</v>
      </c>
      <c r="S1263" s="101">
        <v>25658</v>
      </c>
      <c r="T1263" s="101">
        <v>25658</v>
      </c>
      <c r="U1263" s="103" t="s">
        <v>31</v>
      </c>
      <c r="V1263" s="103" t="s">
        <v>4686</v>
      </c>
    </row>
    <row r="1264" spans="1:22" ht="15.75" x14ac:dyDescent="0.3">
      <c r="A1264" s="103" t="s">
        <v>50</v>
      </c>
      <c r="B1264" s="103" t="s">
        <v>4024</v>
      </c>
      <c r="C1264" s="103" t="s">
        <v>1904</v>
      </c>
      <c r="D1264" s="103" t="s">
        <v>1905</v>
      </c>
      <c r="E1264" s="103" t="s">
        <v>2038</v>
      </c>
      <c r="F1264" s="103" t="s">
        <v>3004</v>
      </c>
      <c r="G1264" s="103" t="s">
        <v>31</v>
      </c>
      <c r="H1264" s="103" t="s">
        <v>31</v>
      </c>
      <c r="I1264" s="103" t="s">
        <v>31</v>
      </c>
      <c r="J1264" s="103" t="s">
        <v>1851</v>
      </c>
      <c r="K1264" s="103" t="s">
        <v>1885</v>
      </c>
      <c r="L1264" s="104">
        <v>6452</v>
      </c>
      <c r="M1264" s="103" t="s">
        <v>1886</v>
      </c>
      <c r="N1264" s="103" t="s">
        <v>31</v>
      </c>
      <c r="O1264" s="103" t="s">
        <v>31</v>
      </c>
      <c r="P1264" s="103" t="s">
        <v>3005</v>
      </c>
      <c r="Q1264" s="103" t="s">
        <v>3006</v>
      </c>
      <c r="R1264" s="103" t="s">
        <v>5004</v>
      </c>
      <c r="S1264" s="101">
        <v>26389</v>
      </c>
      <c r="T1264" s="101">
        <v>26389</v>
      </c>
      <c r="U1264" s="103" t="s">
        <v>31</v>
      </c>
      <c r="V1264" s="103" t="s">
        <v>4857</v>
      </c>
    </row>
    <row r="1265" spans="1:22" ht="15.75" x14ac:dyDescent="0.3">
      <c r="A1265" s="103" t="s">
        <v>50</v>
      </c>
      <c r="B1265" s="103" t="s">
        <v>4024</v>
      </c>
      <c r="C1265" s="103" t="s">
        <v>1904</v>
      </c>
      <c r="D1265" s="103" t="s">
        <v>1905</v>
      </c>
      <c r="E1265" s="103" t="s">
        <v>2038</v>
      </c>
      <c r="F1265" s="103" t="s">
        <v>3004</v>
      </c>
      <c r="G1265" s="103" t="s">
        <v>31</v>
      </c>
      <c r="H1265" s="103" t="s">
        <v>31</v>
      </c>
      <c r="I1265" s="103" t="s">
        <v>31</v>
      </c>
      <c r="J1265" s="103" t="s">
        <v>1851</v>
      </c>
      <c r="K1265" s="103" t="s">
        <v>1885</v>
      </c>
      <c r="L1265" s="104">
        <v>6452</v>
      </c>
      <c r="M1265" s="103" t="s">
        <v>1886</v>
      </c>
      <c r="N1265" s="103" t="s">
        <v>31</v>
      </c>
      <c r="O1265" s="103" t="s">
        <v>31</v>
      </c>
      <c r="P1265" s="103" t="s">
        <v>3005</v>
      </c>
      <c r="Q1265" s="103" t="s">
        <v>3006</v>
      </c>
      <c r="R1265" s="103" t="s">
        <v>5005</v>
      </c>
      <c r="S1265" s="101">
        <v>26389</v>
      </c>
      <c r="T1265" s="101">
        <v>26389</v>
      </c>
      <c r="U1265" s="103" t="s">
        <v>31</v>
      </c>
      <c r="V1265" s="103" t="s">
        <v>4857</v>
      </c>
    </row>
    <row r="1266" spans="1:22" ht="15.75" x14ac:dyDescent="0.3">
      <c r="A1266" s="103" t="s">
        <v>50</v>
      </c>
      <c r="B1266" s="103" t="s">
        <v>4024</v>
      </c>
      <c r="C1266" s="103" t="s">
        <v>1904</v>
      </c>
      <c r="D1266" s="103" t="s">
        <v>1905</v>
      </c>
      <c r="E1266" s="103" t="s">
        <v>2038</v>
      </c>
      <c r="F1266" s="103" t="s">
        <v>3004</v>
      </c>
      <c r="G1266" s="103" t="s">
        <v>31</v>
      </c>
      <c r="H1266" s="103" t="s">
        <v>31</v>
      </c>
      <c r="I1266" s="103" t="s">
        <v>31</v>
      </c>
      <c r="J1266" s="103" t="s">
        <v>1851</v>
      </c>
      <c r="K1266" s="103" t="s">
        <v>1885</v>
      </c>
      <c r="L1266" s="104">
        <v>6452</v>
      </c>
      <c r="M1266" s="103" t="s">
        <v>1886</v>
      </c>
      <c r="N1266" s="103" t="s">
        <v>31</v>
      </c>
      <c r="O1266" s="103" t="s">
        <v>31</v>
      </c>
      <c r="P1266" s="103" t="s">
        <v>3005</v>
      </c>
      <c r="Q1266" s="103" t="s">
        <v>3006</v>
      </c>
      <c r="R1266" s="103" t="s">
        <v>5006</v>
      </c>
      <c r="S1266" s="101">
        <v>26389</v>
      </c>
      <c r="T1266" s="101">
        <v>26389</v>
      </c>
      <c r="U1266" s="103" t="s">
        <v>31</v>
      </c>
      <c r="V1266" s="103" t="s">
        <v>4857</v>
      </c>
    </row>
    <row r="1267" spans="1:22" ht="15.75" x14ac:dyDescent="0.3">
      <c r="A1267" s="103" t="s">
        <v>50</v>
      </c>
      <c r="B1267" s="103" t="s">
        <v>4024</v>
      </c>
      <c r="C1267" s="103" t="s">
        <v>1904</v>
      </c>
      <c r="D1267" s="103" t="s">
        <v>1905</v>
      </c>
      <c r="E1267" s="103" t="s">
        <v>2038</v>
      </c>
      <c r="F1267" s="103" t="s">
        <v>3004</v>
      </c>
      <c r="G1267" s="103" t="s">
        <v>31</v>
      </c>
      <c r="H1267" s="103" t="s">
        <v>31</v>
      </c>
      <c r="I1267" s="103" t="s">
        <v>31</v>
      </c>
      <c r="J1267" s="103" t="s">
        <v>1851</v>
      </c>
      <c r="K1267" s="103" t="s">
        <v>1885</v>
      </c>
      <c r="L1267" s="104">
        <v>373</v>
      </c>
      <c r="M1267" s="103" t="s">
        <v>1886</v>
      </c>
      <c r="N1267" s="103" t="s">
        <v>31</v>
      </c>
      <c r="O1267" s="103" t="s">
        <v>31</v>
      </c>
      <c r="P1267" s="103" t="s">
        <v>3005</v>
      </c>
      <c r="Q1267" s="103" t="s">
        <v>3006</v>
      </c>
      <c r="R1267" s="103" t="s">
        <v>5007</v>
      </c>
      <c r="S1267" s="101">
        <v>26754</v>
      </c>
      <c r="T1267" s="101">
        <v>26754</v>
      </c>
      <c r="U1267" s="103" t="s">
        <v>31</v>
      </c>
      <c r="V1267" s="103" t="s">
        <v>4692</v>
      </c>
    </row>
    <row r="1268" spans="1:22" ht="15.75" x14ac:dyDescent="0.3">
      <c r="A1268" s="103" t="s">
        <v>50</v>
      </c>
      <c r="B1268" s="103" t="s">
        <v>4024</v>
      </c>
      <c r="C1268" s="103" t="s">
        <v>1904</v>
      </c>
      <c r="D1268" s="103" t="s">
        <v>1905</v>
      </c>
      <c r="E1268" s="103" t="s">
        <v>2038</v>
      </c>
      <c r="F1268" s="103" t="s">
        <v>3004</v>
      </c>
      <c r="G1268" s="103" t="s">
        <v>31</v>
      </c>
      <c r="H1268" s="103" t="s">
        <v>31</v>
      </c>
      <c r="I1268" s="103" t="s">
        <v>31</v>
      </c>
      <c r="J1268" s="103" t="s">
        <v>1851</v>
      </c>
      <c r="K1268" s="103" t="s">
        <v>1885</v>
      </c>
      <c r="L1268" s="104">
        <v>403</v>
      </c>
      <c r="M1268" s="103" t="s">
        <v>1886</v>
      </c>
      <c r="N1268" s="103" t="s">
        <v>31</v>
      </c>
      <c r="O1268" s="103" t="s">
        <v>31</v>
      </c>
      <c r="P1268" s="103" t="s">
        <v>3005</v>
      </c>
      <c r="Q1268" s="103" t="s">
        <v>3006</v>
      </c>
      <c r="R1268" s="103" t="s">
        <v>5008</v>
      </c>
      <c r="S1268" s="101">
        <v>26754</v>
      </c>
      <c r="T1268" s="101">
        <v>26754</v>
      </c>
      <c r="U1268" s="103" t="s">
        <v>31</v>
      </c>
      <c r="V1268" s="103" t="s">
        <v>4690</v>
      </c>
    </row>
    <row r="1269" spans="1:22" ht="15.75" x14ac:dyDescent="0.3">
      <c r="A1269" s="103" t="s">
        <v>50</v>
      </c>
      <c r="B1269" s="103" t="s">
        <v>4024</v>
      </c>
      <c r="C1269" s="103" t="s">
        <v>1904</v>
      </c>
      <c r="D1269" s="103" t="s">
        <v>1905</v>
      </c>
      <c r="E1269" s="103" t="s">
        <v>2038</v>
      </c>
      <c r="F1269" s="103" t="s">
        <v>3004</v>
      </c>
      <c r="G1269" s="103" t="s">
        <v>31</v>
      </c>
      <c r="H1269" s="103" t="s">
        <v>31</v>
      </c>
      <c r="I1269" s="103" t="s">
        <v>31</v>
      </c>
      <c r="J1269" s="103" t="s">
        <v>1851</v>
      </c>
      <c r="K1269" s="103" t="s">
        <v>1885</v>
      </c>
      <c r="L1269" s="104">
        <v>5300</v>
      </c>
      <c r="M1269" s="103" t="s">
        <v>1886</v>
      </c>
      <c r="N1269" s="103" t="s">
        <v>31</v>
      </c>
      <c r="O1269" s="103" t="s">
        <v>31</v>
      </c>
      <c r="P1269" s="103" t="s">
        <v>3005</v>
      </c>
      <c r="Q1269" s="103" t="s">
        <v>3006</v>
      </c>
      <c r="R1269" s="103" t="s">
        <v>5009</v>
      </c>
      <c r="S1269" s="101">
        <v>27484</v>
      </c>
      <c r="T1269" s="101">
        <v>27484</v>
      </c>
      <c r="U1269" s="103" t="s">
        <v>31</v>
      </c>
      <c r="V1269" s="103" t="s">
        <v>4966</v>
      </c>
    </row>
    <row r="1270" spans="1:22" ht="15.75" x14ac:dyDescent="0.3">
      <c r="A1270" s="103" t="s">
        <v>50</v>
      </c>
      <c r="B1270" s="103" t="s">
        <v>4024</v>
      </c>
      <c r="C1270" s="103" t="s">
        <v>1904</v>
      </c>
      <c r="D1270" s="103" t="s">
        <v>1905</v>
      </c>
      <c r="E1270" s="103" t="s">
        <v>2038</v>
      </c>
      <c r="F1270" s="103" t="s">
        <v>3004</v>
      </c>
      <c r="G1270" s="103" t="s">
        <v>31</v>
      </c>
      <c r="H1270" s="103" t="s">
        <v>31</v>
      </c>
      <c r="I1270" s="103" t="s">
        <v>31</v>
      </c>
      <c r="J1270" s="103" t="s">
        <v>1851</v>
      </c>
      <c r="K1270" s="103" t="s">
        <v>1885</v>
      </c>
      <c r="L1270" s="104">
        <v>5300</v>
      </c>
      <c r="M1270" s="103" t="s">
        <v>1886</v>
      </c>
      <c r="N1270" s="103" t="s">
        <v>31</v>
      </c>
      <c r="O1270" s="103" t="s">
        <v>31</v>
      </c>
      <c r="P1270" s="103" t="s">
        <v>3005</v>
      </c>
      <c r="Q1270" s="103" t="s">
        <v>3006</v>
      </c>
      <c r="R1270" s="103" t="s">
        <v>5010</v>
      </c>
      <c r="S1270" s="101">
        <v>27484</v>
      </c>
      <c r="T1270" s="101">
        <v>27484</v>
      </c>
      <c r="U1270" s="103" t="s">
        <v>31</v>
      </c>
      <c r="V1270" s="103" t="s">
        <v>4966</v>
      </c>
    </row>
    <row r="1271" spans="1:22" ht="15.75" x14ac:dyDescent="0.3">
      <c r="A1271" s="103" t="s">
        <v>50</v>
      </c>
      <c r="B1271" s="103" t="s">
        <v>4024</v>
      </c>
      <c r="C1271" s="103" t="s">
        <v>1904</v>
      </c>
      <c r="D1271" s="103" t="s">
        <v>1905</v>
      </c>
      <c r="E1271" s="103" t="s">
        <v>2038</v>
      </c>
      <c r="F1271" s="103" t="s">
        <v>3004</v>
      </c>
      <c r="G1271" s="103" t="s">
        <v>31</v>
      </c>
      <c r="H1271" s="103" t="s">
        <v>31</v>
      </c>
      <c r="I1271" s="103" t="s">
        <v>31</v>
      </c>
      <c r="J1271" s="103" t="s">
        <v>1851</v>
      </c>
      <c r="K1271" s="103" t="s">
        <v>1885</v>
      </c>
      <c r="L1271" s="104">
        <v>5300</v>
      </c>
      <c r="M1271" s="103" t="s">
        <v>1886</v>
      </c>
      <c r="N1271" s="103" t="s">
        <v>31</v>
      </c>
      <c r="O1271" s="103" t="s">
        <v>31</v>
      </c>
      <c r="P1271" s="103" t="s">
        <v>3005</v>
      </c>
      <c r="Q1271" s="103" t="s">
        <v>3006</v>
      </c>
      <c r="R1271" s="103" t="s">
        <v>5011</v>
      </c>
      <c r="S1271" s="101">
        <v>27484</v>
      </c>
      <c r="T1271" s="101">
        <v>27484</v>
      </c>
      <c r="U1271" s="103" t="s">
        <v>31</v>
      </c>
      <c r="V1271" s="103" t="s">
        <v>4966</v>
      </c>
    </row>
    <row r="1272" spans="1:22" ht="15.75" x14ac:dyDescent="0.3">
      <c r="A1272" s="103" t="s">
        <v>50</v>
      </c>
      <c r="B1272" s="103" t="s">
        <v>4024</v>
      </c>
      <c r="C1272" s="103" t="s">
        <v>1904</v>
      </c>
      <c r="D1272" s="103" t="s">
        <v>1905</v>
      </c>
      <c r="E1272" s="103" t="s">
        <v>2038</v>
      </c>
      <c r="F1272" s="103" t="s">
        <v>3004</v>
      </c>
      <c r="G1272" s="103" t="s">
        <v>31</v>
      </c>
      <c r="H1272" s="103" t="s">
        <v>31</v>
      </c>
      <c r="I1272" s="103" t="s">
        <v>31</v>
      </c>
      <c r="J1272" s="103" t="s">
        <v>1851</v>
      </c>
      <c r="K1272" s="103" t="s">
        <v>1885</v>
      </c>
      <c r="L1272" s="104">
        <v>2313</v>
      </c>
      <c r="M1272" s="103" t="s">
        <v>1886</v>
      </c>
      <c r="N1272" s="103" t="s">
        <v>5012</v>
      </c>
      <c r="O1272" s="103" t="s">
        <v>31</v>
      </c>
      <c r="P1272" s="103" t="s">
        <v>3005</v>
      </c>
      <c r="Q1272" s="103" t="s">
        <v>3006</v>
      </c>
      <c r="R1272" s="103" t="s">
        <v>5013</v>
      </c>
      <c r="S1272" s="101">
        <v>25658</v>
      </c>
      <c r="T1272" s="101">
        <v>25658</v>
      </c>
      <c r="U1272" s="103" t="s">
        <v>31</v>
      </c>
      <c r="V1272" s="103" t="s">
        <v>4842</v>
      </c>
    </row>
    <row r="1273" spans="1:22" ht="15.75" x14ac:dyDescent="0.3">
      <c r="A1273" s="103" t="s">
        <v>50</v>
      </c>
      <c r="B1273" s="103" t="s">
        <v>4024</v>
      </c>
      <c r="C1273" s="103" t="s">
        <v>1904</v>
      </c>
      <c r="D1273" s="103" t="s">
        <v>1905</v>
      </c>
      <c r="E1273" s="103" t="s">
        <v>2038</v>
      </c>
      <c r="F1273" s="103" t="s">
        <v>3004</v>
      </c>
      <c r="G1273" s="103" t="s">
        <v>31</v>
      </c>
      <c r="H1273" s="103" t="s">
        <v>31</v>
      </c>
      <c r="I1273" s="103" t="s">
        <v>31</v>
      </c>
      <c r="J1273" s="103" t="s">
        <v>1851</v>
      </c>
      <c r="K1273" s="103" t="s">
        <v>1885</v>
      </c>
      <c r="L1273" s="104">
        <v>2313</v>
      </c>
      <c r="M1273" s="103" t="s">
        <v>1886</v>
      </c>
      <c r="N1273" s="103" t="s">
        <v>5014</v>
      </c>
      <c r="O1273" s="103" t="s">
        <v>31</v>
      </c>
      <c r="P1273" s="103" t="s">
        <v>3005</v>
      </c>
      <c r="Q1273" s="103" t="s">
        <v>3006</v>
      </c>
      <c r="R1273" s="103" t="s">
        <v>5015</v>
      </c>
      <c r="S1273" s="101">
        <v>25658</v>
      </c>
      <c r="T1273" s="101">
        <v>25658</v>
      </c>
      <c r="U1273" s="103" t="s">
        <v>31</v>
      </c>
      <c r="V1273" s="103" t="s">
        <v>4842</v>
      </c>
    </row>
    <row r="1274" spans="1:22" ht="15.75" x14ac:dyDescent="0.3">
      <c r="A1274" s="103" t="s">
        <v>50</v>
      </c>
      <c r="B1274" s="103" t="s">
        <v>4024</v>
      </c>
      <c r="C1274" s="103" t="s">
        <v>1904</v>
      </c>
      <c r="D1274" s="103" t="s">
        <v>1905</v>
      </c>
      <c r="E1274" s="103" t="s">
        <v>2038</v>
      </c>
      <c r="F1274" s="103" t="s">
        <v>3004</v>
      </c>
      <c r="G1274" s="103" t="s">
        <v>31</v>
      </c>
      <c r="H1274" s="103" t="s">
        <v>31</v>
      </c>
      <c r="I1274" s="103" t="s">
        <v>31</v>
      </c>
      <c r="J1274" s="103" t="s">
        <v>1851</v>
      </c>
      <c r="K1274" s="103" t="s">
        <v>1885</v>
      </c>
      <c r="L1274" s="104">
        <v>2313</v>
      </c>
      <c r="M1274" s="103" t="s">
        <v>1886</v>
      </c>
      <c r="N1274" s="103" t="s">
        <v>5016</v>
      </c>
      <c r="O1274" s="103" t="s">
        <v>31</v>
      </c>
      <c r="P1274" s="103" t="s">
        <v>3005</v>
      </c>
      <c r="Q1274" s="103" t="s">
        <v>3006</v>
      </c>
      <c r="R1274" s="103" t="s">
        <v>5017</v>
      </c>
      <c r="S1274" s="101">
        <v>25658</v>
      </c>
      <c r="T1274" s="101">
        <v>25658</v>
      </c>
      <c r="U1274" s="103" t="s">
        <v>31</v>
      </c>
      <c r="V1274" s="103" t="s">
        <v>4842</v>
      </c>
    </row>
    <row r="1275" spans="1:22" ht="15.75" x14ac:dyDescent="0.3">
      <c r="A1275" s="103" t="s">
        <v>50</v>
      </c>
      <c r="B1275" s="103" t="s">
        <v>4024</v>
      </c>
      <c r="C1275" s="103" t="s">
        <v>1904</v>
      </c>
      <c r="D1275" s="103" t="s">
        <v>1905</v>
      </c>
      <c r="E1275" s="103" t="s">
        <v>2038</v>
      </c>
      <c r="F1275" s="103" t="s">
        <v>3004</v>
      </c>
      <c r="G1275" s="103" t="s">
        <v>31</v>
      </c>
      <c r="H1275" s="103" t="s">
        <v>31</v>
      </c>
      <c r="I1275" s="103" t="s">
        <v>31</v>
      </c>
      <c r="J1275" s="103" t="s">
        <v>1851</v>
      </c>
      <c r="K1275" s="103" t="s">
        <v>1885</v>
      </c>
      <c r="L1275" s="104">
        <v>2313</v>
      </c>
      <c r="M1275" s="103" t="s">
        <v>1886</v>
      </c>
      <c r="N1275" s="103" t="s">
        <v>5018</v>
      </c>
      <c r="O1275" s="103" t="s">
        <v>31</v>
      </c>
      <c r="P1275" s="103" t="s">
        <v>3005</v>
      </c>
      <c r="Q1275" s="103" t="s">
        <v>3006</v>
      </c>
      <c r="R1275" s="103" t="s">
        <v>5019</v>
      </c>
      <c r="S1275" s="101">
        <v>25658</v>
      </c>
      <c r="T1275" s="101">
        <v>25658</v>
      </c>
      <c r="U1275" s="103" t="s">
        <v>31</v>
      </c>
      <c r="V1275" s="103" t="s">
        <v>4842</v>
      </c>
    </row>
    <row r="1276" spans="1:22" ht="15.75" x14ac:dyDescent="0.3">
      <c r="A1276" s="103" t="s">
        <v>50</v>
      </c>
      <c r="B1276" s="103" t="s">
        <v>4024</v>
      </c>
      <c r="C1276" s="103" t="s">
        <v>1904</v>
      </c>
      <c r="D1276" s="103" t="s">
        <v>1905</v>
      </c>
      <c r="E1276" s="103" t="s">
        <v>2038</v>
      </c>
      <c r="F1276" s="103" t="s">
        <v>3004</v>
      </c>
      <c r="G1276" s="103" t="s">
        <v>31</v>
      </c>
      <c r="H1276" s="103" t="s">
        <v>31</v>
      </c>
      <c r="I1276" s="103" t="s">
        <v>31</v>
      </c>
      <c r="J1276" s="103" t="s">
        <v>1851</v>
      </c>
      <c r="K1276" s="103" t="s">
        <v>1885</v>
      </c>
      <c r="L1276" s="104">
        <v>2313</v>
      </c>
      <c r="M1276" s="103" t="s">
        <v>1886</v>
      </c>
      <c r="N1276" s="103" t="s">
        <v>5020</v>
      </c>
      <c r="O1276" s="103" t="s">
        <v>31</v>
      </c>
      <c r="P1276" s="103" t="s">
        <v>3005</v>
      </c>
      <c r="Q1276" s="103" t="s">
        <v>3006</v>
      </c>
      <c r="R1276" s="103" t="s">
        <v>5021</v>
      </c>
      <c r="S1276" s="101">
        <v>25658</v>
      </c>
      <c r="T1276" s="101">
        <v>25658</v>
      </c>
      <c r="U1276" s="103" t="s">
        <v>31</v>
      </c>
      <c r="V1276" s="103" t="s">
        <v>4842</v>
      </c>
    </row>
    <row r="1277" spans="1:22" ht="15.75" x14ac:dyDescent="0.3">
      <c r="A1277" s="103" t="s">
        <v>50</v>
      </c>
      <c r="B1277" s="103" t="s">
        <v>4024</v>
      </c>
      <c r="C1277" s="103" t="s">
        <v>1904</v>
      </c>
      <c r="D1277" s="103" t="s">
        <v>1905</v>
      </c>
      <c r="E1277" s="103" t="s">
        <v>2038</v>
      </c>
      <c r="F1277" s="103" t="s">
        <v>3004</v>
      </c>
      <c r="G1277" s="103" t="s">
        <v>31</v>
      </c>
      <c r="H1277" s="103" t="s">
        <v>31</v>
      </c>
      <c r="I1277" s="103" t="s">
        <v>31</v>
      </c>
      <c r="J1277" s="103" t="s">
        <v>1851</v>
      </c>
      <c r="K1277" s="103" t="s">
        <v>1885</v>
      </c>
      <c r="L1277" s="104">
        <v>3518</v>
      </c>
      <c r="M1277" s="103" t="s">
        <v>1886</v>
      </c>
      <c r="N1277" s="103" t="s">
        <v>5022</v>
      </c>
      <c r="O1277" s="103" t="s">
        <v>31</v>
      </c>
      <c r="P1277" s="103" t="s">
        <v>3005</v>
      </c>
      <c r="Q1277" s="103" t="s">
        <v>3006</v>
      </c>
      <c r="R1277" s="103" t="s">
        <v>5023</v>
      </c>
      <c r="S1277" s="101">
        <v>26389</v>
      </c>
      <c r="T1277" s="101">
        <v>26389</v>
      </c>
      <c r="U1277" s="103" t="s">
        <v>31</v>
      </c>
      <c r="V1277" s="103" t="s">
        <v>4857</v>
      </c>
    </row>
    <row r="1278" spans="1:22" ht="15.75" x14ac:dyDescent="0.3">
      <c r="A1278" s="103" t="s">
        <v>50</v>
      </c>
      <c r="B1278" s="103" t="s">
        <v>4024</v>
      </c>
      <c r="C1278" s="103" t="s">
        <v>1904</v>
      </c>
      <c r="D1278" s="103" t="s">
        <v>1905</v>
      </c>
      <c r="E1278" s="103" t="s">
        <v>2038</v>
      </c>
      <c r="F1278" s="103" t="s">
        <v>3004</v>
      </c>
      <c r="G1278" s="103" t="s">
        <v>31</v>
      </c>
      <c r="H1278" s="103" t="s">
        <v>31</v>
      </c>
      <c r="I1278" s="103" t="s">
        <v>31</v>
      </c>
      <c r="J1278" s="103" t="s">
        <v>1851</v>
      </c>
      <c r="K1278" s="103" t="s">
        <v>1885</v>
      </c>
      <c r="L1278" s="104">
        <v>8275</v>
      </c>
      <c r="M1278" s="103" t="s">
        <v>1886</v>
      </c>
      <c r="N1278" s="103" t="s">
        <v>5024</v>
      </c>
      <c r="O1278" s="103" t="s">
        <v>31</v>
      </c>
      <c r="P1278" s="103" t="s">
        <v>3005</v>
      </c>
      <c r="Q1278" s="103" t="s">
        <v>3006</v>
      </c>
      <c r="R1278" s="103" t="s">
        <v>5025</v>
      </c>
      <c r="S1278" s="101">
        <v>31502</v>
      </c>
      <c r="T1278" s="101">
        <v>31502</v>
      </c>
      <c r="U1278" s="103" t="s">
        <v>31</v>
      </c>
      <c r="V1278" s="103" t="s">
        <v>5026</v>
      </c>
    </row>
    <row r="1279" spans="1:22" ht="15.75" x14ac:dyDescent="0.3">
      <c r="A1279" s="103" t="s">
        <v>50</v>
      </c>
      <c r="B1279" s="103" t="s">
        <v>4024</v>
      </c>
      <c r="C1279" s="103" t="s">
        <v>1904</v>
      </c>
      <c r="D1279" s="103" t="s">
        <v>1905</v>
      </c>
      <c r="E1279" s="103" t="s">
        <v>2038</v>
      </c>
      <c r="F1279" s="103" t="s">
        <v>2051</v>
      </c>
      <c r="G1279" s="103" t="s">
        <v>31</v>
      </c>
      <c r="H1279" s="103" t="s">
        <v>31</v>
      </c>
      <c r="I1279" s="103" t="s">
        <v>31</v>
      </c>
      <c r="J1279" s="103" t="s">
        <v>1851</v>
      </c>
      <c r="K1279" s="103" t="s">
        <v>1885</v>
      </c>
      <c r="L1279" s="104">
        <v>1997</v>
      </c>
      <c r="M1279" s="103" t="s">
        <v>1886</v>
      </c>
      <c r="N1279" s="103" t="s">
        <v>31</v>
      </c>
      <c r="O1279" s="103" t="s">
        <v>31</v>
      </c>
      <c r="P1279" s="103" t="s">
        <v>2503</v>
      </c>
      <c r="Q1279" s="103" t="s">
        <v>2503</v>
      </c>
      <c r="R1279" s="103" t="s">
        <v>5027</v>
      </c>
      <c r="S1279" s="101">
        <v>18718</v>
      </c>
      <c r="T1279" s="101">
        <v>18718</v>
      </c>
      <c r="U1279" s="103" t="s">
        <v>31</v>
      </c>
      <c r="V1279" s="103" t="s">
        <v>31</v>
      </c>
    </row>
    <row r="1280" spans="1:22" ht="15.75" x14ac:dyDescent="0.3">
      <c r="A1280" s="103" t="s">
        <v>50</v>
      </c>
      <c r="B1280" s="103" t="s">
        <v>4024</v>
      </c>
      <c r="C1280" s="103" t="s">
        <v>1904</v>
      </c>
      <c r="D1280" s="103" t="s">
        <v>1905</v>
      </c>
      <c r="E1280" s="103" t="s">
        <v>2038</v>
      </c>
      <c r="F1280" s="103" t="s">
        <v>2051</v>
      </c>
      <c r="G1280" s="103" t="s">
        <v>31</v>
      </c>
      <c r="H1280" s="103" t="s">
        <v>31</v>
      </c>
      <c r="I1280" s="103" t="s">
        <v>31</v>
      </c>
      <c r="J1280" s="103" t="s">
        <v>1851</v>
      </c>
      <c r="K1280" s="103" t="s">
        <v>1885</v>
      </c>
      <c r="L1280" s="104">
        <v>548</v>
      </c>
      <c r="M1280" s="103" t="s">
        <v>1886</v>
      </c>
      <c r="N1280" s="103" t="s">
        <v>31</v>
      </c>
      <c r="O1280" s="103" t="s">
        <v>31</v>
      </c>
      <c r="P1280" s="103" t="s">
        <v>2503</v>
      </c>
      <c r="Q1280" s="103" t="s">
        <v>2503</v>
      </c>
      <c r="R1280" s="103" t="s">
        <v>5028</v>
      </c>
      <c r="S1280" s="101">
        <v>19084</v>
      </c>
      <c r="T1280" s="101">
        <v>19084</v>
      </c>
      <c r="U1280" s="103" t="s">
        <v>31</v>
      </c>
      <c r="V1280" s="103" t="s">
        <v>4983</v>
      </c>
    </row>
    <row r="1281" spans="1:22" ht="15.75" x14ac:dyDescent="0.3">
      <c r="A1281" s="103" t="s">
        <v>50</v>
      </c>
      <c r="B1281" s="103" t="s">
        <v>4024</v>
      </c>
      <c r="C1281" s="103" t="s">
        <v>1904</v>
      </c>
      <c r="D1281" s="103" t="s">
        <v>1905</v>
      </c>
      <c r="E1281" s="103" t="s">
        <v>2038</v>
      </c>
      <c r="F1281" s="103" t="s">
        <v>2101</v>
      </c>
      <c r="G1281" s="103" t="s">
        <v>31</v>
      </c>
      <c r="H1281" s="103" t="s">
        <v>31</v>
      </c>
      <c r="I1281" s="103" t="s">
        <v>31</v>
      </c>
      <c r="J1281" s="103" t="s">
        <v>1851</v>
      </c>
      <c r="K1281" s="103" t="s">
        <v>1885</v>
      </c>
      <c r="L1281" s="104">
        <v>1915</v>
      </c>
      <c r="M1281" s="103" t="s">
        <v>1886</v>
      </c>
      <c r="N1281" s="103" t="s">
        <v>4869</v>
      </c>
      <c r="O1281" s="103" t="s">
        <v>4870</v>
      </c>
      <c r="P1281" s="103" t="s">
        <v>3021</v>
      </c>
      <c r="Q1281" s="103" t="s">
        <v>3022</v>
      </c>
      <c r="R1281" s="103" t="s">
        <v>5029</v>
      </c>
      <c r="S1281" s="101">
        <v>19449</v>
      </c>
      <c r="T1281" s="101">
        <v>19449</v>
      </c>
      <c r="U1281" s="103" t="s">
        <v>31</v>
      </c>
      <c r="V1281" s="103" t="s">
        <v>4657</v>
      </c>
    </row>
    <row r="1282" spans="1:22" ht="15.75" x14ac:dyDescent="0.3">
      <c r="A1282" s="103" t="s">
        <v>50</v>
      </c>
      <c r="B1282" s="103" t="s">
        <v>4024</v>
      </c>
      <c r="C1282" s="103" t="s">
        <v>1904</v>
      </c>
      <c r="D1282" s="103" t="s">
        <v>1905</v>
      </c>
      <c r="E1282" s="103" t="s">
        <v>2038</v>
      </c>
      <c r="F1282" s="103" t="s">
        <v>2101</v>
      </c>
      <c r="G1282" s="103" t="s">
        <v>31</v>
      </c>
      <c r="H1282" s="103" t="s">
        <v>31</v>
      </c>
      <c r="I1282" s="103" t="s">
        <v>31</v>
      </c>
      <c r="J1282" s="103" t="s">
        <v>1851</v>
      </c>
      <c r="K1282" s="103" t="s">
        <v>1885</v>
      </c>
      <c r="L1282" s="104">
        <v>1916</v>
      </c>
      <c r="M1282" s="103" t="s">
        <v>1886</v>
      </c>
      <c r="N1282" s="103" t="s">
        <v>4872</v>
      </c>
      <c r="O1282" s="103" t="s">
        <v>4873</v>
      </c>
      <c r="P1282" s="103" t="s">
        <v>3021</v>
      </c>
      <c r="Q1282" s="103" t="s">
        <v>3022</v>
      </c>
      <c r="R1282" s="103" t="s">
        <v>5030</v>
      </c>
      <c r="S1282" s="101">
        <v>19449</v>
      </c>
      <c r="T1282" s="101">
        <v>19449</v>
      </c>
      <c r="U1282" s="103" t="s">
        <v>31</v>
      </c>
      <c r="V1282" s="103" t="s">
        <v>4657</v>
      </c>
    </row>
    <row r="1283" spans="1:22" ht="15.75" x14ac:dyDescent="0.3">
      <c r="A1283" s="103" t="s">
        <v>50</v>
      </c>
      <c r="B1283" s="103" t="s">
        <v>4024</v>
      </c>
      <c r="C1283" s="103" t="s">
        <v>1904</v>
      </c>
      <c r="D1283" s="103" t="s">
        <v>1905</v>
      </c>
      <c r="E1283" s="103" t="s">
        <v>2038</v>
      </c>
      <c r="F1283" s="103" t="s">
        <v>2101</v>
      </c>
      <c r="G1283" s="103" t="s">
        <v>31</v>
      </c>
      <c r="H1283" s="103" t="s">
        <v>31</v>
      </c>
      <c r="I1283" s="103" t="s">
        <v>31</v>
      </c>
      <c r="J1283" s="103" t="s">
        <v>1851</v>
      </c>
      <c r="K1283" s="103" t="s">
        <v>1885</v>
      </c>
      <c r="L1283" s="104">
        <v>1915</v>
      </c>
      <c r="M1283" s="103" t="s">
        <v>1886</v>
      </c>
      <c r="N1283" s="103" t="s">
        <v>4875</v>
      </c>
      <c r="O1283" s="103" t="s">
        <v>4876</v>
      </c>
      <c r="P1283" s="103" t="s">
        <v>3021</v>
      </c>
      <c r="Q1283" s="103" t="s">
        <v>3022</v>
      </c>
      <c r="R1283" s="103" t="s">
        <v>5031</v>
      </c>
      <c r="S1283" s="101">
        <v>19449</v>
      </c>
      <c r="T1283" s="101">
        <v>19449</v>
      </c>
      <c r="U1283" s="103" t="s">
        <v>31</v>
      </c>
      <c r="V1283" s="103" t="s">
        <v>4657</v>
      </c>
    </row>
    <row r="1284" spans="1:22" ht="15.75" x14ac:dyDescent="0.3">
      <c r="A1284" s="103" t="s">
        <v>50</v>
      </c>
      <c r="B1284" s="103" t="s">
        <v>4024</v>
      </c>
      <c r="C1284" s="103" t="s">
        <v>1904</v>
      </c>
      <c r="D1284" s="103" t="s">
        <v>1905</v>
      </c>
      <c r="E1284" s="103" t="s">
        <v>2038</v>
      </c>
      <c r="F1284" s="103" t="s">
        <v>2110</v>
      </c>
      <c r="G1284" s="103" t="s">
        <v>31</v>
      </c>
      <c r="H1284" s="103" t="s">
        <v>31</v>
      </c>
      <c r="I1284" s="103" t="s">
        <v>31</v>
      </c>
      <c r="J1284" s="103" t="s">
        <v>1851</v>
      </c>
      <c r="K1284" s="103" t="s">
        <v>1885</v>
      </c>
      <c r="L1284" s="104">
        <v>687</v>
      </c>
      <c r="M1284" s="103" t="s">
        <v>1886</v>
      </c>
      <c r="N1284" s="103" t="s">
        <v>31</v>
      </c>
      <c r="O1284" s="103" t="s">
        <v>31</v>
      </c>
      <c r="P1284" s="103" t="s">
        <v>2509</v>
      </c>
      <c r="Q1284" s="103" t="s">
        <v>2509</v>
      </c>
      <c r="R1284" s="103" t="s">
        <v>5032</v>
      </c>
      <c r="S1284" s="101">
        <v>18718</v>
      </c>
      <c r="T1284" s="101">
        <v>18718</v>
      </c>
      <c r="U1284" s="103" t="s">
        <v>31</v>
      </c>
      <c r="V1284" s="103" t="s">
        <v>31</v>
      </c>
    </row>
    <row r="1285" spans="1:22" ht="15.75" x14ac:dyDescent="0.3">
      <c r="A1285" s="103" t="s">
        <v>50</v>
      </c>
      <c r="B1285" s="103" t="s">
        <v>4024</v>
      </c>
      <c r="C1285" s="103" t="s">
        <v>1904</v>
      </c>
      <c r="D1285" s="103" t="s">
        <v>1905</v>
      </c>
      <c r="E1285" s="103" t="s">
        <v>2038</v>
      </c>
      <c r="F1285" s="103" t="s">
        <v>2110</v>
      </c>
      <c r="G1285" s="103" t="s">
        <v>31</v>
      </c>
      <c r="H1285" s="103" t="s">
        <v>31</v>
      </c>
      <c r="I1285" s="103" t="s">
        <v>31</v>
      </c>
      <c r="J1285" s="103" t="s">
        <v>1851</v>
      </c>
      <c r="K1285" s="103" t="s">
        <v>1885</v>
      </c>
      <c r="L1285" s="104">
        <v>9446</v>
      </c>
      <c r="M1285" s="103" t="s">
        <v>1886</v>
      </c>
      <c r="N1285" s="103" t="s">
        <v>31</v>
      </c>
      <c r="O1285" s="103" t="s">
        <v>31</v>
      </c>
      <c r="P1285" s="103" t="s">
        <v>2509</v>
      </c>
      <c r="Q1285" s="103" t="s">
        <v>2509</v>
      </c>
      <c r="R1285" s="103" t="s">
        <v>5033</v>
      </c>
      <c r="S1285" s="101">
        <v>19449</v>
      </c>
      <c r="T1285" s="101">
        <v>19449</v>
      </c>
      <c r="U1285" s="103" t="s">
        <v>31</v>
      </c>
      <c r="V1285" s="103" t="s">
        <v>4933</v>
      </c>
    </row>
    <row r="1286" spans="1:22" ht="15.75" x14ac:dyDescent="0.3">
      <c r="A1286" s="103" t="s">
        <v>50</v>
      </c>
      <c r="B1286" s="103" t="s">
        <v>4024</v>
      </c>
      <c r="C1286" s="103" t="s">
        <v>1904</v>
      </c>
      <c r="D1286" s="103" t="s">
        <v>1905</v>
      </c>
      <c r="E1286" s="103" t="s">
        <v>2038</v>
      </c>
      <c r="F1286" s="103" t="s">
        <v>2039</v>
      </c>
      <c r="G1286" s="103" t="s">
        <v>31</v>
      </c>
      <c r="H1286" s="103" t="s">
        <v>31</v>
      </c>
      <c r="I1286" s="103" t="s">
        <v>31</v>
      </c>
      <c r="J1286" s="103" t="s">
        <v>1851</v>
      </c>
      <c r="K1286" s="103" t="s">
        <v>1885</v>
      </c>
      <c r="L1286" s="104">
        <v>4100</v>
      </c>
      <c r="M1286" s="103" t="s">
        <v>1886</v>
      </c>
      <c r="N1286" s="103" t="s">
        <v>31</v>
      </c>
      <c r="O1286" s="103" t="s">
        <v>31</v>
      </c>
      <c r="P1286" s="103" t="s">
        <v>3880</v>
      </c>
      <c r="Q1286" s="103" t="s">
        <v>3073</v>
      </c>
      <c r="R1286" s="103" t="s">
        <v>5034</v>
      </c>
      <c r="S1286" s="101">
        <v>19449</v>
      </c>
      <c r="T1286" s="101">
        <v>19449</v>
      </c>
      <c r="U1286" s="103" t="s">
        <v>31</v>
      </c>
      <c r="V1286" s="103" t="s">
        <v>31</v>
      </c>
    </row>
    <row r="1287" spans="1:22" ht="15.75" x14ac:dyDescent="0.3">
      <c r="A1287" s="103" t="s">
        <v>50</v>
      </c>
      <c r="B1287" s="103" t="s">
        <v>4024</v>
      </c>
      <c r="C1287" s="103" t="s">
        <v>1904</v>
      </c>
      <c r="D1287" s="103" t="s">
        <v>1905</v>
      </c>
      <c r="E1287" s="103" t="s">
        <v>2038</v>
      </c>
      <c r="F1287" s="103" t="s">
        <v>3916</v>
      </c>
      <c r="G1287" s="103" t="s">
        <v>31</v>
      </c>
      <c r="H1287" s="103" t="s">
        <v>31</v>
      </c>
      <c r="I1287" s="103" t="s">
        <v>31</v>
      </c>
      <c r="J1287" s="103" t="s">
        <v>1851</v>
      </c>
      <c r="K1287" s="103" t="s">
        <v>1885</v>
      </c>
      <c r="L1287" s="104">
        <v>289623</v>
      </c>
      <c r="M1287" s="103" t="s">
        <v>1886</v>
      </c>
      <c r="N1287" s="103" t="s">
        <v>5035</v>
      </c>
      <c r="O1287" s="103" t="s">
        <v>5035</v>
      </c>
      <c r="P1287" s="103" t="s">
        <v>5036</v>
      </c>
      <c r="Q1287" s="103" t="s">
        <v>5037</v>
      </c>
      <c r="R1287" s="103" t="s">
        <v>5038</v>
      </c>
      <c r="S1287" s="101">
        <v>26023</v>
      </c>
      <c r="T1287" s="101">
        <v>26023</v>
      </c>
      <c r="U1287" s="103" t="s">
        <v>31</v>
      </c>
      <c r="V1287" s="103" t="s">
        <v>4690</v>
      </c>
    </row>
    <row r="1288" spans="1:22" ht="15.75" x14ac:dyDescent="0.3">
      <c r="A1288" s="103" t="s">
        <v>50</v>
      </c>
      <c r="B1288" s="103" t="s">
        <v>4024</v>
      </c>
      <c r="C1288" s="103" t="s">
        <v>1904</v>
      </c>
      <c r="D1288" s="103" t="s">
        <v>1905</v>
      </c>
      <c r="E1288" s="103" t="s">
        <v>2038</v>
      </c>
      <c r="F1288" s="103" t="s">
        <v>2405</v>
      </c>
      <c r="G1288" s="103" t="s">
        <v>31</v>
      </c>
      <c r="H1288" s="103" t="s">
        <v>31</v>
      </c>
      <c r="I1288" s="103" t="s">
        <v>31</v>
      </c>
      <c r="J1288" s="103" t="s">
        <v>1851</v>
      </c>
      <c r="K1288" s="103" t="s">
        <v>1885</v>
      </c>
      <c r="L1288" s="104">
        <v>68770</v>
      </c>
      <c r="M1288" s="103" t="s">
        <v>1886</v>
      </c>
      <c r="N1288" s="103" t="s">
        <v>31</v>
      </c>
      <c r="O1288" s="103" t="s">
        <v>31</v>
      </c>
      <c r="P1288" s="103" t="s">
        <v>4632</v>
      </c>
      <c r="Q1288" s="103" t="s">
        <v>4633</v>
      </c>
      <c r="R1288" s="103" t="s">
        <v>5039</v>
      </c>
      <c r="S1288" s="101">
        <v>23101</v>
      </c>
      <c r="T1288" s="101">
        <v>23101</v>
      </c>
      <c r="U1288" s="103" t="s">
        <v>31</v>
      </c>
      <c r="V1288" s="103" t="s">
        <v>4676</v>
      </c>
    </row>
    <row r="1289" spans="1:22" ht="15.75" x14ac:dyDescent="0.3">
      <c r="A1289" s="103" t="s">
        <v>50</v>
      </c>
      <c r="B1289" s="103" t="s">
        <v>4024</v>
      </c>
      <c r="C1289" s="103" t="s">
        <v>1904</v>
      </c>
      <c r="D1289" s="103" t="s">
        <v>1905</v>
      </c>
      <c r="E1289" s="103" t="s">
        <v>2038</v>
      </c>
      <c r="F1289" s="103" t="s">
        <v>2405</v>
      </c>
      <c r="G1289" s="103" t="s">
        <v>31</v>
      </c>
      <c r="H1289" s="103" t="s">
        <v>31</v>
      </c>
      <c r="I1289" s="103" t="s">
        <v>31</v>
      </c>
      <c r="J1289" s="103" t="s">
        <v>1851</v>
      </c>
      <c r="K1289" s="103" t="s">
        <v>1885</v>
      </c>
      <c r="L1289" s="104">
        <v>2946</v>
      </c>
      <c r="M1289" s="103" t="s">
        <v>1886</v>
      </c>
      <c r="N1289" s="103" t="s">
        <v>31</v>
      </c>
      <c r="O1289" s="103" t="s">
        <v>31</v>
      </c>
      <c r="P1289" s="103" t="s">
        <v>4632</v>
      </c>
      <c r="Q1289" s="103" t="s">
        <v>4633</v>
      </c>
      <c r="R1289" s="103" t="s">
        <v>5040</v>
      </c>
      <c r="S1289" s="101">
        <v>24928</v>
      </c>
      <c r="T1289" s="101">
        <v>24928</v>
      </c>
      <c r="U1289" s="103" t="s">
        <v>31</v>
      </c>
      <c r="V1289" s="103" t="s">
        <v>4682</v>
      </c>
    </row>
    <row r="1290" spans="1:22" ht="15.75" x14ac:dyDescent="0.3">
      <c r="A1290" s="103" t="s">
        <v>50</v>
      </c>
      <c r="B1290" s="103" t="s">
        <v>4024</v>
      </c>
      <c r="C1290" s="103" t="s">
        <v>1904</v>
      </c>
      <c r="D1290" s="103" t="s">
        <v>1905</v>
      </c>
      <c r="E1290" s="103" t="s">
        <v>2038</v>
      </c>
      <c r="F1290" s="103" t="s">
        <v>2405</v>
      </c>
      <c r="G1290" s="103" t="s">
        <v>31</v>
      </c>
      <c r="H1290" s="103" t="s">
        <v>31</v>
      </c>
      <c r="I1290" s="103" t="s">
        <v>31</v>
      </c>
      <c r="J1290" s="103" t="s">
        <v>1851</v>
      </c>
      <c r="K1290" s="103" t="s">
        <v>1885</v>
      </c>
      <c r="L1290" s="104">
        <v>102572</v>
      </c>
      <c r="M1290" s="103" t="s">
        <v>1886</v>
      </c>
      <c r="N1290" s="103" t="s">
        <v>31</v>
      </c>
      <c r="O1290" s="103" t="s">
        <v>31</v>
      </c>
      <c r="P1290" s="103" t="s">
        <v>4632</v>
      </c>
      <c r="Q1290" s="103" t="s">
        <v>4633</v>
      </c>
      <c r="R1290" s="103" t="s">
        <v>5041</v>
      </c>
      <c r="S1290" s="101">
        <v>24928</v>
      </c>
      <c r="T1290" s="101">
        <v>24928</v>
      </c>
      <c r="U1290" s="103" t="s">
        <v>31</v>
      </c>
      <c r="V1290" s="103" t="s">
        <v>4682</v>
      </c>
    </row>
    <row r="1291" spans="1:22" ht="15.75" x14ac:dyDescent="0.3">
      <c r="A1291" s="103" t="s">
        <v>50</v>
      </c>
      <c r="B1291" s="103" t="s">
        <v>4024</v>
      </c>
      <c r="C1291" s="103" t="s">
        <v>1904</v>
      </c>
      <c r="D1291" s="103" t="s">
        <v>1905</v>
      </c>
      <c r="E1291" s="103" t="s">
        <v>2038</v>
      </c>
      <c r="F1291" s="103" t="s">
        <v>2405</v>
      </c>
      <c r="G1291" s="103" t="s">
        <v>31</v>
      </c>
      <c r="H1291" s="103" t="s">
        <v>31</v>
      </c>
      <c r="I1291" s="103" t="s">
        <v>31</v>
      </c>
      <c r="J1291" s="103" t="s">
        <v>1851</v>
      </c>
      <c r="K1291" s="103" t="s">
        <v>1885</v>
      </c>
      <c r="L1291" s="104">
        <v>124548</v>
      </c>
      <c r="M1291" s="103" t="s">
        <v>1886</v>
      </c>
      <c r="N1291" s="103" t="s">
        <v>31</v>
      </c>
      <c r="O1291" s="103" t="s">
        <v>31</v>
      </c>
      <c r="P1291" s="103" t="s">
        <v>4632</v>
      </c>
      <c r="Q1291" s="103" t="s">
        <v>4633</v>
      </c>
      <c r="R1291" s="103" t="s">
        <v>5042</v>
      </c>
      <c r="S1291" s="101">
        <v>24928</v>
      </c>
      <c r="T1291" s="101">
        <v>24928</v>
      </c>
      <c r="U1291" s="103" t="s">
        <v>31</v>
      </c>
      <c r="V1291" s="103" t="s">
        <v>4680</v>
      </c>
    </row>
    <row r="1292" spans="1:22" ht="15.75" x14ac:dyDescent="0.3">
      <c r="A1292" s="103" t="s">
        <v>50</v>
      </c>
      <c r="B1292" s="103" t="s">
        <v>4024</v>
      </c>
      <c r="C1292" s="103" t="s">
        <v>1904</v>
      </c>
      <c r="D1292" s="103" t="s">
        <v>1905</v>
      </c>
      <c r="E1292" s="103" t="s">
        <v>2038</v>
      </c>
      <c r="F1292" s="103" t="s">
        <v>2405</v>
      </c>
      <c r="G1292" s="103" t="s">
        <v>31</v>
      </c>
      <c r="H1292" s="103" t="s">
        <v>31</v>
      </c>
      <c r="I1292" s="103" t="s">
        <v>31</v>
      </c>
      <c r="J1292" s="103" t="s">
        <v>1851</v>
      </c>
      <c r="K1292" s="103" t="s">
        <v>1885</v>
      </c>
      <c r="L1292" s="104">
        <v>192956</v>
      </c>
      <c r="M1292" s="103" t="s">
        <v>1886</v>
      </c>
      <c r="N1292" s="103" t="s">
        <v>31</v>
      </c>
      <c r="O1292" s="103" t="s">
        <v>31</v>
      </c>
      <c r="P1292" s="103" t="s">
        <v>4632</v>
      </c>
      <c r="Q1292" s="103" t="s">
        <v>4633</v>
      </c>
      <c r="R1292" s="103" t="s">
        <v>5043</v>
      </c>
      <c r="S1292" s="101">
        <v>26023</v>
      </c>
      <c r="T1292" s="101">
        <v>26023</v>
      </c>
      <c r="U1292" s="103" t="s">
        <v>31</v>
      </c>
      <c r="V1292" s="103" t="s">
        <v>4690</v>
      </c>
    </row>
    <row r="1293" spans="1:22" ht="15.75" x14ac:dyDescent="0.3">
      <c r="A1293" s="103" t="s">
        <v>50</v>
      </c>
      <c r="B1293" s="103" t="s">
        <v>4024</v>
      </c>
      <c r="C1293" s="103" t="s">
        <v>1904</v>
      </c>
      <c r="D1293" s="103" t="s">
        <v>1905</v>
      </c>
      <c r="E1293" s="103" t="s">
        <v>2038</v>
      </c>
      <c r="F1293" s="103" t="s">
        <v>2405</v>
      </c>
      <c r="G1293" s="103" t="s">
        <v>31</v>
      </c>
      <c r="H1293" s="103" t="s">
        <v>31</v>
      </c>
      <c r="I1293" s="103" t="s">
        <v>31</v>
      </c>
      <c r="J1293" s="103" t="s">
        <v>1851</v>
      </c>
      <c r="K1293" s="103" t="s">
        <v>1885</v>
      </c>
      <c r="L1293" s="104">
        <v>292472</v>
      </c>
      <c r="M1293" s="103" t="s">
        <v>1886</v>
      </c>
      <c r="N1293" s="103" t="s">
        <v>31</v>
      </c>
      <c r="O1293" s="103" t="s">
        <v>31</v>
      </c>
      <c r="P1293" s="103" t="s">
        <v>4632</v>
      </c>
      <c r="Q1293" s="103" t="s">
        <v>4633</v>
      </c>
      <c r="R1293" s="103" t="s">
        <v>5044</v>
      </c>
      <c r="S1293" s="101">
        <v>27484</v>
      </c>
      <c r="T1293" s="101">
        <v>27484</v>
      </c>
      <c r="U1293" s="103" t="s">
        <v>31</v>
      </c>
      <c r="V1293" s="103" t="s">
        <v>4692</v>
      </c>
    </row>
    <row r="1294" spans="1:22" ht="15.75" x14ac:dyDescent="0.3">
      <c r="A1294" s="103" t="s">
        <v>50</v>
      </c>
      <c r="B1294" s="103" t="s">
        <v>4024</v>
      </c>
      <c r="C1294" s="103" t="s">
        <v>1904</v>
      </c>
      <c r="D1294" s="103" t="s">
        <v>1905</v>
      </c>
      <c r="E1294" s="103" t="s">
        <v>2038</v>
      </c>
      <c r="F1294" s="103" t="s">
        <v>2405</v>
      </c>
      <c r="G1294" s="103" t="s">
        <v>31</v>
      </c>
      <c r="H1294" s="103" t="s">
        <v>31</v>
      </c>
      <c r="I1294" s="103" t="s">
        <v>31</v>
      </c>
      <c r="J1294" s="103" t="s">
        <v>1851</v>
      </c>
      <c r="K1294" s="103" t="s">
        <v>1885</v>
      </c>
      <c r="L1294" s="104">
        <v>9127</v>
      </c>
      <c r="M1294" s="103" t="s">
        <v>1886</v>
      </c>
      <c r="N1294" s="103" t="s">
        <v>5045</v>
      </c>
      <c r="O1294" s="103" t="s">
        <v>5046</v>
      </c>
      <c r="P1294" s="103" t="s">
        <v>5047</v>
      </c>
      <c r="Q1294" s="103" t="s">
        <v>4638</v>
      </c>
      <c r="R1294" s="103" t="s">
        <v>5048</v>
      </c>
      <c r="S1294" s="101">
        <v>24928</v>
      </c>
      <c r="T1294" s="101">
        <v>24928</v>
      </c>
      <c r="U1294" s="103" t="s">
        <v>31</v>
      </c>
      <c r="V1294" s="103" t="s">
        <v>4682</v>
      </c>
    </row>
    <row r="1295" spans="1:22" ht="15.75" x14ac:dyDescent="0.3">
      <c r="A1295" s="103" t="s">
        <v>50</v>
      </c>
      <c r="B1295" s="103" t="s">
        <v>4024</v>
      </c>
      <c r="C1295" s="103" t="s">
        <v>1904</v>
      </c>
      <c r="D1295" s="103" t="s">
        <v>1905</v>
      </c>
      <c r="E1295" s="103" t="s">
        <v>2038</v>
      </c>
      <c r="F1295" s="103" t="s">
        <v>2405</v>
      </c>
      <c r="G1295" s="103" t="s">
        <v>31</v>
      </c>
      <c r="H1295" s="103" t="s">
        <v>31</v>
      </c>
      <c r="I1295" s="103" t="s">
        <v>31</v>
      </c>
      <c r="J1295" s="103" t="s">
        <v>1851</v>
      </c>
      <c r="K1295" s="103" t="s">
        <v>1885</v>
      </c>
      <c r="L1295" s="104">
        <v>9127</v>
      </c>
      <c r="M1295" s="103" t="s">
        <v>1886</v>
      </c>
      <c r="N1295" s="103" t="s">
        <v>5049</v>
      </c>
      <c r="O1295" s="103" t="s">
        <v>5050</v>
      </c>
      <c r="P1295" s="103" t="s">
        <v>5047</v>
      </c>
      <c r="Q1295" s="103" t="s">
        <v>4638</v>
      </c>
      <c r="R1295" s="103" t="s">
        <v>5051</v>
      </c>
      <c r="S1295" s="101">
        <v>24928</v>
      </c>
      <c r="T1295" s="101">
        <v>24928</v>
      </c>
      <c r="U1295" s="103" t="s">
        <v>31</v>
      </c>
      <c r="V1295" s="103" t="s">
        <v>4682</v>
      </c>
    </row>
    <row r="1296" spans="1:22" ht="15.75" x14ac:dyDescent="0.3">
      <c r="A1296" s="103" t="s">
        <v>50</v>
      </c>
      <c r="B1296" s="103" t="s">
        <v>4024</v>
      </c>
      <c r="C1296" s="103" t="s">
        <v>1904</v>
      </c>
      <c r="D1296" s="103" t="s">
        <v>1905</v>
      </c>
      <c r="E1296" s="103" t="s">
        <v>2038</v>
      </c>
      <c r="F1296" s="103" t="s">
        <v>2405</v>
      </c>
      <c r="G1296" s="103" t="s">
        <v>31</v>
      </c>
      <c r="H1296" s="103" t="s">
        <v>31</v>
      </c>
      <c r="I1296" s="103" t="s">
        <v>31</v>
      </c>
      <c r="J1296" s="103" t="s">
        <v>1851</v>
      </c>
      <c r="K1296" s="103" t="s">
        <v>1885</v>
      </c>
      <c r="L1296" s="104">
        <v>9127</v>
      </c>
      <c r="M1296" s="103" t="s">
        <v>1886</v>
      </c>
      <c r="N1296" s="103" t="s">
        <v>5052</v>
      </c>
      <c r="O1296" s="103" t="s">
        <v>5053</v>
      </c>
      <c r="P1296" s="103" t="s">
        <v>5047</v>
      </c>
      <c r="Q1296" s="103" t="s">
        <v>4638</v>
      </c>
      <c r="R1296" s="103" t="s">
        <v>5054</v>
      </c>
      <c r="S1296" s="101">
        <v>24928</v>
      </c>
      <c r="T1296" s="101">
        <v>24928</v>
      </c>
      <c r="U1296" s="103" t="s">
        <v>31</v>
      </c>
      <c r="V1296" s="103" t="s">
        <v>4682</v>
      </c>
    </row>
    <row r="1297" spans="1:22" ht="15.75" x14ac:dyDescent="0.3">
      <c r="A1297" s="103" t="s">
        <v>50</v>
      </c>
      <c r="B1297" s="103" t="s">
        <v>4024</v>
      </c>
      <c r="C1297" s="103" t="s">
        <v>1904</v>
      </c>
      <c r="D1297" s="103" t="s">
        <v>1905</v>
      </c>
      <c r="E1297" s="103" t="s">
        <v>2038</v>
      </c>
      <c r="F1297" s="103" t="s">
        <v>2405</v>
      </c>
      <c r="G1297" s="103" t="s">
        <v>31</v>
      </c>
      <c r="H1297" s="103" t="s">
        <v>31</v>
      </c>
      <c r="I1297" s="103" t="s">
        <v>31</v>
      </c>
      <c r="J1297" s="103" t="s">
        <v>1851</v>
      </c>
      <c r="K1297" s="103" t="s">
        <v>1885</v>
      </c>
      <c r="L1297" s="104">
        <v>10363</v>
      </c>
      <c r="M1297" s="103" t="s">
        <v>1886</v>
      </c>
      <c r="N1297" s="103" t="s">
        <v>5055</v>
      </c>
      <c r="O1297" s="103" t="s">
        <v>5056</v>
      </c>
      <c r="P1297" s="103" t="s">
        <v>5057</v>
      </c>
      <c r="Q1297" s="103" t="s">
        <v>4638</v>
      </c>
      <c r="R1297" s="103" t="s">
        <v>5058</v>
      </c>
      <c r="S1297" s="101">
        <v>24928</v>
      </c>
      <c r="T1297" s="101">
        <v>24928</v>
      </c>
      <c r="U1297" s="103" t="s">
        <v>31</v>
      </c>
      <c r="V1297" s="103" t="s">
        <v>4680</v>
      </c>
    </row>
    <row r="1298" spans="1:22" ht="15.75" x14ac:dyDescent="0.3">
      <c r="A1298" s="103" t="s">
        <v>50</v>
      </c>
      <c r="B1298" s="103" t="s">
        <v>4024</v>
      </c>
      <c r="C1298" s="103" t="s">
        <v>1904</v>
      </c>
      <c r="D1298" s="103" t="s">
        <v>1905</v>
      </c>
      <c r="E1298" s="103" t="s">
        <v>2038</v>
      </c>
      <c r="F1298" s="103" t="s">
        <v>2405</v>
      </c>
      <c r="G1298" s="103" t="s">
        <v>31</v>
      </c>
      <c r="H1298" s="103" t="s">
        <v>31</v>
      </c>
      <c r="I1298" s="103" t="s">
        <v>31</v>
      </c>
      <c r="J1298" s="103" t="s">
        <v>1851</v>
      </c>
      <c r="K1298" s="103" t="s">
        <v>1885</v>
      </c>
      <c r="L1298" s="104">
        <v>28891</v>
      </c>
      <c r="M1298" s="103" t="s">
        <v>1886</v>
      </c>
      <c r="N1298" s="103" t="s">
        <v>5059</v>
      </c>
      <c r="O1298" s="103" t="s">
        <v>5060</v>
      </c>
      <c r="P1298" s="103" t="s">
        <v>5061</v>
      </c>
      <c r="Q1298" s="103" t="s">
        <v>4638</v>
      </c>
      <c r="R1298" s="103" t="s">
        <v>5062</v>
      </c>
      <c r="S1298" s="101">
        <v>22006</v>
      </c>
      <c r="T1298" s="101">
        <v>22006</v>
      </c>
      <c r="U1298" s="103" t="s">
        <v>31</v>
      </c>
      <c r="V1298" s="103" t="s">
        <v>4674</v>
      </c>
    </row>
    <row r="1299" spans="1:22" ht="15.75" x14ac:dyDescent="0.3">
      <c r="A1299" s="103" t="s">
        <v>50</v>
      </c>
      <c r="B1299" s="103" t="s">
        <v>4024</v>
      </c>
      <c r="C1299" s="103" t="s">
        <v>1904</v>
      </c>
      <c r="D1299" s="103" t="s">
        <v>1905</v>
      </c>
      <c r="E1299" s="103" t="s">
        <v>2038</v>
      </c>
      <c r="F1299" s="103" t="s">
        <v>2405</v>
      </c>
      <c r="G1299" s="103" t="s">
        <v>31</v>
      </c>
      <c r="H1299" s="103" t="s">
        <v>31</v>
      </c>
      <c r="I1299" s="103" t="s">
        <v>31</v>
      </c>
      <c r="J1299" s="103" t="s">
        <v>1851</v>
      </c>
      <c r="K1299" s="103" t="s">
        <v>1885</v>
      </c>
      <c r="L1299" s="104">
        <v>28891</v>
      </c>
      <c r="M1299" s="103" t="s">
        <v>1886</v>
      </c>
      <c r="N1299" s="103" t="s">
        <v>5063</v>
      </c>
      <c r="O1299" s="103" t="s">
        <v>5064</v>
      </c>
      <c r="P1299" s="103" t="s">
        <v>5061</v>
      </c>
      <c r="Q1299" s="103" t="s">
        <v>4638</v>
      </c>
      <c r="R1299" s="103" t="s">
        <v>5065</v>
      </c>
      <c r="S1299" s="101">
        <v>22006</v>
      </c>
      <c r="T1299" s="101">
        <v>22006</v>
      </c>
      <c r="U1299" s="103" t="s">
        <v>31</v>
      </c>
      <c r="V1299" s="103" t="s">
        <v>4674</v>
      </c>
    </row>
    <row r="1300" spans="1:22" ht="15.75" x14ac:dyDescent="0.3">
      <c r="A1300" s="103" t="s">
        <v>50</v>
      </c>
      <c r="B1300" s="103" t="s">
        <v>4024</v>
      </c>
      <c r="C1300" s="103" t="s">
        <v>1904</v>
      </c>
      <c r="D1300" s="103" t="s">
        <v>1905</v>
      </c>
      <c r="E1300" s="103" t="s">
        <v>2038</v>
      </c>
      <c r="F1300" s="103" t="s">
        <v>2405</v>
      </c>
      <c r="G1300" s="103" t="s">
        <v>31</v>
      </c>
      <c r="H1300" s="103" t="s">
        <v>31</v>
      </c>
      <c r="I1300" s="103" t="s">
        <v>31</v>
      </c>
      <c r="J1300" s="103" t="s">
        <v>1851</v>
      </c>
      <c r="K1300" s="103" t="s">
        <v>1885</v>
      </c>
      <c r="L1300" s="104">
        <v>28891</v>
      </c>
      <c r="M1300" s="103" t="s">
        <v>1886</v>
      </c>
      <c r="N1300" s="103" t="s">
        <v>5066</v>
      </c>
      <c r="O1300" s="103" t="s">
        <v>5067</v>
      </c>
      <c r="P1300" s="103" t="s">
        <v>5061</v>
      </c>
      <c r="Q1300" s="103" t="s">
        <v>4638</v>
      </c>
      <c r="R1300" s="103" t="s">
        <v>5068</v>
      </c>
      <c r="S1300" s="101">
        <v>22006</v>
      </c>
      <c r="T1300" s="101">
        <v>22006</v>
      </c>
      <c r="U1300" s="103" t="s">
        <v>31</v>
      </c>
      <c r="V1300" s="103" t="s">
        <v>4674</v>
      </c>
    </row>
    <row r="1301" spans="1:22" ht="15.75" x14ac:dyDescent="0.3">
      <c r="A1301" s="103" t="s">
        <v>50</v>
      </c>
      <c r="B1301" s="103" t="s">
        <v>4024</v>
      </c>
      <c r="C1301" s="103" t="s">
        <v>1904</v>
      </c>
      <c r="D1301" s="103" t="s">
        <v>1905</v>
      </c>
      <c r="E1301" s="103" t="s">
        <v>2038</v>
      </c>
      <c r="F1301" s="103" t="s">
        <v>2405</v>
      </c>
      <c r="G1301" s="103" t="s">
        <v>31</v>
      </c>
      <c r="H1301" s="103" t="s">
        <v>31</v>
      </c>
      <c r="I1301" s="103" t="s">
        <v>31</v>
      </c>
      <c r="J1301" s="103" t="s">
        <v>1851</v>
      </c>
      <c r="K1301" s="103" t="s">
        <v>1885</v>
      </c>
      <c r="L1301" s="104">
        <v>10363</v>
      </c>
      <c r="M1301" s="103" t="s">
        <v>1886</v>
      </c>
      <c r="N1301" s="103" t="s">
        <v>5069</v>
      </c>
      <c r="O1301" s="103" t="s">
        <v>5070</v>
      </c>
      <c r="P1301" s="103" t="s">
        <v>5057</v>
      </c>
      <c r="Q1301" s="103" t="s">
        <v>4638</v>
      </c>
      <c r="R1301" s="103" t="s">
        <v>5071</v>
      </c>
      <c r="S1301" s="101">
        <v>24928</v>
      </c>
      <c r="T1301" s="101">
        <v>24928</v>
      </c>
      <c r="U1301" s="103" t="s">
        <v>31</v>
      </c>
      <c r="V1301" s="103" t="s">
        <v>4680</v>
      </c>
    </row>
    <row r="1302" spans="1:22" ht="15.75" x14ac:dyDescent="0.3">
      <c r="A1302" s="103" t="s">
        <v>50</v>
      </c>
      <c r="B1302" s="103" t="s">
        <v>4024</v>
      </c>
      <c r="C1302" s="103" t="s">
        <v>1904</v>
      </c>
      <c r="D1302" s="103" t="s">
        <v>1905</v>
      </c>
      <c r="E1302" s="103" t="s">
        <v>2038</v>
      </c>
      <c r="F1302" s="103" t="s">
        <v>2405</v>
      </c>
      <c r="G1302" s="103" t="s">
        <v>31</v>
      </c>
      <c r="H1302" s="103" t="s">
        <v>31</v>
      </c>
      <c r="I1302" s="103" t="s">
        <v>31</v>
      </c>
      <c r="J1302" s="103" t="s">
        <v>1851</v>
      </c>
      <c r="K1302" s="103" t="s">
        <v>1885</v>
      </c>
      <c r="L1302" s="104">
        <v>10364</v>
      </c>
      <c r="M1302" s="103" t="s">
        <v>1886</v>
      </c>
      <c r="N1302" s="103" t="s">
        <v>5072</v>
      </c>
      <c r="O1302" s="103" t="s">
        <v>5073</v>
      </c>
      <c r="P1302" s="103" t="s">
        <v>5057</v>
      </c>
      <c r="Q1302" s="103" t="s">
        <v>4638</v>
      </c>
      <c r="R1302" s="103" t="s">
        <v>5074</v>
      </c>
      <c r="S1302" s="101">
        <v>24928</v>
      </c>
      <c r="T1302" s="101">
        <v>24928</v>
      </c>
      <c r="U1302" s="103" t="s">
        <v>31</v>
      </c>
      <c r="V1302" s="103" t="s">
        <v>4680</v>
      </c>
    </row>
    <row r="1303" spans="1:22" ht="15.75" x14ac:dyDescent="0.3">
      <c r="A1303" s="103" t="s">
        <v>50</v>
      </c>
      <c r="B1303" s="103" t="s">
        <v>4024</v>
      </c>
      <c r="C1303" s="103" t="s">
        <v>1904</v>
      </c>
      <c r="D1303" s="103" t="s">
        <v>1905</v>
      </c>
      <c r="E1303" s="103" t="s">
        <v>2038</v>
      </c>
      <c r="F1303" s="103" t="s">
        <v>2405</v>
      </c>
      <c r="G1303" s="103" t="s">
        <v>31</v>
      </c>
      <c r="H1303" s="103" t="s">
        <v>31</v>
      </c>
      <c r="I1303" s="103" t="s">
        <v>31</v>
      </c>
      <c r="J1303" s="103" t="s">
        <v>1851</v>
      </c>
      <c r="K1303" s="103" t="s">
        <v>1885</v>
      </c>
      <c r="L1303" s="104">
        <v>2357</v>
      </c>
      <c r="M1303" s="103" t="s">
        <v>1886</v>
      </c>
      <c r="N1303" s="103" t="s">
        <v>5075</v>
      </c>
      <c r="O1303" s="103" t="s">
        <v>5076</v>
      </c>
      <c r="P1303" s="103" t="s">
        <v>5057</v>
      </c>
      <c r="Q1303" s="103" t="s">
        <v>4638</v>
      </c>
      <c r="R1303" s="103" t="s">
        <v>5077</v>
      </c>
      <c r="S1303" s="101">
        <v>27484</v>
      </c>
      <c r="T1303" s="101">
        <v>27484</v>
      </c>
      <c r="U1303" s="103" t="s">
        <v>31</v>
      </c>
      <c r="V1303" s="103" t="s">
        <v>4692</v>
      </c>
    </row>
    <row r="1304" spans="1:22" ht="15.75" x14ac:dyDescent="0.3">
      <c r="A1304" s="103" t="s">
        <v>50</v>
      </c>
      <c r="B1304" s="103" t="s">
        <v>4024</v>
      </c>
      <c r="C1304" s="103" t="s">
        <v>1904</v>
      </c>
      <c r="D1304" s="103" t="s">
        <v>1905</v>
      </c>
      <c r="E1304" s="103" t="s">
        <v>2038</v>
      </c>
      <c r="F1304" s="103" t="s">
        <v>2405</v>
      </c>
      <c r="G1304" s="103" t="s">
        <v>31</v>
      </c>
      <c r="H1304" s="103" t="s">
        <v>31</v>
      </c>
      <c r="I1304" s="103" t="s">
        <v>31</v>
      </c>
      <c r="J1304" s="103" t="s">
        <v>1851</v>
      </c>
      <c r="K1304" s="103" t="s">
        <v>1885</v>
      </c>
      <c r="L1304" s="104">
        <v>2357</v>
      </c>
      <c r="M1304" s="103" t="s">
        <v>1886</v>
      </c>
      <c r="N1304" s="103" t="s">
        <v>5078</v>
      </c>
      <c r="O1304" s="103" t="s">
        <v>5079</v>
      </c>
      <c r="P1304" s="103" t="s">
        <v>5057</v>
      </c>
      <c r="Q1304" s="103" t="s">
        <v>4638</v>
      </c>
      <c r="R1304" s="103" t="s">
        <v>5080</v>
      </c>
      <c r="S1304" s="101">
        <v>27484</v>
      </c>
      <c r="T1304" s="101">
        <v>27484</v>
      </c>
      <c r="U1304" s="103" t="s">
        <v>31</v>
      </c>
      <c r="V1304" s="103" t="s">
        <v>4692</v>
      </c>
    </row>
    <row r="1305" spans="1:22" ht="15.75" x14ac:dyDescent="0.3">
      <c r="A1305" s="103" t="s">
        <v>50</v>
      </c>
      <c r="B1305" s="103" t="s">
        <v>4024</v>
      </c>
      <c r="C1305" s="103" t="s">
        <v>1904</v>
      </c>
      <c r="D1305" s="103" t="s">
        <v>1905</v>
      </c>
      <c r="E1305" s="103" t="s">
        <v>2038</v>
      </c>
      <c r="F1305" s="103" t="s">
        <v>2405</v>
      </c>
      <c r="G1305" s="103" t="s">
        <v>31</v>
      </c>
      <c r="H1305" s="103" t="s">
        <v>31</v>
      </c>
      <c r="I1305" s="103" t="s">
        <v>31</v>
      </c>
      <c r="J1305" s="103" t="s">
        <v>1851</v>
      </c>
      <c r="K1305" s="103" t="s">
        <v>1885</v>
      </c>
      <c r="L1305" s="104">
        <v>2357</v>
      </c>
      <c r="M1305" s="103" t="s">
        <v>1886</v>
      </c>
      <c r="N1305" s="103" t="s">
        <v>5081</v>
      </c>
      <c r="O1305" s="103" t="s">
        <v>5082</v>
      </c>
      <c r="P1305" s="103" t="s">
        <v>5057</v>
      </c>
      <c r="Q1305" s="103" t="s">
        <v>4638</v>
      </c>
      <c r="R1305" s="103" t="s">
        <v>5083</v>
      </c>
      <c r="S1305" s="101">
        <v>27484</v>
      </c>
      <c r="T1305" s="101">
        <v>27484</v>
      </c>
      <c r="U1305" s="103" t="s">
        <v>31</v>
      </c>
      <c r="V1305" s="103" t="s">
        <v>4692</v>
      </c>
    </row>
    <row r="1306" spans="1:22" ht="15.75" x14ac:dyDescent="0.3">
      <c r="A1306" s="103" t="s">
        <v>50</v>
      </c>
      <c r="B1306" s="103" t="s">
        <v>4024</v>
      </c>
      <c r="C1306" s="103" t="s">
        <v>1904</v>
      </c>
      <c r="D1306" s="103" t="s">
        <v>1905</v>
      </c>
      <c r="E1306" s="103" t="s">
        <v>2038</v>
      </c>
      <c r="F1306" s="103" t="s">
        <v>2405</v>
      </c>
      <c r="G1306" s="103" t="s">
        <v>31</v>
      </c>
      <c r="H1306" s="103" t="s">
        <v>31</v>
      </c>
      <c r="I1306" s="103" t="s">
        <v>31</v>
      </c>
      <c r="J1306" s="103" t="s">
        <v>1851</v>
      </c>
      <c r="K1306" s="103" t="s">
        <v>1885</v>
      </c>
      <c r="L1306" s="104">
        <v>8744</v>
      </c>
      <c r="M1306" s="103" t="s">
        <v>1886</v>
      </c>
      <c r="N1306" s="103" t="s">
        <v>5084</v>
      </c>
      <c r="O1306" s="103" t="s">
        <v>5085</v>
      </c>
      <c r="P1306" s="103" t="s">
        <v>5047</v>
      </c>
      <c r="Q1306" s="103" t="s">
        <v>4638</v>
      </c>
      <c r="R1306" s="103" t="s">
        <v>5086</v>
      </c>
      <c r="S1306" s="101">
        <v>23101</v>
      </c>
      <c r="T1306" s="101">
        <v>23101</v>
      </c>
      <c r="U1306" s="103" t="s">
        <v>31</v>
      </c>
      <c r="V1306" s="103" t="s">
        <v>4676</v>
      </c>
    </row>
    <row r="1307" spans="1:22" ht="15.75" x14ac:dyDescent="0.3">
      <c r="A1307" s="103" t="s">
        <v>50</v>
      </c>
      <c r="B1307" s="103" t="s">
        <v>4024</v>
      </c>
      <c r="C1307" s="103" t="s">
        <v>1904</v>
      </c>
      <c r="D1307" s="103" t="s">
        <v>1905</v>
      </c>
      <c r="E1307" s="103" t="s">
        <v>2038</v>
      </c>
      <c r="F1307" s="103" t="s">
        <v>2405</v>
      </c>
      <c r="G1307" s="103" t="s">
        <v>31</v>
      </c>
      <c r="H1307" s="103" t="s">
        <v>31</v>
      </c>
      <c r="I1307" s="103" t="s">
        <v>31</v>
      </c>
      <c r="J1307" s="103" t="s">
        <v>1851</v>
      </c>
      <c r="K1307" s="103" t="s">
        <v>1885</v>
      </c>
      <c r="L1307" s="104">
        <v>8744</v>
      </c>
      <c r="M1307" s="103" t="s">
        <v>1886</v>
      </c>
      <c r="N1307" s="103" t="s">
        <v>5087</v>
      </c>
      <c r="O1307" s="103" t="s">
        <v>5088</v>
      </c>
      <c r="P1307" s="103" t="s">
        <v>5047</v>
      </c>
      <c r="Q1307" s="103" t="s">
        <v>4638</v>
      </c>
      <c r="R1307" s="103" t="s">
        <v>5089</v>
      </c>
      <c r="S1307" s="101">
        <v>23101</v>
      </c>
      <c r="T1307" s="101">
        <v>23101</v>
      </c>
      <c r="U1307" s="103" t="s">
        <v>31</v>
      </c>
      <c r="V1307" s="103" t="s">
        <v>4676</v>
      </c>
    </row>
    <row r="1308" spans="1:22" ht="15.75" x14ac:dyDescent="0.3">
      <c r="A1308" s="103" t="s">
        <v>50</v>
      </c>
      <c r="B1308" s="103" t="s">
        <v>4024</v>
      </c>
      <c r="C1308" s="103" t="s">
        <v>1904</v>
      </c>
      <c r="D1308" s="103" t="s">
        <v>1905</v>
      </c>
      <c r="E1308" s="103" t="s">
        <v>2038</v>
      </c>
      <c r="F1308" s="103" t="s">
        <v>2405</v>
      </c>
      <c r="G1308" s="103" t="s">
        <v>31</v>
      </c>
      <c r="H1308" s="103" t="s">
        <v>31</v>
      </c>
      <c r="I1308" s="103" t="s">
        <v>31</v>
      </c>
      <c r="J1308" s="103" t="s">
        <v>1851</v>
      </c>
      <c r="K1308" s="103" t="s">
        <v>1885</v>
      </c>
      <c r="L1308" s="104">
        <v>8744</v>
      </c>
      <c r="M1308" s="103" t="s">
        <v>1886</v>
      </c>
      <c r="N1308" s="103" t="s">
        <v>5090</v>
      </c>
      <c r="O1308" s="103" t="s">
        <v>5091</v>
      </c>
      <c r="P1308" s="103" t="s">
        <v>5047</v>
      </c>
      <c r="Q1308" s="103" t="s">
        <v>4638</v>
      </c>
      <c r="R1308" s="103" t="s">
        <v>5092</v>
      </c>
      <c r="S1308" s="101">
        <v>23101</v>
      </c>
      <c r="T1308" s="101">
        <v>23101</v>
      </c>
      <c r="U1308" s="103" t="s">
        <v>31</v>
      </c>
      <c r="V1308" s="103" t="s">
        <v>4676</v>
      </c>
    </row>
    <row r="1309" spans="1:22" ht="15.75" x14ac:dyDescent="0.3">
      <c r="A1309" s="103" t="s">
        <v>50</v>
      </c>
      <c r="B1309" s="103" t="s">
        <v>4024</v>
      </c>
      <c r="C1309" s="103" t="s">
        <v>1904</v>
      </c>
      <c r="D1309" s="103" t="s">
        <v>1905</v>
      </c>
      <c r="E1309" s="103" t="s">
        <v>2038</v>
      </c>
      <c r="F1309" s="103" t="s">
        <v>2405</v>
      </c>
      <c r="G1309" s="103" t="s">
        <v>31</v>
      </c>
      <c r="H1309" s="103" t="s">
        <v>31</v>
      </c>
      <c r="I1309" s="103" t="s">
        <v>31</v>
      </c>
      <c r="J1309" s="103" t="s">
        <v>1851</v>
      </c>
      <c r="K1309" s="103" t="s">
        <v>1885</v>
      </c>
      <c r="L1309" s="104">
        <v>4981</v>
      </c>
      <c r="M1309" s="103" t="s">
        <v>1886</v>
      </c>
      <c r="N1309" s="103" t="s">
        <v>5093</v>
      </c>
      <c r="O1309" s="103" t="s">
        <v>5094</v>
      </c>
      <c r="P1309" s="103" t="s">
        <v>5057</v>
      </c>
      <c r="Q1309" s="103" t="s">
        <v>4638</v>
      </c>
      <c r="R1309" s="103" t="s">
        <v>5095</v>
      </c>
      <c r="S1309" s="101">
        <v>26023</v>
      </c>
      <c r="T1309" s="101">
        <v>26023</v>
      </c>
      <c r="U1309" s="103" t="s">
        <v>31</v>
      </c>
      <c r="V1309" s="103" t="s">
        <v>4690</v>
      </c>
    </row>
    <row r="1310" spans="1:22" ht="15.75" x14ac:dyDescent="0.3">
      <c r="A1310" s="103" t="s">
        <v>50</v>
      </c>
      <c r="B1310" s="103" t="s">
        <v>4024</v>
      </c>
      <c r="C1310" s="103" t="s">
        <v>1904</v>
      </c>
      <c r="D1310" s="103" t="s">
        <v>1905</v>
      </c>
      <c r="E1310" s="103" t="s">
        <v>2038</v>
      </c>
      <c r="F1310" s="103" t="s">
        <v>2405</v>
      </c>
      <c r="G1310" s="103" t="s">
        <v>31</v>
      </c>
      <c r="H1310" s="103" t="s">
        <v>31</v>
      </c>
      <c r="I1310" s="103" t="s">
        <v>31</v>
      </c>
      <c r="J1310" s="103" t="s">
        <v>1851</v>
      </c>
      <c r="K1310" s="103" t="s">
        <v>1885</v>
      </c>
      <c r="L1310" s="104">
        <v>4981</v>
      </c>
      <c r="M1310" s="103" t="s">
        <v>1886</v>
      </c>
      <c r="N1310" s="103" t="s">
        <v>5096</v>
      </c>
      <c r="O1310" s="103" t="s">
        <v>5097</v>
      </c>
      <c r="P1310" s="103" t="s">
        <v>5057</v>
      </c>
      <c r="Q1310" s="103" t="s">
        <v>4638</v>
      </c>
      <c r="R1310" s="103" t="s">
        <v>5098</v>
      </c>
      <c r="S1310" s="101">
        <v>26023</v>
      </c>
      <c r="T1310" s="101">
        <v>26023</v>
      </c>
      <c r="U1310" s="103" t="s">
        <v>31</v>
      </c>
      <c r="V1310" s="103" t="s">
        <v>4690</v>
      </c>
    </row>
    <row r="1311" spans="1:22" ht="15.75" x14ac:dyDescent="0.3">
      <c r="A1311" s="103" t="s">
        <v>50</v>
      </c>
      <c r="B1311" s="103" t="s">
        <v>4024</v>
      </c>
      <c r="C1311" s="103" t="s">
        <v>1904</v>
      </c>
      <c r="D1311" s="103" t="s">
        <v>1905</v>
      </c>
      <c r="E1311" s="103" t="s">
        <v>2038</v>
      </c>
      <c r="F1311" s="103" t="s">
        <v>2405</v>
      </c>
      <c r="G1311" s="103" t="s">
        <v>31</v>
      </c>
      <c r="H1311" s="103" t="s">
        <v>31</v>
      </c>
      <c r="I1311" s="103" t="s">
        <v>31</v>
      </c>
      <c r="J1311" s="103" t="s">
        <v>1851</v>
      </c>
      <c r="K1311" s="103" t="s">
        <v>1885</v>
      </c>
      <c r="L1311" s="104">
        <v>4981</v>
      </c>
      <c r="M1311" s="103" t="s">
        <v>1886</v>
      </c>
      <c r="N1311" s="103" t="s">
        <v>5099</v>
      </c>
      <c r="O1311" s="103" t="s">
        <v>5100</v>
      </c>
      <c r="P1311" s="103" t="s">
        <v>5057</v>
      </c>
      <c r="Q1311" s="103" t="s">
        <v>4638</v>
      </c>
      <c r="R1311" s="103" t="s">
        <v>5101</v>
      </c>
      <c r="S1311" s="101">
        <v>26023</v>
      </c>
      <c r="T1311" s="101">
        <v>26023</v>
      </c>
      <c r="U1311" s="103" t="s">
        <v>31</v>
      </c>
      <c r="V1311" s="103" t="s">
        <v>4690</v>
      </c>
    </row>
    <row r="1312" spans="1:22" ht="15.75" x14ac:dyDescent="0.3">
      <c r="A1312" s="103" t="s">
        <v>50</v>
      </c>
      <c r="B1312" s="103" t="s">
        <v>4024</v>
      </c>
      <c r="C1312" s="103" t="s">
        <v>1904</v>
      </c>
      <c r="D1312" s="103" t="s">
        <v>1905</v>
      </c>
      <c r="E1312" s="103" t="s">
        <v>2038</v>
      </c>
      <c r="F1312" s="103" t="s">
        <v>2048</v>
      </c>
      <c r="G1312" s="103" t="s">
        <v>31</v>
      </c>
      <c r="H1312" s="103" t="s">
        <v>31</v>
      </c>
      <c r="I1312" s="103" t="s">
        <v>31</v>
      </c>
      <c r="J1312" s="103" t="s">
        <v>1851</v>
      </c>
      <c r="K1312" s="103" t="s">
        <v>1885</v>
      </c>
      <c r="L1312" s="104">
        <v>7172</v>
      </c>
      <c r="M1312" s="103" t="s">
        <v>1886</v>
      </c>
      <c r="N1312" s="103" t="s">
        <v>31</v>
      </c>
      <c r="O1312" s="103" t="s">
        <v>31</v>
      </c>
      <c r="P1312" s="103" t="s">
        <v>2513</v>
      </c>
      <c r="Q1312" s="103" t="s">
        <v>3078</v>
      </c>
      <c r="R1312" s="103" t="s">
        <v>5102</v>
      </c>
      <c r="S1312" s="101">
        <v>18718</v>
      </c>
      <c r="T1312" s="101">
        <v>18718</v>
      </c>
      <c r="U1312" s="103" t="s">
        <v>31</v>
      </c>
      <c r="V1312" s="103" t="s">
        <v>31</v>
      </c>
    </row>
    <row r="1313" spans="1:22" ht="15.75" x14ac:dyDescent="0.3">
      <c r="A1313" s="103" t="s">
        <v>50</v>
      </c>
      <c r="B1313" s="103" t="s">
        <v>4024</v>
      </c>
      <c r="C1313" s="103" t="s">
        <v>1904</v>
      </c>
      <c r="D1313" s="103" t="s">
        <v>1905</v>
      </c>
      <c r="E1313" s="103" t="s">
        <v>2038</v>
      </c>
      <c r="F1313" s="103" t="s">
        <v>2438</v>
      </c>
      <c r="G1313" s="103" t="s">
        <v>31</v>
      </c>
      <c r="H1313" s="103" t="s">
        <v>31</v>
      </c>
      <c r="I1313" s="103" t="s">
        <v>31</v>
      </c>
      <c r="J1313" s="103" t="s">
        <v>1851</v>
      </c>
      <c r="K1313" s="103" t="s">
        <v>1885</v>
      </c>
      <c r="L1313" s="104">
        <v>10815</v>
      </c>
      <c r="M1313" s="103" t="s">
        <v>1886</v>
      </c>
      <c r="N1313" s="103" t="s">
        <v>31</v>
      </c>
      <c r="O1313" s="103" t="s">
        <v>31</v>
      </c>
      <c r="P1313" s="103" t="s">
        <v>3941</v>
      </c>
      <c r="Q1313" s="103" t="s">
        <v>3942</v>
      </c>
      <c r="R1313" s="103" t="s">
        <v>5103</v>
      </c>
      <c r="S1313" s="101">
        <v>18718</v>
      </c>
      <c r="T1313" s="101">
        <v>18718</v>
      </c>
      <c r="U1313" s="103" t="s">
        <v>31</v>
      </c>
      <c r="V1313" s="103" t="s">
        <v>31</v>
      </c>
    </row>
    <row r="1314" spans="1:22" ht="15.75" x14ac:dyDescent="0.3">
      <c r="A1314" s="103" t="s">
        <v>50</v>
      </c>
      <c r="B1314" s="103" t="s">
        <v>4024</v>
      </c>
      <c r="C1314" s="103" t="s">
        <v>1904</v>
      </c>
      <c r="D1314" s="103" t="s">
        <v>1905</v>
      </c>
      <c r="E1314" s="103" t="s">
        <v>2038</v>
      </c>
      <c r="F1314" s="103" t="s">
        <v>2519</v>
      </c>
      <c r="G1314" s="103" t="s">
        <v>31</v>
      </c>
      <c r="H1314" s="103" t="s">
        <v>31</v>
      </c>
      <c r="I1314" s="103" t="s">
        <v>31</v>
      </c>
      <c r="J1314" s="103" t="s">
        <v>1851</v>
      </c>
      <c r="K1314" s="103" t="s">
        <v>1885</v>
      </c>
      <c r="L1314" s="104">
        <v>47518</v>
      </c>
      <c r="M1314" s="103" t="s">
        <v>1886</v>
      </c>
      <c r="N1314" s="103" t="s">
        <v>31</v>
      </c>
      <c r="O1314" s="103" t="s">
        <v>31</v>
      </c>
      <c r="P1314" s="103" t="s">
        <v>3989</v>
      </c>
      <c r="Q1314" s="103" t="s">
        <v>3990</v>
      </c>
      <c r="R1314" s="103" t="s">
        <v>5104</v>
      </c>
      <c r="S1314" s="101">
        <v>30406</v>
      </c>
      <c r="T1314" s="101">
        <v>30406</v>
      </c>
      <c r="U1314" s="103" t="s">
        <v>31</v>
      </c>
      <c r="V1314" s="103" t="s">
        <v>5105</v>
      </c>
    </row>
    <row r="1315" spans="1:22" ht="15.75" x14ac:dyDescent="0.3">
      <c r="A1315" s="103" t="s">
        <v>50</v>
      </c>
      <c r="B1315" s="103" t="s">
        <v>4024</v>
      </c>
      <c r="C1315" s="103" t="s">
        <v>1904</v>
      </c>
      <c r="D1315" s="103" t="s">
        <v>1905</v>
      </c>
      <c r="E1315" s="103" t="s">
        <v>2038</v>
      </c>
      <c r="F1315" s="103" t="s">
        <v>3080</v>
      </c>
      <c r="G1315" s="103" t="s">
        <v>31</v>
      </c>
      <c r="H1315" s="103" t="s">
        <v>31</v>
      </c>
      <c r="I1315" s="103" t="s">
        <v>31</v>
      </c>
      <c r="J1315" s="103" t="s">
        <v>1851</v>
      </c>
      <c r="K1315" s="103" t="s">
        <v>1885</v>
      </c>
      <c r="L1315" s="104">
        <v>854</v>
      </c>
      <c r="M1315" s="103" t="s">
        <v>1886</v>
      </c>
      <c r="N1315" s="103" t="s">
        <v>31</v>
      </c>
      <c r="O1315" s="103" t="s">
        <v>31</v>
      </c>
      <c r="P1315" s="103" t="s">
        <v>3081</v>
      </c>
      <c r="Q1315" s="103" t="s">
        <v>3082</v>
      </c>
      <c r="R1315" s="103" t="s">
        <v>5106</v>
      </c>
      <c r="S1315" s="101">
        <v>18718</v>
      </c>
      <c r="T1315" s="101">
        <v>18718</v>
      </c>
      <c r="U1315" s="103" t="s">
        <v>31</v>
      </c>
      <c r="V1315" s="103" t="s">
        <v>31</v>
      </c>
    </row>
    <row r="1316" spans="1:22" ht="15.75" x14ac:dyDescent="0.3">
      <c r="A1316" s="103" t="s">
        <v>50</v>
      </c>
      <c r="B1316" s="103" t="s">
        <v>4024</v>
      </c>
      <c r="C1316" s="103" t="s">
        <v>1904</v>
      </c>
      <c r="D1316" s="103" t="s">
        <v>1905</v>
      </c>
      <c r="E1316" s="103" t="s">
        <v>2038</v>
      </c>
      <c r="F1316" s="103" t="s">
        <v>3080</v>
      </c>
      <c r="G1316" s="103" t="s">
        <v>31</v>
      </c>
      <c r="H1316" s="103" t="s">
        <v>31</v>
      </c>
      <c r="I1316" s="103" t="s">
        <v>31</v>
      </c>
      <c r="J1316" s="103" t="s">
        <v>1851</v>
      </c>
      <c r="K1316" s="103" t="s">
        <v>1885</v>
      </c>
      <c r="L1316" s="104">
        <v>12448</v>
      </c>
      <c r="M1316" s="103" t="s">
        <v>1886</v>
      </c>
      <c r="N1316" s="103" t="s">
        <v>31</v>
      </c>
      <c r="O1316" s="103" t="s">
        <v>31</v>
      </c>
      <c r="P1316" s="103" t="s">
        <v>3081</v>
      </c>
      <c r="Q1316" s="103" t="s">
        <v>3082</v>
      </c>
      <c r="R1316" s="103" t="s">
        <v>5107</v>
      </c>
      <c r="S1316" s="101">
        <v>19449</v>
      </c>
      <c r="T1316" s="101">
        <v>19449</v>
      </c>
      <c r="U1316" s="103" t="s">
        <v>31</v>
      </c>
      <c r="V1316" s="103" t="s">
        <v>4657</v>
      </c>
    </row>
    <row r="1317" spans="1:22" ht="15.75" x14ac:dyDescent="0.3">
      <c r="A1317" s="103" t="s">
        <v>50</v>
      </c>
      <c r="B1317" s="103" t="s">
        <v>4024</v>
      </c>
      <c r="C1317" s="103" t="s">
        <v>1904</v>
      </c>
      <c r="D1317" s="103" t="s">
        <v>1905</v>
      </c>
      <c r="E1317" s="103" t="s">
        <v>2038</v>
      </c>
      <c r="F1317" s="103" t="s">
        <v>2054</v>
      </c>
      <c r="G1317" s="103" t="s">
        <v>31</v>
      </c>
      <c r="H1317" s="103" t="s">
        <v>31</v>
      </c>
      <c r="I1317" s="103" t="s">
        <v>31</v>
      </c>
      <c r="J1317" s="103" t="s">
        <v>1884</v>
      </c>
      <c r="K1317" s="103" t="s">
        <v>1885</v>
      </c>
      <c r="L1317" s="104">
        <v>241129.91</v>
      </c>
      <c r="M1317" s="103" t="s">
        <v>1886</v>
      </c>
      <c r="N1317" s="103" t="s">
        <v>5108</v>
      </c>
      <c r="O1317" s="103" t="s">
        <v>31</v>
      </c>
      <c r="P1317" s="103" t="s">
        <v>2056</v>
      </c>
      <c r="Q1317" s="103" t="s">
        <v>31</v>
      </c>
      <c r="R1317" s="103" t="s">
        <v>5109</v>
      </c>
      <c r="S1317" s="101">
        <v>39263</v>
      </c>
      <c r="T1317" s="101">
        <v>39263</v>
      </c>
      <c r="U1317" s="103" t="s">
        <v>5110</v>
      </c>
      <c r="V1317" s="103" t="s">
        <v>31</v>
      </c>
    </row>
    <row r="1318" spans="1:22" ht="15.75" x14ac:dyDescent="0.3">
      <c r="A1318" s="103" t="s">
        <v>50</v>
      </c>
      <c r="B1318" s="103" t="s">
        <v>4024</v>
      </c>
      <c r="C1318" s="103" t="s">
        <v>1904</v>
      </c>
      <c r="D1318" s="103" t="s">
        <v>1905</v>
      </c>
      <c r="E1318" s="103" t="s">
        <v>2038</v>
      </c>
      <c r="F1318" s="103" t="s">
        <v>2054</v>
      </c>
      <c r="G1318" s="103" t="s">
        <v>31</v>
      </c>
      <c r="H1318" s="103" t="s">
        <v>31</v>
      </c>
      <c r="I1318" s="103" t="s">
        <v>31</v>
      </c>
      <c r="J1318" s="103" t="s">
        <v>1884</v>
      </c>
      <c r="K1318" s="103" t="s">
        <v>1885</v>
      </c>
      <c r="L1318" s="104">
        <v>199.25</v>
      </c>
      <c r="M1318" s="103" t="s">
        <v>1886</v>
      </c>
      <c r="N1318" s="103" t="s">
        <v>5108</v>
      </c>
      <c r="O1318" s="103" t="s">
        <v>31</v>
      </c>
      <c r="P1318" s="103" t="s">
        <v>2056</v>
      </c>
      <c r="Q1318" s="103" t="s">
        <v>31</v>
      </c>
      <c r="R1318" s="103" t="s">
        <v>5109</v>
      </c>
      <c r="S1318" s="101">
        <v>39294</v>
      </c>
      <c r="T1318" s="101">
        <v>39294</v>
      </c>
      <c r="U1318" s="103" t="s">
        <v>5110</v>
      </c>
      <c r="V1318" s="103" t="s">
        <v>31</v>
      </c>
    </row>
    <row r="1319" spans="1:22" ht="15.75" x14ac:dyDescent="0.3">
      <c r="A1319" s="103" t="s">
        <v>50</v>
      </c>
      <c r="B1319" s="103" t="s">
        <v>4024</v>
      </c>
      <c r="C1319" s="103" t="s">
        <v>1904</v>
      </c>
      <c r="D1319" s="103" t="s">
        <v>1905</v>
      </c>
      <c r="E1319" s="103" t="s">
        <v>2038</v>
      </c>
      <c r="F1319" s="103" t="s">
        <v>2054</v>
      </c>
      <c r="G1319" s="103" t="s">
        <v>31</v>
      </c>
      <c r="H1319" s="103" t="s">
        <v>31</v>
      </c>
      <c r="I1319" s="103" t="s">
        <v>31</v>
      </c>
      <c r="J1319" s="103" t="s">
        <v>1884</v>
      </c>
      <c r="K1319" s="103" t="s">
        <v>1885</v>
      </c>
      <c r="L1319" s="104">
        <v>30358</v>
      </c>
      <c r="M1319" s="103" t="s">
        <v>1886</v>
      </c>
      <c r="N1319" s="103" t="s">
        <v>4804</v>
      </c>
      <c r="O1319" s="103" t="s">
        <v>4804</v>
      </c>
      <c r="P1319" s="103" t="s">
        <v>4805</v>
      </c>
      <c r="Q1319" s="103" t="s">
        <v>4806</v>
      </c>
      <c r="R1319" s="103" t="s">
        <v>5111</v>
      </c>
      <c r="S1319" s="101">
        <v>24928</v>
      </c>
      <c r="T1319" s="101">
        <v>24928</v>
      </c>
      <c r="U1319" s="103" t="s">
        <v>31</v>
      </c>
      <c r="V1319" s="103" t="s">
        <v>4680</v>
      </c>
    </row>
    <row r="1320" spans="1:22" ht="15.75" x14ac:dyDescent="0.3">
      <c r="A1320" s="103" t="s">
        <v>50</v>
      </c>
      <c r="B1320" s="103" t="s">
        <v>4024</v>
      </c>
      <c r="C1320" s="103" t="s">
        <v>1904</v>
      </c>
      <c r="D1320" s="103" t="s">
        <v>1905</v>
      </c>
      <c r="E1320" s="103" t="s">
        <v>2038</v>
      </c>
      <c r="F1320" s="103" t="s">
        <v>2054</v>
      </c>
      <c r="G1320" s="103" t="s">
        <v>31</v>
      </c>
      <c r="H1320" s="103" t="s">
        <v>31</v>
      </c>
      <c r="I1320" s="103" t="s">
        <v>31</v>
      </c>
      <c r="J1320" s="103" t="s">
        <v>1884</v>
      </c>
      <c r="K1320" s="103" t="s">
        <v>1885</v>
      </c>
      <c r="L1320" s="104">
        <v>39800</v>
      </c>
      <c r="M1320" s="103" t="s">
        <v>1886</v>
      </c>
      <c r="N1320" s="103" t="s">
        <v>4810</v>
      </c>
      <c r="O1320" s="103" t="s">
        <v>4810</v>
      </c>
      <c r="P1320" s="103" t="s">
        <v>4805</v>
      </c>
      <c r="Q1320" s="103" t="s">
        <v>4806</v>
      </c>
      <c r="R1320" s="103" t="s">
        <v>5112</v>
      </c>
      <c r="S1320" s="101">
        <v>26023</v>
      </c>
      <c r="T1320" s="101">
        <v>26023</v>
      </c>
      <c r="U1320" s="103" t="s">
        <v>31</v>
      </c>
      <c r="V1320" s="103" t="s">
        <v>4690</v>
      </c>
    </row>
    <row r="1321" spans="1:22" ht="15.75" x14ac:dyDescent="0.3">
      <c r="A1321" s="103" t="s">
        <v>50</v>
      </c>
      <c r="B1321" s="103" t="s">
        <v>4024</v>
      </c>
      <c r="C1321" s="103" t="s">
        <v>1904</v>
      </c>
      <c r="D1321" s="103" t="s">
        <v>1905</v>
      </c>
      <c r="E1321" s="103" t="s">
        <v>2038</v>
      </c>
      <c r="F1321" s="103" t="s">
        <v>2054</v>
      </c>
      <c r="G1321" s="103" t="s">
        <v>31</v>
      </c>
      <c r="H1321" s="103" t="s">
        <v>31</v>
      </c>
      <c r="I1321" s="103" t="s">
        <v>31</v>
      </c>
      <c r="J1321" s="103" t="s">
        <v>1884</v>
      </c>
      <c r="K1321" s="103" t="s">
        <v>1885</v>
      </c>
      <c r="L1321" s="104">
        <v>48367</v>
      </c>
      <c r="M1321" s="103" t="s">
        <v>1886</v>
      </c>
      <c r="N1321" s="103" t="s">
        <v>5113</v>
      </c>
      <c r="O1321" s="103" t="s">
        <v>5113</v>
      </c>
      <c r="P1321" s="103" t="s">
        <v>5114</v>
      </c>
      <c r="Q1321" s="103" t="s">
        <v>4806</v>
      </c>
      <c r="R1321" s="103" t="s">
        <v>5115</v>
      </c>
      <c r="S1321" s="101">
        <v>27484</v>
      </c>
      <c r="T1321" s="101">
        <v>27484</v>
      </c>
      <c r="U1321" s="103" t="s">
        <v>31</v>
      </c>
      <c r="V1321" s="103" t="s">
        <v>4692</v>
      </c>
    </row>
    <row r="1322" spans="1:22" ht="15.75" x14ac:dyDescent="0.3">
      <c r="A1322" s="103" t="s">
        <v>50</v>
      </c>
      <c r="B1322" s="103" t="s">
        <v>4024</v>
      </c>
      <c r="C1322" s="103" t="s">
        <v>1904</v>
      </c>
      <c r="D1322" s="103" t="s">
        <v>1905</v>
      </c>
      <c r="E1322" s="103" t="s">
        <v>2038</v>
      </c>
      <c r="F1322" s="103" t="s">
        <v>2054</v>
      </c>
      <c r="G1322" s="103" t="s">
        <v>31</v>
      </c>
      <c r="H1322" s="103" t="s">
        <v>31</v>
      </c>
      <c r="I1322" s="103" t="s">
        <v>31</v>
      </c>
      <c r="J1322" s="103" t="s">
        <v>1884</v>
      </c>
      <c r="K1322" s="103" t="s">
        <v>1885</v>
      </c>
      <c r="L1322" s="104">
        <v>124393</v>
      </c>
      <c r="M1322" s="103" t="s">
        <v>1886</v>
      </c>
      <c r="N1322" s="103" t="s">
        <v>5116</v>
      </c>
      <c r="O1322" s="103" t="s">
        <v>5116</v>
      </c>
      <c r="P1322" s="103" t="s">
        <v>5117</v>
      </c>
      <c r="Q1322" s="103" t="s">
        <v>2747</v>
      </c>
      <c r="R1322" s="103" t="s">
        <v>5118</v>
      </c>
      <c r="S1322" s="101">
        <v>25658</v>
      </c>
      <c r="T1322" s="101">
        <v>25658</v>
      </c>
      <c r="U1322" s="103" t="s">
        <v>31</v>
      </c>
      <c r="V1322" s="103" t="s">
        <v>4686</v>
      </c>
    </row>
    <row r="1323" spans="1:22" ht="15.75" x14ac:dyDescent="0.3">
      <c r="A1323" s="103" t="s">
        <v>50</v>
      </c>
      <c r="B1323" s="103" t="s">
        <v>4024</v>
      </c>
      <c r="C1323" s="103" t="s">
        <v>1904</v>
      </c>
      <c r="D1323" s="103" t="s">
        <v>1905</v>
      </c>
      <c r="E1323" s="103" t="s">
        <v>2038</v>
      </c>
      <c r="F1323" s="103" t="s">
        <v>2054</v>
      </c>
      <c r="G1323" s="103" t="s">
        <v>31</v>
      </c>
      <c r="H1323" s="103" t="s">
        <v>31</v>
      </c>
      <c r="I1323" s="103" t="s">
        <v>31</v>
      </c>
      <c r="J1323" s="103" t="s">
        <v>1884</v>
      </c>
      <c r="K1323" s="103" t="s">
        <v>1885</v>
      </c>
      <c r="L1323" s="104">
        <v>79478</v>
      </c>
      <c r="M1323" s="103" t="s">
        <v>1886</v>
      </c>
      <c r="N1323" s="103" t="s">
        <v>5119</v>
      </c>
      <c r="O1323" s="103" t="s">
        <v>5119</v>
      </c>
      <c r="P1323" s="103" t="s">
        <v>4836</v>
      </c>
      <c r="Q1323" s="103" t="s">
        <v>2747</v>
      </c>
      <c r="R1323" s="103" t="s">
        <v>5120</v>
      </c>
      <c r="S1323" s="101">
        <v>25293</v>
      </c>
      <c r="T1323" s="101">
        <v>25293</v>
      </c>
      <c r="U1323" s="103" t="s">
        <v>31</v>
      </c>
      <c r="V1323" s="103" t="s">
        <v>4684</v>
      </c>
    </row>
    <row r="1324" spans="1:22" ht="15.75" x14ac:dyDescent="0.3">
      <c r="A1324" s="103" t="s">
        <v>50</v>
      </c>
      <c r="B1324" s="103" t="s">
        <v>4024</v>
      </c>
      <c r="C1324" s="103" t="s">
        <v>1904</v>
      </c>
      <c r="D1324" s="103" t="s">
        <v>1905</v>
      </c>
      <c r="E1324" s="103" t="s">
        <v>2038</v>
      </c>
      <c r="F1324" s="103" t="s">
        <v>2054</v>
      </c>
      <c r="G1324" s="103" t="s">
        <v>31</v>
      </c>
      <c r="H1324" s="103" t="s">
        <v>31</v>
      </c>
      <c r="I1324" s="103" t="s">
        <v>31</v>
      </c>
      <c r="J1324" s="103" t="s">
        <v>1884</v>
      </c>
      <c r="K1324" s="103" t="s">
        <v>1885</v>
      </c>
      <c r="L1324" s="104">
        <v>103607</v>
      </c>
      <c r="M1324" s="103" t="s">
        <v>1886</v>
      </c>
      <c r="N1324" s="103" t="s">
        <v>4835</v>
      </c>
      <c r="O1324" s="103" t="s">
        <v>4835</v>
      </c>
      <c r="P1324" s="103" t="s">
        <v>5121</v>
      </c>
      <c r="Q1324" s="103" t="s">
        <v>2747</v>
      </c>
      <c r="R1324" s="103" t="s">
        <v>5122</v>
      </c>
      <c r="S1324" s="101">
        <v>25293</v>
      </c>
      <c r="T1324" s="101">
        <v>25293</v>
      </c>
      <c r="U1324" s="103" t="s">
        <v>31</v>
      </c>
      <c r="V1324" s="103" t="s">
        <v>4684</v>
      </c>
    </row>
    <row r="1325" spans="1:22" ht="15.75" x14ac:dyDescent="0.3">
      <c r="A1325" s="103" t="s">
        <v>50</v>
      </c>
      <c r="B1325" s="103" t="s">
        <v>4024</v>
      </c>
      <c r="C1325" s="103" t="s">
        <v>1904</v>
      </c>
      <c r="D1325" s="103" t="s">
        <v>1905</v>
      </c>
      <c r="E1325" s="103" t="s">
        <v>2038</v>
      </c>
      <c r="F1325" s="103" t="s">
        <v>2054</v>
      </c>
      <c r="G1325" s="103" t="s">
        <v>31</v>
      </c>
      <c r="H1325" s="103" t="s">
        <v>31</v>
      </c>
      <c r="I1325" s="103" t="s">
        <v>31</v>
      </c>
      <c r="J1325" s="103" t="s">
        <v>1884</v>
      </c>
      <c r="K1325" s="103" t="s">
        <v>1885</v>
      </c>
      <c r="L1325" s="104">
        <v>103607</v>
      </c>
      <c r="M1325" s="103" t="s">
        <v>1886</v>
      </c>
      <c r="N1325" s="103" t="s">
        <v>4838</v>
      </c>
      <c r="O1325" s="103" t="s">
        <v>4838</v>
      </c>
      <c r="P1325" s="103" t="s">
        <v>5121</v>
      </c>
      <c r="Q1325" s="103" t="s">
        <v>2747</v>
      </c>
      <c r="R1325" s="103" t="s">
        <v>5123</v>
      </c>
      <c r="S1325" s="101">
        <v>25293</v>
      </c>
      <c r="T1325" s="101">
        <v>25293</v>
      </c>
      <c r="U1325" s="103" t="s">
        <v>31</v>
      </c>
      <c r="V1325" s="103" t="s">
        <v>4684</v>
      </c>
    </row>
    <row r="1326" spans="1:22" ht="15.75" x14ac:dyDescent="0.3">
      <c r="A1326" s="103" t="s">
        <v>50</v>
      </c>
      <c r="B1326" s="103" t="s">
        <v>4024</v>
      </c>
      <c r="C1326" s="103" t="s">
        <v>1904</v>
      </c>
      <c r="D1326" s="103" t="s">
        <v>1905</v>
      </c>
      <c r="E1326" s="103" t="s">
        <v>2038</v>
      </c>
      <c r="F1326" s="103" t="s">
        <v>2054</v>
      </c>
      <c r="G1326" s="103" t="s">
        <v>31</v>
      </c>
      <c r="H1326" s="103" t="s">
        <v>31</v>
      </c>
      <c r="I1326" s="103" t="s">
        <v>31</v>
      </c>
      <c r="J1326" s="103" t="s">
        <v>1884</v>
      </c>
      <c r="K1326" s="103" t="s">
        <v>1885</v>
      </c>
      <c r="L1326" s="104">
        <v>56615</v>
      </c>
      <c r="M1326" s="103" t="s">
        <v>1886</v>
      </c>
      <c r="N1326" s="103" t="s">
        <v>5124</v>
      </c>
      <c r="O1326" s="103" t="s">
        <v>5124</v>
      </c>
      <c r="P1326" s="103" t="s">
        <v>3091</v>
      </c>
      <c r="Q1326" s="103" t="s">
        <v>3092</v>
      </c>
      <c r="R1326" s="103" t="s">
        <v>5125</v>
      </c>
      <c r="S1326" s="101">
        <v>25658</v>
      </c>
      <c r="T1326" s="101">
        <v>25658</v>
      </c>
      <c r="U1326" s="103" t="s">
        <v>31</v>
      </c>
      <c r="V1326" s="103" t="s">
        <v>4686</v>
      </c>
    </row>
    <row r="1327" spans="1:22" ht="15.75" x14ac:dyDescent="0.3">
      <c r="A1327" s="103" t="s">
        <v>50</v>
      </c>
      <c r="B1327" s="103" t="s">
        <v>4024</v>
      </c>
      <c r="C1327" s="103" t="s">
        <v>1904</v>
      </c>
      <c r="D1327" s="103" t="s">
        <v>1905</v>
      </c>
      <c r="E1327" s="103" t="s">
        <v>2038</v>
      </c>
      <c r="F1327" s="103" t="s">
        <v>2054</v>
      </c>
      <c r="G1327" s="103" t="s">
        <v>31</v>
      </c>
      <c r="H1327" s="103" t="s">
        <v>31</v>
      </c>
      <c r="I1327" s="103" t="s">
        <v>31</v>
      </c>
      <c r="J1327" s="103" t="s">
        <v>1884</v>
      </c>
      <c r="K1327" s="103" t="s">
        <v>1885</v>
      </c>
      <c r="L1327" s="104">
        <v>91040</v>
      </c>
      <c r="M1327" s="103" t="s">
        <v>1886</v>
      </c>
      <c r="N1327" s="103" t="s">
        <v>5126</v>
      </c>
      <c r="O1327" s="103" t="s">
        <v>5126</v>
      </c>
      <c r="P1327" s="103" t="s">
        <v>3091</v>
      </c>
      <c r="Q1327" s="103" t="s">
        <v>3092</v>
      </c>
      <c r="R1327" s="103" t="s">
        <v>5127</v>
      </c>
      <c r="S1327" s="101">
        <v>28945</v>
      </c>
      <c r="T1327" s="101">
        <v>28945</v>
      </c>
      <c r="U1327" s="103" t="s">
        <v>31</v>
      </c>
      <c r="V1327" s="103" t="s">
        <v>5128</v>
      </c>
    </row>
    <row r="1328" spans="1:22" ht="15.75" x14ac:dyDescent="0.3">
      <c r="A1328" s="103" t="s">
        <v>50</v>
      </c>
      <c r="B1328" s="103" t="s">
        <v>4024</v>
      </c>
      <c r="C1328" s="103" t="s">
        <v>1904</v>
      </c>
      <c r="D1328" s="103" t="s">
        <v>1905</v>
      </c>
      <c r="E1328" s="103" t="s">
        <v>2038</v>
      </c>
      <c r="F1328" s="103" t="s">
        <v>2054</v>
      </c>
      <c r="G1328" s="103" t="s">
        <v>31</v>
      </c>
      <c r="H1328" s="103" t="s">
        <v>31</v>
      </c>
      <c r="I1328" s="103" t="s">
        <v>31</v>
      </c>
      <c r="J1328" s="103" t="s">
        <v>1884</v>
      </c>
      <c r="K1328" s="103" t="s">
        <v>1885</v>
      </c>
      <c r="L1328" s="104">
        <v>108754</v>
      </c>
      <c r="M1328" s="103" t="s">
        <v>1886</v>
      </c>
      <c r="N1328" s="103" t="s">
        <v>5129</v>
      </c>
      <c r="O1328" s="103" t="s">
        <v>5129</v>
      </c>
      <c r="P1328" s="103" t="s">
        <v>5130</v>
      </c>
      <c r="Q1328" s="103" t="s">
        <v>3092</v>
      </c>
      <c r="R1328" s="103" t="s">
        <v>5131</v>
      </c>
      <c r="S1328" s="101">
        <v>31502</v>
      </c>
      <c r="T1328" s="101">
        <v>31502</v>
      </c>
      <c r="U1328" s="103" t="s">
        <v>31</v>
      </c>
      <c r="V1328" s="103" t="s">
        <v>4921</v>
      </c>
    </row>
    <row r="1329" spans="1:22" ht="15.75" x14ac:dyDescent="0.3">
      <c r="A1329" s="103" t="s">
        <v>50</v>
      </c>
      <c r="B1329" s="103" t="s">
        <v>4024</v>
      </c>
      <c r="C1329" s="103" t="s">
        <v>1904</v>
      </c>
      <c r="D1329" s="103" t="s">
        <v>1905</v>
      </c>
      <c r="E1329" s="103" t="s">
        <v>2038</v>
      </c>
      <c r="F1329" s="103" t="s">
        <v>2054</v>
      </c>
      <c r="G1329" s="103" t="s">
        <v>31</v>
      </c>
      <c r="H1329" s="103" t="s">
        <v>31</v>
      </c>
      <c r="I1329" s="103" t="s">
        <v>31</v>
      </c>
      <c r="J1329" s="103" t="s">
        <v>1884</v>
      </c>
      <c r="K1329" s="103" t="s">
        <v>1885</v>
      </c>
      <c r="L1329" s="104">
        <v>306813</v>
      </c>
      <c r="M1329" s="103" t="s">
        <v>1886</v>
      </c>
      <c r="N1329" s="103" t="s">
        <v>5132</v>
      </c>
      <c r="O1329" s="103" t="s">
        <v>5132</v>
      </c>
      <c r="P1329" s="103" t="s">
        <v>2459</v>
      </c>
      <c r="Q1329" s="103" t="s">
        <v>2460</v>
      </c>
      <c r="R1329" s="103" t="s">
        <v>5133</v>
      </c>
      <c r="S1329" s="101">
        <v>33694</v>
      </c>
      <c r="T1329" s="101">
        <v>33694</v>
      </c>
      <c r="U1329" s="103" t="s">
        <v>31</v>
      </c>
      <c r="V1329" s="103" t="s">
        <v>4980</v>
      </c>
    </row>
    <row r="1330" spans="1:22" ht="15.75" x14ac:dyDescent="0.3">
      <c r="A1330" s="103" t="s">
        <v>50</v>
      </c>
      <c r="B1330" s="103" t="s">
        <v>4024</v>
      </c>
      <c r="C1330" s="103" t="s">
        <v>1904</v>
      </c>
      <c r="D1330" s="103" t="s">
        <v>1905</v>
      </c>
      <c r="E1330" s="103" t="s">
        <v>2038</v>
      </c>
      <c r="F1330" s="103" t="s">
        <v>2054</v>
      </c>
      <c r="G1330" s="103" t="s">
        <v>31</v>
      </c>
      <c r="H1330" s="103" t="s">
        <v>31</v>
      </c>
      <c r="I1330" s="103" t="s">
        <v>31</v>
      </c>
      <c r="J1330" s="103" t="s">
        <v>1884</v>
      </c>
      <c r="K1330" s="103" t="s">
        <v>1885</v>
      </c>
      <c r="L1330" s="104">
        <v>306813</v>
      </c>
      <c r="M1330" s="103" t="s">
        <v>1886</v>
      </c>
      <c r="N1330" s="103" t="s">
        <v>5134</v>
      </c>
      <c r="O1330" s="103" t="s">
        <v>5134</v>
      </c>
      <c r="P1330" s="103" t="s">
        <v>2459</v>
      </c>
      <c r="Q1330" s="103" t="s">
        <v>2460</v>
      </c>
      <c r="R1330" s="103" t="s">
        <v>5135</v>
      </c>
      <c r="S1330" s="101">
        <v>33694</v>
      </c>
      <c r="T1330" s="101">
        <v>33694</v>
      </c>
      <c r="U1330" s="103" t="s">
        <v>31</v>
      </c>
      <c r="V1330" s="103" t="s">
        <v>4980</v>
      </c>
    </row>
    <row r="1331" spans="1:22" ht="15.75" x14ac:dyDescent="0.3">
      <c r="A1331" s="103" t="s">
        <v>50</v>
      </c>
      <c r="B1331" s="103" t="s">
        <v>4024</v>
      </c>
      <c r="C1331" s="103" t="s">
        <v>1904</v>
      </c>
      <c r="D1331" s="103" t="s">
        <v>1905</v>
      </c>
      <c r="E1331" s="103" t="s">
        <v>2038</v>
      </c>
      <c r="F1331" s="103" t="s">
        <v>2054</v>
      </c>
      <c r="G1331" s="103" t="s">
        <v>31</v>
      </c>
      <c r="H1331" s="103" t="s">
        <v>31</v>
      </c>
      <c r="I1331" s="103" t="s">
        <v>31</v>
      </c>
      <c r="J1331" s="103" t="s">
        <v>1884</v>
      </c>
      <c r="K1331" s="103" t="s">
        <v>1885</v>
      </c>
      <c r="L1331" s="104">
        <v>306813</v>
      </c>
      <c r="M1331" s="103" t="s">
        <v>1886</v>
      </c>
      <c r="N1331" s="103" t="s">
        <v>5136</v>
      </c>
      <c r="O1331" s="103" t="s">
        <v>5136</v>
      </c>
      <c r="P1331" s="103" t="s">
        <v>2459</v>
      </c>
      <c r="Q1331" s="103" t="s">
        <v>2460</v>
      </c>
      <c r="R1331" s="103" t="s">
        <v>5137</v>
      </c>
      <c r="S1331" s="101">
        <v>33694</v>
      </c>
      <c r="T1331" s="101">
        <v>33694</v>
      </c>
      <c r="U1331" s="103" t="s">
        <v>31</v>
      </c>
      <c r="V1331" s="103" t="s">
        <v>4980</v>
      </c>
    </row>
    <row r="1332" spans="1:22" ht="15.75" x14ac:dyDescent="0.3">
      <c r="A1332" s="103" t="s">
        <v>50</v>
      </c>
      <c r="B1332" s="103" t="s">
        <v>4024</v>
      </c>
      <c r="C1332" s="103" t="s">
        <v>1904</v>
      </c>
      <c r="D1332" s="103" t="s">
        <v>1905</v>
      </c>
      <c r="E1332" s="103" t="s">
        <v>2038</v>
      </c>
      <c r="F1332" s="103" t="s">
        <v>2054</v>
      </c>
      <c r="G1332" s="103" t="s">
        <v>31</v>
      </c>
      <c r="H1332" s="103" t="s">
        <v>31</v>
      </c>
      <c r="I1332" s="103" t="s">
        <v>31</v>
      </c>
      <c r="J1332" s="103" t="s">
        <v>1884</v>
      </c>
      <c r="K1332" s="103" t="s">
        <v>1885</v>
      </c>
      <c r="L1332" s="104">
        <v>104225</v>
      </c>
      <c r="M1332" s="103" t="s">
        <v>1886</v>
      </c>
      <c r="N1332" s="103" t="s">
        <v>5138</v>
      </c>
      <c r="O1332" s="103" t="s">
        <v>5138</v>
      </c>
      <c r="P1332" s="103" t="s">
        <v>2763</v>
      </c>
      <c r="Q1332" s="103" t="s">
        <v>2764</v>
      </c>
      <c r="R1332" s="103" t="s">
        <v>5139</v>
      </c>
      <c r="S1332" s="101">
        <v>34789</v>
      </c>
      <c r="T1332" s="101">
        <v>34789</v>
      </c>
      <c r="U1332" s="103" t="s">
        <v>31</v>
      </c>
      <c r="V1332" s="103" t="s">
        <v>5140</v>
      </c>
    </row>
    <row r="1333" spans="1:22" ht="15.75" x14ac:dyDescent="0.3">
      <c r="A1333" s="103" t="s">
        <v>50</v>
      </c>
      <c r="B1333" s="103" t="s">
        <v>4024</v>
      </c>
      <c r="C1333" s="103" t="s">
        <v>1904</v>
      </c>
      <c r="D1333" s="103" t="s">
        <v>1905</v>
      </c>
      <c r="E1333" s="103" t="s">
        <v>2038</v>
      </c>
      <c r="F1333" s="103" t="s">
        <v>2054</v>
      </c>
      <c r="G1333" s="103" t="s">
        <v>31</v>
      </c>
      <c r="H1333" s="103" t="s">
        <v>31</v>
      </c>
      <c r="I1333" s="103" t="s">
        <v>31</v>
      </c>
      <c r="J1333" s="103" t="s">
        <v>1884</v>
      </c>
      <c r="K1333" s="103" t="s">
        <v>1885</v>
      </c>
      <c r="L1333" s="104">
        <v>104225</v>
      </c>
      <c r="M1333" s="103" t="s">
        <v>1886</v>
      </c>
      <c r="N1333" s="103" t="s">
        <v>5141</v>
      </c>
      <c r="O1333" s="103" t="s">
        <v>5141</v>
      </c>
      <c r="P1333" s="103" t="s">
        <v>2763</v>
      </c>
      <c r="Q1333" s="103" t="s">
        <v>2764</v>
      </c>
      <c r="R1333" s="103" t="s">
        <v>5142</v>
      </c>
      <c r="S1333" s="101">
        <v>34789</v>
      </c>
      <c r="T1333" s="101">
        <v>34789</v>
      </c>
      <c r="U1333" s="103" t="s">
        <v>31</v>
      </c>
      <c r="V1333" s="103" t="s">
        <v>5140</v>
      </c>
    </row>
    <row r="1334" spans="1:22" ht="15.75" x14ac:dyDescent="0.3">
      <c r="A1334" s="103" t="s">
        <v>50</v>
      </c>
      <c r="B1334" s="103" t="s">
        <v>4024</v>
      </c>
      <c r="C1334" s="103" t="s">
        <v>1904</v>
      </c>
      <c r="D1334" s="103" t="s">
        <v>1905</v>
      </c>
      <c r="E1334" s="103" t="s">
        <v>2038</v>
      </c>
      <c r="F1334" s="103" t="s">
        <v>2054</v>
      </c>
      <c r="G1334" s="103" t="s">
        <v>31</v>
      </c>
      <c r="H1334" s="103" t="s">
        <v>31</v>
      </c>
      <c r="I1334" s="103" t="s">
        <v>31</v>
      </c>
      <c r="J1334" s="103" t="s">
        <v>1884</v>
      </c>
      <c r="K1334" s="103" t="s">
        <v>1885</v>
      </c>
      <c r="L1334" s="104">
        <v>104224</v>
      </c>
      <c r="M1334" s="103" t="s">
        <v>1886</v>
      </c>
      <c r="N1334" s="103" t="s">
        <v>5143</v>
      </c>
      <c r="O1334" s="103" t="s">
        <v>5143</v>
      </c>
      <c r="P1334" s="103" t="s">
        <v>2763</v>
      </c>
      <c r="Q1334" s="103" t="s">
        <v>2764</v>
      </c>
      <c r="R1334" s="103" t="s">
        <v>5144</v>
      </c>
      <c r="S1334" s="101">
        <v>34789</v>
      </c>
      <c r="T1334" s="101">
        <v>34789</v>
      </c>
      <c r="U1334" s="103" t="s">
        <v>31</v>
      </c>
      <c r="V1334" s="103" t="s">
        <v>5140</v>
      </c>
    </row>
    <row r="1335" spans="1:22" ht="15.75" x14ac:dyDescent="0.3">
      <c r="A1335" s="103" t="s">
        <v>50</v>
      </c>
      <c r="B1335" s="103" t="s">
        <v>4024</v>
      </c>
      <c r="C1335" s="103" t="s">
        <v>1904</v>
      </c>
      <c r="D1335" s="103" t="s">
        <v>1905</v>
      </c>
      <c r="E1335" s="103" t="s">
        <v>2038</v>
      </c>
      <c r="F1335" s="103" t="s">
        <v>2054</v>
      </c>
      <c r="G1335" s="103" t="s">
        <v>31</v>
      </c>
      <c r="H1335" s="103" t="s">
        <v>31</v>
      </c>
      <c r="I1335" s="103" t="s">
        <v>31</v>
      </c>
      <c r="J1335" s="103" t="s">
        <v>1884</v>
      </c>
      <c r="K1335" s="103" t="s">
        <v>1885</v>
      </c>
      <c r="L1335" s="104">
        <v>429829.89</v>
      </c>
      <c r="M1335" s="103" t="s">
        <v>1886</v>
      </c>
      <c r="N1335" s="103" t="s">
        <v>5145</v>
      </c>
      <c r="O1335" s="103" t="s">
        <v>31</v>
      </c>
      <c r="P1335" s="103" t="s">
        <v>2467</v>
      </c>
      <c r="Q1335" s="103" t="s">
        <v>2468</v>
      </c>
      <c r="R1335" s="103" t="s">
        <v>5146</v>
      </c>
      <c r="S1335" s="101">
        <v>37772</v>
      </c>
      <c r="T1335" s="101">
        <v>37772</v>
      </c>
      <c r="U1335" s="103" t="s">
        <v>5147</v>
      </c>
      <c r="V1335" s="103" t="s">
        <v>31</v>
      </c>
    </row>
    <row r="1336" spans="1:22" ht="15.75" x14ac:dyDescent="0.3">
      <c r="A1336" s="103" t="s">
        <v>50</v>
      </c>
      <c r="B1336" s="103" t="s">
        <v>4024</v>
      </c>
      <c r="C1336" s="103" t="s">
        <v>1904</v>
      </c>
      <c r="D1336" s="103" t="s">
        <v>1905</v>
      </c>
      <c r="E1336" s="103" t="s">
        <v>2038</v>
      </c>
      <c r="F1336" s="103" t="s">
        <v>2054</v>
      </c>
      <c r="G1336" s="103" t="s">
        <v>31</v>
      </c>
      <c r="H1336" s="103" t="s">
        <v>31</v>
      </c>
      <c r="I1336" s="103" t="s">
        <v>31</v>
      </c>
      <c r="J1336" s="103" t="s">
        <v>1884</v>
      </c>
      <c r="K1336" s="103" t="s">
        <v>1885</v>
      </c>
      <c r="L1336" s="104">
        <v>-310.60000000000002</v>
      </c>
      <c r="M1336" s="103" t="s">
        <v>1886</v>
      </c>
      <c r="N1336" s="103" t="s">
        <v>5145</v>
      </c>
      <c r="O1336" s="103" t="s">
        <v>31</v>
      </c>
      <c r="P1336" s="103" t="s">
        <v>2467</v>
      </c>
      <c r="Q1336" s="103" t="s">
        <v>2468</v>
      </c>
      <c r="R1336" s="103" t="s">
        <v>5146</v>
      </c>
      <c r="S1336" s="101">
        <v>38107</v>
      </c>
      <c r="T1336" s="101">
        <v>38107</v>
      </c>
      <c r="U1336" s="103" t="s">
        <v>5147</v>
      </c>
      <c r="V1336" s="103" t="s">
        <v>31</v>
      </c>
    </row>
    <row r="1337" spans="1:22" ht="15.75" x14ac:dyDescent="0.3">
      <c r="A1337" s="103" t="s">
        <v>50</v>
      </c>
      <c r="B1337" s="103" t="s">
        <v>4024</v>
      </c>
      <c r="C1337" s="103" t="s">
        <v>1904</v>
      </c>
      <c r="D1337" s="103" t="s">
        <v>1905</v>
      </c>
      <c r="E1337" s="103" t="s">
        <v>2038</v>
      </c>
      <c r="F1337" s="103" t="s">
        <v>2054</v>
      </c>
      <c r="G1337" s="103" t="s">
        <v>31</v>
      </c>
      <c r="H1337" s="103" t="s">
        <v>31</v>
      </c>
      <c r="I1337" s="103" t="s">
        <v>31</v>
      </c>
      <c r="J1337" s="103" t="s">
        <v>1884</v>
      </c>
      <c r="K1337" s="103" t="s">
        <v>1885</v>
      </c>
      <c r="L1337" s="104">
        <v>-2.74</v>
      </c>
      <c r="M1337" s="103" t="s">
        <v>1886</v>
      </c>
      <c r="N1337" s="103" t="s">
        <v>5145</v>
      </c>
      <c r="O1337" s="103" t="s">
        <v>31</v>
      </c>
      <c r="P1337" s="103" t="s">
        <v>2467</v>
      </c>
      <c r="Q1337" s="103" t="s">
        <v>2468</v>
      </c>
      <c r="R1337" s="103" t="s">
        <v>5146</v>
      </c>
      <c r="S1337" s="101">
        <v>38383</v>
      </c>
      <c r="T1337" s="101">
        <v>38383</v>
      </c>
      <c r="U1337" s="103" t="s">
        <v>5147</v>
      </c>
      <c r="V1337" s="103" t="s">
        <v>31</v>
      </c>
    </row>
    <row r="1338" spans="1:22" ht="15.75" x14ac:dyDescent="0.3">
      <c r="A1338" s="103" t="s">
        <v>50</v>
      </c>
      <c r="B1338" s="103" t="s">
        <v>4024</v>
      </c>
      <c r="C1338" s="103" t="s">
        <v>1879</v>
      </c>
      <c r="D1338" s="103" t="s">
        <v>1880</v>
      </c>
      <c r="E1338" s="103" t="s">
        <v>2038</v>
      </c>
      <c r="F1338" s="103" t="s">
        <v>2104</v>
      </c>
      <c r="G1338" s="103" t="s">
        <v>31</v>
      </c>
      <c r="H1338" s="103" t="s">
        <v>1883</v>
      </c>
      <c r="I1338" s="103" t="s">
        <v>1880</v>
      </c>
      <c r="J1338" s="103" t="s">
        <v>1884</v>
      </c>
      <c r="K1338" s="103" t="s">
        <v>1885</v>
      </c>
      <c r="L1338" s="105">
        <v>33.36</v>
      </c>
      <c r="M1338" s="103" t="s">
        <v>1886</v>
      </c>
      <c r="N1338" s="103" t="s">
        <v>4104</v>
      </c>
      <c r="O1338" s="103" t="s">
        <v>31</v>
      </c>
      <c r="P1338" s="103" t="s">
        <v>2106</v>
      </c>
      <c r="Q1338" s="103" t="s">
        <v>31</v>
      </c>
      <c r="R1338" s="103" t="s">
        <v>4105</v>
      </c>
      <c r="S1338" s="101">
        <v>42735</v>
      </c>
      <c r="T1338" s="101">
        <v>42735</v>
      </c>
      <c r="U1338" s="103" t="s">
        <v>4026</v>
      </c>
      <c r="V1338" s="103" t="s">
        <v>31</v>
      </c>
    </row>
    <row r="1339" spans="1:22" ht="15.75" x14ac:dyDescent="0.3">
      <c r="A1339" s="103" t="s">
        <v>50</v>
      </c>
      <c r="B1339" s="103" t="s">
        <v>4024</v>
      </c>
      <c r="C1339" s="103" t="s">
        <v>1879</v>
      </c>
      <c r="D1339" s="103" t="s">
        <v>1880</v>
      </c>
      <c r="E1339" s="103" t="s">
        <v>2038</v>
      </c>
      <c r="F1339" s="103" t="s">
        <v>2048</v>
      </c>
      <c r="G1339" s="103" t="s">
        <v>31</v>
      </c>
      <c r="H1339" s="103" t="s">
        <v>1883</v>
      </c>
      <c r="I1339" s="103" t="s">
        <v>1880</v>
      </c>
      <c r="J1339" s="103" t="s">
        <v>1884</v>
      </c>
      <c r="K1339" s="103" t="s">
        <v>1885</v>
      </c>
      <c r="L1339" s="105">
        <v>33.130000000000003</v>
      </c>
      <c r="M1339" s="103" t="s">
        <v>1886</v>
      </c>
      <c r="N1339" s="103" t="s">
        <v>31</v>
      </c>
      <c r="O1339" s="103" t="s">
        <v>31</v>
      </c>
      <c r="P1339" s="103" t="s">
        <v>2049</v>
      </c>
      <c r="Q1339" s="103" t="s">
        <v>31</v>
      </c>
      <c r="R1339" s="103" t="s">
        <v>4211</v>
      </c>
      <c r="S1339" s="101">
        <v>42825</v>
      </c>
      <c r="T1339" s="101">
        <v>42825</v>
      </c>
      <c r="U1339" s="103" t="s">
        <v>4026</v>
      </c>
      <c r="V1339" s="103" t="s">
        <v>31</v>
      </c>
    </row>
    <row r="1340" spans="1:22" ht="15.75" x14ac:dyDescent="0.3">
      <c r="A1340" s="103" t="s">
        <v>50</v>
      </c>
      <c r="B1340" s="103" t="s">
        <v>4024</v>
      </c>
      <c r="C1340" s="103" t="s">
        <v>1904</v>
      </c>
      <c r="D1340" s="103" t="s">
        <v>1905</v>
      </c>
      <c r="E1340" s="103" t="s">
        <v>2038</v>
      </c>
      <c r="F1340" s="103" t="s">
        <v>2123</v>
      </c>
      <c r="G1340" s="103" t="s">
        <v>31</v>
      </c>
      <c r="H1340" s="103" t="s">
        <v>31</v>
      </c>
      <c r="I1340" s="103" t="s">
        <v>31</v>
      </c>
      <c r="J1340" s="103" t="s">
        <v>1884</v>
      </c>
      <c r="K1340" s="103" t="s">
        <v>1885</v>
      </c>
      <c r="L1340" s="105">
        <v>31.45</v>
      </c>
      <c r="M1340" s="103" t="s">
        <v>1886</v>
      </c>
      <c r="N1340" s="103" t="s">
        <v>4179</v>
      </c>
      <c r="O1340" s="103" t="s">
        <v>31</v>
      </c>
      <c r="P1340" s="103" t="s">
        <v>2125</v>
      </c>
      <c r="Q1340" s="103" t="s">
        <v>31</v>
      </c>
      <c r="R1340" s="103" t="s">
        <v>4180</v>
      </c>
      <c r="S1340" s="101">
        <v>42855</v>
      </c>
      <c r="T1340" s="101">
        <v>42855</v>
      </c>
      <c r="U1340" s="103" t="s">
        <v>4029</v>
      </c>
      <c r="V1340" s="103" t="s">
        <v>31</v>
      </c>
    </row>
    <row r="1341" spans="1:22" ht="15.75" x14ac:dyDescent="0.3">
      <c r="A1341" s="103" t="s">
        <v>50</v>
      </c>
      <c r="B1341" s="103" t="s">
        <v>4024</v>
      </c>
      <c r="C1341" s="103" t="s">
        <v>1904</v>
      </c>
      <c r="D1341" s="103" t="s">
        <v>1905</v>
      </c>
      <c r="E1341" s="103" t="s">
        <v>2033</v>
      </c>
      <c r="F1341" s="103" t="s">
        <v>2058</v>
      </c>
      <c r="G1341" s="103" t="s">
        <v>31</v>
      </c>
      <c r="H1341" s="103" t="s">
        <v>31</v>
      </c>
      <c r="I1341" s="103" t="s">
        <v>31</v>
      </c>
      <c r="J1341" s="103" t="s">
        <v>1884</v>
      </c>
      <c r="K1341" s="103" t="s">
        <v>1885</v>
      </c>
      <c r="L1341" s="105">
        <v>29.71</v>
      </c>
      <c r="M1341" s="103" t="s">
        <v>2002</v>
      </c>
      <c r="N1341" s="103" t="s">
        <v>31</v>
      </c>
      <c r="O1341" s="103" t="s">
        <v>31</v>
      </c>
      <c r="P1341" s="103" t="s">
        <v>2059</v>
      </c>
      <c r="Q1341" s="103" t="s">
        <v>31</v>
      </c>
      <c r="R1341" s="103" t="s">
        <v>4114</v>
      </c>
      <c r="S1341" s="101">
        <v>42916</v>
      </c>
      <c r="T1341" s="101">
        <v>42916</v>
      </c>
      <c r="U1341" s="103" t="s">
        <v>4029</v>
      </c>
      <c r="V1341" s="103" t="s">
        <v>31</v>
      </c>
    </row>
    <row r="1342" spans="1:22" ht="15.75" x14ac:dyDescent="0.3">
      <c r="A1342" s="103" t="s">
        <v>50</v>
      </c>
      <c r="B1342" s="103" t="s">
        <v>4024</v>
      </c>
      <c r="C1342" s="103" t="s">
        <v>1879</v>
      </c>
      <c r="D1342" s="103" t="s">
        <v>1880</v>
      </c>
      <c r="E1342" s="103" t="s">
        <v>2033</v>
      </c>
      <c r="F1342" s="103" t="s">
        <v>2034</v>
      </c>
      <c r="G1342" s="103" t="s">
        <v>31</v>
      </c>
      <c r="H1342" s="103" t="s">
        <v>1883</v>
      </c>
      <c r="I1342" s="103" t="s">
        <v>1880</v>
      </c>
      <c r="J1342" s="103" t="s">
        <v>1884</v>
      </c>
      <c r="K1342" s="103" t="s">
        <v>1885</v>
      </c>
      <c r="L1342" s="105">
        <v>28.58</v>
      </c>
      <c r="M1342" s="103" t="s">
        <v>2002</v>
      </c>
      <c r="N1342" s="103" t="s">
        <v>31</v>
      </c>
      <c r="O1342" s="103" t="s">
        <v>31</v>
      </c>
      <c r="P1342" s="103" t="s">
        <v>2035</v>
      </c>
      <c r="Q1342" s="103" t="s">
        <v>31</v>
      </c>
      <c r="R1342" s="103" t="s">
        <v>4025</v>
      </c>
      <c r="S1342" s="101">
        <v>42794</v>
      </c>
      <c r="T1342" s="101">
        <v>42794</v>
      </c>
      <c r="U1342" s="103" t="s">
        <v>4026</v>
      </c>
      <c r="V1342" s="103" t="s">
        <v>31</v>
      </c>
    </row>
    <row r="1343" spans="1:22" ht="15.75" x14ac:dyDescent="0.3">
      <c r="A1343" s="103" t="s">
        <v>50</v>
      </c>
      <c r="B1343" s="103" t="s">
        <v>4024</v>
      </c>
      <c r="C1343" s="103" t="s">
        <v>1904</v>
      </c>
      <c r="D1343" s="103" t="s">
        <v>1905</v>
      </c>
      <c r="E1343" s="103" t="s">
        <v>2038</v>
      </c>
      <c r="F1343" s="103" t="s">
        <v>2104</v>
      </c>
      <c r="G1343" s="103" t="s">
        <v>31</v>
      </c>
      <c r="H1343" s="103" t="s">
        <v>31</v>
      </c>
      <c r="I1343" s="103" t="s">
        <v>31</v>
      </c>
      <c r="J1343" s="103" t="s">
        <v>1884</v>
      </c>
      <c r="K1343" s="103" t="s">
        <v>1885</v>
      </c>
      <c r="L1343" s="105">
        <v>28.37</v>
      </c>
      <c r="M1343" s="103" t="s">
        <v>1886</v>
      </c>
      <c r="N1343" s="103" t="s">
        <v>4115</v>
      </c>
      <c r="O1343" s="103" t="s">
        <v>31</v>
      </c>
      <c r="P1343" s="103" t="s">
        <v>2106</v>
      </c>
      <c r="Q1343" s="103" t="s">
        <v>31</v>
      </c>
      <c r="R1343" s="103" t="s">
        <v>4116</v>
      </c>
      <c r="S1343" s="101">
        <v>42947</v>
      </c>
      <c r="T1343" s="101">
        <v>42947</v>
      </c>
      <c r="U1343" s="103" t="s">
        <v>4029</v>
      </c>
      <c r="V1343" s="103" t="s">
        <v>31</v>
      </c>
    </row>
    <row r="1344" spans="1:22" ht="15.75" x14ac:dyDescent="0.3">
      <c r="A1344" s="103" t="s">
        <v>50</v>
      </c>
      <c r="B1344" s="103" t="s">
        <v>4024</v>
      </c>
      <c r="C1344" s="103" t="s">
        <v>1904</v>
      </c>
      <c r="D1344" s="103" t="s">
        <v>1905</v>
      </c>
      <c r="E1344" s="103" t="s">
        <v>2038</v>
      </c>
      <c r="F1344" s="103" t="s">
        <v>2104</v>
      </c>
      <c r="G1344" s="103" t="s">
        <v>31</v>
      </c>
      <c r="H1344" s="103" t="s">
        <v>31</v>
      </c>
      <c r="I1344" s="103" t="s">
        <v>31</v>
      </c>
      <c r="J1344" s="103" t="s">
        <v>1884</v>
      </c>
      <c r="K1344" s="103" t="s">
        <v>1885</v>
      </c>
      <c r="L1344" s="105">
        <v>28.37</v>
      </c>
      <c r="M1344" s="103" t="s">
        <v>1886</v>
      </c>
      <c r="N1344" s="103" t="s">
        <v>4139</v>
      </c>
      <c r="O1344" s="103" t="s">
        <v>31</v>
      </c>
      <c r="P1344" s="103" t="s">
        <v>2106</v>
      </c>
      <c r="Q1344" s="103" t="s">
        <v>31</v>
      </c>
      <c r="R1344" s="103" t="s">
        <v>4140</v>
      </c>
      <c r="S1344" s="101">
        <v>42947</v>
      </c>
      <c r="T1344" s="101">
        <v>42947</v>
      </c>
      <c r="U1344" s="103" t="s">
        <v>4029</v>
      </c>
      <c r="V1344" s="103" t="s">
        <v>31</v>
      </c>
    </row>
    <row r="1345" spans="1:22" ht="15.75" x14ac:dyDescent="0.3">
      <c r="A1345" s="103" t="s">
        <v>50</v>
      </c>
      <c r="B1345" s="103" t="s">
        <v>4024</v>
      </c>
      <c r="C1345" s="103" t="s">
        <v>1904</v>
      </c>
      <c r="D1345" s="103" t="s">
        <v>1905</v>
      </c>
      <c r="E1345" s="103" t="s">
        <v>2038</v>
      </c>
      <c r="F1345" s="103" t="s">
        <v>2264</v>
      </c>
      <c r="G1345" s="103" t="s">
        <v>31</v>
      </c>
      <c r="H1345" s="103" t="s">
        <v>31</v>
      </c>
      <c r="I1345" s="103" t="s">
        <v>31</v>
      </c>
      <c r="J1345" s="103" t="s">
        <v>1884</v>
      </c>
      <c r="K1345" s="103" t="s">
        <v>1885</v>
      </c>
      <c r="L1345" s="105">
        <v>28.13</v>
      </c>
      <c r="M1345" s="103" t="s">
        <v>1886</v>
      </c>
      <c r="N1345" s="103" t="s">
        <v>31</v>
      </c>
      <c r="O1345" s="103" t="s">
        <v>31</v>
      </c>
      <c r="P1345" s="103" t="s">
        <v>2265</v>
      </c>
      <c r="Q1345" s="103" t="s">
        <v>31</v>
      </c>
      <c r="R1345" s="103" t="s">
        <v>4141</v>
      </c>
      <c r="S1345" s="101">
        <v>42947</v>
      </c>
      <c r="T1345" s="101">
        <v>42947</v>
      </c>
      <c r="U1345" s="103" t="s">
        <v>4029</v>
      </c>
      <c r="V1345" s="103" t="s">
        <v>31</v>
      </c>
    </row>
    <row r="1346" spans="1:22" ht="15.75" x14ac:dyDescent="0.3">
      <c r="A1346" s="103" t="s">
        <v>50</v>
      </c>
      <c r="B1346" s="103" t="s">
        <v>4024</v>
      </c>
      <c r="C1346" s="103" t="s">
        <v>1904</v>
      </c>
      <c r="D1346" s="103" t="s">
        <v>1905</v>
      </c>
      <c r="E1346" s="103" t="s">
        <v>2038</v>
      </c>
      <c r="F1346" s="103" t="s">
        <v>2082</v>
      </c>
      <c r="G1346" s="103" t="s">
        <v>31</v>
      </c>
      <c r="H1346" s="103" t="s">
        <v>31</v>
      </c>
      <c r="I1346" s="103" t="s">
        <v>31</v>
      </c>
      <c r="J1346" s="103" t="s">
        <v>1884</v>
      </c>
      <c r="K1346" s="103" t="s">
        <v>1885</v>
      </c>
      <c r="L1346" s="105">
        <v>27.87</v>
      </c>
      <c r="M1346" s="103" t="s">
        <v>1886</v>
      </c>
      <c r="N1346" s="103" t="s">
        <v>31</v>
      </c>
      <c r="O1346" s="103" t="s">
        <v>31</v>
      </c>
      <c r="P1346" s="103" t="s">
        <v>2083</v>
      </c>
      <c r="Q1346" s="103" t="s">
        <v>31</v>
      </c>
      <c r="R1346" s="103" t="s">
        <v>4156</v>
      </c>
      <c r="S1346" s="101">
        <v>42947</v>
      </c>
      <c r="T1346" s="101">
        <v>42947</v>
      </c>
      <c r="U1346" s="103" t="s">
        <v>4068</v>
      </c>
      <c r="V1346" s="103" t="s">
        <v>31</v>
      </c>
    </row>
    <row r="1347" spans="1:22" ht="15.75" x14ac:dyDescent="0.3">
      <c r="A1347" s="103" t="s">
        <v>50</v>
      </c>
      <c r="B1347" s="103" t="s">
        <v>4024</v>
      </c>
      <c r="C1347" s="103" t="s">
        <v>1879</v>
      </c>
      <c r="D1347" s="103" t="s">
        <v>1880</v>
      </c>
      <c r="E1347" s="103" t="s">
        <v>2038</v>
      </c>
      <c r="F1347" s="103" t="s">
        <v>2070</v>
      </c>
      <c r="G1347" s="103" t="s">
        <v>31</v>
      </c>
      <c r="H1347" s="103" t="s">
        <v>1883</v>
      </c>
      <c r="I1347" s="103" t="s">
        <v>1880</v>
      </c>
      <c r="J1347" s="103" t="s">
        <v>1884</v>
      </c>
      <c r="K1347" s="103" t="s">
        <v>1885</v>
      </c>
      <c r="L1347" s="105">
        <v>27.5</v>
      </c>
      <c r="M1347" s="103" t="s">
        <v>1886</v>
      </c>
      <c r="N1347" s="103" t="s">
        <v>4205</v>
      </c>
      <c r="O1347" s="103" t="s">
        <v>31</v>
      </c>
      <c r="P1347" s="103" t="s">
        <v>2072</v>
      </c>
      <c r="Q1347" s="103" t="s">
        <v>31</v>
      </c>
      <c r="R1347" s="103" t="s">
        <v>4206</v>
      </c>
      <c r="S1347" s="101">
        <v>42825</v>
      </c>
      <c r="T1347" s="101">
        <v>42825</v>
      </c>
      <c r="U1347" s="103" t="s">
        <v>4026</v>
      </c>
      <c r="V1347" s="103" t="s">
        <v>31</v>
      </c>
    </row>
    <row r="1348" spans="1:22" ht="15.75" x14ac:dyDescent="0.3">
      <c r="A1348" s="103" t="s">
        <v>50</v>
      </c>
      <c r="B1348" s="103" t="s">
        <v>4024</v>
      </c>
      <c r="C1348" s="103" t="s">
        <v>1879</v>
      </c>
      <c r="D1348" s="103" t="s">
        <v>1880</v>
      </c>
      <c r="E1348" s="103" t="s">
        <v>2038</v>
      </c>
      <c r="F1348" s="103" t="s">
        <v>2054</v>
      </c>
      <c r="G1348" s="103" t="s">
        <v>31</v>
      </c>
      <c r="H1348" s="103" t="s">
        <v>1883</v>
      </c>
      <c r="I1348" s="103" t="s">
        <v>1880</v>
      </c>
      <c r="J1348" s="103" t="s">
        <v>1884</v>
      </c>
      <c r="K1348" s="103" t="s">
        <v>1885</v>
      </c>
      <c r="L1348" s="105">
        <v>26.86</v>
      </c>
      <c r="M1348" s="103" t="s">
        <v>1886</v>
      </c>
      <c r="N1348" s="103" t="s">
        <v>4065</v>
      </c>
      <c r="O1348" s="103" t="s">
        <v>31</v>
      </c>
      <c r="P1348" s="103" t="s">
        <v>2056</v>
      </c>
      <c r="Q1348" s="103" t="s">
        <v>31</v>
      </c>
      <c r="R1348" s="103" t="s">
        <v>4066</v>
      </c>
      <c r="S1348" s="101">
        <v>42766</v>
      </c>
      <c r="T1348" s="101">
        <v>42766</v>
      </c>
      <c r="U1348" s="103" t="s">
        <v>4026</v>
      </c>
      <c r="V1348" s="103" t="s">
        <v>31</v>
      </c>
    </row>
    <row r="1349" spans="1:22" ht="15.75" x14ac:dyDescent="0.3">
      <c r="A1349" s="103" t="s">
        <v>50</v>
      </c>
      <c r="B1349" s="103" t="s">
        <v>4024</v>
      </c>
      <c r="C1349" s="103" t="s">
        <v>1879</v>
      </c>
      <c r="D1349" s="103" t="s">
        <v>1880</v>
      </c>
      <c r="E1349" s="103" t="s">
        <v>2038</v>
      </c>
      <c r="F1349" s="103" t="s">
        <v>2082</v>
      </c>
      <c r="G1349" s="103" t="s">
        <v>31</v>
      </c>
      <c r="H1349" s="103" t="s">
        <v>1883</v>
      </c>
      <c r="I1349" s="103" t="s">
        <v>1880</v>
      </c>
      <c r="J1349" s="103" t="s">
        <v>1884</v>
      </c>
      <c r="K1349" s="103" t="s">
        <v>1885</v>
      </c>
      <c r="L1349" s="105">
        <v>25.98</v>
      </c>
      <c r="M1349" s="103" t="s">
        <v>1886</v>
      </c>
      <c r="N1349" s="103" t="s">
        <v>31</v>
      </c>
      <c r="O1349" s="103" t="s">
        <v>31</v>
      </c>
      <c r="P1349" s="103" t="s">
        <v>2083</v>
      </c>
      <c r="Q1349" s="103" t="s">
        <v>31</v>
      </c>
      <c r="R1349" s="103" t="s">
        <v>4202</v>
      </c>
      <c r="S1349" s="101">
        <v>42766</v>
      </c>
      <c r="T1349" s="101">
        <v>42766</v>
      </c>
      <c r="U1349" s="103" t="s">
        <v>4026</v>
      </c>
      <c r="V1349" s="103" t="s">
        <v>31</v>
      </c>
    </row>
    <row r="1350" spans="1:22" ht="15.75" x14ac:dyDescent="0.3">
      <c r="A1350" s="103" t="s">
        <v>50</v>
      </c>
      <c r="B1350" s="103" t="s">
        <v>4024</v>
      </c>
      <c r="C1350" s="103" t="s">
        <v>1904</v>
      </c>
      <c r="D1350" s="103" t="s">
        <v>1905</v>
      </c>
      <c r="E1350" s="103" t="s">
        <v>2038</v>
      </c>
      <c r="F1350" s="103" t="s">
        <v>2104</v>
      </c>
      <c r="G1350" s="103" t="s">
        <v>31</v>
      </c>
      <c r="H1350" s="103" t="s">
        <v>31</v>
      </c>
      <c r="I1350" s="103" t="s">
        <v>31</v>
      </c>
      <c r="J1350" s="103" t="s">
        <v>1884</v>
      </c>
      <c r="K1350" s="103" t="s">
        <v>1885</v>
      </c>
      <c r="L1350" s="105">
        <v>24.72</v>
      </c>
      <c r="M1350" s="103" t="s">
        <v>1886</v>
      </c>
      <c r="N1350" s="103" t="s">
        <v>4115</v>
      </c>
      <c r="O1350" s="103" t="s">
        <v>31</v>
      </c>
      <c r="P1350" s="103" t="s">
        <v>2106</v>
      </c>
      <c r="Q1350" s="103" t="s">
        <v>31</v>
      </c>
      <c r="R1350" s="103" t="s">
        <v>4116</v>
      </c>
      <c r="S1350" s="101">
        <v>42916</v>
      </c>
      <c r="T1350" s="101">
        <v>42916</v>
      </c>
      <c r="U1350" s="103" t="s">
        <v>4029</v>
      </c>
      <c r="V1350" s="103" t="s">
        <v>31</v>
      </c>
    </row>
    <row r="1351" spans="1:22" ht="15.75" x14ac:dyDescent="0.3">
      <c r="A1351" s="103" t="s">
        <v>50</v>
      </c>
      <c r="B1351" s="103" t="s">
        <v>4024</v>
      </c>
      <c r="C1351" s="103" t="s">
        <v>1904</v>
      </c>
      <c r="D1351" s="103" t="s">
        <v>1905</v>
      </c>
      <c r="E1351" s="103" t="s">
        <v>2038</v>
      </c>
      <c r="F1351" s="103" t="s">
        <v>2104</v>
      </c>
      <c r="G1351" s="103" t="s">
        <v>31</v>
      </c>
      <c r="H1351" s="103" t="s">
        <v>31</v>
      </c>
      <c r="I1351" s="103" t="s">
        <v>31</v>
      </c>
      <c r="J1351" s="103" t="s">
        <v>1884</v>
      </c>
      <c r="K1351" s="103" t="s">
        <v>1885</v>
      </c>
      <c r="L1351" s="105">
        <v>24.72</v>
      </c>
      <c r="M1351" s="103" t="s">
        <v>1886</v>
      </c>
      <c r="N1351" s="103" t="s">
        <v>4139</v>
      </c>
      <c r="O1351" s="103" t="s">
        <v>31</v>
      </c>
      <c r="P1351" s="103" t="s">
        <v>2106</v>
      </c>
      <c r="Q1351" s="103" t="s">
        <v>31</v>
      </c>
      <c r="R1351" s="103" t="s">
        <v>4140</v>
      </c>
      <c r="S1351" s="101">
        <v>42916</v>
      </c>
      <c r="T1351" s="101">
        <v>42916</v>
      </c>
      <c r="U1351" s="103" t="s">
        <v>4029</v>
      </c>
      <c r="V1351" s="103" t="s">
        <v>31</v>
      </c>
    </row>
    <row r="1352" spans="1:22" ht="15.75" x14ac:dyDescent="0.3">
      <c r="A1352" s="103" t="s">
        <v>50</v>
      </c>
      <c r="B1352" s="103" t="s">
        <v>4024</v>
      </c>
      <c r="C1352" s="103" t="s">
        <v>1904</v>
      </c>
      <c r="D1352" s="103" t="s">
        <v>1905</v>
      </c>
      <c r="E1352" s="103" t="s">
        <v>2038</v>
      </c>
      <c r="F1352" s="103" t="s">
        <v>2264</v>
      </c>
      <c r="G1352" s="103" t="s">
        <v>31</v>
      </c>
      <c r="H1352" s="103" t="s">
        <v>31</v>
      </c>
      <c r="I1352" s="103" t="s">
        <v>31</v>
      </c>
      <c r="J1352" s="103" t="s">
        <v>1884</v>
      </c>
      <c r="K1352" s="103" t="s">
        <v>1885</v>
      </c>
      <c r="L1352" s="105">
        <v>24.52</v>
      </c>
      <c r="M1352" s="103" t="s">
        <v>1886</v>
      </c>
      <c r="N1352" s="103" t="s">
        <v>31</v>
      </c>
      <c r="O1352" s="103" t="s">
        <v>31</v>
      </c>
      <c r="P1352" s="103" t="s">
        <v>2265</v>
      </c>
      <c r="Q1352" s="103" t="s">
        <v>31</v>
      </c>
      <c r="R1352" s="103" t="s">
        <v>4141</v>
      </c>
      <c r="S1352" s="101">
        <v>42916</v>
      </c>
      <c r="T1352" s="101">
        <v>42916</v>
      </c>
      <c r="U1352" s="103" t="s">
        <v>4029</v>
      </c>
      <c r="V1352" s="103" t="s">
        <v>31</v>
      </c>
    </row>
    <row r="1353" spans="1:22" ht="15.75" x14ac:dyDescent="0.3">
      <c r="A1353" s="103" t="s">
        <v>50</v>
      </c>
      <c r="B1353" s="103" t="s">
        <v>4024</v>
      </c>
      <c r="C1353" s="103" t="s">
        <v>1879</v>
      </c>
      <c r="D1353" s="103" t="s">
        <v>1880</v>
      </c>
      <c r="E1353" s="103" t="s">
        <v>2038</v>
      </c>
      <c r="F1353" s="103" t="s">
        <v>2101</v>
      </c>
      <c r="G1353" s="103" t="s">
        <v>31</v>
      </c>
      <c r="H1353" s="103" t="s">
        <v>1883</v>
      </c>
      <c r="I1353" s="103" t="s">
        <v>1880</v>
      </c>
      <c r="J1353" s="103" t="s">
        <v>1884</v>
      </c>
      <c r="K1353" s="103" t="s">
        <v>1885</v>
      </c>
      <c r="L1353" s="105">
        <v>19.78</v>
      </c>
      <c r="M1353" s="103" t="s">
        <v>1886</v>
      </c>
      <c r="N1353" s="103" t="s">
        <v>31</v>
      </c>
      <c r="O1353" s="103" t="s">
        <v>31</v>
      </c>
      <c r="P1353" s="103" t="s">
        <v>2102</v>
      </c>
      <c r="Q1353" s="103" t="s">
        <v>31</v>
      </c>
      <c r="R1353" s="103" t="s">
        <v>4263</v>
      </c>
      <c r="S1353" s="101">
        <v>42794</v>
      </c>
      <c r="T1353" s="101">
        <v>42794</v>
      </c>
      <c r="U1353" s="103" t="s">
        <v>4026</v>
      </c>
      <c r="V1353" s="103" t="s">
        <v>31</v>
      </c>
    </row>
    <row r="1354" spans="1:22" ht="15.75" x14ac:dyDescent="0.3">
      <c r="A1354" s="103" t="s">
        <v>50</v>
      </c>
      <c r="B1354" s="103" t="s">
        <v>4024</v>
      </c>
      <c r="C1354" s="103" t="s">
        <v>1904</v>
      </c>
      <c r="D1354" s="103" t="s">
        <v>1905</v>
      </c>
      <c r="E1354" s="103" t="s">
        <v>2038</v>
      </c>
      <c r="F1354" s="103" t="s">
        <v>2104</v>
      </c>
      <c r="G1354" s="103" t="s">
        <v>31</v>
      </c>
      <c r="H1354" s="103" t="s">
        <v>31</v>
      </c>
      <c r="I1354" s="103" t="s">
        <v>31</v>
      </c>
      <c r="J1354" s="103" t="s">
        <v>1884</v>
      </c>
      <c r="K1354" s="103" t="s">
        <v>1885</v>
      </c>
      <c r="L1354" s="104">
        <v>37918</v>
      </c>
      <c r="M1354" s="103" t="s">
        <v>1886</v>
      </c>
      <c r="N1354" s="103" t="s">
        <v>31</v>
      </c>
      <c r="O1354" s="103" t="s">
        <v>31</v>
      </c>
      <c r="P1354" s="103" t="s">
        <v>4575</v>
      </c>
      <c r="Q1354" s="103" t="s">
        <v>2460</v>
      </c>
      <c r="R1354" s="103" t="s">
        <v>5148</v>
      </c>
      <c r="S1354" s="101">
        <v>34424</v>
      </c>
      <c r="T1354" s="101">
        <v>34424</v>
      </c>
      <c r="U1354" s="103" t="s">
        <v>31</v>
      </c>
      <c r="V1354" s="103" t="s">
        <v>5149</v>
      </c>
    </row>
    <row r="1355" spans="1:22" ht="15.75" x14ac:dyDescent="0.3">
      <c r="A1355" s="103" t="s">
        <v>50</v>
      </c>
      <c r="B1355" s="103" t="s">
        <v>4024</v>
      </c>
      <c r="C1355" s="103" t="s">
        <v>1904</v>
      </c>
      <c r="D1355" s="103" t="s">
        <v>1905</v>
      </c>
      <c r="E1355" s="103" t="s">
        <v>2038</v>
      </c>
      <c r="F1355" s="103" t="s">
        <v>2104</v>
      </c>
      <c r="G1355" s="103" t="s">
        <v>31</v>
      </c>
      <c r="H1355" s="103" t="s">
        <v>31</v>
      </c>
      <c r="I1355" s="103" t="s">
        <v>31</v>
      </c>
      <c r="J1355" s="103" t="s">
        <v>1884</v>
      </c>
      <c r="K1355" s="103" t="s">
        <v>1885</v>
      </c>
      <c r="L1355" s="104">
        <v>113806.9</v>
      </c>
      <c r="M1355" s="103" t="s">
        <v>1886</v>
      </c>
      <c r="N1355" s="103" t="s">
        <v>5150</v>
      </c>
      <c r="O1355" s="103" t="s">
        <v>31</v>
      </c>
      <c r="P1355" s="103" t="s">
        <v>2106</v>
      </c>
      <c r="Q1355" s="103" t="s">
        <v>31</v>
      </c>
      <c r="R1355" s="103" t="s">
        <v>5151</v>
      </c>
      <c r="S1355" s="101">
        <v>39599</v>
      </c>
      <c r="T1355" s="101">
        <v>39599</v>
      </c>
      <c r="U1355" s="103" t="s">
        <v>5152</v>
      </c>
      <c r="V1355" s="103" t="s">
        <v>31</v>
      </c>
    </row>
    <row r="1356" spans="1:22" ht="15.75" x14ac:dyDescent="0.3">
      <c r="A1356" s="103" t="s">
        <v>50</v>
      </c>
      <c r="B1356" s="103" t="s">
        <v>4024</v>
      </c>
      <c r="C1356" s="103" t="s">
        <v>1904</v>
      </c>
      <c r="D1356" s="103" t="s">
        <v>1905</v>
      </c>
      <c r="E1356" s="103" t="s">
        <v>2038</v>
      </c>
      <c r="F1356" s="103" t="s">
        <v>2104</v>
      </c>
      <c r="G1356" s="103" t="s">
        <v>31</v>
      </c>
      <c r="H1356" s="103" t="s">
        <v>31</v>
      </c>
      <c r="I1356" s="103" t="s">
        <v>31</v>
      </c>
      <c r="J1356" s="103" t="s">
        <v>1884</v>
      </c>
      <c r="K1356" s="103" t="s">
        <v>1885</v>
      </c>
      <c r="L1356" s="104">
        <v>1799.22</v>
      </c>
      <c r="M1356" s="103" t="s">
        <v>1886</v>
      </c>
      <c r="N1356" s="103" t="s">
        <v>5150</v>
      </c>
      <c r="O1356" s="103" t="s">
        <v>31</v>
      </c>
      <c r="P1356" s="103" t="s">
        <v>2106</v>
      </c>
      <c r="Q1356" s="103" t="s">
        <v>31</v>
      </c>
      <c r="R1356" s="103" t="s">
        <v>5151</v>
      </c>
      <c r="S1356" s="101">
        <v>39721</v>
      </c>
      <c r="T1356" s="101">
        <v>39721</v>
      </c>
      <c r="U1356" s="103" t="s">
        <v>5152</v>
      </c>
      <c r="V1356" s="103" t="s">
        <v>31</v>
      </c>
    </row>
    <row r="1357" spans="1:22" ht="15.75" x14ac:dyDescent="0.3">
      <c r="A1357" s="103" t="s">
        <v>50</v>
      </c>
      <c r="B1357" s="103" t="s">
        <v>4024</v>
      </c>
      <c r="C1357" s="103" t="s">
        <v>1904</v>
      </c>
      <c r="D1357" s="103" t="s">
        <v>1905</v>
      </c>
      <c r="E1357" s="103" t="s">
        <v>2038</v>
      </c>
      <c r="F1357" s="103" t="s">
        <v>2104</v>
      </c>
      <c r="G1357" s="103" t="s">
        <v>31</v>
      </c>
      <c r="H1357" s="103" t="s">
        <v>31</v>
      </c>
      <c r="I1357" s="103" t="s">
        <v>31</v>
      </c>
      <c r="J1357" s="103" t="s">
        <v>1884</v>
      </c>
      <c r="K1357" s="103" t="s">
        <v>1885</v>
      </c>
      <c r="L1357" s="104">
        <v>4961.58</v>
      </c>
      <c r="M1357" s="103" t="s">
        <v>1886</v>
      </c>
      <c r="N1357" s="103" t="s">
        <v>5150</v>
      </c>
      <c r="O1357" s="103" t="s">
        <v>31</v>
      </c>
      <c r="P1357" s="103" t="s">
        <v>2106</v>
      </c>
      <c r="Q1357" s="103" t="s">
        <v>31</v>
      </c>
      <c r="R1357" s="103" t="s">
        <v>5151</v>
      </c>
      <c r="S1357" s="101">
        <v>39752</v>
      </c>
      <c r="T1357" s="101">
        <v>39752</v>
      </c>
      <c r="U1357" s="103" t="s">
        <v>5152</v>
      </c>
      <c r="V1357" s="103" t="s">
        <v>31</v>
      </c>
    </row>
    <row r="1358" spans="1:22" ht="15.75" x14ac:dyDescent="0.3">
      <c r="A1358" s="103" t="s">
        <v>50</v>
      </c>
      <c r="B1358" s="103" t="s">
        <v>4024</v>
      </c>
      <c r="C1358" s="103" t="s">
        <v>1904</v>
      </c>
      <c r="D1358" s="103" t="s">
        <v>1905</v>
      </c>
      <c r="E1358" s="103" t="s">
        <v>2038</v>
      </c>
      <c r="F1358" s="103" t="s">
        <v>2104</v>
      </c>
      <c r="G1358" s="103" t="s">
        <v>31</v>
      </c>
      <c r="H1358" s="103" t="s">
        <v>31</v>
      </c>
      <c r="I1358" s="103" t="s">
        <v>31</v>
      </c>
      <c r="J1358" s="103" t="s">
        <v>1884</v>
      </c>
      <c r="K1358" s="103" t="s">
        <v>1885</v>
      </c>
      <c r="L1358" s="104">
        <v>113803.82</v>
      </c>
      <c r="M1358" s="103" t="s">
        <v>1886</v>
      </c>
      <c r="N1358" s="103" t="s">
        <v>5153</v>
      </c>
      <c r="O1358" s="103" t="s">
        <v>31</v>
      </c>
      <c r="P1358" s="103" t="s">
        <v>2106</v>
      </c>
      <c r="Q1358" s="103" t="s">
        <v>31</v>
      </c>
      <c r="R1358" s="103" t="s">
        <v>5154</v>
      </c>
      <c r="S1358" s="101">
        <v>39599</v>
      </c>
      <c r="T1358" s="101">
        <v>39599</v>
      </c>
      <c r="U1358" s="103" t="s">
        <v>5152</v>
      </c>
      <c r="V1358" s="103" t="s">
        <v>31</v>
      </c>
    </row>
    <row r="1359" spans="1:22" ht="15.75" x14ac:dyDescent="0.3">
      <c r="A1359" s="103" t="s">
        <v>50</v>
      </c>
      <c r="B1359" s="103" t="s">
        <v>4024</v>
      </c>
      <c r="C1359" s="103" t="s">
        <v>1904</v>
      </c>
      <c r="D1359" s="103" t="s">
        <v>1905</v>
      </c>
      <c r="E1359" s="103" t="s">
        <v>2038</v>
      </c>
      <c r="F1359" s="103" t="s">
        <v>2104</v>
      </c>
      <c r="G1359" s="103" t="s">
        <v>31</v>
      </c>
      <c r="H1359" s="103" t="s">
        <v>31</v>
      </c>
      <c r="I1359" s="103" t="s">
        <v>31</v>
      </c>
      <c r="J1359" s="103" t="s">
        <v>1884</v>
      </c>
      <c r="K1359" s="103" t="s">
        <v>1885</v>
      </c>
      <c r="L1359" s="104">
        <v>1799.32</v>
      </c>
      <c r="M1359" s="103" t="s">
        <v>1886</v>
      </c>
      <c r="N1359" s="103" t="s">
        <v>5153</v>
      </c>
      <c r="O1359" s="103" t="s">
        <v>31</v>
      </c>
      <c r="P1359" s="103" t="s">
        <v>2106</v>
      </c>
      <c r="Q1359" s="103" t="s">
        <v>31</v>
      </c>
      <c r="R1359" s="103" t="s">
        <v>5154</v>
      </c>
      <c r="S1359" s="101">
        <v>39721</v>
      </c>
      <c r="T1359" s="101">
        <v>39721</v>
      </c>
      <c r="U1359" s="103" t="s">
        <v>5152</v>
      </c>
      <c r="V1359" s="103" t="s">
        <v>31</v>
      </c>
    </row>
    <row r="1360" spans="1:22" ht="15.75" x14ac:dyDescent="0.3">
      <c r="A1360" s="103" t="s">
        <v>50</v>
      </c>
      <c r="B1360" s="103" t="s">
        <v>4024</v>
      </c>
      <c r="C1360" s="103" t="s">
        <v>1904</v>
      </c>
      <c r="D1360" s="103" t="s">
        <v>1905</v>
      </c>
      <c r="E1360" s="103" t="s">
        <v>2038</v>
      </c>
      <c r="F1360" s="103" t="s">
        <v>2104</v>
      </c>
      <c r="G1360" s="103" t="s">
        <v>31</v>
      </c>
      <c r="H1360" s="103" t="s">
        <v>31</v>
      </c>
      <c r="I1360" s="103" t="s">
        <v>31</v>
      </c>
      <c r="J1360" s="103" t="s">
        <v>1884</v>
      </c>
      <c r="K1360" s="103" t="s">
        <v>1885</v>
      </c>
      <c r="L1360" s="104">
        <v>4961.4399999999996</v>
      </c>
      <c r="M1360" s="103" t="s">
        <v>1886</v>
      </c>
      <c r="N1360" s="103" t="s">
        <v>5153</v>
      </c>
      <c r="O1360" s="103" t="s">
        <v>31</v>
      </c>
      <c r="P1360" s="103" t="s">
        <v>2106</v>
      </c>
      <c r="Q1360" s="103" t="s">
        <v>31</v>
      </c>
      <c r="R1360" s="103" t="s">
        <v>5154</v>
      </c>
      <c r="S1360" s="101">
        <v>39752</v>
      </c>
      <c r="T1360" s="101">
        <v>39752</v>
      </c>
      <c r="U1360" s="103" t="s">
        <v>5152</v>
      </c>
      <c r="V1360" s="103" t="s">
        <v>31</v>
      </c>
    </row>
    <row r="1361" spans="1:22" ht="15.75" x14ac:dyDescent="0.3">
      <c r="A1361" s="103" t="s">
        <v>50</v>
      </c>
      <c r="B1361" s="103" t="s">
        <v>4024</v>
      </c>
      <c r="C1361" s="103" t="s">
        <v>1904</v>
      </c>
      <c r="D1361" s="103" t="s">
        <v>1905</v>
      </c>
      <c r="E1361" s="103" t="s">
        <v>2038</v>
      </c>
      <c r="F1361" s="103" t="s">
        <v>2104</v>
      </c>
      <c r="G1361" s="103" t="s">
        <v>31</v>
      </c>
      <c r="H1361" s="103" t="s">
        <v>31</v>
      </c>
      <c r="I1361" s="103" t="s">
        <v>31</v>
      </c>
      <c r="J1361" s="103" t="s">
        <v>1884</v>
      </c>
      <c r="K1361" s="103" t="s">
        <v>1885</v>
      </c>
      <c r="L1361" s="104">
        <v>113803.82</v>
      </c>
      <c r="M1361" s="103" t="s">
        <v>1886</v>
      </c>
      <c r="N1361" s="103" t="s">
        <v>5155</v>
      </c>
      <c r="O1361" s="103" t="s">
        <v>31</v>
      </c>
      <c r="P1361" s="103" t="s">
        <v>2106</v>
      </c>
      <c r="Q1361" s="103" t="s">
        <v>31</v>
      </c>
      <c r="R1361" s="103" t="s">
        <v>5156</v>
      </c>
      <c r="S1361" s="101">
        <v>39599</v>
      </c>
      <c r="T1361" s="101">
        <v>39599</v>
      </c>
      <c r="U1361" s="103" t="s">
        <v>5152</v>
      </c>
      <c r="V1361" s="103" t="s">
        <v>31</v>
      </c>
    </row>
    <row r="1362" spans="1:22" ht="15.75" x14ac:dyDescent="0.3">
      <c r="A1362" s="103" t="s">
        <v>50</v>
      </c>
      <c r="B1362" s="103" t="s">
        <v>4024</v>
      </c>
      <c r="C1362" s="103" t="s">
        <v>1904</v>
      </c>
      <c r="D1362" s="103" t="s">
        <v>1905</v>
      </c>
      <c r="E1362" s="103" t="s">
        <v>2038</v>
      </c>
      <c r="F1362" s="103" t="s">
        <v>2104</v>
      </c>
      <c r="G1362" s="103" t="s">
        <v>31</v>
      </c>
      <c r="H1362" s="103" t="s">
        <v>31</v>
      </c>
      <c r="I1362" s="103" t="s">
        <v>31</v>
      </c>
      <c r="J1362" s="103" t="s">
        <v>1884</v>
      </c>
      <c r="K1362" s="103" t="s">
        <v>1885</v>
      </c>
      <c r="L1362" s="104">
        <v>1799.32</v>
      </c>
      <c r="M1362" s="103" t="s">
        <v>1886</v>
      </c>
      <c r="N1362" s="103" t="s">
        <v>5155</v>
      </c>
      <c r="O1362" s="103" t="s">
        <v>31</v>
      </c>
      <c r="P1362" s="103" t="s">
        <v>2106</v>
      </c>
      <c r="Q1362" s="103" t="s">
        <v>31</v>
      </c>
      <c r="R1362" s="103" t="s">
        <v>5156</v>
      </c>
      <c r="S1362" s="101">
        <v>39721</v>
      </c>
      <c r="T1362" s="101">
        <v>39721</v>
      </c>
      <c r="U1362" s="103" t="s">
        <v>5152</v>
      </c>
      <c r="V1362" s="103" t="s">
        <v>31</v>
      </c>
    </row>
    <row r="1363" spans="1:22" ht="15.75" x14ac:dyDescent="0.3">
      <c r="A1363" s="103" t="s">
        <v>50</v>
      </c>
      <c r="B1363" s="103" t="s">
        <v>4024</v>
      </c>
      <c r="C1363" s="103" t="s">
        <v>1904</v>
      </c>
      <c r="D1363" s="103" t="s">
        <v>1905</v>
      </c>
      <c r="E1363" s="103" t="s">
        <v>2038</v>
      </c>
      <c r="F1363" s="103" t="s">
        <v>2104</v>
      </c>
      <c r="G1363" s="103" t="s">
        <v>31</v>
      </c>
      <c r="H1363" s="103" t="s">
        <v>31</v>
      </c>
      <c r="I1363" s="103" t="s">
        <v>31</v>
      </c>
      <c r="J1363" s="103" t="s">
        <v>1884</v>
      </c>
      <c r="K1363" s="103" t="s">
        <v>1885</v>
      </c>
      <c r="L1363" s="104">
        <v>4961.4399999999996</v>
      </c>
      <c r="M1363" s="103" t="s">
        <v>1886</v>
      </c>
      <c r="N1363" s="103" t="s">
        <v>5155</v>
      </c>
      <c r="O1363" s="103" t="s">
        <v>31</v>
      </c>
      <c r="P1363" s="103" t="s">
        <v>2106</v>
      </c>
      <c r="Q1363" s="103" t="s">
        <v>31</v>
      </c>
      <c r="R1363" s="103" t="s">
        <v>5156</v>
      </c>
      <c r="S1363" s="101">
        <v>39752</v>
      </c>
      <c r="T1363" s="101">
        <v>39752</v>
      </c>
      <c r="U1363" s="103" t="s">
        <v>5152</v>
      </c>
      <c r="V1363" s="103" t="s">
        <v>31</v>
      </c>
    </row>
    <row r="1364" spans="1:22" ht="15.75" x14ac:dyDescent="0.3">
      <c r="A1364" s="103" t="s">
        <v>50</v>
      </c>
      <c r="B1364" s="103" t="s">
        <v>4024</v>
      </c>
      <c r="C1364" s="103" t="s">
        <v>1904</v>
      </c>
      <c r="D1364" s="103" t="s">
        <v>1905</v>
      </c>
      <c r="E1364" s="103" t="s">
        <v>2038</v>
      </c>
      <c r="F1364" s="103" t="s">
        <v>2104</v>
      </c>
      <c r="G1364" s="103" t="s">
        <v>31</v>
      </c>
      <c r="H1364" s="103" t="s">
        <v>31</v>
      </c>
      <c r="I1364" s="103" t="s">
        <v>31</v>
      </c>
      <c r="J1364" s="103" t="s">
        <v>1884</v>
      </c>
      <c r="K1364" s="103" t="s">
        <v>1885</v>
      </c>
      <c r="L1364" s="104">
        <v>278</v>
      </c>
      <c r="M1364" s="103" t="s">
        <v>1886</v>
      </c>
      <c r="N1364" s="103" t="s">
        <v>5157</v>
      </c>
      <c r="O1364" s="103" t="s">
        <v>5157</v>
      </c>
      <c r="P1364" s="103" t="s">
        <v>5158</v>
      </c>
      <c r="Q1364" s="103" t="s">
        <v>2882</v>
      </c>
      <c r="R1364" s="103" t="s">
        <v>5159</v>
      </c>
      <c r="S1364" s="101">
        <v>23832</v>
      </c>
      <c r="T1364" s="101">
        <v>23832</v>
      </c>
      <c r="U1364" s="103" t="s">
        <v>31</v>
      </c>
      <c r="V1364" s="103" t="s">
        <v>5160</v>
      </c>
    </row>
    <row r="1365" spans="1:22" ht="15.75" x14ac:dyDescent="0.3">
      <c r="A1365" s="103" t="s">
        <v>50</v>
      </c>
      <c r="B1365" s="103" t="s">
        <v>4024</v>
      </c>
      <c r="C1365" s="103" t="s">
        <v>1904</v>
      </c>
      <c r="D1365" s="103" t="s">
        <v>1905</v>
      </c>
      <c r="E1365" s="103" t="s">
        <v>2038</v>
      </c>
      <c r="F1365" s="103" t="s">
        <v>2104</v>
      </c>
      <c r="G1365" s="103" t="s">
        <v>31</v>
      </c>
      <c r="H1365" s="103" t="s">
        <v>31</v>
      </c>
      <c r="I1365" s="103" t="s">
        <v>31</v>
      </c>
      <c r="J1365" s="103" t="s">
        <v>1884</v>
      </c>
      <c r="K1365" s="103" t="s">
        <v>1885</v>
      </c>
      <c r="L1365" s="104">
        <v>278</v>
      </c>
      <c r="M1365" s="103" t="s">
        <v>1886</v>
      </c>
      <c r="N1365" s="103" t="s">
        <v>5161</v>
      </c>
      <c r="O1365" s="103" t="s">
        <v>5161</v>
      </c>
      <c r="P1365" s="103" t="s">
        <v>5158</v>
      </c>
      <c r="Q1365" s="103" t="s">
        <v>2882</v>
      </c>
      <c r="R1365" s="103" t="s">
        <v>5162</v>
      </c>
      <c r="S1365" s="101">
        <v>23832</v>
      </c>
      <c r="T1365" s="101">
        <v>23832</v>
      </c>
      <c r="U1365" s="103" t="s">
        <v>31</v>
      </c>
      <c r="V1365" s="103" t="s">
        <v>5160</v>
      </c>
    </row>
    <row r="1366" spans="1:22" ht="15.75" x14ac:dyDescent="0.3">
      <c r="A1366" s="103" t="s">
        <v>50</v>
      </c>
      <c r="B1366" s="103" t="s">
        <v>4024</v>
      </c>
      <c r="C1366" s="103" t="s">
        <v>1904</v>
      </c>
      <c r="D1366" s="103" t="s">
        <v>1905</v>
      </c>
      <c r="E1366" s="103" t="s">
        <v>2038</v>
      </c>
      <c r="F1366" s="103" t="s">
        <v>2104</v>
      </c>
      <c r="G1366" s="103" t="s">
        <v>31</v>
      </c>
      <c r="H1366" s="103" t="s">
        <v>31</v>
      </c>
      <c r="I1366" s="103" t="s">
        <v>31</v>
      </c>
      <c r="J1366" s="103" t="s">
        <v>1884</v>
      </c>
      <c r="K1366" s="103" t="s">
        <v>1885</v>
      </c>
      <c r="L1366" s="104">
        <v>278</v>
      </c>
      <c r="M1366" s="103" t="s">
        <v>1886</v>
      </c>
      <c r="N1366" s="103" t="s">
        <v>5163</v>
      </c>
      <c r="O1366" s="103" t="s">
        <v>5163</v>
      </c>
      <c r="P1366" s="103" t="s">
        <v>5158</v>
      </c>
      <c r="Q1366" s="103" t="s">
        <v>2882</v>
      </c>
      <c r="R1366" s="103" t="s">
        <v>5164</v>
      </c>
      <c r="S1366" s="101">
        <v>23832</v>
      </c>
      <c r="T1366" s="101">
        <v>23832</v>
      </c>
      <c r="U1366" s="103" t="s">
        <v>31</v>
      </c>
      <c r="V1366" s="103" t="s">
        <v>5160</v>
      </c>
    </row>
    <row r="1367" spans="1:22" ht="15.75" x14ac:dyDescent="0.3">
      <c r="A1367" s="103" t="s">
        <v>50</v>
      </c>
      <c r="B1367" s="103" t="s">
        <v>4024</v>
      </c>
      <c r="C1367" s="103" t="s">
        <v>1904</v>
      </c>
      <c r="D1367" s="103" t="s">
        <v>1905</v>
      </c>
      <c r="E1367" s="103" t="s">
        <v>2038</v>
      </c>
      <c r="F1367" s="103" t="s">
        <v>2104</v>
      </c>
      <c r="G1367" s="103" t="s">
        <v>31</v>
      </c>
      <c r="H1367" s="103" t="s">
        <v>31</v>
      </c>
      <c r="I1367" s="103" t="s">
        <v>31</v>
      </c>
      <c r="J1367" s="103" t="s">
        <v>1884</v>
      </c>
      <c r="K1367" s="103" t="s">
        <v>1885</v>
      </c>
      <c r="L1367" s="104">
        <v>79</v>
      </c>
      <c r="M1367" s="103" t="s">
        <v>1886</v>
      </c>
      <c r="N1367" s="103" t="s">
        <v>5165</v>
      </c>
      <c r="O1367" s="103" t="s">
        <v>5165</v>
      </c>
      <c r="P1367" s="103" t="s">
        <v>5166</v>
      </c>
      <c r="Q1367" s="103" t="s">
        <v>2772</v>
      </c>
      <c r="R1367" s="103" t="s">
        <v>5167</v>
      </c>
      <c r="S1367" s="101">
        <v>24928</v>
      </c>
      <c r="T1367" s="101">
        <v>24928</v>
      </c>
      <c r="U1367" s="103" t="s">
        <v>31</v>
      </c>
      <c r="V1367" s="103" t="s">
        <v>4682</v>
      </c>
    </row>
    <row r="1368" spans="1:22" ht="15.75" x14ac:dyDescent="0.3">
      <c r="A1368" s="103" t="s">
        <v>50</v>
      </c>
      <c r="B1368" s="103" t="s">
        <v>4024</v>
      </c>
      <c r="C1368" s="103" t="s">
        <v>1904</v>
      </c>
      <c r="D1368" s="103" t="s">
        <v>1905</v>
      </c>
      <c r="E1368" s="103" t="s">
        <v>2038</v>
      </c>
      <c r="F1368" s="103" t="s">
        <v>2104</v>
      </c>
      <c r="G1368" s="103" t="s">
        <v>31</v>
      </c>
      <c r="H1368" s="103" t="s">
        <v>31</v>
      </c>
      <c r="I1368" s="103" t="s">
        <v>31</v>
      </c>
      <c r="J1368" s="103" t="s">
        <v>1884</v>
      </c>
      <c r="K1368" s="103" t="s">
        <v>1885</v>
      </c>
      <c r="L1368" s="104">
        <v>79</v>
      </c>
      <c r="M1368" s="103" t="s">
        <v>1886</v>
      </c>
      <c r="N1368" s="103" t="s">
        <v>5168</v>
      </c>
      <c r="O1368" s="103" t="s">
        <v>5168</v>
      </c>
      <c r="P1368" s="103" t="s">
        <v>5166</v>
      </c>
      <c r="Q1368" s="103" t="s">
        <v>2772</v>
      </c>
      <c r="R1368" s="103" t="s">
        <v>5169</v>
      </c>
      <c r="S1368" s="101">
        <v>24928</v>
      </c>
      <c r="T1368" s="101">
        <v>24928</v>
      </c>
      <c r="U1368" s="103" t="s">
        <v>31</v>
      </c>
      <c r="V1368" s="103" t="s">
        <v>4682</v>
      </c>
    </row>
    <row r="1369" spans="1:22" ht="15.75" x14ac:dyDescent="0.3">
      <c r="A1369" s="103" t="s">
        <v>50</v>
      </c>
      <c r="B1369" s="103" t="s">
        <v>4024</v>
      </c>
      <c r="C1369" s="103" t="s">
        <v>1904</v>
      </c>
      <c r="D1369" s="103" t="s">
        <v>1905</v>
      </c>
      <c r="E1369" s="103" t="s">
        <v>2038</v>
      </c>
      <c r="F1369" s="103" t="s">
        <v>2104</v>
      </c>
      <c r="G1369" s="103" t="s">
        <v>31</v>
      </c>
      <c r="H1369" s="103" t="s">
        <v>31</v>
      </c>
      <c r="I1369" s="103" t="s">
        <v>31</v>
      </c>
      <c r="J1369" s="103" t="s">
        <v>1884</v>
      </c>
      <c r="K1369" s="103" t="s">
        <v>1885</v>
      </c>
      <c r="L1369" s="104">
        <v>79</v>
      </c>
      <c r="M1369" s="103" t="s">
        <v>1886</v>
      </c>
      <c r="N1369" s="103" t="s">
        <v>5170</v>
      </c>
      <c r="O1369" s="103" t="s">
        <v>5170</v>
      </c>
      <c r="P1369" s="103" t="s">
        <v>5166</v>
      </c>
      <c r="Q1369" s="103" t="s">
        <v>2772</v>
      </c>
      <c r="R1369" s="103" t="s">
        <v>5171</v>
      </c>
      <c r="S1369" s="101">
        <v>24928</v>
      </c>
      <c r="T1369" s="101">
        <v>24928</v>
      </c>
      <c r="U1369" s="103" t="s">
        <v>31</v>
      </c>
      <c r="V1369" s="103" t="s">
        <v>4682</v>
      </c>
    </row>
    <row r="1370" spans="1:22" ht="15.75" x14ac:dyDescent="0.3">
      <c r="A1370" s="103" t="s">
        <v>50</v>
      </c>
      <c r="B1370" s="103" t="s">
        <v>4024</v>
      </c>
      <c r="C1370" s="103" t="s">
        <v>1904</v>
      </c>
      <c r="D1370" s="103" t="s">
        <v>1905</v>
      </c>
      <c r="E1370" s="103" t="s">
        <v>2038</v>
      </c>
      <c r="F1370" s="103" t="s">
        <v>2104</v>
      </c>
      <c r="G1370" s="103" t="s">
        <v>31</v>
      </c>
      <c r="H1370" s="103" t="s">
        <v>31</v>
      </c>
      <c r="I1370" s="103" t="s">
        <v>31</v>
      </c>
      <c r="J1370" s="103" t="s">
        <v>1884</v>
      </c>
      <c r="K1370" s="103" t="s">
        <v>1885</v>
      </c>
      <c r="L1370" s="104">
        <v>4496</v>
      </c>
      <c r="M1370" s="103" t="s">
        <v>1886</v>
      </c>
      <c r="N1370" s="103" t="s">
        <v>5172</v>
      </c>
      <c r="O1370" s="103" t="s">
        <v>5172</v>
      </c>
      <c r="P1370" s="103" t="s">
        <v>2771</v>
      </c>
      <c r="Q1370" s="103" t="s">
        <v>2772</v>
      </c>
      <c r="R1370" s="103" t="s">
        <v>5173</v>
      </c>
      <c r="S1370" s="101">
        <v>25658</v>
      </c>
      <c r="T1370" s="101">
        <v>25658</v>
      </c>
      <c r="U1370" s="103" t="s">
        <v>31</v>
      </c>
      <c r="V1370" s="103" t="s">
        <v>4688</v>
      </c>
    </row>
    <row r="1371" spans="1:22" ht="15.75" x14ac:dyDescent="0.3">
      <c r="A1371" s="103" t="s">
        <v>50</v>
      </c>
      <c r="B1371" s="103" t="s">
        <v>4024</v>
      </c>
      <c r="C1371" s="103" t="s">
        <v>1904</v>
      </c>
      <c r="D1371" s="103" t="s">
        <v>1905</v>
      </c>
      <c r="E1371" s="103" t="s">
        <v>2038</v>
      </c>
      <c r="F1371" s="103" t="s">
        <v>2104</v>
      </c>
      <c r="G1371" s="103" t="s">
        <v>31</v>
      </c>
      <c r="H1371" s="103" t="s">
        <v>31</v>
      </c>
      <c r="I1371" s="103" t="s">
        <v>31</v>
      </c>
      <c r="J1371" s="103" t="s">
        <v>1884</v>
      </c>
      <c r="K1371" s="103" t="s">
        <v>1885</v>
      </c>
      <c r="L1371" s="104">
        <v>6412</v>
      </c>
      <c r="M1371" s="103" t="s">
        <v>1886</v>
      </c>
      <c r="N1371" s="103" t="s">
        <v>5174</v>
      </c>
      <c r="O1371" s="103" t="s">
        <v>5174</v>
      </c>
      <c r="P1371" s="103" t="s">
        <v>5175</v>
      </c>
      <c r="Q1371" s="103" t="s">
        <v>2772</v>
      </c>
      <c r="R1371" s="103" t="s">
        <v>5176</v>
      </c>
      <c r="S1371" s="101">
        <v>25658</v>
      </c>
      <c r="T1371" s="101">
        <v>25658</v>
      </c>
      <c r="U1371" s="103" t="s">
        <v>31</v>
      </c>
      <c r="V1371" s="103" t="s">
        <v>4688</v>
      </c>
    </row>
    <row r="1372" spans="1:22" ht="15.75" x14ac:dyDescent="0.3">
      <c r="A1372" s="103" t="s">
        <v>50</v>
      </c>
      <c r="B1372" s="103" t="s">
        <v>4024</v>
      </c>
      <c r="C1372" s="103" t="s">
        <v>1904</v>
      </c>
      <c r="D1372" s="103" t="s">
        <v>1905</v>
      </c>
      <c r="E1372" s="103" t="s">
        <v>2038</v>
      </c>
      <c r="F1372" s="103" t="s">
        <v>2104</v>
      </c>
      <c r="G1372" s="103" t="s">
        <v>31</v>
      </c>
      <c r="H1372" s="103" t="s">
        <v>31</v>
      </c>
      <c r="I1372" s="103" t="s">
        <v>31</v>
      </c>
      <c r="J1372" s="103" t="s">
        <v>1884</v>
      </c>
      <c r="K1372" s="103" t="s">
        <v>1885</v>
      </c>
      <c r="L1372" s="104">
        <v>4502</v>
      </c>
      <c r="M1372" s="103" t="s">
        <v>1886</v>
      </c>
      <c r="N1372" s="103" t="s">
        <v>5177</v>
      </c>
      <c r="O1372" s="103" t="s">
        <v>5177</v>
      </c>
      <c r="P1372" s="103" t="s">
        <v>2771</v>
      </c>
      <c r="Q1372" s="103" t="s">
        <v>2772</v>
      </c>
      <c r="R1372" s="103" t="s">
        <v>5178</v>
      </c>
      <c r="S1372" s="101">
        <v>25658</v>
      </c>
      <c r="T1372" s="101">
        <v>25658</v>
      </c>
      <c r="U1372" s="103" t="s">
        <v>31</v>
      </c>
      <c r="V1372" s="103" t="s">
        <v>4688</v>
      </c>
    </row>
    <row r="1373" spans="1:22" ht="15.75" x14ac:dyDescent="0.3">
      <c r="A1373" s="103" t="s">
        <v>50</v>
      </c>
      <c r="B1373" s="103" t="s">
        <v>4024</v>
      </c>
      <c r="C1373" s="103" t="s">
        <v>1904</v>
      </c>
      <c r="D1373" s="103" t="s">
        <v>1905</v>
      </c>
      <c r="E1373" s="103" t="s">
        <v>2038</v>
      </c>
      <c r="F1373" s="103" t="s">
        <v>2104</v>
      </c>
      <c r="G1373" s="103" t="s">
        <v>31</v>
      </c>
      <c r="H1373" s="103" t="s">
        <v>31</v>
      </c>
      <c r="I1373" s="103" t="s">
        <v>31</v>
      </c>
      <c r="J1373" s="103" t="s">
        <v>1884</v>
      </c>
      <c r="K1373" s="103" t="s">
        <v>1885</v>
      </c>
      <c r="L1373" s="104">
        <v>2746</v>
      </c>
      <c r="M1373" s="103" t="s">
        <v>1886</v>
      </c>
      <c r="N1373" s="103" t="s">
        <v>5179</v>
      </c>
      <c r="O1373" s="103" t="s">
        <v>5179</v>
      </c>
      <c r="P1373" s="103" t="s">
        <v>2771</v>
      </c>
      <c r="Q1373" s="103" t="s">
        <v>2772</v>
      </c>
      <c r="R1373" s="103" t="s">
        <v>5180</v>
      </c>
      <c r="S1373" s="101">
        <v>19449</v>
      </c>
      <c r="T1373" s="101">
        <v>19449</v>
      </c>
      <c r="U1373" s="103" t="s">
        <v>31</v>
      </c>
      <c r="V1373" s="103" t="s">
        <v>4657</v>
      </c>
    </row>
    <row r="1374" spans="1:22" ht="15.75" x14ac:dyDescent="0.3">
      <c r="A1374" s="103" t="s">
        <v>50</v>
      </c>
      <c r="B1374" s="103" t="s">
        <v>4024</v>
      </c>
      <c r="C1374" s="103" t="s">
        <v>1904</v>
      </c>
      <c r="D1374" s="103" t="s">
        <v>1905</v>
      </c>
      <c r="E1374" s="103" t="s">
        <v>2038</v>
      </c>
      <c r="F1374" s="103" t="s">
        <v>2104</v>
      </c>
      <c r="G1374" s="103" t="s">
        <v>31</v>
      </c>
      <c r="H1374" s="103" t="s">
        <v>31</v>
      </c>
      <c r="I1374" s="103" t="s">
        <v>31</v>
      </c>
      <c r="J1374" s="103" t="s">
        <v>1884</v>
      </c>
      <c r="K1374" s="103" t="s">
        <v>1885</v>
      </c>
      <c r="L1374" s="104">
        <v>2746</v>
      </c>
      <c r="M1374" s="103" t="s">
        <v>1886</v>
      </c>
      <c r="N1374" s="103" t="s">
        <v>5181</v>
      </c>
      <c r="O1374" s="103" t="s">
        <v>5181</v>
      </c>
      <c r="P1374" s="103" t="s">
        <v>2771</v>
      </c>
      <c r="Q1374" s="103" t="s">
        <v>2772</v>
      </c>
      <c r="R1374" s="103" t="s">
        <v>5182</v>
      </c>
      <c r="S1374" s="101">
        <v>19449</v>
      </c>
      <c r="T1374" s="101">
        <v>19449</v>
      </c>
      <c r="U1374" s="103" t="s">
        <v>31</v>
      </c>
      <c r="V1374" s="103" t="s">
        <v>4657</v>
      </c>
    </row>
    <row r="1375" spans="1:22" ht="15.75" x14ac:dyDescent="0.3">
      <c r="A1375" s="103" t="s">
        <v>50</v>
      </c>
      <c r="B1375" s="103" t="s">
        <v>4024</v>
      </c>
      <c r="C1375" s="103" t="s">
        <v>1904</v>
      </c>
      <c r="D1375" s="103" t="s">
        <v>1905</v>
      </c>
      <c r="E1375" s="103" t="s">
        <v>2038</v>
      </c>
      <c r="F1375" s="103" t="s">
        <v>2104</v>
      </c>
      <c r="G1375" s="103" t="s">
        <v>31</v>
      </c>
      <c r="H1375" s="103" t="s">
        <v>31</v>
      </c>
      <c r="I1375" s="103" t="s">
        <v>31</v>
      </c>
      <c r="J1375" s="103" t="s">
        <v>1884</v>
      </c>
      <c r="K1375" s="103" t="s">
        <v>1885</v>
      </c>
      <c r="L1375" s="104">
        <v>2746</v>
      </c>
      <c r="M1375" s="103" t="s">
        <v>1886</v>
      </c>
      <c r="N1375" s="103" t="s">
        <v>5183</v>
      </c>
      <c r="O1375" s="103" t="s">
        <v>5183</v>
      </c>
      <c r="P1375" s="103" t="s">
        <v>2771</v>
      </c>
      <c r="Q1375" s="103" t="s">
        <v>2772</v>
      </c>
      <c r="R1375" s="103" t="s">
        <v>5184</v>
      </c>
      <c r="S1375" s="101">
        <v>19449</v>
      </c>
      <c r="T1375" s="101">
        <v>19449</v>
      </c>
      <c r="U1375" s="103" t="s">
        <v>31</v>
      </c>
      <c r="V1375" s="103" t="s">
        <v>4657</v>
      </c>
    </row>
    <row r="1376" spans="1:22" ht="15.75" x14ac:dyDescent="0.3">
      <c r="A1376" s="103" t="s">
        <v>50</v>
      </c>
      <c r="B1376" s="103" t="s">
        <v>4024</v>
      </c>
      <c r="C1376" s="103" t="s">
        <v>1904</v>
      </c>
      <c r="D1376" s="103" t="s">
        <v>1905</v>
      </c>
      <c r="E1376" s="103" t="s">
        <v>2038</v>
      </c>
      <c r="F1376" s="103" t="s">
        <v>2104</v>
      </c>
      <c r="G1376" s="103" t="s">
        <v>31</v>
      </c>
      <c r="H1376" s="103" t="s">
        <v>31</v>
      </c>
      <c r="I1376" s="103" t="s">
        <v>31</v>
      </c>
      <c r="J1376" s="103" t="s">
        <v>1884</v>
      </c>
      <c r="K1376" s="103" t="s">
        <v>1885</v>
      </c>
      <c r="L1376" s="104">
        <v>3000</v>
      </c>
      <c r="M1376" s="103" t="s">
        <v>1886</v>
      </c>
      <c r="N1376" s="103" t="s">
        <v>5185</v>
      </c>
      <c r="O1376" s="103" t="s">
        <v>5185</v>
      </c>
      <c r="P1376" s="103" t="s">
        <v>3177</v>
      </c>
      <c r="Q1376" s="103" t="s">
        <v>3178</v>
      </c>
      <c r="R1376" s="103" t="s">
        <v>5186</v>
      </c>
      <c r="S1376" s="101">
        <v>19449</v>
      </c>
      <c r="T1376" s="101">
        <v>19449</v>
      </c>
      <c r="U1376" s="103" t="s">
        <v>31</v>
      </c>
      <c r="V1376" s="103" t="s">
        <v>4657</v>
      </c>
    </row>
    <row r="1377" spans="1:22" ht="15.75" x14ac:dyDescent="0.3">
      <c r="A1377" s="103" t="s">
        <v>50</v>
      </c>
      <c r="B1377" s="103" t="s">
        <v>4024</v>
      </c>
      <c r="C1377" s="103" t="s">
        <v>1904</v>
      </c>
      <c r="D1377" s="103" t="s">
        <v>1905</v>
      </c>
      <c r="E1377" s="103" t="s">
        <v>2038</v>
      </c>
      <c r="F1377" s="103" t="s">
        <v>2104</v>
      </c>
      <c r="G1377" s="103" t="s">
        <v>31</v>
      </c>
      <c r="H1377" s="103" t="s">
        <v>31</v>
      </c>
      <c r="I1377" s="103" t="s">
        <v>31</v>
      </c>
      <c r="J1377" s="103" t="s">
        <v>1884</v>
      </c>
      <c r="K1377" s="103" t="s">
        <v>1885</v>
      </c>
      <c r="L1377" s="104">
        <v>3000</v>
      </c>
      <c r="M1377" s="103" t="s">
        <v>1886</v>
      </c>
      <c r="N1377" s="103" t="s">
        <v>5187</v>
      </c>
      <c r="O1377" s="103" t="s">
        <v>5187</v>
      </c>
      <c r="P1377" s="103" t="s">
        <v>3177</v>
      </c>
      <c r="Q1377" s="103" t="s">
        <v>3178</v>
      </c>
      <c r="R1377" s="103" t="s">
        <v>5188</v>
      </c>
      <c r="S1377" s="101">
        <v>19449</v>
      </c>
      <c r="T1377" s="101">
        <v>19449</v>
      </c>
      <c r="U1377" s="103" t="s">
        <v>31</v>
      </c>
      <c r="V1377" s="103" t="s">
        <v>4657</v>
      </c>
    </row>
    <row r="1378" spans="1:22" ht="15.75" x14ac:dyDescent="0.3">
      <c r="A1378" s="103" t="s">
        <v>50</v>
      </c>
      <c r="B1378" s="103" t="s">
        <v>4024</v>
      </c>
      <c r="C1378" s="103" t="s">
        <v>1904</v>
      </c>
      <c r="D1378" s="103" t="s">
        <v>1905</v>
      </c>
      <c r="E1378" s="103" t="s">
        <v>2038</v>
      </c>
      <c r="F1378" s="103" t="s">
        <v>2104</v>
      </c>
      <c r="G1378" s="103" t="s">
        <v>31</v>
      </c>
      <c r="H1378" s="103" t="s">
        <v>31</v>
      </c>
      <c r="I1378" s="103" t="s">
        <v>31</v>
      </c>
      <c r="J1378" s="103" t="s">
        <v>1884</v>
      </c>
      <c r="K1378" s="103" t="s">
        <v>1885</v>
      </c>
      <c r="L1378" s="104">
        <v>2998</v>
      </c>
      <c r="M1378" s="103" t="s">
        <v>1886</v>
      </c>
      <c r="N1378" s="103" t="s">
        <v>5189</v>
      </c>
      <c r="O1378" s="103" t="s">
        <v>5189</v>
      </c>
      <c r="P1378" s="103" t="s">
        <v>3177</v>
      </c>
      <c r="Q1378" s="103" t="s">
        <v>3178</v>
      </c>
      <c r="R1378" s="103" t="s">
        <v>5190</v>
      </c>
      <c r="S1378" s="101">
        <v>19449</v>
      </c>
      <c r="T1378" s="101">
        <v>19449</v>
      </c>
      <c r="U1378" s="103" t="s">
        <v>31</v>
      </c>
      <c r="V1378" s="103" t="s">
        <v>4657</v>
      </c>
    </row>
    <row r="1379" spans="1:22" ht="15.75" x14ac:dyDescent="0.3">
      <c r="A1379" s="103" t="s">
        <v>50</v>
      </c>
      <c r="B1379" s="103" t="s">
        <v>4024</v>
      </c>
      <c r="C1379" s="103" t="s">
        <v>1904</v>
      </c>
      <c r="D1379" s="103" t="s">
        <v>1905</v>
      </c>
      <c r="E1379" s="103" t="s">
        <v>2038</v>
      </c>
      <c r="F1379" s="103" t="s">
        <v>2104</v>
      </c>
      <c r="G1379" s="103" t="s">
        <v>31</v>
      </c>
      <c r="H1379" s="103" t="s">
        <v>31</v>
      </c>
      <c r="I1379" s="103" t="s">
        <v>31</v>
      </c>
      <c r="J1379" s="103" t="s">
        <v>1884</v>
      </c>
      <c r="K1379" s="103" t="s">
        <v>1885</v>
      </c>
      <c r="L1379" s="104">
        <v>2998</v>
      </c>
      <c r="M1379" s="103" t="s">
        <v>1886</v>
      </c>
      <c r="N1379" s="103" t="s">
        <v>5191</v>
      </c>
      <c r="O1379" s="103" t="s">
        <v>5191</v>
      </c>
      <c r="P1379" s="103" t="s">
        <v>3177</v>
      </c>
      <c r="Q1379" s="103" t="s">
        <v>3178</v>
      </c>
      <c r="R1379" s="103" t="s">
        <v>5192</v>
      </c>
      <c r="S1379" s="101">
        <v>19449</v>
      </c>
      <c r="T1379" s="101">
        <v>19449</v>
      </c>
      <c r="U1379" s="103" t="s">
        <v>31</v>
      </c>
      <c r="V1379" s="103" t="s">
        <v>4657</v>
      </c>
    </row>
    <row r="1380" spans="1:22" ht="15.75" x14ac:dyDescent="0.3">
      <c r="A1380" s="103" t="s">
        <v>50</v>
      </c>
      <c r="B1380" s="103" t="s">
        <v>4024</v>
      </c>
      <c r="C1380" s="103" t="s">
        <v>1904</v>
      </c>
      <c r="D1380" s="103" t="s">
        <v>1905</v>
      </c>
      <c r="E1380" s="103" t="s">
        <v>2038</v>
      </c>
      <c r="F1380" s="103" t="s">
        <v>2104</v>
      </c>
      <c r="G1380" s="103" t="s">
        <v>31</v>
      </c>
      <c r="H1380" s="103" t="s">
        <v>31</v>
      </c>
      <c r="I1380" s="103" t="s">
        <v>31</v>
      </c>
      <c r="J1380" s="103" t="s">
        <v>1884</v>
      </c>
      <c r="K1380" s="103" t="s">
        <v>1885</v>
      </c>
      <c r="L1380" s="104">
        <v>1881</v>
      </c>
      <c r="M1380" s="103" t="s">
        <v>1886</v>
      </c>
      <c r="N1380" s="103" t="s">
        <v>5193</v>
      </c>
      <c r="O1380" s="103" t="s">
        <v>5193</v>
      </c>
      <c r="P1380" s="103" t="s">
        <v>3191</v>
      </c>
      <c r="Q1380" s="103" t="s">
        <v>2772</v>
      </c>
      <c r="R1380" s="103" t="s">
        <v>5194</v>
      </c>
      <c r="S1380" s="101">
        <v>29676</v>
      </c>
      <c r="T1380" s="101">
        <v>29676</v>
      </c>
      <c r="U1380" s="103" t="s">
        <v>31</v>
      </c>
      <c r="V1380" s="103" t="s">
        <v>4860</v>
      </c>
    </row>
    <row r="1381" spans="1:22" ht="15.75" x14ac:dyDescent="0.3">
      <c r="A1381" s="103" t="s">
        <v>50</v>
      </c>
      <c r="B1381" s="103" t="s">
        <v>4024</v>
      </c>
      <c r="C1381" s="103" t="s">
        <v>1904</v>
      </c>
      <c r="D1381" s="103" t="s">
        <v>1905</v>
      </c>
      <c r="E1381" s="103" t="s">
        <v>2038</v>
      </c>
      <c r="F1381" s="103" t="s">
        <v>2104</v>
      </c>
      <c r="G1381" s="103" t="s">
        <v>31</v>
      </c>
      <c r="H1381" s="103" t="s">
        <v>31</v>
      </c>
      <c r="I1381" s="103" t="s">
        <v>31</v>
      </c>
      <c r="J1381" s="103" t="s">
        <v>1884</v>
      </c>
      <c r="K1381" s="103" t="s">
        <v>1885</v>
      </c>
      <c r="L1381" s="104">
        <v>1881</v>
      </c>
      <c r="M1381" s="103" t="s">
        <v>1886</v>
      </c>
      <c r="N1381" s="103" t="s">
        <v>5195</v>
      </c>
      <c r="O1381" s="103" t="s">
        <v>5195</v>
      </c>
      <c r="P1381" s="103" t="s">
        <v>3191</v>
      </c>
      <c r="Q1381" s="103" t="s">
        <v>2772</v>
      </c>
      <c r="R1381" s="103" t="s">
        <v>5196</v>
      </c>
      <c r="S1381" s="101">
        <v>19449</v>
      </c>
      <c r="T1381" s="101">
        <v>19449</v>
      </c>
      <c r="U1381" s="103" t="s">
        <v>31</v>
      </c>
      <c r="V1381" s="103" t="s">
        <v>4657</v>
      </c>
    </row>
    <row r="1382" spans="1:22" ht="15.75" x14ac:dyDescent="0.3">
      <c r="A1382" s="103" t="s">
        <v>50</v>
      </c>
      <c r="B1382" s="103" t="s">
        <v>4024</v>
      </c>
      <c r="C1382" s="103" t="s">
        <v>1904</v>
      </c>
      <c r="D1382" s="103" t="s">
        <v>1905</v>
      </c>
      <c r="E1382" s="103" t="s">
        <v>2038</v>
      </c>
      <c r="F1382" s="103" t="s">
        <v>2104</v>
      </c>
      <c r="G1382" s="103" t="s">
        <v>31</v>
      </c>
      <c r="H1382" s="103" t="s">
        <v>31</v>
      </c>
      <c r="I1382" s="103" t="s">
        <v>31</v>
      </c>
      <c r="J1382" s="103" t="s">
        <v>1884</v>
      </c>
      <c r="K1382" s="103" t="s">
        <v>1885</v>
      </c>
      <c r="L1382" s="104">
        <v>1881</v>
      </c>
      <c r="M1382" s="103" t="s">
        <v>1886</v>
      </c>
      <c r="N1382" s="103" t="s">
        <v>5197</v>
      </c>
      <c r="O1382" s="103" t="s">
        <v>5197</v>
      </c>
      <c r="P1382" s="103" t="s">
        <v>3191</v>
      </c>
      <c r="Q1382" s="103" t="s">
        <v>2772</v>
      </c>
      <c r="R1382" s="103" t="s">
        <v>5198</v>
      </c>
      <c r="S1382" s="101">
        <v>19449</v>
      </c>
      <c r="T1382" s="101">
        <v>19449</v>
      </c>
      <c r="U1382" s="103" t="s">
        <v>31</v>
      </c>
      <c r="V1382" s="103" t="s">
        <v>4657</v>
      </c>
    </row>
    <row r="1383" spans="1:22" ht="15.75" x14ac:dyDescent="0.3">
      <c r="A1383" s="103" t="s">
        <v>50</v>
      </c>
      <c r="B1383" s="103" t="s">
        <v>4024</v>
      </c>
      <c r="C1383" s="103" t="s">
        <v>1904</v>
      </c>
      <c r="D1383" s="103" t="s">
        <v>1905</v>
      </c>
      <c r="E1383" s="103" t="s">
        <v>2038</v>
      </c>
      <c r="F1383" s="103" t="s">
        <v>2104</v>
      </c>
      <c r="G1383" s="103" t="s">
        <v>31</v>
      </c>
      <c r="H1383" s="103" t="s">
        <v>31</v>
      </c>
      <c r="I1383" s="103" t="s">
        <v>31</v>
      </c>
      <c r="J1383" s="103" t="s">
        <v>1884</v>
      </c>
      <c r="K1383" s="103" t="s">
        <v>1885</v>
      </c>
      <c r="L1383" s="104">
        <v>1881</v>
      </c>
      <c r="M1383" s="103" t="s">
        <v>1886</v>
      </c>
      <c r="N1383" s="103" t="s">
        <v>5199</v>
      </c>
      <c r="O1383" s="103" t="s">
        <v>5199</v>
      </c>
      <c r="P1383" s="103" t="s">
        <v>3191</v>
      </c>
      <c r="Q1383" s="103" t="s">
        <v>2772</v>
      </c>
      <c r="R1383" s="103" t="s">
        <v>5200</v>
      </c>
      <c r="S1383" s="101">
        <v>19449</v>
      </c>
      <c r="T1383" s="101">
        <v>19449</v>
      </c>
      <c r="U1383" s="103" t="s">
        <v>31</v>
      </c>
      <c r="V1383" s="103" t="s">
        <v>4657</v>
      </c>
    </row>
    <row r="1384" spans="1:22" ht="15.75" x14ac:dyDescent="0.3">
      <c r="A1384" s="103" t="s">
        <v>50</v>
      </c>
      <c r="B1384" s="103" t="s">
        <v>4024</v>
      </c>
      <c r="C1384" s="103" t="s">
        <v>1904</v>
      </c>
      <c r="D1384" s="103" t="s">
        <v>1905</v>
      </c>
      <c r="E1384" s="103" t="s">
        <v>2038</v>
      </c>
      <c r="F1384" s="103" t="s">
        <v>2104</v>
      </c>
      <c r="G1384" s="103" t="s">
        <v>31</v>
      </c>
      <c r="H1384" s="103" t="s">
        <v>31</v>
      </c>
      <c r="I1384" s="103" t="s">
        <v>31</v>
      </c>
      <c r="J1384" s="103" t="s">
        <v>1884</v>
      </c>
      <c r="K1384" s="103" t="s">
        <v>1885</v>
      </c>
      <c r="L1384" s="104">
        <v>1881</v>
      </c>
      <c r="M1384" s="103" t="s">
        <v>1886</v>
      </c>
      <c r="N1384" s="103" t="s">
        <v>5201</v>
      </c>
      <c r="O1384" s="103" t="s">
        <v>5201</v>
      </c>
      <c r="P1384" s="103" t="s">
        <v>3191</v>
      </c>
      <c r="Q1384" s="103" t="s">
        <v>2772</v>
      </c>
      <c r="R1384" s="103" t="s">
        <v>5202</v>
      </c>
      <c r="S1384" s="101">
        <v>19449</v>
      </c>
      <c r="T1384" s="101">
        <v>19449</v>
      </c>
      <c r="U1384" s="103" t="s">
        <v>31</v>
      </c>
      <c r="V1384" s="103" t="s">
        <v>4657</v>
      </c>
    </row>
    <row r="1385" spans="1:22" ht="15.75" x14ac:dyDescent="0.3">
      <c r="A1385" s="103" t="s">
        <v>50</v>
      </c>
      <c r="B1385" s="103" t="s">
        <v>4024</v>
      </c>
      <c r="C1385" s="103" t="s">
        <v>1904</v>
      </c>
      <c r="D1385" s="103" t="s">
        <v>1905</v>
      </c>
      <c r="E1385" s="103" t="s">
        <v>2038</v>
      </c>
      <c r="F1385" s="103" t="s">
        <v>2104</v>
      </c>
      <c r="G1385" s="103" t="s">
        <v>31</v>
      </c>
      <c r="H1385" s="103" t="s">
        <v>31</v>
      </c>
      <c r="I1385" s="103" t="s">
        <v>31</v>
      </c>
      <c r="J1385" s="103" t="s">
        <v>1884</v>
      </c>
      <c r="K1385" s="103" t="s">
        <v>1885</v>
      </c>
      <c r="L1385" s="104">
        <v>1881</v>
      </c>
      <c r="M1385" s="103" t="s">
        <v>1886</v>
      </c>
      <c r="N1385" s="103" t="s">
        <v>5203</v>
      </c>
      <c r="O1385" s="103" t="s">
        <v>5203</v>
      </c>
      <c r="P1385" s="103" t="s">
        <v>3191</v>
      </c>
      <c r="Q1385" s="103" t="s">
        <v>2772</v>
      </c>
      <c r="R1385" s="103" t="s">
        <v>5204</v>
      </c>
      <c r="S1385" s="101">
        <v>19449</v>
      </c>
      <c r="T1385" s="101">
        <v>19449</v>
      </c>
      <c r="U1385" s="103" t="s">
        <v>31</v>
      </c>
      <c r="V1385" s="103" t="s">
        <v>4657</v>
      </c>
    </row>
    <row r="1386" spans="1:22" ht="15.75" x14ac:dyDescent="0.3">
      <c r="A1386" s="103" t="s">
        <v>50</v>
      </c>
      <c r="B1386" s="103" t="s">
        <v>4024</v>
      </c>
      <c r="C1386" s="103" t="s">
        <v>1904</v>
      </c>
      <c r="D1386" s="103" t="s">
        <v>1905</v>
      </c>
      <c r="E1386" s="103" t="s">
        <v>2038</v>
      </c>
      <c r="F1386" s="103" t="s">
        <v>2104</v>
      </c>
      <c r="G1386" s="103" t="s">
        <v>31</v>
      </c>
      <c r="H1386" s="103" t="s">
        <v>31</v>
      </c>
      <c r="I1386" s="103" t="s">
        <v>31</v>
      </c>
      <c r="J1386" s="103" t="s">
        <v>1884</v>
      </c>
      <c r="K1386" s="103" t="s">
        <v>1885</v>
      </c>
      <c r="L1386" s="104">
        <v>2143</v>
      </c>
      <c r="M1386" s="103" t="s">
        <v>1886</v>
      </c>
      <c r="N1386" s="103" t="s">
        <v>5205</v>
      </c>
      <c r="O1386" s="103" t="s">
        <v>5205</v>
      </c>
      <c r="P1386" s="103" t="s">
        <v>3191</v>
      </c>
      <c r="Q1386" s="103" t="s">
        <v>2772</v>
      </c>
      <c r="R1386" s="103" t="s">
        <v>5206</v>
      </c>
      <c r="S1386" s="101">
        <v>25658</v>
      </c>
      <c r="T1386" s="101">
        <v>25658</v>
      </c>
      <c r="U1386" s="103" t="s">
        <v>31</v>
      </c>
      <c r="V1386" s="103" t="s">
        <v>4686</v>
      </c>
    </row>
    <row r="1387" spans="1:22" ht="15.75" x14ac:dyDescent="0.3">
      <c r="A1387" s="103" t="s">
        <v>50</v>
      </c>
      <c r="B1387" s="103" t="s">
        <v>4024</v>
      </c>
      <c r="C1387" s="103" t="s">
        <v>1904</v>
      </c>
      <c r="D1387" s="103" t="s">
        <v>1905</v>
      </c>
      <c r="E1387" s="103" t="s">
        <v>2038</v>
      </c>
      <c r="F1387" s="103" t="s">
        <v>2104</v>
      </c>
      <c r="G1387" s="103" t="s">
        <v>31</v>
      </c>
      <c r="H1387" s="103" t="s">
        <v>31</v>
      </c>
      <c r="I1387" s="103" t="s">
        <v>31</v>
      </c>
      <c r="J1387" s="103" t="s">
        <v>1884</v>
      </c>
      <c r="K1387" s="103" t="s">
        <v>1885</v>
      </c>
      <c r="L1387" s="104">
        <v>1881</v>
      </c>
      <c r="M1387" s="103" t="s">
        <v>1886</v>
      </c>
      <c r="N1387" s="103" t="s">
        <v>5207</v>
      </c>
      <c r="O1387" s="103" t="s">
        <v>5207</v>
      </c>
      <c r="P1387" s="103" t="s">
        <v>3191</v>
      </c>
      <c r="Q1387" s="103" t="s">
        <v>2772</v>
      </c>
      <c r="R1387" s="103" t="s">
        <v>5208</v>
      </c>
      <c r="S1387" s="101">
        <v>19449</v>
      </c>
      <c r="T1387" s="101">
        <v>19449</v>
      </c>
      <c r="U1387" s="103" t="s">
        <v>31</v>
      </c>
      <c r="V1387" s="103" t="s">
        <v>4657</v>
      </c>
    </row>
    <row r="1388" spans="1:22" ht="15.75" x14ac:dyDescent="0.3">
      <c r="A1388" s="103" t="s">
        <v>50</v>
      </c>
      <c r="B1388" s="103" t="s">
        <v>4024</v>
      </c>
      <c r="C1388" s="103" t="s">
        <v>1904</v>
      </c>
      <c r="D1388" s="103" t="s">
        <v>1905</v>
      </c>
      <c r="E1388" s="103" t="s">
        <v>2038</v>
      </c>
      <c r="F1388" s="103" t="s">
        <v>2104</v>
      </c>
      <c r="G1388" s="103" t="s">
        <v>31</v>
      </c>
      <c r="H1388" s="103" t="s">
        <v>31</v>
      </c>
      <c r="I1388" s="103" t="s">
        <v>31</v>
      </c>
      <c r="J1388" s="103" t="s">
        <v>1884</v>
      </c>
      <c r="K1388" s="103" t="s">
        <v>1885</v>
      </c>
      <c r="L1388" s="104">
        <v>1881</v>
      </c>
      <c r="M1388" s="103" t="s">
        <v>1886</v>
      </c>
      <c r="N1388" s="103" t="s">
        <v>5209</v>
      </c>
      <c r="O1388" s="103" t="s">
        <v>5209</v>
      </c>
      <c r="P1388" s="103" t="s">
        <v>3191</v>
      </c>
      <c r="Q1388" s="103" t="s">
        <v>2772</v>
      </c>
      <c r="R1388" s="103" t="s">
        <v>5210</v>
      </c>
      <c r="S1388" s="101">
        <v>19449</v>
      </c>
      <c r="T1388" s="101">
        <v>19449</v>
      </c>
      <c r="U1388" s="103" t="s">
        <v>31</v>
      </c>
      <c r="V1388" s="103" t="s">
        <v>4657</v>
      </c>
    </row>
    <row r="1389" spans="1:22" ht="15.75" x14ac:dyDescent="0.3">
      <c r="A1389" s="103" t="s">
        <v>50</v>
      </c>
      <c r="B1389" s="103" t="s">
        <v>4024</v>
      </c>
      <c r="C1389" s="103" t="s">
        <v>1904</v>
      </c>
      <c r="D1389" s="103" t="s">
        <v>1905</v>
      </c>
      <c r="E1389" s="103" t="s">
        <v>2038</v>
      </c>
      <c r="F1389" s="103" t="s">
        <v>2104</v>
      </c>
      <c r="G1389" s="103" t="s">
        <v>31</v>
      </c>
      <c r="H1389" s="103" t="s">
        <v>31</v>
      </c>
      <c r="I1389" s="103" t="s">
        <v>31</v>
      </c>
      <c r="J1389" s="103" t="s">
        <v>1884</v>
      </c>
      <c r="K1389" s="103" t="s">
        <v>1885</v>
      </c>
      <c r="L1389" s="104">
        <v>2115</v>
      </c>
      <c r="M1389" s="103" t="s">
        <v>1886</v>
      </c>
      <c r="N1389" s="103" t="s">
        <v>5211</v>
      </c>
      <c r="O1389" s="103" t="s">
        <v>5211</v>
      </c>
      <c r="P1389" s="103" t="s">
        <v>3191</v>
      </c>
      <c r="Q1389" s="103" t="s">
        <v>2772</v>
      </c>
      <c r="R1389" s="103" t="s">
        <v>5212</v>
      </c>
      <c r="S1389" s="101">
        <v>19449</v>
      </c>
      <c r="T1389" s="101">
        <v>19449</v>
      </c>
      <c r="U1389" s="103" t="s">
        <v>31</v>
      </c>
      <c r="V1389" s="103" t="s">
        <v>4657</v>
      </c>
    </row>
    <row r="1390" spans="1:22" ht="15.75" x14ac:dyDescent="0.3">
      <c r="A1390" s="103" t="s">
        <v>50</v>
      </c>
      <c r="B1390" s="103" t="s">
        <v>4024</v>
      </c>
      <c r="C1390" s="103" t="s">
        <v>1904</v>
      </c>
      <c r="D1390" s="103" t="s">
        <v>1905</v>
      </c>
      <c r="E1390" s="103" t="s">
        <v>2038</v>
      </c>
      <c r="F1390" s="103" t="s">
        <v>2104</v>
      </c>
      <c r="G1390" s="103" t="s">
        <v>31</v>
      </c>
      <c r="H1390" s="103" t="s">
        <v>31</v>
      </c>
      <c r="I1390" s="103" t="s">
        <v>31</v>
      </c>
      <c r="J1390" s="103" t="s">
        <v>1884</v>
      </c>
      <c r="K1390" s="103" t="s">
        <v>1885</v>
      </c>
      <c r="L1390" s="104">
        <v>2025</v>
      </c>
      <c r="M1390" s="103" t="s">
        <v>1886</v>
      </c>
      <c r="N1390" s="103" t="s">
        <v>5213</v>
      </c>
      <c r="O1390" s="103" t="s">
        <v>5213</v>
      </c>
      <c r="P1390" s="103" t="s">
        <v>3191</v>
      </c>
      <c r="Q1390" s="103" t="s">
        <v>2772</v>
      </c>
      <c r="R1390" s="103" t="s">
        <v>5214</v>
      </c>
      <c r="S1390" s="101">
        <v>19084</v>
      </c>
      <c r="T1390" s="101">
        <v>19084</v>
      </c>
      <c r="U1390" s="103" t="s">
        <v>31</v>
      </c>
      <c r="V1390" s="103" t="s">
        <v>4983</v>
      </c>
    </row>
    <row r="1391" spans="1:22" ht="15.75" x14ac:dyDescent="0.3">
      <c r="A1391" s="103" t="s">
        <v>50</v>
      </c>
      <c r="B1391" s="103" t="s">
        <v>4024</v>
      </c>
      <c r="C1391" s="103" t="s">
        <v>1904</v>
      </c>
      <c r="D1391" s="103" t="s">
        <v>1905</v>
      </c>
      <c r="E1391" s="103" t="s">
        <v>2038</v>
      </c>
      <c r="F1391" s="103" t="s">
        <v>2104</v>
      </c>
      <c r="G1391" s="103" t="s">
        <v>31</v>
      </c>
      <c r="H1391" s="103" t="s">
        <v>31</v>
      </c>
      <c r="I1391" s="103" t="s">
        <v>31</v>
      </c>
      <c r="J1391" s="103" t="s">
        <v>1884</v>
      </c>
      <c r="K1391" s="103" t="s">
        <v>1885</v>
      </c>
      <c r="L1391" s="104">
        <v>2025</v>
      </c>
      <c r="M1391" s="103" t="s">
        <v>1886</v>
      </c>
      <c r="N1391" s="103" t="s">
        <v>5215</v>
      </c>
      <c r="O1391" s="103" t="s">
        <v>5215</v>
      </c>
      <c r="P1391" s="103" t="s">
        <v>3191</v>
      </c>
      <c r="Q1391" s="103" t="s">
        <v>2772</v>
      </c>
      <c r="R1391" s="103" t="s">
        <v>5216</v>
      </c>
      <c r="S1391" s="101">
        <v>19084</v>
      </c>
      <c r="T1391" s="101">
        <v>19084</v>
      </c>
      <c r="U1391" s="103" t="s">
        <v>31</v>
      </c>
      <c r="V1391" s="103" t="s">
        <v>4983</v>
      </c>
    </row>
    <row r="1392" spans="1:22" ht="15.75" x14ac:dyDescent="0.3">
      <c r="A1392" s="103" t="s">
        <v>50</v>
      </c>
      <c r="B1392" s="103" t="s">
        <v>4024</v>
      </c>
      <c r="C1392" s="103" t="s">
        <v>1904</v>
      </c>
      <c r="D1392" s="103" t="s">
        <v>1905</v>
      </c>
      <c r="E1392" s="103" t="s">
        <v>2038</v>
      </c>
      <c r="F1392" s="103" t="s">
        <v>2104</v>
      </c>
      <c r="G1392" s="103" t="s">
        <v>31</v>
      </c>
      <c r="H1392" s="103" t="s">
        <v>31</v>
      </c>
      <c r="I1392" s="103" t="s">
        <v>31</v>
      </c>
      <c r="J1392" s="103" t="s">
        <v>1884</v>
      </c>
      <c r="K1392" s="103" t="s">
        <v>1885</v>
      </c>
      <c r="L1392" s="104">
        <v>3249</v>
      </c>
      <c r="M1392" s="103" t="s">
        <v>1886</v>
      </c>
      <c r="N1392" s="103" t="s">
        <v>5217</v>
      </c>
      <c r="O1392" s="103" t="s">
        <v>5217</v>
      </c>
      <c r="P1392" s="103" t="s">
        <v>3177</v>
      </c>
      <c r="Q1392" s="103" t="s">
        <v>3178</v>
      </c>
      <c r="R1392" s="103" t="s">
        <v>5218</v>
      </c>
      <c r="S1392" s="101">
        <v>19084</v>
      </c>
      <c r="T1392" s="101">
        <v>19084</v>
      </c>
      <c r="U1392" s="103" t="s">
        <v>31</v>
      </c>
      <c r="V1392" s="103" t="s">
        <v>4983</v>
      </c>
    </row>
    <row r="1393" spans="1:22" ht="15.75" x14ac:dyDescent="0.3">
      <c r="A1393" s="103" t="s">
        <v>50</v>
      </c>
      <c r="B1393" s="103" t="s">
        <v>4024</v>
      </c>
      <c r="C1393" s="103" t="s">
        <v>1904</v>
      </c>
      <c r="D1393" s="103" t="s">
        <v>1905</v>
      </c>
      <c r="E1393" s="103" t="s">
        <v>2038</v>
      </c>
      <c r="F1393" s="103" t="s">
        <v>2104</v>
      </c>
      <c r="G1393" s="103" t="s">
        <v>31</v>
      </c>
      <c r="H1393" s="103" t="s">
        <v>31</v>
      </c>
      <c r="I1393" s="103" t="s">
        <v>31</v>
      </c>
      <c r="J1393" s="103" t="s">
        <v>1884</v>
      </c>
      <c r="K1393" s="103" t="s">
        <v>1885</v>
      </c>
      <c r="L1393" s="104">
        <v>4379</v>
      </c>
      <c r="M1393" s="103" t="s">
        <v>1886</v>
      </c>
      <c r="N1393" s="103" t="s">
        <v>5219</v>
      </c>
      <c r="O1393" s="103" t="s">
        <v>5219</v>
      </c>
      <c r="P1393" s="103" t="s">
        <v>3177</v>
      </c>
      <c r="Q1393" s="103" t="s">
        <v>3178</v>
      </c>
      <c r="R1393" s="103" t="s">
        <v>5220</v>
      </c>
      <c r="S1393" s="101">
        <v>20179</v>
      </c>
      <c r="T1393" s="101">
        <v>20179</v>
      </c>
      <c r="U1393" s="103" t="s">
        <v>31</v>
      </c>
      <c r="V1393" s="103" t="s">
        <v>4938</v>
      </c>
    </row>
    <row r="1394" spans="1:22" ht="15.75" x14ac:dyDescent="0.3">
      <c r="A1394" s="103" t="s">
        <v>50</v>
      </c>
      <c r="B1394" s="103" t="s">
        <v>4024</v>
      </c>
      <c r="C1394" s="103" t="s">
        <v>1904</v>
      </c>
      <c r="D1394" s="103" t="s">
        <v>1905</v>
      </c>
      <c r="E1394" s="103" t="s">
        <v>2038</v>
      </c>
      <c r="F1394" s="103" t="s">
        <v>2104</v>
      </c>
      <c r="G1394" s="103" t="s">
        <v>31</v>
      </c>
      <c r="H1394" s="103" t="s">
        <v>31</v>
      </c>
      <c r="I1394" s="103" t="s">
        <v>31</v>
      </c>
      <c r="J1394" s="103" t="s">
        <v>1884</v>
      </c>
      <c r="K1394" s="103" t="s">
        <v>1885</v>
      </c>
      <c r="L1394" s="104">
        <v>74</v>
      </c>
      <c r="M1394" s="103" t="s">
        <v>1886</v>
      </c>
      <c r="N1394" s="103" t="s">
        <v>5221</v>
      </c>
      <c r="O1394" s="103" t="s">
        <v>5221</v>
      </c>
      <c r="P1394" s="103" t="s">
        <v>2881</v>
      </c>
      <c r="Q1394" s="103" t="s">
        <v>2882</v>
      </c>
      <c r="R1394" s="103" t="s">
        <v>5222</v>
      </c>
      <c r="S1394" s="101">
        <v>19449</v>
      </c>
      <c r="T1394" s="101">
        <v>19449</v>
      </c>
      <c r="U1394" s="103" t="s">
        <v>31</v>
      </c>
      <c r="V1394" s="103" t="s">
        <v>4657</v>
      </c>
    </row>
    <row r="1395" spans="1:22" ht="15.75" x14ac:dyDescent="0.3">
      <c r="A1395" s="103" t="s">
        <v>50</v>
      </c>
      <c r="B1395" s="103" t="s">
        <v>4024</v>
      </c>
      <c r="C1395" s="103" t="s">
        <v>1904</v>
      </c>
      <c r="D1395" s="103" t="s">
        <v>1905</v>
      </c>
      <c r="E1395" s="103" t="s">
        <v>2038</v>
      </c>
      <c r="F1395" s="103" t="s">
        <v>2104</v>
      </c>
      <c r="G1395" s="103" t="s">
        <v>31</v>
      </c>
      <c r="H1395" s="103" t="s">
        <v>31</v>
      </c>
      <c r="I1395" s="103" t="s">
        <v>31</v>
      </c>
      <c r="J1395" s="103" t="s">
        <v>1884</v>
      </c>
      <c r="K1395" s="103" t="s">
        <v>1885</v>
      </c>
      <c r="L1395" s="104">
        <v>74</v>
      </c>
      <c r="M1395" s="103" t="s">
        <v>1886</v>
      </c>
      <c r="N1395" s="103" t="s">
        <v>5223</v>
      </c>
      <c r="O1395" s="103" t="s">
        <v>5223</v>
      </c>
      <c r="P1395" s="103" t="s">
        <v>2881</v>
      </c>
      <c r="Q1395" s="103" t="s">
        <v>2882</v>
      </c>
      <c r="R1395" s="103" t="s">
        <v>5224</v>
      </c>
      <c r="S1395" s="101">
        <v>19449</v>
      </c>
      <c r="T1395" s="101">
        <v>19449</v>
      </c>
      <c r="U1395" s="103" t="s">
        <v>31</v>
      </c>
      <c r="V1395" s="103" t="s">
        <v>4657</v>
      </c>
    </row>
    <row r="1396" spans="1:22" ht="15.75" x14ac:dyDescent="0.3">
      <c r="A1396" s="103" t="s">
        <v>50</v>
      </c>
      <c r="B1396" s="103" t="s">
        <v>4024</v>
      </c>
      <c r="C1396" s="103" t="s">
        <v>1904</v>
      </c>
      <c r="D1396" s="103" t="s">
        <v>1905</v>
      </c>
      <c r="E1396" s="103" t="s">
        <v>2038</v>
      </c>
      <c r="F1396" s="103" t="s">
        <v>2104</v>
      </c>
      <c r="G1396" s="103" t="s">
        <v>31</v>
      </c>
      <c r="H1396" s="103" t="s">
        <v>31</v>
      </c>
      <c r="I1396" s="103" t="s">
        <v>31</v>
      </c>
      <c r="J1396" s="103" t="s">
        <v>1884</v>
      </c>
      <c r="K1396" s="103" t="s">
        <v>1885</v>
      </c>
      <c r="L1396" s="104">
        <v>74</v>
      </c>
      <c r="M1396" s="103" t="s">
        <v>1886</v>
      </c>
      <c r="N1396" s="103" t="s">
        <v>5225</v>
      </c>
      <c r="O1396" s="103" t="s">
        <v>5225</v>
      </c>
      <c r="P1396" s="103" t="s">
        <v>2881</v>
      </c>
      <c r="Q1396" s="103" t="s">
        <v>2882</v>
      </c>
      <c r="R1396" s="103" t="s">
        <v>5226</v>
      </c>
      <c r="S1396" s="101">
        <v>19449</v>
      </c>
      <c r="T1396" s="101">
        <v>19449</v>
      </c>
      <c r="U1396" s="103" t="s">
        <v>31</v>
      </c>
      <c r="V1396" s="103" t="s">
        <v>4657</v>
      </c>
    </row>
    <row r="1397" spans="1:22" ht="15.75" x14ac:dyDescent="0.3">
      <c r="A1397" s="103" t="s">
        <v>50</v>
      </c>
      <c r="B1397" s="103" t="s">
        <v>4024</v>
      </c>
      <c r="C1397" s="103" t="s">
        <v>1904</v>
      </c>
      <c r="D1397" s="103" t="s">
        <v>1905</v>
      </c>
      <c r="E1397" s="103" t="s">
        <v>2038</v>
      </c>
      <c r="F1397" s="103" t="s">
        <v>2104</v>
      </c>
      <c r="G1397" s="103" t="s">
        <v>31</v>
      </c>
      <c r="H1397" s="103" t="s">
        <v>31</v>
      </c>
      <c r="I1397" s="103" t="s">
        <v>31</v>
      </c>
      <c r="J1397" s="103" t="s">
        <v>1884</v>
      </c>
      <c r="K1397" s="103" t="s">
        <v>1885</v>
      </c>
      <c r="L1397" s="104">
        <v>995</v>
      </c>
      <c r="M1397" s="103" t="s">
        <v>1886</v>
      </c>
      <c r="N1397" s="103" t="s">
        <v>5227</v>
      </c>
      <c r="O1397" s="103" t="s">
        <v>5227</v>
      </c>
      <c r="P1397" s="103" t="s">
        <v>3163</v>
      </c>
      <c r="Q1397" s="103" t="s">
        <v>2772</v>
      </c>
      <c r="R1397" s="103" t="s">
        <v>5228</v>
      </c>
      <c r="S1397" s="101">
        <v>19449</v>
      </c>
      <c r="T1397" s="101">
        <v>19449</v>
      </c>
      <c r="U1397" s="103" t="s">
        <v>31</v>
      </c>
      <c r="V1397" s="103" t="s">
        <v>4657</v>
      </c>
    </row>
    <row r="1398" spans="1:22" ht="15.75" x14ac:dyDescent="0.3">
      <c r="A1398" s="103" t="s">
        <v>50</v>
      </c>
      <c r="B1398" s="103" t="s">
        <v>4024</v>
      </c>
      <c r="C1398" s="103" t="s">
        <v>1904</v>
      </c>
      <c r="D1398" s="103" t="s">
        <v>1905</v>
      </c>
      <c r="E1398" s="103" t="s">
        <v>2038</v>
      </c>
      <c r="F1398" s="103" t="s">
        <v>2104</v>
      </c>
      <c r="G1398" s="103" t="s">
        <v>31</v>
      </c>
      <c r="H1398" s="103" t="s">
        <v>31</v>
      </c>
      <c r="I1398" s="103" t="s">
        <v>31</v>
      </c>
      <c r="J1398" s="103" t="s">
        <v>1884</v>
      </c>
      <c r="K1398" s="103" t="s">
        <v>1885</v>
      </c>
      <c r="L1398" s="104">
        <v>126</v>
      </c>
      <c r="M1398" s="103" t="s">
        <v>1886</v>
      </c>
      <c r="N1398" s="103" t="s">
        <v>5229</v>
      </c>
      <c r="O1398" s="103" t="s">
        <v>5229</v>
      </c>
      <c r="P1398" s="103" t="s">
        <v>5166</v>
      </c>
      <c r="Q1398" s="103" t="s">
        <v>2772</v>
      </c>
      <c r="R1398" s="103" t="s">
        <v>5230</v>
      </c>
      <c r="S1398" s="101">
        <v>24928</v>
      </c>
      <c r="T1398" s="101">
        <v>24928</v>
      </c>
      <c r="U1398" s="103" t="s">
        <v>31</v>
      </c>
      <c r="V1398" s="103" t="s">
        <v>4682</v>
      </c>
    </row>
    <row r="1399" spans="1:22" ht="15.75" x14ac:dyDescent="0.3">
      <c r="A1399" s="103" t="s">
        <v>50</v>
      </c>
      <c r="B1399" s="103" t="s">
        <v>4024</v>
      </c>
      <c r="C1399" s="103" t="s">
        <v>1904</v>
      </c>
      <c r="D1399" s="103" t="s">
        <v>1905</v>
      </c>
      <c r="E1399" s="103" t="s">
        <v>2038</v>
      </c>
      <c r="F1399" s="103" t="s">
        <v>2104</v>
      </c>
      <c r="G1399" s="103" t="s">
        <v>31</v>
      </c>
      <c r="H1399" s="103" t="s">
        <v>31</v>
      </c>
      <c r="I1399" s="103" t="s">
        <v>31</v>
      </c>
      <c r="J1399" s="103" t="s">
        <v>1884</v>
      </c>
      <c r="K1399" s="103" t="s">
        <v>1885</v>
      </c>
      <c r="L1399" s="104">
        <v>3886</v>
      </c>
      <c r="M1399" s="103" t="s">
        <v>1886</v>
      </c>
      <c r="N1399" s="103" t="s">
        <v>5231</v>
      </c>
      <c r="O1399" s="103" t="s">
        <v>5231</v>
      </c>
      <c r="P1399" s="103" t="s">
        <v>5232</v>
      </c>
      <c r="Q1399" s="103" t="s">
        <v>3178</v>
      </c>
      <c r="R1399" s="103" t="s">
        <v>5233</v>
      </c>
      <c r="S1399" s="101">
        <v>20179</v>
      </c>
      <c r="T1399" s="101">
        <v>20179</v>
      </c>
      <c r="U1399" s="103" t="s">
        <v>31</v>
      </c>
      <c r="V1399" s="103" t="s">
        <v>4938</v>
      </c>
    </row>
    <row r="1400" spans="1:22" ht="15.75" x14ac:dyDescent="0.3">
      <c r="A1400" s="103" t="s">
        <v>50</v>
      </c>
      <c r="B1400" s="103" t="s">
        <v>4024</v>
      </c>
      <c r="C1400" s="103" t="s">
        <v>1904</v>
      </c>
      <c r="D1400" s="103" t="s">
        <v>1905</v>
      </c>
      <c r="E1400" s="103" t="s">
        <v>2038</v>
      </c>
      <c r="F1400" s="103" t="s">
        <v>2104</v>
      </c>
      <c r="G1400" s="103" t="s">
        <v>31</v>
      </c>
      <c r="H1400" s="103" t="s">
        <v>31</v>
      </c>
      <c r="I1400" s="103" t="s">
        <v>31</v>
      </c>
      <c r="J1400" s="103" t="s">
        <v>1884</v>
      </c>
      <c r="K1400" s="103" t="s">
        <v>1885</v>
      </c>
      <c r="L1400" s="104">
        <v>3884</v>
      </c>
      <c r="M1400" s="103" t="s">
        <v>1886</v>
      </c>
      <c r="N1400" s="103" t="s">
        <v>5234</v>
      </c>
      <c r="O1400" s="103" t="s">
        <v>5234</v>
      </c>
      <c r="P1400" s="103" t="s">
        <v>3191</v>
      </c>
      <c r="Q1400" s="103" t="s">
        <v>2772</v>
      </c>
      <c r="R1400" s="103" t="s">
        <v>5235</v>
      </c>
      <c r="S1400" s="101">
        <v>20179</v>
      </c>
      <c r="T1400" s="101">
        <v>20179</v>
      </c>
      <c r="U1400" s="103" t="s">
        <v>31</v>
      </c>
      <c r="V1400" s="103" t="s">
        <v>4938</v>
      </c>
    </row>
    <row r="1401" spans="1:22" ht="15.75" x14ac:dyDescent="0.3">
      <c r="A1401" s="103" t="s">
        <v>50</v>
      </c>
      <c r="B1401" s="103" t="s">
        <v>4024</v>
      </c>
      <c r="C1401" s="103" t="s">
        <v>1904</v>
      </c>
      <c r="D1401" s="103" t="s">
        <v>1905</v>
      </c>
      <c r="E1401" s="103" t="s">
        <v>2038</v>
      </c>
      <c r="F1401" s="103" t="s">
        <v>2104</v>
      </c>
      <c r="G1401" s="103" t="s">
        <v>31</v>
      </c>
      <c r="H1401" s="103" t="s">
        <v>31</v>
      </c>
      <c r="I1401" s="103" t="s">
        <v>31</v>
      </c>
      <c r="J1401" s="103" t="s">
        <v>1884</v>
      </c>
      <c r="K1401" s="103" t="s">
        <v>1885</v>
      </c>
      <c r="L1401" s="104">
        <v>6847</v>
      </c>
      <c r="M1401" s="103" t="s">
        <v>1886</v>
      </c>
      <c r="N1401" s="103" t="s">
        <v>5236</v>
      </c>
      <c r="O1401" s="103" t="s">
        <v>5236</v>
      </c>
      <c r="P1401" s="103" t="s">
        <v>2771</v>
      </c>
      <c r="Q1401" s="103" t="s">
        <v>2772</v>
      </c>
      <c r="R1401" s="103" t="s">
        <v>5237</v>
      </c>
      <c r="S1401" s="101">
        <v>21640</v>
      </c>
      <c r="T1401" s="101">
        <v>21640</v>
      </c>
      <c r="U1401" s="103" t="s">
        <v>31</v>
      </c>
      <c r="V1401" s="103" t="s">
        <v>4668</v>
      </c>
    </row>
    <row r="1402" spans="1:22" ht="15.75" x14ac:dyDescent="0.3">
      <c r="A1402" s="103" t="s">
        <v>50</v>
      </c>
      <c r="B1402" s="103" t="s">
        <v>4024</v>
      </c>
      <c r="C1402" s="103" t="s">
        <v>1904</v>
      </c>
      <c r="D1402" s="103" t="s">
        <v>1905</v>
      </c>
      <c r="E1402" s="103" t="s">
        <v>2038</v>
      </c>
      <c r="F1402" s="103" t="s">
        <v>2104</v>
      </c>
      <c r="G1402" s="103" t="s">
        <v>31</v>
      </c>
      <c r="H1402" s="103" t="s">
        <v>31</v>
      </c>
      <c r="I1402" s="103" t="s">
        <v>31</v>
      </c>
      <c r="J1402" s="103" t="s">
        <v>1884</v>
      </c>
      <c r="K1402" s="103" t="s">
        <v>1885</v>
      </c>
      <c r="L1402" s="104">
        <v>4012</v>
      </c>
      <c r="M1402" s="103" t="s">
        <v>1886</v>
      </c>
      <c r="N1402" s="103" t="s">
        <v>5238</v>
      </c>
      <c r="O1402" s="103" t="s">
        <v>5238</v>
      </c>
      <c r="P1402" s="103" t="s">
        <v>2771</v>
      </c>
      <c r="Q1402" s="103" t="s">
        <v>2772</v>
      </c>
      <c r="R1402" s="103" t="s">
        <v>5239</v>
      </c>
      <c r="S1402" s="101">
        <v>21640</v>
      </c>
      <c r="T1402" s="101">
        <v>21640</v>
      </c>
      <c r="U1402" s="103" t="s">
        <v>31</v>
      </c>
      <c r="V1402" s="103" t="s">
        <v>4668</v>
      </c>
    </row>
    <row r="1403" spans="1:22" ht="15.75" x14ac:dyDescent="0.3">
      <c r="A1403" s="103" t="s">
        <v>50</v>
      </c>
      <c r="B1403" s="103" t="s">
        <v>4024</v>
      </c>
      <c r="C1403" s="103" t="s">
        <v>1904</v>
      </c>
      <c r="D1403" s="103" t="s">
        <v>1905</v>
      </c>
      <c r="E1403" s="103" t="s">
        <v>2038</v>
      </c>
      <c r="F1403" s="103" t="s">
        <v>2104</v>
      </c>
      <c r="G1403" s="103" t="s">
        <v>31</v>
      </c>
      <c r="H1403" s="103" t="s">
        <v>31</v>
      </c>
      <c r="I1403" s="103" t="s">
        <v>31</v>
      </c>
      <c r="J1403" s="103" t="s">
        <v>1884</v>
      </c>
      <c r="K1403" s="103" t="s">
        <v>1885</v>
      </c>
      <c r="L1403" s="104">
        <v>3968</v>
      </c>
      <c r="M1403" s="103" t="s">
        <v>1886</v>
      </c>
      <c r="N1403" s="103" t="s">
        <v>5240</v>
      </c>
      <c r="O1403" s="103" t="s">
        <v>5240</v>
      </c>
      <c r="P1403" s="103" t="s">
        <v>2776</v>
      </c>
      <c r="Q1403" s="103" t="s">
        <v>2777</v>
      </c>
      <c r="R1403" s="103" t="s">
        <v>5241</v>
      </c>
      <c r="S1403" s="101">
        <v>21640</v>
      </c>
      <c r="T1403" s="101">
        <v>21640</v>
      </c>
      <c r="U1403" s="103" t="s">
        <v>31</v>
      </c>
      <c r="V1403" s="103" t="s">
        <v>4668</v>
      </c>
    </row>
    <row r="1404" spans="1:22" ht="15.75" x14ac:dyDescent="0.3">
      <c r="A1404" s="103" t="s">
        <v>50</v>
      </c>
      <c r="B1404" s="103" t="s">
        <v>4024</v>
      </c>
      <c r="C1404" s="103" t="s">
        <v>1904</v>
      </c>
      <c r="D1404" s="103" t="s">
        <v>1905</v>
      </c>
      <c r="E1404" s="103" t="s">
        <v>2038</v>
      </c>
      <c r="F1404" s="103" t="s">
        <v>2104</v>
      </c>
      <c r="G1404" s="103" t="s">
        <v>31</v>
      </c>
      <c r="H1404" s="103" t="s">
        <v>31</v>
      </c>
      <c r="I1404" s="103" t="s">
        <v>31</v>
      </c>
      <c r="J1404" s="103" t="s">
        <v>1884</v>
      </c>
      <c r="K1404" s="103" t="s">
        <v>1885</v>
      </c>
      <c r="L1404" s="104">
        <v>4185</v>
      </c>
      <c r="M1404" s="103" t="s">
        <v>1886</v>
      </c>
      <c r="N1404" s="103" t="s">
        <v>5242</v>
      </c>
      <c r="O1404" s="103" t="s">
        <v>5242</v>
      </c>
      <c r="P1404" s="103" t="s">
        <v>2771</v>
      </c>
      <c r="Q1404" s="103" t="s">
        <v>2772</v>
      </c>
      <c r="R1404" s="103" t="s">
        <v>5243</v>
      </c>
      <c r="S1404" s="101">
        <v>21640</v>
      </c>
      <c r="T1404" s="101">
        <v>21640</v>
      </c>
      <c r="U1404" s="103" t="s">
        <v>31</v>
      </c>
      <c r="V1404" s="103" t="s">
        <v>4670</v>
      </c>
    </row>
    <row r="1405" spans="1:22" ht="15.75" x14ac:dyDescent="0.3">
      <c r="A1405" s="103" t="s">
        <v>50</v>
      </c>
      <c r="B1405" s="103" t="s">
        <v>4024</v>
      </c>
      <c r="C1405" s="103" t="s">
        <v>1904</v>
      </c>
      <c r="D1405" s="103" t="s">
        <v>1905</v>
      </c>
      <c r="E1405" s="103" t="s">
        <v>2038</v>
      </c>
      <c r="F1405" s="103" t="s">
        <v>2104</v>
      </c>
      <c r="G1405" s="103" t="s">
        <v>31</v>
      </c>
      <c r="H1405" s="103" t="s">
        <v>31</v>
      </c>
      <c r="I1405" s="103" t="s">
        <v>31</v>
      </c>
      <c r="J1405" s="103" t="s">
        <v>1884</v>
      </c>
      <c r="K1405" s="103" t="s">
        <v>1885</v>
      </c>
      <c r="L1405" s="104">
        <v>4185</v>
      </c>
      <c r="M1405" s="103" t="s">
        <v>1886</v>
      </c>
      <c r="N1405" s="103" t="s">
        <v>5244</v>
      </c>
      <c r="O1405" s="103" t="s">
        <v>5244</v>
      </c>
      <c r="P1405" s="103" t="s">
        <v>2771</v>
      </c>
      <c r="Q1405" s="103" t="s">
        <v>2772</v>
      </c>
      <c r="R1405" s="103" t="s">
        <v>5245</v>
      </c>
      <c r="S1405" s="101">
        <v>21640</v>
      </c>
      <c r="T1405" s="101">
        <v>21640</v>
      </c>
      <c r="U1405" s="103" t="s">
        <v>31</v>
      </c>
      <c r="V1405" s="103" t="s">
        <v>4670</v>
      </c>
    </row>
    <row r="1406" spans="1:22" ht="15.75" x14ac:dyDescent="0.3">
      <c r="A1406" s="103" t="s">
        <v>50</v>
      </c>
      <c r="B1406" s="103" t="s">
        <v>4024</v>
      </c>
      <c r="C1406" s="103" t="s">
        <v>1904</v>
      </c>
      <c r="D1406" s="103" t="s">
        <v>1905</v>
      </c>
      <c r="E1406" s="103" t="s">
        <v>2038</v>
      </c>
      <c r="F1406" s="103" t="s">
        <v>2104</v>
      </c>
      <c r="G1406" s="103" t="s">
        <v>31</v>
      </c>
      <c r="H1406" s="103" t="s">
        <v>31</v>
      </c>
      <c r="I1406" s="103" t="s">
        <v>31</v>
      </c>
      <c r="J1406" s="103" t="s">
        <v>1884</v>
      </c>
      <c r="K1406" s="103" t="s">
        <v>1885</v>
      </c>
      <c r="L1406" s="104">
        <v>7033</v>
      </c>
      <c r="M1406" s="103" t="s">
        <v>1886</v>
      </c>
      <c r="N1406" s="103" t="s">
        <v>5246</v>
      </c>
      <c r="O1406" s="103" t="s">
        <v>5246</v>
      </c>
      <c r="P1406" s="103" t="s">
        <v>2776</v>
      </c>
      <c r="Q1406" s="103" t="s">
        <v>2777</v>
      </c>
      <c r="R1406" s="103" t="s">
        <v>5247</v>
      </c>
      <c r="S1406" s="101">
        <v>21640</v>
      </c>
      <c r="T1406" s="101">
        <v>21640</v>
      </c>
      <c r="U1406" s="103" t="s">
        <v>31</v>
      </c>
      <c r="V1406" s="103" t="s">
        <v>4670</v>
      </c>
    </row>
    <row r="1407" spans="1:22" ht="15.75" x14ac:dyDescent="0.3">
      <c r="A1407" s="103" t="s">
        <v>50</v>
      </c>
      <c r="B1407" s="103" t="s">
        <v>4024</v>
      </c>
      <c r="C1407" s="103" t="s">
        <v>1904</v>
      </c>
      <c r="D1407" s="103" t="s">
        <v>1905</v>
      </c>
      <c r="E1407" s="103" t="s">
        <v>2038</v>
      </c>
      <c r="F1407" s="103" t="s">
        <v>2104</v>
      </c>
      <c r="G1407" s="103" t="s">
        <v>31</v>
      </c>
      <c r="H1407" s="103" t="s">
        <v>31</v>
      </c>
      <c r="I1407" s="103" t="s">
        <v>31</v>
      </c>
      <c r="J1407" s="103" t="s">
        <v>1884</v>
      </c>
      <c r="K1407" s="103" t="s">
        <v>1885</v>
      </c>
      <c r="L1407" s="104">
        <v>3049</v>
      </c>
      <c r="M1407" s="103" t="s">
        <v>1886</v>
      </c>
      <c r="N1407" s="103" t="s">
        <v>5248</v>
      </c>
      <c r="O1407" s="103" t="s">
        <v>5248</v>
      </c>
      <c r="P1407" s="103" t="s">
        <v>3191</v>
      </c>
      <c r="Q1407" s="103" t="s">
        <v>2772</v>
      </c>
      <c r="R1407" s="103" t="s">
        <v>5249</v>
      </c>
      <c r="S1407" s="101">
        <v>21640</v>
      </c>
      <c r="T1407" s="101">
        <v>21640</v>
      </c>
      <c r="U1407" s="103" t="s">
        <v>31</v>
      </c>
      <c r="V1407" s="103" t="s">
        <v>4672</v>
      </c>
    </row>
    <row r="1408" spans="1:22" ht="15.75" x14ac:dyDescent="0.3">
      <c r="A1408" s="103" t="s">
        <v>50</v>
      </c>
      <c r="B1408" s="103" t="s">
        <v>4024</v>
      </c>
      <c r="C1408" s="103" t="s">
        <v>1904</v>
      </c>
      <c r="D1408" s="103" t="s">
        <v>1905</v>
      </c>
      <c r="E1408" s="103" t="s">
        <v>2038</v>
      </c>
      <c r="F1408" s="103" t="s">
        <v>2104</v>
      </c>
      <c r="G1408" s="103" t="s">
        <v>31</v>
      </c>
      <c r="H1408" s="103" t="s">
        <v>31</v>
      </c>
      <c r="I1408" s="103" t="s">
        <v>31</v>
      </c>
      <c r="J1408" s="103" t="s">
        <v>1884</v>
      </c>
      <c r="K1408" s="103" t="s">
        <v>1885</v>
      </c>
      <c r="L1408" s="104">
        <v>3049</v>
      </c>
      <c r="M1408" s="103" t="s">
        <v>1886</v>
      </c>
      <c r="N1408" s="103" t="s">
        <v>5250</v>
      </c>
      <c r="O1408" s="103" t="s">
        <v>5250</v>
      </c>
      <c r="P1408" s="103" t="s">
        <v>3191</v>
      </c>
      <c r="Q1408" s="103" t="s">
        <v>2772</v>
      </c>
      <c r="R1408" s="103" t="s">
        <v>5251</v>
      </c>
      <c r="S1408" s="101">
        <v>21640</v>
      </c>
      <c r="T1408" s="101">
        <v>21640</v>
      </c>
      <c r="U1408" s="103" t="s">
        <v>31</v>
      </c>
      <c r="V1408" s="103" t="s">
        <v>4672</v>
      </c>
    </row>
    <row r="1409" spans="1:22" ht="15.75" x14ac:dyDescent="0.3">
      <c r="A1409" s="103" t="s">
        <v>50</v>
      </c>
      <c r="B1409" s="103" t="s">
        <v>4024</v>
      </c>
      <c r="C1409" s="103" t="s">
        <v>1904</v>
      </c>
      <c r="D1409" s="103" t="s">
        <v>1905</v>
      </c>
      <c r="E1409" s="103" t="s">
        <v>2038</v>
      </c>
      <c r="F1409" s="103" t="s">
        <v>2104</v>
      </c>
      <c r="G1409" s="103" t="s">
        <v>31</v>
      </c>
      <c r="H1409" s="103" t="s">
        <v>31</v>
      </c>
      <c r="I1409" s="103" t="s">
        <v>31</v>
      </c>
      <c r="J1409" s="103" t="s">
        <v>1884</v>
      </c>
      <c r="K1409" s="103" t="s">
        <v>1885</v>
      </c>
      <c r="L1409" s="104">
        <v>4701</v>
      </c>
      <c r="M1409" s="103" t="s">
        <v>1886</v>
      </c>
      <c r="N1409" s="103" t="s">
        <v>5252</v>
      </c>
      <c r="O1409" s="103" t="s">
        <v>5252</v>
      </c>
      <c r="P1409" s="103" t="s">
        <v>3177</v>
      </c>
      <c r="Q1409" s="103" t="s">
        <v>3178</v>
      </c>
      <c r="R1409" s="103" t="s">
        <v>5253</v>
      </c>
      <c r="S1409" s="101">
        <v>21640</v>
      </c>
      <c r="T1409" s="101">
        <v>21640</v>
      </c>
      <c r="U1409" s="103" t="s">
        <v>31</v>
      </c>
      <c r="V1409" s="103" t="s">
        <v>4672</v>
      </c>
    </row>
    <row r="1410" spans="1:22" ht="15.75" x14ac:dyDescent="0.3">
      <c r="A1410" s="103" t="s">
        <v>50</v>
      </c>
      <c r="B1410" s="103" t="s">
        <v>4024</v>
      </c>
      <c r="C1410" s="103" t="s">
        <v>1904</v>
      </c>
      <c r="D1410" s="103" t="s">
        <v>1905</v>
      </c>
      <c r="E1410" s="103" t="s">
        <v>2038</v>
      </c>
      <c r="F1410" s="103" t="s">
        <v>2104</v>
      </c>
      <c r="G1410" s="103" t="s">
        <v>31</v>
      </c>
      <c r="H1410" s="103" t="s">
        <v>31</v>
      </c>
      <c r="I1410" s="103" t="s">
        <v>31</v>
      </c>
      <c r="J1410" s="103" t="s">
        <v>1884</v>
      </c>
      <c r="K1410" s="103" t="s">
        <v>1885</v>
      </c>
      <c r="L1410" s="104">
        <v>4440</v>
      </c>
      <c r="M1410" s="103" t="s">
        <v>1886</v>
      </c>
      <c r="N1410" s="103" t="s">
        <v>5254</v>
      </c>
      <c r="O1410" s="103" t="s">
        <v>5254</v>
      </c>
      <c r="P1410" s="103" t="s">
        <v>5255</v>
      </c>
      <c r="Q1410" s="103" t="s">
        <v>3178</v>
      </c>
      <c r="R1410" s="103" t="s">
        <v>5256</v>
      </c>
      <c r="S1410" s="101">
        <v>23101</v>
      </c>
      <c r="T1410" s="101">
        <v>23101</v>
      </c>
      <c r="U1410" s="103" t="s">
        <v>31</v>
      </c>
      <c r="V1410" s="103" t="s">
        <v>4676</v>
      </c>
    </row>
    <row r="1411" spans="1:22" ht="15.75" x14ac:dyDescent="0.3">
      <c r="A1411" s="103" t="s">
        <v>50</v>
      </c>
      <c r="B1411" s="103" t="s">
        <v>4024</v>
      </c>
      <c r="C1411" s="103" t="s">
        <v>1904</v>
      </c>
      <c r="D1411" s="103" t="s">
        <v>1905</v>
      </c>
      <c r="E1411" s="103" t="s">
        <v>2038</v>
      </c>
      <c r="F1411" s="103" t="s">
        <v>2104</v>
      </c>
      <c r="G1411" s="103" t="s">
        <v>31</v>
      </c>
      <c r="H1411" s="103" t="s">
        <v>31</v>
      </c>
      <c r="I1411" s="103" t="s">
        <v>31</v>
      </c>
      <c r="J1411" s="103" t="s">
        <v>1884</v>
      </c>
      <c r="K1411" s="103" t="s">
        <v>1885</v>
      </c>
      <c r="L1411" s="104">
        <v>4460</v>
      </c>
      <c r="M1411" s="103" t="s">
        <v>1886</v>
      </c>
      <c r="N1411" s="103" t="s">
        <v>5257</v>
      </c>
      <c r="O1411" s="103" t="s">
        <v>5257</v>
      </c>
      <c r="P1411" s="103" t="s">
        <v>5255</v>
      </c>
      <c r="Q1411" s="103" t="s">
        <v>3178</v>
      </c>
      <c r="R1411" s="103" t="s">
        <v>5258</v>
      </c>
      <c r="S1411" s="101">
        <v>23101</v>
      </c>
      <c r="T1411" s="101">
        <v>23101</v>
      </c>
      <c r="U1411" s="103" t="s">
        <v>31</v>
      </c>
      <c r="V1411" s="103" t="s">
        <v>4676</v>
      </c>
    </row>
    <row r="1412" spans="1:22" ht="15.75" x14ac:dyDescent="0.3">
      <c r="A1412" s="103" t="s">
        <v>50</v>
      </c>
      <c r="B1412" s="103" t="s">
        <v>4024</v>
      </c>
      <c r="C1412" s="103" t="s">
        <v>1904</v>
      </c>
      <c r="D1412" s="103" t="s">
        <v>1905</v>
      </c>
      <c r="E1412" s="103" t="s">
        <v>2038</v>
      </c>
      <c r="F1412" s="103" t="s">
        <v>2104</v>
      </c>
      <c r="G1412" s="103" t="s">
        <v>31</v>
      </c>
      <c r="H1412" s="103" t="s">
        <v>31</v>
      </c>
      <c r="I1412" s="103" t="s">
        <v>31</v>
      </c>
      <c r="J1412" s="103" t="s">
        <v>1884</v>
      </c>
      <c r="K1412" s="103" t="s">
        <v>1885</v>
      </c>
      <c r="L1412" s="104">
        <v>1516</v>
      </c>
      <c r="M1412" s="103" t="s">
        <v>1886</v>
      </c>
      <c r="N1412" s="103" t="s">
        <v>5259</v>
      </c>
      <c r="O1412" s="103" t="s">
        <v>5259</v>
      </c>
      <c r="P1412" s="103" t="s">
        <v>3163</v>
      </c>
      <c r="Q1412" s="103" t="s">
        <v>2772</v>
      </c>
      <c r="R1412" s="103" t="s">
        <v>5260</v>
      </c>
      <c r="S1412" s="101">
        <v>23832</v>
      </c>
      <c r="T1412" s="101">
        <v>23832</v>
      </c>
      <c r="U1412" s="103" t="s">
        <v>31</v>
      </c>
      <c r="V1412" s="103" t="s">
        <v>5160</v>
      </c>
    </row>
    <row r="1413" spans="1:22" ht="15.75" x14ac:dyDescent="0.3">
      <c r="A1413" s="103" t="s">
        <v>50</v>
      </c>
      <c r="B1413" s="103" t="s">
        <v>4024</v>
      </c>
      <c r="C1413" s="103" t="s">
        <v>1904</v>
      </c>
      <c r="D1413" s="103" t="s">
        <v>1905</v>
      </c>
      <c r="E1413" s="103" t="s">
        <v>2038</v>
      </c>
      <c r="F1413" s="103" t="s">
        <v>2104</v>
      </c>
      <c r="G1413" s="103" t="s">
        <v>31</v>
      </c>
      <c r="H1413" s="103" t="s">
        <v>31</v>
      </c>
      <c r="I1413" s="103" t="s">
        <v>31</v>
      </c>
      <c r="J1413" s="103" t="s">
        <v>1884</v>
      </c>
      <c r="K1413" s="103" t="s">
        <v>1885</v>
      </c>
      <c r="L1413" s="104">
        <v>2388</v>
      </c>
      <c r="M1413" s="103" t="s">
        <v>1886</v>
      </c>
      <c r="N1413" s="103" t="s">
        <v>5261</v>
      </c>
      <c r="O1413" s="103" t="s">
        <v>5261</v>
      </c>
      <c r="P1413" s="103" t="s">
        <v>5262</v>
      </c>
      <c r="Q1413" s="103" t="s">
        <v>2772</v>
      </c>
      <c r="R1413" s="103" t="s">
        <v>5263</v>
      </c>
      <c r="S1413" s="101">
        <v>26023</v>
      </c>
      <c r="T1413" s="101">
        <v>26023</v>
      </c>
      <c r="U1413" s="103" t="s">
        <v>31</v>
      </c>
      <c r="V1413" s="103" t="s">
        <v>4690</v>
      </c>
    </row>
    <row r="1414" spans="1:22" ht="15.75" x14ac:dyDescent="0.3">
      <c r="A1414" s="103" t="s">
        <v>50</v>
      </c>
      <c r="B1414" s="103" t="s">
        <v>4024</v>
      </c>
      <c r="C1414" s="103" t="s">
        <v>1904</v>
      </c>
      <c r="D1414" s="103" t="s">
        <v>1905</v>
      </c>
      <c r="E1414" s="103" t="s">
        <v>2038</v>
      </c>
      <c r="F1414" s="103" t="s">
        <v>2104</v>
      </c>
      <c r="G1414" s="103" t="s">
        <v>31</v>
      </c>
      <c r="H1414" s="103" t="s">
        <v>31</v>
      </c>
      <c r="I1414" s="103" t="s">
        <v>31</v>
      </c>
      <c r="J1414" s="103" t="s">
        <v>1884</v>
      </c>
      <c r="K1414" s="103" t="s">
        <v>1885</v>
      </c>
      <c r="L1414" s="104">
        <v>3473</v>
      </c>
      <c r="M1414" s="103" t="s">
        <v>1886</v>
      </c>
      <c r="N1414" s="103" t="s">
        <v>5261</v>
      </c>
      <c r="O1414" s="103" t="s">
        <v>5261</v>
      </c>
      <c r="P1414" s="103" t="s">
        <v>5264</v>
      </c>
      <c r="Q1414" s="103" t="s">
        <v>2772</v>
      </c>
      <c r="R1414" s="103" t="s">
        <v>5265</v>
      </c>
      <c r="S1414" s="101">
        <v>24928</v>
      </c>
      <c r="T1414" s="101">
        <v>24928</v>
      </c>
      <c r="U1414" s="103" t="s">
        <v>31</v>
      </c>
      <c r="V1414" s="103" t="s">
        <v>4682</v>
      </c>
    </row>
    <row r="1415" spans="1:22" ht="15.75" x14ac:dyDescent="0.3">
      <c r="A1415" s="103" t="s">
        <v>50</v>
      </c>
      <c r="B1415" s="103" t="s">
        <v>4024</v>
      </c>
      <c r="C1415" s="103" t="s">
        <v>1904</v>
      </c>
      <c r="D1415" s="103" t="s">
        <v>1905</v>
      </c>
      <c r="E1415" s="103" t="s">
        <v>2038</v>
      </c>
      <c r="F1415" s="103" t="s">
        <v>2104</v>
      </c>
      <c r="G1415" s="103" t="s">
        <v>31</v>
      </c>
      <c r="H1415" s="103" t="s">
        <v>31</v>
      </c>
      <c r="I1415" s="103" t="s">
        <v>31</v>
      </c>
      <c r="J1415" s="103" t="s">
        <v>1884</v>
      </c>
      <c r="K1415" s="103" t="s">
        <v>1885</v>
      </c>
      <c r="L1415" s="104">
        <v>3201</v>
      </c>
      <c r="M1415" s="103" t="s">
        <v>1886</v>
      </c>
      <c r="N1415" s="103" t="s">
        <v>5266</v>
      </c>
      <c r="O1415" s="103" t="s">
        <v>5266</v>
      </c>
      <c r="P1415" s="103" t="s">
        <v>5267</v>
      </c>
      <c r="Q1415" s="103" t="s">
        <v>2772</v>
      </c>
      <c r="R1415" s="103" t="s">
        <v>5268</v>
      </c>
      <c r="S1415" s="101">
        <v>24197</v>
      </c>
      <c r="T1415" s="101">
        <v>24197</v>
      </c>
      <c r="U1415" s="103" t="s">
        <v>31</v>
      </c>
      <c r="V1415" s="103" t="s">
        <v>4678</v>
      </c>
    </row>
    <row r="1416" spans="1:22" ht="15.75" x14ac:dyDescent="0.3">
      <c r="A1416" s="103" t="s">
        <v>50</v>
      </c>
      <c r="B1416" s="103" t="s">
        <v>4024</v>
      </c>
      <c r="C1416" s="103" t="s">
        <v>1904</v>
      </c>
      <c r="D1416" s="103" t="s">
        <v>1905</v>
      </c>
      <c r="E1416" s="103" t="s">
        <v>2038</v>
      </c>
      <c r="F1416" s="103" t="s">
        <v>2104</v>
      </c>
      <c r="G1416" s="103" t="s">
        <v>31</v>
      </c>
      <c r="H1416" s="103" t="s">
        <v>31</v>
      </c>
      <c r="I1416" s="103" t="s">
        <v>31</v>
      </c>
      <c r="J1416" s="103" t="s">
        <v>1884</v>
      </c>
      <c r="K1416" s="103" t="s">
        <v>1885</v>
      </c>
      <c r="L1416" s="104">
        <v>4013</v>
      </c>
      <c r="M1416" s="103" t="s">
        <v>1886</v>
      </c>
      <c r="N1416" s="103" t="s">
        <v>5269</v>
      </c>
      <c r="O1416" s="103" t="s">
        <v>5269</v>
      </c>
      <c r="P1416" s="103" t="s">
        <v>5270</v>
      </c>
      <c r="Q1416" s="103" t="s">
        <v>2772</v>
      </c>
      <c r="R1416" s="103" t="s">
        <v>5271</v>
      </c>
      <c r="S1416" s="101">
        <v>25658</v>
      </c>
      <c r="T1416" s="101">
        <v>25658</v>
      </c>
      <c r="U1416" s="103" t="s">
        <v>31</v>
      </c>
      <c r="V1416" s="103" t="s">
        <v>4686</v>
      </c>
    </row>
    <row r="1417" spans="1:22" ht="15.75" x14ac:dyDescent="0.3">
      <c r="A1417" s="103" t="s">
        <v>50</v>
      </c>
      <c r="B1417" s="103" t="s">
        <v>4024</v>
      </c>
      <c r="C1417" s="103" t="s">
        <v>1904</v>
      </c>
      <c r="D1417" s="103" t="s">
        <v>1905</v>
      </c>
      <c r="E1417" s="103" t="s">
        <v>2038</v>
      </c>
      <c r="F1417" s="103" t="s">
        <v>2104</v>
      </c>
      <c r="G1417" s="103" t="s">
        <v>31</v>
      </c>
      <c r="H1417" s="103" t="s">
        <v>31</v>
      </c>
      <c r="I1417" s="103" t="s">
        <v>31</v>
      </c>
      <c r="J1417" s="103" t="s">
        <v>1884</v>
      </c>
      <c r="K1417" s="103" t="s">
        <v>1885</v>
      </c>
      <c r="L1417" s="104">
        <v>16335</v>
      </c>
      <c r="M1417" s="103" t="s">
        <v>1886</v>
      </c>
      <c r="N1417" s="103" t="s">
        <v>5272</v>
      </c>
      <c r="O1417" s="103" t="s">
        <v>5272</v>
      </c>
      <c r="P1417" s="103" t="s">
        <v>5273</v>
      </c>
      <c r="Q1417" s="103" t="s">
        <v>2902</v>
      </c>
      <c r="R1417" s="103" t="s">
        <v>5274</v>
      </c>
      <c r="S1417" s="101">
        <v>25293</v>
      </c>
      <c r="T1417" s="101">
        <v>25293</v>
      </c>
      <c r="U1417" s="103" t="s">
        <v>31</v>
      </c>
      <c r="V1417" s="103" t="s">
        <v>4684</v>
      </c>
    </row>
    <row r="1418" spans="1:22" ht="15.75" x14ac:dyDescent="0.3">
      <c r="A1418" s="103" t="s">
        <v>50</v>
      </c>
      <c r="B1418" s="103" t="s">
        <v>4024</v>
      </c>
      <c r="C1418" s="103" t="s">
        <v>1904</v>
      </c>
      <c r="D1418" s="103" t="s">
        <v>1905</v>
      </c>
      <c r="E1418" s="103" t="s">
        <v>2038</v>
      </c>
      <c r="F1418" s="103" t="s">
        <v>2104</v>
      </c>
      <c r="G1418" s="103" t="s">
        <v>31</v>
      </c>
      <c r="H1418" s="103" t="s">
        <v>31</v>
      </c>
      <c r="I1418" s="103" t="s">
        <v>31</v>
      </c>
      <c r="J1418" s="103" t="s">
        <v>1884</v>
      </c>
      <c r="K1418" s="103" t="s">
        <v>1885</v>
      </c>
      <c r="L1418" s="104">
        <v>7050</v>
      </c>
      <c r="M1418" s="103" t="s">
        <v>1886</v>
      </c>
      <c r="N1418" s="103" t="s">
        <v>5275</v>
      </c>
      <c r="O1418" s="103" t="s">
        <v>5275</v>
      </c>
      <c r="P1418" s="103" t="s">
        <v>2905</v>
      </c>
      <c r="Q1418" s="103" t="s">
        <v>2906</v>
      </c>
      <c r="R1418" s="103" t="s">
        <v>5276</v>
      </c>
      <c r="S1418" s="101">
        <v>25293</v>
      </c>
      <c r="T1418" s="101">
        <v>25293</v>
      </c>
      <c r="U1418" s="103" t="s">
        <v>31</v>
      </c>
      <c r="V1418" s="103" t="s">
        <v>4684</v>
      </c>
    </row>
    <row r="1419" spans="1:22" ht="15.75" x14ac:dyDescent="0.3">
      <c r="A1419" s="103" t="s">
        <v>50</v>
      </c>
      <c r="B1419" s="103" t="s">
        <v>4024</v>
      </c>
      <c r="C1419" s="103" t="s">
        <v>1904</v>
      </c>
      <c r="D1419" s="103" t="s">
        <v>1905</v>
      </c>
      <c r="E1419" s="103" t="s">
        <v>2038</v>
      </c>
      <c r="F1419" s="103" t="s">
        <v>2104</v>
      </c>
      <c r="G1419" s="103" t="s">
        <v>31</v>
      </c>
      <c r="H1419" s="103" t="s">
        <v>31</v>
      </c>
      <c r="I1419" s="103" t="s">
        <v>31</v>
      </c>
      <c r="J1419" s="103" t="s">
        <v>1884</v>
      </c>
      <c r="K1419" s="103" t="s">
        <v>1885</v>
      </c>
      <c r="L1419" s="104">
        <v>7050</v>
      </c>
      <c r="M1419" s="103" t="s">
        <v>1886</v>
      </c>
      <c r="N1419" s="103" t="s">
        <v>5277</v>
      </c>
      <c r="O1419" s="103" t="s">
        <v>5277</v>
      </c>
      <c r="P1419" s="103" t="s">
        <v>2905</v>
      </c>
      <c r="Q1419" s="103" t="s">
        <v>2906</v>
      </c>
      <c r="R1419" s="103" t="s">
        <v>5278</v>
      </c>
      <c r="S1419" s="101">
        <v>25293</v>
      </c>
      <c r="T1419" s="101">
        <v>25293</v>
      </c>
      <c r="U1419" s="103" t="s">
        <v>31</v>
      </c>
      <c r="V1419" s="103" t="s">
        <v>4684</v>
      </c>
    </row>
    <row r="1420" spans="1:22" ht="15.75" x14ac:dyDescent="0.3">
      <c r="A1420" s="103" t="s">
        <v>50</v>
      </c>
      <c r="B1420" s="103" t="s">
        <v>4024</v>
      </c>
      <c r="C1420" s="103" t="s">
        <v>1904</v>
      </c>
      <c r="D1420" s="103" t="s">
        <v>1905</v>
      </c>
      <c r="E1420" s="103" t="s">
        <v>2038</v>
      </c>
      <c r="F1420" s="103" t="s">
        <v>2104</v>
      </c>
      <c r="G1420" s="103" t="s">
        <v>31</v>
      </c>
      <c r="H1420" s="103" t="s">
        <v>31</v>
      </c>
      <c r="I1420" s="103" t="s">
        <v>31</v>
      </c>
      <c r="J1420" s="103" t="s">
        <v>1884</v>
      </c>
      <c r="K1420" s="103" t="s">
        <v>1885</v>
      </c>
      <c r="L1420" s="104">
        <v>2616</v>
      </c>
      <c r="M1420" s="103" t="s">
        <v>1886</v>
      </c>
      <c r="N1420" s="103" t="s">
        <v>5279</v>
      </c>
      <c r="O1420" s="103" t="s">
        <v>5279</v>
      </c>
      <c r="P1420" s="103" t="s">
        <v>3191</v>
      </c>
      <c r="Q1420" s="103" t="s">
        <v>2772</v>
      </c>
      <c r="R1420" s="103" t="s">
        <v>5280</v>
      </c>
      <c r="S1420" s="101">
        <v>25658</v>
      </c>
      <c r="T1420" s="101">
        <v>25658</v>
      </c>
      <c r="U1420" s="103" t="s">
        <v>31</v>
      </c>
      <c r="V1420" s="103" t="s">
        <v>4686</v>
      </c>
    </row>
    <row r="1421" spans="1:22" ht="15.75" x14ac:dyDescent="0.3">
      <c r="A1421" s="103" t="s">
        <v>50</v>
      </c>
      <c r="B1421" s="103" t="s">
        <v>4024</v>
      </c>
      <c r="C1421" s="103" t="s">
        <v>1904</v>
      </c>
      <c r="D1421" s="103" t="s">
        <v>1905</v>
      </c>
      <c r="E1421" s="103" t="s">
        <v>2038</v>
      </c>
      <c r="F1421" s="103" t="s">
        <v>2104</v>
      </c>
      <c r="G1421" s="103" t="s">
        <v>31</v>
      </c>
      <c r="H1421" s="103" t="s">
        <v>31</v>
      </c>
      <c r="I1421" s="103" t="s">
        <v>31</v>
      </c>
      <c r="J1421" s="103" t="s">
        <v>1884</v>
      </c>
      <c r="K1421" s="103" t="s">
        <v>1885</v>
      </c>
      <c r="L1421" s="104">
        <v>271</v>
      </c>
      <c r="M1421" s="103" t="s">
        <v>1886</v>
      </c>
      <c r="N1421" s="103" t="s">
        <v>5281</v>
      </c>
      <c r="O1421" s="103" t="s">
        <v>5281</v>
      </c>
      <c r="P1421" s="103" t="s">
        <v>5282</v>
      </c>
      <c r="Q1421" s="103" t="s">
        <v>2882</v>
      </c>
      <c r="R1421" s="103" t="s">
        <v>5283</v>
      </c>
      <c r="S1421" s="101">
        <v>26023</v>
      </c>
      <c r="T1421" s="101">
        <v>26023</v>
      </c>
      <c r="U1421" s="103" t="s">
        <v>31</v>
      </c>
      <c r="V1421" s="103" t="s">
        <v>4690</v>
      </c>
    </row>
    <row r="1422" spans="1:22" ht="15.75" x14ac:dyDescent="0.3">
      <c r="A1422" s="103" t="s">
        <v>50</v>
      </c>
      <c r="B1422" s="103" t="s">
        <v>4024</v>
      </c>
      <c r="C1422" s="103" t="s">
        <v>1904</v>
      </c>
      <c r="D1422" s="103" t="s">
        <v>1905</v>
      </c>
      <c r="E1422" s="103" t="s">
        <v>2038</v>
      </c>
      <c r="F1422" s="103" t="s">
        <v>2104</v>
      </c>
      <c r="G1422" s="103" t="s">
        <v>31</v>
      </c>
      <c r="H1422" s="103" t="s">
        <v>31</v>
      </c>
      <c r="I1422" s="103" t="s">
        <v>31</v>
      </c>
      <c r="J1422" s="103" t="s">
        <v>1884</v>
      </c>
      <c r="K1422" s="103" t="s">
        <v>1885</v>
      </c>
      <c r="L1422" s="104">
        <v>271</v>
      </c>
      <c r="M1422" s="103" t="s">
        <v>1886</v>
      </c>
      <c r="N1422" s="103" t="s">
        <v>5284</v>
      </c>
      <c r="O1422" s="103" t="s">
        <v>5284</v>
      </c>
      <c r="P1422" s="103" t="s">
        <v>5282</v>
      </c>
      <c r="Q1422" s="103" t="s">
        <v>2882</v>
      </c>
      <c r="R1422" s="103" t="s">
        <v>5285</v>
      </c>
      <c r="S1422" s="101">
        <v>26023</v>
      </c>
      <c r="T1422" s="101">
        <v>26023</v>
      </c>
      <c r="U1422" s="103" t="s">
        <v>31</v>
      </c>
      <c r="V1422" s="103" t="s">
        <v>4690</v>
      </c>
    </row>
    <row r="1423" spans="1:22" ht="15.75" x14ac:dyDescent="0.3">
      <c r="A1423" s="103" t="s">
        <v>50</v>
      </c>
      <c r="B1423" s="103" t="s">
        <v>4024</v>
      </c>
      <c r="C1423" s="103" t="s">
        <v>1904</v>
      </c>
      <c r="D1423" s="103" t="s">
        <v>1905</v>
      </c>
      <c r="E1423" s="103" t="s">
        <v>2038</v>
      </c>
      <c r="F1423" s="103" t="s">
        <v>2104</v>
      </c>
      <c r="G1423" s="103" t="s">
        <v>31</v>
      </c>
      <c r="H1423" s="103" t="s">
        <v>31</v>
      </c>
      <c r="I1423" s="103" t="s">
        <v>31</v>
      </c>
      <c r="J1423" s="103" t="s">
        <v>1884</v>
      </c>
      <c r="K1423" s="103" t="s">
        <v>1885</v>
      </c>
      <c r="L1423" s="104">
        <v>271</v>
      </c>
      <c r="M1423" s="103" t="s">
        <v>1886</v>
      </c>
      <c r="N1423" s="103" t="s">
        <v>5286</v>
      </c>
      <c r="O1423" s="103" t="s">
        <v>5286</v>
      </c>
      <c r="P1423" s="103" t="s">
        <v>5282</v>
      </c>
      <c r="Q1423" s="103" t="s">
        <v>2882</v>
      </c>
      <c r="R1423" s="103" t="s">
        <v>5287</v>
      </c>
      <c r="S1423" s="101">
        <v>26023</v>
      </c>
      <c r="T1423" s="101">
        <v>26023</v>
      </c>
      <c r="U1423" s="103" t="s">
        <v>31</v>
      </c>
      <c r="V1423" s="103" t="s">
        <v>4690</v>
      </c>
    </row>
    <row r="1424" spans="1:22" ht="15.75" x14ac:dyDescent="0.3">
      <c r="A1424" s="103" t="s">
        <v>50</v>
      </c>
      <c r="B1424" s="103" t="s">
        <v>4024</v>
      </c>
      <c r="C1424" s="103" t="s">
        <v>1904</v>
      </c>
      <c r="D1424" s="103" t="s">
        <v>1905</v>
      </c>
      <c r="E1424" s="103" t="s">
        <v>2038</v>
      </c>
      <c r="F1424" s="103" t="s">
        <v>2104</v>
      </c>
      <c r="G1424" s="103" t="s">
        <v>31</v>
      </c>
      <c r="H1424" s="103" t="s">
        <v>31</v>
      </c>
      <c r="I1424" s="103" t="s">
        <v>31</v>
      </c>
      <c r="J1424" s="103" t="s">
        <v>1884</v>
      </c>
      <c r="K1424" s="103" t="s">
        <v>1885</v>
      </c>
      <c r="L1424" s="104">
        <v>133</v>
      </c>
      <c r="M1424" s="103" t="s">
        <v>1886</v>
      </c>
      <c r="N1424" s="103" t="s">
        <v>5288</v>
      </c>
      <c r="O1424" s="103" t="s">
        <v>5288</v>
      </c>
      <c r="P1424" s="103" t="s">
        <v>2881</v>
      </c>
      <c r="Q1424" s="103" t="s">
        <v>2882</v>
      </c>
      <c r="R1424" s="103" t="s">
        <v>5289</v>
      </c>
      <c r="S1424" s="101">
        <v>24928</v>
      </c>
      <c r="T1424" s="101">
        <v>24928</v>
      </c>
      <c r="U1424" s="103" t="s">
        <v>31</v>
      </c>
      <c r="V1424" s="103" t="s">
        <v>4680</v>
      </c>
    </row>
    <row r="1425" spans="1:22" ht="15.75" x14ac:dyDescent="0.3">
      <c r="A1425" s="103" t="s">
        <v>50</v>
      </c>
      <c r="B1425" s="103" t="s">
        <v>4024</v>
      </c>
      <c r="C1425" s="103" t="s">
        <v>1904</v>
      </c>
      <c r="D1425" s="103" t="s">
        <v>1905</v>
      </c>
      <c r="E1425" s="103" t="s">
        <v>2038</v>
      </c>
      <c r="F1425" s="103" t="s">
        <v>2104</v>
      </c>
      <c r="G1425" s="103" t="s">
        <v>31</v>
      </c>
      <c r="H1425" s="103" t="s">
        <v>31</v>
      </c>
      <c r="I1425" s="103" t="s">
        <v>31</v>
      </c>
      <c r="J1425" s="103" t="s">
        <v>1884</v>
      </c>
      <c r="K1425" s="103" t="s">
        <v>1885</v>
      </c>
      <c r="L1425" s="104">
        <v>133</v>
      </c>
      <c r="M1425" s="103" t="s">
        <v>1886</v>
      </c>
      <c r="N1425" s="103" t="s">
        <v>5290</v>
      </c>
      <c r="O1425" s="103" t="s">
        <v>5290</v>
      </c>
      <c r="P1425" s="103" t="s">
        <v>2881</v>
      </c>
      <c r="Q1425" s="103" t="s">
        <v>2882</v>
      </c>
      <c r="R1425" s="103" t="s">
        <v>5291</v>
      </c>
      <c r="S1425" s="101">
        <v>24928</v>
      </c>
      <c r="T1425" s="101">
        <v>24928</v>
      </c>
      <c r="U1425" s="103" t="s">
        <v>31</v>
      </c>
      <c r="V1425" s="103" t="s">
        <v>4680</v>
      </c>
    </row>
    <row r="1426" spans="1:22" ht="15.75" x14ac:dyDescent="0.3">
      <c r="A1426" s="103" t="s">
        <v>50</v>
      </c>
      <c r="B1426" s="103" t="s">
        <v>4024</v>
      </c>
      <c r="C1426" s="103" t="s">
        <v>1904</v>
      </c>
      <c r="D1426" s="103" t="s">
        <v>1905</v>
      </c>
      <c r="E1426" s="103" t="s">
        <v>2038</v>
      </c>
      <c r="F1426" s="103" t="s">
        <v>2104</v>
      </c>
      <c r="G1426" s="103" t="s">
        <v>31</v>
      </c>
      <c r="H1426" s="103" t="s">
        <v>31</v>
      </c>
      <c r="I1426" s="103" t="s">
        <v>31</v>
      </c>
      <c r="J1426" s="103" t="s">
        <v>1884</v>
      </c>
      <c r="K1426" s="103" t="s">
        <v>1885</v>
      </c>
      <c r="L1426" s="104">
        <v>133</v>
      </c>
      <c r="M1426" s="103" t="s">
        <v>1886</v>
      </c>
      <c r="N1426" s="103" t="s">
        <v>5292</v>
      </c>
      <c r="O1426" s="103" t="s">
        <v>5292</v>
      </c>
      <c r="P1426" s="103" t="s">
        <v>2881</v>
      </c>
      <c r="Q1426" s="103" t="s">
        <v>2882</v>
      </c>
      <c r="R1426" s="103" t="s">
        <v>5293</v>
      </c>
      <c r="S1426" s="101">
        <v>24928</v>
      </c>
      <c r="T1426" s="101">
        <v>24928</v>
      </c>
      <c r="U1426" s="103" t="s">
        <v>31</v>
      </c>
      <c r="V1426" s="103" t="s">
        <v>4680</v>
      </c>
    </row>
    <row r="1427" spans="1:22" ht="15.75" x14ac:dyDescent="0.3">
      <c r="A1427" s="103" t="s">
        <v>50</v>
      </c>
      <c r="B1427" s="103" t="s">
        <v>4024</v>
      </c>
      <c r="C1427" s="103" t="s">
        <v>1904</v>
      </c>
      <c r="D1427" s="103" t="s">
        <v>1905</v>
      </c>
      <c r="E1427" s="103" t="s">
        <v>2038</v>
      </c>
      <c r="F1427" s="103" t="s">
        <v>2104</v>
      </c>
      <c r="G1427" s="103" t="s">
        <v>31</v>
      </c>
      <c r="H1427" s="103" t="s">
        <v>31</v>
      </c>
      <c r="I1427" s="103" t="s">
        <v>31</v>
      </c>
      <c r="J1427" s="103" t="s">
        <v>1884</v>
      </c>
      <c r="K1427" s="103" t="s">
        <v>1885</v>
      </c>
      <c r="L1427" s="104">
        <v>3600</v>
      </c>
      <c r="M1427" s="103" t="s">
        <v>1886</v>
      </c>
      <c r="N1427" s="103" t="s">
        <v>5294</v>
      </c>
      <c r="O1427" s="103" t="s">
        <v>5294</v>
      </c>
      <c r="P1427" s="103" t="s">
        <v>2771</v>
      </c>
      <c r="Q1427" s="103" t="s">
        <v>2772</v>
      </c>
      <c r="R1427" s="103" t="s">
        <v>5295</v>
      </c>
      <c r="S1427" s="101">
        <v>25658</v>
      </c>
      <c r="T1427" s="101">
        <v>25658</v>
      </c>
      <c r="U1427" s="103" t="s">
        <v>31</v>
      </c>
      <c r="V1427" s="103" t="s">
        <v>4686</v>
      </c>
    </row>
    <row r="1428" spans="1:22" ht="15.75" x14ac:dyDescent="0.3">
      <c r="A1428" s="103" t="s">
        <v>50</v>
      </c>
      <c r="B1428" s="103" t="s">
        <v>4024</v>
      </c>
      <c r="C1428" s="103" t="s">
        <v>1904</v>
      </c>
      <c r="D1428" s="103" t="s">
        <v>1905</v>
      </c>
      <c r="E1428" s="103" t="s">
        <v>2038</v>
      </c>
      <c r="F1428" s="103" t="s">
        <v>2104</v>
      </c>
      <c r="G1428" s="103" t="s">
        <v>31</v>
      </c>
      <c r="H1428" s="103" t="s">
        <v>31</v>
      </c>
      <c r="I1428" s="103" t="s">
        <v>31</v>
      </c>
      <c r="J1428" s="103" t="s">
        <v>1884</v>
      </c>
      <c r="K1428" s="103" t="s">
        <v>1885</v>
      </c>
      <c r="L1428" s="104">
        <v>3600</v>
      </c>
      <c r="M1428" s="103" t="s">
        <v>1886</v>
      </c>
      <c r="N1428" s="103" t="s">
        <v>5296</v>
      </c>
      <c r="O1428" s="103" t="s">
        <v>5296</v>
      </c>
      <c r="P1428" s="103" t="s">
        <v>2771</v>
      </c>
      <c r="Q1428" s="103" t="s">
        <v>2772</v>
      </c>
      <c r="R1428" s="103" t="s">
        <v>5297</v>
      </c>
      <c r="S1428" s="101">
        <v>25658</v>
      </c>
      <c r="T1428" s="101">
        <v>25658</v>
      </c>
      <c r="U1428" s="103" t="s">
        <v>31</v>
      </c>
      <c r="V1428" s="103" t="s">
        <v>4686</v>
      </c>
    </row>
    <row r="1429" spans="1:22" ht="15.75" x14ac:dyDescent="0.3">
      <c r="A1429" s="103" t="s">
        <v>50</v>
      </c>
      <c r="B1429" s="103" t="s">
        <v>4024</v>
      </c>
      <c r="C1429" s="103" t="s">
        <v>1904</v>
      </c>
      <c r="D1429" s="103" t="s">
        <v>1905</v>
      </c>
      <c r="E1429" s="103" t="s">
        <v>2038</v>
      </c>
      <c r="F1429" s="103" t="s">
        <v>2104</v>
      </c>
      <c r="G1429" s="103" t="s">
        <v>31</v>
      </c>
      <c r="H1429" s="103" t="s">
        <v>31</v>
      </c>
      <c r="I1429" s="103" t="s">
        <v>31</v>
      </c>
      <c r="J1429" s="103" t="s">
        <v>1884</v>
      </c>
      <c r="K1429" s="103" t="s">
        <v>1885</v>
      </c>
      <c r="L1429" s="104">
        <v>3600</v>
      </c>
      <c r="M1429" s="103" t="s">
        <v>1886</v>
      </c>
      <c r="N1429" s="103" t="s">
        <v>5298</v>
      </c>
      <c r="O1429" s="103" t="s">
        <v>5298</v>
      </c>
      <c r="P1429" s="103" t="s">
        <v>2771</v>
      </c>
      <c r="Q1429" s="103" t="s">
        <v>2772</v>
      </c>
      <c r="R1429" s="103" t="s">
        <v>5299</v>
      </c>
      <c r="S1429" s="101">
        <v>25658</v>
      </c>
      <c r="T1429" s="101">
        <v>25658</v>
      </c>
      <c r="U1429" s="103" t="s">
        <v>31</v>
      </c>
      <c r="V1429" s="103" t="s">
        <v>4686</v>
      </c>
    </row>
    <row r="1430" spans="1:22" ht="15.75" x14ac:dyDescent="0.3">
      <c r="A1430" s="103" t="s">
        <v>50</v>
      </c>
      <c r="B1430" s="103" t="s">
        <v>4024</v>
      </c>
      <c r="C1430" s="103" t="s">
        <v>1904</v>
      </c>
      <c r="D1430" s="103" t="s">
        <v>1905</v>
      </c>
      <c r="E1430" s="103" t="s">
        <v>2038</v>
      </c>
      <c r="F1430" s="103" t="s">
        <v>2104</v>
      </c>
      <c r="G1430" s="103" t="s">
        <v>31</v>
      </c>
      <c r="H1430" s="103" t="s">
        <v>31</v>
      </c>
      <c r="I1430" s="103" t="s">
        <v>31</v>
      </c>
      <c r="J1430" s="103" t="s">
        <v>1884</v>
      </c>
      <c r="K1430" s="103" t="s">
        <v>1885</v>
      </c>
      <c r="L1430" s="104">
        <v>2563</v>
      </c>
      <c r="M1430" s="103" t="s">
        <v>1886</v>
      </c>
      <c r="N1430" s="103" t="s">
        <v>5300</v>
      </c>
      <c r="O1430" s="103" t="s">
        <v>5300</v>
      </c>
      <c r="P1430" s="103" t="s">
        <v>3191</v>
      </c>
      <c r="Q1430" s="103" t="s">
        <v>2772</v>
      </c>
      <c r="R1430" s="103" t="s">
        <v>5301</v>
      </c>
      <c r="S1430" s="101">
        <v>25658</v>
      </c>
      <c r="T1430" s="101">
        <v>25658</v>
      </c>
      <c r="U1430" s="103" t="s">
        <v>31</v>
      </c>
      <c r="V1430" s="103" t="s">
        <v>4686</v>
      </c>
    </row>
    <row r="1431" spans="1:22" ht="15.75" x14ac:dyDescent="0.3">
      <c r="A1431" s="103" t="s">
        <v>50</v>
      </c>
      <c r="B1431" s="103" t="s">
        <v>4024</v>
      </c>
      <c r="C1431" s="103" t="s">
        <v>1904</v>
      </c>
      <c r="D1431" s="103" t="s">
        <v>1905</v>
      </c>
      <c r="E1431" s="103" t="s">
        <v>2038</v>
      </c>
      <c r="F1431" s="103" t="s">
        <v>2104</v>
      </c>
      <c r="G1431" s="103" t="s">
        <v>31</v>
      </c>
      <c r="H1431" s="103" t="s">
        <v>31</v>
      </c>
      <c r="I1431" s="103" t="s">
        <v>31</v>
      </c>
      <c r="J1431" s="103" t="s">
        <v>1884</v>
      </c>
      <c r="K1431" s="103" t="s">
        <v>1885</v>
      </c>
      <c r="L1431" s="104">
        <v>2563</v>
      </c>
      <c r="M1431" s="103" t="s">
        <v>1886</v>
      </c>
      <c r="N1431" s="103" t="s">
        <v>5302</v>
      </c>
      <c r="O1431" s="103" t="s">
        <v>5302</v>
      </c>
      <c r="P1431" s="103" t="s">
        <v>3191</v>
      </c>
      <c r="Q1431" s="103" t="s">
        <v>2772</v>
      </c>
      <c r="R1431" s="103" t="s">
        <v>5303</v>
      </c>
      <c r="S1431" s="101">
        <v>25658</v>
      </c>
      <c r="T1431" s="101">
        <v>25658</v>
      </c>
      <c r="U1431" s="103" t="s">
        <v>31</v>
      </c>
      <c r="V1431" s="103" t="s">
        <v>4686</v>
      </c>
    </row>
    <row r="1432" spans="1:22" ht="15.75" x14ac:dyDescent="0.3">
      <c r="A1432" s="103" t="s">
        <v>50</v>
      </c>
      <c r="B1432" s="103" t="s">
        <v>4024</v>
      </c>
      <c r="C1432" s="103" t="s">
        <v>1904</v>
      </c>
      <c r="D1432" s="103" t="s">
        <v>1905</v>
      </c>
      <c r="E1432" s="103" t="s">
        <v>2038</v>
      </c>
      <c r="F1432" s="103" t="s">
        <v>2104</v>
      </c>
      <c r="G1432" s="103" t="s">
        <v>31</v>
      </c>
      <c r="H1432" s="103" t="s">
        <v>31</v>
      </c>
      <c r="I1432" s="103" t="s">
        <v>31</v>
      </c>
      <c r="J1432" s="103" t="s">
        <v>1884</v>
      </c>
      <c r="K1432" s="103" t="s">
        <v>1885</v>
      </c>
      <c r="L1432" s="104">
        <v>2796</v>
      </c>
      <c r="M1432" s="103" t="s">
        <v>1886</v>
      </c>
      <c r="N1432" s="103" t="s">
        <v>5304</v>
      </c>
      <c r="O1432" s="103" t="s">
        <v>5304</v>
      </c>
      <c r="P1432" s="103" t="s">
        <v>5305</v>
      </c>
      <c r="Q1432" s="103" t="s">
        <v>2772</v>
      </c>
      <c r="R1432" s="103" t="s">
        <v>5306</v>
      </c>
      <c r="S1432" s="101">
        <v>25658</v>
      </c>
      <c r="T1432" s="101">
        <v>25658</v>
      </c>
      <c r="U1432" s="103" t="s">
        <v>31</v>
      </c>
      <c r="V1432" s="103" t="s">
        <v>4957</v>
      </c>
    </row>
    <row r="1433" spans="1:22" ht="15.75" x14ac:dyDescent="0.3">
      <c r="A1433" s="103" t="s">
        <v>50</v>
      </c>
      <c r="B1433" s="103" t="s">
        <v>4024</v>
      </c>
      <c r="C1433" s="103" t="s">
        <v>1904</v>
      </c>
      <c r="D1433" s="103" t="s">
        <v>1905</v>
      </c>
      <c r="E1433" s="103" t="s">
        <v>2038</v>
      </c>
      <c r="F1433" s="103" t="s">
        <v>2104</v>
      </c>
      <c r="G1433" s="103" t="s">
        <v>31</v>
      </c>
      <c r="H1433" s="103" t="s">
        <v>31</v>
      </c>
      <c r="I1433" s="103" t="s">
        <v>31</v>
      </c>
      <c r="J1433" s="103" t="s">
        <v>1884</v>
      </c>
      <c r="K1433" s="103" t="s">
        <v>1885</v>
      </c>
      <c r="L1433" s="104">
        <v>2796</v>
      </c>
      <c r="M1433" s="103" t="s">
        <v>1886</v>
      </c>
      <c r="N1433" s="103" t="s">
        <v>5307</v>
      </c>
      <c r="O1433" s="103" t="s">
        <v>5307</v>
      </c>
      <c r="P1433" s="103" t="s">
        <v>5305</v>
      </c>
      <c r="Q1433" s="103" t="s">
        <v>2772</v>
      </c>
      <c r="R1433" s="103" t="s">
        <v>5308</v>
      </c>
      <c r="S1433" s="101">
        <v>25658</v>
      </c>
      <c r="T1433" s="101">
        <v>25658</v>
      </c>
      <c r="U1433" s="103" t="s">
        <v>31</v>
      </c>
      <c r="V1433" s="103" t="s">
        <v>4957</v>
      </c>
    </row>
    <row r="1434" spans="1:22" ht="15.75" x14ac:dyDescent="0.3">
      <c r="A1434" s="103" t="s">
        <v>50</v>
      </c>
      <c r="B1434" s="103" t="s">
        <v>4024</v>
      </c>
      <c r="C1434" s="103" t="s">
        <v>1904</v>
      </c>
      <c r="D1434" s="103" t="s">
        <v>1905</v>
      </c>
      <c r="E1434" s="103" t="s">
        <v>2038</v>
      </c>
      <c r="F1434" s="103" t="s">
        <v>2104</v>
      </c>
      <c r="G1434" s="103" t="s">
        <v>31</v>
      </c>
      <c r="H1434" s="103" t="s">
        <v>31</v>
      </c>
      <c r="I1434" s="103" t="s">
        <v>31</v>
      </c>
      <c r="J1434" s="103" t="s">
        <v>1884</v>
      </c>
      <c r="K1434" s="103" t="s">
        <v>1885</v>
      </c>
      <c r="L1434" s="104">
        <v>2832</v>
      </c>
      <c r="M1434" s="103" t="s">
        <v>1886</v>
      </c>
      <c r="N1434" s="103" t="s">
        <v>5309</v>
      </c>
      <c r="O1434" s="103" t="s">
        <v>5309</v>
      </c>
      <c r="P1434" s="103" t="s">
        <v>5305</v>
      </c>
      <c r="Q1434" s="103" t="s">
        <v>2772</v>
      </c>
      <c r="R1434" s="103" t="s">
        <v>5310</v>
      </c>
      <c r="S1434" s="101">
        <v>25658</v>
      </c>
      <c r="T1434" s="101">
        <v>25658</v>
      </c>
      <c r="U1434" s="103" t="s">
        <v>31</v>
      </c>
      <c r="V1434" s="103" t="s">
        <v>4686</v>
      </c>
    </row>
    <row r="1435" spans="1:22" ht="15.75" x14ac:dyDescent="0.3">
      <c r="A1435" s="103" t="s">
        <v>50</v>
      </c>
      <c r="B1435" s="103" t="s">
        <v>4024</v>
      </c>
      <c r="C1435" s="103" t="s">
        <v>1904</v>
      </c>
      <c r="D1435" s="103" t="s">
        <v>1905</v>
      </c>
      <c r="E1435" s="103" t="s">
        <v>2038</v>
      </c>
      <c r="F1435" s="103" t="s">
        <v>2104</v>
      </c>
      <c r="G1435" s="103" t="s">
        <v>31</v>
      </c>
      <c r="H1435" s="103" t="s">
        <v>31</v>
      </c>
      <c r="I1435" s="103" t="s">
        <v>31</v>
      </c>
      <c r="J1435" s="103" t="s">
        <v>1884</v>
      </c>
      <c r="K1435" s="103" t="s">
        <v>1885</v>
      </c>
      <c r="L1435" s="104">
        <v>2832</v>
      </c>
      <c r="M1435" s="103" t="s">
        <v>1886</v>
      </c>
      <c r="N1435" s="103" t="s">
        <v>5311</v>
      </c>
      <c r="O1435" s="103" t="s">
        <v>5311</v>
      </c>
      <c r="P1435" s="103" t="s">
        <v>5305</v>
      </c>
      <c r="Q1435" s="103" t="s">
        <v>2772</v>
      </c>
      <c r="R1435" s="103" t="s">
        <v>5312</v>
      </c>
      <c r="S1435" s="101">
        <v>25658</v>
      </c>
      <c r="T1435" s="101">
        <v>25658</v>
      </c>
      <c r="U1435" s="103" t="s">
        <v>31</v>
      </c>
      <c r="V1435" s="103" t="s">
        <v>4686</v>
      </c>
    </row>
    <row r="1436" spans="1:22" ht="15.75" x14ac:dyDescent="0.3">
      <c r="A1436" s="103" t="s">
        <v>50</v>
      </c>
      <c r="B1436" s="103" t="s">
        <v>4024</v>
      </c>
      <c r="C1436" s="103" t="s">
        <v>1904</v>
      </c>
      <c r="D1436" s="103" t="s">
        <v>1905</v>
      </c>
      <c r="E1436" s="103" t="s">
        <v>2038</v>
      </c>
      <c r="F1436" s="103" t="s">
        <v>2104</v>
      </c>
      <c r="G1436" s="103" t="s">
        <v>31</v>
      </c>
      <c r="H1436" s="103" t="s">
        <v>31</v>
      </c>
      <c r="I1436" s="103" t="s">
        <v>31</v>
      </c>
      <c r="J1436" s="103" t="s">
        <v>1884</v>
      </c>
      <c r="K1436" s="103" t="s">
        <v>1885</v>
      </c>
      <c r="L1436" s="104">
        <v>2832</v>
      </c>
      <c r="M1436" s="103" t="s">
        <v>1886</v>
      </c>
      <c r="N1436" s="103" t="s">
        <v>5313</v>
      </c>
      <c r="O1436" s="103" t="s">
        <v>5313</v>
      </c>
      <c r="P1436" s="103" t="s">
        <v>5305</v>
      </c>
      <c r="Q1436" s="103" t="s">
        <v>2772</v>
      </c>
      <c r="R1436" s="103" t="s">
        <v>5314</v>
      </c>
      <c r="S1436" s="101">
        <v>25658</v>
      </c>
      <c r="T1436" s="101">
        <v>25658</v>
      </c>
      <c r="U1436" s="103" t="s">
        <v>31</v>
      </c>
      <c r="V1436" s="103" t="s">
        <v>4686</v>
      </c>
    </row>
    <row r="1437" spans="1:22" ht="15.75" x14ac:dyDescent="0.3">
      <c r="A1437" s="103" t="s">
        <v>50</v>
      </c>
      <c r="B1437" s="103" t="s">
        <v>4024</v>
      </c>
      <c r="C1437" s="103" t="s">
        <v>1904</v>
      </c>
      <c r="D1437" s="103" t="s">
        <v>1905</v>
      </c>
      <c r="E1437" s="103" t="s">
        <v>2038</v>
      </c>
      <c r="F1437" s="103" t="s">
        <v>2104</v>
      </c>
      <c r="G1437" s="103" t="s">
        <v>31</v>
      </c>
      <c r="H1437" s="103" t="s">
        <v>31</v>
      </c>
      <c r="I1437" s="103" t="s">
        <v>31</v>
      </c>
      <c r="J1437" s="103" t="s">
        <v>1884</v>
      </c>
      <c r="K1437" s="103" t="s">
        <v>1885</v>
      </c>
      <c r="L1437" s="104">
        <v>2832</v>
      </c>
      <c r="M1437" s="103" t="s">
        <v>1886</v>
      </c>
      <c r="N1437" s="103" t="s">
        <v>5315</v>
      </c>
      <c r="O1437" s="103" t="s">
        <v>5315</v>
      </c>
      <c r="P1437" s="103" t="s">
        <v>5305</v>
      </c>
      <c r="Q1437" s="103" t="s">
        <v>2772</v>
      </c>
      <c r="R1437" s="103" t="s">
        <v>5316</v>
      </c>
      <c r="S1437" s="101">
        <v>25658</v>
      </c>
      <c r="T1437" s="101">
        <v>25658</v>
      </c>
      <c r="U1437" s="103" t="s">
        <v>31</v>
      </c>
      <c r="V1437" s="103" t="s">
        <v>4686</v>
      </c>
    </row>
    <row r="1438" spans="1:22" ht="15.75" x14ac:dyDescent="0.3">
      <c r="A1438" s="103" t="s">
        <v>50</v>
      </c>
      <c r="B1438" s="103" t="s">
        <v>4024</v>
      </c>
      <c r="C1438" s="103" t="s">
        <v>1904</v>
      </c>
      <c r="D1438" s="103" t="s">
        <v>1905</v>
      </c>
      <c r="E1438" s="103" t="s">
        <v>2038</v>
      </c>
      <c r="F1438" s="103" t="s">
        <v>2104</v>
      </c>
      <c r="G1438" s="103" t="s">
        <v>31</v>
      </c>
      <c r="H1438" s="103" t="s">
        <v>31</v>
      </c>
      <c r="I1438" s="103" t="s">
        <v>31</v>
      </c>
      <c r="J1438" s="103" t="s">
        <v>1884</v>
      </c>
      <c r="K1438" s="103" t="s">
        <v>1885</v>
      </c>
      <c r="L1438" s="104">
        <v>4472</v>
      </c>
      <c r="M1438" s="103" t="s">
        <v>1886</v>
      </c>
      <c r="N1438" s="103" t="s">
        <v>5317</v>
      </c>
      <c r="O1438" s="103" t="s">
        <v>5317</v>
      </c>
      <c r="P1438" s="103" t="s">
        <v>5318</v>
      </c>
      <c r="Q1438" s="103" t="s">
        <v>2772</v>
      </c>
      <c r="R1438" s="103" t="s">
        <v>5319</v>
      </c>
      <c r="S1438" s="101">
        <v>26023</v>
      </c>
      <c r="T1438" s="101">
        <v>26023</v>
      </c>
      <c r="U1438" s="103" t="s">
        <v>31</v>
      </c>
      <c r="V1438" s="103" t="s">
        <v>4690</v>
      </c>
    </row>
    <row r="1439" spans="1:22" ht="15.75" x14ac:dyDescent="0.3">
      <c r="A1439" s="103" t="s">
        <v>50</v>
      </c>
      <c r="B1439" s="103" t="s">
        <v>4024</v>
      </c>
      <c r="C1439" s="103" t="s">
        <v>1904</v>
      </c>
      <c r="D1439" s="103" t="s">
        <v>1905</v>
      </c>
      <c r="E1439" s="103" t="s">
        <v>2038</v>
      </c>
      <c r="F1439" s="103" t="s">
        <v>2104</v>
      </c>
      <c r="G1439" s="103" t="s">
        <v>31</v>
      </c>
      <c r="H1439" s="103" t="s">
        <v>31</v>
      </c>
      <c r="I1439" s="103" t="s">
        <v>31</v>
      </c>
      <c r="J1439" s="103" t="s">
        <v>1884</v>
      </c>
      <c r="K1439" s="103" t="s">
        <v>1885</v>
      </c>
      <c r="L1439" s="104">
        <v>4472</v>
      </c>
      <c r="M1439" s="103" t="s">
        <v>1886</v>
      </c>
      <c r="N1439" s="103" t="s">
        <v>5320</v>
      </c>
      <c r="O1439" s="103" t="s">
        <v>5320</v>
      </c>
      <c r="P1439" s="103" t="s">
        <v>5318</v>
      </c>
      <c r="Q1439" s="103" t="s">
        <v>2772</v>
      </c>
      <c r="R1439" s="103" t="s">
        <v>5321</v>
      </c>
      <c r="S1439" s="101">
        <v>26023</v>
      </c>
      <c r="T1439" s="101">
        <v>26023</v>
      </c>
      <c r="U1439" s="103" t="s">
        <v>31</v>
      </c>
      <c r="V1439" s="103" t="s">
        <v>4690</v>
      </c>
    </row>
    <row r="1440" spans="1:22" ht="15.75" x14ac:dyDescent="0.3">
      <c r="A1440" s="103" t="s">
        <v>50</v>
      </c>
      <c r="B1440" s="103" t="s">
        <v>4024</v>
      </c>
      <c r="C1440" s="103" t="s">
        <v>1904</v>
      </c>
      <c r="D1440" s="103" t="s">
        <v>1905</v>
      </c>
      <c r="E1440" s="103" t="s">
        <v>2038</v>
      </c>
      <c r="F1440" s="103" t="s">
        <v>2104</v>
      </c>
      <c r="G1440" s="103" t="s">
        <v>31</v>
      </c>
      <c r="H1440" s="103" t="s">
        <v>31</v>
      </c>
      <c r="I1440" s="103" t="s">
        <v>31</v>
      </c>
      <c r="J1440" s="103" t="s">
        <v>1884</v>
      </c>
      <c r="K1440" s="103" t="s">
        <v>1885</v>
      </c>
      <c r="L1440" s="104">
        <v>6386</v>
      </c>
      <c r="M1440" s="103" t="s">
        <v>1886</v>
      </c>
      <c r="N1440" s="103" t="s">
        <v>5322</v>
      </c>
      <c r="O1440" s="103" t="s">
        <v>5322</v>
      </c>
      <c r="P1440" s="103" t="s">
        <v>5323</v>
      </c>
      <c r="Q1440" s="103" t="s">
        <v>2772</v>
      </c>
      <c r="R1440" s="103" t="s">
        <v>5324</v>
      </c>
      <c r="S1440" s="101">
        <v>26389</v>
      </c>
      <c r="T1440" s="101">
        <v>26389</v>
      </c>
      <c r="U1440" s="103" t="s">
        <v>31</v>
      </c>
      <c r="V1440" s="103" t="s">
        <v>4857</v>
      </c>
    </row>
    <row r="1441" spans="1:22" ht="15.75" x14ac:dyDescent="0.3">
      <c r="A1441" s="103" t="s">
        <v>50</v>
      </c>
      <c r="B1441" s="103" t="s">
        <v>4024</v>
      </c>
      <c r="C1441" s="103" t="s">
        <v>1904</v>
      </c>
      <c r="D1441" s="103" t="s">
        <v>1905</v>
      </c>
      <c r="E1441" s="103" t="s">
        <v>2038</v>
      </c>
      <c r="F1441" s="103" t="s">
        <v>2104</v>
      </c>
      <c r="G1441" s="103" t="s">
        <v>31</v>
      </c>
      <c r="H1441" s="103" t="s">
        <v>31</v>
      </c>
      <c r="I1441" s="103" t="s">
        <v>31</v>
      </c>
      <c r="J1441" s="103" t="s">
        <v>1884</v>
      </c>
      <c r="K1441" s="103" t="s">
        <v>1885</v>
      </c>
      <c r="L1441" s="104">
        <v>11378</v>
      </c>
      <c r="M1441" s="103" t="s">
        <v>1886</v>
      </c>
      <c r="N1441" s="103" t="s">
        <v>5325</v>
      </c>
      <c r="O1441" s="103" t="s">
        <v>5325</v>
      </c>
      <c r="P1441" s="103" t="s">
        <v>5326</v>
      </c>
      <c r="Q1441" s="103" t="s">
        <v>2772</v>
      </c>
      <c r="R1441" s="103" t="s">
        <v>5327</v>
      </c>
      <c r="S1441" s="101">
        <v>31502</v>
      </c>
      <c r="T1441" s="101">
        <v>31502</v>
      </c>
      <c r="U1441" s="103" t="s">
        <v>31</v>
      </c>
      <c r="V1441" s="103" t="s">
        <v>4921</v>
      </c>
    </row>
    <row r="1442" spans="1:22" ht="15.75" x14ac:dyDescent="0.3">
      <c r="A1442" s="103" t="s">
        <v>50</v>
      </c>
      <c r="B1442" s="103" t="s">
        <v>4024</v>
      </c>
      <c r="C1442" s="103" t="s">
        <v>1904</v>
      </c>
      <c r="D1442" s="103" t="s">
        <v>1905</v>
      </c>
      <c r="E1442" s="103" t="s">
        <v>2038</v>
      </c>
      <c r="F1442" s="103" t="s">
        <v>2104</v>
      </c>
      <c r="G1442" s="103" t="s">
        <v>31</v>
      </c>
      <c r="H1442" s="103" t="s">
        <v>31</v>
      </c>
      <c r="I1442" s="103" t="s">
        <v>31</v>
      </c>
      <c r="J1442" s="103" t="s">
        <v>1884</v>
      </c>
      <c r="K1442" s="103" t="s">
        <v>1885</v>
      </c>
      <c r="L1442" s="104">
        <v>8978</v>
      </c>
      <c r="M1442" s="103" t="s">
        <v>1886</v>
      </c>
      <c r="N1442" s="103" t="s">
        <v>5328</v>
      </c>
      <c r="O1442" s="103" t="s">
        <v>5328</v>
      </c>
      <c r="P1442" s="103" t="s">
        <v>5305</v>
      </c>
      <c r="Q1442" s="103" t="s">
        <v>2772</v>
      </c>
      <c r="R1442" s="103" t="s">
        <v>5329</v>
      </c>
      <c r="S1442" s="101">
        <v>29676</v>
      </c>
      <c r="T1442" s="101">
        <v>29676</v>
      </c>
      <c r="U1442" s="103" t="s">
        <v>31</v>
      </c>
      <c r="V1442" s="103" t="s">
        <v>4860</v>
      </c>
    </row>
    <row r="1443" spans="1:22" ht="15.75" x14ac:dyDescent="0.3">
      <c r="A1443" s="103" t="s">
        <v>50</v>
      </c>
      <c r="B1443" s="103" t="s">
        <v>4024</v>
      </c>
      <c r="C1443" s="103" t="s">
        <v>1904</v>
      </c>
      <c r="D1443" s="103" t="s">
        <v>1905</v>
      </c>
      <c r="E1443" s="103" t="s">
        <v>2038</v>
      </c>
      <c r="F1443" s="103" t="s">
        <v>2104</v>
      </c>
      <c r="G1443" s="103" t="s">
        <v>31</v>
      </c>
      <c r="H1443" s="103" t="s">
        <v>31</v>
      </c>
      <c r="I1443" s="103" t="s">
        <v>31</v>
      </c>
      <c r="J1443" s="103" t="s">
        <v>1884</v>
      </c>
      <c r="K1443" s="103" t="s">
        <v>1885</v>
      </c>
      <c r="L1443" s="104">
        <v>8978</v>
      </c>
      <c r="M1443" s="103" t="s">
        <v>1886</v>
      </c>
      <c r="N1443" s="103" t="s">
        <v>5330</v>
      </c>
      <c r="O1443" s="103" t="s">
        <v>5330</v>
      </c>
      <c r="P1443" s="103" t="s">
        <v>5305</v>
      </c>
      <c r="Q1443" s="103" t="s">
        <v>2772</v>
      </c>
      <c r="R1443" s="103" t="s">
        <v>5331</v>
      </c>
      <c r="S1443" s="101">
        <v>29676</v>
      </c>
      <c r="T1443" s="101">
        <v>29676</v>
      </c>
      <c r="U1443" s="103" t="s">
        <v>31</v>
      </c>
      <c r="V1443" s="103" t="s">
        <v>4860</v>
      </c>
    </row>
    <row r="1444" spans="1:22" ht="15.75" x14ac:dyDescent="0.3">
      <c r="A1444" s="103" t="s">
        <v>50</v>
      </c>
      <c r="B1444" s="103" t="s">
        <v>4024</v>
      </c>
      <c r="C1444" s="103" t="s">
        <v>1904</v>
      </c>
      <c r="D1444" s="103" t="s">
        <v>1905</v>
      </c>
      <c r="E1444" s="103" t="s">
        <v>2038</v>
      </c>
      <c r="F1444" s="103" t="s">
        <v>2104</v>
      </c>
      <c r="G1444" s="103" t="s">
        <v>31</v>
      </c>
      <c r="H1444" s="103" t="s">
        <v>31</v>
      </c>
      <c r="I1444" s="103" t="s">
        <v>31</v>
      </c>
      <c r="J1444" s="103" t="s">
        <v>1884</v>
      </c>
      <c r="K1444" s="103" t="s">
        <v>1885</v>
      </c>
      <c r="L1444" s="104">
        <v>8397</v>
      </c>
      <c r="M1444" s="103" t="s">
        <v>1886</v>
      </c>
      <c r="N1444" s="103" t="s">
        <v>5332</v>
      </c>
      <c r="O1444" s="103" t="s">
        <v>5332</v>
      </c>
      <c r="P1444" s="103" t="s">
        <v>5305</v>
      </c>
      <c r="Q1444" s="103" t="s">
        <v>2772</v>
      </c>
      <c r="R1444" s="103" t="s">
        <v>5333</v>
      </c>
      <c r="S1444" s="101">
        <v>31502</v>
      </c>
      <c r="T1444" s="101">
        <v>31502</v>
      </c>
      <c r="U1444" s="103" t="s">
        <v>31</v>
      </c>
      <c r="V1444" s="103" t="s">
        <v>4921</v>
      </c>
    </row>
    <row r="1445" spans="1:22" ht="15.75" x14ac:dyDescent="0.3">
      <c r="A1445" s="103" t="s">
        <v>50</v>
      </c>
      <c r="B1445" s="103" t="s">
        <v>4024</v>
      </c>
      <c r="C1445" s="103" t="s">
        <v>1904</v>
      </c>
      <c r="D1445" s="103" t="s">
        <v>1905</v>
      </c>
      <c r="E1445" s="103" t="s">
        <v>2038</v>
      </c>
      <c r="F1445" s="103" t="s">
        <v>2104</v>
      </c>
      <c r="G1445" s="103" t="s">
        <v>31</v>
      </c>
      <c r="H1445" s="103" t="s">
        <v>31</v>
      </c>
      <c r="I1445" s="103" t="s">
        <v>31</v>
      </c>
      <c r="J1445" s="103" t="s">
        <v>1884</v>
      </c>
      <c r="K1445" s="103" t="s">
        <v>1885</v>
      </c>
      <c r="L1445" s="104">
        <v>8397</v>
      </c>
      <c r="M1445" s="103" t="s">
        <v>1886</v>
      </c>
      <c r="N1445" s="103" t="s">
        <v>5334</v>
      </c>
      <c r="O1445" s="103" t="s">
        <v>5334</v>
      </c>
      <c r="P1445" s="103" t="s">
        <v>5305</v>
      </c>
      <c r="Q1445" s="103" t="s">
        <v>2772</v>
      </c>
      <c r="R1445" s="103" t="s">
        <v>5335</v>
      </c>
      <c r="S1445" s="101">
        <v>31502</v>
      </c>
      <c r="T1445" s="101">
        <v>31502</v>
      </c>
      <c r="U1445" s="103" t="s">
        <v>31</v>
      </c>
      <c r="V1445" s="103" t="s">
        <v>4921</v>
      </c>
    </row>
    <row r="1446" spans="1:22" ht="15.75" x14ac:dyDescent="0.3">
      <c r="A1446" s="103" t="s">
        <v>50</v>
      </c>
      <c r="B1446" s="103" t="s">
        <v>4024</v>
      </c>
      <c r="C1446" s="103" t="s">
        <v>1904</v>
      </c>
      <c r="D1446" s="103" t="s">
        <v>1905</v>
      </c>
      <c r="E1446" s="103" t="s">
        <v>2038</v>
      </c>
      <c r="F1446" s="103" t="s">
        <v>2104</v>
      </c>
      <c r="G1446" s="103" t="s">
        <v>31</v>
      </c>
      <c r="H1446" s="103" t="s">
        <v>31</v>
      </c>
      <c r="I1446" s="103" t="s">
        <v>31</v>
      </c>
      <c r="J1446" s="103" t="s">
        <v>1884</v>
      </c>
      <c r="K1446" s="103" t="s">
        <v>1885</v>
      </c>
      <c r="L1446" s="104">
        <v>19615</v>
      </c>
      <c r="M1446" s="103" t="s">
        <v>1886</v>
      </c>
      <c r="N1446" s="103" t="s">
        <v>5336</v>
      </c>
      <c r="O1446" s="103" t="s">
        <v>5336</v>
      </c>
      <c r="P1446" s="103" t="s">
        <v>4532</v>
      </c>
      <c r="Q1446" s="103" t="s">
        <v>3263</v>
      </c>
      <c r="R1446" s="103" t="s">
        <v>5337</v>
      </c>
      <c r="S1446" s="101">
        <v>34424</v>
      </c>
      <c r="T1446" s="101">
        <v>34424</v>
      </c>
      <c r="U1446" s="103" t="s">
        <v>31</v>
      </c>
      <c r="V1446" s="103" t="s">
        <v>5338</v>
      </c>
    </row>
    <row r="1447" spans="1:22" ht="15.75" x14ac:dyDescent="0.3">
      <c r="A1447" s="103" t="s">
        <v>50</v>
      </c>
      <c r="B1447" s="103" t="s">
        <v>4024</v>
      </c>
      <c r="C1447" s="103" t="s">
        <v>1904</v>
      </c>
      <c r="D1447" s="103" t="s">
        <v>1905</v>
      </c>
      <c r="E1447" s="103" t="s">
        <v>2038</v>
      </c>
      <c r="F1447" s="103" t="s">
        <v>2104</v>
      </c>
      <c r="G1447" s="103" t="s">
        <v>31</v>
      </c>
      <c r="H1447" s="103" t="s">
        <v>31</v>
      </c>
      <c r="I1447" s="103" t="s">
        <v>31</v>
      </c>
      <c r="J1447" s="103" t="s">
        <v>1884</v>
      </c>
      <c r="K1447" s="103" t="s">
        <v>1885</v>
      </c>
      <c r="L1447" s="104">
        <v>61493.53</v>
      </c>
      <c r="M1447" s="103" t="s">
        <v>1886</v>
      </c>
      <c r="N1447" s="103" t="s">
        <v>5339</v>
      </c>
      <c r="O1447" s="103" t="s">
        <v>31</v>
      </c>
      <c r="P1447" s="103" t="s">
        <v>2467</v>
      </c>
      <c r="Q1447" s="103" t="s">
        <v>2468</v>
      </c>
      <c r="R1447" s="103" t="s">
        <v>5340</v>
      </c>
      <c r="S1447" s="101">
        <v>37772</v>
      </c>
      <c r="T1447" s="101">
        <v>37772</v>
      </c>
      <c r="U1447" s="103" t="s">
        <v>5147</v>
      </c>
      <c r="V1447" s="103" t="s">
        <v>31</v>
      </c>
    </row>
    <row r="1448" spans="1:22" ht="15.75" x14ac:dyDescent="0.3">
      <c r="A1448" s="103" t="s">
        <v>50</v>
      </c>
      <c r="B1448" s="103" t="s">
        <v>4024</v>
      </c>
      <c r="C1448" s="103" t="s">
        <v>1904</v>
      </c>
      <c r="D1448" s="103" t="s">
        <v>1905</v>
      </c>
      <c r="E1448" s="103" t="s">
        <v>2038</v>
      </c>
      <c r="F1448" s="103" t="s">
        <v>2104</v>
      </c>
      <c r="G1448" s="103" t="s">
        <v>31</v>
      </c>
      <c r="H1448" s="103" t="s">
        <v>31</v>
      </c>
      <c r="I1448" s="103" t="s">
        <v>31</v>
      </c>
      <c r="J1448" s="103" t="s">
        <v>1884</v>
      </c>
      <c r="K1448" s="103" t="s">
        <v>1885</v>
      </c>
      <c r="L1448" s="104">
        <v>-44.44</v>
      </c>
      <c r="M1448" s="103" t="s">
        <v>1886</v>
      </c>
      <c r="N1448" s="103" t="s">
        <v>5339</v>
      </c>
      <c r="O1448" s="103" t="s">
        <v>31</v>
      </c>
      <c r="P1448" s="103" t="s">
        <v>2467</v>
      </c>
      <c r="Q1448" s="103" t="s">
        <v>2468</v>
      </c>
      <c r="R1448" s="103" t="s">
        <v>5340</v>
      </c>
      <c r="S1448" s="101">
        <v>38107</v>
      </c>
      <c r="T1448" s="101">
        <v>38107</v>
      </c>
      <c r="U1448" s="103" t="s">
        <v>5147</v>
      </c>
      <c r="V1448" s="103" t="s">
        <v>31</v>
      </c>
    </row>
    <row r="1449" spans="1:22" ht="15.75" x14ac:dyDescent="0.3">
      <c r="A1449" s="103" t="s">
        <v>50</v>
      </c>
      <c r="B1449" s="103" t="s">
        <v>4024</v>
      </c>
      <c r="C1449" s="103" t="s">
        <v>1904</v>
      </c>
      <c r="D1449" s="103" t="s">
        <v>1905</v>
      </c>
      <c r="E1449" s="103" t="s">
        <v>2038</v>
      </c>
      <c r="F1449" s="103" t="s">
        <v>2104</v>
      </c>
      <c r="G1449" s="103" t="s">
        <v>31</v>
      </c>
      <c r="H1449" s="103" t="s">
        <v>31</v>
      </c>
      <c r="I1449" s="103" t="s">
        <v>31</v>
      </c>
      <c r="J1449" s="103" t="s">
        <v>1884</v>
      </c>
      <c r="K1449" s="103" t="s">
        <v>1885</v>
      </c>
      <c r="L1449" s="104">
        <v>5.31</v>
      </c>
      <c r="M1449" s="103" t="s">
        <v>1886</v>
      </c>
      <c r="N1449" s="103" t="s">
        <v>5339</v>
      </c>
      <c r="O1449" s="103" t="s">
        <v>31</v>
      </c>
      <c r="P1449" s="103" t="s">
        <v>2467</v>
      </c>
      <c r="Q1449" s="103" t="s">
        <v>2468</v>
      </c>
      <c r="R1449" s="103" t="s">
        <v>5340</v>
      </c>
      <c r="S1449" s="101">
        <v>38383</v>
      </c>
      <c r="T1449" s="101">
        <v>38383</v>
      </c>
      <c r="U1449" s="103" t="s">
        <v>5147</v>
      </c>
      <c r="V1449" s="103" t="s">
        <v>31</v>
      </c>
    </row>
    <row r="1450" spans="1:22" ht="15.75" x14ac:dyDescent="0.3">
      <c r="A1450" s="103" t="s">
        <v>50</v>
      </c>
      <c r="B1450" s="103" t="s">
        <v>4024</v>
      </c>
      <c r="C1450" s="103" t="s">
        <v>1904</v>
      </c>
      <c r="D1450" s="103" t="s">
        <v>1905</v>
      </c>
      <c r="E1450" s="103" t="s">
        <v>2038</v>
      </c>
      <c r="F1450" s="103" t="s">
        <v>2104</v>
      </c>
      <c r="G1450" s="103" t="s">
        <v>31</v>
      </c>
      <c r="H1450" s="103" t="s">
        <v>31</v>
      </c>
      <c r="I1450" s="103" t="s">
        <v>31</v>
      </c>
      <c r="J1450" s="103" t="s">
        <v>1884</v>
      </c>
      <c r="K1450" s="103" t="s">
        <v>1885</v>
      </c>
      <c r="L1450" s="104">
        <v>61493.53</v>
      </c>
      <c r="M1450" s="103" t="s">
        <v>1886</v>
      </c>
      <c r="N1450" s="103" t="s">
        <v>5341</v>
      </c>
      <c r="O1450" s="103" t="s">
        <v>31</v>
      </c>
      <c r="P1450" s="103" t="s">
        <v>2467</v>
      </c>
      <c r="Q1450" s="103" t="s">
        <v>2468</v>
      </c>
      <c r="R1450" s="103" t="s">
        <v>5342</v>
      </c>
      <c r="S1450" s="101">
        <v>37772</v>
      </c>
      <c r="T1450" s="101">
        <v>37772</v>
      </c>
      <c r="U1450" s="103" t="s">
        <v>5147</v>
      </c>
      <c r="V1450" s="103" t="s">
        <v>31</v>
      </c>
    </row>
    <row r="1451" spans="1:22" ht="15.75" x14ac:dyDescent="0.3">
      <c r="A1451" s="103" t="s">
        <v>50</v>
      </c>
      <c r="B1451" s="103" t="s">
        <v>4024</v>
      </c>
      <c r="C1451" s="103" t="s">
        <v>1904</v>
      </c>
      <c r="D1451" s="103" t="s">
        <v>1905</v>
      </c>
      <c r="E1451" s="103" t="s">
        <v>2038</v>
      </c>
      <c r="F1451" s="103" t="s">
        <v>2104</v>
      </c>
      <c r="G1451" s="103" t="s">
        <v>31</v>
      </c>
      <c r="H1451" s="103" t="s">
        <v>31</v>
      </c>
      <c r="I1451" s="103" t="s">
        <v>31</v>
      </c>
      <c r="J1451" s="103" t="s">
        <v>1884</v>
      </c>
      <c r="K1451" s="103" t="s">
        <v>1885</v>
      </c>
      <c r="L1451" s="104">
        <v>-44.44</v>
      </c>
      <c r="M1451" s="103" t="s">
        <v>1886</v>
      </c>
      <c r="N1451" s="103" t="s">
        <v>5341</v>
      </c>
      <c r="O1451" s="103" t="s">
        <v>31</v>
      </c>
      <c r="P1451" s="103" t="s">
        <v>2467</v>
      </c>
      <c r="Q1451" s="103" t="s">
        <v>2468</v>
      </c>
      <c r="R1451" s="103" t="s">
        <v>5342</v>
      </c>
      <c r="S1451" s="101">
        <v>38107</v>
      </c>
      <c r="T1451" s="101">
        <v>38107</v>
      </c>
      <c r="U1451" s="103" t="s">
        <v>5147</v>
      </c>
      <c r="V1451" s="103" t="s">
        <v>31</v>
      </c>
    </row>
    <row r="1452" spans="1:22" ht="15.75" x14ac:dyDescent="0.3">
      <c r="A1452" s="103" t="s">
        <v>50</v>
      </c>
      <c r="B1452" s="103" t="s">
        <v>4024</v>
      </c>
      <c r="C1452" s="103" t="s">
        <v>1904</v>
      </c>
      <c r="D1452" s="103" t="s">
        <v>1905</v>
      </c>
      <c r="E1452" s="103" t="s">
        <v>2038</v>
      </c>
      <c r="F1452" s="103" t="s">
        <v>2104</v>
      </c>
      <c r="G1452" s="103" t="s">
        <v>31</v>
      </c>
      <c r="H1452" s="103" t="s">
        <v>31</v>
      </c>
      <c r="I1452" s="103" t="s">
        <v>31</v>
      </c>
      <c r="J1452" s="103" t="s">
        <v>1884</v>
      </c>
      <c r="K1452" s="103" t="s">
        <v>1885</v>
      </c>
      <c r="L1452" s="104">
        <v>5.31</v>
      </c>
      <c r="M1452" s="103" t="s">
        <v>1886</v>
      </c>
      <c r="N1452" s="103" t="s">
        <v>5341</v>
      </c>
      <c r="O1452" s="103" t="s">
        <v>31</v>
      </c>
      <c r="P1452" s="103" t="s">
        <v>2467</v>
      </c>
      <c r="Q1452" s="103" t="s">
        <v>2468</v>
      </c>
      <c r="R1452" s="103" t="s">
        <v>5342</v>
      </c>
      <c r="S1452" s="101">
        <v>38383</v>
      </c>
      <c r="T1452" s="101">
        <v>38383</v>
      </c>
      <c r="U1452" s="103" t="s">
        <v>5147</v>
      </c>
      <c r="V1452" s="103" t="s">
        <v>31</v>
      </c>
    </row>
    <row r="1453" spans="1:22" ht="15.75" x14ac:dyDescent="0.3">
      <c r="A1453" s="103" t="s">
        <v>50</v>
      </c>
      <c r="B1453" s="103" t="s">
        <v>4024</v>
      </c>
      <c r="C1453" s="103" t="s">
        <v>1904</v>
      </c>
      <c r="D1453" s="103" t="s">
        <v>1905</v>
      </c>
      <c r="E1453" s="103" t="s">
        <v>2038</v>
      </c>
      <c r="F1453" s="103" t="s">
        <v>2104</v>
      </c>
      <c r="G1453" s="103" t="s">
        <v>31</v>
      </c>
      <c r="H1453" s="103" t="s">
        <v>31</v>
      </c>
      <c r="I1453" s="103" t="s">
        <v>31</v>
      </c>
      <c r="J1453" s="103" t="s">
        <v>1884</v>
      </c>
      <c r="K1453" s="103" t="s">
        <v>1885</v>
      </c>
      <c r="L1453" s="104">
        <v>61493.53</v>
      </c>
      <c r="M1453" s="103" t="s">
        <v>1886</v>
      </c>
      <c r="N1453" s="103" t="s">
        <v>5343</v>
      </c>
      <c r="O1453" s="103" t="s">
        <v>31</v>
      </c>
      <c r="P1453" s="103" t="s">
        <v>2467</v>
      </c>
      <c r="Q1453" s="103" t="s">
        <v>2468</v>
      </c>
      <c r="R1453" s="103" t="s">
        <v>5344</v>
      </c>
      <c r="S1453" s="101">
        <v>37772</v>
      </c>
      <c r="T1453" s="101">
        <v>37772</v>
      </c>
      <c r="U1453" s="103" t="s">
        <v>5147</v>
      </c>
      <c r="V1453" s="103" t="s">
        <v>31</v>
      </c>
    </row>
    <row r="1454" spans="1:22" ht="15.75" x14ac:dyDescent="0.3">
      <c r="A1454" s="103" t="s">
        <v>50</v>
      </c>
      <c r="B1454" s="103" t="s">
        <v>4024</v>
      </c>
      <c r="C1454" s="103" t="s">
        <v>1904</v>
      </c>
      <c r="D1454" s="103" t="s">
        <v>1905</v>
      </c>
      <c r="E1454" s="103" t="s">
        <v>2038</v>
      </c>
      <c r="F1454" s="103" t="s">
        <v>2104</v>
      </c>
      <c r="G1454" s="103" t="s">
        <v>31</v>
      </c>
      <c r="H1454" s="103" t="s">
        <v>31</v>
      </c>
      <c r="I1454" s="103" t="s">
        <v>31</v>
      </c>
      <c r="J1454" s="103" t="s">
        <v>1884</v>
      </c>
      <c r="K1454" s="103" t="s">
        <v>1885</v>
      </c>
      <c r="L1454" s="104">
        <v>-44.44</v>
      </c>
      <c r="M1454" s="103" t="s">
        <v>1886</v>
      </c>
      <c r="N1454" s="103" t="s">
        <v>5343</v>
      </c>
      <c r="O1454" s="103" t="s">
        <v>31</v>
      </c>
      <c r="P1454" s="103" t="s">
        <v>2467</v>
      </c>
      <c r="Q1454" s="103" t="s">
        <v>2468</v>
      </c>
      <c r="R1454" s="103" t="s">
        <v>5344</v>
      </c>
      <c r="S1454" s="101">
        <v>38107</v>
      </c>
      <c r="T1454" s="101">
        <v>38107</v>
      </c>
      <c r="U1454" s="103" t="s">
        <v>5147</v>
      </c>
      <c r="V1454" s="103" t="s">
        <v>31</v>
      </c>
    </row>
    <row r="1455" spans="1:22" ht="15.75" x14ac:dyDescent="0.3">
      <c r="A1455" s="103" t="s">
        <v>50</v>
      </c>
      <c r="B1455" s="103" t="s">
        <v>4024</v>
      </c>
      <c r="C1455" s="103" t="s">
        <v>1904</v>
      </c>
      <c r="D1455" s="103" t="s">
        <v>1905</v>
      </c>
      <c r="E1455" s="103" t="s">
        <v>2038</v>
      </c>
      <c r="F1455" s="103" t="s">
        <v>2104</v>
      </c>
      <c r="G1455" s="103" t="s">
        <v>31</v>
      </c>
      <c r="H1455" s="103" t="s">
        <v>31</v>
      </c>
      <c r="I1455" s="103" t="s">
        <v>31</v>
      </c>
      <c r="J1455" s="103" t="s">
        <v>1884</v>
      </c>
      <c r="K1455" s="103" t="s">
        <v>1885</v>
      </c>
      <c r="L1455" s="104">
        <v>5.31</v>
      </c>
      <c r="M1455" s="103" t="s">
        <v>1886</v>
      </c>
      <c r="N1455" s="103" t="s">
        <v>5343</v>
      </c>
      <c r="O1455" s="103" t="s">
        <v>31</v>
      </c>
      <c r="P1455" s="103" t="s">
        <v>2467</v>
      </c>
      <c r="Q1455" s="103" t="s">
        <v>2468</v>
      </c>
      <c r="R1455" s="103" t="s">
        <v>5344</v>
      </c>
      <c r="S1455" s="101">
        <v>38383</v>
      </c>
      <c r="T1455" s="101">
        <v>38383</v>
      </c>
      <c r="U1455" s="103" t="s">
        <v>5147</v>
      </c>
      <c r="V1455" s="103" t="s">
        <v>31</v>
      </c>
    </row>
    <row r="1456" spans="1:22" ht="15.75" x14ac:dyDescent="0.3">
      <c r="A1456" s="103" t="s">
        <v>50</v>
      </c>
      <c r="B1456" s="103" t="s">
        <v>4024</v>
      </c>
      <c r="C1456" s="103" t="s">
        <v>1879</v>
      </c>
      <c r="D1456" s="103" t="s">
        <v>1880</v>
      </c>
      <c r="E1456" s="103" t="s">
        <v>2033</v>
      </c>
      <c r="F1456" s="103" t="s">
        <v>2034</v>
      </c>
      <c r="G1456" s="103" t="s">
        <v>31</v>
      </c>
      <c r="H1456" s="103" t="s">
        <v>1883</v>
      </c>
      <c r="I1456" s="103" t="s">
        <v>1880</v>
      </c>
      <c r="J1456" s="103" t="s">
        <v>1884</v>
      </c>
      <c r="K1456" s="103" t="s">
        <v>1885</v>
      </c>
      <c r="L1456" s="105">
        <v>19</v>
      </c>
      <c r="M1456" s="103" t="s">
        <v>2002</v>
      </c>
      <c r="N1456" s="103" t="s">
        <v>31</v>
      </c>
      <c r="O1456" s="103" t="s">
        <v>31</v>
      </c>
      <c r="P1456" s="103" t="s">
        <v>2035</v>
      </c>
      <c r="Q1456" s="103" t="s">
        <v>31</v>
      </c>
      <c r="R1456" s="103" t="s">
        <v>4025</v>
      </c>
      <c r="S1456" s="101">
        <v>42735</v>
      </c>
      <c r="T1456" s="101">
        <v>42735</v>
      </c>
      <c r="U1456" s="103" t="s">
        <v>4026</v>
      </c>
      <c r="V1456" s="103" t="s">
        <v>31</v>
      </c>
    </row>
    <row r="1457" spans="1:22" ht="15.75" x14ac:dyDescent="0.3">
      <c r="A1457" s="103" t="s">
        <v>50</v>
      </c>
      <c r="B1457" s="103" t="s">
        <v>4024</v>
      </c>
      <c r="C1457" s="103" t="s">
        <v>1879</v>
      </c>
      <c r="D1457" s="103" t="s">
        <v>1880</v>
      </c>
      <c r="E1457" s="103" t="s">
        <v>2038</v>
      </c>
      <c r="F1457" s="103" t="s">
        <v>2070</v>
      </c>
      <c r="G1457" s="103" t="s">
        <v>31</v>
      </c>
      <c r="H1457" s="103" t="s">
        <v>1883</v>
      </c>
      <c r="I1457" s="103" t="s">
        <v>1880</v>
      </c>
      <c r="J1457" s="103" t="s">
        <v>1884</v>
      </c>
      <c r="K1457" s="103" t="s">
        <v>1885</v>
      </c>
      <c r="L1457" s="105">
        <v>16.43</v>
      </c>
      <c r="M1457" s="103" t="s">
        <v>1886</v>
      </c>
      <c r="N1457" s="103" t="s">
        <v>4203</v>
      </c>
      <c r="O1457" s="103" t="s">
        <v>31</v>
      </c>
      <c r="P1457" s="103" t="s">
        <v>2072</v>
      </c>
      <c r="Q1457" s="103" t="s">
        <v>31</v>
      </c>
      <c r="R1457" s="103" t="s">
        <v>4204</v>
      </c>
      <c r="S1457" s="101">
        <v>42825</v>
      </c>
      <c r="T1457" s="101">
        <v>42825</v>
      </c>
      <c r="U1457" s="103" t="s">
        <v>4026</v>
      </c>
      <c r="V1457" s="103" t="s">
        <v>31</v>
      </c>
    </row>
    <row r="1458" spans="1:22" ht="15.75" x14ac:dyDescent="0.3">
      <c r="A1458" s="103" t="s">
        <v>50</v>
      </c>
      <c r="B1458" s="103" t="s">
        <v>4024</v>
      </c>
      <c r="C1458" s="103" t="s">
        <v>1904</v>
      </c>
      <c r="D1458" s="103" t="s">
        <v>1905</v>
      </c>
      <c r="E1458" s="103" t="s">
        <v>2038</v>
      </c>
      <c r="F1458" s="103" t="s">
        <v>2070</v>
      </c>
      <c r="G1458" s="103" t="s">
        <v>31</v>
      </c>
      <c r="H1458" s="103" t="s">
        <v>31</v>
      </c>
      <c r="I1458" s="103" t="s">
        <v>31</v>
      </c>
      <c r="J1458" s="103" t="s">
        <v>1884</v>
      </c>
      <c r="K1458" s="103" t="s">
        <v>1885</v>
      </c>
      <c r="L1458" s="105">
        <v>16.059999999999999</v>
      </c>
      <c r="M1458" s="103" t="s">
        <v>1886</v>
      </c>
      <c r="N1458" s="103" t="s">
        <v>31</v>
      </c>
      <c r="O1458" s="103" t="s">
        <v>31</v>
      </c>
      <c r="P1458" s="103" t="s">
        <v>2072</v>
      </c>
      <c r="Q1458" s="103" t="s">
        <v>31</v>
      </c>
      <c r="R1458" s="103" t="s">
        <v>4146</v>
      </c>
      <c r="S1458" s="101">
        <v>42947</v>
      </c>
      <c r="T1458" s="101">
        <v>42947</v>
      </c>
      <c r="U1458" s="103" t="s">
        <v>4029</v>
      </c>
      <c r="V1458" s="103" t="s">
        <v>31</v>
      </c>
    </row>
    <row r="1459" spans="1:22" ht="15.75" x14ac:dyDescent="0.3">
      <c r="A1459" s="103" t="s">
        <v>50</v>
      </c>
      <c r="B1459" s="103" t="s">
        <v>4024</v>
      </c>
      <c r="C1459" s="103" t="s">
        <v>1879</v>
      </c>
      <c r="D1459" s="103" t="s">
        <v>1880</v>
      </c>
      <c r="E1459" s="103" t="s">
        <v>2038</v>
      </c>
      <c r="F1459" s="103" t="s">
        <v>2438</v>
      </c>
      <c r="G1459" s="103" t="s">
        <v>31</v>
      </c>
      <c r="H1459" s="103" t="s">
        <v>1883</v>
      </c>
      <c r="I1459" s="103" t="s">
        <v>1880</v>
      </c>
      <c r="J1459" s="103" t="s">
        <v>1884</v>
      </c>
      <c r="K1459" s="103" t="s">
        <v>1885</v>
      </c>
      <c r="L1459" s="105">
        <v>15.67</v>
      </c>
      <c r="M1459" s="103" t="s">
        <v>1886</v>
      </c>
      <c r="N1459" s="103" t="s">
        <v>31</v>
      </c>
      <c r="O1459" s="103" t="s">
        <v>31</v>
      </c>
      <c r="P1459" s="103" t="s">
        <v>2439</v>
      </c>
      <c r="Q1459" s="103" t="s">
        <v>31</v>
      </c>
      <c r="R1459" s="103" t="s">
        <v>4214</v>
      </c>
      <c r="S1459" s="101">
        <v>42825</v>
      </c>
      <c r="T1459" s="101">
        <v>42825</v>
      </c>
      <c r="U1459" s="103" t="s">
        <v>4026</v>
      </c>
      <c r="V1459" s="103" t="s">
        <v>31</v>
      </c>
    </row>
    <row r="1460" spans="1:22" ht="15.75" x14ac:dyDescent="0.3">
      <c r="A1460" s="103" t="s">
        <v>50</v>
      </c>
      <c r="B1460" s="103" t="s">
        <v>4024</v>
      </c>
      <c r="C1460" s="103" t="s">
        <v>1879</v>
      </c>
      <c r="D1460" s="103" t="s">
        <v>1880</v>
      </c>
      <c r="E1460" s="103" t="s">
        <v>2038</v>
      </c>
      <c r="F1460" s="103" t="s">
        <v>2110</v>
      </c>
      <c r="G1460" s="103" t="s">
        <v>31</v>
      </c>
      <c r="H1460" s="103" t="s">
        <v>1883</v>
      </c>
      <c r="I1460" s="103" t="s">
        <v>1880</v>
      </c>
      <c r="J1460" s="103" t="s">
        <v>1884</v>
      </c>
      <c r="K1460" s="103" t="s">
        <v>1885</v>
      </c>
      <c r="L1460" s="105">
        <v>14.76</v>
      </c>
      <c r="M1460" s="103" t="s">
        <v>1886</v>
      </c>
      <c r="N1460" s="103" t="s">
        <v>31</v>
      </c>
      <c r="O1460" s="103" t="s">
        <v>31</v>
      </c>
      <c r="P1460" s="103" t="s">
        <v>2111</v>
      </c>
      <c r="Q1460" s="103" t="s">
        <v>31</v>
      </c>
      <c r="R1460" s="103" t="s">
        <v>4215</v>
      </c>
      <c r="S1460" s="101">
        <v>42825</v>
      </c>
      <c r="T1460" s="101">
        <v>42825</v>
      </c>
      <c r="U1460" s="103" t="s">
        <v>4026</v>
      </c>
      <c r="V1460" s="103" t="s">
        <v>31</v>
      </c>
    </row>
    <row r="1461" spans="1:22" ht="15.75" x14ac:dyDescent="0.3">
      <c r="A1461" s="103" t="s">
        <v>50</v>
      </c>
      <c r="B1461" s="103" t="s">
        <v>4024</v>
      </c>
      <c r="C1461" s="103" t="s">
        <v>1904</v>
      </c>
      <c r="D1461" s="103" t="s">
        <v>1905</v>
      </c>
      <c r="E1461" s="103" t="s">
        <v>2038</v>
      </c>
      <c r="F1461" s="103" t="s">
        <v>2438</v>
      </c>
      <c r="G1461" s="103" t="s">
        <v>31</v>
      </c>
      <c r="H1461" s="103" t="s">
        <v>31</v>
      </c>
      <c r="I1461" s="103" t="s">
        <v>31</v>
      </c>
      <c r="J1461" s="103" t="s">
        <v>1884</v>
      </c>
      <c r="K1461" s="103" t="s">
        <v>1885</v>
      </c>
      <c r="L1461" s="105">
        <v>14.76</v>
      </c>
      <c r="M1461" s="103" t="s">
        <v>1886</v>
      </c>
      <c r="N1461" s="103" t="s">
        <v>31</v>
      </c>
      <c r="O1461" s="103" t="s">
        <v>31</v>
      </c>
      <c r="P1461" s="103" t="s">
        <v>2439</v>
      </c>
      <c r="Q1461" s="103" t="s">
        <v>31</v>
      </c>
      <c r="R1461" s="103" t="s">
        <v>4069</v>
      </c>
      <c r="S1461" s="101">
        <v>43008</v>
      </c>
      <c r="T1461" s="101">
        <v>43008</v>
      </c>
      <c r="U1461" s="103" t="s">
        <v>4029</v>
      </c>
      <c r="V1461" s="103" t="s">
        <v>31</v>
      </c>
    </row>
    <row r="1462" spans="1:22" ht="15.75" x14ac:dyDescent="0.3">
      <c r="A1462" s="103" t="s">
        <v>50</v>
      </c>
      <c r="B1462" s="103" t="s">
        <v>4024</v>
      </c>
      <c r="C1462" s="103" t="s">
        <v>1904</v>
      </c>
      <c r="D1462" s="103" t="s">
        <v>1905</v>
      </c>
      <c r="E1462" s="103" t="s">
        <v>2038</v>
      </c>
      <c r="F1462" s="103" t="s">
        <v>2070</v>
      </c>
      <c r="G1462" s="103" t="s">
        <v>31</v>
      </c>
      <c r="H1462" s="103" t="s">
        <v>31</v>
      </c>
      <c r="I1462" s="103" t="s">
        <v>31</v>
      </c>
      <c r="J1462" s="103" t="s">
        <v>1884</v>
      </c>
      <c r="K1462" s="103" t="s">
        <v>1885</v>
      </c>
      <c r="L1462" s="105">
        <v>14.01</v>
      </c>
      <c r="M1462" s="103" t="s">
        <v>1886</v>
      </c>
      <c r="N1462" s="103" t="s">
        <v>31</v>
      </c>
      <c r="O1462" s="103" t="s">
        <v>31</v>
      </c>
      <c r="P1462" s="103" t="s">
        <v>2072</v>
      </c>
      <c r="Q1462" s="103" t="s">
        <v>31</v>
      </c>
      <c r="R1462" s="103" t="s">
        <v>4146</v>
      </c>
      <c r="S1462" s="101">
        <v>42916</v>
      </c>
      <c r="T1462" s="101">
        <v>42916</v>
      </c>
      <c r="U1462" s="103" t="s">
        <v>4029</v>
      </c>
      <c r="V1462" s="103" t="s">
        <v>31</v>
      </c>
    </row>
    <row r="1463" spans="1:22" ht="15.75" x14ac:dyDescent="0.3">
      <c r="A1463" s="103" t="s">
        <v>50</v>
      </c>
      <c r="B1463" s="103" t="s">
        <v>4024</v>
      </c>
      <c r="C1463" s="103" t="s">
        <v>1879</v>
      </c>
      <c r="D1463" s="103" t="s">
        <v>1880</v>
      </c>
      <c r="E1463" s="103" t="s">
        <v>2038</v>
      </c>
      <c r="F1463" s="103" t="s">
        <v>2070</v>
      </c>
      <c r="G1463" s="103" t="s">
        <v>31</v>
      </c>
      <c r="H1463" s="103" t="s">
        <v>1883</v>
      </c>
      <c r="I1463" s="103" t="s">
        <v>1880</v>
      </c>
      <c r="J1463" s="103" t="s">
        <v>1884</v>
      </c>
      <c r="K1463" s="103" t="s">
        <v>1885</v>
      </c>
      <c r="L1463" s="105">
        <v>13.92</v>
      </c>
      <c r="M1463" s="103" t="s">
        <v>1886</v>
      </c>
      <c r="N1463" s="103" t="s">
        <v>4200</v>
      </c>
      <c r="O1463" s="103" t="s">
        <v>31</v>
      </c>
      <c r="P1463" s="103" t="s">
        <v>2072</v>
      </c>
      <c r="Q1463" s="103" t="s">
        <v>31</v>
      </c>
      <c r="R1463" s="103" t="s">
        <v>4201</v>
      </c>
      <c r="S1463" s="101">
        <v>42825</v>
      </c>
      <c r="T1463" s="101">
        <v>42825</v>
      </c>
      <c r="U1463" s="103" t="s">
        <v>4026</v>
      </c>
      <c r="V1463" s="103" t="s">
        <v>31</v>
      </c>
    </row>
    <row r="1464" spans="1:22" ht="15.75" x14ac:dyDescent="0.3">
      <c r="A1464" s="103" t="s">
        <v>50</v>
      </c>
      <c r="B1464" s="103" t="s">
        <v>4024</v>
      </c>
      <c r="C1464" s="103" t="s">
        <v>1904</v>
      </c>
      <c r="D1464" s="103" t="s">
        <v>1905</v>
      </c>
      <c r="E1464" s="103" t="s">
        <v>2038</v>
      </c>
      <c r="F1464" s="103" t="s">
        <v>2082</v>
      </c>
      <c r="G1464" s="103" t="s">
        <v>31</v>
      </c>
      <c r="H1464" s="103" t="s">
        <v>31</v>
      </c>
      <c r="I1464" s="103" t="s">
        <v>31</v>
      </c>
      <c r="J1464" s="103" t="s">
        <v>1884</v>
      </c>
      <c r="K1464" s="103" t="s">
        <v>1885</v>
      </c>
      <c r="L1464" s="105">
        <v>13.61</v>
      </c>
      <c r="M1464" s="103" t="s">
        <v>1886</v>
      </c>
      <c r="N1464" s="103" t="s">
        <v>31</v>
      </c>
      <c r="O1464" s="103" t="s">
        <v>31</v>
      </c>
      <c r="P1464" s="103" t="s">
        <v>2083</v>
      </c>
      <c r="Q1464" s="103" t="s">
        <v>31</v>
      </c>
      <c r="R1464" s="103" t="s">
        <v>4070</v>
      </c>
      <c r="S1464" s="101">
        <v>43008</v>
      </c>
      <c r="T1464" s="101">
        <v>43008</v>
      </c>
      <c r="U1464" s="103" t="s">
        <v>4029</v>
      </c>
      <c r="V1464" s="103" t="s">
        <v>31</v>
      </c>
    </row>
    <row r="1465" spans="1:22" ht="15.75" x14ac:dyDescent="0.3">
      <c r="A1465" s="103" t="s">
        <v>50</v>
      </c>
      <c r="B1465" s="103" t="s">
        <v>4024</v>
      </c>
      <c r="C1465" s="103" t="s">
        <v>1904</v>
      </c>
      <c r="D1465" s="103" t="s">
        <v>1905</v>
      </c>
      <c r="E1465" s="103" t="s">
        <v>2038</v>
      </c>
      <c r="F1465" s="103" t="s">
        <v>2062</v>
      </c>
      <c r="G1465" s="103" t="s">
        <v>31</v>
      </c>
      <c r="H1465" s="103" t="s">
        <v>31</v>
      </c>
      <c r="I1465" s="103" t="s">
        <v>31</v>
      </c>
      <c r="J1465" s="103" t="s">
        <v>1884</v>
      </c>
      <c r="K1465" s="103" t="s">
        <v>1885</v>
      </c>
      <c r="L1465" s="105">
        <v>13.51</v>
      </c>
      <c r="M1465" s="103" t="s">
        <v>1886</v>
      </c>
      <c r="N1465" s="103" t="s">
        <v>4148</v>
      </c>
      <c r="O1465" s="103" t="s">
        <v>31</v>
      </c>
      <c r="P1465" s="103" t="s">
        <v>2064</v>
      </c>
      <c r="Q1465" s="103" t="s">
        <v>31</v>
      </c>
      <c r="R1465" s="103" t="s">
        <v>4149</v>
      </c>
      <c r="S1465" s="101">
        <v>42947</v>
      </c>
      <c r="T1465" s="101">
        <v>42947</v>
      </c>
      <c r="U1465" s="103" t="s">
        <v>4029</v>
      </c>
      <c r="V1465" s="103" t="s">
        <v>31</v>
      </c>
    </row>
    <row r="1466" spans="1:22" ht="15.75" x14ac:dyDescent="0.3">
      <c r="A1466" s="103" t="s">
        <v>50</v>
      </c>
      <c r="B1466" s="103" t="s">
        <v>4024</v>
      </c>
      <c r="C1466" s="103" t="s">
        <v>1904</v>
      </c>
      <c r="D1466" s="103" t="s">
        <v>1905</v>
      </c>
      <c r="E1466" s="103" t="s">
        <v>2038</v>
      </c>
      <c r="F1466" s="103" t="s">
        <v>2062</v>
      </c>
      <c r="G1466" s="103" t="s">
        <v>31</v>
      </c>
      <c r="H1466" s="103" t="s">
        <v>31</v>
      </c>
      <c r="I1466" s="103" t="s">
        <v>31</v>
      </c>
      <c r="J1466" s="103" t="s">
        <v>1884</v>
      </c>
      <c r="K1466" s="103" t="s">
        <v>1885</v>
      </c>
      <c r="L1466" s="105">
        <v>13.51</v>
      </c>
      <c r="M1466" s="103" t="s">
        <v>1886</v>
      </c>
      <c r="N1466" s="103" t="s">
        <v>4152</v>
      </c>
      <c r="O1466" s="103" t="s">
        <v>31</v>
      </c>
      <c r="P1466" s="103" t="s">
        <v>2064</v>
      </c>
      <c r="Q1466" s="103" t="s">
        <v>31</v>
      </c>
      <c r="R1466" s="103" t="s">
        <v>4153</v>
      </c>
      <c r="S1466" s="101">
        <v>42947</v>
      </c>
      <c r="T1466" s="101">
        <v>42947</v>
      </c>
      <c r="U1466" s="103" t="s">
        <v>4029</v>
      </c>
      <c r="V1466" s="103" t="s">
        <v>31</v>
      </c>
    </row>
    <row r="1467" spans="1:22" ht="15.75" x14ac:dyDescent="0.3">
      <c r="A1467" s="103" t="s">
        <v>50</v>
      </c>
      <c r="B1467" s="103" t="s">
        <v>4024</v>
      </c>
      <c r="C1467" s="103" t="s">
        <v>1904</v>
      </c>
      <c r="D1467" s="103" t="s">
        <v>1905</v>
      </c>
      <c r="E1467" s="103" t="s">
        <v>2038</v>
      </c>
      <c r="F1467" s="103" t="s">
        <v>2062</v>
      </c>
      <c r="G1467" s="103" t="s">
        <v>31</v>
      </c>
      <c r="H1467" s="103" t="s">
        <v>31</v>
      </c>
      <c r="I1467" s="103" t="s">
        <v>31</v>
      </c>
      <c r="J1467" s="103" t="s">
        <v>1884</v>
      </c>
      <c r="K1467" s="103" t="s">
        <v>1885</v>
      </c>
      <c r="L1467" s="105">
        <v>13.51</v>
      </c>
      <c r="M1467" s="103" t="s">
        <v>1886</v>
      </c>
      <c r="N1467" s="103" t="s">
        <v>4154</v>
      </c>
      <c r="O1467" s="103" t="s">
        <v>31</v>
      </c>
      <c r="P1467" s="103" t="s">
        <v>2064</v>
      </c>
      <c r="Q1467" s="103" t="s">
        <v>31</v>
      </c>
      <c r="R1467" s="103" t="s">
        <v>4155</v>
      </c>
      <c r="S1467" s="101">
        <v>42947</v>
      </c>
      <c r="T1467" s="101">
        <v>42947</v>
      </c>
      <c r="U1467" s="103" t="s">
        <v>4029</v>
      </c>
      <c r="V1467" s="103" t="s">
        <v>31</v>
      </c>
    </row>
    <row r="1468" spans="1:22" ht="15.75" x14ac:dyDescent="0.3">
      <c r="A1468" s="103" t="s">
        <v>50</v>
      </c>
      <c r="B1468" s="103" t="s">
        <v>4024</v>
      </c>
      <c r="C1468" s="103" t="s">
        <v>1904</v>
      </c>
      <c r="D1468" s="103" t="s">
        <v>1905</v>
      </c>
      <c r="E1468" s="103" t="s">
        <v>2038</v>
      </c>
      <c r="F1468" s="103" t="s">
        <v>2101</v>
      </c>
      <c r="G1468" s="103" t="s">
        <v>31</v>
      </c>
      <c r="H1468" s="103" t="s">
        <v>31</v>
      </c>
      <c r="I1468" s="103" t="s">
        <v>31</v>
      </c>
      <c r="J1468" s="103" t="s">
        <v>1884</v>
      </c>
      <c r="K1468" s="103" t="s">
        <v>1885</v>
      </c>
      <c r="L1468" s="105">
        <v>13.18</v>
      </c>
      <c r="M1468" s="103" t="s">
        <v>1886</v>
      </c>
      <c r="N1468" s="103" t="s">
        <v>31</v>
      </c>
      <c r="O1468" s="103" t="s">
        <v>31</v>
      </c>
      <c r="P1468" s="103" t="s">
        <v>2102</v>
      </c>
      <c r="Q1468" s="103" t="s">
        <v>31</v>
      </c>
      <c r="R1468" s="103" t="s">
        <v>4071</v>
      </c>
      <c r="S1468" s="101">
        <v>43008</v>
      </c>
      <c r="T1468" s="101">
        <v>43008</v>
      </c>
      <c r="U1468" s="103" t="s">
        <v>4029</v>
      </c>
      <c r="V1468" s="103" t="s">
        <v>31</v>
      </c>
    </row>
    <row r="1469" spans="1:22" ht="15.75" x14ac:dyDescent="0.3">
      <c r="A1469" s="103" t="s">
        <v>50</v>
      </c>
      <c r="B1469" s="103" t="s">
        <v>4024</v>
      </c>
      <c r="C1469" s="103" t="s">
        <v>1879</v>
      </c>
      <c r="D1469" s="103" t="s">
        <v>1880</v>
      </c>
      <c r="E1469" s="103" t="s">
        <v>2038</v>
      </c>
      <c r="F1469" s="103" t="s">
        <v>2101</v>
      </c>
      <c r="G1469" s="103" t="s">
        <v>31</v>
      </c>
      <c r="H1469" s="103" t="s">
        <v>1883</v>
      </c>
      <c r="I1469" s="103" t="s">
        <v>1880</v>
      </c>
      <c r="J1469" s="103" t="s">
        <v>1884</v>
      </c>
      <c r="K1469" s="103" t="s">
        <v>1885</v>
      </c>
      <c r="L1469" s="105">
        <v>13.15</v>
      </c>
      <c r="M1469" s="103" t="s">
        <v>1886</v>
      </c>
      <c r="N1469" s="103" t="s">
        <v>31</v>
      </c>
      <c r="O1469" s="103" t="s">
        <v>31</v>
      </c>
      <c r="P1469" s="103" t="s">
        <v>2102</v>
      </c>
      <c r="Q1469" s="103" t="s">
        <v>31</v>
      </c>
      <c r="R1469" s="103" t="s">
        <v>4263</v>
      </c>
      <c r="S1469" s="101">
        <v>42735</v>
      </c>
      <c r="T1469" s="101">
        <v>42735</v>
      </c>
      <c r="U1469" s="103" t="s">
        <v>4026</v>
      </c>
      <c r="V1469" s="103" t="s">
        <v>31</v>
      </c>
    </row>
    <row r="1470" spans="1:22" ht="15.75" x14ac:dyDescent="0.3">
      <c r="A1470" s="103" t="s">
        <v>50</v>
      </c>
      <c r="B1470" s="103" t="s">
        <v>4024</v>
      </c>
      <c r="C1470" s="103" t="s">
        <v>1879</v>
      </c>
      <c r="D1470" s="103" t="s">
        <v>1880</v>
      </c>
      <c r="E1470" s="103" t="s">
        <v>2038</v>
      </c>
      <c r="F1470" s="103" t="s">
        <v>2051</v>
      </c>
      <c r="G1470" s="103" t="s">
        <v>31</v>
      </c>
      <c r="H1470" s="103" t="s">
        <v>1883</v>
      </c>
      <c r="I1470" s="103" t="s">
        <v>1880</v>
      </c>
      <c r="J1470" s="103" t="s">
        <v>1884</v>
      </c>
      <c r="K1470" s="103" t="s">
        <v>1885</v>
      </c>
      <c r="L1470" s="105">
        <v>12.52</v>
      </c>
      <c r="M1470" s="103" t="s">
        <v>1886</v>
      </c>
      <c r="N1470" s="103" t="s">
        <v>31</v>
      </c>
      <c r="O1470" s="103" t="s">
        <v>31</v>
      </c>
      <c r="P1470" s="103" t="s">
        <v>2052</v>
      </c>
      <c r="Q1470" s="103" t="s">
        <v>31</v>
      </c>
      <c r="R1470" s="103" t="s">
        <v>4216</v>
      </c>
      <c r="S1470" s="101">
        <v>42825</v>
      </c>
      <c r="T1470" s="101">
        <v>42825</v>
      </c>
      <c r="U1470" s="103" t="s">
        <v>4026</v>
      </c>
      <c r="V1470" s="103" t="s">
        <v>31</v>
      </c>
    </row>
    <row r="1471" spans="1:22" ht="15.75" x14ac:dyDescent="0.3">
      <c r="A1471" s="103" t="s">
        <v>50</v>
      </c>
      <c r="B1471" s="103" t="s">
        <v>4024</v>
      </c>
      <c r="C1471" s="103" t="s">
        <v>1879</v>
      </c>
      <c r="D1471" s="103" t="s">
        <v>1880</v>
      </c>
      <c r="E1471" s="103" t="s">
        <v>1881</v>
      </c>
      <c r="F1471" s="103" t="s">
        <v>1882</v>
      </c>
      <c r="G1471" s="103" t="s">
        <v>31</v>
      </c>
      <c r="H1471" s="103" t="s">
        <v>1883</v>
      </c>
      <c r="I1471" s="103" t="s">
        <v>1880</v>
      </c>
      <c r="J1471" s="103" t="s">
        <v>1884</v>
      </c>
      <c r="K1471" s="103" t="s">
        <v>1885</v>
      </c>
      <c r="L1471" s="105">
        <v>12.36</v>
      </c>
      <c r="M1471" s="103" t="s">
        <v>1886</v>
      </c>
      <c r="N1471" s="103" t="s">
        <v>31</v>
      </c>
      <c r="O1471" s="103" t="s">
        <v>31</v>
      </c>
      <c r="P1471" s="103" t="s">
        <v>1887</v>
      </c>
      <c r="Q1471" s="103" t="s">
        <v>31</v>
      </c>
      <c r="R1471" s="103" t="s">
        <v>4217</v>
      </c>
      <c r="S1471" s="101">
        <v>42825</v>
      </c>
      <c r="T1471" s="101">
        <v>42825</v>
      </c>
      <c r="U1471" s="103" t="s">
        <v>4026</v>
      </c>
      <c r="V1471" s="103" t="s">
        <v>31</v>
      </c>
    </row>
    <row r="1472" spans="1:22" ht="15.75" x14ac:dyDescent="0.3">
      <c r="A1472" s="103" t="s">
        <v>50</v>
      </c>
      <c r="B1472" s="103" t="s">
        <v>4024</v>
      </c>
      <c r="C1472" s="103" t="s">
        <v>1904</v>
      </c>
      <c r="D1472" s="103" t="s">
        <v>1905</v>
      </c>
      <c r="E1472" s="103" t="s">
        <v>2038</v>
      </c>
      <c r="F1472" s="103" t="s">
        <v>2104</v>
      </c>
      <c r="G1472" s="103" t="s">
        <v>31</v>
      </c>
      <c r="H1472" s="103" t="s">
        <v>31</v>
      </c>
      <c r="I1472" s="103" t="s">
        <v>31</v>
      </c>
      <c r="J1472" s="103" t="s">
        <v>1884</v>
      </c>
      <c r="K1472" s="103" t="s">
        <v>1885</v>
      </c>
      <c r="L1472" s="104">
        <v>33152.21</v>
      </c>
      <c r="M1472" s="103" t="s">
        <v>1886</v>
      </c>
      <c r="N1472" s="103" t="s">
        <v>5345</v>
      </c>
      <c r="O1472" s="103" t="s">
        <v>31</v>
      </c>
      <c r="P1472" s="103" t="s">
        <v>2106</v>
      </c>
      <c r="Q1472" s="103" t="s">
        <v>31</v>
      </c>
      <c r="R1472" s="103" t="s">
        <v>5346</v>
      </c>
      <c r="S1472" s="101">
        <v>40421</v>
      </c>
      <c r="T1472" s="101">
        <v>40421</v>
      </c>
      <c r="U1472" s="103" t="s">
        <v>5347</v>
      </c>
      <c r="V1472" s="103" t="s">
        <v>31</v>
      </c>
    </row>
    <row r="1473" spans="1:22" ht="15.75" x14ac:dyDescent="0.3">
      <c r="A1473" s="103" t="s">
        <v>50</v>
      </c>
      <c r="B1473" s="103" t="s">
        <v>4024</v>
      </c>
      <c r="C1473" s="103" t="s">
        <v>1904</v>
      </c>
      <c r="D1473" s="103" t="s">
        <v>1905</v>
      </c>
      <c r="E1473" s="103" t="s">
        <v>2038</v>
      </c>
      <c r="F1473" s="103" t="s">
        <v>2104</v>
      </c>
      <c r="G1473" s="103" t="s">
        <v>31</v>
      </c>
      <c r="H1473" s="103" t="s">
        <v>31</v>
      </c>
      <c r="I1473" s="103" t="s">
        <v>31</v>
      </c>
      <c r="J1473" s="103" t="s">
        <v>1884</v>
      </c>
      <c r="K1473" s="103" t="s">
        <v>1885</v>
      </c>
      <c r="L1473" s="104">
        <v>472.99</v>
      </c>
      <c r="M1473" s="103" t="s">
        <v>1886</v>
      </c>
      <c r="N1473" s="103" t="s">
        <v>5345</v>
      </c>
      <c r="O1473" s="103" t="s">
        <v>31</v>
      </c>
      <c r="P1473" s="103" t="s">
        <v>2106</v>
      </c>
      <c r="Q1473" s="103" t="s">
        <v>31</v>
      </c>
      <c r="R1473" s="103" t="s">
        <v>5346</v>
      </c>
      <c r="S1473" s="101">
        <v>40451</v>
      </c>
      <c r="T1473" s="101">
        <v>40451</v>
      </c>
      <c r="U1473" s="103" t="s">
        <v>5347</v>
      </c>
      <c r="V1473" s="103" t="s">
        <v>31</v>
      </c>
    </row>
    <row r="1474" spans="1:22" ht="15.75" x14ac:dyDescent="0.3">
      <c r="A1474" s="103" t="s">
        <v>50</v>
      </c>
      <c r="B1474" s="103" t="s">
        <v>4024</v>
      </c>
      <c r="C1474" s="103" t="s">
        <v>1904</v>
      </c>
      <c r="D1474" s="103" t="s">
        <v>1905</v>
      </c>
      <c r="E1474" s="103" t="s">
        <v>2038</v>
      </c>
      <c r="F1474" s="103" t="s">
        <v>2104</v>
      </c>
      <c r="G1474" s="103" t="s">
        <v>31</v>
      </c>
      <c r="H1474" s="103" t="s">
        <v>31</v>
      </c>
      <c r="I1474" s="103" t="s">
        <v>31</v>
      </c>
      <c r="J1474" s="103" t="s">
        <v>1884</v>
      </c>
      <c r="K1474" s="103" t="s">
        <v>1885</v>
      </c>
      <c r="L1474" s="104">
        <v>9.9499999999999993</v>
      </c>
      <c r="M1474" s="103" t="s">
        <v>1886</v>
      </c>
      <c r="N1474" s="103" t="s">
        <v>5345</v>
      </c>
      <c r="O1474" s="103" t="s">
        <v>31</v>
      </c>
      <c r="P1474" s="103" t="s">
        <v>2106</v>
      </c>
      <c r="Q1474" s="103" t="s">
        <v>31</v>
      </c>
      <c r="R1474" s="103" t="s">
        <v>5346</v>
      </c>
      <c r="S1474" s="101">
        <v>40482</v>
      </c>
      <c r="T1474" s="101">
        <v>40482</v>
      </c>
      <c r="U1474" s="103" t="s">
        <v>5347</v>
      </c>
      <c r="V1474" s="103" t="s">
        <v>31</v>
      </c>
    </row>
    <row r="1475" spans="1:22" ht="15.75" x14ac:dyDescent="0.3">
      <c r="A1475" s="103" t="s">
        <v>50</v>
      </c>
      <c r="B1475" s="103" t="s">
        <v>4024</v>
      </c>
      <c r="C1475" s="103" t="s">
        <v>1904</v>
      </c>
      <c r="D1475" s="103" t="s">
        <v>1905</v>
      </c>
      <c r="E1475" s="103" t="s">
        <v>2038</v>
      </c>
      <c r="F1475" s="103" t="s">
        <v>2104</v>
      </c>
      <c r="G1475" s="103" t="s">
        <v>31</v>
      </c>
      <c r="H1475" s="103" t="s">
        <v>31</v>
      </c>
      <c r="I1475" s="103" t="s">
        <v>31</v>
      </c>
      <c r="J1475" s="103" t="s">
        <v>1884</v>
      </c>
      <c r="K1475" s="103" t="s">
        <v>1885</v>
      </c>
      <c r="L1475" s="104">
        <v>-16817.62</v>
      </c>
      <c r="M1475" s="103" t="s">
        <v>1886</v>
      </c>
      <c r="N1475" s="103" t="s">
        <v>5345</v>
      </c>
      <c r="O1475" s="103" t="s">
        <v>31</v>
      </c>
      <c r="P1475" s="103" t="s">
        <v>2106</v>
      </c>
      <c r="Q1475" s="103" t="s">
        <v>31</v>
      </c>
      <c r="R1475" s="103" t="s">
        <v>5346</v>
      </c>
      <c r="S1475" s="101">
        <v>40512</v>
      </c>
      <c r="T1475" s="101">
        <v>40512</v>
      </c>
      <c r="U1475" s="103" t="s">
        <v>5347</v>
      </c>
      <c r="V1475" s="103" t="s">
        <v>31</v>
      </c>
    </row>
    <row r="1476" spans="1:22" ht="15.75" x14ac:dyDescent="0.3">
      <c r="A1476" s="103" t="s">
        <v>50</v>
      </c>
      <c r="B1476" s="103" t="s">
        <v>4024</v>
      </c>
      <c r="C1476" s="103" t="s">
        <v>1904</v>
      </c>
      <c r="D1476" s="103" t="s">
        <v>1905</v>
      </c>
      <c r="E1476" s="103" t="s">
        <v>2038</v>
      </c>
      <c r="F1476" s="103" t="s">
        <v>3386</v>
      </c>
      <c r="G1476" s="103" t="s">
        <v>31</v>
      </c>
      <c r="H1476" s="103" t="s">
        <v>31</v>
      </c>
      <c r="I1476" s="103" t="s">
        <v>31</v>
      </c>
      <c r="J1476" s="103" t="s">
        <v>1884</v>
      </c>
      <c r="K1476" s="103" t="s">
        <v>1885</v>
      </c>
      <c r="L1476" s="104">
        <v>2499.2600000000002</v>
      </c>
      <c r="M1476" s="103" t="s">
        <v>1886</v>
      </c>
      <c r="N1476" s="103" t="s">
        <v>31</v>
      </c>
      <c r="O1476" s="103" t="s">
        <v>31</v>
      </c>
      <c r="P1476" s="103" t="s">
        <v>2467</v>
      </c>
      <c r="Q1476" s="103" t="s">
        <v>31</v>
      </c>
      <c r="R1476" s="103" t="s">
        <v>5348</v>
      </c>
      <c r="S1476" s="101">
        <v>37772</v>
      </c>
      <c r="T1476" s="101">
        <v>37772</v>
      </c>
      <c r="U1476" s="103" t="s">
        <v>5147</v>
      </c>
      <c r="V1476" s="103" t="s">
        <v>31</v>
      </c>
    </row>
    <row r="1477" spans="1:22" ht="15.75" x14ac:dyDescent="0.3">
      <c r="A1477" s="103" t="s">
        <v>50</v>
      </c>
      <c r="B1477" s="103" t="s">
        <v>4024</v>
      </c>
      <c r="C1477" s="103" t="s">
        <v>1904</v>
      </c>
      <c r="D1477" s="103" t="s">
        <v>1905</v>
      </c>
      <c r="E1477" s="103" t="s">
        <v>2038</v>
      </c>
      <c r="F1477" s="103" t="s">
        <v>3386</v>
      </c>
      <c r="G1477" s="103" t="s">
        <v>31</v>
      </c>
      <c r="H1477" s="103" t="s">
        <v>31</v>
      </c>
      <c r="I1477" s="103" t="s">
        <v>31</v>
      </c>
      <c r="J1477" s="103" t="s">
        <v>1884</v>
      </c>
      <c r="K1477" s="103" t="s">
        <v>1885</v>
      </c>
      <c r="L1477" s="104">
        <v>-1.8</v>
      </c>
      <c r="M1477" s="103" t="s">
        <v>1886</v>
      </c>
      <c r="N1477" s="103" t="s">
        <v>31</v>
      </c>
      <c r="O1477" s="103" t="s">
        <v>31</v>
      </c>
      <c r="P1477" s="103" t="s">
        <v>2467</v>
      </c>
      <c r="Q1477" s="103" t="s">
        <v>31</v>
      </c>
      <c r="R1477" s="103" t="s">
        <v>5348</v>
      </c>
      <c r="S1477" s="101">
        <v>38107</v>
      </c>
      <c r="T1477" s="101">
        <v>38107</v>
      </c>
      <c r="U1477" s="103" t="s">
        <v>5147</v>
      </c>
      <c r="V1477" s="103" t="s">
        <v>31</v>
      </c>
    </row>
    <row r="1478" spans="1:22" ht="15.75" x14ac:dyDescent="0.3">
      <c r="A1478" s="103" t="s">
        <v>50</v>
      </c>
      <c r="B1478" s="103" t="s">
        <v>4024</v>
      </c>
      <c r="C1478" s="103" t="s">
        <v>1904</v>
      </c>
      <c r="D1478" s="103" t="s">
        <v>1905</v>
      </c>
      <c r="E1478" s="103" t="s">
        <v>2038</v>
      </c>
      <c r="F1478" s="103" t="s">
        <v>3386</v>
      </c>
      <c r="G1478" s="103" t="s">
        <v>31</v>
      </c>
      <c r="H1478" s="103" t="s">
        <v>31</v>
      </c>
      <c r="I1478" s="103" t="s">
        <v>31</v>
      </c>
      <c r="J1478" s="103" t="s">
        <v>1884</v>
      </c>
      <c r="K1478" s="103" t="s">
        <v>1885</v>
      </c>
      <c r="L1478" s="104">
        <v>-1.44</v>
      </c>
      <c r="M1478" s="103" t="s">
        <v>1886</v>
      </c>
      <c r="N1478" s="103" t="s">
        <v>31</v>
      </c>
      <c r="O1478" s="103" t="s">
        <v>31</v>
      </c>
      <c r="P1478" s="103" t="s">
        <v>2467</v>
      </c>
      <c r="Q1478" s="103" t="s">
        <v>31</v>
      </c>
      <c r="R1478" s="103" t="s">
        <v>5348</v>
      </c>
      <c r="S1478" s="101">
        <v>38383</v>
      </c>
      <c r="T1478" s="101">
        <v>38383</v>
      </c>
      <c r="U1478" s="103" t="s">
        <v>5147</v>
      </c>
      <c r="V1478" s="103" t="s">
        <v>31</v>
      </c>
    </row>
    <row r="1479" spans="1:22" ht="15.75" x14ac:dyDescent="0.3">
      <c r="A1479" s="103" t="s">
        <v>50</v>
      </c>
      <c r="B1479" s="103" t="s">
        <v>4024</v>
      </c>
      <c r="C1479" s="103" t="s">
        <v>1904</v>
      </c>
      <c r="D1479" s="103" t="s">
        <v>1905</v>
      </c>
      <c r="E1479" s="103" t="s">
        <v>2038</v>
      </c>
      <c r="F1479" s="103" t="s">
        <v>3386</v>
      </c>
      <c r="G1479" s="103" t="s">
        <v>31</v>
      </c>
      <c r="H1479" s="103" t="s">
        <v>31</v>
      </c>
      <c r="I1479" s="103" t="s">
        <v>31</v>
      </c>
      <c r="J1479" s="103" t="s">
        <v>1884</v>
      </c>
      <c r="K1479" s="103" t="s">
        <v>1885</v>
      </c>
      <c r="L1479" s="104">
        <v>20181.78</v>
      </c>
      <c r="M1479" s="103" t="s">
        <v>1886</v>
      </c>
      <c r="N1479" s="103" t="s">
        <v>31</v>
      </c>
      <c r="O1479" s="103" t="s">
        <v>31</v>
      </c>
      <c r="P1479" s="103" t="s">
        <v>4292</v>
      </c>
      <c r="Q1479" s="103" t="s">
        <v>31</v>
      </c>
      <c r="R1479" s="103" t="s">
        <v>5349</v>
      </c>
      <c r="S1479" s="101">
        <v>38807</v>
      </c>
      <c r="T1479" s="101">
        <v>38785</v>
      </c>
      <c r="U1479" s="103" t="s">
        <v>5350</v>
      </c>
      <c r="V1479" s="103" t="s">
        <v>31</v>
      </c>
    </row>
    <row r="1480" spans="1:22" ht="15.75" x14ac:dyDescent="0.3">
      <c r="A1480" s="103" t="s">
        <v>50</v>
      </c>
      <c r="B1480" s="103" t="s">
        <v>4024</v>
      </c>
      <c r="C1480" s="103" t="s">
        <v>1904</v>
      </c>
      <c r="D1480" s="103" t="s">
        <v>1905</v>
      </c>
      <c r="E1480" s="103" t="s">
        <v>2038</v>
      </c>
      <c r="F1480" s="103" t="s">
        <v>3386</v>
      </c>
      <c r="G1480" s="103" t="s">
        <v>31</v>
      </c>
      <c r="H1480" s="103" t="s">
        <v>31</v>
      </c>
      <c r="I1480" s="103" t="s">
        <v>31</v>
      </c>
      <c r="J1480" s="103" t="s">
        <v>1884</v>
      </c>
      <c r="K1480" s="103" t="s">
        <v>1885</v>
      </c>
      <c r="L1480" s="104">
        <v>6609.46</v>
      </c>
      <c r="M1480" s="103" t="s">
        <v>1886</v>
      </c>
      <c r="N1480" s="103" t="s">
        <v>5351</v>
      </c>
      <c r="O1480" s="103" t="s">
        <v>31</v>
      </c>
      <c r="P1480" s="103" t="s">
        <v>4292</v>
      </c>
      <c r="Q1480" s="103" t="s">
        <v>31</v>
      </c>
      <c r="R1480" s="103" t="s">
        <v>5352</v>
      </c>
      <c r="S1480" s="101">
        <v>42124</v>
      </c>
      <c r="T1480" s="101">
        <v>42124</v>
      </c>
      <c r="U1480" s="103" t="s">
        <v>5353</v>
      </c>
      <c r="V1480" s="103" t="s">
        <v>31</v>
      </c>
    </row>
    <row r="1481" spans="1:22" ht="15.75" x14ac:dyDescent="0.3">
      <c r="A1481" s="103" t="s">
        <v>50</v>
      </c>
      <c r="B1481" s="103" t="s">
        <v>4024</v>
      </c>
      <c r="C1481" s="103" t="s">
        <v>1904</v>
      </c>
      <c r="D1481" s="103" t="s">
        <v>1905</v>
      </c>
      <c r="E1481" s="103" t="s">
        <v>2038</v>
      </c>
      <c r="F1481" s="103" t="s">
        <v>3386</v>
      </c>
      <c r="G1481" s="103" t="s">
        <v>31</v>
      </c>
      <c r="H1481" s="103" t="s">
        <v>31</v>
      </c>
      <c r="I1481" s="103" t="s">
        <v>31</v>
      </c>
      <c r="J1481" s="103" t="s">
        <v>1884</v>
      </c>
      <c r="K1481" s="103" t="s">
        <v>1885</v>
      </c>
      <c r="L1481" s="104">
        <v>31.11</v>
      </c>
      <c r="M1481" s="103" t="s">
        <v>1886</v>
      </c>
      <c r="N1481" s="103" t="s">
        <v>5351</v>
      </c>
      <c r="O1481" s="103" t="s">
        <v>31</v>
      </c>
      <c r="P1481" s="103" t="s">
        <v>4292</v>
      </c>
      <c r="Q1481" s="103" t="s">
        <v>31</v>
      </c>
      <c r="R1481" s="103" t="s">
        <v>5352</v>
      </c>
      <c r="S1481" s="101">
        <v>42308</v>
      </c>
      <c r="T1481" s="101">
        <v>42308</v>
      </c>
      <c r="U1481" s="103" t="s">
        <v>5353</v>
      </c>
      <c r="V1481" s="103" t="s">
        <v>31</v>
      </c>
    </row>
    <row r="1482" spans="1:22" ht="15.75" x14ac:dyDescent="0.3">
      <c r="A1482" s="103" t="s">
        <v>50</v>
      </c>
      <c r="B1482" s="103" t="s">
        <v>4024</v>
      </c>
      <c r="C1482" s="103" t="s">
        <v>1904</v>
      </c>
      <c r="D1482" s="103" t="s">
        <v>1905</v>
      </c>
      <c r="E1482" s="103" t="s">
        <v>2038</v>
      </c>
      <c r="F1482" s="103" t="s">
        <v>3386</v>
      </c>
      <c r="G1482" s="103" t="s">
        <v>31</v>
      </c>
      <c r="H1482" s="103" t="s">
        <v>31</v>
      </c>
      <c r="I1482" s="103" t="s">
        <v>31</v>
      </c>
      <c r="J1482" s="103" t="s">
        <v>1884</v>
      </c>
      <c r="K1482" s="103" t="s">
        <v>1885</v>
      </c>
      <c r="L1482" s="104">
        <v>6609.46</v>
      </c>
      <c r="M1482" s="103" t="s">
        <v>1886</v>
      </c>
      <c r="N1482" s="103" t="s">
        <v>5354</v>
      </c>
      <c r="O1482" s="103" t="s">
        <v>31</v>
      </c>
      <c r="P1482" s="103" t="s">
        <v>4292</v>
      </c>
      <c r="Q1482" s="103" t="s">
        <v>31</v>
      </c>
      <c r="R1482" s="103" t="s">
        <v>5355</v>
      </c>
      <c r="S1482" s="101">
        <v>42124</v>
      </c>
      <c r="T1482" s="101">
        <v>42124</v>
      </c>
      <c r="U1482" s="103" t="s">
        <v>5353</v>
      </c>
      <c r="V1482" s="103" t="s">
        <v>31</v>
      </c>
    </row>
    <row r="1483" spans="1:22" ht="15.75" x14ac:dyDescent="0.3">
      <c r="A1483" s="103" t="s">
        <v>50</v>
      </c>
      <c r="B1483" s="103" t="s">
        <v>4024</v>
      </c>
      <c r="C1483" s="103" t="s">
        <v>1904</v>
      </c>
      <c r="D1483" s="103" t="s">
        <v>1905</v>
      </c>
      <c r="E1483" s="103" t="s">
        <v>2038</v>
      </c>
      <c r="F1483" s="103" t="s">
        <v>3386</v>
      </c>
      <c r="G1483" s="103" t="s">
        <v>31</v>
      </c>
      <c r="H1483" s="103" t="s">
        <v>31</v>
      </c>
      <c r="I1483" s="103" t="s">
        <v>31</v>
      </c>
      <c r="J1483" s="103" t="s">
        <v>1884</v>
      </c>
      <c r="K1483" s="103" t="s">
        <v>1885</v>
      </c>
      <c r="L1483" s="104">
        <v>31.11</v>
      </c>
      <c r="M1483" s="103" t="s">
        <v>1886</v>
      </c>
      <c r="N1483" s="103" t="s">
        <v>5354</v>
      </c>
      <c r="O1483" s="103" t="s">
        <v>31</v>
      </c>
      <c r="P1483" s="103" t="s">
        <v>4292</v>
      </c>
      <c r="Q1483" s="103" t="s">
        <v>31</v>
      </c>
      <c r="R1483" s="103" t="s">
        <v>5355</v>
      </c>
      <c r="S1483" s="101">
        <v>42308</v>
      </c>
      <c r="T1483" s="101">
        <v>42308</v>
      </c>
      <c r="U1483" s="103" t="s">
        <v>5353</v>
      </c>
      <c r="V1483" s="103" t="s">
        <v>31</v>
      </c>
    </row>
    <row r="1484" spans="1:22" ht="15.75" x14ac:dyDescent="0.3">
      <c r="A1484" s="103" t="s">
        <v>50</v>
      </c>
      <c r="B1484" s="103" t="s">
        <v>4024</v>
      </c>
      <c r="C1484" s="103" t="s">
        <v>1904</v>
      </c>
      <c r="D1484" s="103" t="s">
        <v>1905</v>
      </c>
      <c r="E1484" s="103" t="s">
        <v>2038</v>
      </c>
      <c r="F1484" s="103" t="s">
        <v>3386</v>
      </c>
      <c r="G1484" s="103" t="s">
        <v>31</v>
      </c>
      <c r="H1484" s="103" t="s">
        <v>31</v>
      </c>
      <c r="I1484" s="103" t="s">
        <v>31</v>
      </c>
      <c r="J1484" s="103" t="s">
        <v>1884</v>
      </c>
      <c r="K1484" s="103" t="s">
        <v>1885</v>
      </c>
      <c r="L1484" s="104">
        <v>6609.46</v>
      </c>
      <c r="M1484" s="103" t="s">
        <v>1886</v>
      </c>
      <c r="N1484" s="103" t="s">
        <v>5356</v>
      </c>
      <c r="O1484" s="103" t="s">
        <v>31</v>
      </c>
      <c r="P1484" s="103" t="s">
        <v>4292</v>
      </c>
      <c r="Q1484" s="103" t="s">
        <v>31</v>
      </c>
      <c r="R1484" s="103" t="s">
        <v>5357</v>
      </c>
      <c r="S1484" s="101">
        <v>42124</v>
      </c>
      <c r="T1484" s="101">
        <v>42124</v>
      </c>
      <c r="U1484" s="103" t="s">
        <v>5353</v>
      </c>
      <c r="V1484" s="103" t="s">
        <v>31</v>
      </c>
    </row>
    <row r="1485" spans="1:22" ht="15.75" x14ac:dyDescent="0.3">
      <c r="A1485" s="103" t="s">
        <v>50</v>
      </c>
      <c r="B1485" s="103" t="s">
        <v>4024</v>
      </c>
      <c r="C1485" s="103" t="s">
        <v>1904</v>
      </c>
      <c r="D1485" s="103" t="s">
        <v>1905</v>
      </c>
      <c r="E1485" s="103" t="s">
        <v>2038</v>
      </c>
      <c r="F1485" s="103" t="s">
        <v>3386</v>
      </c>
      <c r="G1485" s="103" t="s">
        <v>31</v>
      </c>
      <c r="H1485" s="103" t="s">
        <v>31</v>
      </c>
      <c r="I1485" s="103" t="s">
        <v>31</v>
      </c>
      <c r="J1485" s="103" t="s">
        <v>1884</v>
      </c>
      <c r="K1485" s="103" t="s">
        <v>1885</v>
      </c>
      <c r="L1485" s="104">
        <v>31.11</v>
      </c>
      <c r="M1485" s="103" t="s">
        <v>1886</v>
      </c>
      <c r="N1485" s="103" t="s">
        <v>5356</v>
      </c>
      <c r="O1485" s="103" t="s">
        <v>31</v>
      </c>
      <c r="P1485" s="103" t="s">
        <v>4292</v>
      </c>
      <c r="Q1485" s="103" t="s">
        <v>31</v>
      </c>
      <c r="R1485" s="103" t="s">
        <v>5357</v>
      </c>
      <c r="S1485" s="101">
        <v>42308</v>
      </c>
      <c r="T1485" s="101">
        <v>42308</v>
      </c>
      <c r="U1485" s="103" t="s">
        <v>5353</v>
      </c>
      <c r="V1485" s="103" t="s">
        <v>31</v>
      </c>
    </row>
    <row r="1486" spans="1:22" ht="15.75" x14ac:dyDescent="0.3">
      <c r="A1486" s="103" t="s">
        <v>50</v>
      </c>
      <c r="B1486" s="103" t="s">
        <v>4024</v>
      </c>
      <c r="C1486" s="103" t="s">
        <v>1904</v>
      </c>
      <c r="D1486" s="103" t="s">
        <v>1905</v>
      </c>
      <c r="E1486" s="103" t="s">
        <v>2038</v>
      </c>
      <c r="F1486" s="103" t="s">
        <v>2264</v>
      </c>
      <c r="G1486" s="103" t="s">
        <v>31</v>
      </c>
      <c r="H1486" s="103" t="s">
        <v>31</v>
      </c>
      <c r="I1486" s="103" t="s">
        <v>31</v>
      </c>
      <c r="J1486" s="103" t="s">
        <v>1884</v>
      </c>
      <c r="K1486" s="103" t="s">
        <v>1885</v>
      </c>
      <c r="L1486" s="104">
        <v>18274</v>
      </c>
      <c r="M1486" s="103" t="s">
        <v>1886</v>
      </c>
      <c r="N1486" s="103" t="s">
        <v>31</v>
      </c>
      <c r="O1486" s="103" t="s">
        <v>31</v>
      </c>
      <c r="P1486" s="103" t="s">
        <v>2470</v>
      </c>
      <c r="Q1486" s="103" t="s">
        <v>3392</v>
      </c>
      <c r="R1486" s="103" t="s">
        <v>5358</v>
      </c>
      <c r="S1486" s="101">
        <v>19449</v>
      </c>
      <c r="T1486" s="101">
        <v>19449</v>
      </c>
      <c r="U1486" s="103" t="s">
        <v>31</v>
      </c>
      <c r="V1486" s="103" t="s">
        <v>31</v>
      </c>
    </row>
    <row r="1487" spans="1:22" ht="15.75" x14ac:dyDescent="0.3">
      <c r="A1487" s="103" t="s">
        <v>50</v>
      </c>
      <c r="B1487" s="103" t="s">
        <v>4024</v>
      </c>
      <c r="C1487" s="103" t="s">
        <v>1904</v>
      </c>
      <c r="D1487" s="103" t="s">
        <v>1905</v>
      </c>
      <c r="E1487" s="103" t="s">
        <v>2038</v>
      </c>
      <c r="F1487" s="103" t="s">
        <v>2264</v>
      </c>
      <c r="G1487" s="103" t="s">
        <v>31</v>
      </c>
      <c r="H1487" s="103" t="s">
        <v>31</v>
      </c>
      <c r="I1487" s="103" t="s">
        <v>31</v>
      </c>
      <c r="J1487" s="103" t="s">
        <v>1884</v>
      </c>
      <c r="K1487" s="103" t="s">
        <v>1885</v>
      </c>
      <c r="L1487" s="104">
        <v>324</v>
      </c>
      <c r="M1487" s="103" t="s">
        <v>1886</v>
      </c>
      <c r="N1487" s="103" t="s">
        <v>31</v>
      </c>
      <c r="O1487" s="103" t="s">
        <v>31</v>
      </c>
      <c r="P1487" s="103" t="s">
        <v>2470</v>
      </c>
      <c r="Q1487" s="103" t="s">
        <v>3392</v>
      </c>
      <c r="R1487" s="103" t="s">
        <v>5359</v>
      </c>
      <c r="S1487" s="101">
        <v>20179</v>
      </c>
      <c r="T1487" s="101">
        <v>20179</v>
      </c>
      <c r="U1487" s="103" t="s">
        <v>31</v>
      </c>
      <c r="V1487" s="103" t="s">
        <v>31</v>
      </c>
    </row>
    <row r="1488" spans="1:22" ht="15.75" x14ac:dyDescent="0.3">
      <c r="A1488" s="103" t="s">
        <v>50</v>
      </c>
      <c r="B1488" s="103" t="s">
        <v>4024</v>
      </c>
      <c r="C1488" s="103" t="s">
        <v>1904</v>
      </c>
      <c r="D1488" s="103" t="s">
        <v>1905</v>
      </c>
      <c r="E1488" s="103" t="s">
        <v>2038</v>
      </c>
      <c r="F1488" s="103" t="s">
        <v>2264</v>
      </c>
      <c r="G1488" s="103" t="s">
        <v>31</v>
      </c>
      <c r="H1488" s="103" t="s">
        <v>31</v>
      </c>
      <c r="I1488" s="103" t="s">
        <v>31</v>
      </c>
      <c r="J1488" s="103" t="s">
        <v>1884</v>
      </c>
      <c r="K1488" s="103" t="s">
        <v>1885</v>
      </c>
      <c r="L1488" s="104">
        <v>1102</v>
      </c>
      <c r="M1488" s="103" t="s">
        <v>1886</v>
      </c>
      <c r="N1488" s="103" t="s">
        <v>31</v>
      </c>
      <c r="O1488" s="103" t="s">
        <v>31</v>
      </c>
      <c r="P1488" s="103" t="s">
        <v>2470</v>
      </c>
      <c r="Q1488" s="103" t="s">
        <v>3392</v>
      </c>
      <c r="R1488" s="103" t="s">
        <v>5360</v>
      </c>
      <c r="S1488" s="101">
        <v>20910</v>
      </c>
      <c r="T1488" s="101">
        <v>20910</v>
      </c>
      <c r="U1488" s="103" t="s">
        <v>31</v>
      </c>
      <c r="V1488" s="103" t="s">
        <v>31</v>
      </c>
    </row>
    <row r="1489" spans="1:22" ht="15.75" x14ac:dyDescent="0.3">
      <c r="A1489" s="103" t="s">
        <v>50</v>
      </c>
      <c r="B1489" s="103" t="s">
        <v>4024</v>
      </c>
      <c r="C1489" s="103" t="s">
        <v>1904</v>
      </c>
      <c r="D1489" s="103" t="s">
        <v>1905</v>
      </c>
      <c r="E1489" s="103" t="s">
        <v>2038</v>
      </c>
      <c r="F1489" s="103" t="s">
        <v>2264</v>
      </c>
      <c r="G1489" s="103" t="s">
        <v>31</v>
      </c>
      <c r="H1489" s="103" t="s">
        <v>31</v>
      </c>
      <c r="I1489" s="103" t="s">
        <v>31</v>
      </c>
      <c r="J1489" s="103" t="s">
        <v>1884</v>
      </c>
      <c r="K1489" s="103" t="s">
        <v>1885</v>
      </c>
      <c r="L1489" s="104">
        <v>580</v>
      </c>
      <c r="M1489" s="103" t="s">
        <v>1886</v>
      </c>
      <c r="N1489" s="103" t="s">
        <v>31</v>
      </c>
      <c r="O1489" s="103" t="s">
        <v>31</v>
      </c>
      <c r="P1489" s="103" t="s">
        <v>2470</v>
      </c>
      <c r="Q1489" s="103" t="s">
        <v>3392</v>
      </c>
      <c r="R1489" s="103" t="s">
        <v>5361</v>
      </c>
      <c r="S1489" s="101">
        <v>21640</v>
      </c>
      <c r="T1489" s="101">
        <v>21640</v>
      </c>
      <c r="U1489" s="103" t="s">
        <v>31</v>
      </c>
      <c r="V1489" s="103" t="s">
        <v>31</v>
      </c>
    </row>
    <row r="1490" spans="1:22" ht="15.75" x14ac:dyDescent="0.3">
      <c r="A1490" s="103" t="s">
        <v>50</v>
      </c>
      <c r="B1490" s="103" t="s">
        <v>4024</v>
      </c>
      <c r="C1490" s="103" t="s">
        <v>1904</v>
      </c>
      <c r="D1490" s="103" t="s">
        <v>1905</v>
      </c>
      <c r="E1490" s="103" t="s">
        <v>2038</v>
      </c>
      <c r="F1490" s="103" t="s">
        <v>2264</v>
      </c>
      <c r="G1490" s="103" t="s">
        <v>31</v>
      </c>
      <c r="H1490" s="103" t="s">
        <v>31</v>
      </c>
      <c r="I1490" s="103" t="s">
        <v>31</v>
      </c>
      <c r="J1490" s="103" t="s">
        <v>1884</v>
      </c>
      <c r="K1490" s="103" t="s">
        <v>1885</v>
      </c>
      <c r="L1490" s="104">
        <v>1108</v>
      </c>
      <c r="M1490" s="103" t="s">
        <v>1886</v>
      </c>
      <c r="N1490" s="103" t="s">
        <v>31</v>
      </c>
      <c r="O1490" s="103" t="s">
        <v>31</v>
      </c>
      <c r="P1490" s="103" t="s">
        <v>2470</v>
      </c>
      <c r="Q1490" s="103" t="s">
        <v>3392</v>
      </c>
      <c r="R1490" s="103" t="s">
        <v>5362</v>
      </c>
      <c r="S1490" s="101">
        <v>21640</v>
      </c>
      <c r="T1490" s="101">
        <v>21640</v>
      </c>
      <c r="U1490" s="103" t="s">
        <v>31</v>
      </c>
      <c r="V1490" s="103" t="s">
        <v>4668</v>
      </c>
    </row>
    <row r="1491" spans="1:22" ht="15.75" x14ac:dyDescent="0.3">
      <c r="A1491" s="103" t="s">
        <v>50</v>
      </c>
      <c r="B1491" s="103" t="s">
        <v>4024</v>
      </c>
      <c r="C1491" s="103" t="s">
        <v>1904</v>
      </c>
      <c r="D1491" s="103" t="s">
        <v>1905</v>
      </c>
      <c r="E1491" s="103" t="s">
        <v>2038</v>
      </c>
      <c r="F1491" s="103" t="s">
        <v>2264</v>
      </c>
      <c r="G1491" s="103" t="s">
        <v>31</v>
      </c>
      <c r="H1491" s="103" t="s">
        <v>31</v>
      </c>
      <c r="I1491" s="103" t="s">
        <v>31</v>
      </c>
      <c r="J1491" s="103" t="s">
        <v>1884</v>
      </c>
      <c r="K1491" s="103" t="s">
        <v>1885</v>
      </c>
      <c r="L1491" s="104">
        <v>2154</v>
      </c>
      <c r="M1491" s="103" t="s">
        <v>1886</v>
      </c>
      <c r="N1491" s="103" t="s">
        <v>31</v>
      </c>
      <c r="O1491" s="103" t="s">
        <v>31</v>
      </c>
      <c r="P1491" s="103" t="s">
        <v>2470</v>
      </c>
      <c r="Q1491" s="103" t="s">
        <v>3392</v>
      </c>
      <c r="R1491" s="103" t="s">
        <v>5363</v>
      </c>
      <c r="S1491" s="101">
        <v>21640</v>
      </c>
      <c r="T1491" s="101">
        <v>21640</v>
      </c>
      <c r="U1491" s="103" t="s">
        <v>31</v>
      </c>
      <c r="V1491" s="103" t="s">
        <v>4670</v>
      </c>
    </row>
    <row r="1492" spans="1:22" ht="15.75" x14ac:dyDescent="0.3">
      <c r="A1492" s="103" t="s">
        <v>50</v>
      </c>
      <c r="B1492" s="103" t="s">
        <v>4024</v>
      </c>
      <c r="C1492" s="103" t="s">
        <v>1904</v>
      </c>
      <c r="D1492" s="103" t="s">
        <v>1905</v>
      </c>
      <c r="E1492" s="103" t="s">
        <v>2038</v>
      </c>
      <c r="F1492" s="103" t="s">
        <v>2264</v>
      </c>
      <c r="G1492" s="103" t="s">
        <v>31</v>
      </c>
      <c r="H1492" s="103" t="s">
        <v>31</v>
      </c>
      <c r="I1492" s="103" t="s">
        <v>31</v>
      </c>
      <c r="J1492" s="103" t="s">
        <v>1884</v>
      </c>
      <c r="K1492" s="103" t="s">
        <v>1885</v>
      </c>
      <c r="L1492" s="104">
        <v>677</v>
      </c>
      <c r="M1492" s="103" t="s">
        <v>1886</v>
      </c>
      <c r="N1492" s="103" t="s">
        <v>31</v>
      </c>
      <c r="O1492" s="103" t="s">
        <v>31</v>
      </c>
      <c r="P1492" s="103" t="s">
        <v>2470</v>
      </c>
      <c r="Q1492" s="103" t="s">
        <v>3392</v>
      </c>
      <c r="R1492" s="103" t="s">
        <v>5364</v>
      </c>
      <c r="S1492" s="101">
        <v>22006</v>
      </c>
      <c r="T1492" s="101">
        <v>22006</v>
      </c>
      <c r="U1492" s="103" t="s">
        <v>31</v>
      </c>
      <c r="V1492" s="103" t="s">
        <v>4674</v>
      </c>
    </row>
    <row r="1493" spans="1:22" ht="15.75" x14ac:dyDescent="0.3">
      <c r="A1493" s="103" t="s">
        <v>50</v>
      </c>
      <c r="B1493" s="103" t="s">
        <v>4024</v>
      </c>
      <c r="C1493" s="103" t="s">
        <v>1904</v>
      </c>
      <c r="D1493" s="103" t="s">
        <v>1905</v>
      </c>
      <c r="E1493" s="103" t="s">
        <v>2038</v>
      </c>
      <c r="F1493" s="103" t="s">
        <v>2264</v>
      </c>
      <c r="G1493" s="103" t="s">
        <v>31</v>
      </c>
      <c r="H1493" s="103" t="s">
        <v>31</v>
      </c>
      <c r="I1493" s="103" t="s">
        <v>31</v>
      </c>
      <c r="J1493" s="103" t="s">
        <v>1884</v>
      </c>
      <c r="K1493" s="103" t="s">
        <v>1885</v>
      </c>
      <c r="L1493" s="104">
        <v>815</v>
      </c>
      <c r="M1493" s="103" t="s">
        <v>1886</v>
      </c>
      <c r="N1493" s="103" t="s">
        <v>31</v>
      </c>
      <c r="O1493" s="103" t="s">
        <v>31</v>
      </c>
      <c r="P1493" s="103" t="s">
        <v>2470</v>
      </c>
      <c r="Q1493" s="103" t="s">
        <v>3392</v>
      </c>
      <c r="R1493" s="103" t="s">
        <v>5365</v>
      </c>
      <c r="S1493" s="101">
        <v>23101</v>
      </c>
      <c r="T1493" s="101">
        <v>23101</v>
      </c>
      <c r="U1493" s="103" t="s">
        <v>31</v>
      </c>
      <c r="V1493" s="103" t="s">
        <v>4676</v>
      </c>
    </row>
    <row r="1494" spans="1:22" ht="15.75" x14ac:dyDescent="0.3">
      <c r="A1494" s="103" t="s">
        <v>50</v>
      </c>
      <c r="B1494" s="103" t="s">
        <v>4024</v>
      </c>
      <c r="C1494" s="103" t="s">
        <v>1904</v>
      </c>
      <c r="D1494" s="103" t="s">
        <v>1905</v>
      </c>
      <c r="E1494" s="103" t="s">
        <v>2038</v>
      </c>
      <c r="F1494" s="103" t="s">
        <v>2264</v>
      </c>
      <c r="G1494" s="103" t="s">
        <v>31</v>
      </c>
      <c r="H1494" s="103" t="s">
        <v>31</v>
      </c>
      <c r="I1494" s="103" t="s">
        <v>31</v>
      </c>
      <c r="J1494" s="103" t="s">
        <v>1884</v>
      </c>
      <c r="K1494" s="103" t="s">
        <v>1885</v>
      </c>
      <c r="L1494" s="104">
        <v>236</v>
      </c>
      <c r="M1494" s="103" t="s">
        <v>1886</v>
      </c>
      <c r="N1494" s="103" t="s">
        <v>31</v>
      </c>
      <c r="O1494" s="103" t="s">
        <v>31</v>
      </c>
      <c r="P1494" s="103" t="s">
        <v>2470</v>
      </c>
      <c r="Q1494" s="103" t="s">
        <v>3392</v>
      </c>
      <c r="R1494" s="103" t="s">
        <v>5366</v>
      </c>
      <c r="S1494" s="101">
        <v>23467</v>
      </c>
      <c r="T1494" s="101">
        <v>23467</v>
      </c>
      <c r="U1494" s="103" t="s">
        <v>31</v>
      </c>
      <c r="V1494" s="103" t="s">
        <v>4948</v>
      </c>
    </row>
    <row r="1495" spans="1:22" ht="15.75" x14ac:dyDescent="0.3">
      <c r="A1495" s="103" t="s">
        <v>50</v>
      </c>
      <c r="B1495" s="103" t="s">
        <v>4024</v>
      </c>
      <c r="C1495" s="103" t="s">
        <v>1904</v>
      </c>
      <c r="D1495" s="103" t="s">
        <v>1905</v>
      </c>
      <c r="E1495" s="103" t="s">
        <v>2038</v>
      </c>
      <c r="F1495" s="103" t="s">
        <v>2264</v>
      </c>
      <c r="G1495" s="103" t="s">
        <v>31</v>
      </c>
      <c r="H1495" s="103" t="s">
        <v>31</v>
      </c>
      <c r="I1495" s="103" t="s">
        <v>31</v>
      </c>
      <c r="J1495" s="103" t="s">
        <v>1884</v>
      </c>
      <c r="K1495" s="103" t="s">
        <v>1885</v>
      </c>
      <c r="L1495" s="104">
        <v>1924</v>
      </c>
      <c r="M1495" s="103" t="s">
        <v>1886</v>
      </c>
      <c r="N1495" s="103" t="s">
        <v>31</v>
      </c>
      <c r="O1495" s="103" t="s">
        <v>31</v>
      </c>
      <c r="P1495" s="103" t="s">
        <v>2470</v>
      </c>
      <c r="Q1495" s="103" t="s">
        <v>3392</v>
      </c>
      <c r="R1495" s="103" t="s">
        <v>5367</v>
      </c>
      <c r="S1495" s="101">
        <v>24197</v>
      </c>
      <c r="T1495" s="101">
        <v>24197</v>
      </c>
      <c r="U1495" s="103" t="s">
        <v>31</v>
      </c>
      <c r="V1495" s="103" t="s">
        <v>4678</v>
      </c>
    </row>
    <row r="1496" spans="1:22" ht="15.75" x14ac:dyDescent="0.3">
      <c r="A1496" s="103" t="s">
        <v>50</v>
      </c>
      <c r="B1496" s="103" t="s">
        <v>4024</v>
      </c>
      <c r="C1496" s="103" t="s">
        <v>1904</v>
      </c>
      <c r="D1496" s="103" t="s">
        <v>1905</v>
      </c>
      <c r="E1496" s="103" t="s">
        <v>2038</v>
      </c>
      <c r="F1496" s="103" t="s">
        <v>2264</v>
      </c>
      <c r="G1496" s="103" t="s">
        <v>31</v>
      </c>
      <c r="H1496" s="103" t="s">
        <v>31</v>
      </c>
      <c r="I1496" s="103" t="s">
        <v>31</v>
      </c>
      <c r="J1496" s="103" t="s">
        <v>1884</v>
      </c>
      <c r="K1496" s="103" t="s">
        <v>1885</v>
      </c>
      <c r="L1496" s="104">
        <v>2232</v>
      </c>
      <c r="M1496" s="103" t="s">
        <v>1886</v>
      </c>
      <c r="N1496" s="103" t="s">
        <v>31</v>
      </c>
      <c r="O1496" s="103" t="s">
        <v>31</v>
      </c>
      <c r="P1496" s="103" t="s">
        <v>2470</v>
      </c>
      <c r="Q1496" s="103" t="s">
        <v>3392</v>
      </c>
      <c r="R1496" s="103" t="s">
        <v>5368</v>
      </c>
      <c r="S1496" s="101">
        <v>24928</v>
      </c>
      <c r="T1496" s="101">
        <v>24928</v>
      </c>
      <c r="U1496" s="103" t="s">
        <v>31</v>
      </c>
      <c r="V1496" s="103" t="s">
        <v>4680</v>
      </c>
    </row>
    <row r="1497" spans="1:22" ht="15.75" x14ac:dyDescent="0.3">
      <c r="A1497" s="103" t="s">
        <v>50</v>
      </c>
      <c r="B1497" s="103" t="s">
        <v>4024</v>
      </c>
      <c r="C1497" s="103" t="s">
        <v>1904</v>
      </c>
      <c r="D1497" s="103" t="s">
        <v>1905</v>
      </c>
      <c r="E1497" s="103" t="s">
        <v>2038</v>
      </c>
      <c r="F1497" s="103" t="s">
        <v>2264</v>
      </c>
      <c r="G1497" s="103" t="s">
        <v>31</v>
      </c>
      <c r="H1497" s="103" t="s">
        <v>31</v>
      </c>
      <c r="I1497" s="103" t="s">
        <v>31</v>
      </c>
      <c r="J1497" s="103" t="s">
        <v>1884</v>
      </c>
      <c r="K1497" s="103" t="s">
        <v>1885</v>
      </c>
      <c r="L1497" s="104">
        <v>4485</v>
      </c>
      <c r="M1497" s="103" t="s">
        <v>1886</v>
      </c>
      <c r="N1497" s="103" t="s">
        <v>31</v>
      </c>
      <c r="O1497" s="103" t="s">
        <v>31</v>
      </c>
      <c r="P1497" s="103" t="s">
        <v>2470</v>
      </c>
      <c r="Q1497" s="103" t="s">
        <v>3392</v>
      </c>
      <c r="R1497" s="103" t="s">
        <v>5369</v>
      </c>
      <c r="S1497" s="101">
        <v>24928</v>
      </c>
      <c r="T1497" s="101">
        <v>24928</v>
      </c>
      <c r="U1497" s="103" t="s">
        <v>31</v>
      </c>
      <c r="V1497" s="103" t="s">
        <v>4682</v>
      </c>
    </row>
    <row r="1498" spans="1:22" ht="15.75" x14ac:dyDescent="0.3">
      <c r="A1498" s="103" t="s">
        <v>50</v>
      </c>
      <c r="B1498" s="103" t="s">
        <v>4024</v>
      </c>
      <c r="C1498" s="103" t="s">
        <v>1904</v>
      </c>
      <c r="D1498" s="103" t="s">
        <v>1905</v>
      </c>
      <c r="E1498" s="103" t="s">
        <v>2038</v>
      </c>
      <c r="F1498" s="103" t="s">
        <v>2264</v>
      </c>
      <c r="G1498" s="103" t="s">
        <v>31</v>
      </c>
      <c r="H1498" s="103" t="s">
        <v>31</v>
      </c>
      <c r="I1498" s="103" t="s">
        <v>31</v>
      </c>
      <c r="J1498" s="103" t="s">
        <v>1884</v>
      </c>
      <c r="K1498" s="103" t="s">
        <v>1885</v>
      </c>
      <c r="L1498" s="104">
        <v>6806</v>
      </c>
      <c r="M1498" s="103" t="s">
        <v>1886</v>
      </c>
      <c r="N1498" s="103" t="s">
        <v>31</v>
      </c>
      <c r="O1498" s="103" t="s">
        <v>31</v>
      </c>
      <c r="P1498" s="103" t="s">
        <v>2470</v>
      </c>
      <c r="Q1498" s="103" t="s">
        <v>3392</v>
      </c>
      <c r="R1498" s="103" t="s">
        <v>5370</v>
      </c>
      <c r="S1498" s="101">
        <v>25293</v>
      </c>
      <c r="T1498" s="101">
        <v>25293</v>
      </c>
      <c r="U1498" s="103" t="s">
        <v>31</v>
      </c>
      <c r="V1498" s="103" t="s">
        <v>4684</v>
      </c>
    </row>
    <row r="1499" spans="1:22" ht="15.75" x14ac:dyDescent="0.3">
      <c r="A1499" s="103" t="s">
        <v>50</v>
      </c>
      <c r="B1499" s="103" t="s">
        <v>4024</v>
      </c>
      <c r="C1499" s="103" t="s">
        <v>1904</v>
      </c>
      <c r="D1499" s="103" t="s">
        <v>1905</v>
      </c>
      <c r="E1499" s="103" t="s">
        <v>2038</v>
      </c>
      <c r="F1499" s="103" t="s">
        <v>2264</v>
      </c>
      <c r="G1499" s="103" t="s">
        <v>31</v>
      </c>
      <c r="H1499" s="103" t="s">
        <v>31</v>
      </c>
      <c r="I1499" s="103" t="s">
        <v>31</v>
      </c>
      <c r="J1499" s="103" t="s">
        <v>1884</v>
      </c>
      <c r="K1499" s="103" t="s">
        <v>1885</v>
      </c>
      <c r="L1499" s="104">
        <v>1151</v>
      </c>
      <c r="M1499" s="103" t="s">
        <v>1886</v>
      </c>
      <c r="N1499" s="103" t="s">
        <v>31</v>
      </c>
      <c r="O1499" s="103" t="s">
        <v>31</v>
      </c>
      <c r="P1499" s="103" t="s">
        <v>2470</v>
      </c>
      <c r="Q1499" s="103" t="s">
        <v>3392</v>
      </c>
      <c r="R1499" s="103" t="s">
        <v>5371</v>
      </c>
      <c r="S1499" s="101">
        <v>25658</v>
      </c>
      <c r="T1499" s="101">
        <v>25658</v>
      </c>
      <c r="U1499" s="103" t="s">
        <v>31</v>
      </c>
      <c r="V1499" s="103" t="s">
        <v>4842</v>
      </c>
    </row>
    <row r="1500" spans="1:22" ht="15.75" x14ac:dyDescent="0.3">
      <c r="A1500" s="103" t="s">
        <v>50</v>
      </c>
      <c r="B1500" s="103" t="s">
        <v>4024</v>
      </c>
      <c r="C1500" s="103" t="s">
        <v>1904</v>
      </c>
      <c r="D1500" s="103" t="s">
        <v>1905</v>
      </c>
      <c r="E1500" s="103" t="s">
        <v>2038</v>
      </c>
      <c r="F1500" s="103" t="s">
        <v>2264</v>
      </c>
      <c r="G1500" s="103" t="s">
        <v>31</v>
      </c>
      <c r="H1500" s="103" t="s">
        <v>31</v>
      </c>
      <c r="I1500" s="103" t="s">
        <v>31</v>
      </c>
      <c r="J1500" s="103" t="s">
        <v>1884</v>
      </c>
      <c r="K1500" s="103" t="s">
        <v>1885</v>
      </c>
      <c r="L1500" s="104">
        <v>5193</v>
      </c>
      <c r="M1500" s="103" t="s">
        <v>1886</v>
      </c>
      <c r="N1500" s="103" t="s">
        <v>31</v>
      </c>
      <c r="O1500" s="103" t="s">
        <v>31</v>
      </c>
      <c r="P1500" s="103" t="s">
        <v>2470</v>
      </c>
      <c r="Q1500" s="103" t="s">
        <v>3392</v>
      </c>
      <c r="R1500" s="103" t="s">
        <v>5372</v>
      </c>
      <c r="S1500" s="101">
        <v>25658</v>
      </c>
      <c r="T1500" s="101">
        <v>25658</v>
      </c>
      <c r="U1500" s="103" t="s">
        <v>31</v>
      </c>
      <c r="V1500" s="103" t="s">
        <v>4686</v>
      </c>
    </row>
    <row r="1501" spans="1:22" ht="15.75" x14ac:dyDescent="0.3">
      <c r="A1501" s="103" t="s">
        <v>50</v>
      </c>
      <c r="B1501" s="103" t="s">
        <v>4024</v>
      </c>
      <c r="C1501" s="103" t="s">
        <v>1904</v>
      </c>
      <c r="D1501" s="103" t="s">
        <v>1905</v>
      </c>
      <c r="E1501" s="103" t="s">
        <v>2038</v>
      </c>
      <c r="F1501" s="103" t="s">
        <v>2264</v>
      </c>
      <c r="G1501" s="103" t="s">
        <v>31</v>
      </c>
      <c r="H1501" s="103" t="s">
        <v>31</v>
      </c>
      <c r="I1501" s="103" t="s">
        <v>31</v>
      </c>
      <c r="J1501" s="103" t="s">
        <v>1884</v>
      </c>
      <c r="K1501" s="103" t="s">
        <v>1885</v>
      </c>
      <c r="L1501" s="104">
        <v>5209</v>
      </c>
      <c r="M1501" s="103" t="s">
        <v>1886</v>
      </c>
      <c r="N1501" s="103" t="s">
        <v>31</v>
      </c>
      <c r="O1501" s="103" t="s">
        <v>31</v>
      </c>
      <c r="P1501" s="103" t="s">
        <v>2470</v>
      </c>
      <c r="Q1501" s="103" t="s">
        <v>3392</v>
      </c>
      <c r="R1501" s="103" t="s">
        <v>5373</v>
      </c>
      <c r="S1501" s="101">
        <v>25658</v>
      </c>
      <c r="T1501" s="101">
        <v>25658</v>
      </c>
      <c r="U1501" s="103" t="s">
        <v>31</v>
      </c>
      <c r="V1501" s="103" t="s">
        <v>4688</v>
      </c>
    </row>
    <row r="1502" spans="1:22" ht="15.75" x14ac:dyDescent="0.3">
      <c r="A1502" s="103" t="s">
        <v>50</v>
      </c>
      <c r="B1502" s="103" t="s">
        <v>4024</v>
      </c>
      <c r="C1502" s="103" t="s">
        <v>1904</v>
      </c>
      <c r="D1502" s="103" t="s">
        <v>1905</v>
      </c>
      <c r="E1502" s="103" t="s">
        <v>2038</v>
      </c>
      <c r="F1502" s="103" t="s">
        <v>2264</v>
      </c>
      <c r="G1502" s="103" t="s">
        <v>31</v>
      </c>
      <c r="H1502" s="103" t="s">
        <v>31</v>
      </c>
      <c r="I1502" s="103" t="s">
        <v>31</v>
      </c>
      <c r="J1502" s="103" t="s">
        <v>1884</v>
      </c>
      <c r="K1502" s="103" t="s">
        <v>1885</v>
      </c>
      <c r="L1502" s="104">
        <v>7606</v>
      </c>
      <c r="M1502" s="103" t="s">
        <v>1886</v>
      </c>
      <c r="N1502" s="103" t="s">
        <v>31</v>
      </c>
      <c r="O1502" s="103" t="s">
        <v>31</v>
      </c>
      <c r="P1502" s="103" t="s">
        <v>2470</v>
      </c>
      <c r="Q1502" s="103" t="s">
        <v>3392</v>
      </c>
      <c r="R1502" s="103" t="s">
        <v>5374</v>
      </c>
      <c r="S1502" s="101">
        <v>26023</v>
      </c>
      <c r="T1502" s="101">
        <v>26023</v>
      </c>
      <c r="U1502" s="103" t="s">
        <v>31</v>
      </c>
      <c r="V1502" s="103" t="s">
        <v>4690</v>
      </c>
    </row>
    <row r="1503" spans="1:22" ht="15.75" x14ac:dyDescent="0.3">
      <c r="A1503" s="103" t="s">
        <v>50</v>
      </c>
      <c r="B1503" s="103" t="s">
        <v>4024</v>
      </c>
      <c r="C1503" s="103" t="s">
        <v>1904</v>
      </c>
      <c r="D1503" s="103" t="s">
        <v>1905</v>
      </c>
      <c r="E1503" s="103" t="s">
        <v>2038</v>
      </c>
      <c r="F1503" s="103" t="s">
        <v>2264</v>
      </c>
      <c r="G1503" s="103" t="s">
        <v>31</v>
      </c>
      <c r="H1503" s="103" t="s">
        <v>31</v>
      </c>
      <c r="I1503" s="103" t="s">
        <v>31</v>
      </c>
      <c r="J1503" s="103" t="s">
        <v>1884</v>
      </c>
      <c r="K1503" s="103" t="s">
        <v>1885</v>
      </c>
      <c r="L1503" s="104">
        <v>2889</v>
      </c>
      <c r="M1503" s="103" t="s">
        <v>1886</v>
      </c>
      <c r="N1503" s="103" t="s">
        <v>31</v>
      </c>
      <c r="O1503" s="103" t="s">
        <v>31</v>
      </c>
      <c r="P1503" s="103" t="s">
        <v>2470</v>
      </c>
      <c r="Q1503" s="103" t="s">
        <v>3392</v>
      </c>
      <c r="R1503" s="103" t="s">
        <v>5375</v>
      </c>
      <c r="S1503" s="101">
        <v>27484</v>
      </c>
      <c r="T1503" s="101">
        <v>27484</v>
      </c>
      <c r="U1503" s="103" t="s">
        <v>31</v>
      </c>
      <c r="V1503" s="103" t="s">
        <v>4692</v>
      </c>
    </row>
    <row r="1504" spans="1:22" ht="15.75" x14ac:dyDescent="0.3">
      <c r="A1504" s="103" t="s">
        <v>50</v>
      </c>
      <c r="B1504" s="103" t="s">
        <v>4024</v>
      </c>
      <c r="C1504" s="103" t="s">
        <v>1904</v>
      </c>
      <c r="D1504" s="103" t="s">
        <v>1905</v>
      </c>
      <c r="E1504" s="103" t="s">
        <v>2038</v>
      </c>
      <c r="F1504" s="103" t="s">
        <v>2264</v>
      </c>
      <c r="G1504" s="103" t="s">
        <v>31</v>
      </c>
      <c r="H1504" s="103" t="s">
        <v>31</v>
      </c>
      <c r="I1504" s="103" t="s">
        <v>31</v>
      </c>
      <c r="J1504" s="103" t="s">
        <v>1884</v>
      </c>
      <c r="K1504" s="103" t="s">
        <v>1885</v>
      </c>
      <c r="L1504" s="104">
        <v>3013</v>
      </c>
      <c r="M1504" s="103" t="s">
        <v>1886</v>
      </c>
      <c r="N1504" s="103" t="s">
        <v>31</v>
      </c>
      <c r="O1504" s="103" t="s">
        <v>31</v>
      </c>
      <c r="P1504" s="103" t="s">
        <v>2470</v>
      </c>
      <c r="Q1504" s="103" t="s">
        <v>3392</v>
      </c>
      <c r="R1504" s="103" t="s">
        <v>5376</v>
      </c>
      <c r="S1504" s="101">
        <v>28215</v>
      </c>
      <c r="T1504" s="101">
        <v>28215</v>
      </c>
      <c r="U1504" s="103" t="s">
        <v>31</v>
      </c>
      <c r="V1504" s="103" t="s">
        <v>4694</v>
      </c>
    </row>
    <row r="1505" spans="1:22" ht="15.75" x14ac:dyDescent="0.3">
      <c r="A1505" s="103" t="s">
        <v>50</v>
      </c>
      <c r="B1505" s="103" t="s">
        <v>4024</v>
      </c>
      <c r="C1505" s="103" t="s">
        <v>1904</v>
      </c>
      <c r="D1505" s="103" t="s">
        <v>1905</v>
      </c>
      <c r="E1505" s="103" t="s">
        <v>2038</v>
      </c>
      <c r="F1505" s="103" t="s">
        <v>2264</v>
      </c>
      <c r="G1505" s="103" t="s">
        <v>31</v>
      </c>
      <c r="H1505" s="103" t="s">
        <v>31</v>
      </c>
      <c r="I1505" s="103" t="s">
        <v>31</v>
      </c>
      <c r="J1505" s="103" t="s">
        <v>1884</v>
      </c>
      <c r="K1505" s="103" t="s">
        <v>1885</v>
      </c>
      <c r="L1505" s="104">
        <v>10344</v>
      </c>
      <c r="M1505" s="103" t="s">
        <v>1886</v>
      </c>
      <c r="N1505" s="103" t="s">
        <v>31</v>
      </c>
      <c r="O1505" s="103" t="s">
        <v>31</v>
      </c>
      <c r="P1505" s="103" t="s">
        <v>2470</v>
      </c>
      <c r="Q1505" s="103" t="s">
        <v>3392</v>
      </c>
      <c r="R1505" s="103" t="s">
        <v>5377</v>
      </c>
      <c r="S1505" s="101">
        <v>30041</v>
      </c>
      <c r="T1505" s="101">
        <v>30041</v>
      </c>
      <c r="U1505" s="103" t="s">
        <v>31</v>
      </c>
      <c r="V1505" s="103" t="s">
        <v>4819</v>
      </c>
    </row>
    <row r="1506" spans="1:22" ht="15.75" x14ac:dyDescent="0.3">
      <c r="A1506" s="103" t="s">
        <v>50</v>
      </c>
      <c r="B1506" s="103" t="s">
        <v>4024</v>
      </c>
      <c r="C1506" s="103" t="s">
        <v>1904</v>
      </c>
      <c r="D1506" s="103" t="s">
        <v>1905</v>
      </c>
      <c r="E1506" s="103" t="s">
        <v>2038</v>
      </c>
      <c r="F1506" s="103" t="s">
        <v>2264</v>
      </c>
      <c r="G1506" s="103" t="s">
        <v>31</v>
      </c>
      <c r="H1506" s="103" t="s">
        <v>31</v>
      </c>
      <c r="I1506" s="103" t="s">
        <v>31</v>
      </c>
      <c r="J1506" s="103" t="s">
        <v>1884</v>
      </c>
      <c r="K1506" s="103" t="s">
        <v>1885</v>
      </c>
      <c r="L1506" s="104">
        <v>10075</v>
      </c>
      <c r="M1506" s="103" t="s">
        <v>1886</v>
      </c>
      <c r="N1506" s="103" t="s">
        <v>31</v>
      </c>
      <c r="O1506" s="103" t="s">
        <v>31</v>
      </c>
      <c r="P1506" s="103" t="s">
        <v>2470</v>
      </c>
      <c r="Q1506" s="103" t="s">
        <v>3392</v>
      </c>
      <c r="R1506" s="103" t="s">
        <v>5378</v>
      </c>
      <c r="S1506" s="101">
        <v>35155</v>
      </c>
      <c r="T1506" s="101">
        <v>35155</v>
      </c>
      <c r="U1506" s="103" t="s">
        <v>31</v>
      </c>
      <c r="V1506" s="103" t="s">
        <v>4789</v>
      </c>
    </row>
    <row r="1507" spans="1:22" ht="15.75" x14ac:dyDescent="0.3">
      <c r="A1507" s="103" t="s">
        <v>50</v>
      </c>
      <c r="B1507" s="103" t="s">
        <v>4024</v>
      </c>
      <c r="C1507" s="103" t="s">
        <v>1904</v>
      </c>
      <c r="D1507" s="103" t="s">
        <v>1905</v>
      </c>
      <c r="E1507" s="103" t="s">
        <v>2038</v>
      </c>
      <c r="F1507" s="103" t="s">
        <v>2264</v>
      </c>
      <c r="G1507" s="103" t="s">
        <v>31</v>
      </c>
      <c r="H1507" s="103" t="s">
        <v>31</v>
      </c>
      <c r="I1507" s="103" t="s">
        <v>31</v>
      </c>
      <c r="J1507" s="103" t="s">
        <v>1884</v>
      </c>
      <c r="K1507" s="103" t="s">
        <v>1885</v>
      </c>
      <c r="L1507" s="104">
        <v>36660.720000000001</v>
      </c>
      <c r="M1507" s="103" t="s">
        <v>1886</v>
      </c>
      <c r="N1507" s="103" t="s">
        <v>31</v>
      </c>
      <c r="O1507" s="103" t="s">
        <v>31</v>
      </c>
      <c r="P1507" s="103" t="s">
        <v>2472</v>
      </c>
      <c r="Q1507" s="103" t="s">
        <v>31</v>
      </c>
      <c r="R1507" s="103" t="s">
        <v>5379</v>
      </c>
      <c r="S1507" s="101">
        <v>37772</v>
      </c>
      <c r="T1507" s="101">
        <v>37772</v>
      </c>
      <c r="U1507" s="103" t="s">
        <v>5147</v>
      </c>
      <c r="V1507" s="103" t="s">
        <v>31</v>
      </c>
    </row>
    <row r="1508" spans="1:22" ht="15.75" x14ac:dyDescent="0.3">
      <c r="A1508" s="103" t="s">
        <v>50</v>
      </c>
      <c r="B1508" s="103" t="s">
        <v>4024</v>
      </c>
      <c r="C1508" s="103" t="s">
        <v>1904</v>
      </c>
      <c r="D1508" s="103" t="s">
        <v>1905</v>
      </c>
      <c r="E1508" s="103" t="s">
        <v>2038</v>
      </c>
      <c r="F1508" s="103" t="s">
        <v>2264</v>
      </c>
      <c r="G1508" s="103" t="s">
        <v>31</v>
      </c>
      <c r="H1508" s="103" t="s">
        <v>31</v>
      </c>
      <c r="I1508" s="103" t="s">
        <v>31</v>
      </c>
      <c r="J1508" s="103" t="s">
        <v>1884</v>
      </c>
      <c r="K1508" s="103" t="s">
        <v>1885</v>
      </c>
      <c r="L1508" s="104">
        <v>-26.49</v>
      </c>
      <c r="M1508" s="103" t="s">
        <v>1886</v>
      </c>
      <c r="N1508" s="103" t="s">
        <v>31</v>
      </c>
      <c r="O1508" s="103" t="s">
        <v>31</v>
      </c>
      <c r="P1508" s="103" t="s">
        <v>2472</v>
      </c>
      <c r="Q1508" s="103" t="s">
        <v>31</v>
      </c>
      <c r="R1508" s="103" t="s">
        <v>5379</v>
      </c>
      <c r="S1508" s="101">
        <v>38107</v>
      </c>
      <c r="T1508" s="101">
        <v>38107</v>
      </c>
      <c r="U1508" s="103" t="s">
        <v>5147</v>
      </c>
      <c r="V1508" s="103" t="s">
        <v>31</v>
      </c>
    </row>
    <row r="1509" spans="1:22" ht="15.75" x14ac:dyDescent="0.3">
      <c r="A1509" s="103" t="s">
        <v>50</v>
      </c>
      <c r="B1509" s="103" t="s">
        <v>4024</v>
      </c>
      <c r="C1509" s="103" t="s">
        <v>1904</v>
      </c>
      <c r="D1509" s="103" t="s">
        <v>1905</v>
      </c>
      <c r="E1509" s="103" t="s">
        <v>2038</v>
      </c>
      <c r="F1509" s="103" t="s">
        <v>2264</v>
      </c>
      <c r="G1509" s="103" t="s">
        <v>31</v>
      </c>
      <c r="H1509" s="103" t="s">
        <v>31</v>
      </c>
      <c r="I1509" s="103" t="s">
        <v>31</v>
      </c>
      <c r="J1509" s="103" t="s">
        <v>1884</v>
      </c>
      <c r="K1509" s="103" t="s">
        <v>1885</v>
      </c>
      <c r="L1509" s="104">
        <v>0.89</v>
      </c>
      <c r="M1509" s="103" t="s">
        <v>1886</v>
      </c>
      <c r="N1509" s="103" t="s">
        <v>31</v>
      </c>
      <c r="O1509" s="103" t="s">
        <v>31</v>
      </c>
      <c r="P1509" s="103" t="s">
        <v>2472</v>
      </c>
      <c r="Q1509" s="103" t="s">
        <v>31</v>
      </c>
      <c r="R1509" s="103" t="s">
        <v>5379</v>
      </c>
      <c r="S1509" s="101">
        <v>38383</v>
      </c>
      <c r="T1509" s="101">
        <v>38383</v>
      </c>
      <c r="U1509" s="103" t="s">
        <v>5147</v>
      </c>
      <c r="V1509" s="103" t="s">
        <v>31</v>
      </c>
    </row>
    <row r="1510" spans="1:22" ht="15.75" x14ac:dyDescent="0.3">
      <c r="A1510" s="103" t="s">
        <v>50</v>
      </c>
      <c r="B1510" s="103" t="s">
        <v>4024</v>
      </c>
      <c r="C1510" s="103" t="s">
        <v>1904</v>
      </c>
      <c r="D1510" s="103" t="s">
        <v>1905</v>
      </c>
      <c r="E1510" s="103" t="s">
        <v>2038</v>
      </c>
      <c r="F1510" s="103" t="s">
        <v>2264</v>
      </c>
      <c r="G1510" s="103" t="s">
        <v>31</v>
      </c>
      <c r="H1510" s="103" t="s">
        <v>31</v>
      </c>
      <c r="I1510" s="103" t="s">
        <v>31</v>
      </c>
      <c r="J1510" s="103" t="s">
        <v>1884</v>
      </c>
      <c r="K1510" s="103" t="s">
        <v>1885</v>
      </c>
      <c r="L1510" s="104">
        <v>3767.03</v>
      </c>
      <c r="M1510" s="103" t="s">
        <v>1886</v>
      </c>
      <c r="N1510" s="103" t="s">
        <v>31</v>
      </c>
      <c r="O1510" s="103" t="s">
        <v>31</v>
      </c>
      <c r="P1510" s="103" t="s">
        <v>2265</v>
      </c>
      <c r="Q1510" s="103" t="s">
        <v>31</v>
      </c>
      <c r="R1510" s="103" t="s">
        <v>5380</v>
      </c>
      <c r="S1510" s="101">
        <v>40724</v>
      </c>
      <c r="T1510" s="101">
        <v>40724</v>
      </c>
      <c r="U1510" s="103" t="s">
        <v>5381</v>
      </c>
      <c r="V1510" s="103" t="s">
        <v>31</v>
      </c>
    </row>
    <row r="1511" spans="1:22" ht="15.75" x14ac:dyDescent="0.3">
      <c r="A1511" s="103" t="s">
        <v>50</v>
      </c>
      <c r="B1511" s="103" t="s">
        <v>4024</v>
      </c>
      <c r="C1511" s="103" t="s">
        <v>1904</v>
      </c>
      <c r="D1511" s="103" t="s">
        <v>1905</v>
      </c>
      <c r="E1511" s="103" t="s">
        <v>2038</v>
      </c>
      <c r="F1511" s="103" t="s">
        <v>2264</v>
      </c>
      <c r="G1511" s="103" t="s">
        <v>31</v>
      </c>
      <c r="H1511" s="103" t="s">
        <v>31</v>
      </c>
      <c r="I1511" s="103" t="s">
        <v>31</v>
      </c>
      <c r="J1511" s="103" t="s">
        <v>1884</v>
      </c>
      <c r="K1511" s="103" t="s">
        <v>1885</v>
      </c>
      <c r="L1511" s="104">
        <v>264.95</v>
      </c>
      <c r="M1511" s="103" t="s">
        <v>1886</v>
      </c>
      <c r="N1511" s="103" t="s">
        <v>31</v>
      </c>
      <c r="O1511" s="103" t="s">
        <v>31</v>
      </c>
      <c r="P1511" s="103" t="s">
        <v>2265</v>
      </c>
      <c r="Q1511" s="103" t="s">
        <v>31</v>
      </c>
      <c r="R1511" s="103" t="s">
        <v>5380</v>
      </c>
      <c r="S1511" s="101">
        <v>40999</v>
      </c>
      <c r="T1511" s="101">
        <v>40999</v>
      </c>
      <c r="U1511" s="103" t="s">
        <v>5381</v>
      </c>
      <c r="V1511" s="103" t="s">
        <v>31</v>
      </c>
    </row>
    <row r="1512" spans="1:22" ht="15.75" x14ac:dyDescent="0.3">
      <c r="A1512" s="103" t="s">
        <v>50</v>
      </c>
      <c r="B1512" s="103" t="s">
        <v>4024</v>
      </c>
      <c r="C1512" s="103" t="s">
        <v>1904</v>
      </c>
      <c r="D1512" s="103" t="s">
        <v>1905</v>
      </c>
      <c r="E1512" s="103" t="s">
        <v>2038</v>
      </c>
      <c r="F1512" s="103" t="s">
        <v>2062</v>
      </c>
      <c r="G1512" s="103" t="s">
        <v>31</v>
      </c>
      <c r="H1512" s="103" t="s">
        <v>31</v>
      </c>
      <c r="I1512" s="103" t="s">
        <v>31</v>
      </c>
      <c r="J1512" s="103" t="s">
        <v>1884</v>
      </c>
      <c r="K1512" s="103" t="s">
        <v>1885</v>
      </c>
      <c r="L1512" s="105">
        <v>11.77</v>
      </c>
      <c r="M1512" s="103" t="s">
        <v>1886</v>
      </c>
      <c r="N1512" s="103" t="s">
        <v>4148</v>
      </c>
      <c r="O1512" s="103" t="s">
        <v>31</v>
      </c>
      <c r="P1512" s="103" t="s">
        <v>2064</v>
      </c>
      <c r="Q1512" s="103" t="s">
        <v>31</v>
      </c>
      <c r="R1512" s="103" t="s">
        <v>4149</v>
      </c>
      <c r="S1512" s="101">
        <v>42916</v>
      </c>
      <c r="T1512" s="101">
        <v>42916</v>
      </c>
      <c r="U1512" s="103" t="s">
        <v>4029</v>
      </c>
      <c r="V1512" s="103" t="s">
        <v>31</v>
      </c>
    </row>
    <row r="1513" spans="1:22" ht="15.75" x14ac:dyDescent="0.3">
      <c r="A1513" s="103" t="s">
        <v>50</v>
      </c>
      <c r="B1513" s="103" t="s">
        <v>4024</v>
      </c>
      <c r="C1513" s="103" t="s">
        <v>1904</v>
      </c>
      <c r="D1513" s="103" t="s">
        <v>1905</v>
      </c>
      <c r="E1513" s="103" t="s">
        <v>2038</v>
      </c>
      <c r="F1513" s="103" t="s">
        <v>2062</v>
      </c>
      <c r="G1513" s="103" t="s">
        <v>31</v>
      </c>
      <c r="H1513" s="103" t="s">
        <v>31</v>
      </c>
      <c r="I1513" s="103" t="s">
        <v>31</v>
      </c>
      <c r="J1513" s="103" t="s">
        <v>1884</v>
      </c>
      <c r="K1513" s="103" t="s">
        <v>1885</v>
      </c>
      <c r="L1513" s="105">
        <v>11.77</v>
      </c>
      <c r="M1513" s="103" t="s">
        <v>1886</v>
      </c>
      <c r="N1513" s="103" t="s">
        <v>4152</v>
      </c>
      <c r="O1513" s="103" t="s">
        <v>31</v>
      </c>
      <c r="P1513" s="103" t="s">
        <v>2064</v>
      </c>
      <c r="Q1513" s="103" t="s">
        <v>31</v>
      </c>
      <c r="R1513" s="103" t="s">
        <v>4153</v>
      </c>
      <c r="S1513" s="101">
        <v>42916</v>
      </c>
      <c r="T1513" s="101">
        <v>42916</v>
      </c>
      <c r="U1513" s="103" t="s">
        <v>4029</v>
      </c>
      <c r="V1513" s="103" t="s">
        <v>31</v>
      </c>
    </row>
    <row r="1514" spans="1:22" ht="15.75" x14ac:dyDescent="0.3">
      <c r="A1514" s="103" t="s">
        <v>50</v>
      </c>
      <c r="B1514" s="103" t="s">
        <v>4024</v>
      </c>
      <c r="C1514" s="103" t="s">
        <v>1904</v>
      </c>
      <c r="D1514" s="103" t="s">
        <v>1905</v>
      </c>
      <c r="E1514" s="103" t="s">
        <v>2038</v>
      </c>
      <c r="F1514" s="103" t="s">
        <v>2062</v>
      </c>
      <c r="G1514" s="103" t="s">
        <v>31</v>
      </c>
      <c r="H1514" s="103" t="s">
        <v>31</v>
      </c>
      <c r="I1514" s="103" t="s">
        <v>31</v>
      </c>
      <c r="J1514" s="103" t="s">
        <v>1884</v>
      </c>
      <c r="K1514" s="103" t="s">
        <v>1885</v>
      </c>
      <c r="L1514" s="105">
        <v>11.77</v>
      </c>
      <c r="M1514" s="103" t="s">
        <v>1886</v>
      </c>
      <c r="N1514" s="103" t="s">
        <v>4154</v>
      </c>
      <c r="O1514" s="103" t="s">
        <v>31</v>
      </c>
      <c r="P1514" s="103" t="s">
        <v>2064</v>
      </c>
      <c r="Q1514" s="103" t="s">
        <v>31</v>
      </c>
      <c r="R1514" s="103" t="s">
        <v>4155</v>
      </c>
      <c r="S1514" s="101">
        <v>42916</v>
      </c>
      <c r="T1514" s="101">
        <v>42916</v>
      </c>
      <c r="U1514" s="103" t="s">
        <v>4029</v>
      </c>
      <c r="V1514" s="103" t="s">
        <v>31</v>
      </c>
    </row>
    <row r="1515" spans="1:22" ht="15.75" x14ac:dyDescent="0.3">
      <c r="A1515" s="103" t="s">
        <v>50</v>
      </c>
      <c r="B1515" s="103" t="s">
        <v>4024</v>
      </c>
      <c r="C1515" s="103" t="s">
        <v>1879</v>
      </c>
      <c r="D1515" s="103" t="s">
        <v>1880</v>
      </c>
      <c r="E1515" s="103" t="s">
        <v>2038</v>
      </c>
      <c r="F1515" s="103" t="s">
        <v>2048</v>
      </c>
      <c r="G1515" s="103" t="s">
        <v>31</v>
      </c>
      <c r="H1515" s="103" t="s">
        <v>1883</v>
      </c>
      <c r="I1515" s="103" t="s">
        <v>1880</v>
      </c>
      <c r="J1515" s="103" t="s">
        <v>1884</v>
      </c>
      <c r="K1515" s="103" t="s">
        <v>1885</v>
      </c>
      <c r="L1515" s="105">
        <v>10.68</v>
      </c>
      <c r="M1515" s="103" t="s">
        <v>1886</v>
      </c>
      <c r="N1515" s="103" t="s">
        <v>31</v>
      </c>
      <c r="O1515" s="103" t="s">
        <v>31</v>
      </c>
      <c r="P1515" s="103" t="s">
        <v>2049</v>
      </c>
      <c r="Q1515" s="103" t="s">
        <v>31</v>
      </c>
      <c r="R1515" s="103" t="s">
        <v>4211</v>
      </c>
      <c r="S1515" s="101">
        <v>42766</v>
      </c>
      <c r="T1515" s="101">
        <v>42766</v>
      </c>
      <c r="U1515" s="103" t="s">
        <v>4026</v>
      </c>
      <c r="V1515" s="103" t="s">
        <v>31</v>
      </c>
    </row>
    <row r="1516" spans="1:22" ht="15.75" x14ac:dyDescent="0.3">
      <c r="A1516" s="103" t="s">
        <v>50</v>
      </c>
      <c r="B1516" s="103" t="s">
        <v>4024</v>
      </c>
      <c r="C1516" s="103" t="s">
        <v>1879</v>
      </c>
      <c r="D1516" s="103" t="s">
        <v>1880</v>
      </c>
      <c r="E1516" s="103" t="s">
        <v>2038</v>
      </c>
      <c r="F1516" s="103" t="s">
        <v>2070</v>
      </c>
      <c r="G1516" s="103" t="s">
        <v>31</v>
      </c>
      <c r="H1516" s="103" t="s">
        <v>1883</v>
      </c>
      <c r="I1516" s="103" t="s">
        <v>1880</v>
      </c>
      <c r="J1516" s="103" t="s">
        <v>1884</v>
      </c>
      <c r="K1516" s="103" t="s">
        <v>1885</v>
      </c>
      <c r="L1516" s="105">
        <v>10.55</v>
      </c>
      <c r="M1516" s="103" t="s">
        <v>1886</v>
      </c>
      <c r="N1516" s="103" t="s">
        <v>4209</v>
      </c>
      <c r="O1516" s="103" t="s">
        <v>31</v>
      </c>
      <c r="P1516" s="103" t="s">
        <v>2072</v>
      </c>
      <c r="Q1516" s="103" t="s">
        <v>31</v>
      </c>
      <c r="R1516" s="103" t="s">
        <v>4210</v>
      </c>
      <c r="S1516" s="101">
        <v>42825</v>
      </c>
      <c r="T1516" s="101">
        <v>42825</v>
      </c>
      <c r="U1516" s="103" t="s">
        <v>4026</v>
      </c>
      <c r="V1516" s="103" t="s">
        <v>31</v>
      </c>
    </row>
    <row r="1517" spans="1:22" ht="15.75" x14ac:dyDescent="0.3">
      <c r="A1517" s="103" t="s">
        <v>50</v>
      </c>
      <c r="B1517" s="103" t="s">
        <v>4024</v>
      </c>
      <c r="C1517" s="103" t="s">
        <v>1879</v>
      </c>
      <c r="D1517" s="103" t="s">
        <v>1880</v>
      </c>
      <c r="E1517" s="103" t="s">
        <v>2038</v>
      </c>
      <c r="F1517" s="103" t="s">
        <v>2070</v>
      </c>
      <c r="G1517" s="103" t="s">
        <v>31</v>
      </c>
      <c r="H1517" s="103" t="s">
        <v>1883</v>
      </c>
      <c r="I1517" s="103" t="s">
        <v>1880</v>
      </c>
      <c r="J1517" s="103" t="s">
        <v>1884</v>
      </c>
      <c r="K1517" s="103" t="s">
        <v>1885</v>
      </c>
      <c r="L1517" s="105">
        <v>10.55</v>
      </c>
      <c r="M1517" s="103" t="s">
        <v>1886</v>
      </c>
      <c r="N1517" s="103" t="s">
        <v>4212</v>
      </c>
      <c r="O1517" s="103" t="s">
        <v>31</v>
      </c>
      <c r="P1517" s="103" t="s">
        <v>2072</v>
      </c>
      <c r="Q1517" s="103" t="s">
        <v>31</v>
      </c>
      <c r="R1517" s="103" t="s">
        <v>4213</v>
      </c>
      <c r="S1517" s="101">
        <v>42825</v>
      </c>
      <c r="T1517" s="101">
        <v>42825</v>
      </c>
      <c r="U1517" s="103" t="s">
        <v>4026</v>
      </c>
      <c r="V1517" s="103" t="s">
        <v>31</v>
      </c>
    </row>
    <row r="1518" spans="1:22" ht="15.75" x14ac:dyDescent="0.3">
      <c r="A1518" s="103" t="s">
        <v>50</v>
      </c>
      <c r="B1518" s="103" t="s">
        <v>4024</v>
      </c>
      <c r="C1518" s="103" t="s">
        <v>1879</v>
      </c>
      <c r="D1518" s="103" t="s">
        <v>1880</v>
      </c>
      <c r="E1518" s="103" t="s">
        <v>2038</v>
      </c>
      <c r="F1518" s="103" t="s">
        <v>2104</v>
      </c>
      <c r="G1518" s="103" t="s">
        <v>31</v>
      </c>
      <c r="H1518" s="103" t="s">
        <v>1883</v>
      </c>
      <c r="I1518" s="103" t="s">
        <v>1880</v>
      </c>
      <c r="J1518" s="103" t="s">
        <v>1884</v>
      </c>
      <c r="K1518" s="103" t="s">
        <v>1885</v>
      </c>
      <c r="L1518" s="105">
        <v>10.18</v>
      </c>
      <c r="M1518" s="103" t="s">
        <v>1886</v>
      </c>
      <c r="N1518" s="103" t="s">
        <v>4104</v>
      </c>
      <c r="O1518" s="103" t="s">
        <v>31</v>
      </c>
      <c r="P1518" s="103" t="s">
        <v>2106</v>
      </c>
      <c r="Q1518" s="103" t="s">
        <v>31</v>
      </c>
      <c r="R1518" s="103" t="s">
        <v>4105</v>
      </c>
      <c r="S1518" s="101">
        <v>42825</v>
      </c>
      <c r="T1518" s="101">
        <v>42825</v>
      </c>
      <c r="U1518" s="103" t="s">
        <v>4026</v>
      </c>
      <c r="V1518" s="103" t="s">
        <v>31</v>
      </c>
    </row>
    <row r="1519" spans="1:22" ht="15.75" x14ac:dyDescent="0.3">
      <c r="A1519" s="103" t="s">
        <v>50</v>
      </c>
      <c r="B1519" s="103" t="s">
        <v>4024</v>
      </c>
      <c r="C1519" s="103" t="s">
        <v>1904</v>
      </c>
      <c r="D1519" s="103" t="s">
        <v>1905</v>
      </c>
      <c r="E1519" s="103" t="s">
        <v>2038</v>
      </c>
      <c r="F1519" s="103" t="s">
        <v>2123</v>
      </c>
      <c r="G1519" s="103" t="s">
        <v>31</v>
      </c>
      <c r="H1519" s="103" t="s">
        <v>31</v>
      </c>
      <c r="I1519" s="103" t="s">
        <v>31</v>
      </c>
      <c r="J1519" s="103" t="s">
        <v>1884</v>
      </c>
      <c r="K1519" s="103" t="s">
        <v>1885</v>
      </c>
      <c r="L1519" s="105">
        <v>9.64</v>
      </c>
      <c r="M1519" s="103" t="s">
        <v>1886</v>
      </c>
      <c r="N1519" s="103" t="s">
        <v>4160</v>
      </c>
      <c r="O1519" s="103" t="s">
        <v>31</v>
      </c>
      <c r="P1519" s="103" t="s">
        <v>2125</v>
      </c>
      <c r="Q1519" s="103" t="s">
        <v>31</v>
      </c>
      <c r="R1519" s="103" t="s">
        <v>4161</v>
      </c>
      <c r="S1519" s="101">
        <v>42947</v>
      </c>
      <c r="T1519" s="101">
        <v>42947</v>
      </c>
      <c r="U1519" s="103" t="s">
        <v>4029</v>
      </c>
      <c r="V1519" s="103" t="s">
        <v>31</v>
      </c>
    </row>
    <row r="1520" spans="1:22" ht="15.75" x14ac:dyDescent="0.3">
      <c r="A1520" s="103" t="s">
        <v>50</v>
      </c>
      <c r="B1520" s="103" t="s">
        <v>4024</v>
      </c>
      <c r="C1520" s="103" t="s">
        <v>1904</v>
      </c>
      <c r="D1520" s="103" t="s">
        <v>1905</v>
      </c>
      <c r="E1520" s="103" t="s">
        <v>2038</v>
      </c>
      <c r="F1520" s="103" t="s">
        <v>2062</v>
      </c>
      <c r="G1520" s="103" t="s">
        <v>31</v>
      </c>
      <c r="H1520" s="103" t="s">
        <v>31</v>
      </c>
      <c r="I1520" s="103" t="s">
        <v>31</v>
      </c>
      <c r="J1520" s="103" t="s">
        <v>1884</v>
      </c>
      <c r="K1520" s="103" t="s">
        <v>1885</v>
      </c>
      <c r="L1520" s="104">
        <v>16808.72</v>
      </c>
      <c r="M1520" s="103" t="s">
        <v>1886</v>
      </c>
      <c r="N1520" s="103" t="s">
        <v>31</v>
      </c>
      <c r="O1520" s="103" t="s">
        <v>31</v>
      </c>
      <c r="P1520" s="103" t="s">
        <v>2064</v>
      </c>
      <c r="Q1520" s="103" t="s">
        <v>31</v>
      </c>
      <c r="R1520" s="103" t="s">
        <v>5382</v>
      </c>
      <c r="S1520" s="101">
        <v>39263</v>
      </c>
      <c r="T1520" s="101">
        <v>39263</v>
      </c>
      <c r="U1520" s="103" t="s">
        <v>5110</v>
      </c>
      <c r="V1520" s="103" t="s">
        <v>31</v>
      </c>
    </row>
    <row r="1521" spans="1:22" ht="15.75" x14ac:dyDescent="0.3">
      <c r="A1521" s="103" t="s">
        <v>50</v>
      </c>
      <c r="B1521" s="103" t="s">
        <v>4024</v>
      </c>
      <c r="C1521" s="103" t="s">
        <v>1904</v>
      </c>
      <c r="D1521" s="103" t="s">
        <v>1905</v>
      </c>
      <c r="E1521" s="103" t="s">
        <v>2038</v>
      </c>
      <c r="F1521" s="103" t="s">
        <v>2062</v>
      </c>
      <c r="G1521" s="103" t="s">
        <v>31</v>
      </c>
      <c r="H1521" s="103" t="s">
        <v>31</v>
      </c>
      <c r="I1521" s="103" t="s">
        <v>31</v>
      </c>
      <c r="J1521" s="103" t="s">
        <v>1884</v>
      </c>
      <c r="K1521" s="103" t="s">
        <v>1885</v>
      </c>
      <c r="L1521" s="104">
        <v>13.88</v>
      </c>
      <c r="M1521" s="103" t="s">
        <v>1886</v>
      </c>
      <c r="N1521" s="103" t="s">
        <v>31</v>
      </c>
      <c r="O1521" s="103" t="s">
        <v>31</v>
      </c>
      <c r="P1521" s="103" t="s">
        <v>2064</v>
      </c>
      <c r="Q1521" s="103" t="s">
        <v>31</v>
      </c>
      <c r="R1521" s="103" t="s">
        <v>5382</v>
      </c>
      <c r="S1521" s="101">
        <v>39294</v>
      </c>
      <c r="T1521" s="101">
        <v>39294</v>
      </c>
      <c r="U1521" s="103" t="s">
        <v>5110</v>
      </c>
      <c r="V1521" s="103" t="s">
        <v>31</v>
      </c>
    </row>
    <row r="1522" spans="1:22" ht="15.75" x14ac:dyDescent="0.3">
      <c r="A1522" s="103" t="s">
        <v>50</v>
      </c>
      <c r="B1522" s="103" t="s">
        <v>4024</v>
      </c>
      <c r="C1522" s="103" t="s">
        <v>1904</v>
      </c>
      <c r="D1522" s="103" t="s">
        <v>1905</v>
      </c>
      <c r="E1522" s="103" t="s">
        <v>2038</v>
      </c>
      <c r="F1522" s="103" t="s">
        <v>2062</v>
      </c>
      <c r="G1522" s="103" t="s">
        <v>31</v>
      </c>
      <c r="H1522" s="103" t="s">
        <v>31</v>
      </c>
      <c r="I1522" s="103" t="s">
        <v>31</v>
      </c>
      <c r="J1522" s="103" t="s">
        <v>1884</v>
      </c>
      <c r="K1522" s="103" t="s">
        <v>1885</v>
      </c>
      <c r="L1522" s="104">
        <v>38828.43</v>
      </c>
      <c r="M1522" s="103" t="s">
        <v>1886</v>
      </c>
      <c r="N1522" s="103" t="s">
        <v>31</v>
      </c>
      <c r="O1522" s="103" t="s">
        <v>31</v>
      </c>
      <c r="P1522" s="103" t="s">
        <v>2472</v>
      </c>
      <c r="Q1522" s="103" t="s">
        <v>31</v>
      </c>
      <c r="R1522" s="103" t="s">
        <v>5383</v>
      </c>
      <c r="S1522" s="101">
        <v>37925</v>
      </c>
      <c r="T1522" s="101">
        <v>37925</v>
      </c>
      <c r="U1522" s="103" t="s">
        <v>5384</v>
      </c>
      <c r="V1522" s="103" t="s">
        <v>31</v>
      </c>
    </row>
    <row r="1523" spans="1:22" ht="15.75" x14ac:dyDescent="0.3">
      <c r="A1523" s="103" t="s">
        <v>50</v>
      </c>
      <c r="B1523" s="103" t="s">
        <v>4024</v>
      </c>
      <c r="C1523" s="103" t="s">
        <v>1904</v>
      </c>
      <c r="D1523" s="103" t="s">
        <v>1905</v>
      </c>
      <c r="E1523" s="103" t="s">
        <v>2038</v>
      </c>
      <c r="F1523" s="103" t="s">
        <v>2062</v>
      </c>
      <c r="G1523" s="103" t="s">
        <v>31</v>
      </c>
      <c r="H1523" s="103" t="s">
        <v>31</v>
      </c>
      <c r="I1523" s="103" t="s">
        <v>31</v>
      </c>
      <c r="J1523" s="103" t="s">
        <v>1884</v>
      </c>
      <c r="K1523" s="103" t="s">
        <v>1885</v>
      </c>
      <c r="L1523" s="104">
        <v>8545.33</v>
      </c>
      <c r="M1523" s="103" t="s">
        <v>1886</v>
      </c>
      <c r="N1523" s="103" t="s">
        <v>5385</v>
      </c>
      <c r="O1523" s="103" t="s">
        <v>31</v>
      </c>
      <c r="P1523" s="103" t="s">
        <v>2064</v>
      </c>
      <c r="Q1523" s="103" t="s">
        <v>31</v>
      </c>
      <c r="R1523" s="103" t="s">
        <v>5386</v>
      </c>
      <c r="S1523" s="101">
        <v>39568</v>
      </c>
      <c r="T1523" s="101">
        <v>39568</v>
      </c>
      <c r="U1523" s="103" t="s">
        <v>5387</v>
      </c>
      <c r="V1523" s="103" t="s">
        <v>31</v>
      </c>
    </row>
    <row r="1524" spans="1:22" ht="15.75" x14ac:dyDescent="0.3">
      <c r="A1524" s="103" t="s">
        <v>50</v>
      </c>
      <c r="B1524" s="103" t="s">
        <v>4024</v>
      </c>
      <c r="C1524" s="103" t="s">
        <v>1904</v>
      </c>
      <c r="D1524" s="103" t="s">
        <v>1905</v>
      </c>
      <c r="E1524" s="103" t="s">
        <v>2038</v>
      </c>
      <c r="F1524" s="103" t="s">
        <v>2062</v>
      </c>
      <c r="G1524" s="103" t="s">
        <v>31</v>
      </c>
      <c r="H1524" s="103" t="s">
        <v>31</v>
      </c>
      <c r="I1524" s="103" t="s">
        <v>31</v>
      </c>
      <c r="J1524" s="103" t="s">
        <v>1884</v>
      </c>
      <c r="K1524" s="103" t="s">
        <v>1885</v>
      </c>
      <c r="L1524" s="104">
        <v>78.489999999999995</v>
      </c>
      <c r="M1524" s="103" t="s">
        <v>1886</v>
      </c>
      <c r="N1524" s="103" t="s">
        <v>5385</v>
      </c>
      <c r="O1524" s="103" t="s">
        <v>31</v>
      </c>
      <c r="P1524" s="103" t="s">
        <v>2064</v>
      </c>
      <c r="Q1524" s="103" t="s">
        <v>31</v>
      </c>
      <c r="R1524" s="103" t="s">
        <v>5386</v>
      </c>
      <c r="S1524" s="101">
        <v>39721</v>
      </c>
      <c r="T1524" s="101">
        <v>39721</v>
      </c>
      <c r="U1524" s="103" t="s">
        <v>5387</v>
      </c>
      <c r="V1524" s="103" t="s">
        <v>31</v>
      </c>
    </row>
    <row r="1525" spans="1:22" ht="15.75" x14ac:dyDescent="0.3">
      <c r="A1525" s="103" t="s">
        <v>50</v>
      </c>
      <c r="B1525" s="103" t="s">
        <v>4024</v>
      </c>
      <c r="C1525" s="103" t="s">
        <v>1904</v>
      </c>
      <c r="D1525" s="103" t="s">
        <v>1905</v>
      </c>
      <c r="E1525" s="103" t="s">
        <v>2038</v>
      </c>
      <c r="F1525" s="103" t="s">
        <v>2062</v>
      </c>
      <c r="G1525" s="103" t="s">
        <v>31</v>
      </c>
      <c r="H1525" s="103" t="s">
        <v>31</v>
      </c>
      <c r="I1525" s="103" t="s">
        <v>31</v>
      </c>
      <c r="J1525" s="103" t="s">
        <v>1884</v>
      </c>
      <c r="K1525" s="103" t="s">
        <v>1885</v>
      </c>
      <c r="L1525" s="104">
        <v>10.33</v>
      </c>
      <c r="M1525" s="103" t="s">
        <v>1886</v>
      </c>
      <c r="N1525" s="103" t="s">
        <v>5385</v>
      </c>
      <c r="O1525" s="103" t="s">
        <v>31</v>
      </c>
      <c r="P1525" s="103" t="s">
        <v>2064</v>
      </c>
      <c r="Q1525" s="103" t="s">
        <v>31</v>
      </c>
      <c r="R1525" s="103" t="s">
        <v>5386</v>
      </c>
      <c r="S1525" s="101">
        <v>39752</v>
      </c>
      <c r="T1525" s="101">
        <v>39752</v>
      </c>
      <c r="U1525" s="103" t="s">
        <v>5387</v>
      </c>
      <c r="V1525" s="103" t="s">
        <v>31</v>
      </c>
    </row>
    <row r="1526" spans="1:22" ht="15.75" x14ac:dyDescent="0.3">
      <c r="A1526" s="103" t="s">
        <v>50</v>
      </c>
      <c r="B1526" s="103" t="s">
        <v>4024</v>
      </c>
      <c r="C1526" s="103" t="s">
        <v>1904</v>
      </c>
      <c r="D1526" s="103" t="s">
        <v>1905</v>
      </c>
      <c r="E1526" s="103" t="s">
        <v>2038</v>
      </c>
      <c r="F1526" s="103" t="s">
        <v>2062</v>
      </c>
      <c r="G1526" s="103" t="s">
        <v>31</v>
      </c>
      <c r="H1526" s="103" t="s">
        <v>31</v>
      </c>
      <c r="I1526" s="103" t="s">
        <v>31</v>
      </c>
      <c r="J1526" s="103" t="s">
        <v>1884</v>
      </c>
      <c r="K1526" s="103" t="s">
        <v>1885</v>
      </c>
      <c r="L1526" s="104">
        <v>8545.0400000000009</v>
      </c>
      <c r="M1526" s="103" t="s">
        <v>1886</v>
      </c>
      <c r="N1526" s="103" t="s">
        <v>5388</v>
      </c>
      <c r="O1526" s="103" t="s">
        <v>31</v>
      </c>
      <c r="P1526" s="103" t="s">
        <v>2064</v>
      </c>
      <c r="Q1526" s="103" t="s">
        <v>31</v>
      </c>
      <c r="R1526" s="103" t="s">
        <v>5389</v>
      </c>
      <c r="S1526" s="101">
        <v>39568</v>
      </c>
      <c r="T1526" s="101">
        <v>39568</v>
      </c>
      <c r="U1526" s="103" t="s">
        <v>5387</v>
      </c>
      <c r="V1526" s="103" t="s">
        <v>31</v>
      </c>
    </row>
    <row r="1527" spans="1:22" ht="15.75" x14ac:dyDescent="0.3">
      <c r="A1527" s="103" t="s">
        <v>50</v>
      </c>
      <c r="B1527" s="103" t="s">
        <v>4024</v>
      </c>
      <c r="C1527" s="103" t="s">
        <v>1904</v>
      </c>
      <c r="D1527" s="103" t="s">
        <v>1905</v>
      </c>
      <c r="E1527" s="103" t="s">
        <v>2038</v>
      </c>
      <c r="F1527" s="103" t="s">
        <v>2062</v>
      </c>
      <c r="G1527" s="103" t="s">
        <v>31</v>
      </c>
      <c r="H1527" s="103" t="s">
        <v>31</v>
      </c>
      <c r="I1527" s="103" t="s">
        <v>31</v>
      </c>
      <c r="J1527" s="103" t="s">
        <v>1884</v>
      </c>
      <c r="K1527" s="103" t="s">
        <v>1885</v>
      </c>
      <c r="L1527" s="104">
        <v>78.459999999999994</v>
      </c>
      <c r="M1527" s="103" t="s">
        <v>1886</v>
      </c>
      <c r="N1527" s="103" t="s">
        <v>5388</v>
      </c>
      <c r="O1527" s="103" t="s">
        <v>31</v>
      </c>
      <c r="P1527" s="103" t="s">
        <v>2064</v>
      </c>
      <c r="Q1527" s="103" t="s">
        <v>31</v>
      </c>
      <c r="R1527" s="103" t="s">
        <v>5389</v>
      </c>
      <c r="S1527" s="101">
        <v>39721</v>
      </c>
      <c r="T1527" s="101">
        <v>39721</v>
      </c>
      <c r="U1527" s="103" t="s">
        <v>5387</v>
      </c>
      <c r="V1527" s="103" t="s">
        <v>31</v>
      </c>
    </row>
    <row r="1528" spans="1:22" ht="15.75" x14ac:dyDescent="0.3">
      <c r="A1528" s="103" t="s">
        <v>50</v>
      </c>
      <c r="B1528" s="103" t="s">
        <v>4024</v>
      </c>
      <c r="C1528" s="103" t="s">
        <v>1904</v>
      </c>
      <c r="D1528" s="103" t="s">
        <v>1905</v>
      </c>
      <c r="E1528" s="103" t="s">
        <v>2038</v>
      </c>
      <c r="F1528" s="103" t="s">
        <v>2062</v>
      </c>
      <c r="G1528" s="103" t="s">
        <v>31</v>
      </c>
      <c r="H1528" s="103" t="s">
        <v>31</v>
      </c>
      <c r="I1528" s="103" t="s">
        <v>31</v>
      </c>
      <c r="J1528" s="103" t="s">
        <v>1884</v>
      </c>
      <c r="K1528" s="103" t="s">
        <v>1885</v>
      </c>
      <c r="L1528" s="104">
        <v>10.33</v>
      </c>
      <c r="M1528" s="103" t="s">
        <v>1886</v>
      </c>
      <c r="N1528" s="103" t="s">
        <v>5388</v>
      </c>
      <c r="O1528" s="103" t="s">
        <v>31</v>
      </c>
      <c r="P1528" s="103" t="s">
        <v>2064</v>
      </c>
      <c r="Q1528" s="103" t="s">
        <v>31</v>
      </c>
      <c r="R1528" s="103" t="s">
        <v>5389</v>
      </c>
      <c r="S1528" s="101">
        <v>39752</v>
      </c>
      <c r="T1528" s="101">
        <v>39752</v>
      </c>
      <c r="U1528" s="103" t="s">
        <v>5387</v>
      </c>
      <c r="V1528" s="103" t="s">
        <v>31</v>
      </c>
    </row>
    <row r="1529" spans="1:22" ht="15.75" x14ac:dyDescent="0.3">
      <c r="A1529" s="103" t="s">
        <v>50</v>
      </c>
      <c r="B1529" s="103" t="s">
        <v>4024</v>
      </c>
      <c r="C1529" s="103" t="s">
        <v>1904</v>
      </c>
      <c r="D1529" s="103" t="s">
        <v>1905</v>
      </c>
      <c r="E1529" s="103" t="s">
        <v>2038</v>
      </c>
      <c r="F1529" s="103" t="s">
        <v>2062</v>
      </c>
      <c r="G1529" s="103" t="s">
        <v>31</v>
      </c>
      <c r="H1529" s="103" t="s">
        <v>31</v>
      </c>
      <c r="I1529" s="103" t="s">
        <v>31</v>
      </c>
      <c r="J1529" s="103" t="s">
        <v>1884</v>
      </c>
      <c r="K1529" s="103" t="s">
        <v>1885</v>
      </c>
      <c r="L1529" s="104">
        <v>8545.0400000000009</v>
      </c>
      <c r="M1529" s="103" t="s">
        <v>1886</v>
      </c>
      <c r="N1529" s="103" t="s">
        <v>5390</v>
      </c>
      <c r="O1529" s="103" t="s">
        <v>31</v>
      </c>
      <c r="P1529" s="103" t="s">
        <v>2064</v>
      </c>
      <c r="Q1529" s="103" t="s">
        <v>31</v>
      </c>
      <c r="R1529" s="103" t="s">
        <v>5391</v>
      </c>
      <c r="S1529" s="101">
        <v>39568</v>
      </c>
      <c r="T1529" s="101">
        <v>39568</v>
      </c>
      <c r="U1529" s="103" t="s">
        <v>5387</v>
      </c>
      <c r="V1529" s="103" t="s">
        <v>31</v>
      </c>
    </row>
    <row r="1530" spans="1:22" ht="15.75" x14ac:dyDescent="0.3">
      <c r="A1530" s="103" t="s">
        <v>50</v>
      </c>
      <c r="B1530" s="103" t="s">
        <v>4024</v>
      </c>
      <c r="C1530" s="103" t="s">
        <v>1904</v>
      </c>
      <c r="D1530" s="103" t="s">
        <v>1905</v>
      </c>
      <c r="E1530" s="103" t="s">
        <v>2038</v>
      </c>
      <c r="F1530" s="103" t="s">
        <v>2062</v>
      </c>
      <c r="G1530" s="103" t="s">
        <v>31</v>
      </c>
      <c r="H1530" s="103" t="s">
        <v>31</v>
      </c>
      <c r="I1530" s="103" t="s">
        <v>31</v>
      </c>
      <c r="J1530" s="103" t="s">
        <v>1884</v>
      </c>
      <c r="K1530" s="103" t="s">
        <v>1885</v>
      </c>
      <c r="L1530" s="104">
        <v>78.459999999999994</v>
      </c>
      <c r="M1530" s="103" t="s">
        <v>1886</v>
      </c>
      <c r="N1530" s="103" t="s">
        <v>5390</v>
      </c>
      <c r="O1530" s="103" t="s">
        <v>31</v>
      </c>
      <c r="P1530" s="103" t="s">
        <v>2064</v>
      </c>
      <c r="Q1530" s="103" t="s">
        <v>31</v>
      </c>
      <c r="R1530" s="103" t="s">
        <v>5391</v>
      </c>
      <c r="S1530" s="101">
        <v>39721</v>
      </c>
      <c r="T1530" s="101">
        <v>39721</v>
      </c>
      <c r="U1530" s="103" t="s">
        <v>5387</v>
      </c>
      <c r="V1530" s="103" t="s">
        <v>31</v>
      </c>
    </row>
    <row r="1531" spans="1:22" ht="15.75" x14ac:dyDescent="0.3">
      <c r="A1531" s="103" t="s">
        <v>50</v>
      </c>
      <c r="B1531" s="103" t="s">
        <v>4024</v>
      </c>
      <c r="C1531" s="103" t="s">
        <v>1904</v>
      </c>
      <c r="D1531" s="103" t="s">
        <v>1905</v>
      </c>
      <c r="E1531" s="103" t="s">
        <v>2038</v>
      </c>
      <c r="F1531" s="103" t="s">
        <v>2062</v>
      </c>
      <c r="G1531" s="103" t="s">
        <v>31</v>
      </c>
      <c r="H1531" s="103" t="s">
        <v>31</v>
      </c>
      <c r="I1531" s="103" t="s">
        <v>31</v>
      </c>
      <c r="J1531" s="103" t="s">
        <v>1884</v>
      </c>
      <c r="K1531" s="103" t="s">
        <v>1885</v>
      </c>
      <c r="L1531" s="104">
        <v>10.33</v>
      </c>
      <c r="M1531" s="103" t="s">
        <v>1886</v>
      </c>
      <c r="N1531" s="103" t="s">
        <v>5390</v>
      </c>
      <c r="O1531" s="103" t="s">
        <v>31</v>
      </c>
      <c r="P1531" s="103" t="s">
        <v>2064</v>
      </c>
      <c r="Q1531" s="103" t="s">
        <v>31</v>
      </c>
      <c r="R1531" s="103" t="s">
        <v>5391</v>
      </c>
      <c r="S1531" s="101">
        <v>39752</v>
      </c>
      <c r="T1531" s="101">
        <v>39752</v>
      </c>
      <c r="U1531" s="103" t="s">
        <v>5387</v>
      </c>
      <c r="V1531" s="103" t="s">
        <v>31</v>
      </c>
    </row>
    <row r="1532" spans="1:22" ht="15.75" x14ac:dyDescent="0.3">
      <c r="A1532" s="103" t="s">
        <v>50</v>
      </c>
      <c r="B1532" s="103" t="s">
        <v>4024</v>
      </c>
      <c r="C1532" s="103" t="s">
        <v>1904</v>
      </c>
      <c r="D1532" s="103" t="s">
        <v>1905</v>
      </c>
      <c r="E1532" s="103" t="s">
        <v>2038</v>
      </c>
      <c r="F1532" s="103" t="s">
        <v>2062</v>
      </c>
      <c r="G1532" s="103" t="s">
        <v>31</v>
      </c>
      <c r="H1532" s="103" t="s">
        <v>31</v>
      </c>
      <c r="I1532" s="103" t="s">
        <v>31</v>
      </c>
      <c r="J1532" s="103" t="s">
        <v>1884</v>
      </c>
      <c r="K1532" s="103" t="s">
        <v>1885</v>
      </c>
      <c r="L1532" s="104">
        <v>6597.64</v>
      </c>
      <c r="M1532" s="103" t="s">
        <v>1886</v>
      </c>
      <c r="N1532" s="103" t="s">
        <v>5392</v>
      </c>
      <c r="O1532" s="103" t="s">
        <v>31</v>
      </c>
      <c r="P1532" s="103" t="s">
        <v>2064</v>
      </c>
      <c r="Q1532" s="103" t="s">
        <v>31</v>
      </c>
      <c r="R1532" s="103" t="s">
        <v>5393</v>
      </c>
      <c r="S1532" s="101">
        <v>40724</v>
      </c>
      <c r="T1532" s="101">
        <v>40724</v>
      </c>
      <c r="U1532" s="103" t="s">
        <v>5381</v>
      </c>
      <c r="V1532" s="103" t="s">
        <v>31</v>
      </c>
    </row>
    <row r="1533" spans="1:22" ht="15.75" x14ac:dyDescent="0.3">
      <c r="A1533" s="103" t="s">
        <v>50</v>
      </c>
      <c r="B1533" s="103" t="s">
        <v>4024</v>
      </c>
      <c r="C1533" s="103" t="s">
        <v>1904</v>
      </c>
      <c r="D1533" s="103" t="s">
        <v>1905</v>
      </c>
      <c r="E1533" s="103" t="s">
        <v>2038</v>
      </c>
      <c r="F1533" s="103" t="s">
        <v>2062</v>
      </c>
      <c r="G1533" s="103" t="s">
        <v>31</v>
      </c>
      <c r="H1533" s="103" t="s">
        <v>31</v>
      </c>
      <c r="I1533" s="103" t="s">
        <v>31</v>
      </c>
      <c r="J1533" s="103" t="s">
        <v>1884</v>
      </c>
      <c r="K1533" s="103" t="s">
        <v>1885</v>
      </c>
      <c r="L1533" s="104">
        <v>464.45</v>
      </c>
      <c r="M1533" s="103" t="s">
        <v>1886</v>
      </c>
      <c r="N1533" s="103" t="s">
        <v>5392</v>
      </c>
      <c r="O1533" s="103" t="s">
        <v>31</v>
      </c>
      <c r="P1533" s="103" t="s">
        <v>2064</v>
      </c>
      <c r="Q1533" s="103" t="s">
        <v>31</v>
      </c>
      <c r="R1533" s="103" t="s">
        <v>5393</v>
      </c>
      <c r="S1533" s="101">
        <v>40999</v>
      </c>
      <c r="T1533" s="101">
        <v>40999</v>
      </c>
      <c r="U1533" s="103" t="s">
        <v>5381</v>
      </c>
      <c r="V1533" s="103" t="s">
        <v>31</v>
      </c>
    </row>
    <row r="1534" spans="1:22" ht="15.75" x14ac:dyDescent="0.3">
      <c r="A1534" s="103" t="s">
        <v>50</v>
      </c>
      <c r="B1534" s="103" t="s">
        <v>4024</v>
      </c>
      <c r="C1534" s="103" t="s">
        <v>1904</v>
      </c>
      <c r="D1534" s="103" t="s">
        <v>1905</v>
      </c>
      <c r="E1534" s="103" t="s">
        <v>2038</v>
      </c>
      <c r="F1534" s="103" t="s">
        <v>2062</v>
      </c>
      <c r="G1534" s="103" t="s">
        <v>31</v>
      </c>
      <c r="H1534" s="103" t="s">
        <v>31</v>
      </c>
      <c r="I1534" s="103" t="s">
        <v>31</v>
      </c>
      <c r="J1534" s="103" t="s">
        <v>1884</v>
      </c>
      <c r="K1534" s="103" t="s">
        <v>1885</v>
      </c>
      <c r="L1534" s="104">
        <v>6597.64</v>
      </c>
      <c r="M1534" s="103" t="s">
        <v>1886</v>
      </c>
      <c r="N1534" s="103" t="s">
        <v>5394</v>
      </c>
      <c r="O1534" s="103" t="s">
        <v>31</v>
      </c>
      <c r="P1534" s="103" t="s">
        <v>2064</v>
      </c>
      <c r="Q1534" s="103" t="s">
        <v>31</v>
      </c>
      <c r="R1534" s="103" t="s">
        <v>5395</v>
      </c>
      <c r="S1534" s="101">
        <v>40724</v>
      </c>
      <c r="T1534" s="101">
        <v>40724</v>
      </c>
      <c r="U1534" s="103" t="s">
        <v>5381</v>
      </c>
      <c r="V1534" s="103" t="s">
        <v>31</v>
      </c>
    </row>
    <row r="1535" spans="1:22" ht="15.75" x14ac:dyDescent="0.3">
      <c r="A1535" s="103" t="s">
        <v>50</v>
      </c>
      <c r="B1535" s="103" t="s">
        <v>4024</v>
      </c>
      <c r="C1535" s="103" t="s">
        <v>1904</v>
      </c>
      <c r="D1535" s="103" t="s">
        <v>1905</v>
      </c>
      <c r="E1535" s="103" t="s">
        <v>2038</v>
      </c>
      <c r="F1535" s="103" t="s">
        <v>2062</v>
      </c>
      <c r="G1535" s="103" t="s">
        <v>31</v>
      </c>
      <c r="H1535" s="103" t="s">
        <v>31</v>
      </c>
      <c r="I1535" s="103" t="s">
        <v>31</v>
      </c>
      <c r="J1535" s="103" t="s">
        <v>1884</v>
      </c>
      <c r="K1535" s="103" t="s">
        <v>1885</v>
      </c>
      <c r="L1535" s="104">
        <v>464.45</v>
      </c>
      <c r="M1535" s="103" t="s">
        <v>1886</v>
      </c>
      <c r="N1535" s="103" t="s">
        <v>5394</v>
      </c>
      <c r="O1535" s="103" t="s">
        <v>31</v>
      </c>
      <c r="P1535" s="103" t="s">
        <v>2064</v>
      </c>
      <c r="Q1535" s="103" t="s">
        <v>31</v>
      </c>
      <c r="R1535" s="103" t="s">
        <v>5395</v>
      </c>
      <c r="S1535" s="101">
        <v>40999</v>
      </c>
      <c r="T1535" s="101">
        <v>40999</v>
      </c>
      <c r="U1535" s="103" t="s">
        <v>5381</v>
      </c>
      <c r="V1535" s="103" t="s">
        <v>31</v>
      </c>
    </row>
    <row r="1536" spans="1:22" ht="15.75" x14ac:dyDescent="0.3">
      <c r="A1536" s="103" t="s">
        <v>50</v>
      </c>
      <c r="B1536" s="103" t="s">
        <v>4024</v>
      </c>
      <c r="C1536" s="103" t="s">
        <v>1904</v>
      </c>
      <c r="D1536" s="103" t="s">
        <v>1905</v>
      </c>
      <c r="E1536" s="103" t="s">
        <v>2038</v>
      </c>
      <c r="F1536" s="103" t="s">
        <v>2062</v>
      </c>
      <c r="G1536" s="103" t="s">
        <v>31</v>
      </c>
      <c r="H1536" s="103" t="s">
        <v>31</v>
      </c>
      <c r="I1536" s="103" t="s">
        <v>31</v>
      </c>
      <c r="J1536" s="103" t="s">
        <v>1884</v>
      </c>
      <c r="K1536" s="103" t="s">
        <v>1885</v>
      </c>
      <c r="L1536" s="104">
        <v>6597.64</v>
      </c>
      <c r="M1536" s="103" t="s">
        <v>1886</v>
      </c>
      <c r="N1536" s="103" t="s">
        <v>5396</v>
      </c>
      <c r="O1536" s="103" t="s">
        <v>31</v>
      </c>
      <c r="P1536" s="103" t="s">
        <v>2064</v>
      </c>
      <c r="Q1536" s="103" t="s">
        <v>31</v>
      </c>
      <c r="R1536" s="103" t="s">
        <v>5397</v>
      </c>
      <c r="S1536" s="101">
        <v>40724</v>
      </c>
      <c r="T1536" s="101">
        <v>40724</v>
      </c>
      <c r="U1536" s="103" t="s">
        <v>5381</v>
      </c>
      <c r="V1536" s="103" t="s">
        <v>31</v>
      </c>
    </row>
    <row r="1537" spans="1:22" ht="15.75" x14ac:dyDescent="0.3">
      <c r="A1537" s="103" t="s">
        <v>50</v>
      </c>
      <c r="B1537" s="103" t="s">
        <v>4024</v>
      </c>
      <c r="C1537" s="103" t="s">
        <v>1904</v>
      </c>
      <c r="D1537" s="103" t="s">
        <v>1905</v>
      </c>
      <c r="E1537" s="103" t="s">
        <v>2038</v>
      </c>
      <c r="F1537" s="103" t="s">
        <v>2062</v>
      </c>
      <c r="G1537" s="103" t="s">
        <v>31</v>
      </c>
      <c r="H1537" s="103" t="s">
        <v>31</v>
      </c>
      <c r="I1537" s="103" t="s">
        <v>31</v>
      </c>
      <c r="J1537" s="103" t="s">
        <v>1884</v>
      </c>
      <c r="K1537" s="103" t="s">
        <v>1885</v>
      </c>
      <c r="L1537" s="104">
        <v>464.45</v>
      </c>
      <c r="M1537" s="103" t="s">
        <v>1886</v>
      </c>
      <c r="N1537" s="103" t="s">
        <v>5396</v>
      </c>
      <c r="O1537" s="103" t="s">
        <v>31</v>
      </c>
      <c r="P1537" s="103" t="s">
        <v>2064</v>
      </c>
      <c r="Q1537" s="103" t="s">
        <v>31</v>
      </c>
      <c r="R1537" s="103" t="s">
        <v>5397</v>
      </c>
      <c r="S1537" s="101">
        <v>40999</v>
      </c>
      <c r="T1537" s="101">
        <v>40999</v>
      </c>
      <c r="U1537" s="103" t="s">
        <v>5381</v>
      </c>
      <c r="V1537" s="103" t="s">
        <v>31</v>
      </c>
    </row>
    <row r="1538" spans="1:22" ht="15.75" x14ac:dyDescent="0.3">
      <c r="A1538" s="103" t="s">
        <v>50</v>
      </c>
      <c r="B1538" s="103" t="s">
        <v>4024</v>
      </c>
      <c r="C1538" s="103" t="s">
        <v>1904</v>
      </c>
      <c r="D1538" s="103" t="s">
        <v>1905</v>
      </c>
      <c r="E1538" s="103" t="s">
        <v>2038</v>
      </c>
      <c r="F1538" s="103" t="s">
        <v>2062</v>
      </c>
      <c r="G1538" s="103" t="s">
        <v>31</v>
      </c>
      <c r="H1538" s="103" t="s">
        <v>31</v>
      </c>
      <c r="I1538" s="103" t="s">
        <v>31</v>
      </c>
      <c r="J1538" s="103" t="s">
        <v>1884</v>
      </c>
      <c r="K1538" s="103" t="s">
        <v>1885</v>
      </c>
      <c r="L1538" s="104">
        <v>6597.64</v>
      </c>
      <c r="M1538" s="103" t="s">
        <v>1886</v>
      </c>
      <c r="N1538" s="103" t="s">
        <v>5398</v>
      </c>
      <c r="O1538" s="103" t="s">
        <v>31</v>
      </c>
      <c r="P1538" s="103" t="s">
        <v>2064</v>
      </c>
      <c r="Q1538" s="103" t="s">
        <v>31</v>
      </c>
      <c r="R1538" s="103" t="s">
        <v>5399</v>
      </c>
      <c r="S1538" s="101">
        <v>40724</v>
      </c>
      <c r="T1538" s="101">
        <v>40724</v>
      </c>
      <c r="U1538" s="103" t="s">
        <v>5381</v>
      </c>
      <c r="V1538" s="103" t="s">
        <v>31</v>
      </c>
    </row>
    <row r="1539" spans="1:22" ht="15.75" x14ac:dyDescent="0.3">
      <c r="A1539" s="103" t="s">
        <v>50</v>
      </c>
      <c r="B1539" s="103" t="s">
        <v>4024</v>
      </c>
      <c r="C1539" s="103" t="s">
        <v>1904</v>
      </c>
      <c r="D1539" s="103" t="s">
        <v>1905</v>
      </c>
      <c r="E1539" s="103" t="s">
        <v>2038</v>
      </c>
      <c r="F1539" s="103" t="s">
        <v>2062</v>
      </c>
      <c r="G1539" s="103" t="s">
        <v>31</v>
      </c>
      <c r="H1539" s="103" t="s">
        <v>31</v>
      </c>
      <c r="I1539" s="103" t="s">
        <v>31</v>
      </c>
      <c r="J1539" s="103" t="s">
        <v>1884</v>
      </c>
      <c r="K1539" s="103" t="s">
        <v>1885</v>
      </c>
      <c r="L1539" s="104">
        <v>464.45</v>
      </c>
      <c r="M1539" s="103" t="s">
        <v>1886</v>
      </c>
      <c r="N1539" s="103" t="s">
        <v>5398</v>
      </c>
      <c r="O1539" s="103" t="s">
        <v>31</v>
      </c>
      <c r="P1539" s="103" t="s">
        <v>2064</v>
      </c>
      <c r="Q1539" s="103" t="s">
        <v>31</v>
      </c>
      <c r="R1539" s="103" t="s">
        <v>5399</v>
      </c>
      <c r="S1539" s="101">
        <v>40999</v>
      </c>
      <c r="T1539" s="101">
        <v>40999</v>
      </c>
      <c r="U1539" s="103" t="s">
        <v>5381</v>
      </c>
      <c r="V1539" s="103" t="s">
        <v>31</v>
      </c>
    </row>
    <row r="1540" spans="1:22" ht="15.75" x14ac:dyDescent="0.3">
      <c r="A1540" s="103" t="s">
        <v>50</v>
      </c>
      <c r="B1540" s="103" t="s">
        <v>4024</v>
      </c>
      <c r="C1540" s="103" t="s">
        <v>1904</v>
      </c>
      <c r="D1540" s="103" t="s">
        <v>1905</v>
      </c>
      <c r="E1540" s="103" t="s">
        <v>2038</v>
      </c>
      <c r="F1540" s="103" t="s">
        <v>2062</v>
      </c>
      <c r="G1540" s="103" t="s">
        <v>31</v>
      </c>
      <c r="H1540" s="103" t="s">
        <v>31</v>
      </c>
      <c r="I1540" s="103" t="s">
        <v>31</v>
      </c>
      <c r="J1540" s="103" t="s">
        <v>1884</v>
      </c>
      <c r="K1540" s="103" t="s">
        <v>1885</v>
      </c>
      <c r="L1540" s="104">
        <v>6597.64</v>
      </c>
      <c r="M1540" s="103" t="s">
        <v>1886</v>
      </c>
      <c r="N1540" s="103" t="s">
        <v>5400</v>
      </c>
      <c r="O1540" s="103" t="s">
        <v>31</v>
      </c>
      <c r="P1540" s="103" t="s">
        <v>2064</v>
      </c>
      <c r="Q1540" s="103" t="s">
        <v>31</v>
      </c>
      <c r="R1540" s="103" t="s">
        <v>5401</v>
      </c>
      <c r="S1540" s="101">
        <v>40724</v>
      </c>
      <c r="T1540" s="101">
        <v>40724</v>
      </c>
      <c r="U1540" s="103" t="s">
        <v>5381</v>
      </c>
      <c r="V1540" s="103" t="s">
        <v>31</v>
      </c>
    </row>
    <row r="1541" spans="1:22" ht="15.75" x14ac:dyDescent="0.3">
      <c r="A1541" s="103" t="s">
        <v>50</v>
      </c>
      <c r="B1541" s="103" t="s">
        <v>4024</v>
      </c>
      <c r="C1541" s="103" t="s">
        <v>1904</v>
      </c>
      <c r="D1541" s="103" t="s">
        <v>1905</v>
      </c>
      <c r="E1541" s="103" t="s">
        <v>2038</v>
      </c>
      <c r="F1541" s="103" t="s">
        <v>2062</v>
      </c>
      <c r="G1541" s="103" t="s">
        <v>31</v>
      </c>
      <c r="H1541" s="103" t="s">
        <v>31</v>
      </c>
      <c r="I1541" s="103" t="s">
        <v>31</v>
      </c>
      <c r="J1541" s="103" t="s">
        <v>1884</v>
      </c>
      <c r="K1541" s="103" t="s">
        <v>1885</v>
      </c>
      <c r="L1541" s="104">
        <v>464.45</v>
      </c>
      <c r="M1541" s="103" t="s">
        <v>1886</v>
      </c>
      <c r="N1541" s="103" t="s">
        <v>5400</v>
      </c>
      <c r="O1541" s="103" t="s">
        <v>31</v>
      </c>
      <c r="P1541" s="103" t="s">
        <v>2064</v>
      </c>
      <c r="Q1541" s="103" t="s">
        <v>31</v>
      </c>
      <c r="R1541" s="103" t="s">
        <v>5401</v>
      </c>
      <c r="S1541" s="101">
        <v>40999</v>
      </c>
      <c r="T1541" s="101">
        <v>40999</v>
      </c>
      <c r="U1541" s="103" t="s">
        <v>5381</v>
      </c>
      <c r="V1541" s="103" t="s">
        <v>31</v>
      </c>
    </row>
    <row r="1542" spans="1:22" ht="15.75" x14ac:dyDescent="0.3">
      <c r="A1542" s="103" t="s">
        <v>50</v>
      </c>
      <c r="B1542" s="103" t="s">
        <v>4024</v>
      </c>
      <c r="C1542" s="103" t="s">
        <v>1904</v>
      </c>
      <c r="D1542" s="103" t="s">
        <v>1905</v>
      </c>
      <c r="E1542" s="103" t="s">
        <v>2038</v>
      </c>
      <c r="F1542" s="103" t="s">
        <v>2062</v>
      </c>
      <c r="G1542" s="103" t="s">
        <v>31</v>
      </c>
      <c r="H1542" s="103" t="s">
        <v>31</v>
      </c>
      <c r="I1542" s="103" t="s">
        <v>31</v>
      </c>
      <c r="J1542" s="103" t="s">
        <v>1884</v>
      </c>
      <c r="K1542" s="103" t="s">
        <v>1885</v>
      </c>
      <c r="L1542" s="104">
        <v>6597.64</v>
      </c>
      <c r="M1542" s="103" t="s">
        <v>1886</v>
      </c>
      <c r="N1542" s="103" t="s">
        <v>5402</v>
      </c>
      <c r="O1542" s="103" t="s">
        <v>31</v>
      </c>
      <c r="P1542" s="103" t="s">
        <v>2064</v>
      </c>
      <c r="Q1542" s="103" t="s">
        <v>31</v>
      </c>
      <c r="R1542" s="103" t="s">
        <v>5403</v>
      </c>
      <c r="S1542" s="101">
        <v>40724</v>
      </c>
      <c r="T1542" s="101">
        <v>40724</v>
      </c>
      <c r="U1542" s="103" t="s">
        <v>5381</v>
      </c>
      <c r="V1542" s="103" t="s">
        <v>31</v>
      </c>
    </row>
    <row r="1543" spans="1:22" ht="15.75" x14ac:dyDescent="0.3">
      <c r="A1543" s="103" t="s">
        <v>50</v>
      </c>
      <c r="B1543" s="103" t="s">
        <v>4024</v>
      </c>
      <c r="C1543" s="103" t="s">
        <v>1904</v>
      </c>
      <c r="D1543" s="103" t="s">
        <v>1905</v>
      </c>
      <c r="E1543" s="103" t="s">
        <v>2038</v>
      </c>
      <c r="F1543" s="103" t="s">
        <v>2062</v>
      </c>
      <c r="G1543" s="103" t="s">
        <v>31</v>
      </c>
      <c r="H1543" s="103" t="s">
        <v>31</v>
      </c>
      <c r="I1543" s="103" t="s">
        <v>31</v>
      </c>
      <c r="J1543" s="103" t="s">
        <v>1884</v>
      </c>
      <c r="K1543" s="103" t="s">
        <v>1885</v>
      </c>
      <c r="L1543" s="104">
        <v>464.45</v>
      </c>
      <c r="M1543" s="103" t="s">
        <v>1886</v>
      </c>
      <c r="N1543" s="103" t="s">
        <v>5402</v>
      </c>
      <c r="O1543" s="103" t="s">
        <v>31</v>
      </c>
      <c r="P1543" s="103" t="s">
        <v>2064</v>
      </c>
      <c r="Q1543" s="103" t="s">
        <v>31</v>
      </c>
      <c r="R1543" s="103" t="s">
        <v>5403</v>
      </c>
      <c r="S1543" s="101">
        <v>40999</v>
      </c>
      <c r="T1543" s="101">
        <v>40999</v>
      </c>
      <c r="U1543" s="103" t="s">
        <v>5381</v>
      </c>
      <c r="V1543" s="103" t="s">
        <v>31</v>
      </c>
    </row>
    <row r="1544" spans="1:22" ht="15.75" x14ac:dyDescent="0.3">
      <c r="A1544" s="103" t="s">
        <v>50</v>
      </c>
      <c r="B1544" s="103" t="s">
        <v>4024</v>
      </c>
      <c r="C1544" s="103" t="s">
        <v>1904</v>
      </c>
      <c r="D1544" s="103" t="s">
        <v>1905</v>
      </c>
      <c r="E1544" s="103" t="s">
        <v>2038</v>
      </c>
      <c r="F1544" s="103" t="s">
        <v>2062</v>
      </c>
      <c r="G1544" s="103" t="s">
        <v>31</v>
      </c>
      <c r="H1544" s="103" t="s">
        <v>31</v>
      </c>
      <c r="I1544" s="103" t="s">
        <v>31</v>
      </c>
      <c r="J1544" s="103" t="s">
        <v>1884</v>
      </c>
      <c r="K1544" s="103" t="s">
        <v>1885</v>
      </c>
      <c r="L1544" s="104">
        <v>6597.64</v>
      </c>
      <c r="M1544" s="103" t="s">
        <v>1886</v>
      </c>
      <c r="N1544" s="103" t="s">
        <v>5404</v>
      </c>
      <c r="O1544" s="103" t="s">
        <v>31</v>
      </c>
      <c r="P1544" s="103" t="s">
        <v>2064</v>
      </c>
      <c r="Q1544" s="103" t="s">
        <v>31</v>
      </c>
      <c r="R1544" s="103" t="s">
        <v>5405</v>
      </c>
      <c r="S1544" s="101">
        <v>40724</v>
      </c>
      <c r="T1544" s="101">
        <v>40724</v>
      </c>
      <c r="U1544" s="103" t="s">
        <v>5381</v>
      </c>
      <c r="V1544" s="103" t="s">
        <v>31</v>
      </c>
    </row>
    <row r="1545" spans="1:22" ht="15.75" x14ac:dyDescent="0.3">
      <c r="A1545" s="103" t="s">
        <v>50</v>
      </c>
      <c r="B1545" s="103" t="s">
        <v>4024</v>
      </c>
      <c r="C1545" s="103" t="s">
        <v>1904</v>
      </c>
      <c r="D1545" s="103" t="s">
        <v>1905</v>
      </c>
      <c r="E1545" s="103" t="s">
        <v>2038</v>
      </c>
      <c r="F1545" s="103" t="s">
        <v>2062</v>
      </c>
      <c r="G1545" s="103" t="s">
        <v>31</v>
      </c>
      <c r="H1545" s="103" t="s">
        <v>31</v>
      </c>
      <c r="I1545" s="103" t="s">
        <v>31</v>
      </c>
      <c r="J1545" s="103" t="s">
        <v>1884</v>
      </c>
      <c r="K1545" s="103" t="s">
        <v>1885</v>
      </c>
      <c r="L1545" s="104">
        <v>464.45</v>
      </c>
      <c r="M1545" s="103" t="s">
        <v>1886</v>
      </c>
      <c r="N1545" s="103" t="s">
        <v>5404</v>
      </c>
      <c r="O1545" s="103" t="s">
        <v>31</v>
      </c>
      <c r="P1545" s="103" t="s">
        <v>2064</v>
      </c>
      <c r="Q1545" s="103" t="s">
        <v>31</v>
      </c>
      <c r="R1545" s="103" t="s">
        <v>5405</v>
      </c>
      <c r="S1545" s="101">
        <v>40999</v>
      </c>
      <c r="T1545" s="101">
        <v>40999</v>
      </c>
      <c r="U1545" s="103" t="s">
        <v>5381</v>
      </c>
      <c r="V1545" s="103" t="s">
        <v>31</v>
      </c>
    </row>
    <row r="1546" spans="1:22" ht="15.75" x14ac:dyDescent="0.3">
      <c r="A1546" s="103" t="s">
        <v>50</v>
      </c>
      <c r="B1546" s="103" t="s">
        <v>4024</v>
      </c>
      <c r="C1546" s="103" t="s">
        <v>1904</v>
      </c>
      <c r="D1546" s="103" t="s">
        <v>1905</v>
      </c>
      <c r="E1546" s="103" t="s">
        <v>2038</v>
      </c>
      <c r="F1546" s="103" t="s">
        <v>2062</v>
      </c>
      <c r="G1546" s="103" t="s">
        <v>31</v>
      </c>
      <c r="H1546" s="103" t="s">
        <v>31</v>
      </c>
      <c r="I1546" s="103" t="s">
        <v>31</v>
      </c>
      <c r="J1546" s="103" t="s">
        <v>1884</v>
      </c>
      <c r="K1546" s="103" t="s">
        <v>1885</v>
      </c>
      <c r="L1546" s="104">
        <v>6597.64</v>
      </c>
      <c r="M1546" s="103" t="s">
        <v>1886</v>
      </c>
      <c r="N1546" s="103" t="s">
        <v>5406</v>
      </c>
      <c r="O1546" s="103" t="s">
        <v>31</v>
      </c>
      <c r="P1546" s="103" t="s">
        <v>2064</v>
      </c>
      <c r="Q1546" s="103" t="s">
        <v>31</v>
      </c>
      <c r="R1546" s="103" t="s">
        <v>5407</v>
      </c>
      <c r="S1546" s="101">
        <v>40724</v>
      </c>
      <c r="T1546" s="101">
        <v>40724</v>
      </c>
      <c r="U1546" s="103" t="s">
        <v>5381</v>
      </c>
      <c r="V1546" s="103" t="s">
        <v>31</v>
      </c>
    </row>
    <row r="1547" spans="1:22" ht="15.75" x14ac:dyDescent="0.3">
      <c r="A1547" s="103" t="s">
        <v>50</v>
      </c>
      <c r="B1547" s="103" t="s">
        <v>4024</v>
      </c>
      <c r="C1547" s="103" t="s">
        <v>1904</v>
      </c>
      <c r="D1547" s="103" t="s">
        <v>1905</v>
      </c>
      <c r="E1547" s="103" t="s">
        <v>2038</v>
      </c>
      <c r="F1547" s="103" t="s">
        <v>2062</v>
      </c>
      <c r="G1547" s="103" t="s">
        <v>31</v>
      </c>
      <c r="H1547" s="103" t="s">
        <v>31</v>
      </c>
      <c r="I1547" s="103" t="s">
        <v>31</v>
      </c>
      <c r="J1547" s="103" t="s">
        <v>1884</v>
      </c>
      <c r="K1547" s="103" t="s">
        <v>1885</v>
      </c>
      <c r="L1547" s="104">
        <v>464.45</v>
      </c>
      <c r="M1547" s="103" t="s">
        <v>1886</v>
      </c>
      <c r="N1547" s="103" t="s">
        <v>5406</v>
      </c>
      <c r="O1547" s="103" t="s">
        <v>31</v>
      </c>
      <c r="P1547" s="103" t="s">
        <v>2064</v>
      </c>
      <c r="Q1547" s="103" t="s">
        <v>31</v>
      </c>
      <c r="R1547" s="103" t="s">
        <v>5407</v>
      </c>
      <c r="S1547" s="101">
        <v>40999</v>
      </c>
      <c r="T1547" s="101">
        <v>40999</v>
      </c>
      <c r="U1547" s="103" t="s">
        <v>5381</v>
      </c>
      <c r="V1547" s="103" t="s">
        <v>31</v>
      </c>
    </row>
    <row r="1548" spans="1:22" ht="15.75" x14ac:dyDescent="0.3">
      <c r="A1548" s="103" t="s">
        <v>50</v>
      </c>
      <c r="B1548" s="103" t="s">
        <v>4024</v>
      </c>
      <c r="C1548" s="103" t="s">
        <v>1904</v>
      </c>
      <c r="D1548" s="103" t="s">
        <v>1905</v>
      </c>
      <c r="E1548" s="103" t="s">
        <v>2038</v>
      </c>
      <c r="F1548" s="103" t="s">
        <v>2062</v>
      </c>
      <c r="G1548" s="103" t="s">
        <v>31</v>
      </c>
      <c r="H1548" s="103" t="s">
        <v>31</v>
      </c>
      <c r="I1548" s="103" t="s">
        <v>31</v>
      </c>
      <c r="J1548" s="103" t="s">
        <v>1884</v>
      </c>
      <c r="K1548" s="103" t="s">
        <v>1885</v>
      </c>
      <c r="L1548" s="104">
        <v>6597.64</v>
      </c>
      <c r="M1548" s="103" t="s">
        <v>1886</v>
      </c>
      <c r="N1548" s="103" t="s">
        <v>5408</v>
      </c>
      <c r="O1548" s="103" t="s">
        <v>31</v>
      </c>
      <c r="P1548" s="103" t="s">
        <v>2064</v>
      </c>
      <c r="Q1548" s="103" t="s">
        <v>31</v>
      </c>
      <c r="R1548" s="103" t="s">
        <v>5409</v>
      </c>
      <c r="S1548" s="101">
        <v>40724</v>
      </c>
      <c r="T1548" s="101">
        <v>40724</v>
      </c>
      <c r="U1548" s="103" t="s">
        <v>5381</v>
      </c>
      <c r="V1548" s="103" t="s">
        <v>31</v>
      </c>
    </row>
    <row r="1549" spans="1:22" ht="15.75" x14ac:dyDescent="0.3">
      <c r="A1549" s="103" t="s">
        <v>50</v>
      </c>
      <c r="B1549" s="103" t="s">
        <v>4024</v>
      </c>
      <c r="C1549" s="103" t="s">
        <v>1904</v>
      </c>
      <c r="D1549" s="103" t="s">
        <v>1905</v>
      </c>
      <c r="E1549" s="103" t="s">
        <v>2038</v>
      </c>
      <c r="F1549" s="103" t="s">
        <v>2062</v>
      </c>
      <c r="G1549" s="103" t="s">
        <v>31</v>
      </c>
      <c r="H1549" s="103" t="s">
        <v>31</v>
      </c>
      <c r="I1549" s="103" t="s">
        <v>31</v>
      </c>
      <c r="J1549" s="103" t="s">
        <v>1884</v>
      </c>
      <c r="K1549" s="103" t="s">
        <v>1885</v>
      </c>
      <c r="L1549" s="104">
        <v>464.45</v>
      </c>
      <c r="M1549" s="103" t="s">
        <v>1886</v>
      </c>
      <c r="N1549" s="103" t="s">
        <v>5408</v>
      </c>
      <c r="O1549" s="103" t="s">
        <v>31</v>
      </c>
      <c r="P1549" s="103" t="s">
        <v>2064</v>
      </c>
      <c r="Q1549" s="103" t="s">
        <v>31</v>
      </c>
      <c r="R1549" s="103" t="s">
        <v>5409</v>
      </c>
      <c r="S1549" s="101">
        <v>40999</v>
      </c>
      <c r="T1549" s="101">
        <v>40999</v>
      </c>
      <c r="U1549" s="103" t="s">
        <v>5381</v>
      </c>
      <c r="V1549" s="103" t="s">
        <v>31</v>
      </c>
    </row>
    <row r="1550" spans="1:22" ht="15.75" x14ac:dyDescent="0.3">
      <c r="A1550" s="103" t="s">
        <v>50</v>
      </c>
      <c r="B1550" s="103" t="s">
        <v>4024</v>
      </c>
      <c r="C1550" s="103" t="s">
        <v>1904</v>
      </c>
      <c r="D1550" s="103" t="s">
        <v>1905</v>
      </c>
      <c r="E1550" s="103" t="s">
        <v>2038</v>
      </c>
      <c r="F1550" s="103" t="s">
        <v>2123</v>
      </c>
      <c r="G1550" s="103" t="s">
        <v>31</v>
      </c>
      <c r="H1550" s="103" t="s">
        <v>31</v>
      </c>
      <c r="I1550" s="103" t="s">
        <v>31</v>
      </c>
      <c r="J1550" s="103" t="s">
        <v>1884</v>
      </c>
      <c r="K1550" s="103" t="s">
        <v>1885</v>
      </c>
      <c r="L1550" s="105">
        <v>9.64</v>
      </c>
      <c r="M1550" s="103" t="s">
        <v>1886</v>
      </c>
      <c r="N1550" s="103" t="s">
        <v>4162</v>
      </c>
      <c r="O1550" s="103" t="s">
        <v>31</v>
      </c>
      <c r="P1550" s="103" t="s">
        <v>2125</v>
      </c>
      <c r="Q1550" s="103" t="s">
        <v>31</v>
      </c>
      <c r="R1550" s="103" t="s">
        <v>4163</v>
      </c>
      <c r="S1550" s="101">
        <v>42947</v>
      </c>
      <c r="T1550" s="101">
        <v>42947</v>
      </c>
      <c r="U1550" s="103" t="s">
        <v>4029</v>
      </c>
      <c r="V1550" s="103" t="s">
        <v>31</v>
      </c>
    </row>
    <row r="1551" spans="1:22" ht="15.75" x14ac:dyDescent="0.3">
      <c r="A1551" s="103" t="s">
        <v>50</v>
      </c>
      <c r="B1551" s="103" t="s">
        <v>4024</v>
      </c>
      <c r="C1551" s="103" t="s">
        <v>1904</v>
      </c>
      <c r="D1551" s="103" t="s">
        <v>1905</v>
      </c>
      <c r="E1551" s="103" t="s">
        <v>2038</v>
      </c>
      <c r="F1551" s="103" t="s">
        <v>2123</v>
      </c>
      <c r="G1551" s="103" t="s">
        <v>31</v>
      </c>
      <c r="H1551" s="103" t="s">
        <v>31</v>
      </c>
      <c r="I1551" s="103" t="s">
        <v>31</v>
      </c>
      <c r="J1551" s="103" t="s">
        <v>1884</v>
      </c>
      <c r="K1551" s="103" t="s">
        <v>1885</v>
      </c>
      <c r="L1551" s="105">
        <v>9.64</v>
      </c>
      <c r="M1551" s="103" t="s">
        <v>1886</v>
      </c>
      <c r="N1551" s="103" t="s">
        <v>4166</v>
      </c>
      <c r="O1551" s="103" t="s">
        <v>31</v>
      </c>
      <c r="P1551" s="103" t="s">
        <v>2125</v>
      </c>
      <c r="Q1551" s="103" t="s">
        <v>31</v>
      </c>
      <c r="R1551" s="103" t="s">
        <v>4167</v>
      </c>
      <c r="S1551" s="101">
        <v>42947</v>
      </c>
      <c r="T1551" s="101">
        <v>42947</v>
      </c>
      <c r="U1551" s="103" t="s">
        <v>4029</v>
      </c>
      <c r="V1551" s="103" t="s">
        <v>31</v>
      </c>
    </row>
    <row r="1552" spans="1:22" ht="15.75" x14ac:dyDescent="0.3">
      <c r="A1552" s="103" t="s">
        <v>50</v>
      </c>
      <c r="B1552" s="103" t="s">
        <v>4024</v>
      </c>
      <c r="C1552" s="103" t="s">
        <v>1879</v>
      </c>
      <c r="D1552" s="103" t="s">
        <v>1880</v>
      </c>
      <c r="E1552" s="103" t="s">
        <v>2038</v>
      </c>
      <c r="F1552" s="103" t="s">
        <v>2123</v>
      </c>
      <c r="G1552" s="103" t="s">
        <v>31</v>
      </c>
      <c r="H1552" s="103" t="s">
        <v>1883</v>
      </c>
      <c r="I1552" s="103" t="s">
        <v>1880</v>
      </c>
      <c r="J1552" s="103" t="s">
        <v>1884</v>
      </c>
      <c r="K1552" s="103" t="s">
        <v>1885</v>
      </c>
      <c r="L1552" s="105">
        <v>9.25</v>
      </c>
      <c r="M1552" s="103" t="s">
        <v>1886</v>
      </c>
      <c r="N1552" s="103" t="s">
        <v>4177</v>
      </c>
      <c r="O1552" s="103" t="s">
        <v>31</v>
      </c>
      <c r="P1552" s="103" t="s">
        <v>2125</v>
      </c>
      <c r="Q1552" s="103" t="s">
        <v>31</v>
      </c>
      <c r="R1552" s="103" t="s">
        <v>4178</v>
      </c>
      <c r="S1552" s="101">
        <v>42794</v>
      </c>
      <c r="T1552" s="101">
        <v>42794</v>
      </c>
      <c r="U1552" s="103" t="s">
        <v>4026</v>
      </c>
      <c r="V1552" s="103" t="s">
        <v>31</v>
      </c>
    </row>
    <row r="1553" spans="1:22" ht="15.75" x14ac:dyDescent="0.3">
      <c r="A1553" s="103" t="s">
        <v>50</v>
      </c>
      <c r="B1553" s="103" t="s">
        <v>4024</v>
      </c>
      <c r="C1553" s="103" t="s">
        <v>1879</v>
      </c>
      <c r="D1553" s="103" t="s">
        <v>1880</v>
      </c>
      <c r="E1553" s="103" t="s">
        <v>2038</v>
      </c>
      <c r="F1553" s="103" t="s">
        <v>2070</v>
      </c>
      <c r="G1553" s="103" t="s">
        <v>31</v>
      </c>
      <c r="H1553" s="103" t="s">
        <v>1883</v>
      </c>
      <c r="I1553" s="103" t="s">
        <v>1880</v>
      </c>
      <c r="J1553" s="103" t="s">
        <v>1884</v>
      </c>
      <c r="K1553" s="103" t="s">
        <v>1885</v>
      </c>
      <c r="L1553" s="105">
        <v>8.8699999999999992</v>
      </c>
      <c r="M1553" s="103" t="s">
        <v>1886</v>
      </c>
      <c r="N1553" s="103" t="s">
        <v>4205</v>
      </c>
      <c r="O1553" s="103" t="s">
        <v>31</v>
      </c>
      <c r="P1553" s="103" t="s">
        <v>2072</v>
      </c>
      <c r="Q1553" s="103" t="s">
        <v>31</v>
      </c>
      <c r="R1553" s="103" t="s">
        <v>4206</v>
      </c>
      <c r="S1553" s="101">
        <v>42766</v>
      </c>
      <c r="T1553" s="101">
        <v>42766</v>
      </c>
      <c r="U1553" s="103" t="s">
        <v>4026</v>
      </c>
      <c r="V1553" s="103" t="s">
        <v>31</v>
      </c>
    </row>
    <row r="1554" spans="1:22" ht="15.75" x14ac:dyDescent="0.3">
      <c r="A1554" s="103" t="s">
        <v>50</v>
      </c>
      <c r="B1554" s="103" t="s">
        <v>4024</v>
      </c>
      <c r="C1554" s="103" t="s">
        <v>1904</v>
      </c>
      <c r="D1554" s="103" t="s">
        <v>1905</v>
      </c>
      <c r="E1554" s="103" t="s">
        <v>2033</v>
      </c>
      <c r="F1554" s="103" t="s">
        <v>2058</v>
      </c>
      <c r="G1554" s="103" t="s">
        <v>31</v>
      </c>
      <c r="H1554" s="103" t="s">
        <v>31</v>
      </c>
      <c r="I1554" s="103" t="s">
        <v>31</v>
      </c>
      <c r="J1554" s="103" t="s">
        <v>1884</v>
      </c>
      <c r="K1554" s="103" t="s">
        <v>1885</v>
      </c>
      <c r="L1554" s="105">
        <v>8.65</v>
      </c>
      <c r="M1554" s="103" t="s">
        <v>2002</v>
      </c>
      <c r="N1554" s="103" t="s">
        <v>31</v>
      </c>
      <c r="O1554" s="103" t="s">
        <v>31</v>
      </c>
      <c r="P1554" s="103" t="s">
        <v>2059</v>
      </c>
      <c r="Q1554" s="103" t="s">
        <v>31</v>
      </c>
      <c r="R1554" s="103" t="s">
        <v>4114</v>
      </c>
      <c r="S1554" s="101">
        <v>43008</v>
      </c>
      <c r="T1554" s="101">
        <v>43008</v>
      </c>
      <c r="U1554" s="103" t="s">
        <v>4029</v>
      </c>
      <c r="V1554" s="103" t="s">
        <v>31</v>
      </c>
    </row>
    <row r="1555" spans="1:22" ht="15.75" x14ac:dyDescent="0.3">
      <c r="A1555" s="103" t="s">
        <v>50</v>
      </c>
      <c r="B1555" s="103" t="s">
        <v>4024</v>
      </c>
      <c r="C1555" s="103" t="s">
        <v>1904</v>
      </c>
      <c r="D1555" s="103" t="s">
        <v>1905</v>
      </c>
      <c r="E1555" s="103" t="s">
        <v>2038</v>
      </c>
      <c r="F1555" s="103" t="s">
        <v>2123</v>
      </c>
      <c r="G1555" s="103" t="s">
        <v>31</v>
      </c>
      <c r="H1555" s="103" t="s">
        <v>31</v>
      </c>
      <c r="I1555" s="103" t="s">
        <v>31</v>
      </c>
      <c r="J1555" s="103" t="s">
        <v>1884</v>
      </c>
      <c r="K1555" s="103" t="s">
        <v>1885</v>
      </c>
      <c r="L1555" s="105">
        <v>8.4</v>
      </c>
      <c r="M1555" s="103" t="s">
        <v>1886</v>
      </c>
      <c r="N1555" s="103" t="s">
        <v>4160</v>
      </c>
      <c r="O1555" s="103" t="s">
        <v>31</v>
      </c>
      <c r="P1555" s="103" t="s">
        <v>2125</v>
      </c>
      <c r="Q1555" s="103" t="s">
        <v>31</v>
      </c>
      <c r="R1555" s="103" t="s">
        <v>4161</v>
      </c>
      <c r="S1555" s="101">
        <v>42916</v>
      </c>
      <c r="T1555" s="101">
        <v>42916</v>
      </c>
      <c r="U1555" s="103" t="s">
        <v>4029</v>
      </c>
      <c r="V1555" s="103" t="s">
        <v>31</v>
      </c>
    </row>
    <row r="1556" spans="1:22" ht="15.75" x14ac:dyDescent="0.3">
      <c r="A1556" s="103" t="s">
        <v>50</v>
      </c>
      <c r="B1556" s="103" t="s">
        <v>4024</v>
      </c>
      <c r="C1556" s="103" t="s">
        <v>1904</v>
      </c>
      <c r="D1556" s="103" t="s">
        <v>1905</v>
      </c>
      <c r="E1556" s="103" t="s">
        <v>2038</v>
      </c>
      <c r="F1556" s="103" t="s">
        <v>2123</v>
      </c>
      <c r="G1556" s="103" t="s">
        <v>31</v>
      </c>
      <c r="H1556" s="103" t="s">
        <v>31</v>
      </c>
      <c r="I1556" s="103" t="s">
        <v>31</v>
      </c>
      <c r="J1556" s="103" t="s">
        <v>1884</v>
      </c>
      <c r="K1556" s="103" t="s">
        <v>1885</v>
      </c>
      <c r="L1556" s="105">
        <v>8.4</v>
      </c>
      <c r="M1556" s="103" t="s">
        <v>1886</v>
      </c>
      <c r="N1556" s="103" t="s">
        <v>4162</v>
      </c>
      <c r="O1556" s="103" t="s">
        <v>31</v>
      </c>
      <c r="P1556" s="103" t="s">
        <v>2125</v>
      </c>
      <c r="Q1556" s="103" t="s">
        <v>31</v>
      </c>
      <c r="R1556" s="103" t="s">
        <v>4163</v>
      </c>
      <c r="S1556" s="101">
        <v>42916</v>
      </c>
      <c r="T1556" s="101">
        <v>42916</v>
      </c>
      <c r="U1556" s="103" t="s">
        <v>4029</v>
      </c>
      <c r="V1556" s="103" t="s">
        <v>31</v>
      </c>
    </row>
    <row r="1557" spans="1:22" ht="15.75" x14ac:dyDescent="0.3">
      <c r="A1557" s="103" t="s">
        <v>50</v>
      </c>
      <c r="B1557" s="103" t="s">
        <v>4024</v>
      </c>
      <c r="C1557" s="103" t="s">
        <v>1904</v>
      </c>
      <c r="D1557" s="103" t="s">
        <v>1905</v>
      </c>
      <c r="E1557" s="103" t="s">
        <v>2038</v>
      </c>
      <c r="F1557" s="103" t="s">
        <v>2123</v>
      </c>
      <c r="G1557" s="103" t="s">
        <v>31</v>
      </c>
      <c r="H1557" s="103" t="s">
        <v>31</v>
      </c>
      <c r="I1557" s="103" t="s">
        <v>31</v>
      </c>
      <c r="J1557" s="103" t="s">
        <v>1884</v>
      </c>
      <c r="K1557" s="103" t="s">
        <v>1885</v>
      </c>
      <c r="L1557" s="105">
        <v>8.4</v>
      </c>
      <c r="M1557" s="103" t="s">
        <v>1886</v>
      </c>
      <c r="N1557" s="103" t="s">
        <v>4166</v>
      </c>
      <c r="O1557" s="103" t="s">
        <v>31</v>
      </c>
      <c r="P1557" s="103" t="s">
        <v>2125</v>
      </c>
      <c r="Q1557" s="103" t="s">
        <v>31</v>
      </c>
      <c r="R1557" s="103" t="s">
        <v>4167</v>
      </c>
      <c r="S1557" s="101">
        <v>42916</v>
      </c>
      <c r="T1557" s="101">
        <v>42916</v>
      </c>
      <c r="U1557" s="103" t="s">
        <v>4029</v>
      </c>
      <c r="V1557" s="103" t="s">
        <v>31</v>
      </c>
    </row>
    <row r="1558" spans="1:22" ht="15.75" x14ac:dyDescent="0.3">
      <c r="A1558" s="103" t="s">
        <v>50</v>
      </c>
      <c r="B1558" s="103" t="s">
        <v>4024</v>
      </c>
      <c r="C1558" s="103" t="s">
        <v>1904</v>
      </c>
      <c r="D1558" s="103" t="s">
        <v>1905</v>
      </c>
      <c r="E1558" s="103" t="s">
        <v>2038</v>
      </c>
      <c r="F1558" s="103" t="s">
        <v>2104</v>
      </c>
      <c r="G1558" s="103" t="s">
        <v>31</v>
      </c>
      <c r="H1558" s="103" t="s">
        <v>31</v>
      </c>
      <c r="I1558" s="103" t="s">
        <v>31</v>
      </c>
      <c r="J1558" s="103" t="s">
        <v>1884</v>
      </c>
      <c r="K1558" s="103" t="s">
        <v>1885</v>
      </c>
      <c r="L1558" s="105">
        <v>7.2</v>
      </c>
      <c r="M1558" s="103" t="s">
        <v>1886</v>
      </c>
      <c r="N1558" s="103" t="s">
        <v>4115</v>
      </c>
      <c r="O1558" s="103" t="s">
        <v>31</v>
      </c>
      <c r="P1558" s="103" t="s">
        <v>2106</v>
      </c>
      <c r="Q1558" s="103" t="s">
        <v>31</v>
      </c>
      <c r="R1558" s="103" t="s">
        <v>4116</v>
      </c>
      <c r="S1558" s="101">
        <v>43008</v>
      </c>
      <c r="T1558" s="101">
        <v>43008</v>
      </c>
      <c r="U1558" s="103" t="s">
        <v>4029</v>
      </c>
      <c r="V1558" s="103" t="s">
        <v>31</v>
      </c>
    </row>
    <row r="1559" spans="1:22" ht="15.75" x14ac:dyDescent="0.3">
      <c r="A1559" s="103" t="s">
        <v>50</v>
      </c>
      <c r="B1559" s="103" t="s">
        <v>4024</v>
      </c>
      <c r="C1559" s="103" t="s">
        <v>1904</v>
      </c>
      <c r="D1559" s="103" t="s">
        <v>1905</v>
      </c>
      <c r="E1559" s="103" t="s">
        <v>2038</v>
      </c>
      <c r="F1559" s="103" t="s">
        <v>2104</v>
      </c>
      <c r="G1559" s="103" t="s">
        <v>31</v>
      </c>
      <c r="H1559" s="103" t="s">
        <v>31</v>
      </c>
      <c r="I1559" s="103" t="s">
        <v>31</v>
      </c>
      <c r="J1559" s="103" t="s">
        <v>1884</v>
      </c>
      <c r="K1559" s="103" t="s">
        <v>1885</v>
      </c>
      <c r="L1559" s="105">
        <v>7.2</v>
      </c>
      <c r="M1559" s="103" t="s">
        <v>1886</v>
      </c>
      <c r="N1559" s="103" t="s">
        <v>4139</v>
      </c>
      <c r="O1559" s="103" t="s">
        <v>31</v>
      </c>
      <c r="P1559" s="103" t="s">
        <v>2106</v>
      </c>
      <c r="Q1559" s="103" t="s">
        <v>31</v>
      </c>
      <c r="R1559" s="103" t="s">
        <v>4140</v>
      </c>
      <c r="S1559" s="101">
        <v>43008</v>
      </c>
      <c r="T1559" s="101">
        <v>43008</v>
      </c>
      <c r="U1559" s="103" t="s">
        <v>4029</v>
      </c>
      <c r="V1559" s="103" t="s">
        <v>31</v>
      </c>
    </row>
    <row r="1560" spans="1:22" ht="15.75" x14ac:dyDescent="0.3">
      <c r="A1560" s="103" t="s">
        <v>50</v>
      </c>
      <c r="B1560" s="103" t="s">
        <v>4024</v>
      </c>
      <c r="C1560" s="103" t="s">
        <v>1904</v>
      </c>
      <c r="D1560" s="103" t="s">
        <v>1905</v>
      </c>
      <c r="E1560" s="103" t="s">
        <v>2038</v>
      </c>
      <c r="F1560" s="103" t="s">
        <v>2264</v>
      </c>
      <c r="G1560" s="103" t="s">
        <v>31</v>
      </c>
      <c r="H1560" s="103" t="s">
        <v>31</v>
      </c>
      <c r="I1560" s="103" t="s">
        <v>31</v>
      </c>
      <c r="J1560" s="103" t="s">
        <v>1884</v>
      </c>
      <c r="K1560" s="103" t="s">
        <v>1885</v>
      </c>
      <c r="L1560" s="105">
        <v>7.14</v>
      </c>
      <c r="M1560" s="103" t="s">
        <v>1886</v>
      </c>
      <c r="N1560" s="103" t="s">
        <v>31</v>
      </c>
      <c r="O1560" s="103" t="s">
        <v>31</v>
      </c>
      <c r="P1560" s="103" t="s">
        <v>2265</v>
      </c>
      <c r="Q1560" s="103" t="s">
        <v>31</v>
      </c>
      <c r="R1560" s="103" t="s">
        <v>4141</v>
      </c>
      <c r="S1560" s="101">
        <v>43008</v>
      </c>
      <c r="T1560" s="101">
        <v>43008</v>
      </c>
      <c r="U1560" s="103" t="s">
        <v>4029</v>
      </c>
      <c r="V1560" s="103" t="s">
        <v>31</v>
      </c>
    </row>
    <row r="1561" spans="1:22" ht="15.75" x14ac:dyDescent="0.3">
      <c r="A1561" s="103" t="s">
        <v>50</v>
      </c>
      <c r="B1561" s="103" t="s">
        <v>4024</v>
      </c>
      <c r="C1561" s="103" t="s">
        <v>1904</v>
      </c>
      <c r="D1561" s="103" t="s">
        <v>1905</v>
      </c>
      <c r="E1561" s="103" t="s">
        <v>2038</v>
      </c>
      <c r="F1561" s="103" t="s">
        <v>2051</v>
      </c>
      <c r="G1561" s="103" t="s">
        <v>31</v>
      </c>
      <c r="H1561" s="103" t="s">
        <v>31</v>
      </c>
      <c r="I1561" s="103" t="s">
        <v>31</v>
      </c>
      <c r="J1561" s="103" t="s">
        <v>1884</v>
      </c>
      <c r="K1561" s="103" t="s">
        <v>1885</v>
      </c>
      <c r="L1561" s="105">
        <v>6.91</v>
      </c>
      <c r="M1561" s="103" t="s">
        <v>1886</v>
      </c>
      <c r="N1561" s="103" t="s">
        <v>31</v>
      </c>
      <c r="O1561" s="103" t="s">
        <v>31</v>
      </c>
      <c r="P1561" s="103" t="s">
        <v>2052</v>
      </c>
      <c r="Q1561" s="103" t="s">
        <v>31</v>
      </c>
      <c r="R1561" s="103" t="s">
        <v>4168</v>
      </c>
      <c r="S1561" s="101">
        <v>42947</v>
      </c>
      <c r="T1561" s="101">
        <v>42947</v>
      </c>
      <c r="U1561" s="103" t="s">
        <v>4029</v>
      </c>
      <c r="V1561" s="103" t="s">
        <v>31</v>
      </c>
    </row>
    <row r="1562" spans="1:22" ht="15.75" x14ac:dyDescent="0.3">
      <c r="A1562" s="103" t="s">
        <v>50</v>
      </c>
      <c r="B1562" s="103" t="s">
        <v>4024</v>
      </c>
      <c r="C1562" s="103" t="s">
        <v>1879</v>
      </c>
      <c r="D1562" s="103" t="s">
        <v>1880</v>
      </c>
      <c r="E1562" s="103" t="s">
        <v>2038</v>
      </c>
      <c r="F1562" s="103" t="s">
        <v>2062</v>
      </c>
      <c r="G1562" s="103" t="s">
        <v>31</v>
      </c>
      <c r="H1562" s="103" t="s">
        <v>1883</v>
      </c>
      <c r="I1562" s="103" t="s">
        <v>1880</v>
      </c>
      <c r="J1562" s="103" t="s">
        <v>1884</v>
      </c>
      <c r="K1562" s="103" t="s">
        <v>1885</v>
      </c>
      <c r="L1562" s="105">
        <v>6.87</v>
      </c>
      <c r="M1562" s="103" t="s">
        <v>1886</v>
      </c>
      <c r="N1562" s="103" t="s">
        <v>4137</v>
      </c>
      <c r="O1562" s="103" t="s">
        <v>31</v>
      </c>
      <c r="P1562" s="103" t="s">
        <v>2064</v>
      </c>
      <c r="Q1562" s="103" t="s">
        <v>31</v>
      </c>
      <c r="R1562" s="103" t="s">
        <v>4138</v>
      </c>
      <c r="S1562" s="101">
        <v>42794</v>
      </c>
      <c r="T1562" s="101">
        <v>42794</v>
      </c>
      <c r="U1562" s="103" t="s">
        <v>4026</v>
      </c>
      <c r="V1562" s="103" t="s">
        <v>31</v>
      </c>
    </row>
    <row r="1563" spans="1:22" ht="15.75" x14ac:dyDescent="0.3">
      <c r="A1563" s="103" t="s">
        <v>50</v>
      </c>
      <c r="B1563" s="103" t="s">
        <v>4024</v>
      </c>
      <c r="C1563" s="103" t="s">
        <v>1879</v>
      </c>
      <c r="D1563" s="103" t="s">
        <v>1880</v>
      </c>
      <c r="E1563" s="103" t="s">
        <v>2038</v>
      </c>
      <c r="F1563" s="103" t="s">
        <v>2062</v>
      </c>
      <c r="G1563" s="103" t="s">
        <v>31</v>
      </c>
      <c r="H1563" s="103" t="s">
        <v>1883</v>
      </c>
      <c r="I1563" s="103" t="s">
        <v>1880</v>
      </c>
      <c r="J1563" s="103" t="s">
        <v>1884</v>
      </c>
      <c r="K1563" s="103" t="s">
        <v>1885</v>
      </c>
      <c r="L1563" s="105">
        <v>6.87</v>
      </c>
      <c r="M1563" s="103" t="s">
        <v>1886</v>
      </c>
      <c r="N1563" s="103" t="s">
        <v>4150</v>
      </c>
      <c r="O1563" s="103" t="s">
        <v>31</v>
      </c>
      <c r="P1563" s="103" t="s">
        <v>2064</v>
      </c>
      <c r="Q1563" s="103" t="s">
        <v>31</v>
      </c>
      <c r="R1563" s="103" t="s">
        <v>4151</v>
      </c>
      <c r="S1563" s="101">
        <v>42794</v>
      </c>
      <c r="T1563" s="101">
        <v>42794</v>
      </c>
      <c r="U1563" s="103" t="s">
        <v>4026</v>
      </c>
      <c r="V1563" s="103" t="s">
        <v>31</v>
      </c>
    </row>
    <row r="1564" spans="1:22" ht="15.75" x14ac:dyDescent="0.3">
      <c r="A1564" s="103" t="s">
        <v>50</v>
      </c>
      <c r="B1564" s="103" t="s">
        <v>4024</v>
      </c>
      <c r="C1564" s="103" t="s">
        <v>1879</v>
      </c>
      <c r="D1564" s="103" t="s">
        <v>1880</v>
      </c>
      <c r="E1564" s="103" t="s">
        <v>2038</v>
      </c>
      <c r="F1564" s="103" t="s">
        <v>2062</v>
      </c>
      <c r="G1564" s="103" t="s">
        <v>31</v>
      </c>
      <c r="H1564" s="103" t="s">
        <v>1883</v>
      </c>
      <c r="I1564" s="103" t="s">
        <v>1880</v>
      </c>
      <c r="J1564" s="103" t="s">
        <v>1884</v>
      </c>
      <c r="K1564" s="103" t="s">
        <v>1885</v>
      </c>
      <c r="L1564" s="105">
        <v>6.87</v>
      </c>
      <c r="M1564" s="103" t="s">
        <v>1886</v>
      </c>
      <c r="N1564" s="103" t="s">
        <v>4164</v>
      </c>
      <c r="O1564" s="103" t="s">
        <v>31</v>
      </c>
      <c r="P1564" s="103" t="s">
        <v>2064</v>
      </c>
      <c r="Q1564" s="103" t="s">
        <v>31</v>
      </c>
      <c r="R1564" s="103" t="s">
        <v>4165</v>
      </c>
      <c r="S1564" s="101">
        <v>42794</v>
      </c>
      <c r="T1564" s="101">
        <v>42794</v>
      </c>
      <c r="U1564" s="103" t="s">
        <v>4026</v>
      </c>
      <c r="V1564" s="103" t="s">
        <v>31</v>
      </c>
    </row>
    <row r="1565" spans="1:22" ht="15.75" x14ac:dyDescent="0.3">
      <c r="A1565" s="103" t="s">
        <v>50</v>
      </c>
      <c r="B1565" s="103" t="s">
        <v>4024</v>
      </c>
      <c r="C1565" s="103" t="s">
        <v>1879</v>
      </c>
      <c r="D1565" s="103" t="s">
        <v>1880</v>
      </c>
      <c r="E1565" s="103" t="s">
        <v>2038</v>
      </c>
      <c r="F1565" s="103" t="s">
        <v>2123</v>
      </c>
      <c r="G1565" s="103" t="s">
        <v>31</v>
      </c>
      <c r="H1565" s="103" t="s">
        <v>1883</v>
      </c>
      <c r="I1565" s="103" t="s">
        <v>1880</v>
      </c>
      <c r="J1565" s="103" t="s">
        <v>1884</v>
      </c>
      <c r="K1565" s="103" t="s">
        <v>1885</v>
      </c>
      <c r="L1565" s="105">
        <v>6.14</v>
      </c>
      <c r="M1565" s="103" t="s">
        <v>1886</v>
      </c>
      <c r="N1565" s="103" t="s">
        <v>4177</v>
      </c>
      <c r="O1565" s="103" t="s">
        <v>31</v>
      </c>
      <c r="P1565" s="103" t="s">
        <v>2125</v>
      </c>
      <c r="Q1565" s="103" t="s">
        <v>31</v>
      </c>
      <c r="R1565" s="103" t="s">
        <v>4178</v>
      </c>
      <c r="S1565" s="101">
        <v>42735</v>
      </c>
      <c r="T1565" s="101">
        <v>42735</v>
      </c>
      <c r="U1565" s="103" t="s">
        <v>4026</v>
      </c>
      <c r="V1565" s="103" t="s">
        <v>31</v>
      </c>
    </row>
    <row r="1566" spans="1:22" ht="15.75" x14ac:dyDescent="0.3">
      <c r="A1566" s="103" t="s">
        <v>50</v>
      </c>
      <c r="B1566" s="103" t="s">
        <v>4024</v>
      </c>
      <c r="C1566" s="103" t="s">
        <v>1904</v>
      </c>
      <c r="D1566" s="103" t="s">
        <v>1905</v>
      </c>
      <c r="E1566" s="103" t="s">
        <v>2038</v>
      </c>
      <c r="F1566" s="103" t="s">
        <v>2051</v>
      </c>
      <c r="G1566" s="103" t="s">
        <v>31</v>
      </c>
      <c r="H1566" s="103" t="s">
        <v>31</v>
      </c>
      <c r="I1566" s="103" t="s">
        <v>31</v>
      </c>
      <c r="J1566" s="103" t="s">
        <v>1884</v>
      </c>
      <c r="K1566" s="103" t="s">
        <v>1885</v>
      </c>
      <c r="L1566" s="105">
        <v>6.04</v>
      </c>
      <c r="M1566" s="103" t="s">
        <v>1886</v>
      </c>
      <c r="N1566" s="103" t="s">
        <v>31</v>
      </c>
      <c r="O1566" s="103" t="s">
        <v>31</v>
      </c>
      <c r="P1566" s="103" t="s">
        <v>2052</v>
      </c>
      <c r="Q1566" s="103" t="s">
        <v>31</v>
      </c>
      <c r="R1566" s="103" t="s">
        <v>4168</v>
      </c>
      <c r="S1566" s="101">
        <v>42916</v>
      </c>
      <c r="T1566" s="101">
        <v>42916</v>
      </c>
      <c r="U1566" s="103" t="s">
        <v>4029</v>
      </c>
      <c r="V1566" s="103" t="s">
        <v>31</v>
      </c>
    </row>
    <row r="1567" spans="1:22" ht="15.75" x14ac:dyDescent="0.3">
      <c r="A1567" s="103" t="s">
        <v>50</v>
      </c>
      <c r="B1567" s="103" t="s">
        <v>4024</v>
      </c>
      <c r="C1567" s="103" t="s">
        <v>1879</v>
      </c>
      <c r="D1567" s="103" t="s">
        <v>1880</v>
      </c>
      <c r="E1567" s="103" t="s">
        <v>2033</v>
      </c>
      <c r="F1567" s="103" t="s">
        <v>2034</v>
      </c>
      <c r="G1567" s="103" t="s">
        <v>31</v>
      </c>
      <c r="H1567" s="103" t="s">
        <v>1883</v>
      </c>
      <c r="I1567" s="103" t="s">
        <v>1880</v>
      </c>
      <c r="J1567" s="103" t="s">
        <v>1884</v>
      </c>
      <c r="K1567" s="103" t="s">
        <v>1885</v>
      </c>
      <c r="L1567" s="105">
        <v>5.79</v>
      </c>
      <c r="M1567" s="103" t="s">
        <v>2002</v>
      </c>
      <c r="N1567" s="103" t="s">
        <v>31</v>
      </c>
      <c r="O1567" s="103" t="s">
        <v>31</v>
      </c>
      <c r="P1567" s="103" t="s">
        <v>2035</v>
      </c>
      <c r="Q1567" s="103" t="s">
        <v>31</v>
      </c>
      <c r="R1567" s="103" t="s">
        <v>4025</v>
      </c>
      <c r="S1567" s="101">
        <v>42825</v>
      </c>
      <c r="T1567" s="101">
        <v>42825</v>
      </c>
      <c r="U1567" s="103" t="s">
        <v>4026</v>
      </c>
      <c r="V1567" s="103" t="s">
        <v>31</v>
      </c>
    </row>
    <row r="1568" spans="1:22" ht="15.75" x14ac:dyDescent="0.3">
      <c r="A1568" s="103" t="s">
        <v>50</v>
      </c>
      <c r="B1568" s="103" t="s">
        <v>4024</v>
      </c>
      <c r="C1568" s="103" t="s">
        <v>1879</v>
      </c>
      <c r="D1568" s="103" t="s">
        <v>1880</v>
      </c>
      <c r="E1568" s="103" t="s">
        <v>1881</v>
      </c>
      <c r="F1568" s="103" t="s">
        <v>1986</v>
      </c>
      <c r="G1568" s="103" t="s">
        <v>31</v>
      </c>
      <c r="H1568" s="103" t="s">
        <v>1883</v>
      </c>
      <c r="I1568" s="103" t="s">
        <v>1880</v>
      </c>
      <c r="J1568" s="103" t="s">
        <v>1884</v>
      </c>
      <c r="K1568" s="103" t="s">
        <v>1885</v>
      </c>
      <c r="L1568" s="105">
        <v>5.41</v>
      </c>
      <c r="M1568" s="103" t="s">
        <v>1886</v>
      </c>
      <c r="N1568" s="103" t="s">
        <v>31</v>
      </c>
      <c r="O1568" s="103" t="s">
        <v>31</v>
      </c>
      <c r="P1568" s="103" t="s">
        <v>2205</v>
      </c>
      <c r="Q1568" s="103" t="s">
        <v>31</v>
      </c>
      <c r="R1568" s="103" t="s">
        <v>4284</v>
      </c>
      <c r="S1568" s="101">
        <v>42794</v>
      </c>
      <c r="T1568" s="101">
        <v>42794</v>
      </c>
      <c r="U1568" s="103" t="s">
        <v>4026</v>
      </c>
      <c r="V1568" s="103" t="s">
        <v>31</v>
      </c>
    </row>
    <row r="1569" spans="1:22" ht="15.75" x14ac:dyDescent="0.3">
      <c r="A1569" s="103" t="s">
        <v>50</v>
      </c>
      <c r="B1569" s="103" t="s">
        <v>4024</v>
      </c>
      <c r="C1569" s="103" t="s">
        <v>1879</v>
      </c>
      <c r="D1569" s="103" t="s">
        <v>1880</v>
      </c>
      <c r="E1569" s="103" t="s">
        <v>2038</v>
      </c>
      <c r="F1569" s="103" t="s">
        <v>2070</v>
      </c>
      <c r="G1569" s="103" t="s">
        <v>31</v>
      </c>
      <c r="H1569" s="103" t="s">
        <v>1883</v>
      </c>
      <c r="I1569" s="103" t="s">
        <v>1880</v>
      </c>
      <c r="J1569" s="103" t="s">
        <v>1884</v>
      </c>
      <c r="K1569" s="103" t="s">
        <v>1885</v>
      </c>
      <c r="L1569" s="105">
        <v>5.29</v>
      </c>
      <c r="M1569" s="103" t="s">
        <v>1886</v>
      </c>
      <c r="N1569" s="103" t="s">
        <v>4203</v>
      </c>
      <c r="O1569" s="103" t="s">
        <v>31</v>
      </c>
      <c r="P1569" s="103" t="s">
        <v>2072</v>
      </c>
      <c r="Q1569" s="103" t="s">
        <v>31</v>
      </c>
      <c r="R1569" s="103" t="s">
        <v>4204</v>
      </c>
      <c r="S1569" s="101">
        <v>42766</v>
      </c>
      <c r="T1569" s="101">
        <v>42766</v>
      </c>
      <c r="U1569" s="103" t="s">
        <v>4026</v>
      </c>
      <c r="V1569" s="103" t="s">
        <v>31</v>
      </c>
    </row>
    <row r="1570" spans="1:22" ht="15.75" x14ac:dyDescent="0.3">
      <c r="A1570" s="103" t="s">
        <v>50</v>
      </c>
      <c r="B1570" s="103" t="s">
        <v>4024</v>
      </c>
      <c r="C1570" s="103" t="s">
        <v>1879</v>
      </c>
      <c r="D1570" s="103" t="s">
        <v>1880</v>
      </c>
      <c r="E1570" s="103" t="s">
        <v>2038</v>
      </c>
      <c r="F1570" s="103" t="s">
        <v>2438</v>
      </c>
      <c r="G1570" s="103" t="s">
        <v>31</v>
      </c>
      <c r="H1570" s="103" t="s">
        <v>1883</v>
      </c>
      <c r="I1570" s="103" t="s">
        <v>1880</v>
      </c>
      <c r="J1570" s="103" t="s">
        <v>1884</v>
      </c>
      <c r="K1570" s="103" t="s">
        <v>1885</v>
      </c>
      <c r="L1570" s="105">
        <v>5.04</v>
      </c>
      <c r="M1570" s="103" t="s">
        <v>1886</v>
      </c>
      <c r="N1570" s="103" t="s">
        <v>31</v>
      </c>
      <c r="O1570" s="103" t="s">
        <v>31</v>
      </c>
      <c r="P1570" s="103" t="s">
        <v>2439</v>
      </c>
      <c r="Q1570" s="103" t="s">
        <v>31</v>
      </c>
      <c r="R1570" s="103" t="s">
        <v>4214</v>
      </c>
      <c r="S1570" s="101">
        <v>42766</v>
      </c>
      <c r="T1570" s="101">
        <v>42766</v>
      </c>
      <c r="U1570" s="103" t="s">
        <v>4026</v>
      </c>
      <c r="V1570" s="103" t="s">
        <v>31</v>
      </c>
    </row>
    <row r="1571" spans="1:22" ht="15.75" x14ac:dyDescent="0.3">
      <c r="A1571" s="103" t="s">
        <v>50</v>
      </c>
      <c r="B1571" s="103" t="s">
        <v>4024</v>
      </c>
      <c r="C1571" s="103" t="s">
        <v>1879</v>
      </c>
      <c r="D1571" s="103" t="s">
        <v>1880</v>
      </c>
      <c r="E1571" s="103" t="s">
        <v>2038</v>
      </c>
      <c r="F1571" s="103" t="s">
        <v>2110</v>
      </c>
      <c r="G1571" s="103" t="s">
        <v>31</v>
      </c>
      <c r="H1571" s="103" t="s">
        <v>1883</v>
      </c>
      <c r="I1571" s="103" t="s">
        <v>1880</v>
      </c>
      <c r="J1571" s="103" t="s">
        <v>1884</v>
      </c>
      <c r="K1571" s="103" t="s">
        <v>1885</v>
      </c>
      <c r="L1571" s="105">
        <v>4.7699999999999996</v>
      </c>
      <c r="M1571" s="103" t="s">
        <v>1886</v>
      </c>
      <c r="N1571" s="103" t="s">
        <v>31</v>
      </c>
      <c r="O1571" s="103" t="s">
        <v>31</v>
      </c>
      <c r="P1571" s="103" t="s">
        <v>2111</v>
      </c>
      <c r="Q1571" s="103" t="s">
        <v>31</v>
      </c>
      <c r="R1571" s="103" t="s">
        <v>4215</v>
      </c>
      <c r="S1571" s="101">
        <v>42766</v>
      </c>
      <c r="T1571" s="101">
        <v>42766</v>
      </c>
      <c r="U1571" s="103" t="s">
        <v>4026</v>
      </c>
      <c r="V1571" s="103" t="s">
        <v>31</v>
      </c>
    </row>
    <row r="1572" spans="1:22" ht="15.75" x14ac:dyDescent="0.3">
      <c r="A1572" s="103" t="s">
        <v>50</v>
      </c>
      <c r="B1572" s="103" t="s">
        <v>4024</v>
      </c>
      <c r="C1572" s="103" t="s">
        <v>1879</v>
      </c>
      <c r="D1572" s="103" t="s">
        <v>1880</v>
      </c>
      <c r="E1572" s="103" t="s">
        <v>2038</v>
      </c>
      <c r="F1572" s="103" t="s">
        <v>2062</v>
      </c>
      <c r="G1572" s="103" t="s">
        <v>31</v>
      </c>
      <c r="H1572" s="103" t="s">
        <v>1883</v>
      </c>
      <c r="I1572" s="103" t="s">
        <v>1880</v>
      </c>
      <c r="J1572" s="103" t="s">
        <v>1884</v>
      </c>
      <c r="K1572" s="103" t="s">
        <v>1885</v>
      </c>
      <c r="L1572" s="105">
        <v>4.5599999999999996</v>
      </c>
      <c r="M1572" s="103" t="s">
        <v>1886</v>
      </c>
      <c r="N1572" s="103" t="s">
        <v>4137</v>
      </c>
      <c r="O1572" s="103" t="s">
        <v>31</v>
      </c>
      <c r="P1572" s="103" t="s">
        <v>2064</v>
      </c>
      <c r="Q1572" s="103" t="s">
        <v>31</v>
      </c>
      <c r="R1572" s="103" t="s">
        <v>4138</v>
      </c>
      <c r="S1572" s="101">
        <v>42735</v>
      </c>
      <c r="T1572" s="101">
        <v>42735</v>
      </c>
      <c r="U1572" s="103" t="s">
        <v>4026</v>
      </c>
      <c r="V1572" s="103" t="s">
        <v>31</v>
      </c>
    </row>
    <row r="1573" spans="1:22" ht="15.75" x14ac:dyDescent="0.3">
      <c r="A1573" s="103" t="s">
        <v>50</v>
      </c>
      <c r="B1573" s="103" t="s">
        <v>4024</v>
      </c>
      <c r="C1573" s="103" t="s">
        <v>1879</v>
      </c>
      <c r="D1573" s="103" t="s">
        <v>1880</v>
      </c>
      <c r="E1573" s="103" t="s">
        <v>2038</v>
      </c>
      <c r="F1573" s="103" t="s">
        <v>2062</v>
      </c>
      <c r="G1573" s="103" t="s">
        <v>31</v>
      </c>
      <c r="H1573" s="103" t="s">
        <v>1883</v>
      </c>
      <c r="I1573" s="103" t="s">
        <v>1880</v>
      </c>
      <c r="J1573" s="103" t="s">
        <v>1884</v>
      </c>
      <c r="K1573" s="103" t="s">
        <v>1885</v>
      </c>
      <c r="L1573" s="105">
        <v>4.5599999999999996</v>
      </c>
      <c r="M1573" s="103" t="s">
        <v>1886</v>
      </c>
      <c r="N1573" s="103" t="s">
        <v>4150</v>
      </c>
      <c r="O1573" s="103" t="s">
        <v>31</v>
      </c>
      <c r="P1573" s="103" t="s">
        <v>2064</v>
      </c>
      <c r="Q1573" s="103" t="s">
        <v>31</v>
      </c>
      <c r="R1573" s="103" t="s">
        <v>4151</v>
      </c>
      <c r="S1573" s="101">
        <v>42735</v>
      </c>
      <c r="T1573" s="101">
        <v>42735</v>
      </c>
      <c r="U1573" s="103" t="s">
        <v>4026</v>
      </c>
      <c r="V1573" s="103" t="s">
        <v>31</v>
      </c>
    </row>
    <row r="1574" spans="1:22" ht="15.75" x14ac:dyDescent="0.3">
      <c r="A1574" s="103" t="s">
        <v>50</v>
      </c>
      <c r="B1574" s="103" t="s">
        <v>4024</v>
      </c>
      <c r="C1574" s="103" t="s">
        <v>1879</v>
      </c>
      <c r="D1574" s="103" t="s">
        <v>1880</v>
      </c>
      <c r="E1574" s="103" t="s">
        <v>2038</v>
      </c>
      <c r="F1574" s="103" t="s">
        <v>2062</v>
      </c>
      <c r="G1574" s="103" t="s">
        <v>31</v>
      </c>
      <c r="H1574" s="103" t="s">
        <v>1883</v>
      </c>
      <c r="I1574" s="103" t="s">
        <v>1880</v>
      </c>
      <c r="J1574" s="103" t="s">
        <v>1884</v>
      </c>
      <c r="K1574" s="103" t="s">
        <v>1885</v>
      </c>
      <c r="L1574" s="105">
        <v>4.5599999999999996</v>
      </c>
      <c r="M1574" s="103" t="s">
        <v>1886</v>
      </c>
      <c r="N1574" s="103" t="s">
        <v>4164</v>
      </c>
      <c r="O1574" s="103" t="s">
        <v>31</v>
      </c>
      <c r="P1574" s="103" t="s">
        <v>2064</v>
      </c>
      <c r="Q1574" s="103" t="s">
        <v>31</v>
      </c>
      <c r="R1574" s="103" t="s">
        <v>4165</v>
      </c>
      <c r="S1574" s="101">
        <v>42735</v>
      </c>
      <c r="T1574" s="101">
        <v>42735</v>
      </c>
      <c r="U1574" s="103" t="s">
        <v>4026</v>
      </c>
      <c r="V1574" s="103" t="s">
        <v>31</v>
      </c>
    </row>
    <row r="1575" spans="1:22" ht="15.75" x14ac:dyDescent="0.3">
      <c r="A1575" s="103" t="s">
        <v>50</v>
      </c>
      <c r="B1575" s="103" t="s">
        <v>4024</v>
      </c>
      <c r="C1575" s="103" t="s">
        <v>1904</v>
      </c>
      <c r="D1575" s="103" t="s">
        <v>1905</v>
      </c>
      <c r="E1575" s="103" t="s">
        <v>2038</v>
      </c>
      <c r="F1575" s="103" t="s">
        <v>2402</v>
      </c>
      <c r="G1575" s="103" t="s">
        <v>31</v>
      </c>
      <c r="H1575" s="103" t="s">
        <v>31</v>
      </c>
      <c r="I1575" s="103" t="s">
        <v>31</v>
      </c>
      <c r="J1575" s="103" t="s">
        <v>1884</v>
      </c>
      <c r="K1575" s="103" t="s">
        <v>1885</v>
      </c>
      <c r="L1575" s="105">
        <v>4.54</v>
      </c>
      <c r="M1575" s="103" t="s">
        <v>1886</v>
      </c>
      <c r="N1575" s="103" t="s">
        <v>31</v>
      </c>
      <c r="O1575" s="103" t="s">
        <v>31</v>
      </c>
      <c r="P1575" s="103" t="s">
        <v>2403</v>
      </c>
      <c r="Q1575" s="103" t="s">
        <v>31</v>
      </c>
      <c r="R1575" s="103" t="s">
        <v>4169</v>
      </c>
      <c r="S1575" s="101">
        <v>42947</v>
      </c>
      <c r="T1575" s="101">
        <v>42947</v>
      </c>
      <c r="U1575" s="103" t="s">
        <v>4029</v>
      </c>
      <c r="V1575" s="103" t="s">
        <v>31</v>
      </c>
    </row>
    <row r="1576" spans="1:22" ht="15.75" x14ac:dyDescent="0.3">
      <c r="A1576" s="103" t="s">
        <v>50</v>
      </c>
      <c r="B1576" s="103" t="s">
        <v>4024</v>
      </c>
      <c r="C1576" s="103" t="s">
        <v>1879</v>
      </c>
      <c r="D1576" s="103" t="s">
        <v>1880</v>
      </c>
      <c r="E1576" s="103" t="s">
        <v>2038</v>
      </c>
      <c r="F1576" s="103" t="s">
        <v>2070</v>
      </c>
      <c r="G1576" s="103" t="s">
        <v>31</v>
      </c>
      <c r="H1576" s="103" t="s">
        <v>1883</v>
      </c>
      <c r="I1576" s="103" t="s">
        <v>1880</v>
      </c>
      <c r="J1576" s="103" t="s">
        <v>1884</v>
      </c>
      <c r="K1576" s="103" t="s">
        <v>1885</v>
      </c>
      <c r="L1576" s="105">
        <v>4.49</v>
      </c>
      <c r="M1576" s="103" t="s">
        <v>1886</v>
      </c>
      <c r="N1576" s="103" t="s">
        <v>4200</v>
      </c>
      <c r="O1576" s="103" t="s">
        <v>31</v>
      </c>
      <c r="P1576" s="103" t="s">
        <v>2072</v>
      </c>
      <c r="Q1576" s="103" t="s">
        <v>31</v>
      </c>
      <c r="R1576" s="103" t="s">
        <v>4201</v>
      </c>
      <c r="S1576" s="101">
        <v>42766</v>
      </c>
      <c r="T1576" s="101">
        <v>42766</v>
      </c>
      <c r="U1576" s="103" t="s">
        <v>4026</v>
      </c>
      <c r="V1576" s="103" t="s">
        <v>31</v>
      </c>
    </row>
    <row r="1577" spans="1:22" ht="15.75" x14ac:dyDescent="0.3">
      <c r="A1577" s="103" t="s">
        <v>50</v>
      </c>
      <c r="B1577" s="103" t="s">
        <v>4024</v>
      </c>
      <c r="C1577" s="103" t="s">
        <v>1904</v>
      </c>
      <c r="D1577" s="103" t="s">
        <v>1905</v>
      </c>
      <c r="E1577" s="103" t="s">
        <v>2038</v>
      </c>
      <c r="F1577" s="103" t="s">
        <v>2110</v>
      </c>
      <c r="G1577" s="103" t="s">
        <v>31</v>
      </c>
      <c r="H1577" s="103" t="s">
        <v>31</v>
      </c>
      <c r="I1577" s="103" t="s">
        <v>31</v>
      </c>
      <c r="J1577" s="103" t="s">
        <v>1884</v>
      </c>
      <c r="K1577" s="103" t="s">
        <v>1885</v>
      </c>
      <c r="L1577" s="105">
        <v>4.4400000000000004</v>
      </c>
      <c r="M1577" s="103" t="s">
        <v>1886</v>
      </c>
      <c r="N1577" s="103" t="s">
        <v>31</v>
      </c>
      <c r="O1577" s="103" t="s">
        <v>31</v>
      </c>
      <c r="P1577" s="103" t="s">
        <v>2111</v>
      </c>
      <c r="Q1577" s="103" t="s">
        <v>31</v>
      </c>
      <c r="R1577" s="103" t="s">
        <v>4170</v>
      </c>
      <c r="S1577" s="101">
        <v>42947</v>
      </c>
      <c r="T1577" s="101">
        <v>42947</v>
      </c>
      <c r="U1577" s="103" t="s">
        <v>4029</v>
      </c>
      <c r="V1577" s="103" t="s">
        <v>31</v>
      </c>
    </row>
    <row r="1578" spans="1:22" ht="15.75" x14ac:dyDescent="0.3">
      <c r="A1578" s="103" t="s">
        <v>50</v>
      </c>
      <c r="B1578" s="103" t="s">
        <v>4024</v>
      </c>
      <c r="C1578" s="103" t="s">
        <v>1904</v>
      </c>
      <c r="D1578" s="103" t="s">
        <v>1905</v>
      </c>
      <c r="E1578" s="103" t="s">
        <v>2038</v>
      </c>
      <c r="F1578" s="103" t="s">
        <v>2070</v>
      </c>
      <c r="G1578" s="103" t="s">
        <v>31</v>
      </c>
      <c r="H1578" s="103" t="s">
        <v>31</v>
      </c>
      <c r="I1578" s="103" t="s">
        <v>31</v>
      </c>
      <c r="J1578" s="103" t="s">
        <v>1884</v>
      </c>
      <c r="K1578" s="103" t="s">
        <v>1885</v>
      </c>
      <c r="L1578" s="105">
        <v>4.07</v>
      </c>
      <c r="M1578" s="103" t="s">
        <v>1886</v>
      </c>
      <c r="N1578" s="103" t="s">
        <v>31</v>
      </c>
      <c r="O1578" s="103" t="s">
        <v>31</v>
      </c>
      <c r="P1578" s="103" t="s">
        <v>2072</v>
      </c>
      <c r="Q1578" s="103" t="s">
        <v>31</v>
      </c>
      <c r="R1578" s="103" t="s">
        <v>4146</v>
      </c>
      <c r="S1578" s="101">
        <v>43008</v>
      </c>
      <c r="T1578" s="101">
        <v>43008</v>
      </c>
      <c r="U1578" s="103" t="s">
        <v>4029</v>
      </c>
      <c r="V1578" s="103" t="s">
        <v>31</v>
      </c>
    </row>
    <row r="1579" spans="1:22" ht="15.75" x14ac:dyDescent="0.3">
      <c r="A1579" s="103" t="s">
        <v>50</v>
      </c>
      <c r="B1579" s="103" t="s">
        <v>4024</v>
      </c>
      <c r="C1579" s="103" t="s">
        <v>1879</v>
      </c>
      <c r="D1579" s="103" t="s">
        <v>1880</v>
      </c>
      <c r="E1579" s="103" t="s">
        <v>2038</v>
      </c>
      <c r="F1579" s="103" t="s">
        <v>2051</v>
      </c>
      <c r="G1579" s="103" t="s">
        <v>31</v>
      </c>
      <c r="H1579" s="103" t="s">
        <v>1883</v>
      </c>
      <c r="I1579" s="103" t="s">
        <v>1880</v>
      </c>
      <c r="J1579" s="103" t="s">
        <v>1884</v>
      </c>
      <c r="K1579" s="103" t="s">
        <v>1885</v>
      </c>
      <c r="L1579" s="105">
        <v>4.05</v>
      </c>
      <c r="M1579" s="103" t="s">
        <v>1886</v>
      </c>
      <c r="N1579" s="103" t="s">
        <v>31</v>
      </c>
      <c r="O1579" s="103" t="s">
        <v>31</v>
      </c>
      <c r="P1579" s="103" t="s">
        <v>2052</v>
      </c>
      <c r="Q1579" s="103" t="s">
        <v>31</v>
      </c>
      <c r="R1579" s="103" t="s">
        <v>4216</v>
      </c>
      <c r="S1579" s="101">
        <v>42766</v>
      </c>
      <c r="T1579" s="101">
        <v>42766</v>
      </c>
      <c r="U1579" s="103" t="s">
        <v>4026</v>
      </c>
      <c r="V1579" s="103" t="s">
        <v>31</v>
      </c>
    </row>
    <row r="1580" spans="1:22" ht="15.75" x14ac:dyDescent="0.3">
      <c r="A1580" s="103" t="s">
        <v>50</v>
      </c>
      <c r="B1580" s="103" t="s">
        <v>4024</v>
      </c>
      <c r="C1580" s="103" t="s">
        <v>1879</v>
      </c>
      <c r="D1580" s="103" t="s">
        <v>1880</v>
      </c>
      <c r="E1580" s="103" t="s">
        <v>2038</v>
      </c>
      <c r="F1580" s="103" t="s">
        <v>2101</v>
      </c>
      <c r="G1580" s="103" t="s">
        <v>31</v>
      </c>
      <c r="H1580" s="103" t="s">
        <v>1883</v>
      </c>
      <c r="I1580" s="103" t="s">
        <v>1880</v>
      </c>
      <c r="J1580" s="103" t="s">
        <v>1884</v>
      </c>
      <c r="K1580" s="103" t="s">
        <v>1885</v>
      </c>
      <c r="L1580" s="105">
        <v>4.01</v>
      </c>
      <c r="M1580" s="103" t="s">
        <v>1886</v>
      </c>
      <c r="N1580" s="103" t="s">
        <v>31</v>
      </c>
      <c r="O1580" s="103" t="s">
        <v>31</v>
      </c>
      <c r="P1580" s="103" t="s">
        <v>2102</v>
      </c>
      <c r="Q1580" s="103" t="s">
        <v>31</v>
      </c>
      <c r="R1580" s="103" t="s">
        <v>4263</v>
      </c>
      <c r="S1580" s="101">
        <v>42825</v>
      </c>
      <c r="T1580" s="101">
        <v>42825</v>
      </c>
      <c r="U1580" s="103" t="s">
        <v>4026</v>
      </c>
      <c r="V1580" s="103" t="s">
        <v>31</v>
      </c>
    </row>
    <row r="1581" spans="1:22" ht="15.75" x14ac:dyDescent="0.3">
      <c r="A1581" s="103" t="s">
        <v>50</v>
      </c>
      <c r="B1581" s="103" t="s">
        <v>4024</v>
      </c>
      <c r="C1581" s="103" t="s">
        <v>1879</v>
      </c>
      <c r="D1581" s="103" t="s">
        <v>1880</v>
      </c>
      <c r="E1581" s="103" t="s">
        <v>1881</v>
      </c>
      <c r="F1581" s="103" t="s">
        <v>1882</v>
      </c>
      <c r="G1581" s="103" t="s">
        <v>31</v>
      </c>
      <c r="H1581" s="103" t="s">
        <v>1883</v>
      </c>
      <c r="I1581" s="103" t="s">
        <v>1880</v>
      </c>
      <c r="J1581" s="103" t="s">
        <v>1884</v>
      </c>
      <c r="K1581" s="103" t="s">
        <v>1885</v>
      </c>
      <c r="L1581" s="105">
        <v>3.98</v>
      </c>
      <c r="M1581" s="103" t="s">
        <v>1886</v>
      </c>
      <c r="N1581" s="103" t="s">
        <v>31</v>
      </c>
      <c r="O1581" s="103" t="s">
        <v>31</v>
      </c>
      <c r="P1581" s="103" t="s">
        <v>1887</v>
      </c>
      <c r="Q1581" s="103" t="s">
        <v>31</v>
      </c>
      <c r="R1581" s="103" t="s">
        <v>4217</v>
      </c>
      <c r="S1581" s="101">
        <v>42766</v>
      </c>
      <c r="T1581" s="101">
        <v>42766</v>
      </c>
      <c r="U1581" s="103" t="s">
        <v>4026</v>
      </c>
      <c r="V1581" s="103" t="s">
        <v>31</v>
      </c>
    </row>
    <row r="1582" spans="1:22" ht="15.75" x14ac:dyDescent="0.3">
      <c r="A1582" s="103" t="s">
        <v>50</v>
      </c>
      <c r="B1582" s="103" t="s">
        <v>4024</v>
      </c>
      <c r="C1582" s="103" t="s">
        <v>1904</v>
      </c>
      <c r="D1582" s="103" t="s">
        <v>1905</v>
      </c>
      <c r="E1582" s="103" t="s">
        <v>2038</v>
      </c>
      <c r="F1582" s="103" t="s">
        <v>2402</v>
      </c>
      <c r="G1582" s="103" t="s">
        <v>31</v>
      </c>
      <c r="H1582" s="103" t="s">
        <v>31</v>
      </c>
      <c r="I1582" s="103" t="s">
        <v>31</v>
      </c>
      <c r="J1582" s="103" t="s">
        <v>1884</v>
      </c>
      <c r="K1582" s="103" t="s">
        <v>1885</v>
      </c>
      <c r="L1582" s="105">
        <v>3.95</v>
      </c>
      <c r="M1582" s="103" t="s">
        <v>1886</v>
      </c>
      <c r="N1582" s="103" t="s">
        <v>31</v>
      </c>
      <c r="O1582" s="103" t="s">
        <v>31</v>
      </c>
      <c r="P1582" s="103" t="s">
        <v>2403</v>
      </c>
      <c r="Q1582" s="103" t="s">
        <v>31</v>
      </c>
      <c r="R1582" s="103" t="s">
        <v>4169</v>
      </c>
      <c r="S1582" s="101">
        <v>42916</v>
      </c>
      <c r="T1582" s="101">
        <v>42916</v>
      </c>
      <c r="U1582" s="103" t="s">
        <v>4029</v>
      </c>
      <c r="V1582" s="103" t="s">
        <v>31</v>
      </c>
    </row>
    <row r="1583" spans="1:22" ht="15.75" x14ac:dyDescent="0.3">
      <c r="A1583" s="103" t="s">
        <v>50</v>
      </c>
      <c r="B1583" s="103" t="s">
        <v>4024</v>
      </c>
      <c r="C1583" s="103" t="s">
        <v>1904</v>
      </c>
      <c r="D1583" s="103" t="s">
        <v>1905</v>
      </c>
      <c r="E1583" s="103" t="s">
        <v>2038</v>
      </c>
      <c r="F1583" s="103" t="s">
        <v>2110</v>
      </c>
      <c r="G1583" s="103" t="s">
        <v>31</v>
      </c>
      <c r="H1583" s="103" t="s">
        <v>31</v>
      </c>
      <c r="I1583" s="103" t="s">
        <v>31</v>
      </c>
      <c r="J1583" s="103" t="s">
        <v>1884</v>
      </c>
      <c r="K1583" s="103" t="s">
        <v>1885</v>
      </c>
      <c r="L1583" s="105">
        <v>3.86</v>
      </c>
      <c r="M1583" s="103" t="s">
        <v>1886</v>
      </c>
      <c r="N1583" s="103" t="s">
        <v>31</v>
      </c>
      <c r="O1583" s="103" t="s">
        <v>31</v>
      </c>
      <c r="P1583" s="103" t="s">
        <v>2111</v>
      </c>
      <c r="Q1583" s="103" t="s">
        <v>31</v>
      </c>
      <c r="R1583" s="103" t="s">
        <v>4170</v>
      </c>
      <c r="S1583" s="101">
        <v>42916</v>
      </c>
      <c r="T1583" s="101">
        <v>42916</v>
      </c>
      <c r="U1583" s="103" t="s">
        <v>4029</v>
      </c>
      <c r="V1583" s="103" t="s">
        <v>31</v>
      </c>
    </row>
    <row r="1584" spans="1:22" ht="15.75" x14ac:dyDescent="0.3">
      <c r="A1584" s="103" t="s">
        <v>50</v>
      </c>
      <c r="B1584" s="103" t="s">
        <v>4024</v>
      </c>
      <c r="C1584" s="103" t="s">
        <v>1879</v>
      </c>
      <c r="D1584" s="103" t="s">
        <v>1880</v>
      </c>
      <c r="E1584" s="103" t="s">
        <v>1881</v>
      </c>
      <c r="F1584" s="103" t="s">
        <v>1986</v>
      </c>
      <c r="G1584" s="103" t="s">
        <v>31</v>
      </c>
      <c r="H1584" s="103" t="s">
        <v>1883</v>
      </c>
      <c r="I1584" s="103" t="s">
        <v>1880</v>
      </c>
      <c r="J1584" s="103" t="s">
        <v>1884</v>
      </c>
      <c r="K1584" s="103" t="s">
        <v>1885</v>
      </c>
      <c r="L1584" s="105">
        <v>3.6</v>
      </c>
      <c r="M1584" s="103" t="s">
        <v>1886</v>
      </c>
      <c r="N1584" s="103" t="s">
        <v>31</v>
      </c>
      <c r="O1584" s="103" t="s">
        <v>31</v>
      </c>
      <c r="P1584" s="103" t="s">
        <v>2205</v>
      </c>
      <c r="Q1584" s="103" t="s">
        <v>31</v>
      </c>
      <c r="R1584" s="103" t="s">
        <v>4284</v>
      </c>
      <c r="S1584" s="101">
        <v>42735</v>
      </c>
      <c r="T1584" s="101">
        <v>42735</v>
      </c>
      <c r="U1584" s="103" t="s">
        <v>4026</v>
      </c>
      <c r="V1584" s="103" t="s">
        <v>31</v>
      </c>
    </row>
    <row r="1585" spans="1:22" ht="15.75" x14ac:dyDescent="0.3">
      <c r="A1585" s="103" t="s">
        <v>50</v>
      </c>
      <c r="B1585" s="103" t="s">
        <v>4024</v>
      </c>
      <c r="C1585" s="103" t="s">
        <v>1904</v>
      </c>
      <c r="D1585" s="103" t="s">
        <v>1905</v>
      </c>
      <c r="E1585" s="103" t="s">
        <v>2038</v>
      </c>
      <c r="F1585" s="103" t="s">
        <v>2062</v>
      </c>
      <c r="G1585" s="103" t="s">
        <v>31</v>
      </c>
      <c r="H1585" s="103" t="s">
        <v>31</v>
      </c>
      <c r="I1585" s="103" t="s">
        <v>31</v>
      </c>
      <c r="J1585" s="103" t="s">
        <v>1884</v>
      </c>
      <c r="K1585" s="103" t="s">
        <v>1885</v>
      </c>
      <c r="L1585" s="105">
        <v>3.43</v>
      </c>
      <c r="M1585" s="103" t="s">
        <v>1886</v>
      </c>
      <c r="N1585" s="103" t="s">
        <v>4148</v>
      </c>
      <c r="O1585" s="103" t="s">
        <v>31</v>
      </c>
      <c r="P1585" s="103" t="s">
        <v>2064</v>
      </c>
      <c r="Q1585" s="103" t="s">
        <v>31</v>
      </c>
      <c r="R1585" s="103" t="s">
        <v>4149</v>
      </c>
      <c r="S1585" s="101">
        <v>43008</v>
      </c>
      <c r="T1585" s="101">
        <v>43008</v>
      </c>
      <c r="U1585" s="103" t="s">
        <v>4029</v>
      </c>
      <c r="V1585" s="103" t="s">
        <v>31</v>
      </c>
    </row>
    <row r="1586" spans="1:22" ht="15.75" x14ac:dyDescent="0.3">
      <c r="A1586" s="103" t="s">
        <v>50</v>
      </c>
      <c r="B1586" s="103" t="s">
        <v>4024</v>
      </c>
      <c r="C1586" s="103" t="s">
        <v>1904</v>
      </c>
      <c r="D1586" s="103" t="s">
        <v>1905</v>
      </c>
      <c r="E1586" s="103" t="s">
        <v>2038</v>
      </c>
      <c r="F1586" s="103" t="s">
        <v>2062</v>
      </c>
      <c r="G1586" s="103" t="s">
        <v>31</v>
      </c>
      <c r="H1586" s="103" t="s">
        <v>31</v>
      </c>
      <c r="I1586" s="103" t="s">
        <v>31</v>
      </c>
      <c r="J1586" s="103" t="s">
        <v>1884</v>
      </c>
      <c r="K1586" s="103" t="s">
        <v>1885</v>
      </c>
      <c r="L1586" s="105">
        <v>3.43</v>
      </c>
      <c r="M1586" s="103" t="s">
        <v>1886</v>
      </c>
      <c r="N1586" s="103" t="s">
        <v>4152</v>
      </c>
      <c r="O1586" s="103" t="s">
        <v>31</v>
      </c>
      <c r="P1586" s="103" t="s">
        <v>2064</v>
      </c>
      <c r="Q1586" s="103" t="s">
        <v>31</v>
      </c>
      <c r="R1586" s="103" t="s">
        <v>4153</v>
      </c>
      <c r="S1586" s="101">
        <v>43008</v>
      </c>
      <c r="T1586" s="101">
        <v>43008</v>
      </c>
      <c r="U1586" s="103" t="s">
        <v>4029</v>
      </c>
      <c r="V1586" s="103" t="s">
        <v>31</v>
      </c>
    </row>
    <row r="1587" spans="1:22" ht="15.75" x14ac:dyDescent="0.3">
      <c r="A1587" s="103" t="s">
        <v>50</v>
      </c>
      <c r="B1587" s="103" t="s">
        <v>4024</v>
      </c>
      <c r="C1587" s="103" t="s">
        <v>1904</v>
      </c>
      <c r="D1587" s="103" t="s">
        <v>1905</v>
      </c>
      <c r="E1587" s="103" t="s">
        <v>2038</v>
      </c>
      <c r="F1587" s="103" t="s">
        <v>2062</v>
      </c>
      <c r="G1587" s="103" t="s">
        <v>31</v>
      </c>
      <c r="H1587" s="103" t="s">
        <v>31</v>
      </c>
      <c r="I1587" s="103" t="s">
        <v>31</v>
      </c>
      <c r="J1587" s="103" t="s">
        <v>1884</v>
      </c>
      <c r="K1587" s="103" t="s">
        <v>1885</v>
      </c>
      <c r="L1587" s="105">
        <v>3.43</v>
      </c>
      <c r="M1587" s="103" t="s">
        <v>1886</v>
      </c>
      <c r="N1587" s="103" t="s">
        <v>4154</v>
      </c>
      <c r="O1587" s="103" t="s">
        <v>31</v>
      </c>
      <c r="P1587" s="103" t="s">
        <v>2064</v>
      </c>
      <c r="Q1587" s="103" t="s">
        <v>31</v>
      </c>
      <c r="R1587" s="103" t="s">
        <v>4155</v>
      </c>
      <c r="S1587" s="101">
        <v>43008</v>
      </c>
      <c r="T1587" s="101">
        <v>43008</v>
      </c>
      <c r="U1587" s="103" t="s">
        <v>4029</v>
      </c>
      <c r="V1587" s="103" t="s">
        <v>31</v>
      </c>
    </row>
    <row r="1588" spans="1:22" ht="15.75" x14ac:dyDescent="0.3">
      <c r="A1588" s="103" t="s">
        <v>50</v>
      </c>
      <c r="B1588" s="103" t="s">
        <v>4024</v>
      </c>
      <c r="C1588" s="103" t="s">
        <v>1879</v>
      </c>
      <c r="D1588" s="103" t="s">
        <v>1880</v>
      </c>
      <c r="E1588" s="103" t="s">
        <v>2038</v>
      </c>
      <c r="F1588" s="103" t="s">
        <v>2070</v>
      </c>
      <c r="G1588" s="103" t="s">
        <v>31</v>
      </c>
      <c r="H1588" s="103" t="s">
        <v>1883</v>
      </c>
      <c r="I1588" s="103" t="s">
        <v>1880</v>
      </c>
      <c r="J1588" s="103" t="s">
        <v>1884</v>
      </c>
      <c r="K1588" s="103" t="s">
        <v>1885</v>
      </c>
      <c r="L1588" s="105">
        <v>3.4</v>
      </c>
      <c r="M1588" s="103" t="s">
        <v>1886</v>
      </c>
      <c r="N1588" s="103" t="s">
        <v>4209</v>
      </c>
      <c r="O1588" s="103" t="s">
        <v>31</v>
      </c>
      <c r="P1588" s="103" t="s">
        <v>2072</v>
      </c>
      <c r="Q1588" s="103" t="s">
        <v>31</v>
      </c>
      <c r="R1588" s="103" t="s">
        <v>4210</v>
      </c>
      <c r="S1588" s="101">
        <v>42766</v>
      </c>
      <c r="T1588" s="101">
        <v>42766</v>
      </c>
      <c r="U1588" s="103" t="s">
        <v>4026</v>
      </c>
      <c r="V1588" s="103" t="s">
        <v>31</v>
      </c>
    </row>
    <row r="1589" spans="1:22" ht="15.75" x14ac:dyDescent="0.3">
      <c r="A1589" s="103" t="s">
        <v>50</v>
      </c>
      <c r="B1589" s="103" t="s">
        <v>4024</v>
      </c>
      <c r="C1589" s="103" t="s">
        <v>1879</v>
      </c>
      <c r="D1589" s="103" t="s">
        <v>1880</v>
      </c>
      <c r="E1589" s="103" t="s">
        <v>2038</v>
      </c>
      <c r="F1589" s="103" t="s">
        <v>2070</v>
      </c>
      <c r="G1589" s="103" t="s">
        <v>31</v>
      </c>
      <c r="H1589" s="103" t="s">
        <v>1883</v>
      </c>
      <c r="I1589" s="103" t="s">
        <v>1880</v>
      </c>
      <c r="J1589" s="103" t="s">
        <v>1884</v>
      </c>
      <c r="K1589" s="103" t="s">
        <v>1885</v>
      </c>
      <c r="L1589" s="105">
        <v>3.4</v>
      </c>
      <c r="M1589" s="103" t="s">
        <v>1886</v>
      </c>
      <c r="N1589" s="103" t="s">
        <v>4212</v>
      </c>
      <c r="O1589" s="103" t="s">
        <v>31</v>
      </c>
      <c r="P1589" s="103" t="s">
        <v>2072</v>
      </c>
      <c r="Q1589" s="103" t="s">
        <v>31</v>
      </c>
      <c r="R1589" s="103" t="s">
        <v>4213</v>
      </c>
      <c r="S1589" s="101">
        <v>42766</v>
      </c>
      <c r="T1589" s="101">
        <v>42766</v>
      </c>
      <c r="U1589" s="103" t="s">
        <v>4026</v>
      </c>
      <c r="V1589" s="103" t="s">
        <v>31</v>
      </c>
    </row>
    <row r="1590" spans="1:22" ht="15.75" x14ac:dyDescent="0.3">
      <c r="A1590" s="103" t="s">
        <v>50</v>
      </c>
      <c r="B1590" s="103" t="s">
        <v>4024</v>
      </c>
      <c r="C1590" s="103" t="s">
        <v>1879</v>
      </c>
      <c r="D1590" s="103" t="s">
        <v>1880</v>
      </c>
      <c r="E1590" s="103" t="s">
        <v>2038</v>
      </c>
      <c r="F1590" s="103" t="s">
        <v>2104</v>
      </c>
      <c r="G1590" s="103" t="s">
        <v>31</v>
      </c>
      <c r="H1590" s="103" t="s">
        <v>1883</v>
      </c>
      <c r="I1590" s="103" t="s">
        <v>1880</v>
      </c>
      <c r="J1590" s="103" t="s">
        <v>1884</v>
      </c>
      <c r="K1590" s="103" t="s">
        <v>1885</v>
      </c>
      <c r="L1590" s="105">
        <v>3.28</v>
      </c>
      <c r="M1590" s="103" t="s">
        <v>1886</v>
      </c>
      <c r="N1590" s="103" t="s">
        <v>4104</v>
      </c>
      <c r="O1590" s="103" t="s">
        <v>31</v>
      </c>
      <c r="P1590" s="103" t="s">
        <v>2106</v>
      </c>
      <c r="Q1590" s="103" t="s">
        <v>31</v>
      </c>
      <c r="R1590" s="103" t="s">
        <v>4105</v>
      </c>
      <c r="S1590" s="101">
        <v>42766</v>
      </c>
      <c r="T1590" s="101">
        <v>42766</v>
      </c>
      <c r="U1590" s="103" t="s">
        <v>4026</v>
      </c>
      <c r="V1590" s="103" t="s">
        <v>31</v>
      </c>
    </row>
    <row r="1591" spans="1:22" ht="15.75" x14ac:dyDescent="0.3">
      <c r="A1591" s="103" t="s">
        <v>50</v>
      </c>
      <c r="B1591" s="103" t="s">
        <v>4024</v>
      </c>
      <c r="C1591" s="103" t="s">
        <v>1904</v>
      </c>
      <c r="D1591" s="103" t="s">
        <v>1905</v>
      </c>
      <c r="E1591" s="103" t="s">
        <v>2038</v>
      </c>
      <c r="F1591" s="103" t="s">
        <v>2123</v>
      </c>
      <c r="G1591" s="103" t="s">
        <v>31</v>
      </c>
      <c r="H1591" s="103" t="s">
        <v>31</v>
      </c>
      <c r="I1591" s="103" t="s">
        <v>31</v>
      </c>
      <c r="J1591" s="103" t="s">
        <v>1884</v>
      </c>
      <c r="K1591" s="103" t="s">
        <v>1885</v>
      </c>
      <c r="L1591" s="105">
        <v>2.4500000000000002</v>
      </c>
      <c r="M1591" s="103" t="s">
        <v>1886</v>
      </c>
      <c r="N1591" s="103" t="s">
        <v>4160</v>
      </c>
      <c r="O1591" s="103" t="s">
        <v>31</v>
      </c>
      <c r="P1591" s="103" t="s">
        <v>2125</v>
      </c>
      <c r="Q1591" s="103" t="s">
        <v>31</v>
      </c>
      <c r="R1591" s="103" t="s">
        <v>4161</v>
      </c>
      <c r="S1591" s="101">
        <v>43008</v>
      </c>
      <c r="T1591" s="101">
        <v>43008</v>
      </c>
      <c r="U1591" s="103" t="s">
        <v>4029</v>
      </c>
      <c r="V1591" s="103" t="s">
        <v>31</v>
      </c>
    </row>
    <row r="1592" spans="1:22" ht="15.75" x14ac:dyDescent="0.3">
      <c r="A1592" s="103" t="s">
        <v>50</v>
      </c>
      <c r="B1592" s="103" t="s">
        <v>4024</v>
      </c>
      <c r="C1592" s="103" t="s">
        <v>1904</v>
      </c>
      <c r="D1592" s="103" t="s">
        <v>1905</v>
      </c>
      <c r="E1592" s="103" t="s">
        <v>2038</v>
      </c>
      <c r="F1592" s="103" t="s">
        <v>2123</v>
      </c>
      <c r="G1592" s="103" t="s">
        <v>31</v>
      </c>
      <c r="H1592" s="103" t="s">
        <v>31</v>
      </c>
      <c r="I1592" s="103" t="s">
        <v>31</v>
      </c>
      <c r="J1592" s="103" t="s">
        <v>1884</v>
      </c>
      <c r="K1592" s="103" t="s">
        <v>1885</v>
      </c>
      <c r="L1592" s="105">
        <v>2.4500000000000002</v>
      </c>
      <c r="M1592" s="103" t="s">
        <v>1886</v>
      </c>
      <c r="N1592" s="103" t="s">
        <v>4162</v>
      </c>
      <c r="O1592" s="103" t="s">
        <v>31</v>
      </c>
      <c r="P1592" s="103" t="s">
        <v>2125</v>
      </c>
      <c r="Q1592" s="103" t="s">
        <v>31</v>
      </c>
      <c r="R1592" s="103" t="s">
        <v>4163</v>
      </c>
      <c r="S1592" s="101">
        <v>43008</v>
      </c>
      <c r="T1592" s="101">
        <v>43008</v>
      </c>
      <c r="U1592" s="103" t="s">
        <v>4029</v>
      </c>
      <c r="V1592" s="103" t="s">
        <v>31</v>
      </c>
    </row>
    <row r="1593" spans="1:22" ht="15.75" x14ac:dyDescent="0.3">
      <c r="A1593" s="103" t="s">
        <v>50</v>
      </c>
      <c r="B1593" s="103" t="s">
        <v>4024</v>
      </c>
      <c r="C1593" s="103" t="s">
        <v>1904</v>
      </c>
      <c r="D1593" s="103" t="s">
        <v>1905</v>
      </c>
      <c r="E1593" s="103" t="s">
        <v>2038</v>
      </c>
      <c r="F1593" s="103" t="s">
        <v>2123</v>
      </c>
      <c r="G1593" s="103" t="s">
        <v>31</v>
      </c>
      <c r="H1593" s="103" t="s">
        <v>31</v>
      </c>
      <c r="I1593" s="103" t="s">
        <v>31</v>
      </c>
      <c r="J1593" s="103" t="s">
        <v>1884</v>
      </c>
      <c r="K1593" s="103" t="s">
        <v>1885</v>
      </c>
      <c r="L1593" s="105">
        <v>2.4500000000000002</v>
      </c>
      <c r="M1593" s="103" t="s">
        <v>1886</v>
      </c>
      <c r="N1593" s="103" t="s">
        <v>4166</v>
      </c>
      <c r="O1593" s="103" t="s">
        <v>31</v>
      </c>
      <c r="P1593" s="103" t="s">
        <v>2125</v>
      </c>
      <c r="Q1593" s="103" t="s">
        <v>31</v>
      </c>
      <c r="R1593" s="103" t="s">
        <v>4167</v>
      </c>
      <c r="S1593" s="101">
        <v>43008</v>
      </c>
      <c r="T1593" s="101">
        <v>43008</v>
      </c>
      <c r="U1593" s="103" t="s">
        <v>4029</v>
      </c>
      <c r="V1593" s="103" t="s">
        <v>31</v>
      </c>
    </row>
    <row r="1594" spans="1:22" ht="15.75" x14ac:dyDescent="0.3">
      <c r="A1594" s="103" t="s">
        <v>50</v>
      </c>
      <c r="B1594" s="103" t="s">
        <v>4024</v>
      </c>
      <c r="C1594" s="103" t="s">
        <v>1879</v>
      </c>
      <c r="D1594" s="103" t="s">
        <v>1880</v>
      </c>
      <c r="E1594" s="103" t="s">
        <v>2033</v>
      </c>
      <c r="F1594" s="103" t="s">
        <v>2034</v>
      </c>
      <c r="G1594" s="103" t="s">
        <v>31</v>
      </c>
      <c r="H1594" s="103" t="s">
        <v>1883</v>
      </c>
      <c r="I1594" s="103" t="s">
        <v>1880</v>
      </c>
      <c r="J1594" s="103" t="s">
        <v>1884</v>
      </c>
      <c r="K1594" s="103" t="s">
        <v>1885</v>
      </c>
      <c r="L1594" s="105">
        <v>1.88</v>
      </c>
      <c r="M1594" s="103" t="s">
        <v>2002</v>
      </c>
      <c r="N1594" s="103" t="s">
        <v>31</v>
      </c>
      <c r="O1594" s="103" t="s">
        <v>31</v>
      </c>
      <c r="P1594" s="103" t="s">
        <v>2035</v>
      </c>
      <c r="Q1594" s="103" t="s">
        <v>31</v>
      </c>
      <c r="R1594" s="103" t="s">
        <v>4025</v>
      </c>
      <c r="S1594" s="101">
        <v>42766</v>
      </c>
      <c r="T1594" s="101">
        <v>42766</v>
      </c>
      <c r="U1594" s="103" t="s">
        <v>4026</v>
      </c>
      <c r="V1594" s="103" t="s">
        <v>31</v>
      </c>
    </row>
    <row r="1595" spans="1:22" ht="15.75" x14ac:dyDescent="0.3">
      <c r="A1595" s="103" t="s">
        <v>50</v>
      </c>
      <c r="B1595" s="103" t="s">
        <v>4024</v>
      </c>
      <c r="C1595" s="103" t="s">
        <v>1879</v>
      </c>
      <c r="D1595" s="103" t="s">
        <v>1880</v>
      </c>
      <c r="E1595" s="103" t="s">
        <v>2038</v>
      </c>
      <c r="F1595" s="103" t="s">
        <v>2123</v>
      </c>
      <c r="G1595" s="103" t="s">
        <v>31</v>
      </c>
      <c r="H1595" s="103" t="s">
        <v>1883</v>
      </c>
      <c r="I1595" s="103" t="s">
        <v>1880</v>
      </c>
      <c r="J1595" s="103" t="s">
        <v>1884</v>
      </c>
      <c r="K1595" s="103" t="s">
        <v>1885</v>
      </c>
      <c r="L1595" s="105">
        <v>1.87</v>
      </c>
      <c r="M1595" s="103" t="s">
        <v>1886</v>
      </c>
      <c r="N1595" s="103" t="s">
        <v>4177</v>
      </c>
      <c r="O1595" s="103" t="s">
        <v>31</v>
      </c>
      <c r="P1595" s="103" t="s">
        <v>2125</v>
      </c>
      <c r="Q1595" s="103" t="s">
        <v>31</v>
      </c>
      <c r="R1595" s="103" t="s">
        <v>4178</v>
      </c>
      <c r="S1595" s="101">
        <v>42825</v>
      </c>
      <c r="T1595" s="101">
        <v>42825</v>
      </c>
      <c r="U1595" s="103" t="s">
        <v>4026</v>
      </c>
      <c r="V1595" s="103" t="s">
        <v>31</v>
      </c>
    </row>
    <row r="1596" spans="1:22" ht="15.75" x14ac:dyDescent="0.3">
      <c r="A1596" s="103" t="s">
        <v>50</v>
      </c>
      <c r="B1596" s="103" t="s">
        <v>4024</v>
      </c>
      <c r="C1596" s="103" t="s">
        <v>1904</v>
      </c>
      <c r="D1596" s="103" t="s">
        <v>1905</v>
      </c>
      <c r="E1596" s="103" t="s">
        <v>2038</v>
      </c>
      <c r="F1596" s="103" t="s">
        <v>2051</v>
      </c>
      <c r="G1596" s="103" t="s">
        <v>31</v>
      </c>
      <c r="H1596" s="103" t="s">
        <v>31</v>
      </c>
      <c r="I1596" s="103" t="s">
        <v>31</v>
      </c>
      <c r="J1596" s="103" t="s">
        <v>1884</v>
      </c>
      <c r="K1596" s="103" t="s">
        <v>1885</v>
      </c>
      <c r="L1596" s="105">
        <v>1.76</v>
      </c>
      <c r="M1596" s="103" t="s">
        <v>1886</v>
      </c>
      <c r="N1596" s="103" t="s">
        <v>31</v>
      </c>
      <c r="O1596" s="103" t="s">
        <v>31</v>
      </c>
      <c r="P1596" s="103" t="s">
        <v>2052</v>
      </c>
      <c r="Q1596" s="103" t="s">
        <v>31</v>
      </c>
      <c r="R1596" s="103" t="s">
        <v>4168</v>
      </c>
      <c r="S1596" s="101">
        <v>43008</v>
      </c>
      <c r="T1596" s="101">
        <v>43008</v>
      </c>
      <c r="U1596" s="103" t="s">
        <v>4029</v>
      </c>
      <c r="V1596" s="103" t="s">
        <v>31</v>
      </c>
    </row>
    <row r="1597" spans="1:22" ht="15.75" x14ac:dyDescent="0.3">
      <c r="A1597" s="103" t="s">
        <v>50</v>
      </c>
      <c r="B1597" s="103" t="s">
        <v>4024</v>
      </c>
      <c r="C1597" s="103" t="s">
        <v>1879</v>
      </c>
      <c r="D1597" s="103" t="s">
        <v>1880</v>
      </c>
      <c r="E1597" s="103" t="s">
        <v>2038</v>
      </c>
      <c r="F1597" s="103" t="s">
        <v>2062</v>
      </c>
      <c r="G1597" s="103" t="s">
        <v>31</v>
      </c>
      <c r="H1597" s="103" t="s">
        <v>1883</v>
      </c>
      <c r="I1597" s="103" t="s">
        <v>1880</v>
      </c>
      <c r="J1597" s="103" t="s">
        <v>1884</v>
      </c>
      <c r="K1597" s="103" t="s">
        <v>1885</v>
      </c>
      <c r="L1597" s="105">
        <v>1.39</v>
      </c>
      <c r="M1597" s="103" t="s">
        <v>1886</v>
      </c>
      <c r="N1597" s="103" t="s">
        <v>4137</v>
      </c>
      <c r="O1597" s="103" t="s">
        <v>31</v>
      </c>
      <c r="P1597" s="103" t="s">
        <v>2064</v>
      </c>
      <c r="Q1597" s="103" t="s">
        <v>31</v>
      </c>
      <c r="R1597" s="103" t="s">
        <v>4138</v>
      </c>
      <c r="S1597" s="101">
        <v>42825</v>
      </c>
      <c r="T1597" s="101">
        <v>42825</v>
      </c>
      <c r="U1597" s="103" t="s">
        <v>4026</v>
      </c>
      <c r="V1597" s="103" t="s">
        <v>31</v>
      </c>
    </row>
    <row r="1598" spans="1:22" ht="15.75" x14ac:dyDescent="0.3">
      <c r="A1598" s="103" t="s">
        <v>50</v>
      </c>
      <c r="B1598" s="103" t="s">
        <v>4024</v>
      </c>
      <c r="C1598" s="103" t="s">
        <v>1904</v>
      </c>
      <c r="D1598" s="103" t="s">
        <v>1905</v>
      </c>
      <c r="E1598" s="103" t="s">
        <v>2038</v>
      </c>
      <c r="F1598" s="103" t="s">
        <v>2123</v>
      </c>
      <c r="G1598" s="103" t="s">
        <v>31</v>
      </c>
      <c r="H1598" s="103" t="s">
        <v>31</v>
      </c>
      <c r="I1598" s="103" t="s">
        <v>31</v>
      </c>
      <c r="J1598" s="103" t="s">
        <v>1884</v>
      </c>
      <c r="K1598" s="103" t="s">
        <v>1885</v>
      </c>
      <c r="L1598" s="104">
        <v>2346</v>
      </c>
      <c r="M1598" s="103" t="s">
        <v>1886</v>
      </c>
      <c r="N1598" s="103" t="s">
        <v>5410</v>
      </c>
      <c r="O1598" s="103" t="s">
        <v>5411</v>
      </c>
      <c r="P1598" s="103" t="s">
        <v>2948</v>
      </c>
      <c r="Q1598" s="103" t="s">
        <v>2949</v>
      </c>
      <c r="R1598" s="103" t="s">
        <v>5412</v>
      </c>
      <c r="S1598" s="101">
        <v>25293</v>
      </c>
      <c r="T1598" s="101">
        <v>25293</v>
      </c>
      <c r="U1598" s="103" t="s">
        <v>31</v>
      </c>
      <c r="V1598" s="103" t="s">
        <v>4684</v>
      </c>
    </row>
    <row r="1599" spans="1:22" ht="15.75" x14ac:dyDescent="0.3">
      <c r="A1599" s="103" t="s">
        <v>50</v>
      </c>
      <c r="B1599" s="103" t="s">
        <v>4024</v>
      </c>
      <c r="C1599" s="103" t="s">
        <v>1904</v>
      </c>
      <c r="D1599" s="103" t="s">
        <v>1905</v>
      </c>
      <c r="E1599" s="103" t="s">
        <v>2038</v>
      </c>
      <c r="F1599" s="103" t="s">
        <v>2123</v>
      </c>
      <c r="G1599" s="103" t="s">
        <v>31</v>
      </c>
      <c r="H1599" s="103" t="s">
        <v>31</v>
      </c>
      <c r="I1599" s="103" t="s">
        <v>31</v>
      </c>
      <c r="J1599" s="103" t="s">
        <v>1884</v>
      </c>
      <c r="K1599" s="103" t="s">
        <v>1885</v>
      </c>
      <c r="L1599" s="104">
        <v>18048</v>
      </c>
      <c r="M1599" s="103" t="s">
        <v>1886</v>
      </c>
      <c r="N1599" s="103" t="s">
        <v>5413</v>
      </c>
      <c r="O1599" s="103" t="s">
        <v>5414</v>
      </c>
      <c r="P1599" s="103" t="s">
        <v>3005</v>
      </c>
      <c r="Q1599" s="103" t="s">
        <v>3006</v>
      </c>
      <c r="R1599" s="103" t="s">
        <v>5415</v>
      </c>
      <c r="S1599" s="101">
        <v>33694</v>
      </c>
      <c r="T1599" s="101">
        <v>33694</v>
      </c>
      <c r="U1599" s="103" t="s">
        <v>31</v>
      </c>
      <c r="V1599" s="103" t="s">
        <v>4980</v>
      </c>
    </row>
    <row r="1600" spans="1:22" ht="15.75" x14ac:dyDescent="0.3">
      <c r="A1600" s="103" t="s">
        <v>50</v>
      </c>
      <c r="B1600" s="103" t="s">
        <v>4024</v>
      </c>
      <c r="C1600" s="103" t="s">
        <v>1904</v>
      </c>
      <c r="D1600" s="103" t="s">
        <v>1905</v>
      </c>
      <c r="E1600" s="103" t="s">
        <v>2038</v>
      </c>
      <c r="F1600" s="103" t="s">
        <v>2123</v>
      </c>
      <c r="G1600" s="103" t="s">
        <v>31</v>
      </c>
      <c r="H1600" s="103" t="s">
        <v>31</v>
      </c>
      <c r="I1600" s="103" t="s">
        <v>31</v>
      </c>
      <c r="J1600" s="103" t="s">
        <v>1884</v>
      </c>
      <c r="K1600" s="103" t="s">
        <v>1885</v>
      </c>
      <c r="L1600" s="104">
        <v>18048</v>
      </c>
      <c r="M1600" s="103" t="s">
        <v>1886</v>
      </c>
      <c r="N1600" s="103" t="s">
        <v>5416</v>
      </c>
      <c r="O1600" s="103" t="s">
        <v>5417</v>
      </c>
      <c r="P1600" s="103" t="s">
        <v>3005</v>
      </c>
      <c r="Q1600" s="103" t="s">
        <v>3006</v>
      </c>
      <c r="R1600" s="103" t="s">
        <v>5418</v>
      </c>
      <c r="S1600" s="101">
        <v>33694</v>
      </c>
      <c r="T1600" s="101">
        <v>33694</v>
      </c>
      <c r="U1600" s="103" t="s">
        <v>31</v>
      </c>
      <c r="V1600" s="103" t="s">
        <v>4980</v>
      </c>
    </row>
    <row r="1601" spans="1:22" ht="15.75" x14ac:dyDescent="0.3">
      <c r="A1601" s="103" t="s">
        <v>50</v>
      </c>
      <c r="B1601" s="103" t="s">
        <v>4024</v>
      </c>
      <c r="C1601" s="103" t="s">
        <v>1904</v>
      </c>
      <c r="D1601" s="103" t="s">
        <v>1905</v>
      </c>
      <c r="E1601" s="103" t="s">
        <v>2038</v>
      </c>
      <c r="F1601" s="103" t="s">
        <v>2123</v>
      </c>
      <c r="G1601" s="103" t="s">
        <v>31</v>
      </c>
      <c r="H1601" s="103" t="s">
        <v>31</v>
      </c>
      <c r="I1601" s="103" t="s">
        <v>31</v>
      </c>
      <c r="J1601" s="103" t="s">
        <v>1884</v>
      </c>
      <c r="K1601" s="103" t="s">
        <v>1885</v>
      </c>
      <c r="L1601" s="104">
        <v>18048</v>
      </c>
      <c r="M1601" s="103" t="s">
        <v>1886</v>
      </c>
      <c r="N1601" s="103" t="s">
        <v>5419</v>
      </c>
      <c r="O1601" s="103" t="s">
        <v>5420</v>
      </c>
      <c r="P1601" s="103" t="s">
        <v>3005</v>
      </c>
      <c r="Q1601" s="103" t="s">
        <v>3006</v>
      </c>
      <c r="R1601" s="103" t="s">
        <v>5421</v>
      </c>
      <c r="S1601" s="101">
        <v>33694</v>
      </c>
      <c r="T1601" s="101">
        <v>33694</v>
      </c>
      <c r="U1601" s="103" t="s">
        <v>31</v>
      </c>
      <c r="V1601" s="103" t="s">
        <v>4980</v>
      </c>
    </row>
    <row r="1602" spans="1:22" ht="15.75" x14ac:dyDescent="0.3">
      <c r="A1602" s="103" t="s">
        <v>50</v>
      </c>
      <c r="B1602" s="103" t="s">
        <v>4024</v>
      </c>
      <c r="C1602" s="103" t="s">
        <v>1904</v>
      </c>
      <c r="D1602" s="103" t="s">
        <v>1905</v>
      </c>
      <c r="E1602" s="103" t="s">
        <v>2038</v>
      </c>
      <c r="F1602" s="103" t="s">
        <v>2123</v>
      </c>
      <c r="G1602" s="103" t="s">
        <v>31</v>
      </c>
      <c r="H1602" s="103" t="s">
        <v>31</v>
      </c>
      <c r="I1602" s="103" t="s">
        <v>31</v>
      </c>
      <c r="J1602" s="103" t="s">
        <v>1884</v>
      </c>
      <c r="K1602" s="103" t="s">
        <v>1885</v>
      </c>
      <c r="L1602" s="104">
        <v>3092.259</v>
      </c>
      <c r="M1602" s="103" t="s">
        <v>1886</v>
      </c>
      <c r="N1602" s="103" t="s">
        <v>5422</v>
      </c>
      <c r="O1602" s="103" t="s">
        <v>31</v>
      </c>
      <c r="P1602" s="103" t="s">
        <v>2125</v>
      </c>
      <c r="Q1602" s="103" t="s">
        <v>3484</v>
      </c>
      <c r="R1602" s="103" t="s">
        <v>5423</v>
      </c>
      <c r="S1602" s="101">
        <v>38533</v>
      </c>
      <c r="T1602" s="101">
        <v>38533</v>
      </c>
      <c r="U1602" s="103" t="s">
        <v>5424</v>
      </c>
      <c r="V1602" s="103" t="s">
        <v>31</v>
      </c>
    </row>
    <row r="1603" spans="1:22" ht="15.75" x14ac:dyDescent="0.3">
      <c r="A1603" s="103" t="s">
        <v>50</v>
      </c>
      <c r="B1603" s="103" t="s">
        <v>4024</v>
      </c>
      <c r="C1603" s="103" t="s">
        <v>1904</v>
      </c>
      <c r="D1603" s="103" t="s">
        <v>1905</v>
      </c>
      <c r="E1603" s="103" t="s">
        <v>2038</v>
      </c>
      <c r="F1603" s="103" t="s">
        <v>2123</v>
      </c>
      <c r="G1603" s="103" t="s">
        <v>31</v>
      </c>
      <c r="H1603" s="103" t="s">
        <v>31</v>
      </c>
      <c r="I1603" s="103" t="s">
        <v>31</v>
      </c>
      <c r="J1603" s="103" t="s">
        <v>1884</v>
      </c>
      <c r="K1603" s="103" t="s">
        <v>1885</v>
      </c>
      <c r="L1603" s="104">
        <v>2698.4470000000001</v>
      </c>
      <c r="M1603" s="103" t="s">
        <v>1886</v>
      </c>
      <c r="N1603" s="103" t="s">
        <v>5422</v>
      </c>
      <c r="O1603" s="103" t="s">
        <v>31</v>
      </c>
      <c r="P1603" s="103" t="s">
        <v>2125</v>
      </c>
      <c r="Q1603" s="103" t="s">
        <v>3484</v>
      </c>
      <c r="R1603" s="103" t="s">
        <v>5423</v>
      </c>
      <c r="S1603" s="101">
        <v>38564</v>
      </c>
      <c r="T1603" s="101">
        <v>38533</v>
      </c>
      <c r="U1603" s="103" t="s">
        <v>5424</v>
      </c>
      <c r="V1603" s="103" t="s">
        <v>31</v>
      </c>
    </row>
    <row r="1604" spans="1:22" ht="15.75" x14ac:dyDescent="0.3">
      <c r="A1604" s="103" t="s">
        <v>50</v>
      </c>
      <c r="B1604" s="103" t="s">
        <v>4024</v>
      </c>
      <c r="C1604" s="103" t="s">
        <v>1904</v>
      </c>
      <c r="D1604" s="103" t="s">
        <v>1905</v>
      </c>
      <c r="E1604" s="103" t="s">
        <v>2038</v>
      </c>
      <c r="F1604" s="103" t="s">
        <v>2123</v>
      </c>
      <c r="G1604" s="103" t="s">
        <v>31</v>
      </c>
      <c r="H1604" s="103" t="s">
        <v>31</v>
      </c>
      <c r="I1604" s="103" t="s">
        <v>31</v>
      </c>
      <c r="J1604" s="103" t="s">
        <v>1884</v>
      </c>
      <c r="K1604" s="103" t="s">
        <v>1885</v>
      </c>
      <c r="L1604" s="104">
        <v>151.02000000000001</v>
      </c>
      <c r="M1604" s="103" t="s">
        <v>1886</v>
      </c>
      <c r="N1604" s="103" t="s">
        <v>5422</v>
      </c>
      <c r="O1604" s="103" t="s">
        <v>31</v>
      </c>
      <c r="P1604" s="103" t="s">
        <v>2125</v>
      </c>
      <c r="Q1604" s="103" t="s">
        <v>3484</v>
      </c>
      <c r="R1604" s="103" t="s">
        <v>5423</v>
      </c>
      <c r="S1604" s="101">
        <v>38656</v>
      </c>
      <c r="T1604" s="101">
        <v>38533</v>
      </c>
      <c r="U1604" s="103" t="s">
        <v>5424</v>
      </c>
      <c r="V1604" s="103" t="s">
        <v>31</v>
      </c>
    </row>
    <row r="1605" spans="1:22" ht="15.75" x14ac:dyDescent="0.3">
      <c r="A1605" s="103" t="s">
        <v>50</v>
      </c>
      <c r="B1605" s="103" t="s">
        <v>4024</v>
      </c>
      <c r="C1605" s="103" t="s">
        <v>1904</v>
      </c>
      <c r="D1605" s="103" t="s">
        <v>1905</v>
      </c>
      <c r="E1605" s="103" t="s">
        <v>2038</v>
      </c>
      <c r="F1605" s="103" t="s">
        <v>2123</v>
      </c>
      <c r="G1605" s="103" t="s">
        <v>31</v>
      </c>
      <c r="H1605" s="103" t="s">
        <v>31</v>
      </c>
      <c r="I1605" s="103" t="s">
        <v>31</v>
      </c>
      <c r="J1605" s="103" t="s">
        <v>1884</v>
      </c>
      <c r="K1605" s="103" t="s">
        <v>1885</v>
      </c>
      <c r="L1605" s="104">
        <v>3092.259</v>
      </c>
      <c r="M1605" s="103" t="s">
        <v>1886</v>
      </c>
      <c r="N1605" s="103" t="s">
        <v>5425</v>
      </c>
      <c r="O1605" s="103" t="s">
        <v>31</v>
      </c>
      <c r="P1605" s="103" t="s">
        <v>2125</v>
      </c>
      <c r="Q1605" s="103" t="s">
        <v>3484</v>
      </c>
      <c r="R1605" s="103" t="s">
        <v>5426</v>
      </c>
      <c r="S1605" s="101">
        <v>38533</v>
      </c>
      <c r="T1605" s="101">
        <v>38533</v>
      </c>
      <c r="U1605" s="103" t="s">
        <v>5424</v>
      </c>
      <c r="V1605" s="103" t="s">
        <v>31</v>
      </c>
    </row>
    <row r="1606" spans="1:22" ht="15.75" x14ac:dyDescent="0.3">
      <c r="A1606" s="103" t="s">
        <v>50</v>
      </c>
      <c r="B1606" s="103" t="s">
        <v>4024</v>
      </c>
      <c r="C1606" s="103" t="s">
        <v>1904</v>
      </c>
      <c r="D1606" s="103" t="s">
        <v>1905</v>
      </c>
      <c r="E1606" s="103" t="s">
        <v>2038</v>
      </c>
      <c r="F1606" s="103" t="s">
        <v>2123</v>
      </c>
      <c r="G1606" s="103" t="s">
        <v>31</v>
      </c>
      <c r="H1606" s="103" t="s">
        <v>31</v>
      </c>
      <c r="I1606" s="103" t="s">
        <v>31</v>
      </c>
      <c r="J1606" s="103" t="s">
        <v>1884</v>
      </c>
      <c r="K1606" s="103" t="s">
        <v>1885</v>
      </c>
      <c r="L1606" s="104">
        <v>2698.4470000000001</v>
      </c>
      <c r="M1606" s="103" t="s">
        <v>1886</v>
      </c>
      <c r="N1606" s="103" t="s">
        <v>5425</v>
      </c>
      <c r="O1606" s="103" t="s">
        <v>31</v>
      </c>
      <c r="P1606" s="103" t="s">
        <v>2125</v>
      </c>
      <c r="Q1606" s="103" t="s">
        <v>3484</v>
      </c>
      <c r="R1606" s="103" t="s">
        <v>5426</v>
      </c>
      <c r="S1606" s="101">
        <v>38564</v>
      </c>
      <c r="T1606" s="101">
        <v>38533</v>
      </c>
      <c r="U1606" s="103" t="s">
        <v>5424</v>
      </c>
      <c r="V1606" s="103" t="s">
        <v>31</v>
      </c>
    </row>
    <row r="1607" spans="1:22" ht="15.75" x14ac:dyDescent="0.3">
      <c r="A1607" s="103" t="s">
        <v>50</v>
      </c>
      <c r="B1607" s="103" t="s">
        <v>4024</v>
      </c>
      <c r="C1607" s="103" t="s">
        <v>1904</v>
      </c>
      <c r="D1607" s="103" t="s">
        <v>1905</v>
      </c>
      <c r="E1607" s="103" t="s">
        <v>2038</v>
      </c>
      <c r="F1607" s="103" t="s">
        <v>2123</v>
      </c>
      <c r="G1607" s="103" t="s">
        <v>31</v>
      </c>
      <c r="H1607" s="103" t="s">
        <v>31</v>
      </c>
      <c r="I1607" s="103" t="s">
        <v>31</v>
      </c>
      <c r="J1607" s="103" t="s">
        <v>1884</v>
      </c>
      <c r="K1607" s="103" t="s">
        <v>1885</v>
      </c>
      <c r="L1607" s="104">
        <v>151.02000000000001</v>
      </c>
      <c r="M1607" s="103" t="s">
        <v>1886</v>
      </c>
      <c r="N1607" s="103" t="s">
        <v>5425</v>
      </c>
      <c r="O1607" s="103" t="s">
        <v>31</v>
      </c>
      <c r="P1607" s="103" t="s">
        <v>2125</v>
      </c>
      <c r="Q1607" s="103" t="s">
        <v>3484</v>
      </c>
      <c r="R1607" s="103" t="s">
        <v>5426</v>
      </c>
      <c r="S1607" s="101">
        <v>38656</v>
      </c>
      <c r="T1607" s="101">
        <v>38533</v>
      </c>
      <c r="U1607" s="103" t="s">
        <v>5424</v>
      </c>
      <c r="V1607" s="103" t="s">
        <v>31</v>
      </c>
    </row>
    <row r="1608" spans="1:22" ht="15.75" x14ac:dyDescent="0.3">
      <c r="A1608" s="103" t="s">
        <v>50</v>
      </c>
      <c r="B1608" s="103" t="s">
        <v>4024</v>
      </c>
      <c r="C1608" s="103" t="s">
        <v>1904</v>
      </c>
      <c r="D1608" s="103" t="s">
        <v>1905</v>
      </c>
      <c r="E1608" s="103" t="s">
        <v>2038</v>
      </c>
      <c r="F1608" s="103" t="s">
        <v>2123</v>
      </c>
      <c r="G1608" s="103" t="s">
        <v>31</v>
      </c>
      <c r="H1608" s="103" t="s">
        <v>31</v>
      </c>
      <c r="I1608" s="103" t="s">
        <v>31</v>
      </c>
      <c r="J1608" s="103" t="s">
        <v>1884</v>
      </c>
      <c r="K1608" s="103" t="s">
        <v>1885</v>
      </c>
      <c r="L1608" s="104">
        <v>3092.259</v>
      </c>
      <c r="M1608" s="103" t="s">
        <v>1886</v>
      </c>
      <c r="N1608" s="103" t="s">
        <v>5427</v>
      </c>
      <c r="O1608" s="103" t="s">
        <v>31</v>
      </c>
      <c r="P1608" s="103" t="s">
        <v>2125</v>
      </c>
      <c r="Q1608" s="103" t="s">
        <v>3484</v>
      </c>
      <c r="R1608" s="103" t="s">
        <v>5428</v>
      </c>
      <c r="S1608" s="101">
        <v>38533</v>
      </c>
      <c r="T1608" s="101">
        <v>38533</v>
      </c>
      <c r="U1608" s="103" t="s">
        <v>5424</v>
      </c>
      <c r="V1608" s="103" t="s">
        <v>31</v>
      </c>
    </row>
    <row r="1609" spans="1:22" ht="15.75" x14ac:dyDescent="0.3">
      <c r="A1609" s="103" t="s">
        <v>50</v>
      </c>
      <c r="B1609" s="103" t="s">
        <v>4024</v>
      </c>
      <c r="C1609" s="103" t="s">
        <v>1904</v>
      </c>
      <c r="D1609" s="103" t="s">
        <v>1905</v>
      </c>
      <c r="E1609" s="103" t="s">
        <v>2038</v>
      </c>
      <c r="F1609" s="103" t="s">
        <v>2123</v>
      </c>
      <c r="G1609" s="103" t="s">
        <v>31</v>
      </c>
      <c r="H1609" s="103" t="s">
        <v>31</v>
      </c>
      <c r="I1609" s="103" t="s">
        <v>31</v>
      </c>
      <c r="J1609" s="103" t="s">
        <v>1884</v>
      </c>
      <c r="K1609" s="103" t="s">
        <v>1885</v>
      </c>
      <c r="L1609" s="104">
        <v>2698.4470000000001</v>
      </c>
      <c r="M1609" s="103" t="s">
        <v>1886</v>
      </c>
      <c r="N1609" s="103" t="s">
        <v>5427</v>
      </c>
      <c r="O1609" s="103" t="s">
        <v>31</v>
      </c>
      <c r="P1609" s="103" t="s">
        <v>2125</v>
      </c>
      <c r="Q1609" s="103" t="s">
        <v>3484</v>
      </c>
      <c r="R1609" s="103" t="s">
        <v>5428</v>
      </c>
      <c r="S1609" s="101">
        <v>38564</v>
      </c>
      <c r="T1609" s="101">
        <v>38533</v>
      </c>
      <c r="U1609" s="103" t="s">
        <v>5424</v>
      </c>
      <c r="V1609" s="103" t="s">
        <v>31</v>
      </c>
    </row>
    <row r="1610" spans="1:22" ht="15.75" x14ac:dyDescent="0.3">
      <c r="A1610" s="103" t="s">
        <v>50</v>
      </c>
      <c r="B1610" s="103" t="s">
        <v>4024</v>
      </c>
      <c r="C1610" s="103" t="s">
        <v>1904</v>
      </c>
      <c r="D1610" s="103" t="s">
        <v>1905</v>
      </c>
      <c r="E1610" s="103" t="s">
        <v>2038</v>
      </c>
      <c r="F1610" s="103" t="s">
        <v>2123</v>
      </c>
      <c r="G1610" s="103" t="s">
        <v>31</v>
      </c>
      <c r="H1610" s="103" t="s">
        <v>31</v>
      </c>
      <c r="I1610" s="103" t="s">
        <v>31</v>
      </c>
      <c r="J1610" s="103" t="s">
        <v>1884</v>
      </c>
      <c r="K1610" s="103" t="s">
        <v>1885</v>
      </c>
      <c r="L1610" s="104">
        <v>151.02000000000001</v>
      </c>
      <c r="M1610" s="103" t="s">
        <v>1886</v>
      </c>
      <c r="N1610" s="103" t="s">
        <v>5427</v>
      </c>
      <c r="O1610" s="103" t="s">
        <v>31</v>
      </c>
      <c r="P1610" s="103" t="s">
        <v>2125</v>
      </c>
      <c r="Q1610" s="103" t="s">
        <v>3484</v>
      </c>
      <c r="R1610" s="103" t="s">
        <v>5428</v>
      </c>
      <c r="S1610" s="101">
        <v>38656</v>
      </c>
      <c r="T1610" s="101">
        <v>38533</v>
      </c>
      <c r="U1610" s="103" t="s">
        <v>5424</v>
      </c>
      <c r="V1610" s="103" t="s">
        <v>31</v>
      </c>
    </row>
    <row r="1611" spans="1:22" ht="15.75" x14ac:dyDescent="0.3">
      <c r="A1611" s="103" t="s">
        <v>50</v>
      </c>
      <c r="B1611" s="103" t="s">
        <v>4024</v>
      </c>
      <c r="C1611" s="103" t="s">
        <v>1904</v>
      </c>
      <c r="D1611" s="103" t="s">
        <v>1905</v>
      </c>
      <c r="E1611" s="103" t="s">
        <v>2038</v>
      </c>
      <c r="F1611" s="103" t="s">
        <v>2123</v>
      </c>
      <c r="G1611" s="103" t="s">
        <v>31</v>
      </c>
      <c r="H1611" s="103" t="s">
        <v>31</v>
      </c>
      <c r="I1611" s="103" t="s">
        <v>31</v>
      </c>
      <c r="J1611" s="103" t="s">
        <v>1884</v>
      </c>
      <c r="K1611" s="103" t="s">
        <v>1885</v>
      </c>
      <c r="L1611" s="104">
        <v>20299.21</v>
      </c>
      <c r="M1611" s="103" t="s">
        <v>1886</v>
      </c>
      <c r="N1611" s="103" t="s">
        <v>5429</v>
      </c>
      <c r="O1611" s="103" t="s">
        <v>31</v>
      </c>
      <c r="P1611" s="103" t="s">
        <v>2125</v>
      </c>
      <c r="Q1611" s="103" t="s">
        <v>31</v>
      </c>
      <c r="R1611" s="103" t="s">
        <v>5430</v>
      </c>
      <c r="S1611" s="101">
        <v>40663</v>
      </c>
      <c r="T1611" s="101">
        <v>40663</v>
      </c>
      <c r="U1611" s="103" t="s">
        <v>5431</v>
      </c>
      <c r="V1611" s="103" t="s">
        <v>31</v>
      </c>
    </row>
    <row r="1612" spans="1:22" ht="15.75" x14ac:dyDescent="0.3">
      <c r="A1612" s="103" t="s">
        <v>50</v>
      </c>
      <c r="B1612" s="103" t="s">
        <v>4024</v>
      </c>
      <c r="C1612" s="103" t="s">
        <v>1904</v>
      </c>
      <c r="D1612" s="103" t="s">
        <v>1905</v>
      </c>
      <c r="E1612" s="103" t="s">
        <v>2038</v>
      </c>
      <c r="F1612" s="103" t="s">
        <v>2123</v>
      </c>
      <c r="G1612" s="103" t="s">
        <v>31</v>
      </c>
      <c r="H1612" s="103" t="s">
        <v>31</v>
      </c>
      <c r="I1612" s="103" t="s">
        <v>31</v>
      </c>
      <c r="J1612" s="103" t="s">
        <v>1884</v>
      </c>
      <c r="K1612" s="103" t="s">
        <v>1885</v>
      </c>
      <c r="L1612" s="104">
        <v>20298.740000000002</v>
      </c>
      <c r="M1612" s="103" t="s">
        <v>1886</v>
      </c>
      <c r="N1612" s="103" t="s">
        <v>5432</v>
      </c>
      <c r="O1612" s="103" t="s">
        <v>31</v>
      </c>
      <c r="P1612" s="103" t="s">
        <v>2125</v>
      </c>
      <c r="Q1612" s="103" t="s">
        <v>31</v>
      </c>
      <c r="R1612" s="103" t="s">
        <v>5433</v>
      </c>
      <c r="S1612" s="101">
        <v>40663</v>
      </c>
      <c r="T1612" s="101">
        <v>40663</v>
      </c>
      <c r="U1612" s="103" t="s">
        <v>5431</v>
      </c>
      <c r="V1612" s="103" t="s">
        <v>31</v>
      </c>
    </row>
    <row r="1613" spans="1:22" ht="15.75" x14ac:dyDescent="0.3">
      <c r="A1613" s="103" t="s">
        <v>50</v>
      </c>
      <c r="B1613" s="103" t="s">
        <v>4024</v>
      </c>
      <c r="C1613" s="103" t="s">
        <v>1904</v>
      </c>
      <c r="D1613" s="103" t="s">
        <v>1905</v>
      </c>
      <c r="E1613" s="103" t="s">
        <v>2038</v>
      </c>
      <c r="F1613" s="103" t="s">
        <v>2123</v>
      </c>
      <c r="G1613" s="103" t="s">
        <v>31</v>
      </c>
      <c r="H1613" s="103" t="s">
        <v>31</v>
      </c>
      <c r="I1613" s="103" t="s">
        <v>31</v>
      </c>
      <c r="J1613" s="103" t="s">
        <v>1884</v>
      </c>
      <c r="K1613" s="103" t="s">
        <v>1885</v>
      </c>
      <c r="L1613" s="104">
        <v>20298.740000000002</v>
      </c>
      <c r="M1613" s="103" t="s">
        <v>1886</v>
      </c>
      <c r="N1613" s="103" t="s">
        <v>5434</v>
      </c>
      <c r="O1613" s="103" t="s">
        <v>31</v>
      </c>
      <c r="P1613" s="103" t="s">
        <v>2125</v>
      </c>
      <c r="Q1613" s="103" t="s">
        <v>31</v>
      </c>
      <c r="R1613" s="103" t="s">
        <v>5435</v>
      </c>
      <c r="S1613" s="101">
        <v>40663</v>
      </c>
      <c r="T1613" s="101">
        <v>40663</v>
      </c>
      <c r="U1613" s="103" t="s">
        <v>5431</v>
      </c>
      <c r="V1613" s="103" t="s">
        <v>31</v>
      </c>
    </row>
    <row r="1614" spans="1:22" ht="15.75" x14ac:dyDescent="0.3">
      <c r="A1614" s="103" t="s">
        <v>50</v>
      </c>
      <c r="B1614" s="103" t="s">
        <v>4024</v>
      </c>
      <c r="C1614" s="103" t="s">
        <v>1879</v>
      </c>
      <c r="D1614" s="103" t="s">
        <v>1880</v>
      </c>
      <c r="E1614" s="103" t="s">
        <v>2038</v>
      </c>
      <c r="F1614" s="103" t="s">
        <v>2062</v>
      </c>
      <c r="G1614" s="103" t="s">
        <v>31</v>
      </c>
      <c r="H1614" s="103" t="s">
        <v>1883</v>
      </c>
      <c r="I1614" s="103" t="s">
        <v>1880</v>
      </c>
      <c r="J1614" s="103" t="s">
        <v>1884</v>
      </c>
      <c r="K1614" s="103" t="s">
        <v>1885</v>
      </c>
      <c r="L1614" s="105">
        <v>1.39</v>
      </c>
      <c r="M1614" s="103" t="s">
        <v>1886</v>
      </c>
      <c r="N1614" s="103" t="s">
        <v>4150</v>
      </c>
      <c r="O1614" s="103" t="s">
        <v>31</v>
      </c>
      <c r="P1614" s="103" t="s">
        <v>2064</v>
      </c>
      <c r="Q1614" s="103" t="s">
        <v>31</v>
      </c>
      <c r="R1614" s="103" t="s">
        <v>4151</v>
      </c>
      <c r="S1614" s="101">
        <v>42825</v>
      </c>
      <c r="T1614" s="101">
        <v>42825</v>
      </c>
      <c r="U1614" s="103" t="s">
        <v>4026</v>
      </c>
      <c r="V1614" s="103" t="s">
        <v>31</v>
      </c>
    </row>
    <row r="1615" spans="1:22" ht="15.75" x14ac:dyDescent="0.3">
      <c r="A1615" s="103" t="s">
        <v>50</v>
      </c>
      <c r="B1615" s="103" t="s">
        <v>4024</v>
      </c>
      <c r="C1615" s="103" t="s">
        <v>1879</v>
      </c>
      <c r="D1615" s="103" t="s">
        <v>1880</v>
      </c>
      <c r="E1615" s="103" t="s">
        <v>2038</v>
      </c>
      <c r="F1615" s="103" t="s">
        <v>2062</v>
      </c>
      <c r="G1615" s="103" t="s">
        <v>31</v>
      </c>
      <c r="H1615" s="103" t="s">
        <v>1883</v>
      </c>
      <c r="I1615" s="103" t="s">
        <v>1880</v>
      </c>
      <c r="J1615" s="103" t="s">
        <v>1884</v>
      </c>
      <c r="K1615" s="103" t="s">
        <v>1885</v>
      </c>
      <c r="L1615" s="105">
        <v>1.39</v>
      </c>
      <c r="M1615" s="103" t="s">
        <v>1886</v>
      </c>
      <c r="N1615" s="103" t="s">
        <v>4164</v>
      </c>
      <c r="O1615" s="103" t="s">
        <v>31</v>
      </c>
      <c r="P1615" s="103" t="s">
        <v>2064</v>
      </c>
      <c r="Q1615" s="103" t="s">
        <v>31</v>
      </c>
      <c r="R1615" s="103" t="s">
        <v>4165</v>
      </c>
      <c r="S1615" s="101">
        <v>42825</v>
      </c>
      <c r="T1615" s="101">
        <v>42825</v>
      </c>
      <c r="U1615" s="103" t="s">
        <v>4026</v>
      </c>
      <c r="V1615" s="103" t="s">
        <v>31</v>
      </c>
    </row>
    <row r="1616" spans="1:22" ht="15.75" x14ac:dyDescent="0.3">
      <c r="A1616" s="103" t="s">
        <v>50</v>
      </c>
      <c r="B1616" s="103" t="s">
        <v>4024</v>
      </c>
      <c r="C1616" s="103" t="s">
        <v>1879</v>
      </c>
      <c r="D1616" s="103" t="s">
        <v>1880</v>
      </c>
      <c r="E1616" s="103" t="s">
        <v>2038</v>
      </c>
      <c r="F1616" s="103" t="s">
        <v>2101</v>
      </c>
      <c r="G1616" s="103" t="s">
        <v>31</v>
      </c>
      <c r="H1616" s="103" t="s">
        <v>1883</v>
      </c>
      <c r="I1616" s="103" t="s">
        <v>1880</v>
      </c>
      <c r="J1616" s="103" t="s">
        <v>1884</v>
      </c>
      <c r="K1616" s="103" t="s">
        <v>1885</v>
      </c>
      <c r="L1616" s="105">
        <v>1.3</v>
      </c>
      <c r="M1616" s="103" t="s">
        <v>1886</v>
      </c>
      <c r="N1616" s="103" t="s">
        <v>31</v>
      </c>
      <c r="O1616" s="103" t="s">
        <v>31</v>
      </c>
      <c r="P1616" s="103" t="s">
        <v>2102</v>
      </c>
      <c r="Q1616" s="103" t="s">
        <v>31</v>
      </c>
      <c r="R1616" s="103" t="s">
        <v>4263</v>
      </c>
      <c r="S1616" s="101">
        <v>42766</v>
      </c>
      <c r="T1616" s="101">
        <v>42766</v>
      </c>
      <c r="U1616" s="103" t="s">
        <v>4026</v>
      </c>
      <c r="V1616" s="103" t="s">
        <v>31</v>
      </c>
    </row>
    <row r="1617" spans="1:22" ht="15.75" x14ac:dyDescent="0.3">
      <c r="A1617" s="103" t="s">
        <v>50</v>
      </c>
      <c r="B1617" s="103" t="s">
        <v>4024</v>
      </c>
      <c r="C1617" s="103" t="s">
        <v>1904</v>
      </c>
      <c r="D1617" s="103" t="s">
        <v>1905</v>
      </c>
      <c r="E1617" s="103" t="s">
        <v>2038</v>
      </c>
      <c r="F1617" s="103" t="s">
        <v>2123</v>
      </c>
      <c r="G1617" s="103" t="s">
        <v>31</v>
      </c>
      <c r="H1617" s="103" t="s">
        <v>31</v>
      </c>
      <c r="I1617" s="103" t="s">
        <v>31</v>
      </c>
      <c r="J1617" s="103" t="s">
        <v>1884</v>
      </c>
      <c r="K1617" s="103" t="s">
        <v>1885</v>
      </c>
      <c r="L1617" s="105">
        <v>1.27</v>
      </c>
      <c r="M1617" s="103" t="s">
        <v>1886</v>
      </c>
      <c r="N1617" s="103" t="s">
        <v>4179</v>
      </c>
      <c r="O1617" s="103" t="s">
        <v>31</v>
      </c>
      <c r="P1617" s="103" t="s">
        <v>2125</v>
      </c>
      <c r="Q1617" s="103" t="s">
        <v>31</v>
      </c>
      <c r="R1617" s="103" t="s">
        <v>4180</v>
      </c>
      <c r="S1617" s="101">
        <v>42947</v>
      </c>
      <c r="T1617" s="101">
        <v>42947</v>
      </c>
      <c r="U1617" s="103" t="s">
        <v>4029</v>
      </c>
      <c r="V1617" s="103" t="s">
        <v>31</v>
      </c>
    </row>
    <row r="1618" spans="1:22" ht="15.75" x14ac:dyDescent="0.3">
      <c r="A1618" s="103" t="s">
        <v>50</v>
      </c>
      <c r="B1618" s="103" t="s">
        <v>4024</v>
      </c>
      <c r="C1618" s="103" t="s">
        <v>1904</v>
      </c>
      <c r="D1618" s="103" t="s">
        <v>1905</v>
      </c>
      <c r="E1618" s="103" t="s">
        <v>2038</v>
      </c>
      <c r="F1618" s="103" t="s">
        <v>2402</v>
      </c>
      <c r="G1618" s="103" t="s">
        <v>31</v>
      </c>
      <c r="H1618" s="103" t="s">
        <v>31</v>
      </c>
      <c r="I1618" s="103" t="s">
        <v>31</v>
      </c>
      <c r="J1618" s="103" t="s">
        <v>1884</v>
      </c>
      <c r="K1618" s="103" t="s">
        <v>1885</v>
      </c>
      <c r="L1618" s="105">
        <v>1.1599999999999999</v>
      </c>
      <c r="M1618" s="103" t="s">
        <v>1886</v>
      </c>
      <c r="N1618" s="103" t="s">
        <v>31</v>
      </c>
      <c r="O1618" s="103" t="s">
        <v>31</v>
      </c>
      <c r="P1618" s="103" t="s">
        <v>2403</v>
      </c>
      <c r="Q1618" s="103" t="s">
        <v>31</v>
      </c>
      <c r="R1618" s="103" t="s">
        <v>4169</v>
      </c>
      <c r="S1618" s="101">
        <v>43008</v>
      </c>
      <c r="T1618" s="101">
        <v>43008</v>
      </c>
      <c r="U1618" s="103" t="s">
        <v>4029</v>
      </c>
      <c r="V1618" s="103" t="s">
        <v>31</v>
      </c>
    </row>
    <row r="1619" spans="1:22" ht="15.75" x14ac:dyDescent="0.3">
      <c r="A1619" s="103" t="s">
        <v>50</v>
      </c>
      <c r="B1619" s="103" t="s">
        <v>4024</v>
      </c>
      <c r="C1619" s="103" t="s">
        <v>1904</v>
      </c>
      <c r="D1619" s="103" t="s">
        <v>1905</v>
      </c>
      <c r="E1619" s="103" t="s">
        <v>2038</v>
      </c>
      <c r="F1619" s="103" t="s">
        <v>2110</v>
      </c>
      <c r="G1619" s="103" t="s">
        <v>31</v>
      </c>
      <c r="H1619" s="103" t="s">
        <v>31</v>
      </c>
      <c r="I1619" s="103" t="s">
        <v>31</v>
      </c>
      <c r="J1619" s="103" t="s">
        <v>1884</v>
      </c>
      <c r="K1619" s="103" t="s">
        <v>1885</v>
      </c>
      <c r="L1619" s="105">
        <v>1.1200000000000001</v>
      </c>
      <c r="M1619" s="103" t="s">
        <v>1886</v>
      </c>
      <c r="N1619" s="103" t="s">
        <v>31</v>
      </c>
      <c r="O1619" s="103" t="s">
        <v>31</v>
      </c>
      <c r="P1619" s="103" t="s">
        <v>2111</v>
      </c>
      <c r="Q1619" s="103" t="s">
        <v>31</v>
      </c>
      <c r="R1619" s="103" t="s">
        <v>4170</v>
      </c>
      <c r="S1619" s="101">
        <v>43008</v>
      </c>
      <c r="T1619" s="101">
        <v>43008</v>
      </c>
      <c r="U1619" s="103" t="s">
        <v>4029</v>
      </c>
      <c r="V1619" s="103" t="s">
        <v>31</v>
      </c>
    </row>
    <row r="1620" spans="1:22" ht="15.75" x14ac:dyDescent="0.3">
      <c r="A1620" s="103" t="s">
        <v>50</v>
      </c>
      <c r="B1620" s="103" t="s">
        <v>4024</v>
      </c>
      <c r="C1620" s="103" t="s">
        <v>1904</v>
      </c>
      <c r="D1620" s="103" t="s">
        <v>1905</v>
      </c>
      <c r="E1620" s="103" t="s">
        <v>2038</v>
      </c>
      <c r="F1620" s="103" t="s">
        <v>2123</v>
      </c>
      <c r="G1620" s="103" t="s">
        <v>31</v>
      </c>
      <c r="H1620" s="103" t="s">
        <v>31</v>
      </c>
      <c r="I1620" s="103" t="s">
        <v>31</v>
      </c>
      <c r="J1620" s="103" t="s">
        <v>1884</v>
      </c>
      <c r="K1620" s="103" t="s">
        <v>1885</v>
      </c>
      <c r="L1620" s="105">
        <v>1.1100000000000001</v>
      </c>
      <c r="M1620" s="103" t="s">
        <v>1886</v>
      </c>
      <c r="N1620" s="103" t="s">
        <v>4179</v>
      </c>
      <c r="O1620" s="103" t="s">
        <v>31</v>
      </c>
      <c r="P1620" s="103" t="s">
        <v>2125</v>
      </c>
      <c r="Q1620" s="103" t="s">
        <v>31</v>
      </c>
      <c r="R1620" s="103" t="s">
        <v>4180</v>
      </c>
      <c r="S1620" s="101">
        <v>42916</v>
      </c>
      <c r="T1620" s="101">
        <v>42916</v>
      </c>
      <c r="U1620" s="103" t="s">
        <v>4029</v>
      </c>
      <c r="V1620" s="103" t="s">
        <v>31</v>
      </c>
    </row>
    <row r="1621" spans="1:22" ht="15.75" x14ac:dyDescent="0.3">
      <c r="A1621" s="103" t="s">
        <v>50</v>
      </c>
      <c r="B1621" s="103" t="s">
        <v>4024</v>
      </c>
      <c r="C1621" s="103" t="s">
        <v>1879</v>
      </c>
      <c r="D1621" s="103" t="s">
        <v>1880</v>
      </c>
      <c r="E1621" s="103" t="s">
        <v>1881</v>
      </c>
      <c r="F1621" s="103" t="s">
        <v>1986</v>
      </c>
      <c r="G1621" s="103" t="s">
        <v>31</v>
      </c>
      <c r="H1621" s="103" t="s">
        <v>1883</v>
      </c>
      <c r="I1621" s="103" t="s">
        <v>1880</v>
      </c>
      <c r="J1621" s="103" t="s">
        <v>1884</v>
      </c>
      <c r="K1621" s="103" t="s">
        <v>1885</v>
      </c>
      <c r="L1621" s="105">
        <v>1.0900000000000001</v>
      </c>
      <c r="M1621" s="103" t="s">
        <v>1886</v>
      </c>
      <c r="N1621" s="103" t="s">
        <v>31</v>
      </c>
      <c r="O1621" s="103" t="s">
        <v>31</v>
      </c>
      <c r="P1621" s="103" t="s">
        <v>2205</v>
      </c>
      <c r="Q1621" s="103" t="s">
        <v>31</v>
      </c>
      <c r="R1621" s="103" t="s">
        <v>4284</v>
      </c>
      <c r="S1621" s="101">
        <v>42825</v>
      </c>
      <c r="T1621" s="101">
        <v>42825</v>
      </c>
      <c r="U1621" s="103" t="s">
        <v>4026</v>
      </c>
      <c r="V1621" s="103" t="s">
        <v>31</v>
      </c>
    </row>
    <row r="1622" spans="1:22" ht="15.75" x14ac:dyDescent="0.3">
      <c r="A1622" s="103" t="s">
        <v>50</v>
      </c>
      <c r="B1622" s="103" t="s">
        <v>4024</v>
      </c>
      <c r="C1622" s="103" t="s">
        <v>1904</v>
      </c>
      <c r="D1622" s="103" t="s">
        <v>1905</v>
      </c>
      <c r="E1622" s="103" t="s">
        <v>2038</v>
      </c>
      <c r="F1622" s="103" t="s">
        <v>2123</v>
      </c>
      <c r="G1622" s="103" t="s">
        <v>31</v>
      </c>
      <c r="H1622" s="103" t="s">
        <v>31</v>
      </c>
      <c r="I1622" s="103" t="s">
        <v>31</v>
      </c>
      <c r="J1622" s="103" t="s">
        <v>1884</v>
      </c>
      <c r="K1622" s="103" t="s">
        <v>1885</v>
      </c>
      <c r="L1622" s="104">
        <v>26461</v>
      </c>
      <c r="M1622" s="103" t="s">
        <v>1886</v>
      </c>
      <c r="N1622" s="103" t="s">
        <v>5436</v>
      </c>
      <c r="O1622" s="103" t="s">
        <v>31</v>
      </c>
      <c r="P1622" s="103" t="s">
        <v>2125</v>
      </c>
      <c r="Q1622" s="103" t="s">
        <v>31</v>
      </c>
      <c r="R1622" s="103" t="s">
        <v>5437</v>
      </c>
      <c r="S1622" s="101">
        <v>41274</v>
      </c>
      <c r="T1622" s="101">
        <v>41274</v>
      </c>
      <c r="U1622" s="103" t="s">
        <v>5438</v>
      </c>
      <c r="V1622" s="103" t="s">
        <v>31</v>
      </c>
    </row>
    <row r="1623" spans="1:22" ht="15.75" x14ac:dyDescent="0.3">
      <c r="A1623" s="103" t="s">
        <v>50</v>
      </c>
      <c r="B1623" s="103" t="s">
        <v>4024</v>
      </c>
      <c r="C1623" s="103" t="s">
        <v>1904</v>
      </c>
      <c r="D1623" s="103" t="s">
        <v>1905</v>
      </c>
      <c r="E1623" s="103" t="s">
        <v>2038</v>
      </c>
      <c r="F1623" s="103" t="s">
        <v>2123</v>
      </c>
      <c r="G1623" s="103" t="s">
        <v>31</v>
      </c>
      <c r="H1623" s="103" t="s">
        <v>31</v>
      </c>
      <c r="I1623" s="103" t="s">
        <v>31</v>
      </c>
      <c r="J1623" s="103" t="s">
        <v>1884</v>
      </c>
      <c r="K1623" s="103" t="s">
        <v>1885</v>
      </c>
      <c r="L1623" s="104">
        <v>26460.25</v>
      </c>
      <c r="M1623" s="103" t="s">
        <v>1886</v>
      </c>
      <c r="N1623" s="103" t="s">
        <v>5439</v>
      </c>
      <c r="O1623" s="103" t="s">
        <v>31</v>
      </c>
      <c r="P1623" s="103" t="s">
        <v>2125</v>
      </c>
      <c r="Q1623" s="103" t="s">
        <v>31</v>
      </c>
      <c r="R1623" s="103" t="s">
        <v>5440</v>
      </c>
      <c r="S1623" s="101">
        <v>41274</v>
      </c>
      <c r="T1623" s="101">
        <v>41274</v>
      </c>
      <c r="U1623" s="103" t="s">
        <v>5438</v>
      </c>
      <c r="V1623" s="103" t="s">
        <v>31</v>
      </c>
    </row>
    <row r="1624" spans="1:22" ht="15.75" x14ac:dyDescent="0.3">
      <c r="A1624" s="103" t="s">
        <v>50</v>
      </c>
      <c r="B1624" s="103" t="s">
        <v>4024</v>
      </c>
      <c r="C1624" s="103" t="s">
        <v>1904</v>
      </c>
      <c r="D1624" s="103" t="s">
        <v>1905</v>
      </c>
      <c r="E1624" s="103" t="s">
        <v>2038</v>
      </c>
      <c r="F1624" s="103" t="s">
        <v>2123</v>
      </c>
      <c r="G1624" s="103" t="s">
        <v>31</v>
      </c>
      <c r="H1624" s="103" t="s">
        <v>31</v>
      </c>
      <c r="I1624" s="103" t="s">
        <v>31</v>
      </c>
      <c r="J1624" s="103" t="s">
        <v>1884</v>
      </c>
      <c r="K1624" s="103" t="s">
        <v>1885</v>
      </c>
      <c r="L1624" s="104">
        <v>26460.25</v>
      </c>
      <c r="M1624" s="103" t="s">
        <v>1886</v>
      </c>
      <c r="N1624" s="103" t="s">
        <v>5441</v>
      </c>
      <c r="O1624" s="103" t="s">
        <v>31</v>
      </c>
      <c r="P1624" s="103" t="s">
        <v>2125</v>
      </c>
      <c r="Q1624" s="103" t="s">
        <v>31</v>
      </c>
      <c r="R1624" s="103" t="s">
        <v>5442</v>
      </c>
      <c r="S1624" s="101">
        <v>41274</v>
      </c>
      <c r="T1624" s="101">
        <v>41274</v>
      </c>
      <c r="U1624" s="103" t="s">
        <v>5438</v>
      </c>
      <c r="V1624" s="103" t="s">
        <v>31</v>
      </c>
    </row>
    <row r="1625" spans="1:22" ht="15.75" x14ac:dyDescent="0.3">
      <c r="A1625" s="103" t="s">
        <v>50</v>
      </c>
      <c r="B1625" s="103" t="s">
        <v>4024</v>
      </c>
      <c r="C1625" s="103" t="s">
        <v>1904</v>
      </c>
      <c r="D1625" s="103" t="s">
        <v>1905</v>
      </c>
      <c r="E1625" s="103" t="s">
        <v>2038</v>
      </c>
      <c r="F1625" s="103" t="s">
        <v>2123</v>
      </c>
      <c r="G1625" s="103" t="s">
        <v>31</v>
      </c>
      <c r="H1625" s="103" t="s">
        <v>31</v>
      </c>
      <c r="I1625" s="103" t="s">
        <v>31</v>
      </c>
      <c r="J1625" s="103" t="s">
        <v>1884</v>
      </c>
      <c r="K1625" s="103" t="s">
        <v>1885</v>
      </c>
      <c r="L1625" s="104">
        <v>3093.7489999999998</v>
      </c>
      <c r="M1625" s="103" t="s">
        <v>1886</v>
      </c>
      <c r="N1625" s="103" t="s">
        <v>5443</v>
      </c>
      <c r="O1625" s="103" t="s">
        <v>31</v>
      </c>
      <c r="P1625" s="103" t="s">
        <v>2125</v>
      </c>
      <c r="Q1625" s="103" t="s">
        <v>3484</v>
      </c>
      <c r="R1625" s="103" t="s">
        <v>5444</v>
      </c>
      <c r="S1625" s="101">
        <v>38533</v>
      </c>
      <c r="T1625" s="101">
        <v>38533</v>
      </c>
      <c r="U1625" s="103" t="s">
        <v>5424</v>
      </c>
      <c r="V1625" s="103" t="s">
        <v>31</v>
      </c>
    </row>
    <row r="1626" spans="1:22" ht="15.75" x14ac:dyDescent="0.3">
      <c r="A1626" s="103" t="s">
        <v>50</v>
      </c>
      <c r="B1626" s="103" t="s">
        <v>4024</v>
      </c>
      <c r="C1626" s="103" t="s">
        <v>1904</v>
      </c>
      <c r="D1626" s="103" t="s">
        <v>1905</v>
      </c>
      <c r="E1626" s="103" t="s">
        <v>2038</v>
      </c>
      <c r="F1626" s="103" t="s">
        <v>2123</v>
      </c>
      <c r="G1626" s="103" t="s">
        <v>31</v>
      </c>
      <c r="H1626" s="103" t="s">
        <v>31</v>
      </c>
      <c r="I1626" s="103" t="s">
        <v>31</v>
      </c>
      <c r="J1626" s="103" t="s">
        <v>1884</v>
      </c>
      <c r="K1626" s="103" t="s">
        <v>1885</v>
      </c>
      <c r="L1626" s="104">
        <v>2699.7429999999999</v>
      </c>
      <c r="M1626" s="103" t="s">
        <v>1886</v>
      </c>
      <c r="N1626" s="103" t="s">
        <v>5443</v>
      </c>
      <c r="O1626" s="103" t="s">
        <v>31</v>
      </c>
      <c r="P1626" s="103" t="s">
        <v>2125</v>
      </c>
      <c r="Q1626" s="103" t="s">
        <v>3484</v>
      </c>
      <c r="R1626" s="103" t="s">
        <v>5444</v>
      </c>
      <c r="S1626" s="101">
        <v>38564</v>
      </c>
      <c r="T1626" s="101">
        <v>38533</v>
      </c>
      <c r="U1626" s="103" t="s">
        <v>5424</v>
      </c>
      <c r="V1626" s="103" t="s">
        <v>31</v>
      </c>
    </row>
    <row r="1627" spans="1:22" ht="15.75" x14ac:dyDescent="0.3">
      <c r="A1627" s="103" t="s">
        <v>50</v>
      </c>
      <c r="B1627" s="103" t="s">
        <v>4024</v>
      </c>
      <c r="C1627" s="103" t="s">
        <v>1904</v>
      </c>
      <c r="D1627" s="103" t="s">
        <v>1905</v>
      </c>
      <c r="E1627" s="103" t="s">
        <v>2038</v>
      </c>
      <c r="F1627" s="103" t="s">
        <v>2123</v>
      </c>
      <c r="G1627" s="103" t="s">
        <v>31</v>
      </c>
      <c r="H1627" s="103" t="s">
        <v>31</v>
      </c>
      <c r="I1627" s="103" t="s">
        <v>31</v>
      </c>
      <c r="J1627" s="103" t="s">
        <v>1884</v>
      </c>
      <c r="K1627" s="103" t="s">
        <v>1885</v>
      </c>
      <c r="L1627" s="104">
        <v>151.09</v>
      </c>
      <c r="M1627" s="103" t="s">
        <v>1886</v>
      </c>
      <c r="N1627" s="103" t="s">
        <v>5443</v>
      </c>
      <c r="O1627" s="103" t="s">
        <v>31</v>
      </c>
      <c r="P1627" s="103" t="s">
        <v>2125</v>
      </c>
      <c r="Q1627" s="103" t="s">
        <v>3484</v>
      </c>
      <c r="R1627" s="103" t="s">
        <v>5444</v>
      </c>
      <c r="S1627" s="101">
        <v>38656</v>
      </c>
      <c r="T1627" s="101">
        <v>38533</v>
      </c>
      <c r="U1627" s="103" t="s">
        <v>5424</v>
      </c>
      <c r="V1627" s="103" t="s">
        <v>31</v>
      </c>
    </row>
    <row r="1628" spans="1:22" ht="15.75" x14ac:dyDescent="0.3">
      <c r="A1628" s="103" t="s">
        <v>50</v>
      </c>
      <c r="B1628" s="103" t="s">
        <v>4024</v>
      </c>
      <c r="C1628" s="103" t="s">
        <v>1904</v>
      </c>
      <c r="D1628" s="103" t="s">
        <v>1905</v>
      </c>
      <c r="E1628" s="103" t="s">
        <v>2038</v>
      </c>
      <c r="F1628" s="103" t="s">
        <v>2123</v>
      </c>
      <c r="G1628" s="103" t="s">
        <v>31</v>
      </c>
      <c r="H1628" s="103" t="s">
        <v>31</v>
      </c>
      <c r="I1628" s="103" t="s">
        <v>31</v>
      </c>
      <c r="J1628" s="103" t="s">
        <v>1884</v>
      </c>
      <c r="K1628" s="103" t="s">
        <v>1885</v>
      </c>
      <c r="L1628" s="104">
        <v>13891.46</v>
      </c>
      <c r="M1628" s="103" t="s">
        <v>1886</v>
      </c>
      <c r="N1628" s="103" t="s">
        <v>5445</v>
      </c>
      <c r="O1628" s="103" t="s">
        <v>31</v>
      </c>
      <c r="P1628" s="103" t="s">
        <v>2125</v>
      </c>
      <c r="Q1628" s="103" t="s">
        <v>31</v>
      </c>
      <c r="R1628" s="103" t="s">
        <v>5446</v>
      </c>
      <c r="S1628" s="101">
        <v>40877</v>
      </c>
      <c r="T1628" s="101">
        <v>40877</v>
      </c>
      <c r="U1628" s="103" t="s">
        <v>5447</v>
      </c>
      <c r="V1628" s="103" t="s">
        <v>31</v>
      </c>
    </row>
    <row r="1629" spans="1:22" ht="15.75" x14ac:dyDescent="0.3">
      <c r="A1629" s="103" t="s">
        <v>50</v>
      </c>
      <c r="B1629" s="103" t="s">
        <v>4024</v>
      </c>
      <c r="C1629" s="103" t="s">
        <v>1904</v>
      </c>
      <c r="D1629" s="103" t="s">
        <v>1905</v>
      </c>
      <c r="E1629" s="103" t="s">
        <v>2038</v>
      </c>
      <c r="F1629" s="103" t="s">
        <v>2123</v>
      </c>
      <c r="G1629" s="103" t="s">
        <v>31</v>
      </c>
      <c r="H1629" s="103" t="s">
        <v>31</v>
      </c>
      <c r="I1629" s="103" t="s">
        <v>31</v>
      </c>
      <c r="J1629" s="103" t="s">
        <v>1884</v>
      </c>
      <c r="K1629" s="103" t="s">
        <v>1885</v>
      </c>
      <c r="L1629" s="104">
        <v>13892.12</v>
      </c>
      <c r="M1629" s="103" t="s">
        <v>1886</v>
      </c>
      <c r="N1629" s="103" t="s">
        <v>5448</v>
      </c>
      <c r="O1629" s="103" t="s">
        <v>31</v>
      </c>
      <c r="P1629" s="103" t="s">
        <v>2125</v>
      </c>
      <c r="Q1629" s="103" t="s">
        <v>31</v>
      </c>
      <c r="R1629" s="103" t="s">
        <v>5449</v>
      </c>
      <c r="S1629" s="101">
        <v>40877</v>
      </c>
      <c r="T1629" s="101">
        <v>40877</v>
      </c>
      <c r="U1629" s="103" t="s">
        <v>5447</v>
      </c>
      <c r="V1629" s="103" t="s">
        <v>31</v>
      </c>
    </row>
    <row r="1630" spans="1:22" ht="15.75" x14ac:dyDescent="0.3">
      <c r="A1630" s="103" t="s">
        <v>50</v>
      </c>
      <c r="B1630" s="103" t="s">
        <v>4024</v>
      </c>
      <c r="C1630" s="103" t="s">
        <v>1904</v>
      </c>
      <c r="D1630" s="103" t="s">
        <v>1905</v>
      </c>
      <c r="E1630" s="103" t="s">
        <v>2038</v>
      </c>
      <c r="F1630" s="103" t="s">
        <v>2123</v>
      </c>
      <c r="G1630" s="103" t="s">
        <v>31</v>
      </c>
      <c r="H1630" s="103" t="s">
        <v>31</v>
      </c>
      <c r="I1630" s="103" t="s">
        <v>31</v>
      </c>
      <c r="J1630" s="103" t="s">
        <v>1884</v>
      </c>
      <c r="K1630" s="103" t="s">
        <v>1885</v>
      </c>
      <c r="L1630" s="104">
        <v>44260.23</v>
      </c>
      <c r="M1630" s="103" t="s">
        <v>1886</v>
      </c>
      <c r="N1630" s="103" t="s">
        <v>5450</v>
      </c>
      <c r="O1630" s="103" t="s">
        <v>31</v>
      </c>
      <c r="P1630" s="103" t="s">
        <v>2481</v>
      </c>
      <c r="Q1630" s="103" t="s">
        <v>2468</v>
      </c>
      <c r="R1630" s="103" t="s">
        <v>5451</v>
      </c>
      <c r="S1630" s="101">
        <v>37772</v>
      </c>
      <c r="T1630" s="101">
        <v>37772</v>
      </c>
      <c r="U1630" s="103" t="s">
        <v>5147</v>
      </c>
      <c r="V1630" s="103" t="s">
        <v>31</v>
      </c>
    </row>
    <row r="1631" spans="1:22" ht="15.75" x14ac:dyDescent="0.3">
      <c r="A1631" s="103" t="s">
        <v>50</v>
      </c>
      <c r="B1631" s="103" t="s">
        <v>4024</v>
      </c>
      <c r="C1631" s="103" t="s">
        <v>1904</v>
      </c>
      <c r="D1631" s="103" t="s">
        <v>1905</v>
      </c>
      <c r="E1631" s="103" t="s">
        <v>2038</v>
      </c>
      <c r="F1631" s="103" t="s">
        <v>2123</v>
      </c>
      <c r="G1631" s="103" t="s">
        <v>31</v>
      </c>
      <c r="H1631" s="103" t="s">
        <v>31</v>
      </c>
      <c r="I1631" s="103" t="s">
        <v>31</v>
      </c>
      <c r="J1631" s="103" t="s">
        <v>1884</v>
      </c>
      <c r="K1631" s="103" t="s">
        <v>1885</v>
      </c>
      <c r="L1631" s="104">
        <v>-31.98</v>
      </c>
      <c r="M1631" s="103" t="s">
        <v>1886</v>
      </c>
      <c r="N1631" s="103" t="s">
        <v>5450</v>
      </c>
      <c r="O1631" s="103" t="s">
        <v>31</v>
      </c>
      <c r="P1631" s="103" t="s">
        <v>2481</v>
      </c>
      <c r="Q1631" s="103" t="s">
        <v>2468</v>
      </c>
      <c r="R1631" s="103" t="s">
        <v>5451</v>
      </c>
      <c r="S1631" s="101">
        <v>38107</v>
      </c>
      <c r="T1631" s="101">
        <v>38107</v>
      </c>
      <c r="U1631" s="103" t="s">
        <v>5147</v>
      </c>
      <c r="V1631" s="103" t="s">
        <v>31</v>
      </c>
    </row>
    <row r="1632" spans="1:22" ht="15.75" x14ac:dyDescent="0.3">
      <c r="A1632" s="103" t="s">
        <v>50</v>
      </c>
      <c r="B1632" s="103" t="s">
        <v>4024</v>
      </c>
      <c r="C1632" s="103" t="s">
        <v>1904</v>
      </c>
      <c r="D1632" s="103" t="s">
        <v>1905</v>
      </c>
      <c r="E1632" s="103" t="s">
        <v>2038</v>
      </c>
      <c r="F1632" s="103" t="s">
        <v>2123</v>
      </c>
      <c r="G1632" s="103" t="s">
        <v>31</v>
      </c>
      <c r="H1632" s="103" t="s">
        <v>31</v>
      </c>
      <c r="I1632" s="103" t="s">
        <v>31</v>
      </c>
      <c r="J1632" s="103" t="s">
        <v>1884</v>
      </c>
      <c r="K1632" s="103" t="s">
        <v>1885</v>
      </c>
      <c r="L1632" s="104">
        <v>-0.4</v>
      </c>
      <c r="M1632" s="103" t="s">
        <v>1886</v>
      </c>
      <c r="N1632" s="103" t="s">
        <v>5450</v>
      </c>
      <c r="O1632" s="103" t="s">
        <v>31</v>
      </c>
      <c r="P1632" s="103" t="s">
        <v>2481</v>
      </c>
      <c r="Q1632" s="103" t="s">
        <v>2468</v>
      </c>
      <c r="R1632" s="103" t="s">
        <v>5451</v>
      </c>
      <c r="S1632" s="101">
        <v>38383</v>
      </c>
      <c r="T1632" s="101">
        <v>38383</v>
      </c>
      <c r="U1632" s="103" t="s">
        <v>5147</v>
      </c>
      <c r="V1632" s="103" t="s">
        <v>31</v>
      </c>
    </row>
    <row r="1633" spans="1:22" ht="15.75" x14ac:dyDescent="0.3">
      <c r="A1633" s="103" t="s">
        <v>50</v>
      </c>
      <c r="B1633" s="103" t="s">
        <v>4024</v>
      </c>
      <c r="C1633" s="103" t="s">
        <v>1904</v>
      </c>
      <c r="D1633" s="103" t="s">
        <v>1905</v>
      </c>
      <c r="E1633" s="103" t="s">
        <v>2038</v>
      </c>
      <c r="F1633" s="103" t="s">
        <v>2123</v>
      </c>
      <c r="G1633" s="103" t="s">
        <v>31</v>
      </c>
      <c r="H1633" s="103" t="s">
        <v>31</v>
      </c>
      <c r="I1633" s="103" t="s">
        <v>31</v>
      </c>
      <c r="J1633" s="103" t="s">
        <v>1884</v>
      </c>
      <c r="K1633" s="103" t="s">
        <v>1885</v>
      </c>
      <c r="L1633" s="104">
        <v>44260.23</v>
      </c>
      <c r="M1633" s="103" t="s">
        <v>1886</v>
      </c>
      <c r="N1633" s="103" t="s">
        <v>5452</v>
      </c>
      <c r="O1633" s="103" t="s">
        <v>31</v>
      </c>
      <c r="P1633" s="103" t="s">
        <v>2481</v>
      </c>
      <c r="Q1633" s="103" t="s">
        <v>2468</v>
      </c>
      <c r="R1633" s="103" t="s">
        <v>5453</v>
      </c>
      <c r="S1633" s="101">
        <v>37772</v>
      </c>
      <c r="T1633" s="101">
        <v>37772</v>
      </c>
      <c r="U1633" s="103" t="s">
        <v>5147</v>
      </c>
      <c r="V1633" s="103" t="s">
        <v>31</v>
      </c>
    </row>
    <row r="1634" spans="1:22" ht="15.75" x14ac:dyDescent="0.3">
      <c r="A1634" s="103" t="s">
        <v>50</v>
      </c>
      <c r="B1634" s="103" t="s">
        <v>4024</v>
      </c>
      <c r="C1634" s="103" t="s">
        <v>1904</v>
      </c>
      <c r="D1634" s="103" t="s">
        <v>1905</v>
      </c>
      <c r="E1634" s="103" t="s">
        <v>2038</v>
      </c>
      <c r="F1634" s="103" t="s">
        <v>2123</v>
      </c>
      <c r="G1634" s="103" t="s">
        <v>31</v>
      </c>
      <c r="H1634" s="103" t="s">
        <v>31</v>
      </c>
      <c r="I1634" s="103" t="s">
        <v>31</v>
      </c>
      <c r="J1634" s="103" t="s">
        <v>1884</v>
      </c>
      <c r="K1634" s="103" t="s">
        <v>1885</v>
      </c>
      <c r="L1634" s="104">
        <v>-31.98</v>
      </c>
      <c r="M1634" s="103" t="s">
        <v>1886</v>
      </c>
      <c r="N1634" s="103" t="s">
        <v>5452</v>
      </c>
      <c r="O1634" s="103" t="s">
        <v>31</v>
      </c>
      <c r="P1634" s="103" t="s">
        <v>2481</v>
      </c>
      <c r="Q1634" s="103" t="s">
        <v>2468</v>
      </c>
      <c r="R1634" s="103" t="s">
        <v>5453</v>
      </c>
      <c r="S1634" s="101">
        <v>38107</v>
      </c>
      <c r="T1634" s="101">
        <v>38107</v>
      </c>
      <c r="U1634" s="103" t="s">
        <v>5147</v>
      </c>
      <c r="V1634" s="103" t="s">
        <v>31</v>
      </c>
    </row>
    <row r="1635" spans="1:22" ht="15.75" x14ac:dyDescent="0.3">
      <c r="A1635" s="103" t="s">
        <v>50</v>
      </c>
      <c r="B1635" s="103" t="s">
        <v>4024</v>
      </c>
      <c r="C1635" s="103" t="s">
        <v>1904</v>
      </c>
      <c r="D1635" s="103" t="s">
        <v>1905</v>
      </c>
      <c r="E1635" s="103" t="s">
        <v>2038</v>
      </c>
      <c r="F1635" s="103" t="s">
        <v>2123</v>
      </c>
      <c r="G1635" s="103" t="s">
        <v>31</v>
      </c>
      <c r="H1635" s="103" t="s">
        <v>31</v>
      </c>
      <c r="I1635" s="103" t="s">
        <v>31</v>
      </c>
      <c r="J1635" s="103" t="s">
        <v>1884</v>
      </c>
      <c r="K1635" s="103" t="s">
        <v>1885</v>
      </c>
      <c r="L1635" s="104">
        <v>-0.4</v>
      </c>
      <c r="M1635" s="103" t="s">
        <v>1886</v>
      </c>
      <c r="N1635" s="103" t="s">
        <v>5452</v>
      </c>
      <c r="O1635" s="103" t="s">
        <v>31</v>
      </c>
      <c r="P1635" s="103" t="s">
        <v>2481</v>
      </c>
      <c r="Q1635" s="103" t="s">
        <v>2468</v>
      </c>
      <c r="R1635" s="103" t="s">
        <v>5453</v>
      </c>
      <c r="S1635" s="101">
        <v>38383</v>
      </c>
      <c r="T1635" s="101">
        <v>38383</v>
      </c>
      <c r="U1635" s="103" t="s">
        <v>5147</v>
      </c>
      <c r="V1635" s="103" t="s">
        <v>31</v>
      </c>
    </row>
    <row r="1636" spans="1:22" ht="15.75" x14ac:dyDescent="0.3">
      <c r="A1636" s="103" t="s">
        <v>50</v>
      </c>
      <c r="B1636" s="103" t="s">
        <v>4024</v>
      </c>
      <c r="C1636" s="103" t="s">
        <v>1904</v>
      </c>
      <c r="D1636" s="103" t="s">
        <v>1905</v>
      </c>
      <c r="E1636" s="103" t="s">
        <v>2038</v>
      </c>
      <c r="F1636" s="103" t="s">
        <v>2123</v>
      </c>
      <c r="G1636" s="103" t="s">
        <v>31</v>
      </c>
      <c r="H1636" s="103" t="s">
        <v>31</v>
      </c>
      <c r="I1636" s="103" t="s">
        <v>31</v>
      </c>
      <c r="J1636" s="103" t="s">
        <v>1884</v>
      </c>
      <c r="K1636" s="103" t="s">
        <v>1885</v>
      </c>
      <c r="L1636" s="104">
        <v>44274.76</v>
      </c>
      <c r="M1636" s="103" t="s">
        <v>1886</v>
      </c>
      <c r="N1636" s="103" t="s">
        <v>5454</v>
      </c>
      <c r="O1636" s="103" t="s">
        <v>31</v>
      </c>
      <c r="P1636" s="103" t="s">
        <v>2481</v>
      </c>
      <c r="Q1636" s="103" t="s">
        <v>2468</v>
      </c>
      <c r="R1636" s="103" t="s">
        <v>5455</v>
      </c>
      <c r="S1636" s="101">
        <v>37772</v>
      </c>
      <c r="T1636" s="101">
        <v>37772</v>
      </c>
      <c r="U1636" s="103" t="s">
        <v>5147</v>
      </c>
      <c r="V1636" s="103" t="s">
        <v>31</v>
      </c>
    </row>
    <row r="1637" spans="1:22" ht="15.75" x14ac:dyDescent="0.3">
      <c r="A1637" s="103" t="s">
        <v>50</v>
      </c>
      <c r="B1637" s="103" t="s">
        <v>4024</v>
      </c>
      <c r="C1637" s="103" t="s">
        <v>1904</v>
      </c>
      <c r="D1637" s="103" t="s">
        <v>1905</v>
      </c>
      <c r="E1637" s="103" t="s">
        <v>2038</v>
      </c>
      <c r="F1637" s="103" t="s">
        <v>2123</v>
      </c>
      <c r="G1637" s="103" t="s">
        <v>31</v>
      </c>
      <c r="H1637" s="103" t="s">
        <v>31</v>
      </c>
      <c r="I1637" s="103" t="s">
        <v>31</v>
      </c>
      <c r="J1637" s="103" t="s">
        <v>1884</v>
      </c>
      <c r="K1637" s="103" t="s">
        <v>1885</v>
      </c>
      <c r="L1637" s="104">
        <v>-31.99</v>
      </c>
      <c r="M1637" s="103" t="s">
        <v>1886</v>
      </c>
      <c r="N1637" s="103" t="s">
        <v>5454</v>
      </c>
      <c r="O1637" s="103" t="s">
        <v>31</v>
      </c>
      <c r="P1637" s="103" t="s">
        <v>2481</v>
      </c>
      <c r="Q1637" s="103" t="s">
        <v>2468</v>
      </c>
      <c r="R1637" s="103" t="s">
        <v>5455</v>
      </c>
      <c r="S1637" s="101">
        <v>38107</v>
      </c>
      <c r="T1637" s="101">
        <v>38107</v>
      </c>
      <c r="U1637" s="103" t="s">
        <v>5147</v>
      </c>
      <c r="V1637" s="103" t="s">
        <v>31</v>
      </c>
    </row>
    <row r="1638" spans="1:22" ht="15.75" x14ac:dyDescent="0.3">
      <c r="A1638" s="103" t="s">
        <v>50</v>
      </c>
      <c r="B1638" s="103" t="s">
        <v>4024</v>
      </c>
      <c r="C1638" s="103" t="s">
        <v>1904</v>
      </c>
      <c r="D1638" s="103" t="s">
        <v>1905</v>
      </c>
      <c r="E1638" s="103" t="s">
        <v>2038</v>
      </c>
      <c r="F1638" s="103" t="s">
        <v>2123</v>
      </c>
      <c r="G1638" s="103" t="s">
        <v>31</v>
      </c>
      <c r="H1638" s="103" t="s">
        <v>31</v>
      </c>
      <c r="I1638" s="103" t="s">
        <v>31</v>
      </c>
      <c r="J1638" s="103" t="s">
        <v>1884</v>
      </c>
      <c r="K1638" s="103" t="s">
        <v>1885</v>
      </c>
      <c r="L1638" s="104">
        <v>-14.93</v>
      </c>
      <c r="M1638" s="103" t="s">
        <v>1886</v>
      </c>
      <c r="N1638" s="103" t="s">
        <v>5454</v>
      </c>
      <c r="O1638" s="103" t="s">
        <v>31</v>
      </c>
      <c r="P1638" s="103" t="s">
        <v>2481</v>
      </c>
      <c r="Q1638" s="103" t="s">
        <v>2468</v>
      </c>
      <c r="R1638" s="103" t="s">
        <v>5455</v>
      </c>
      <c r="S1638" s="101">
        <v>38383</v>
      </c>
      <c r="T1638" s="101">
        <v>38383</v>
      </c>
      <c r="U1638" s="103" t="s">
        <v>5147</v>
      </c>
      <c r="V1638" s="103" t="s">
        <v>31</v>
      </c>
    </row>
    <row r="1639" spans="1:22" ht="15.75" x14ac:dyDescent="0.3">
      <c r="A1639" s="103" t="s">
        <v>50</v>
      </c>
      <c r="B1639" s="103" t="s">
        <v>4024</v>
      </c>
      <c r="C1639" s="103" t="s">
        <v>1904</v>
      </c>
      <c r="D1639" s="103" t="s">
        <v>1905</v>
      </c>
      <c r="E1639" s="103" t="s">
        <v>2038</v>
      </c>
      <c r="F1639" s="103" t="s">
        <v>2123</v>
      </c>
      <c r="G1639" s="103" t="s">
        <v>31</v>
      </c>
      <c r="H1639" s="103" t="s">
        <v>31</v>
      </c>
      <c r="I1639" s="103" t="s">
        <v>31</v>
      </c>
      <c r="J1639" s="103" t="s">
        <v>1884</v>
      </c>
      <c r="K1639" s="103" t="s">
        <v>1885</v>
      </c>
      <c r="L1639" s="104">
        <v>3092.259</v>
      </c>
      <c r="M1639" s="103" t="s">
        <v>1886</v>
      </c>
      <c r="N1639" s="103" t="s">
        <v>5456</v>
      </c>
      <c r="O1639" s="103" t="s">
        <v>31</v>
      </c>
      <c r="P1639" s="103" t="s">
        <v>2125</v>
      </c>
      <c r="Q1639" s="103" t="s">
        <v>3484</v>
      </c>
      <c r="R1639" s="103" t="s">
        <v>5457</v>
      </c>
      <c r="S1639" s="101">
        <v>38533</v>
      </c>
      <c r="T1639" s="101">
        <v>38533</v>
      </c>
      <c r="U1639" s="103" t="s">
        <v>5424</v>
      </c>
      <c r="V1639" s="103" t="s">
        <v>31</v>
      </c>
    </row>
    <row r="1640" spans="1:22" ht="15.75" x14ac:dyDescent="0.3">
      <c r="A1640" s="103" t="s">
        <v>50</v>
      </c>
      <c r="B1640" s="103" t="s">
        <v>4024</v>
      </c>
      <c r="C1640" s="103" t="s">
        <v>1904</v>
      </c>
      <c r="D1640" s="103" t="s">
        <v>1905</v>
      </c>
      <c r="E1640" s="103" t="s">
        <v>2038</v>
      </c>
      <c r="F1640" s="103" t="s">
        <v>2123</v>
      </c>
      <c r="G1640" s="103" t="s">
        <v>31</v>
      </c>
      <c r="H1640" s="103" t="s">
        <v>31</v>
      </c>
      <c r="I1640" s="103" t="s">
        <v>31</v>
      </c>
      <c r="J1640" s="103" t="s">
        <v>1884</v>
      </c>
      <c r="K1640" s="103" t="s">
        <v>1885</v>
      </c>
      <c r="L1640" s="104">
        <v>2698.4470000000001</v>
      </c>
      <c r="M1640" s="103" t="s">
        <v>1886</v>
      </c>
      <c r="N1640" s="103" t="s">
        <v>5456</v>
      </c>
      <c r="O1640" s="103" t="s">
        <v>31</v>
      </c>
      <c r="P1640" s="103" t="s">
        <v>2125</v>
      </c>
      <c r="Q1640" s="103" t="s">
        <v>3484</v>
      </c>
      <c r="R1640" s="103" t="s">
        <v>5457</v>
      </c>
      <c r="S1640" s="101">
        <v>38564</v>
      </c>
      <c r="T1640" s="101">
        <v>38533</v>
      </c>
      <c r="U1640" s="103" t="s">
        <v>5424</v>
      </c>
      <c r="V1640" s="103" t="s">
        <v>31</v>
      </c>
    </row>
    <row r="1641" spans="1:22" ht="15.75" x14ac:dyDescent="0.3">
      <c r="A1641" s="103" t="s">
        <v>50</v>
      </c>
      <c r="B1641" s="103" t="s">
        <v>4024</v>
      </c>
      <c r="C1641" s="103" t="s">
        <v>1904</v>
      </c>
      <c r="D1641" s="103" t="s">
        <v>1905</v>
      </c>
      <c r="E1641" s="103" t="s">
        <v>2038</v>
      </c>
      <c r="F1641" s="103" t="s">
        <v>2123</v>
      </c>
      <c r="G1641" s="103" t="s">
        <v>31</v>
      </c>
      <c r="H1641" s="103" t="s">
        <v>31</v>
      </c>
      <c r="I1641" s="103" t="s">
        <v>31</v>
      </c>
      <c r="J1641" s="103" t="s">
        <v>1884</v>
      </c>
      <c r="K1641" s="103" t="s">
        <v>1885</v>
      </c>
      <c r="L1641" s="104">
        <v>151.02000000000001</v>
      </c>
      <c r="M1641" s="103" t="s">
        <v>1886</v>
      </c>
      <c r="N1641" s="103" t="s">
        <v>5456</v>
      </c>
      <c r="O1641" s="103" t="s">
        <v>31</v>
      </c>
      <c r="P1641" s="103" t="s">
        <v>2125</v>
      </c>
      <c r="Q1641" s="103" t="s">
        <v>3484</v>
      </c>
      <c r="R1641" s="103" t="s">
        <v>5457</v>
      </c>
      <c r="S1641" s="101">
        <v>38656</v>
      </c>
      <c r="T1641" s="101">
        <v>38533</v>
      </c>
      <c r="U1641" s="103" t="s">
        <v>5424</v>
      </c>
      <c r="V1641" s="103" t="s">
        <v>31</v>
      </c>
    </row>
    <row r="1642" spans="1:22" ht="15.75" x14ac:dyDescent="0.3">
      <c r="A1642" s="103" t="s">
        <v>50</v>
      </c>
      <c r="B1642" s="103" t="s">
        <v>4024</v>
      </c>
      <c r="C1642" s="103" t="s">
        <v>1904</v>
      </c>
      <c r="D1642" s="103" t="s">
        <v>1905</v>
      </c>
      <c r="E1642" s="103" t="s">
        <v>2038</v>
      </c>
      <c r="F1642" s="103" t="s">
        <v>2123</v>
      </c>
      <c r="G1642" s="103" t="s">
        <v>31</v>
      </c>
      <c r="H1642" s="103" t="s">
        <v>31</v>
      </c>
      <c r="I1642" s="103" t="s">
        <v>31</v>
      </c>
      <c r="J1642" s="103" t="s">
        <v>1884</v>
      </c>
      <c r="K1642" s="103" t="s">
        <v>1885</v>
      </c>
      <c r="L1642" s="104">
        <v>3092.259</v>
      </c>
      <c r="M1642" s="103" t="s">
        <v>1886</v>
      </c>
      <c r="N1642" s="103" t="s">
        <v>5458</v>
      </c>
      <c r="O1642" s="103" t="s">
        <v>31</v>
      </c>
      <c r="P1642" s="103" t="s">
        <v>2125</v>
      </c>
      <c r="Q1642" s="103" t="s">
        <v>3484</v>
      </c>
      <c r="R1642" s="103" t="s">
        <v>5459</v>
      </c>
      <c r="S1642" s="101">
        <v>38533</v>
      </c>
      <c r="T1642" s="101">
        <v>38533</v>
      </c>
      <c r="U1642" s="103" t="s">
        <v>5424</v>
      </c>
      <c r="V1642" s="103" t="s">
        <v>31</v>
      </c>
    </row>
    <row r="1643" spans="1:22" ht="15.75" x14ac:dyDescent="0.3">
      <c r="A1643" s="103" t="s">
        <v>50</v>
      </c>
      <c r="B1643" s="103" t="s">
        <v>4024</v>
      </c>
      <c r="C1643" s="103" t="s">
        <v>1904</v>
      </c>
      <c r="D1643" s="103" t="s">
        <v>1905</v>
      </c>
      <c r="E1643" s="103" t="s">
        <v>2038</v>
      </c>
      <c r="F1643" s="103" t="s">
        <v>2123</v>
      </c>
      <c r="G1643" s="103" t="s">
        <v>31</v>
      </c>
      <c r="H1643" s="103" t="s">
        <v>31</v>
      </c>
      <c r="I1643" s="103" t="s">
        <v>31</v>
      </c>
      <c r="J1643" s="103" t="s">
        <v>1884</v>
      </c>
      <c r="K1643" s="103" t="s">
        <v>1885</v>
      </c>
      <c r="L1643" s="104">
        <v>2698.4470000000001</v>
      </c>
      <c r="M1643" s="103" t="s">
        <v>1886</v>
      </c>
      <c r="N1643" s="103" t="s">
        <v>5458</v>
      </c>
      <c r="O1643" s="103" t="s">
        <v>31</v>
      </c>
      <c r="P1643" s="103" t="s">
        <v>2125</v>
      </c>
      <c r="Q1643" s="103" t="s">
        <v>3484</v>
      </c>
      <c r="R1643" s="103" t="s">
        <v>5459</v>
      </c>
      <c r="S1643" s="101">
        <v>38564</v>
      </c>
      <c r="T1643" s="101">
        <v>38533</v>
      </c>
      <c r="U1643" s="103" t="s">
        <v>5424</v>
      </c>
      <c r="V1643" s="103" t="s">
        <v>31</v>
      </c>
    </row>
    <row r="1644" spans="1:22" ht="15.75" x14ac:dyDescent="0.3">
      <c r="A1644" s="103" t="s">
        <v>50</v>
      </c>
      <c r="B1644" s="103" t="s">
        <v>4024</v>
      </c>
      <c r="C1644" s="103" t="s">
        <v>1904</v>
      </c>
      <c r="D1644" s="103" t="s">
        <v>1905</v>
      </c>
      <c r="E1644" s="103" t="s">
        <v>2038</v>
      </c>
      <c r="F1644" s="103" t="s">
        <v>2123</v>
      </c>
      <c r="G1644" s="103" t="s">
        <v>31</v>
      </c>
      <c r="H1644" s="103" t="s">
        <v>31</v>
      </c>
      <c r="I1644" s="103" t="s">
        <v>31</v>
      </c>
      <c r="J1644" s="103" t="s">
        <v>1884</v>
      </c>
      <c r="K1644" s="103" t="s">
        <v>1885</v>
      </c>
      <c r="L1644" s="104">
        <v>151.02000000000001</v>
      </c>
      <c r="M1644" s="103" t="s">
        <v>1886</v>
      </c>
      <c r="N1644" s="103" t="s">
        <v>5458</v>
      </c>
      <c r="O1644" s="103" t="s">
        <v>31</v>
      </c>
      <c r="P1644" s="103" t="s">
        <v>2125</v>
      </c>
      <c r="Q1644" s="103" t="s">
        <v>3484</v>
      </c>
      <c r="R1644" s="103" t="s">
        <v>5459</v>
      </c>
      <c r="S1644" s="101">
        <v>38656</v>
      </c>
      <c r="T1644" s="101">
        <v>38533</v>
      </c>
      <c r="U1644" s="103" t="s">
        <v>5424</v>
      </c>
      <c r="V1644" s="103" t="s">
        <v>31</v>
      </c>
    </row>
    <row r="1645" spans="1:22" ht="15.75" x14ac:dyDescent="0.3">
      <c r="A1645" s="103" t="s">
        <v>50</v>
      </c>
      <c r="B1645" s="103" t="s">
        <v>4024</v>
      </c>
      <c r="C1645" s="103" t="s">
        <v>1904</v>
      </c>
      <c r="D1645" s="103" t="s">
        <v>1905</v>
      </c>
      <c r="E1645" s="103" t="s">
        <v>2038</v>
      </c>
      <c r="F1645" s="103" t="s">
        <v>2123</v>
      </c>
      <c r="G1645" s="103" t="s">
        <v>31</v>
      </c>
      <c r="H1645" s="103" t="s">
        <v>31</v>
      </c>
      <c r="I1645" s="103" t="s">
        <v>31</v>
      </c>
      <c r="J1645" s="103" t="s">
        <v>1884</v>
      </c>
      <c r="K1645" s="103" t="s">
        <v>1885</v>
      </c>
      <c r="L1645" s="104">
        <v>3092.259</v>
      </c>
      <c r="M1645" s="103" t="s">
        <v>1886</v>
      </c>
      <c r="N1645" s="103" t="s">
        <v>5460</v>
      </c>
      <c r="O1645" s="103" t="s">
        <v>31</v>
      </c>
      <c r="P1645" s="103" t="s">
        <v>2125</v>
      </c>
      <c r="Q1645" s="103" t="s">
        <v>3484</v>
      </c>
      <c r="R1645" s="103" t="s">
        <v>5461</v>
      </c>
      <c r="S1645" s="101">
        <v>38533</v>
      </c>
      <c r="T1645" s="101">
        <v>38533</v>
      </c>
      <c r="U1645" s="103" t="s">
        <v>5424</v>
      </c>
      <c r="V1645" s="103" t="s">
        <v>31</v>
      </c>
    </row>
    <row r="1646" spans="1:22" ht="15.75" x14ac:dyDescent="0.3">
      <c r="A1646" s="103" t="s">
        <v>50</v>
      </c>
      <c r="B1646" s="103" t="s">
        <v>4024</v>
      </c>
      <c r="C1646" s="103" t="s">
        <v>1904</v>
      </c>
      <c r="D1646" s="103" t="s">
        <v>1905</v>
      </c>
      <c r="E1646" s="103" t="s">
        <v>2038</v>
      </c>
      <c r="F1646" s="103" t="s">
        <v>2123</v>
      </c>
      <c r="G1646" s="103" t="s">
        <v>31</v>
      </c>
      <c r="H1646" s="103" t="s">
        <v>31</v>
      </c>
      <c r="I1646" s="103" t="s">
        <v>31</v>
      </c>
      <c r="J1646" s="103" t="s">
        <v>1884</v>
      </c>
      <c r="K1646" s="103" t="s">
        <v>1885</v>
      </c>
      <c r="L1646" s="104">
        <v>2698.4470000000001</v>
      </c>
      <c r="M1646" s="103" t="s">
        <v>1886</v>
      </c>
      <c r="N1646" s="103" t="s">
        <v>5460</v>
      </c>
      <c r="O1646" s="103" t="s">
        <v>31</v>
      </c>
      <c r="P1646" s="103" t="s">
        <v>2125</v>
      </c>
      <c r="Q1646" s="103" t="s">
        <v>3484</v>
      </c>
      <c r="R1646" s="103" t="s">
        <v>5461</v>
      </c>
      <c r="S1646" s="101">
        <v>38564</v>
      </c>
      <c r="T1646" s="101">
        <v>38533</v>
      </c>
      <c r="U1646" s="103" t="s">
        <v>5424</v>
      </c>
      <c r="V1646" s="103" t="s">
        <v>31</v>
      </c>
    </row>
    <row r="1647" spans="1:22" ht="15.75" x14ac:dyDescent="0.3">
      <c r="A1647" s="103" t="s">
        <v>50</v>
      </c>
      <c r="B1647" s="103" t="s">
        <v>4024</v>
      </c>
      <c r="C1647" s="103" t="s">
        <v>1904</v>
      </c>
      <c r="D1647" s="103" t="s">
        <v>1905</v>
      </c>
      <c r="E1647" s="103" t="s">
        <v>2038</v>
      </c>
      <c r="F1647" s="103" t="s">
        <v>2123</v>
      </c>
      <c r="G1647" s="103" t="s">
        <v>31</v>
      </c>
      <c r="H1647" s="103" t="s">
        <v>31</v>
      </c>
      <c r="I1647" s="103" t="s">
        <v>31</v>
      </c>
      <c r="J1647" s="103" t="s">
        <v>1884</v>
      </c>
      <c r="K1647" s="103" t="s">
        <v>1885</v>
      </c>
      <c r="L1647" s="104">
        <v>151.02000000000001</v>
      </c>
      <c r="M1647" s="103" t="s">
        <v>1886</v>
      </c>
      <c r="N1647" s="103" t="s">
        <v>5460</v>
      </c>
      <c r="O1647" s="103" t="s">
        <v>31</v>
      </c>
      <c r="P1647" s="103" t="s">
        <v>2125</v>
      </c>
      <c r="Q1647" s="103" t="s">
        <v>3484</v>
      </c>
      <c r="R1647" s="103" t="s">
        <v>5461</v>
      </c>
      <c r="S1647" s="101">
        <v>38656</v>
      </c>
      <c r="T1647" s="101">
        <v>38533</v>
      </c>
      <c r="U1647" s="103" t="s">
        <v>5424</v>
      </c>
      <c r="V1647" s="103" t="s">
        <v>31</v>
      </c>
    </row>
    <row r="1648" spans="1:22" ht="15.75" x14ac:dyDescent="0.3">
      <c r="A1648" s="103" t="s">
        <v>50</v>
      </c>
      <c r="B1648" s="103" t="s">
        <v>4024</v>
      </c>
      <c r="C1648" s="103" t="s">
        <v>1904</v>
      </c>
      <c r="D1648" s="103" t="s">
        <v>1905</v>
      </c>
      <c r="E1648" s="103" t="s">
        <v>2038</v>
      </c>
      <c r="F1648" s="103" t="s">
        <v>2123</v>
      </c>
      <c r="G1648" s="103" t="s">
        <v>31</v>
      </c>
      <c r="H1648" s="103" t="s">
        <v>31</v>
      </c>
      <c r="I1648" s="103" t="s">
        <v>31</v>
      </c>
      <c r="J1648" s="103" t="s">
        <v>1884</v>
      </c>
      <c r="K1648" s="103" t="s">
        <v>1885</v>
      </c>
      <c r="L1648" s="104">
        <v>3092.259</v>
      </c>
      <c r="M1648" s="103" t="s">
        <v>1886</v>
      </c>
      <c r="N1648" s="103" t="s">
        <v>5462</v>
      </c>
      <c r="O1648" s="103" t="s">
        <v>31</v>
      </c>
      <c r="P1648" s="103" t="s">
        <v>2125</v>
      </c>
      <c r="Q1648" s="103" t="s">
        <v>3484</v>
      </c>
      <c r="R1648" s="103" t="s">
        <v>5463</v>
      </c>
      <c r="S1648" s="101">
        <v>38533</v>
      </c>
      <c r="T1648" s="101">
        <v>38533</v>
      </c>
      <c r="U1648" s="103" t="s">
        <v>5424</v>
      </c>
      <c r="V1648" s="103" t="s">
        <v>31</v>
      </c>
    </row>
    <row r="1649" spans="1:22" ht="15.75" x14ac:dyDescent="0.3">
      <c r="A1649" s="103" t="s">
        <v>50</v>
      </c>
      <c r="B1649" s="103" t="s">
        <v>4024</v>
      </c>
      <c r="C1649" s="103" t="s">
        <v>1904</v>
      </c>
      <c r="D1649" s="103" t="s">
        <v>1905</v>
      </c>
      <c r="E1649" s="103" t="s">
        <v>2038</v>
      </c>
      <c r="F1649" s="103" t="s">
        <v>2123</v>
      </c>
      <c r="G1649" s="103" t="s">
        <v>31</v>
      </c>
      <c r="H1649" s="103" t="s">
        <v>31</v>
      </c>
      <c r="I1649" s="103" t="s">
        <v>31</v>
      </c>
      <c r="J1649" s="103" t="s">
        <v>1884</v>
      </c>
      <c r="K1649" s="103" t="s">
        <v>1885</v>
      </c>
      <c r="L1649" s="104">
        <v>2698.4470000000001</v>
      </c>
      <c r="M1649" s="103" t="s">
        <v>1886</v>
      </c>
      <c r="N1649" s="103" t="s">
        <v>5462</v>
      </c>
      <c r="O1649" s="103" t="s">
        <v>31</v>
      </c>
      <c r="P1649" s="103" t="s">
        <v>2125</v>
      </c>
      <c r="Q1649" s="103" t="s">
        <v>3484</v>
      </c>
      <c r="R1649" s="103" t="s">
        <v>5463</v>
      </c>
      <c r="S1649" s="101">
        <v>38564</v>
      </c>
      <c r="T1649" s="101">
        <v>38533</v>
      </c>
      <c r="U1649" s="103" t="s">
        <v>5424</v>
      </c>
      <c r="V1649" s="103" t="s">
        <v>31</v>
      </c>
    </row>
    <row r="1650" spans="1:22" ht="15.75" x14ac:dyDescent="0.3">
      <c r="A1650" s="103" t="s">
        <v>50</v>
      </c>
      <c r="B1650" s="103" t="s">
        <v>4024</v>
      </c>
      <c r="C1650" s="103" t="s">
        <v>1904</v>
      </c>
      <c r="D1650" s="103" t="s">
        <v>1905</v>
      </c>
      <c r="E1650" s="103" t="s">
        <v>2038</v>
      </c>
      <c r="F1650" s="103" t="s">
        <v>2123</v>
      </c>
      <c r="G1650" s="103" t="s">
        <v>31</v>
      </c>
      <c r="H1650" s="103" t="s">
        <v>31</v>
      </c>
      <c r="I1650" s="103" t="s">
        <v>31</v>
      </c>
      <c r="J1650" s="103" t="s">
        <v>1884</v>
      </c>
      <c r="K1650" s="103" t="s">
        <v>1885</v>
      </c>
      <c r="L1650" s="104">
        <v>151.02000000000001</v>
      </c>
      <c r="M1650" s="103" t="s">
        <v>1886</v>
      </c>
      <c r="N1650" s="103" t="s">
        <v>5462</v>
      </c>
      <c r="O1650" s="103" t="s">
        <v>31</v>
      </c>
      <c r="P1650" s="103" t="s">
        <v>2125</v>
      </c>
      <c r="Q1650" s="103" t="s">
        <v>3484</v>
      </c>
      <c r="R1650" s="103" t="s">
        <v>5463</v>
      </c>
      <c r="S1650" s="101">
        <v>38656</v>
      </c>
      <c r="T1650" s="101">
        <v>38533</v>
      </c>
      <c r="U1650" s="103" t="s">
        <v>5424</v>
      </c>
      <c r="V1650" s="103" t="s">
        <v>31</v>
      </c>
    </row>
    <row r="1651" spans="1:22" ht="15.75" x14ac:dyDescent="0.3">
      <c r="A1651" s="103" t="s">
        <v>50</v>
      </c>
      <c r="B1651" s="103" t="s">
        <v>4024</v>
      </c>
      <c r="C1651" s="103" t="s">
        <v>1904</v>
      </c>
      <c r="D1651" s="103" t="s">
        <v>1905</v>
      </c>
      <c r="E1651" s="103" t="s">
        <v>2038</v>
      </c>
      <c r="F1651" s="103" t="s">
        <v>2123</v>
      </c>
      <c r="G1651" s="103" t="s">
        <v>31</v>
      </c>
      <c r="H1651" s="103" t="s">
        <v>31</v>
      </c>
      <c r="I1651" s="103" t="s">
        <v>31</v>
      </c>
      <c r="J1651" s="103" t="s">
        <v>1884</v>
      </c>
      <c r="K1651" s="103" t="s">
        <v>1885</v>
      </c>
      <c r="L1651" s="104">
        <v>3092.259</v>
      </c>
      <c r="M1651" s="103" t="s">
        <v>1886</v>
      </c>
      <c r="N1651" s="103" t="s">
        <v>5464</v>
      </c>
      <c r="O1651" s="103" t="s">
        <v>31</v>
      </c>
      <c r="P1651" s="103" t="s">
        <v>2125</v>
      </c>
      <c r="Q1651" s="103" t="s">
        <v>3484</v>
      </c>
      <c r="R1651" s="103" t="s">
        <v>5465</v>
      </c>
      <c r="S1651" s="101">
        <v>38533</v>
      </c>
      <c r="T1651" s="101">
        <v>38533</v>
      </c>
      <c r="U1651" s="103" t="s">
        <v>5424</v>
      </c>
      <c r="V1651" s="103" t="s">
        <v>31</v>
      </c>
    </row>
    <row r="1652" spans="1:22" ht="15.75" x14ac:dyDescent="0.3">
      <c r="A1652" s="103" t="s">
        <v>50</v>
      </c>
      <c r="B1652" s="103" t="s">
        <v>4024</v>
      </c>
      <c r="C1652" s="103" t="s">
        <v>1904</v>
      </c>
      <c r="D1652" s="103" t="s">
        <v>1905</v>
      </c>
      <c r="E1652" s="103" t="s">
        <v>2038</v>
      </c>
      <c r="F1652" s="103" t="s">
        <v>2123</v>
      </c>
      <c r="G1652" s="103" t="s">
        <v>31</v>
      </c>
      <c r="H1652" s="103" t="s">
        <v>31</v>
      </c>
      <c r="I1652" s="103" t="s">
        <v>31</v>
      </c>
      <c r="J1652" s="103" t="s">
        <v>1884</v>
      </c>
      <c r="K1652" s="103" t="s">
        <v>1885</v>
      </c>
      <c r="L1652" s="104">
        <v>2698.4470000000001</v>
      </c>
      <c r="M1652" s="103" t="s">
        <v>1886</v>
      </c>
      <c r="N1652" s="103" t="s">
        <v>5464</v>
      </c>
      <c r="O1652" s="103" t="s">
        <v>31</v>
      </c>
      <c r="P1652" s="103" t="s">
        <v>2125</v>
      </c>
      <c r="Q1652" s="103" t="s">
        <v>3484</v>
      </c>
      <c r="R1652" s="103" t="s">
        <v>5465</v>
      </c>
      <c r="S1652" s="101">
        <v>38564</v>
      </c>
      <c r="T1652" s="101">
        <v>38533</v>
      </c>
      <c r="U1652" s="103" t="s">
        <v>5424</v>
      </c>
      <c r="V1652" s="103" t="s">
        <v>31</v>
      </c>
    </row>
    <row r="1653" spans="1:22" ht="15.75" x14ac:dyDescent="0.3">
      <c r="A1653" s="103" t="s">
        <v>50</v>
      </c>
      <c r="B1653" s="103" t="s">
        <v>4024</v>
      </c>
      <c r="C1653" s="103" t="s">
        <v>1904</v>
      </c>
      <c r="D1653" s="103" t="s">
        <v>1905</v>
      </c>
      <c r="E1653" s="103" t="s">
        <v>2038</v>
      </c>
      <c r="F1653" s="103" t="s">
        <v>2123</v>
      </c>
      <c r="G1653" s="103" t="s">
        <v>31</v>
      </c>
      <c r="H1653" s="103" t="s">
        <v>31</v>
      </c>
      <c r="I1653" s="103" t="s">
        <v>31</v>
      </c>
      <c r="J1653" s="103" t="s">
        <v>1884</v>
      </c>
      <c r="K1653" s="103" t="s">
        <v>1885</v>
      </c>
      <c r="L1653" s="104">
        <v>151.02000000000001</v>
      </c>
      <c r="M1653" s="103" t="s">
        <v>1886</v>
      </c>
      <c r="N1653" s="103" t="s">
        <v>5464</v>
      </c>
      <c r="O1653" s="103" t="s">
        <v>31</v>
      </c>
      <c r="P1653" s="103" t="s">
        <v>2125</v>
      </c>
      <c r="Q1653" s="103" t="s">
        <v>3484</v>
      </c>
      <c r="R1653" s="103" t="s">
        <v>5465</v>
      </c>
      <c r="S1653" s="101">
        <v>38656</v>
      </c>
      <c r="T1653" s="101">
        <v>38533</v>
      </c>
      <c r="U1653" s="103" t="s">
        <v>5424</v>
      </c>
      <c r="V1653" s="103" t="s">
        <v>31</v>
      </c>
    </row>
    <row r="1654" spans="1:22" ht="15.75" x14ac:dyDescent="0.3">
      <c r="A1654" s="103" t="s">
        <v>50</v>
      </c>
      <c r="B1654" s="103" t="s">
        <v>4024</v>
      </c>
      <c r="C1654" s="103" t="s">
        <v>1904</v>
      </c>
      <c r="D1654" s="103" t="s">
        <v>1905</v>
      </c>
      <c r="E1654" s="103" t="s">
        <v>2038</v>
      </c>
      <c r="F1654" s="103" t="s">
        <v>2123</v>
      </c>
      <c r="G1654" s="103" t="s">
        <v>31</v>
      </c>
      <c r="H1654" s="103" t="s">
        <v>31</v>
      </c>
      <c r="I1654" s="103" t="s">
        <v>31</v>
      </c>
      <c r="J1654" s="103" t="s">
        <v>1884</v>
      </c>
      <c r="K1654" s="103" t="s">
        <v>1885</v>
      </c>
      <c r="L1654" s="104">
        <v>7102.01</v>
      </c>
      <c r="M1654" s="103" t="s">
        <v>1886</v>
      </c>
      <c r="N1654" s="103" t="s">
        <v>5466</v>
      </c>
      <c r="O1654" s="103" t="s">
        <v>31</v>
      </c>
      <c r="P1654" s="103" t="s">
        <v>2481</v>
      </c>
      <c r="Q1654" s="103" t="s">
        <v>2468</v>
      </c>
      <c r="R1654" s="103" t="s">
        <v>5467</v>
      </c>
      <c r="S1654" s="101">
        <v>38077</v>
      </c>
      <c r="T1654" s="101">
        <v>38077</v>
      </c>
      <c r="U1654" s="103" t="s">
        <v>4654</v>
      </c>
      <c r="V1654" s="103" t="s">
        <v>31</v>
      </c>
    </row>
    <row r="1655" spans="1:22" ht="15.75" x14ac:dyDescent="0.3">
      <c r="A1655" s="103" t="s">
        <v>50</v>
      </c>
      <c r="B1655" s="103" t="s">
        <v>4024</v>
      </c>
      <c r="C1655" s="103" t="s">
        <v>1904</v>
      </c>
      <c r="D1655" s="103" t="s">
        <v>1905</v>
      </c>
      <c r="E1655" s="103" t="s">
        <v>2038</v>
      </c>
      <c r="F1655" s="103" t="s">
        <v>2123</v>
      </c>
      <c r="G1655" s="103" t="s">
        <v>31</v>
      </c>
      <c r="H1655" s="103" t="s">
        <v>31</v>
      </c>
      <c r="I1655" s="103" t="s">
        <v>31</v>
      </c>
      <c r="J1655" s="103" t="s">
        <v>1884</v>
      </c>
      <c r="K1655" s="103" t="s">
        <v>1885</v>
      </c>
      <c r="L1655" s="104">
        <v>543.27</v>
      </c>
      <c r="M1655" s="103" t="s">
        <v>1886</v>
      </c>
      <c r="N1655" s="103" t="s">
        <v>5466</v>
      </c>
      <c r="O1655" s="103" t="s">
        <v>31</v>
      </c>
      <c r="P1655" s="103" t="s">
        <v>2481</v>
      </c>
      <c r="Q1655" s="103" t="s">
        <v>2468</v>
      </c>
      <c r="R1655" s="103" t="s">
        <v>5467</v>
      </c>
      <c r="S1655" s="101">
        <v>38230</v>
      </c>
      <c r="T1655" s="101">
        <v>38230</v>
      </c>
      <c r="U1655" s="103" t="s">
        <v>4654</v>
      </c>
      <c r="V1655" s="103" t="s">
        <v>31</v>
      </c>
    </row>
    <row r="1656" spans="1:22" ht="15.75" x14ac:dyDescent="0.3">
      <c r="A1656" s="103" t="s">
        <v>50</v>
      </c>
      <c r="B1656" s="103" t="s">
        <v>4024</v>
      </c>
      <c r="C1656" s="103" t="s">
        <v>1904</v>
      </c>
      <c r="D1656" s="103" t="s">
        <v>1905</v>
      </c>
      <c r="E1656" s="103" t="s">
        <v>2038</v>
      </c>
      <c r="F1656" s="103" t="s">
        <v>2123</v>
      </c>
      <c r="G1656" s="103" t="s">
        <v>31</v>
      </c>
      <c r="H1656" s="103" t="s">
        <v>31</v>
      </c>
      <c r="I1656" s="103" t="s">
        <v>31</v>
      </c>
      <c r="J1656" s="103" t="s">
        <v>1884</v>
      </c>
      <c r="K1656" s="103" t="s">
        <v>1885</v>
      </c>
      <c r="L1656" s="104">
        <v>233.87</v>
      </c>
      <c r="M1656" s="103" t="s">
        <v>1886</v>
      </c>
      <c r="N1656" s="103" t="s">
        <v>5466</v>
      </c>
      <c r="O1656" s="103" t="s">
        <v>31</v>
      </c>
      <c r="P1656" s="103" t="s">
        <v>2481</v>
      </c>
      <c r="Q1656" s="103" t="s">
        <v>2468</v>
      </c>
      <c r="R1656" s="103" t="s">
        <v>5467</v>
      </c>
      <c r="S1656" s="101">
        <v>38291</v>
      </c>
      <c r="T1656" s="101">
        <v>38291</v>
      </c>
      <c r="U1656" s="103" t="s">
        <v>4654</v>
      </c>
      <c r="V1656" s="103" t="s">
        <v>31</v>
      </c>
    </row>
    <row r="1657" spans="1:22" ht="15.75" x14ac:dyDescent="0.3">
      <c r="A1657" s="103" t="s">
        <v>50</v>
      </c>
      <c r="B1657" s="103" t="s">
        <v>4024</v>
      </c>
      <c r="C1657" s="103" t="s">
        <v>1904</v>
      </c>
      <c r="D1657" s="103" t="s">
        <v>1905</v>
      </c>
      <c r="E1657" s="103" t="s">
        <v>2038</v>
      </c>
      <c r="F1657" s="103" t="s">
        <v>2123</v>
      </c>
      <c r="G1657" s="103" t="s">
        <v>31</v>
      </c>
      <c r="H1657" s="103" t="s">
        <v>31</v>
      </c>
      <c r="I1657" s="103" t="s">
        <v>31</v>
      </c>
      <c r="J1657" s="103" t="s">
        <v>1884</v>
      </c>
      <c r="K1657" s="103" t="s">
        <v>1885</v>
      </c>
      <c r="L1657" s="104">
        <v>7102.02</v>
      </c>
      <c r="M1657" s="103" t="s">
        <v>1886</v>
      </c>
      <c r="N1657" s="103" t="s">
        <v>5468</v>
      </c>
      <c r="O1657" s="103" t="s">
        <v>31</v>
      </c>
      <c r="P1657" s="103" t="s">
        <v>2481</v>
      </c>
      <c r="Q1657" s="103" t="s">
        <v>2468</v>
      </c>
      <c r="R1657" s="103" t="s">
        <v>5469</v>
      </c>
      <c r="S1657" s="101">
        <v>38077</v>
      </c>
      <c r="T1657" s="101">
        <v>38077</v>
      </c>
      <c r="U1657" s="103" t="s">
        <v>4654</v>
      </c>
      <c r="V1657" s="103" t="s">
        <v>31</v>
      </c>
    </row>
    <row r="1658" spans="1:22" ht="15.75" x14ac:dyDescent="0.3">
      <c r="A1658" s="103" t="s">
        <v>50</v>
      </c>
      <c r="B1658" s="103" t="s">
        <v>4024</v>
      </c>
      <c r="C1658" s="103" t="s">
        <v>1904</v>
      </c>
      <c r="D1658" s="103" t="s">
        <v>1905</v>
      </c>
      <c r="E1658" s="103" t="s">
        <v>2038</v>
      </c>
      <c r="F1658" s="103" t="s">
        <v>2123</v>
      </c>
      <c r="G1658" s="103" t="s">
        <v>31</v>
      </c>
      <c r="H1658" s="103" t="s">
        <v>31</v>
      </c>
      <c r="I1658" s="103" t="s">
        <v>31</v>
      </c>
      <c r="J1658" s="103" t="s">
        <v>1884</v>
      </c>
      <c r="K1658" s="103" t="s">
        <v>1885</v>
      </c>
      <c r="L1658" s="104">
        <v>543.26</v>
      </c>
      <c r="M1658" s="103" t="s">
        <v>1886</v>
      </c>
      <c r="N1658" s="103" t="s">
        <v>5468</v>
      </c>
      <c r="O1658" s="103" t="s">
        <v>31</v>
      </c>
      <c r="P1658" s="103" t="s">
        <v>2481</v>
      </c>
      <c r="Q1658" s="103" t="s">
        <v>2468</v>
      </c>
      <c r="R1658" s="103" t="s">
        <v>5469</v>
      </c>
      <c r="S1658" s="101">
        <v>38230</v>
      </c>
      <c r="T1658" s="101">
        <v>38230</v>
      </c>
      <c r="U1658" s="103" t="s">
        <v>4654</v>
      </c>
      <c r="V1658" s="103" t="s">
        <v>31</v>
      </c>
    </row>
    <row r="1659" spans="1:22" ht="15.75" x14ac:dyDescent="0.3">
      <c r="A1659" s="103" t="s">
        <v>50</v>
      </c>
      <c r="B1659" s="103" t="s">
        <v>4024</v>
      </c>
      <c r="C1659" s="103" t="s">
        <v>1904</v>
      </c>
      <c r="D1659" s="103" t="s">
        <v>1905</v>
      </c>
      <c r="E1659" s="103" t="s">
        <v>2038</v>
      </c>
      <c r="F1659" s="103" t="s">
        <v>2123</v>
      </c>
      <c r="G1659" s="103" t="s">
        <v>31</v>
      </c>
      <c r="H1659" s="103" t="s">
        <v>31</v>
      </c>
      <c r="I1659" s="103" t="s">
        <v>31</v>
      </c>
      <c r="J1659" s="103" t="s">
        <v>1884</v>
      </c>
      <c r="K1659" s="103" t="s">
        <v>1885</v>
      </c>
      <c r="L1659" s="104">
        <v>233.88</v>
      </c>
      <c r="M1659" s="103" t="s">
        <v>1886</v>
      </c>
      <c r="N1659" s="103" t="s">
        <v>5468</v>
      </c>
      <c r="O1659" s="103" t="s">
        <v>31</v>
      </c>
      <c r="P1659" s="103" t="s">
        <v>2481</v>
      </c>
      <c r="Q1659" s="103" t="s">
        <v>2468</v>
      </c>
      <c r="R1659" s="103" t="s">
        <v>5469</v>
      </c>
      <c r="S1659" s="101">
        <v>38291</v>
      </c>
      <c r="T1659" s="101">
        <v>38291</v>
      </c>
      <c r="U1659" s="103" t="s">
        <v>4654</v>
      </c>
      <c r="V1659" s="103" t="s">
        <v>31</v>
      </c>
    </row>
    <row r="1660" spans="1:22" ht="15.75" x14ac:dyDescent="0.3">
      <c r="A1660" s="103" t="s">
        <v>50</v>
      </c>
      <c r="B1660" s="103" t="s">
        <v>4024</v>
      </c>
      <c r="C1660" s="103" t="s">
        <v>1904</v>
      </c>
      <c r="D1660" s="103" t="s">
        <v>1905</v>
      </c>
      <c r="E1660" s="103" t="s">
        <v>2038</v>
      </c>
      <c r="F1660" s="103" t="s">
        <v>2123</v>
      </c>
      <c r="G1660" s="103" t="s">
        <v>31</v>
      </c>
      <c r="H1660" s="103" t="s">
        <v>31</v>
      </c>
      <c r="I1660" s="103" t="s">
        <v>31</v>
      </c>
      <c r="J1660" s="103" t="s">
        <v>1884</v>
      </c>
      <c r="K1660" s="103" t="s">
        <v>1885</v>
      </c>
      <c r="L1660" s="104">
        <v>3092.259</v>
      </c>
      <c r="M1660" s="103" t="s">
        <v>1886</v>
      </c>
      <c r="N1660" s="103" t="s">
        <v>5470</v>
      </c>
      <c r="O1660" s="103" t="s">
        <v>31</v>
      </c>
      <c r="P1660" s="103" t="s">
        <v>2125</v>
      </c>
      <c r="Q1660" s="103" t="s">
        <v>3484</v>
      </c>
      <c r="R1660" s="103" t="s">
        <v>5471</v>
      </c>
      <c r="S1660" s="101">
        <v>38533</v>
      </c>
      <c r="T1660" s="101">
        <v>38533</v>
      </c>
      <c r="U1660" s="103" t="s">
        <v>5424</v>
      </c>
      <c r="V1660" s="103" t="s">
        <v>31</v>
      </c>
    </row>
    <row r="1661" spans="1:22" ht="15.75" x14ac:dyDescent="0.3">
      <c r="A1661" s="103" t="s">
        <v>50</v>
      </c>
      <c r="B1661" s="103" t="s">
        <v>4024</v>
      </c>
      <c r="C1661" s="103" t="s">
        <v>1904</v>
      </c>
      <c r="D1661" s="103" t="s">
        <v>1905</v>
      </c>
      <c r="E1661" s="103" t="s">
        <v>2038</v>
      </c>
      <c r="F1661" s="103" t="s">
        <v>2123</v>
      </c>
      <c r="G1661" s="103" t="s">
        <v>31</v>
      </c>
      <c r="H1661" s="103" t="s">
        <v>31</v>
      </c>
      <c r="I1661" s="103" t="s">
        <v>31</v>
      </c>
      <c r="J1661" s="103" t="s">
        <v>1884</v>
      </c>
      <c r="K1661" s="103" t="s">
        <v>1885</v>
      </c>
      <c r="L1661" s="104">
        <v>2698.4470000000001</v>
      </c>
      <c r="M1661" s="103" t="s">
        <v>1886</v>
      </c>
      <c r="N1661" s="103" t="s">
        <v>5470</v>
      </c>
      <c r="O1661" s="103" t="s">
        <v>31</v>
      </c>
      <c r="P1661" s="103" t="s">
        <v>2125</v>
      </c>
      <c r="Q1661" s="103" t="s">
        <v>3484</v>
      </c>
      <c r="R1661" s="103" t="s">
        <v>5471</v>
      </c>
      <c r="S1661" s="101">
        <v>38564</v>
      </c>
      <c r="T1661" s="101">
        <v>38533</v>
      </c>
      <c r="U1661" s="103" t="s">
        <v>5424</v>
      </c>
      <c r="V1661" s="103" t="s">
        <v>31</v>
      </c>
    </row>
    <row r="1662" spans="1:22" ht="15.75" x14ac:dyDescent="0.3">
      <c r="A1662" s="103" t="s">
        <v>50</v>
      </c>
      <c r="B1662" s="103" t="s">
        <v>4024</v>
      </c>
      <c r="C1662" s="103" t="s">
        <v>1904</v>
      </c>
      <c r="D1662" s="103" t="s">
        <v>1905</v>
      </c>
      <c r="E1662" s="103" t="s">
        <v>2038</v>
      </c>
      <c r="F1662" s="103" t="s">
        <v>2123</v>
      </c>
      <c r="G1662" s="103" t="s">
        <v>31</v>
      </c>
      <c r="H1662" s="103" t="s">
        <v>31</v>
      </c>
      <c r="I1662" s="103" t="s">
        <v>31</v>
      </c>
      <c r="J1662" s="103" t="s">
        <v>1884</v>
      </c>
      <c r="K1662" s="103" t="s">
        <v>1885</v>
      </c>
      <c r="L1662" s="104">
        <v>151.02000000000001</v>
      </c>
      <c r="M1662" s="103" t="s">
        <v>1886</v>
      </c>
      <c r="N1662" s="103" t="s">
        <v>5470</v>
      </c>
      <c r="O1662" s="103" t="s">
        <v>31</v>
      </c>
      <c r="P1662" s="103" t="s">
        <v>2125</v>
      </c>
      <c r="Q1662" s="103" t="s">
        <v>3484</v>
      </c>
      <c r="R1662" s="103" t="s">
        <v>5471</v>
      </c>
      <c r="S1662" s="101">
        <v>38656</v>
      </c>
      <c r="T1662" s="101">
        <v>38533</v>
      </c>
      <c r="U1662" s="103" t="s">
        <v>5424</v>
      </c>
      <c r="V1662" s="103" t="s">
        <v>31</v>
      </c>
    </row>
    <row r="1663" spans="1:22" ht="15.75" x14ac:dyDescent="0.3">
      <c r="A1663" s="103" t="s">
        <v>50</v>
      </c>
      <c r="B1663" s="103" t="s">
        <v>4024</v>
      </c>
      <c r="C1663" s="103" t="s">
        <v>1904</v>
      </c>
      <c r="D1663" s="103" t="s">
        <v>1905</v>
      </c>
      <c r="E1663" s="103" t="s">
        <v>2038</v>
      </c>
      <c r="F1663" s="103" t="s">
        <v>2123</v>
      </c>
      <c r="G1663" s="103" t="s">
        <v>31</v>
      </c>
      <c r="H1663" s="103" t="s">
        <v>31</v>
      </c>
      <c r="I1663" s="103" t="s">
        <v>31</v>
      </c>
      <c r="J1663" s="103" t="s">
        <v>1884</v>
      </c>
      <c r="K1663" s="103" t="s">
        <v>1885</v>
      </c>
      <c r="L1663" s="104">
        <v>3092.259</v>
      </c>
      <c r="M1663" s="103" t="s">
        <v>1886</v>
      </c>
      <c r="N1663" s="103" t="s">
        <v>5472</v>
      </c>
      <c r="O1663" s="103" t="s">
        <v>31</v>
      </c>
      <c r="P1663" s="103" t="s">
        <v>2125</v>
      </c>
      <c r="Q1663" s="103" t="s">
        <v>3484</v>
      </c>
      <c r="R1663" s="103" t="s">
        <v>5473</v>
      </c>
      <c r="S1663" s="101">
        <v>38533</v>
      </c>
      <c r="T1663" s="101">
        <v>38533</v>
      </c>
      <c r="U1663" s="103" t="s">
        <v>5424</v>
      </c>
      <c r="V1663" s="103" t="s">
        <v>31</v>
      </c>
    </row>
    <row r="1664" spans="1:22" ht="15.75" x14ac:dyDescent="0.3">
      <c r="A1664" s="103" t="s">
        <v>50</v>
      </c>
      <c r="B1664" s="103" t="s">
        <v>4024</v>
      </c>
      <c r="C1664" s="103" t="s">
        <v>1904</v>
      </c>
      <c r="D1664" s="103" t="s">
        <v>1905</v>
      </c>
      <c r="E1664" s="103" t="s">
        <v>2038</v>
      </c>
      <c r="F1664" s="103" t="s">
        <v>2123</v>
      </c>
      <c r="G1664" s="103" t="s">
        <v>31</v>
      </c>
      <c r="H1664" s="103" t="s">
        <v>31</v>
      </c>
      <c r="I1664" s="103" t="s">
        <v>31</v>
      </c>
      <c r="J1664" s="103" t="s">
        <v>1884</v>
      </c>
      <c r="K1664" s="103" t="s">
        <v>1885</v>
      </c>
      <c r="L1664" s="104">
        <v>2698.4470000000001</v>
      </c>
      <c r="M1664" s="103" t="s">
        <v>1886</v>
      </c>
      <c r="N1664" s="103" t="s">
        <v>5472</v>
      </c>
      <c r="O1664" s="103" t="s">
        <v>31</v>
      </c>
      <c r="P1664" s="103" t="s">
        <v>2125</v>
      </c>
      <c r="Q1664" s="103" t="s">
        <v>3484</v>
      </c>
      <c r="R1664" s="103" t="s">
        <v>5473</v>
      </c>
      <c r="S1664" s="101">
        <v>38564</v>
      </c>
      <c r="T1664" s="101">
        <v>38533</v>
      </c>
      <c r="U1664" s="103" t="s">
        <v>5424</v>
      </c>
      <c r="V1664" s="103" t="s">
        <v>31</v>
      </c>
    </row>
    <row r="1665" spans="1:22" ht="15.75" x14ac:dyDescent="0.3">
      <c r="A1665" s="103" t="s">
        <v>50</v>
      </c>
      <c r="B1665" s="103" t="s">
        <v>4024</v>
      </c>
      <c r="C1665" s="103" t="s">
        <v>1904</v>
      </c>
      <c r="D1665" s="103" t="s">
        <v>1905</v>
      </c>
      <c r="E1665" s="103" t="s">
        <v>2038</v>
      </c>
      <c r="F1665" s="103" t="s">
        <v>2123</v>
      </c>
      <c r="G1665" s="103" t="s">
        <v>31</v>
      </c>
      <c r="H1665" s="103" t="s">
        <v>31</v>
      </c>
      <c r="I1665" s="103" t="s">
        <v>31</v>
      </c>
      <c r="J1665" s="103" t="s">
        <v>1884</v>
      </c>
      <c r="K1665" s="103" t="s">
        <v>1885</v>
      </c>
      <c r="L1665" s="104">
        <v>151.02000000000001</v>
      </c>
      <c r="M1665" s="103" t="s">
        <v>1886</v>
      </c>
      <c r="N1665" s="103" t="s">
        <v>5472</v>
      </c>
      <c r="O1665" s="103" t="s">
        <v>31</v>
      </c>
      <c r="P1665" s="103" t="s">
        <v>2125</v>
      </c>
      <c r="Q1665" s="103" t="s">
        <v>3484</v>
      </c>
      <c r="R1665" s="103" t="s">
        <v>5473</v>
      </c>
      <c r="S1665" s="101">
        <v>38656</v>
      </c>
      <c r="T1665" s="101">
        <v>38533</v>
      </c>
      <c r="U1665" s="103" t="s">
        <v>5424</v>
      </c>
      <c r="V1665" s="103" t="s">
        <v>31</v>
      </c>
    </row>
    <row r="1666" spans="1:22" ht="15.75" x14ac:dyDescent="0.3">
      <c r="A1666" s="103" t="s">
        <v>50</v>
      </c>
      <c r="B1666" s="103" t="s">
        <v>4024</v>
      </c>
      <c r="C1666" s="103" t="s">
        <v>1904</v>
      </c>
      <c r="D1666" s="103" t="s">
        <v>1905</v>
      </c>
      <c r="E1666" s="103" t="s">
        <v>2038</v>
      </c>
      <c r="F1666" s="103" t="s">
        <v>2123</v>
      </c>
      <c r="G1666" s="103" t="s">
        <v>31</v>
      </c>
      <c r="H1666" s="103" t="s">
        <v>31</v>
      </c>
      <c r="I1666" s="103" t="s">
        <v>31</v>
      </c>
      <c r="J1666" s="103" t="s">
        <v>1884</v>
      </c>
      <c r="K1666" s="103" t="s">
        <v>1885</v>
      </c>
      <c r="L1666" s="104">
        <v>3092.259</v>
      </c>
      <c r="M1666" s="103" t="s">
        <v>1886</v>
      </c>
      <c r="N1666" s="103" t="s">
        <v>5474</v>
      </c>
      <c r="O1666" s="103" t="s">
        <v>31</v>
      </c>
      <c r="P1666" s="103" t="s">
        <v>2125</v>
      </c>
      <c r="Q1666" s="103" t="s">
        <v>3484</v>
      </c>
      <c r="R1666" s="103" t="s">
        <v>5475</v>
      </c>
      <c r="S1666" s="101">
        <v>38533</v>
      </c>
      <c r="T1666" s="101">
        <v>38533</v>
      </c>
      <c r="U1666" s="103" t="s">
        <v>5424</v>
      </c>
      <c r="V1666" s="103" t="s">
        <v>31</v>
      </c>
    </row>
    <row r="1667" spans="1:22" ht="15.75" x14ac:dyDescent="0.3">
      <c r="A1667" s="103" t="s">
        <v>50</v>
      </c>
      <c r="B1667" s="103" t="s">
        <v>4024</v>
      </c>
      <c r="C1667" s="103" t="s">
        <v>1904</v>
      </c>
      <c r="D1667" s="103" t="s">
        <v>1905</v>
      </c>
      <c r="E1667" s="103" t="s">
        <v>2038</v>
      </c>
      <c r="F1667" s="103" t="s">
        <v>2123</v>
      </c>
      <c r="G1667" s="103" t="s">
        <v>31</v>
      </c>
      <c r="H1667" s="103" t="s">
        <v>31</v>
      </c>
      <c r="I1667" s="103" t="s">
        <v>31</v>
      </c>
      <c r="J1667" s="103" t="s">
        <v>1884</v>
      </c>
      <c r="K1667" s="103" t="s">
        <v>1885</v>
      </c>
      <c r="L1667" s="104">
        <v>2698.4470000000001</v>
      </c>
      <c r="M1667" s="103" t="s">
        <v>1886</v>
      </c>
      <c r="N1667" s="103" t="s">
        <v>5474</v>
      </c>
      <c r="O1667" s="103" t="s">
        <v>31</v>
      </c>
      <c r="P1667" s="103" t="s">
        <v>2125</v>
      </c>
      <c r="Q1667" s="103" t="s">
        <v>3484</v>
      </c>
      <c r="R1667" s="103" t="s">
        <v>5475</v>
      </c>
      <c r="S1667" s="101">
        <v>38564</v>
      </c>
      <c r="T1667" s="101">
        <v>38533</v>
      </c>
      <c r="U1667" s="103" t="s">
        <v>5424</v>
      </c>
      <c r="V1667" s="103" t="s">
        <v>31</v>
      </c>
    </row>
    <row r="1668" spans="1:22" ht="15.75" x14ac:dyDescent="0.3">
      <c r="A1668" s="103" t="s">
        <v>50</v>
      </c>
      <c r="B1668" s="103" t="s">
        <v>4024</v>
      </c>
      <c r="C1668" s="103" t="s">
        <v>1904</v>
      </c>
      <c r="D1668" s="103" t="s">
        <v>1905</v>
      </c>
      <c r="E1668" s="103" t="s">
        <v>2038</v>
      </c>
      <c r="F1668" s="103" t="s">
        <v>2123</v>
      </c>
      <c r="G1668" s="103" t="s">
        <v>31</v>
      </c>
      <c r="H1668" s="103" t="s">
        <v>31</v>
      </c>
      <c r="I1668" s="103" t="s">
        <v>31</v>
      </c>
      <c r="J1668" s="103" t="s">
        <v>1884</v>
      </c>
      <c r="K1668" s="103" t="s">
        <v>1885</v>
      </c>
      <c r="L1668" s="104">
        <v>151.02000000000001</v>
      </c>
      <c r="M1668" s="103" t="s">
        <v>1886</v>
      </c>
      <c r="N1668" s="103" t="s">
        <v>5474</v>
      </c>
      <c r="O1668" s="103" t="s">
        <v>31</v>
      </c>
      <c r="P1668" s="103" t="s">
        <v>2125</v>
      </c>
      <c r="Q1668" s="103" t="s">
        <v>3484</v>
      </c>
      <c r="R1668" s="103" t="s">
        <v>5475</v>
      </c>
      <c r="S1668" s="101">
        <v>38656</v>
      </c>
      <c r="T1668" s="101">
        <v>38533</v>
      </c>
      <c r="U1668" s="103" t="s">
        <v>5424</v>
      </c>
      <c r="V1668" s="103" t="s">
        <v>31</v>
      </c>
    </row>
    <row r="1669" spans="1:22" ht="15.75" x14ac:dyDescent="0.3">
      <c r="A1669" s="103" t="s">
        <v>50</v>
      </c>
      <c r="B1669" s="103" t="s">
        <v>4024</v>
      </c>
      <c r="C1669" s="103" t="s">
        <v>1904</v>
      </c>
      <c r="D1669" s="103" t="s">
        <v>1905</v>
      </c>
      <c r="E1669" s="103" t="s">
        <v>2038</v>
      </c>
      <c r="F1669" s="103" t="s">
        <v>2123</v>
      </c>
      <c r="G1669" s="103" t="s">
        <v>31</v>
      </c>
      <c r="H1669" s="103" t="s">
        <v>31</v>
      </c>
      <c r="I1669" s="103" t="s">
        <v>31</v>
      </c>
      <c r="J1669" s="103" t="s">
        <v>1884</v>
      </c>
      <c r="K1669" s="103" t="s">
        <v>1885</v>
      </c>
      <c r="L1669" s="104">
        <v>11060.22</v>
      </c>
      <c r="M1669" s="103" t="s">
        <v>1886</v>
      </c>
      <c r="N1669" s="103" t="s">
        <v>5476</v>
      </c>
      <c r="O1669" s="103" t="s">
        <v>31</v>
      </c>
      <c r="P1669" s="103" t="s">
        <v>2125</v>
      </c>
      <c r="Q1669" s="103" t="s">
        <v>31</v>
      </c>
      <c r="R1669" s="103" t="s">
        <v>5477</v>
      </c>
      <c r="S1669" s="101">
        <v>42247</v>
      </c>
      <c r="T1669" s="101">
        <v>42247</v>
      </c>
      <c r="U1669" s="103" t="s">
        <v>5478</v>
      </c>
      <c r="V1669" s="103" t="s">
        <v>31</v>
      </c>
    </row>
    <row r="1670" spans="1:22" ht="15.75" x14ac:dyDescent="0.3">
      <c r="A1670" s="103" t="s">
        <v>50</v>
      </c>
      <c r="B1670" s="103" t="s">
        <v>4024</v>
      </c>
      <c r="C1670" s="103" t="s">
        <v>1904</v>
      </c>
      <c r="D1670" s="103" t="s">
        <v>1905</v>
      </c>
      <c r="E1670" s="103" t="s">
        <v>2038</v>
      </c>
      <c r="F1670" s="103" t="s">
        <v>2123</v>
      </c>
      <c r="G1670" s="103" t="s">
        <v>31</v>
      </c>
      <c r="H1670" s="103" t="s">
        <v>31</v>
      </c>
      <c r="I1670" s="103" t="s">
        <v>31</v>
      </c>
      <c r="J1670" s="103" t="s">
        <v>1884</v>
      </c>
      <c r="K1670" s="103" t="s">
        <v>1885</v>
      </c>
      <c r="L1670" s="104">
        <v>602.30999999999995</v>
      </c>
      <c r="M1670" s="103" t="s">
        <v>1886</v>
      </c>
      <c r="N1670" s="103" t="s">
        <v>5476</v>
      </c>
      <c r="O1670" s="103" t="s">
        <v>31</v>
      </c>
      <c r="P1670" s="103" t="s">
        <v>2125</v>
      </c>
      <c r="Q1670" s="103" t="s">
        <v>31</v>
      </c>
      <c r="R1670" s="103" t="s">
        <v>5477</v>
      </c>
      <c r="S1670" s="101">
        <v>42277</v>
      </c>
      <c r="T1670" s="101">
        <v>42277</v>
      </c>
      <c r="U1670" s="103" t="s">
        <v>5478</v>
      </c>
      <c r="V1670" s="103" t="s">
        <v>31</v>
      </c>
    </row>
    <row r="1671" spans="1:22" ht="15.75" x14ac:dyDescent="0.3">
      <c r="A1671" s="103" t="s">
        <v>50</v>
      </c>
      <c r="B1671" s="103" t="s">
        <v>4024</v>
      </c>
      <c r="C1671" s="103" t="s">
        <v>1904</v>
      </c>
      <c r="D1671" s="103" t="s">
        <v>1905</v>
      </c>
      <c r="E1671" s="103" t="s">
        <v>2038</v>
      </c>
      <c r="F1671" s="103" t="s">
        <v>2123</v>
      </c>
      <c r="G1671" s="103" t="s">
        <v>31</v>
      </c>
      <c r="H1671" s="103" t="s">
        <v>31</v>
      </c>
      <c r="I1671" s="103" t="s">
        <v>31</v>
      </c>
      <c r="J1671" s="103" t="s">
        <v>1884</v>
      </c>
      <c r="K1671" s="103" t="s">
        <v>1885</v>
      </c>
      <c r="L1671" s="104">
        <v>-5828.93</v>
      </c>
      <c r="M1671" s="103" t="s">
        <v>1886</v>
      </c>
      <c r="N1671" s="103" t="s">
        <v>5476</v>
      </c>
      <c r="O1671" s="103" t="s">
        <v>31</v>
      </c>
      <c r="P1671" s="103" t="s">
        <v>2125</v>
      </c>
      <c r="Q1671" s="103" t="s">
        <v>31</v>
      </c>
      <c r="R1671" s="103" t="s">
        <v>5477</v>
      </c>
      <c r="S1671" s="101">
        <v>42308</v>
      </c>
      <c r="T1671" s="101">
        <v>42308</v>
      </c>
      <c r="U1671" s="103" t="s">
        <v>5478</v>
      </c>
      <c r="V1671" s="103" t="s">
        <v>31</v>
      </c>
    </row>
    <row r="1672" spans="1:22" ht="15.75" x14ac:dyDescent="0.3">
      <c r="A1672" s="103" t="s">
        <v>50</v>
      </c>
      <c r="B1672" s="103" t="s">
        <v>4024</v>
      </c>
      <c r="C1672" s="103" t="s">
        <v>1904</v>
      </c>
      <c r="D1672" s="103" t="s">
        <v>1905</v>
      </c>
      <c r="E1672" s="103" t="s">
        <v>2038</v>
      </c>
      <c r="F1672" s="103" t="s">
        <v>2123</v>
      </c>
      <c r="G1672" s="103" t="s">
        <v>31</v>
      </c>
      <c r="H1672" s="103" t="s">
        <v>31</v>
      </c>
      <c r="I1672" s="103" t="s">
        <v>31</v>
      </c>
      <c r="J1672" s="103" t="s">
        <v>1884</v>
      </c>
      <c r="K1672" s="103" t="s">
        <v>1885</v>
      </c>
      <c r="L1672" s="104">
        <v>15780.2</v>
      </c>
      <c r="M1672" s="103" t="s">
        <v>1886</v>
      </c>
      <c r="N1672" s="103" t="s">
        <v>5479</v>
      </c>
      <c r="O1672" s="103" t="s">
        <v>31</v>
      </c>
      <c r="P1672" s="103" t="s">
        <v>2125</v>
      </c>
      <c r="Q1672" s="103" t="s">
        <v>31</v>
      </c>
      <c r="R1672" s="103" t="s">
        <v>5480</v>
      </c>
      <c r="S1672" s="101">
        <v>40877</v>
      </c>
      <c r="T1672" s="101">
        <v>40877</v>
      </c>
      <c r="U1672" s="103" t="s">
        <v>5447</v>
      </c>
      <c r="V1672" s="103" t="s">
        <v>31</v>
      </c>
    </row>
    <row r="1673" spans="1:22" ht="15.75" x14ac:dyDescent="0.3">
      <c r="A1673" s="103" t="s">
        <v>50</v>
      </c>
      <c r="B1673" s="103" t="s">
        <v>4024</v>
      </c>
      <c r="C1673" s="103" t="s">
        <v>1904</v>
      </c>
      <c r="D1673" s="103" t="s">
        <v>1905</v>
      </c>
      <c r="E1673" s="103" t="s">
        <v>2038</v>
      </c>
      <c r="F1673" s="103" t="s">
        <v>2123</v>
      </c>
      <c r="G1673" s="103" t="s">
        <v>31</v>
      </c>
      <c r="H1673" s="103" t="s">
        <v>31</v>
      </c>
      <c r="I1673" s="103" t="s">
        <v>31</v>
      </c>
      <c r="J1673" s="103" t="s">
        <v>1884</v>
      </c>
      <c r="K1673" s="103" t="s">
        <v>1885</v>
      </c>
      <c r="L1673" s="104">
        <v>15780.2</v>
      </c>
      <c r="M1673" s="103" t="s">
        <v>1886</v>
      </c>
      <c r="N1673" s="103" t="s">
        <v>5481</v>
      </c>
      <c r="O1673" s="103" t="s">
        <v>31</v>
      </c>
      <c r="P1673" s="103" t="s">
        <v>2125</v>
      </c>
      <c r="Q1673" s="103" t="s">
        <v>31</v>
      </c>
      <c r="R1673" s="103" t="s">
        <v>5482</v>
      </c>
      <c r="S1673" s="101">
        <v>40877</v>
      </c>
      <c r="T1673" s="101">
        <v>40877</v>
      </c>
      <c r="U1673" s="103" t="s">
        <v>5447</v>
      </c>
      <c r="V1673" s="103" t="s">
        <v>31</v>
      </c>
    </row>
    <row r="1674" spans="1:22" ht="15.75" x14ac:dyDescent="0.3">
      <c r="A1674" s="103" t="s">
        <v>50</v>
      </c>
      <c r="B1674" s="103" t="s">
        <v>4024</v>
      </c>
      <c r="C1674" s="103" t="s">
        <v>1904</v>
      </c>
      <c r="D1674" s="103" t="s">
        <v>1905</v>
      </c>
      <c r="E1674" s="103" t="s">
        <v>2038</v>
      </c>
      <c r="F1674" s="103" t="s">
        <v>2123</v>
      </c>
      <c r="G1674" s="103" t="s">
        <v>31</v>
      </c>
      <c r="H1674" s="103" t="s">
        <v>31</v>
      </c>
      <c r="I1674" s="103" t="s">
        <v>31</v>
      </c>
      <c r="J1674" s="103" t="s">
        <v>1884</v>
      </c>
      <c r="K1674" s="103" t="s">
        <v>1885</v>
      </c>
      <c r="L1674" s="104">
        <v>24029.279999999999</v>
      </c>
      <c r="M1674" s="103" t="s">
        <v>1886</v>
      </c>
      <c r="N1674" s="103" t="s">
        <v>5483</v>
      </c>
      <c r="O1674" s="103" t="s">
        <v>31</v>
      </c>
      <c r="P1674" s="103" t="s">
        <v>2125</v>
      </c>
      <c r="Q1674" s="103" t="s">
        <v>31</v>
      </c>
      <c r="R1674" s="103" t="s">
        <v>5484</v>
      </c>
      <c r="S1674" s="101">
        <v>40877</v>
      </c>
      <c r="T1674" s="101">
        <v>40877</v>
      </c>
      <c r="U1674" s="103" t="s">
        <v>5447</v>
      </c>
      <c r="V1674" s="103" t="s">
        <v>31</v>
      </c>
    </row>
    <row r="1675" spans="1:22" ht="15.75" x14ac:dyDescent="0.3">
      <c r="A1675" s="103" t="s">
        <v>50</v>
      </c>
      <c r="B1675" s="103" t="s">
        <v>4024</v>
      </c>
      <c r="C1675" s="103" t="s">
        <v>1904</v>
      </c>
      <c r="D1675" s="103" t="s">
        <v>1905</v>
      </c>
      <c r="E1675" s="103" t="s">
        <v>2038</v>
      </c>
      <c r="F1675" s="103" t="s">
        <v>2123</v>
      </c>
      <c r="G1675" s="103" t="s">
        <v>31</v>
      </c>
      <c r="H1675" s="103" t="s">
        <v>31</v>
      </c>
      <c r="I1675" s="103" t="s">
        <v>31</v>
      </c>
      <c r="J1675" s="103" t="s">
        <v>1884</v>
      </c>
      <c r="K1675" s="103" t="s">
        <v>1885</v>
      </c>
      <c r="L1675" s="104">
        <v>24031.02</v>
      </c>
      <c r="M1675" s="103" t="s">
        <v>1886</v>
      </c>
      <c r="N1675" s="103" t="s">
        <v>5485</v>
      </c>
      <c r="O1675" s="103" t="s">
        <v>31</v>
      </c>
      <c r="P1675" s="103" t="s">
        <v>2125</v>
      </c>
      <c r="Q1675" s="103" t="s">
        <v>31</v>
      </c>
      <c r="R1675" s="103" t="s">
        <v>5486</v>
      </c>
      <c r="S1675" s="101">
        <v>40877</v>
      </c>
      <c r="T1675" s="101">
        <v>40877</v>
      </c>
      <c r="U1675" s="103" t="s">
        <v>5447</v>
      </c>
      <c r="V1675" s="103" t="s">
        <v>31</v>
      </c>
    </row>
    <row r="1676" spans="1:22" ht="15.75" x14ac:dyDescent="0.3">
      <c r="A1676" s="103" t="s">
        <v>50</v>
      </c>
      <c r="B1676" s="103" t="s">
        <v>4024</v>
      </c>
      <c r="C1676" s="103" t="s">
        <v>1904</v>
      </c>
      <c r="D1676" s="103" t="s">
        <v>1905</v>
      </c>
      <c r="E1676" s="103" t="s">
        <v>2038</v>
      </c>
      <c r="F1676" s="103" t="s">
        <v>2123</v>
      </c>
      <c r="G1676" s="103" t="s">
        <v>31</v>
      </c>
      <c r="H1676" s="103" t="s">
        <v>31</v>
      </c>
      <c r="I1676" s="103" t="s">
        <v>31</v>
      </c>
      <c r="J1676" s="103" t="s">
        <v>1884</v>
      </c>
      <c r="K1676" s="103" t="s">
        <v>1885</v>
      </c>
      <c r="L1676" s="104">
        <v>24031.02</v>
      </c>
      <c r="M1676" s="103" t="s">
        <v>1886</v>
      </c>
      <c r="N1676" s="103" t="s">
        <v>5487</v>
      </c>
      <c r="O1676" s="103" t="s">
        <v>31</v>
      </c>
      <c r="P1676" s="103" t="s">
        <v>2125</v>
      </c>
      <c r="Q1676" s="103" t="s">
        <v>31</v>
      </c>
      <c r="R1676" s="103" t="s">
        <v>5488</v>
      </c>
      <c r="S1676" s="101">
        <v>40877</v>
      </c>
      <c r="T1676" s="101">
        <v>40877</v>
      </c>
      <c r="U1676" s="103" t="s">
        <v>5447</v>
      </c>
      <c r="V1676" s="103" t="s">
        <v>31</v>
      </c>
    </row>
    <row r="1677" spans="1:22" ht="15.75" x14ac:dyDescent="0.3">
      <c r="A1677" s="103" t="s">
        <v>50</v>
      </c>
      <c r="B1677" s="103" t="s">
        <v>4024</v>
      </c>
      <c r="C1677" s="103" t="s">
        <v>1904</v>
      </c>
      <c r="D1677" s="103" t="s">
        <v>1905</v>
      </c>
      <c r="E1677" s="103" t="s">
        <v>2038</v>
      </c>
      <c r="F1677" s="103" t="s">
        <v>2123</v>
      </c>
      <c r="G1677" s="103" t="s">
        <v>31</v>
      </c>
      <c r="H1677" s="103" t="s">
        <v>31</v>
      </c>
      <c r="I1677" s="103" t="s">
        <v>31</v>
      </c>
      <c r="J1677" s="103" t="s">
        <v>1884</v>
      </c>
      <c r="K1677" s="103" t="s">
        <v>1885</v>
      </c>
      <c r="L1677" s="104">
        <v>15780.2</v>
      </c>
      <c r="M1677" s="103" t="s">
        <v>1886</v>
      </c>
      <c r="N1677" s="103" t="s">
        <v>5489</v>
      </c>
      <c r="O1677" s="103" t="s">
        <v>31</v>
      </c>
      <c r="P1677" s="103" t="s">
        <v>2125</v>
      </c>
      <c r="Q1677" s="103" t="s">
        <v>31</v>
      </c>
      <c r="R1677" s="103" t="s">
        <v>5490</v>
      </c>
      <c r="S1677" s="101">
        <v>40877</v>
      </c>
      <c r="T1677" s="101">
        <v>40877</v>
      </c>
      <c r="U1677" s="103" t="s">
        <v>5447</v>
      </c>
      <c r="V1677" s="103" t="s">
        <v>31</v>
      </c>
    </row>
    <row r="1678" spans="1:22" ht="15.75" x14ac:dyDescent="0.3">
      <c r="A1678" s="103" t="s">
        <v>50</v>
      </c>
      <c r="B1678" s="103" t="s">
        <v>4024</v>
      </c>
      <c r="C1678" s="103" t="s">
        <v>1904</v>
      </c>
      <c r="D1678" s="103" t="s">
        <v>1905</v>
      </c>
      <c r="E1678" s="103" t="s">
        <v>2038</v>
      </c>
      <c r="F1678" s="103" t="s">
        <v>2123</v>
      </c>
      <c r="G1678" s="103" t="s">
        <v>31</v>
      </c>
      <c r="H1678" s="103" t="s">
        <v>31</v>
      </c>
      <c r="I1678" s="103" t="s">
        <v>31</v>
      </c>
      <c r="J1678" s="103" t="s">
        <v>1884</v>
      </c>
      <c r="K1678" s="103" t="s">
        <v>1885</v>
      </c>
      <c r="L1678" s="104">
        <v>16883.349999999999</v>
      </c>
      <c r="M1678" s="103" t="s">
        <v>1886</v>
      </c>
      <c r="N1678" s="103" t="s">
        <v>5491</v>
      </c>
      <c r="O1678" s="103" t="s">
        <v>31</v>
      </c>
      <c r="P1678" s="103" t="s">
        <v>2125</v>
      </c>
      <c r="Q1678" s="103" t="s">
        <v>31</v>
      </c>
      <c r="R1678" s="103" t="s">
        <v>5492</v>
      </c>
      <c r="S1678" s="101">
        <v>40877</v>
      </c>
      <c r="T1678" s="101">
        <v>40877</v>
      </c>
      <c r="U1678" s="103" t="s">
        <v>5447</v>
      </c>
      <c r="V1678" s="103" t="s">
        <v>31</v>
      </c>
    </row>
    <row r="1679" spans="1:22" ht="15.75" x14ac:dyDescent="0.3">
      <c r="A1679" s="103" t="s">
        <v>50</v>
      </c>
      <c r="B1679" s="103" t="s">
        <v>4024</v>
      </c>
      <c r="C1679" s="103" t="s">
        <v>1904</v>
      </c>
      <c r="D1679" s="103" t="s">
        <v>1905</v>
      </c>
      <c r="E1679" s="103" t="s">
        <v>2038</v>
      </c>
      <c r="F1679" s="103" t="s">
        <v>2123</v>
      </c>
      <c r="G1679" s="103" t="s">
        <v>31</v>
      </c>
      <c r="H1679" s="103" t="s">
        <v>31</v>
      </c>
      <c r="I1679" s="103" t="s">
        <v>31</v>
      </c>
      <c r="J1679" s="103" t="s">
        <v>1884</v>
      </c>
      <c r="K1679" s="103" t="s">
        <v>1885</v>
      </c>
      <c r="L1679" s="104">
        <v>22623.78</v>
      </c>
      <c r="M1679" s="103" t="s">
        <v>1886</v>
      </c>
      <c r="N1679" s="103" t="s">
        <v>5493</v>
      </c>
      <c r="O1679" s="103" t="s">
        <v>31</v>
      </c>
      <c r="P1679" s="103" t="s">
        <v>2125</v>
      </c>
      <c r="Q1679" s="103" t="s">
        <v>31</v>
      </c>
      <c r="R1679" s="103" t="s">
        <v>5494</v>
      </c>
      <c r="S1679" s="101">
        <v>42124</v>
      </c>
      <c r="T1679" s="101">
        <v>42124</v>
      </c>
      <c r="U1679" s="103" t="s">
        <v>5353</v>
      </c>
      <c r="V1679" s="103" t="s">
        <v>31</v>
      </c>
    </row>
    <row r="1680" spans="1:22" ht="15.75" x14ac:dyDescent="0.3">
      <c r="A1680" s="103" t="s">
        <v>50</v>
      </c>
      <c r="B1680" s="103" t="s">
        <v>4024</v>
      </c>
      <c r="C1680" s="103" t="s">
        <v>1904</v>
      </c>
      <c r="D1680" s="103" t="s">
        <v>1905</v>
      </c>
      <c r="E1680" s="103" t="s">
        <v>2038</v>
      </c>
      <c r="F1680" s="103" t="s">
        <v>2123</v>
      </c>
      <c r="G1680" s="103" t="s">
        <v>31</v>
      </c>
      <c r="H1680" s="103" t="s">
        <v>31</v>
      </c>
      <c r="I1680" s="103" t="s">
        <v>31</v>
      </c>
      <c r="J1680" s="103" t="s">
        <v>1884</v>
      </c>
      <c r="K1680" s="103" t="s">
        <v>1885</v>
      </c>
      <c r="L1680" s="104">
        <v>106.47</v>
      </c>
      <c r="M1680" s="103" t="s">
        <v>1886</v>
      </c>
      <c r="N1680" s="103" t="s">
        <v>5493</v>
      </c>
      <c r="O1680" s="103" t="s">
        <v>31</v>
      </c>
      <c r="P1680" s="103" t="s">
        <v>2125</v>
      </c>
      <c r="Q1680" s="103" t="s">
        <v>31</v>
      </c>
      <c r="R1680" s="103" t="s">
        <v>5494</v>
      </c>
      <c r="S1680" s="101">
        <v>42308</v>
      </c>
      <c r="T1680" s="101">
        <v>42308</v>
      </c>
      <c r="U1680" s="103" t="s">
        <v>5353</v>
      </c>
      <c r="V1680" s="103" t="s">
        <v>31</v>
      </c>
    </row>
    <row r="1681" spans="1:22" ht="15.75" x14ac:dyDescent="0.3">
      <c r="A1681" s="103" t="s">
        <v>50</v>
      </c>
      <c r="B1681" s="103" t="s">
        <v>4024</v>
      </c>
      <c r="C1681" s="103" t="s">
        <v>1904</v>
      </c>
      <c r="D1681" s="103" t="s">
        <v>1905</v>
      </c>
      <c r="E1681" s="103" t="s">
        <v>2038</v>
      </c>
      <c r="F1681" s="103" t="s">
        <v>2123</v>
      </c>
      <c r="G1681" s="103" t="s">
        <v>31</v>
      </c>
      <c r="H1681" s="103" t="s">
        <v>31</v>
      </c>
      <c r="I1681" s="103" t="s">
        <v>31</v>
      </c>
      <c r="J1681" s="103" t="s">
        <v>1884</v>
      </c>
      <c r="K1681" s="103" t="s">
        <v>1885</v>
      </c>
      <c r="L1681" s="104">
        <v>22623.78</v>
      </c>
      <c r="M1681" s="103" t="s">
        <v>1886</v>
      </c>
      <c r="N1681" s="103" t="s">
        <v>5495</v>
      </c>
      <c r="O1681" s="103" t="s">
        <v>31</v>
      </c>
      <c r="P1681" s="103" t="s">
        <v>2125</v>
      </c>
      <c r="Q1681" s="103" t="s">
        <v>31</v>
      </c>
      <c r="R1681" s="103" t="s">
        <v>5496</v>
      </c>
      <c r="S1681" s="101">
        <v>42124</v>
      </c>
      <c r="T1681" s="101">
        <v>42124</v>
      </c>
      <c r="U1681" s="103" t="s">
        <v>5353</v>
      </c>
      <c r="V1681" s="103" t="s">
        <v>31</v>
      </c>
    </row>
    <row r="1682" spans="1:22" ht="15.75" x14ac:dyDescent="0.3">
      <c r="A1682" s="103" t="s">
        <v>50</v>
      </c>
      <c r="B1682" s="103" t="s">
        <v>4024</v>
      </c>
      <c r="C1682" s="103" t="s">
        <v>1904</v>
      </c>
      <c r="D1682" s="103" t="s">
        <v>1905</v>
      </c>
      <c r="E1682" s="103" t="s">
        <v>2038</v>
      </c>
      <c r="F1682" s="103" t="s">
        <v>2123</v>
      </c>
      <c r="G1682" s="103" t="s">
        <v>31</v>
      </c>
      <c r="H1682" s="103" t="s">
        <v>31</v>
      </c>
      <c r="I1682" s="103" t="s">
        <v>31</v>
      </c>
      <c r="J1682" s="103" t="s">
        <v>1884</v>
      </c>
      <c r="K1682" s="103" t="s">
        <v>1885</v>
      </c>
      <c r="L1682" s="104">
        <v>106.47</v>
      </c>
      <c r="M1682" s="103" t="s">
        <v>1886</v>
      </c>
      <c r="N1682" s="103" t="s">
        <v>5495</v>
      </c>
      <c r="O1682" s="103" t="s">
        <v>31</v>
      </c>
      <c r="P1682" s="103" t="s">
        <v>2125</v>
      </c>
      <c r="Q1682" s="103" t="s">
        <v>31</v>
      </c>
      <c r="R1682" s="103" t="s">
        <v>5496</v>
      </c>
      <c r="S1682" s="101">
        <v>42308</v>
      </c>
      <c r="T1682" s="101">
        <v>42308</v>
      </c>
      <c r="U1682" s="103" t="s">
        <v>5353</v>
      </c>
      <c r="V1682" s="103" t="s">
        <v>31</v>
      </c>
    </row>
    <row r="1683" spans="1:22" ht="15.75" x14ac:dyDescent="0.3">
      <c r="A1683" s="103" t="s">
        <v>50</v>
      </c>
      <c r="B1683" s="103" t="s">
        <v>4024</v>
      </c>
      <c r="C1683" s="103" t="s">
        <v>1904</v>
      </c>
      <c r="D1683" s="103" t="s">
        <v>1905</v>
      </c>
      <c r="E1683" s="103" t="s">
        <v>2038</v>
      </c>
      <c r="F1683" s="103" t="s">
        <v>2123</v>
      </c>
      <c r="G1683" s="103" t="s">
        <v>31</v>
      </c>
      <c r="H1683" s="103" t="s">
        <v>31</v>
      </c>
      <c r="I1683" s="103" t="s">
        <v>31</v>
      </c>
      <c r="J1683" s="103" t="s">
        <v>1884</v>
      </c>
      <c r="K1683" s="103" t="s">
        <v>1885</v>
      </c>
      <c r="L1683" s="104">
        <v>22623.78</v>
      </c>
      <c r="M1683" s="103" t="s">
        <v>1886</v>
      </c>
      <c r="N1683" s="103" t="s">
        <v>5497</v>
      </c>
      <c r="O1683" s="103" t="s">
        <v>31</v>
      </c>
      <c r="P1683" s="103" t="s">
        <v>2125</v>
      </c>
      <c r="Q1683" s="103" t="s">
        <v>31</v>
      </c>
      <c r="R1683" s="103" t="s">
        <v>5498</v>
      </c>
      <c r="S1683" s="101">
        <v>42124</v>
      </c>
      <c r="T1683" s="101">
        <v>42124</v>
      </c>
      <c r="U1683" s="103" t="s">
        <v>5353</v>
      </c>
      <c r="V1683" s="103" t="s">
        <v>31</v>
      </c>
    </row>
    <row r="1684" spans="1:22" ht="15.75" x14ac:dyDescent="0.3">
      <c r="A1684" s="103" t="s">
        <v>50</v>
      </c>
      <c r="B1684" s="103" t="s">
        <v>4024</v>
      </c>
      <c r="C1684" s="103" t="s">
        <v>1904</v>
      </c>
      <c r="D1684" s="103" t="s">
        <v>1905</v>
      </c>
      <c r="E1684" s="103" t="s">
        <v>2038</v>
      </c>
      <c r="F1684" s="103" t="s">
        <v>2123</v>
      </c>
      <c r="G1684" s="103" t="s">
        <v>31</v>
      </c>
      <c r="H1684" s="103" t="s">
        <v>31</v>
      </c>
      <c r="I1684" s="103" t="s">
        <v>31</v>
      </c>
      <c r="J1684" s="103" t="s">
        <v>1884</v>
      </c>
      <c r="K1684" s="103" t="s">
        <v>1885</v>
      </c>
      <c r="L1684" s="104">
        <v>106.47</v>
      </c>
      <c r="M1684" s="103" t="s">
        <v>1886</v>
      </c>
      <c r="N1684" s="103" t="s">
        <v>5497</v>
      </c>
      <c r="O1684" s="103" t="s">
        <v>31</v>
      </c>
      <c r="P1684" s="103" t="s">
        <v>2125</v>
      </c>
      <c r="Q1684" s="103" t="s">
        <v>31</v>
      </c>
      <c r="R1684" s="103" t="s">
        <v>5498</v>
      </c>
      <c r="S1684" s="101">
        <v>42308</v>
      </c>
      <c r="T1684" s="101">
        <v>42308</v>
      </c>
      <c r="U1684" s="103" t="s">
        <v>5353</v>
      </c>
      <c r="V1684" s="103" t="s">
        <v>31</v>
      </c>
    </row>
    <row r="1685" spans="1:22" ht="15.75" x14ac:dyDescent="0.3">
      <c r="A1685" s="103" t="s">
        <v>50</v>
      </c>
      <c r="B1685" s="103" t="s">
        <v>4024</v>
      </c>
      <c r="C1685" s="103" t="s">
        <v>1879</v>
      </c>
      <c r="D1685" s="103" t="s">
        <v>1880</v>
      </c>
      <c r="E1685" s="103" t="s">
        <v>2038</v>
      </c>
      <c r="F1685" s="103" t="s">
        <v>2123</v>
      </c>
      <c r="G1685" s="103" t="s">
        <v>31</v>
      </c>
      <c r="H1685" s="103" t="s">
        <v>1883</v>
      </c>
      <c r="I1685" s="103" t="s">
        <v>1880</v>
      </c>
      <c r="J1685" s="103" t="s">
        <v>1884</v>
      </c>
      <c r="K1685" s="103" t="s">
        <v>1885</v>
      </c>
      <c r="L1685" s="105">
        <v>0.6</v>
      </c>
      <c r="M1685" s="103" t="s">
        <v>1886</v>
      </c>
      <c r="N1685" s="103" t="s">
        <v>4177</v>
      </c>
      <c r="O1685" s="103" t="s">
        <v>31</v>
      </c>
      <c r="P1685" s="103" t="s">
        <v>2125</v>
      </c>
      <c r="Q1685" s="103" t="s">
        <v>31</v>
      </c>
      <c r="R1685" s="103" t="s">
        <v>4178</v>
      </c>
      <c r="S1685" s="101">
        <v>42766</v>
      </c>
      <c r="T1685" s="101">
        <v>42766</v>
      </c>
      <c r="U1685" s="103" t="s">
        <v>4026</v>
      </c>
      <c r="V1685" s="103" t="s">
        <v>31</v>
      </c>
    </row>
    <row r="1686" spans="1:22" ht="15.75" x14ac:dyDescent="0.3">
      <c r="A1686" s="103" t="s">
        <v>50</v>
      </c>
      <c r="B1686" s="103" t="s">
        <v>4024</v>
      </c>
      <c r="C1686" s="103" t="s">
        <v>1879</v>
      </c>
      <c r="D1686" s="103" t="s">
        <v>1880</v>
      </c>
      <c r="E1686" s="103" t="s">
        <v>2038</v>
      </c>
      <c r="F1686" s="103" t="s">
        <v>2062</v>
      </c>
      <c r="G1686" s="103" t="s">
        <v>31</v>
      </c>
      <c r="H1686" s="103" t="s">
        <v>1883</v>
      </c>
      <c r="I1686" s="103" t="s">
        <v>1880</v>
      </c>
      <c r="J1686" s="103" t="s">
        <v>1884</v>
      </c>
      <c r="K1686" s="103" t="s">
        <v>1885</v>
      </c>
      <c r="L1686" s="105">
        <v>0.46</v>
      </c>
      <c r="M1686" s="103" t="s">
        <v>1886</v>
      </c>
      <c r="N1686" s="103" t="s">
        <v>4137</v>
      </c>
      <c r="O1686" s="103" t="s">
        <v>31</v>
      </c>
      <c r="P1686" s="103" t="s">
        <v>2064</v>
      </c>
      <c r="Q1686" s="103" t="s">
        <v>31</v>
      </c>
      <c r="R1686" s="103" t="s">
        <v>4138</v>
      </c>
      <c r="S1686" s="101">
        <v>42766</v>
      </c>
      <c r="T1686" s="101">
        <v>42766</v>
      </c>
      <c r="U1686" s="103" t="s">
        <v>4026</v>
      </c>
      <c r="V1686" s="103" t="s">
        <v>31</v>
      </c>
    </row>
    <row r="1687" spans="1:22" ht="15.75" x14ac:dyDescent="0.3">
      <c r="A1687" s="103" t="s">
        <v>50</v>
      </c>
      <c r="B1687" s="103" t="s">
        <v>4024</v>
      </c>
      <c r="C1687" s="103" t="s">
        <v>1879</v>
      </c>
      <c r="D1687" s="103" t="s">
        <v>1880</v>
      </c>
      <c r="E1687" s="103" t="s">
        <v>2038</v>
      </c>
      <c r="F1687" s="103" t="s">
        <v>2062</v>
      </c>
      <c r="G1687" s="103" t="s">
        <v>31</v>
      </c>
      <c r="H1687" s="103" t="s">
        <v>1883</v>
      </c>
      <c r="I1687" s="103" t="s">
        <v>1880</v>
      </c>
      <c r="J1687" s="103" t="s">
        <v>1884</v>
      </c>
      <c r="K1687" s="103" t="s">
        <v>1885</v>
      </c>
      <c r="L1687" s="105">
        <v>0.46</v>
      </c>
      <c r="M1687" s="103" t="s">
        <v>1886</v>
      </c>
      <c r="N1687" s="103" t="s">
        <v>4150</v>
      </c>
      <c r="O1687" s="103" t="s">
        <v>31</v>
      </c>
      <c r="P1687" s="103" t="s">
        <v>2064</v>
      </c>
      <c r="Q1687" s="103" t="s">
        <v>31</v>
      </c>
      <c r="R1687" s="103" t="s">
        <v>4151</v>
      </c>
      <c r="S1687" s="101">
        <v>42766</v>
      </c>
      <c r="T1687" s="101">
        <v>42766</v>
      </c>
      <c r="U1687" s="103" t="s">
        <v>4026</v>
      </c>
      <c r="V1687" s="103" t="s">
        <v>31</v>
      </c>
    </row>
    <row r="1688" spans="1:22" ht="15.75" x14ac:dyDescent="0.3">
      <c r="A1688" s="103" t="s">
        <v>50</v>
      </c>
      <c r="B1688" s="103" t="s">
        <v>4024</v>
      </c>
      <c r="C1688" s="103" t="s">
        <v>1879</v>
      </c>
      <c r="D1688" s="103" t="s">
        <v>1880</v>
      </c>
      <c r="E1688" s="103" t="s">
        <v>2038</v>
      </c>
      <c r="F1688" s="103" t="s">
        <v>2062</v>
      </c>
      <c r="G1688" s="103" t="s">
        <v>31</v>
      </c>
      <c r="H1688" s="103" t="s">
        <v>1883</v>
      </c>
      <c r="I1688" s="103" t="s">
        <v>1880</v>
      </c>
      <c r="J1688" s="103" t="s">
        <v>1884</v>
      </c>
      <c r="K1688" s="103" t="s">
        <v>1885</v>
      </c>
      <c r="L1688" s="105">
        <v>0.46</v>
      </c>
      <c r="M1688" s="103" t="s">
        <v>1886</v>
      </c>
      <c r="N1688" s="103" t="s">
        <v>4164</v>
      </c>
      <c r="O1688" s="103" t="s">
        <v>31</v>
      </c>
      <c r="P1688" s="103" t="s">
        <v>2064</v>
      </c>
      <c r="Q1688" s="103" t="s">
        <v>31</v>
      </c>
      <c r="R1688" s="103" t="s">
        <v>4165</v>
      </c>
      <c r="S1688" s="101">
        <v>42766</v>
      </c>
      <c r="T1688" s="101">
        <v>42766</v>
      </c>
      <c r="U1688" s="103" t="s">
        <v>4026</v>
      </c>
      <c r="V1688" s="103" t="s">
        <v>31</v>
      </c>
    </row>
    <row r="1689" spans="1:22" ht="15.75" x14ac:dyDescent="0.3">
      <c r="A1689" s="103" t="s">
        <v>50</v>
      </c>
      <c r="B1689" s="103" t="s">
        <v>4024</v>
      </c>
      <c r="C1689" s="103" t="s">
        <v>1879</v>
      </c>
      <c r="D1689" s="103" t="s">
        <v>1880</v>
      </c>
      <c r="E1689" s="103" t="s">
        <v>1881</v>
      </c>
      <c r="F1689" s="103" t="s">
        <v>1986</v>
      </c>
      <c r="G1689" s="103" t="s">
        <v>31</v>
      </c>
      <c r="H1689" s="103" t="s">
        <v>1883</v>
      </c>
      <c r="I1689" s="103" t="s">
        <v>1880</v>
      </c>
      <c r="J1689" s="103" t="s">
        <v>1884</v>
      </c>
      <c r="K1689" s="103" t="s">
        <v>1885</v>
      </c>
      <c r="L1689" s="105">
        <v>0.35</v>
      </c>
      <c r="M1689" s="103" t="s">
        <v>1886</v>
      </c>
      <c r="N1689" s="103" t="s">
        <v>31</v>
      </c>
      <c r="O1689" s="103" t="s">
        <v>31</v>
      </c>
      <c r="P1689" s="103" t="s">
        <v>2205</v>
      </c>
      <c r="Q1689" s="103" t="s">
        <v>31</v>
      </c>
      <c r="R1689" s="103" t="s">
        <v>4284</v>
      </c>
      <c r="S1689" s="101">
        <v>42766</v>
      </c>
      <c r="T1689" s="101">
        <v>42766</v>
      </c>
      <c r="U1689" s="103" t="s">
        <v>4026</v>
      </c>
      <c r="V1689" s="103" t="s">
        <v>31</v>
      </c>
    </row>
    <row r="1690" spans="1:22" ht="15.75" x14ac:dyDescent="0.3">
      <c r="A1690" s="103" t="s">
        <v>50</v>
      </c>
      <c r="B1690" s="103" t="s">
        <v>4024</v>
      </c>
      <c r="C1690" s="103" t="s">
        <v>1904</v>
      </c>
      <c r="D1690" s="103" t="s">
        <v>1905</v>
      </c>
      <c r="E1690" s="103" t="s">
        <v>2038</v>
      </c>
      <c r="F1690" s="103" t="s">
        <v>2123</v>
      </c>
      <c r="G1690" s="103" t="s">
        <v>31</v>
      </c>
      <c r="H1690" s="103" t="s">
        <v>31</v>
      </c>
      <c r="I1690" s="103" t="s">
        <v>31</v>
      </c>
      <c r="J1690" s="103" t="s">
        <v>1884</v>
      </c>
      <c r="K1690" s="103" t="s">
        <v>1885</v>
      </c>
      <c r="L1690" s="105">
        <v>0.32</v>
      </c>
      <c r="M1690" s="103" t="s">
        <v>1886</v>
      </c>
      <c r="N1690" s="103" t="s">
        <v>4179</v>
      </c>
      <c r="O1690" s="103" t="s">
        <v>31</v>
      </c>
      <c r="P1690" s="103" t="s">
        <v>2125</v>
      </c>
      <c r="Q1690" s="103" t="s">
        <v>31</v>
      </c>
      <c r="R1690" s="103" t="s">
        <v>4180</v>
      </c>
      <c r="S1690" s="101">
        <v>43008</v>
      </c>
      <c r="T1690" s="101">
        <v>43008</v>
      </c>
      <c r="U1690" s="103" t="s">
        <v>4029</v>
      </c>
      <c r="V1690" s="103" t="s">
        <v>31</v>
      </c>
    </row>
    <row r="1691" spans="1:22" ht="15.75" x14ac:dyDescent="0.3">
      <c r="A1691" s="103" t="s">
        <v>50</v>
      </c>
      <c r="B1691" s="103" t="s">
        <v>4024</v>
      </c>
      <c r="C1691" s="103" t="s">
        <v>1904</v>
      </c>
      <c r="D1691" s="103" t="s">
        <v>1905</v>
      </c>
      <c r="E1691" s="103" t="s">
        <v>2038</v>
      </c>
      <c r="F1691" s="103" t="s">
        <v>2123</v>
      </c>
      <c r="G1691" s="103" t="s">
        <v>31</v>
      </c>
      <c r="H1691" s="103" t="s">
        <v>31</v>
      </c>
      <c r="I1691" s="103" t="s">
        <v>31</v>
      </c>
      <c r="J1691" s="103" t="s">
        <v>1884</v>
      </c>
      <c r="K1691" s="103" t="s">
        <v>1885</v>
      </c>
      <c r="L1691" s="105">
        <v>-0.52</v>
      </c>
      <c r="M1691" s="103" t="s">
        <v>1886</v>
      </c>
      <c r="N1691" s="103" t="s">
        <v>4179</v>
      </c>
      <c r="O1691" s="103" t="s">
        <v>31</v>
      </c>
      <c r="P1691" s="103" t="s">
        <v>2125</v>
      </c>
      <c r="Q1691" s="103" t="s">
        <v>31</v>
      </c>
      <c r="R1691" s="103" t="s">
        <v>4180</v>
      </c>
      <c r="S1691" s="101">
        <v>42978</v>
      </c>
      <c r="T1691" s="101">
        <v>42978</v>
      </c>
      <c r="U1691" s="103" t="s">
        <v>4029</v>
      </c>
      <c r="V1691" s="103" t="s">
        <v>31</v>
      </c>
    </row>
    <row r="1692" spans="1:22" ht="15.75" x14ac:dyDescent="0.3">
      <c r="A1692" s="103" t="s">
        <v>50</v>
      </c>
      <c r="B1692" s="103" t="s">
        <v>4024</v>
      </c>
      <c r="C1692" s="103" t="s">
        <v>1879</v>
      </c>
      <c r="D1692" s="103" t="s">
        <v>1880</v>
      </c>
      <c r="E1692" s="103" t="s">
        <v>1881</v>
      </c>
      <c r="F1692" s="103" t="s">
        <v>1986</v>
      </c>
      <c r="G1692" s="103" t="s">
        <v>31</v>
      </c>
      <c r="H1692" s="103" t="s">
        <v>1883</v>
      </c>
      <c r="I1692" s="103" t="s">
        <v>1880</v>
      </c>
      <c r="J1692" s="103" t="s">
        <v>1884</v>
      </c>
      <c r="K1692" s="103" t="s">
        <v>1885</v>
      </c>
      <c r="L1692" s="105">
        <v>-1.31</v>
      </c>
      <c r="M1692" s="103" t="s">
        <v>1886</v>
      </c>
      <c r="N1692" s="103" t="s">
        <v>31</v>
      </c>
      <c r="O1692" s="103" t="s">
        <v>31</v>
      </c>
      <c r="P1692" s="103" t="s">
        <v>2205</v>
      </c>
      <c r="Q1692" s="103" t="s">
        <v>31</v>
      </c>
      <c r="R1692" s="103" t="s">
        <v>4284</v>
      </c>
      <c r="S1692" s="101">
        <v>42855</v>
      </c>
      <c r="T1692" s="101">
        <v>42855</v>
      </c>
      <c r="U1692" s="103" t="s">
        <v>4026</v>
      </c>
      <c r="V1692" s="103" t="s">
        <v>31</v>
      </c>
    </row>
    <row r="1693" spans="1:22" ht="15.75" x14ac:dyDescent="0.3">
      <c r="A1693" s="103" t="s">
        <v>50</v>
      </c>
      <c r="B1693" s="103" t="s">
        <v>4024</v>
      </c>
      <c r="C1693" s="103" t="s">
        <v>1879</v>
      </c>
      <c r="D1693" s="103" t="s">
        <v>1880</v>
      </c>
      <c r="E1693" s="103" t="s">
        <v>2038</v>
      </c>
      <c r="F1693" s="103" t="s">
        <v>2062</v>
      </c>
      <c r="G1693" s="103" t="s">
        <v>31</v>
      </c>
      <c r="H1693" s="103" t="s">
        <v>1883</v>
      </c>
      <c r="I1693" s="103" t="s">
        <v>1880</v>
      </c>
      <c r="J1693" s="103" t="s">
        <v>1884</v>
      </c>
      <c r="K1693" s="103" t="s">
        <v>1885</v>
      </c>
      <c r="L1693" s="105">
        <v>-1.67</v>
      </c>
      <c r="M1693" s="103" t="s">
        <v>1886</v>
      </c>
      <c r="N1693" s="103" t="s">
        <v>4137</v>
      </c>
      <c r="O1693" s="103" t="s">
        <v>31</v>
      </c>
      <c r="P1693" s="103" t="s">
        <v>2064</v>
      </c>
      <c r="Q1693" s="103" t="s">
        <v>31</v>
      </c>
      <c r="R1693" s="103" t="s">
        <v>4138</v>
      </c>
      <c r="S1693" s="101">
        <v>42855</v>
      </c>
      <c r="T1693" s="101">
        <v>42855</v>
      </c>
      <c r="U1693" s="103" t="s">
        <v>4026</v>
      </c>
      <c r="V1693" s="103" t="s">
        <v>31</v>
      </c>
    </row>
    <row r="1694" spans="1:22" ht="15.75" x14ac:dyDescent="0.3">
      <c r="A1694" s="103" t="s">
        <v>50</v>
      </c>
      <c r="B1694" s="103" t="s">
        <v>4024</v>
      </c>
      <c r="C1694" s="103" t="s">
        <v>1879</v>
      </c>
      <c r="D1694" s="103" t="s">
        <v>1880</v>
      </c>
      <c r="E1694" s="103" t="s">
        <v>2038</v>
      </c>
      <c r="F1694" s="103" t="s">
        <v>2062</v>
      </c>
      <c r="G1694" s="103" t="s">
        <v>31</v>
      </c>
      <c r="H1694" s="103" t="s">
        <v>1883</v>
      </c>
      <c r="I1694" s="103" t="s">
        <v>1880</v>
      </c>
      <c r="J1694" s="103" t="s">
        <v>1884</v>
      </c>
      <c r="K1694" s="103" t="s">
        <v>1885</v>
      </c>
      <c r="L1694" s="105">
        <v>-1.67</v>
      </c>
      <c r="M1694" s="103" t="s">
        <v>1886</v>
      </c>
      <c r="N1694" s="103" t="s">
        <v>4150</v>
      </c>
      <c r="O1694" s="103" t="s">
        <v>31</v>
      </c>
      <c r="P1694" s="103" t="s">
        <v>2064</v>
      </c>
      <c r="Q1694" s="103" t="s">
        <v>31</v>
      </c>
      <c r="R1694" s="103" t="s">
        <v>4151</v>
      </c>
      <c r="S1694" s="101">
        <v>42855</v>
      </c>
      <c r="T1694" s="101">
        <v>42855</v>
      </c>
      <c r="U1694" s="103" t="s">
        <v>4026</v>
      </c>
      <c r="V1694" s="103" t="s">
        <v>31</v>
      </c>
    </row>
    <row r="1695" spans="1:22" ht="15.75" x14ac:dyDescent="0.3">
      <c r="A1695" s="103" t="s">
        <v>50</v>
      </c>
      <c r="B1695" s="103" t="s">
        <v>4024</v>
      </c>
      <c r="C1695" s="103" t="s">
        <v>1879</v>
      </c>
      <c r="D1695" s="103" t="s">
        <v>1880</v>
      </c>
      <c r="E1695" s="103" t="s">
        <v>2038</v>
      </c>
      <c r="F1695" s="103" t="s">
        <v>2062</v>
      </c>
      <c r="G1695" s="103" t="s">
        <v>31</v>
      </c>
      <c r="H1695" s="103" t="s">
        <v>1883</v>
      </c>
      <c r="I1695" s="103" t="s">
        <v>1880</v>
      </c>
      <c r="J1695" s="103" t="s">
        <v>1884</v>
      </c>
      <c r="K1695" s="103" t="s">
        <v>1885</v>
      </c>
      <c r="L1695" s="105">
        <v>-1.67</v>
      </c>
      <c r="M1695" s="103" t="s">
        <v>1886</v>
      </c>
      <c r="N1695" s="103" t="s">
        <v>4164</v>
      </c>
      <c r="O1695" s="103" t="s">
        <v>31</v>
      </c>
      <c r="P1695" s="103" t="s">
        <v>2064</v>
      </c>
      <c r="Q1695" s="103" t="s">
        <v>31</v>
      </c>
      <c r="R1695" s="103" t="s">
        <v>4165</v>
      </c>
      <c r="S1695" s="101">
        <v>42855</v>
      </c>
      <c r="T1695" s="101">
        <v>42855</v>
      </c>
      <c r="U1695" s="103" t="s">
        <v>4026</v>
      </c>
      <c r="V1695" s="103" t="s">
        <v>31</v>
      </c>
    </row>
    <row r="1696" spans="1:22" ht="15.75" x14ac:dyDescent="0.3">
      <c r="A1696" s="103" t="s">
        <v>50</v>
      </c>
      <c r="B1696" s="103" t="s">
        <v>4024</v>
      </c>
      <c r="C1696" s="103" t="s">
        <v>1904</v>
      </c>
      <c r="D1696" s="103" t="s">
        <v>1905</v>
      </c>
      <c r="E1696" s="103" t="s">
        <v>2038</v>
      </c>
      <c r="F1696" s="103" t="s">
        <v>2110</v>
      </c>
      <c r="G1696" s="103" t="s">
        <v>31</v>
      </c>
      <c r="H1696" s="103" t="s">
        <v>31</v>
      </c>
      <c r="I1696" s="103" t="s">
        <v>31</v>
      </c>
      <c r="J1696" s="103" t="s">
        <v>1884</v>
      </c>
      <c r="K1696" s="103" t="s">
        <v>1885</v>
      </c>
      <c r="L1696" s="105">
        <v>-1.85</v>
      </c>
      <c r="M1696" s="103" t="s">
        <v>1886</v>
      </c>
      <c r="N1696" s="103" t="s">
        <v>31</v>
      </c>
      <c r="O1696" s="103" t="s">
        <v>31</v>
      </c>
      <c r="P1696" s="103" t="s">
        <v>2111</v>
      </c>
      <c r="Q1696" s="103" t="s">
        <v>31</v>
      </c>
      <c r="R1696" s="103" t="s">
        <v>4170</v>
      </c>
      <c r="S1696" s="101">
        <v>42978</v>
      </c>
      <c r="T1696" s="101">
        <v>42978</v>
      </c>
      <c r="U1696" s="103" t="s">
        <v>4029</v>
      </c>
      <c r="V1696" s="103" t="s">
        <v>31</v>
      </c>
    </row>
    <row r="1697" spans="1:22" ht="15.75" x14ac:dyDescent="0.3">
      <c r="A1697" s="103" t="s">
        <v>50</v>
      </c>
      <c r="B1697" s="103" t="s">
        <v>4024</v>
      </c>
      <c r="C1697" s="103" t="s">
        <v>1904</v>
      </c>
      <c r="D1697" s="103" t="s">
        <v>1905</v>
      </c>
      <c r="E1697" s="103" t="s">
        <v>2038</v>
      </c>
      <c r="F1697" s="103" t="s">
        <v>2402</v>
      </c>
      <c r="G1697" s="103" t="s">
        <v>31</v>
      </c>
      <c r="H1697" s="103" t="s">
        <v>31</v>
      </c>
      <c r="I1697" s="103" t="s">
        <v>31</v>
      </c>
      <c r="J1697" s="103" t="s">
        <v>1884</v>
      </c>
      <c r="K1697" s="103" t="s">
        <v>1885</v>
      </c>
      <c r="L1697" s="105">
        <v>-1.91</v>
      </c>
      <c r="M1697" s="103" t="s">
        <v>1886</v>
      </c>
      <c r="N1697" s="103" t="s">
        <v>31</v>
      </c>
      <c r="O1697" s="103" t="s">
        <v>31</v>
      </c>
      <c r="P1697" s="103" t="s">
        <v>2403</v>
      </c>
      <c r="Q1697" s="103" t="s">
        <v>31</v>
      </c>
      <c r="R1697" s="103" t="s">
        <v>4169</v>
      </c>
      <c r="S1697" s="101">
        <v>42978</v>
      </c>
      <c r="T1697" s="101">
        <v>42978</v>
      </c>
      <c r="U1697" s="103" t="s">
        <v>4029</v>
      </c>
      <c r="V1697" s="103" t="s">
        <v>31</v>
      </c>
    </row>
    <row r="1698" spans="1:22" ht="15.75" x14ac:dyDescent="0.3">
      <c r="A1698" s="103" t="s">
        <v>50</v>
      </c>
      <c r="B1698" s="103" t="s">
        <v>4024</v>
      </c>
      <c r="C1698" s="103" t="s">
        <v>1879</v>
      </c>
      <c r="D1698" s="103" t="s">
        <v>1880</v>
      </c>
      <c r="E1698" s="103" t="s">
        <v>2038</v>
      </c>
      <c r="F1698" s="103" t="s">
        <v>2123</v>
      </c>
      <c r="G1698" s="103" t="s">
        <v>31</v>
      </c>
      <c r="H1698" s="103" t="s">
        <v>1883</v>
      </c>
      <c r="I1698" s="103" t="s">
        <v>1880</v>
      </c>
      <c r="J1698" s="103" t="s">
        <v>1884</v>
      </c>
      <c r="K1698" s="103" t="s">
        <v>1885</v>
      </c>
      <c r="L1698" s="105">
        <v>-2.25</v>
      </c>
      <c r="M1698" s="103" t="s">
        <v>1886</v>
      </c>
      <c r="N1698" s="103" t="s">
        <v>4177</v>
      </c>
      <c r="O1698" s="103" t="s">
        <v>31</v>
      </c>
      <c r="P1698" s="103" t="s">
        <v>2125</v>
      </c>
      <c r="Q1698" s="103" t="s">
        <v>31</v>
      </c>
      <c r="R1698" s="103" t="s">
        <v>4178</v>
      </c>
      <c r="S1698" s="101">
        <v>42855</v>
      </c>
      <c r="T1698" s="101">
        <v>42855</v>
      </c>
      <c r="U1698" s="103" t="s">
        <v>4026</v>
      </c>
      <c r="V1698" s="103" t="s">
        <v>31</v>
      </c>
    </row>
    <row r="1699" spans="1:22" ht="15.75" x14ac:dyDescent="0.3">
      <c r="A1699" s="103" t="s">
        <v>50</v>
      </c>
      <c r="B1699" s="103" t="s">
        <v>4024</v>
      </c>
      <c r="C1699" s="103" t="s">
        <v>1904</v>
      </c>
      <c r="D1699" s="103" t="s">
        <v>1905</v>
      </c>
      <c r="E1699" s="103" t="s">
        <v>2038</v>
      </c>
      <c r="F1699" s="103" t="s">
        <v>2051</v>
      </c>
      <c r="G1699" s="103" t="s">
        <v>31</v>
      </c>
      <c r="H1699" s="103" t="s">
        <v>31</v>
      </c>
      <c r="I1699" s="103" t="s">
        <v>31</v>
      </c>
      <c r="J1699" s="103" t="s">
        <v>1884</v>
      </c>
      <c r="K1699" s="103" t="s">
        <v>1885</v>
      </c>
      <c r="L1699" s="105">
        <v>-2.88</v>
      </c>
      <c r="M1699" s="103" t="s">
        <v>1886</v>
      </c>
      <c r="N1699" s="103" t="s">
        <v>31</v>
      </c>
      <c r="O1699" s="103" t="s">
        <v>31</v>
      </c>
      <c r="P1699" s="103" t="s">
        <v>2052</v>
      </c>
      <c r="Q1699" s="103" t="s">
        <v>31</v>
      </c>
      <c r="R1699" s="103" t="s">
        <v>4168</v>
      </c>
      <c r="S1699" s="101">
        <v>42978</v>
      </c>
      <c r="T1699" s="101">
        <v>42978</v>
      </c>
      <c r="U1699" s="103" t="s">
        <v>4029</v>
      </c>
      <c r="V1699" s="103" t="s">
        <v>31</v>
      </c>
    </row>
    <row r="1700" spans="1:22" ht="15.75" x14ac:dyDescent="0.3">
      <c r="A1700" s="103" t="s">
        <v>50</v>
      </c>
      <c r="B1700" s="103" t="s">
        <v>4024</v>
      </c>
      <c r="C1700" s="103" t="s">
        <v>1904</v>
      </c>
      <c r="D1700" s="103" t="s">
        <v>1905</v>
      </c>
      <c r="E1700" s="103" t="s">
        <v>2038</v>
      </c>
      <c r="F1700" s="103" t="s">
        <v>2123</v>
      </c>
      <c r="G1700" s="103" t="s">
        <v>31</v>
      </c>
      <c r="H1700" s="103" t="s">
        <v>31</v>
      </c>
      <c r="I1700" s="103" t="s">
        <v>31</v>
      </c>
      <c r="J1700" s="103" t="s">
        <v>1884</v>
      </c>
      <c r="K1700" s="103" t="s">
        <v>1885</v>
      </c>
      <c r="L1700" s="105">
        <v>-4</v>
      </c>
      <c r="M1700" s="103" t="s">
        <v>1886</v>
      </c>
      <c r="N1700" s="103" t="s">
        <v>4160</v>
      </c>
      <c r="O1700" s="103" t="s">
        <v>31</v>
      </c>
      <c r="P1700" s="103" t="s">
        <v>2125</v>
      </c>
      <c r="Q1700" s="103" t="s">
        <v>31</v>
      </c>
      <c r="R1700" s="103" t="s">
        <v>4161</v>
      </c>
      <c r="S1700" s="101">
        <v>42978</v>
      </c>
      <c r="T1700" s="101">
        <v>42978</v>
      </c>
      <c r="U1700" s="103" t="s">
        <v>4029</v>
      </c>
      <c r="V1700" s="103" t="s">
        <v>31</v>
      </c>
    </row>
    <row r="1701" spans="1:22" ht="15.75" x14ac:dyDescent="0.3">
      <c r="A1701" s="103" t="s">
        <v>50</v>
      </c>
      <c r="B1701" s="103" t="s">
        <v>4024</v>
      </c>
      <c r="C1701" s="103" t="s">
        <v>1904</v>
      </c>
      <c r="D1701" s="103" t="s">
        <v>1905</v>
      </c>
      <c r="E1701" s="103" t="s">
        <v>2038</v>
      </c>
      <c r="F1701" s="103" t="s">
        <v>2123</v>
      </c>
      <c r="G1701" s="103" t="s">
        <v>31</v>
      </c>
      <c r="H1701" s="103" t="s">
        <v>31</v>
      </c>
      <c r="I1701" s="103" t="s">
        <v>31</v>
      </c>
      <c r="J1701" s="103" t="s">
        <v>1884</v>
      </c>
      <c r="K1701" s="103" t="s">
        <v>1885</v>
      </c>
      <c r="L1701" s="105">
        <v>-4</v>
      </c>
      <c r="M1701" s="103" t="s">
        <v>1886</v>
      </c>
      <c r="N1701" s="103" t="s">
        <v>4162</v>
      </c>
      <c r="O1701" s="103" t="s">
        <v>31</v>
      </c>
      <c r="P1701" s="103" t="s">
        <v>2125</v>
      </c>
      <c r="Q1701" s="103" t="s">
        <v>31</v>
      </c>
      <c r="R1701" s="103" t="s">
        <v>4163</v>
      </c>
      <c r="S1701" s="101">
        <v>42978</v>
      </c>
      <c r="T1701" s="101">
        <v>42978</v>
      </c>
      <c r="U1701" s="103" t="s">
        <v>4029</v>
      </c>
      <c r="V1701" s="103" t="s">
        <v>31</v>
      </c>
    </row>
    <row r="1702" spans="1:22" ht="15.75" x14ac:dyDescent="0.3">
      <c r="A1702" s="103" t="s">
        <v>50</v>
      </c>
      <c r="B1702" s="103" t="s">
        <v>4024</v>
      </c>
      <c r="C1702" s="103" t="s">
        <v>1904</v>
      </c>
      <c r="D1702" s="103" t="s">
        <v>1905</v>
      </c>
      <c r="E1702" s="103" t="s">
        <v>2038</v>
      </c>
      <c r="F1702" s="103" t="s">
        <v>2123</v>
      </c>
      <c r="G1702" s="103" t="s">
        <v>31</v>
      </c>
      <c r="H1702" s="103" t="s">
        <v>31</v>
      </c>
      <c r="I1702" s="103" t="s">
        <v>31</v>
      </c>
      <c r="J1702" s="103" t="s">
        <v>1884</v>
      </c>
      <c r="K1702" s="103" t="s">
        <v>1885</v>
      </c>
      <c r="L1702" s="105">
        <v>-4</v>
      </c>
      <c r="M1702" s="103" t="s">
        <v>1886</v>
      </c>
      <c r="N1702" s="103" t="s">
        <v>4166</v>
      </c>
      <c r="O1702" s="103" t="s">
        <v>31</v>
      </c>
      <c r="P1702" s="103" t="s">
        <v>2125</v>
      </c>
      <c r="Q1702" s="103" t="s">
        <v>31</v>
      </c>
      <c r="R1702" s="103" t="s">
        <v>4167</v>
      </c>
      <c r="S1702" s="101">
        <v>42978</v>
      </c>
      <c r="T1702" s="101">
        <v>42978</v>
      </c>
      <c r="U1702" s="103" t="s">
        <v>4029</v>
      </c>
      <c r="V1702" s="103" t="s">
        <v>31</v>
      </c>
    </row>
    <row r="1703" spans="1:22" ht="15.75" x14ac:dyDescent="0.3">
      <c r="A1703" s="103" t="s">
        <v>50</v>
      </c>
      <c r="B1703" s="103" t="s">
        <v>4024</v>
      </c>
      <c r="C1703" s="103" t="s">
        <v>1879</v>
      </c>
      <c r="D1703" s="103" t="s">
        <v>1880</v>
      </c>
      <c r="E1703" s="103" t="s">
        <v>2038</v>
      </c>
      <c r="F1703" s="103" t="s">
        <v>2101</v>
      </c>
      <c r="G1703" s="103" t="s">
        <v>31</v>
      </c>
      <c r="H1703" s="103" t="s">
        <v>1883</v>
      </c>
      <c r="I1703" s="103" t="s">
        <v>1880</v>
      </c>
      <c r="J1703" s="103" t="s">
        <v>1884</v>
      </c>
      <c r="K1703" s="103" t="s">
        <v>1885</v>
      </c>
      <c r="L1703" s="105">
        <v>-4.8</v>
      </c>
      <c r="M1703" s="103" t="s">
        <v>1886</v>
      </c>
      <c r="N1703" s="103" t="s">
        <v>31</v>
      </c>
      <c r="O1703" s="103" t="s">
        <v>31</v>
      </c>
      <c r="P1703" s="103" t="s">
        <v>2102</v>
      </c>
      <c r="Q1703" s="103" t="s">
        <v>31</v>
      </c>
      <c r="R1703" s="103" t="s">
        <v>4263</v>
      </c>
      <c r="S1703" s="101">
        <v>42855</v>
      </c>
      <c r="T1703" s="101">
        <v>42855</v>
      </c>
      <c r="U1703" s="103" t="s">
        <v>4026</v>
      </c>
      <c r="V1703" s="103" t="s">
        <v>31</v>
      </c>
    </row>
    <row r="1704" spans="1:22" ht="15.75" x14ac:dyDescent="0.3">
      <c r="A1704" s="103" t="s">
        <v>50</v>
      </c>
      <c r="B1704" s="103" t="s">
        <v>4024</v>
      </c>
      <c r="C1704" s="103" t="s">
        <v>1904</v>
      </c>
      <c r="D1704" s="103" t="s">
        <v>1905</v>
      </c>
      <c r="E1704" s="103" t="s">
        <v>2038</v>
      </c>
      <c r="F1704" s="103" t="s">
        <v>2062</v>
      </c>
      <c r="G1704" s="103" t="s">
        <v>31</v>
      </c>
      <c r="H1704" s="103" t="s">
        <v>31</v>
      </c>
      <c r="I1704" s="103" t="s">
        <v>31</v>
      </c>
      <c r="J1704" s="103" t="s">
        <v>1884</v>
      </c>
      <c r="K1704" s="103" t="s">
        <v>1885</v>
      </c>
      <c r="L1704" s="105">
        <v>-5.63</v>
      </c>
      <c r="M1704" s="103" t="s">
        <v>1886</v>
      </c>
      <c r="N1704" s="103" t="s">
        <v>4148</v>
      </c>
      <c r="O1704" s="103" t="s">
        <v>31</v>
      </c>
      <c r="P1704" s="103" t="s">
        <v>2064</v>
      </c>
      <c r="Q1704" s="103" t="s">
        <v>31</v>
      </c>
      <c r="R1704" s="103" t="s">
        <v>4149</v>
      </c>
      <c r="S1704" s="101">
        <v>42978</v>
      </c>
      <c r="T1704" s="101">
        <v>42978</v>
      </c>
      <c r="U1704" s="103" t="s">
        <v>4029</v>
      </c>
      <c r="V1704" s="103" t="s">
        <v>31</v>
      </c>
    </row>
    <row r="1705" spans="1:22" ht="15.75" x14ac:dyDescent="0.3">
      <c r="A1705" s="103" t="s">
        <v>50</v>
      </c>
      <c r="B1705" s="103" t="s">
        <v>4024</v>
      </c>
      <c r="C1705" s="103" t="s">
        <v>1904</v>
      </c>
      <c r="D1705" s="103" t="s">
        <v>1905</v>
      </c>
      <c r="E1705" s="103" t="s">
        <v>2038</v>
      </c>
      <c r="F1705" s="103" t="s">
        <v>2062</v>
      </c>
      <c r="G1705" s="103" t="s">
        <v>31</v>
      </c>
      <c r="H1705" s="103" t="s">
        <v>31</v>
      </c>
      <c r="I1705" s="103" t="s">
        <v>31</v>
      </c>
      <c r="J1705" s="103" t="s">
        <v>1884</v>
      </c>
      <c r="K1705" s="103" t="s">
        <v>1885</v>
      </c>
      <c r="L1705" s="105">
        <v>-5.63</v>
      </c>
      <c r="M1705" s="103" t="s">
        <v>1886</v>
      </c>
      <c r="N1705" s="103" t="s">
        <v>4152</v>
      </c>
      <c r="O1705" s="103" t="s">
        <v>31</v>
      </c>
      <c r="P1705" s="103" t="s">
        <v>2064</v>
      </c>
      <c r="Q1705" s="103" t="s">
        <v>31</v>
      </c>
      <c r="R1705" s="103" t="s">
        <v>4153</v>
      </c>
      <c r="S1705" s="101">
        <v>42978</v>
      </c>
      <c r="T1705" s="101">
        <v>42978</v>
      </c>
      <c r="U1705" s="103" t="s">
        <v>4029</v>
      </c>
      <c r="V1705" s="103" t="s">
        <v>31</v>
      </c>
    </row>
    <row r="1706" spans="1:22" ht="15.75" x14ac:dyDescent="0.3">
      <c r="A1706" s="103" t="s">
        <v>50</v>
      </c>
      <c r="B1706" s="103" t="s">
        <v>4024</v>
      </c>
      <c r="C1706" s="103" t="s">
        <v>1904</v>
      </c>
      <c r="D1706" s="103" t="s">
        <v>1905</v>
      </c>
      <c r="E1706" s="103" t="s">
        <v>2038</v>
      </c>
      <c r="F1706" s="103" t="s">
        <v>2062</v>
      </c>
      <c r="G1706" s="103" t="s">
        <v>31</v>
      </c>
      <c r="H1706" s="103" t="s">
        <v>31</v>
      </c>
      <c r="I1706" s="103" t="s">
        <v>31</v>
      </c>
      <c r="J1706" s="103" t="s">
        <v>1884</v>
      </c>
      <c r="K1706" s="103" t="s">
        <v>1885</v>
      </c>
      <c r="L1706" s="105">
        <v>-5.63</v>
      </c>
      <c r="M1706" s="103" t="s">
        <v>1886</v>
      </c>
      <c r="N1706" s="103" t="s">
        <v>4154</v>
      </c>
      <c r="O1706" s="103" t="s">
        <v>31</v>
      </c>
      <c r="P1706" s="103" t="s">
        <v>2064</v>
      </c>
      <c r="Q1706" s="103" t="s">
        <v>31</v>
      </c>
      <c r="R1706" s="103" t="s">
        <v>4155</v>
      </c>
      <c r="S1706" s="101">
        <v>42978</v>
      </c>
      <c r="T1706" s="101">
        <v>42978</v>
      </c>
      <c r="U1706" s="103" t="s">
        <v>4029</v>
      </c>
      <c r="V1706" s="103" t="s">
        <v>31</v>
      </c>
    </row>
    <row r="1707" spans="1:22" ht="15.75" x14ac:dyDescent="0.3">
      <c r="A1707" s="103" t="s">
        <v>50</v>
      </c>
      <c r="B1707" s="103" t="s">
        <v>4024</v>
      </c>
      <c r="C1707" s="103" t="s">
        <v>1904</v>
      </c>
      <c r="D1707" s="103" t="s">
        <v>1905</v>
      </c>
      <c r="E1707" s="103" t="s">
        <v>2038</v>
      </c>
      <c r="F1707" s="103" t="s">
        <v>2070</v>
      </c>
      <c r="G1707" s="103" t="s">
        <v>31</v>
      </c>
      <c r="H1707" s="103" t="s">
        <v>31</v>
      </c>
      <c r="I1707" s="103" t="s">
        <v>31</v>
      </c>
      <c r="J1707" s="103" t="s">
        <v>1884</v>
      </c>
      <c r="K1707" s="103" t="s">
        <v>1885</v>
      </c>
      <c r="L1707" s="105">
        <v>-6.7</v>
      </c>
      <c r="M1707" s="103" t="s">
        <v>1886</v>
      </c>
      <c r="N1707" s="103" t="s">
        <v>31</v>
      </c>
      <c r="O1707" s="103" t="s">
        <v>31</v>
      </c>
      <c r="P1707" s="103" t="s">
        <v>2072</v>
      </c>
      <c r="Q1707" s="103" t="s">
        <v>31</v>
      </c>
      <c r="R1707" s="103" t="s">
        <v>4146</v>
      </c>
      <c r="S1707" s="101">
        <v>42978</v>
      </c>
      <c r="T1707" s="101">
        <v>42978</v>
      </c>
      <c r="U1707" s="103" t="s">
        <v>4029</v>
      </c>
      <c r="V1707" s="103" t="s">
        <v>31</v>
      </c>
    </row>
    <row r="1708" spans="1:22" ht="15.75" x14ac:dyDescent="0.3">
      <c r="A1708" s="103" t="s">
        <v>50</v>
      </c>
      <c r="B1708" s="103" t="s">
        <v>4024</v>
      </c>
      <c r="C1708" s="103" t="s">
        <v>1879</v>
      </c>
      <c r="D1708" s="103" t="s">
        <v>1880</v>
      </c>
      <c r="E1708" s="103" t="s">
        <v>2033</v>
      </c>
      <c r="F1708" s="103" t="s">
        <v>2034</v>
      </c>
      <c r="G1708" s="103" t="s">
        <v>31</v>
      </c>
      <c r="H1708" s="103" t="s">
        <v>1883</v>
      </c>
      <c r="I1708" s="103" t="s">
        <v>1880</v>
      </c>
      <c r="J1708" s="103" t="s">
        <v>1884</v>
      </c>
      <c r="K1708" s="103" t="s">
        <v>1885</v>
      </c>
      <c r="L1708" s="105">
        <v>-6.95</v>
      </c>
      <c r="M1708" s="103" t="s">
        <v>2002</v>
      </c>
      <c r="N1708" s="103" t="s">
        <v>31</v>
      </c>
      <c r="O1708" s="103" t="s">
        <v>31</v>
      </c>
      <c r="P1708" s="103" t="s">
        <v>2035</v>
      </c>
      <c r="Q1708" s="103" t="s">
        <v>31</v>
      </c>
      <c r="R1708" s="103" t="s">
        <v>4025</v>
      </c>
      <c r="S1708" s="101">
        <v>42855</v>
      </c>
      <c r="T1708" s="101">
        <v>42855</v>
      </c>
      <c r="U1708" s="103" t="s">
        <v>4026</v>
      </c>
      <c r="V1708" s="103" t="s">
        <v>31</v>
      </c>
    </row>
    <row r="1709" spans="1:22" ht="15.75" x14ac:dyDescent="0.3">
      <c r="A1709" s="103" t="s">
        <v>50</v>
      </c>
      <c r="B1709" s="103" t="s">
        <v>4024</v>
      </c>
      <c r="C1709" s="103" t="s">
        <v>1904</v>
      </c>
      <c r="D1709" s="103" t="s">
        <v>1905</v>
      </c>
      <c r="E1709" s="103" t="s">
        <v>2038</v>
      </c>
      <c r="F1709" s="103" t="s">
        <v>2123</v>
      </c>
      <c r="G1709" s="103" t="s">
        <v>31</v>
      </c>
      <c r="H1709" s="103" t="s">
        <v>31</v>
      </c>
      <c r="I1709" s="103" t="s">
        <v>31</v>
      </c>
      <c r="J1709" s="103" t="s">
        <v>1884</v>
      </c>
      <c r="K1709" s="103" t="s">
        <v>1885</v>
      </c>
      <c r="L1709" s="104">
        <v>10878.6</v>
      </c>
      <c r="M1709" s="103" t="s">
        <v>1886</v>
      </c>
      <c r="N1709" s="103" t="s">
        <v>5499</v>
      </c>
      <c r="O1709" s="103" t="s">
        <v>31</v>
      </c>
      <c r="P1709" s="103" t="s">
        <v>2125</v>
      </c>
      <c r="Q1709" s="103" t="s">
        <v>3484</v>
      </c>
      <c r="R1709" s="103" t="s">
        <v>5500</v>
      </c>
      <c r="S1709" s="101">
        <v>38625</v>
      </c>
      <c r="T1709" s="101">
        <v>38617</v>
      </c>
      <c r="U1709" s="103" t="s">
        <v>5501</v>
      </c>
      <c r="V1709" s="103" t="s">
        <v>31</v>
      </c>
    </row>
    <row r="1710" spans="1:22" ht="15.75" x14ac:dyDescent="0.3">
      <c r="A1710" s="103" t="s">
        <v>50</v>
      </c>
      <c r="B1710" s="103" t="s">
        <v>4024</v>
      </c>
      <c r="C1710" s="103" t="s">
        <v>1904</v>
      </c>
      <c r="D1710" s="103" t="s">
        <v>1905</v>
      </c>
      <c r="E1710" s="103" t="s">
        <v>2038</v>
      </c>
      <c r="F1710" s="103" t="s">
        <v>2123</v>
      </c>
      <c r="G1710" s="103" t="s">
        <v>31</v>
      </c>
      <c r="H1710" s="103" t="s">
        <v>31</v>
      </c>
      <c r="I1710" s="103" t="s">
        <v>31</v>
      </c>
      <c r="J1710" s="103" t="s">
        <v>1884</v>
      </c>
      <c r="K1710" s="103" t="s">
        <v>1885</v>
      </c>
      <c r="L1710" s="104">
        <v>260.01</v>
      </c>
      <c r="M1710" s="103" t="s">
        <v>1886</v>
      </c>
      <c r="N1710" s="103" t="s">
        <v>5499</v>
      </c>
      <c r="O1710" s="103" t="s">
        <v>31</v>
      </c>
      <c r="P1710" s="103" t="s">
        <v>2125</v>
      </c>
      <c r="Q1710" s="103" t="s">
        <v>3484</v>
      </c>
      <c r="R1710" s="103" t="s">
        <v>5500</v>
      </c>
      <c r="S1710" s="101">
        <v>38656</v>
      </c>
      <c r="T1710" s="101">
        <v>38617</v>
      </c>
      <c r="U1710" s="103" t="s">
        <v>5501</v>
      </c>
      <c r="V1710" s="103" t="s">
        <v>31</v>
      </c>
    </row>
    <row r="1711" spans="1:22" ht="15.75" x14ac:dyDescent="0.3">
      <c r="A1711" s="103" t="s">
        <v>50</v>
      </c>
      <c r="B1711" s="103" t="s">
        <v>4024</v>
      </c>
      <c r="C1711" s="103" t="s">
        <v>1904</v>
      </c>
      <c r="D1711" s="103" t="s">
        <v>1905</v>
      </c>
      <c r="E1711" s="103" t="s">
        <v>2038</v>
      </c>
      <c r="F1711" s="103" t="s">
        <v>2070</v>
      </c>
      <c r="G1711" s="103" t="s">
        <v>31</v>
      </c>
      <c r="H1711" s="103" t="s">
        <v>31</v>
      </c>
      <c r="I1711" s="103" t="s">
        <v>31</v>
      </c>
      <c r="J1711" s="103" t="s">
        <v>1884</v>
      </c>
      <c r="K1711" s="103" t="s">
        <v>1885</v>
      </c>
      <c r="L1711" s="104">
        <v>155143.29</v>
      </c>
      <c r="M1711" s="103" t="s">
        <v>1886</v>
      </c>
      <c r="N1711" s="103" t="s">
        <v>31</v>
      </c>
      <c r="O1711" s="103" t="s">
        <v>31</v>
      </c>
      <c r="P1711" s="103" t="s">
        <v>2481</v>
      </c>
      <c r="Q1711" s="103" t="s">
        <v>31</v>
      </c>
      <c r="R1711" s="103" t="s">
        <v>5502</v>
      </c>
      <c r="S1711" s="101">
        <v>37772</v>
      </c>
      <c r="T1711" s="101">
        <v>37772</v>
      </c>
      <c r="U1711" s="103" t="s">
        <v>5147</v>
      </c>
      <c r="V1711" s="103" t="s">
        <v>31</v>
      </c>
    </row>
    <row r="1712" spans="1:22" ht="15.75" x14ac:dyDescent="0.3">
      <c r="A1712" s="103" t="s">
        <v>50</v>
      </c>
      <c r="B1712" s="103" t="s">
        <v>4024</v>
      </c>
      <c r="C1712" s="103" t="s">
        <v>1904</v>
      </c>
      <c r="D1712" s="103" t="s">
        <v>1905</v>
      </c>
      <c r="E1712" s="103" t="s">
        <v>2038</v>
      </c>
      <c r="F1712" s="103" t="s">
        <v>2070</v>
      </c>
      <c r="G1712" s="103" t="s">
        <v>31</v>
      </c>
      <c r="H1712" s="103" t="s">
        <v>31</v>
      </c>
      <c r="I1712" s="103" t="s">
        <v>31</v>
      </c>
      <c r="J1712" s="103" t="s">
        <v>1884</v>
      </c>
      <c r="K1712" s="103" t="s">
        <v>1885</v>
      </c>
      <c r="L1712" s="104">
        <v>-112.11</v>
      </c>
      <c r="M1712" s="103" t="s">
        <v>1886</v>
      </c>
      <c r="N1712" s="103" t="s">
        <v>31</v>
      </c>
      <c r="O1712" s="103" t="s">
        <v>31</v>
      </c>
      <c r="P1712" s="103" t="s">
        <v>2481</v>
      </c>
      <c r="Q1712" s="103" t="s">
        <v>31</v>
      </c>
      <c r="R1712" s="103" t="s">
        <v>5502</v>
      </c>
      <c r="S1712" s="101">
        <v>38107</v>
      </c>
      <c r="T1712" s="101">
        <v>38107</v>
      </c>
      <c r="U1712" s="103" t="s">
        <v>5147</v>
      </c>
      <c r="V1712" s="103" t="s">
        <v>31</v>
      </c>
    </row>
    <row r="1713" spans="1:22" ht="15.75" x14ac:dyDescent="0.3">
      <c r="A1713" s="103" t="s">
        <v>50</v>
      </c>
      <c r="B1713" s="103" t="s">
        <v>4024</v>
      </c>
      <c r="C1713" s="103" t="s">
        <v>1904</v>
      </c>
      <c r="D1713" s="103" t="s">
        <v>1905</v>
      </c>
      <c r="E1713" s="103" t="s">
        <v>2038</v>
      </c>
      <c r="F1713" s="103" t="s">
        <v>2070</v>
      </c>
      <c r="G1713" s="103" t="s">
        <v>31</v>
      </c>
      <c r="H1713" s="103" t="s">
        <v>31</v>
      </c>
      <c r="I1713" s="103" t="s">
        <v>31</v>
      </c>
      <c r="J1713" s="103" t="s">
        <v>1884</v>
      </c>
      <c r="K1713" s="103" t="s">
        <v>1885</v>
      </c>
      <c r="L1713" s="104">
        <v>3.8</v>
      </c>
      <c r="M1713" s="103" t="s">
        <v>1886</v>
      </c>
      <c r="N1713" s="103" t="s">
        <v>31</v>
      </c>
      <c r="O1713" s="103" t="s">
        <v>31</v>
      </c>
      <c r="P1713" s="103" t="s">
        <v>2481</v>
      </c>
      <c r="Q1713" s="103" t="s">
        <v>31</v>
      </c>
      <c r="R1713" s="103" t="s">
        <v>5502</v>
      </c>
      <c r="S1713" s="101">
        <v>38383</v>
      </c>
      <c r="T1713" s="101">
        <v>38383</v>
      </c>
      <c r="U1713" s="103" t="s">
        <v>5147</v>
      </c>
      <c r="V1713" s="103" t="s">
        <v>31</v>
      </c>
    </row>
    <row r="1714" spans="1:22" ht="15.75" x14ac:dyDescent="0.3">
      <c r="A1714" s="103" t="s">
        <v>50</v>
      </c>
      <c r="B1714" s="103" t="s">
        <v>4024</v>
      </c>
      <c r="C1714" s="103" t="s">
        <v>1904</v>
      </c>
      <c r="D1714" s="103" t="s">
        <v>1905</v>
      </c>
      <c r="E1714" s="103" t="s">
        <v>2038</v>
      </c>
      <c r="F1714" s="103" t="s">
        <v>2070</v>
      </c>
      <c r="G1714" s="103" t="s">
        <v>31</v>
      </c>
      <c r="H1714" s="103" t="s">
        <v>31</v>
      </c>
      <c r="I1714" s="103" t="s">
        <v>31</v>
      </c>
      <c r="J1714" s="103" t="s">
        <v>1884</v>
      </c>
      <c r="K1714" s="103" t="s">
        <v>1885</v>
      </c>
      <c r="L1714" s="104">
        <v>23012.13</v>
      </c>
      <c r="M1714" s="103" t="s">
        <v>1886</v>
      </c>
      <c r="N1714" s="103" t="s">
        <v>31</v>
      </c>
      <c r="O1714" s="103" t="s">
        <v>31</v>
      </c>
      <c r="P1714" s="103" t="s">
        <v>2481</v>
      </c>
      <c r="Q1714" s="103" t="s">
        <v>31</v>
      </c>
      <c r="R1714" s="103" t="s">
        <v>5503</v>
      </c>
      <c r="S1714" s="101">
        <v>37925</v>
      </c>
      <c r="T1714" s="101">
        <v>37925</v>
      </c>
      <c r="U1714" s="103" t="s">
        <v>3564</v>
      </c>
      <c r="V1714" s="103" t="s">
        <v>31</v>
      </c>
    </row>
    <row r="1715" spans="1:22" ht="15.75" x14ac:dyDescent="0.3">
      <c r="A1715" s="103" t="s">
        <v>50</v>
      </c>
      <c r="B1715" s="103" t="s">
        <v>4024</v>
      </c>
      <c r="C1715" s="103" t="s">
        <v>1904</v>
      </c>
      <c r="D1715" s="103" t="s">
        <v>1905</v>
      </c>
      <c r="E1715" s="103" t="s">
        <v>2038</v>
      </c>
      <c r="F1715" s="103" t="s">
        <v>2070</v>
      </c>
      <c r="G1715" s="103" t="s">
        <v>31</v>
      </c>
      <c r="H1715" s="103" t="s">
        <v>31</v>
      </c>
      <c r="I1715" s="103" t="s">
        <v>31</v>
      </c>
      <c r="J1715" s="103" t="s">
        <v>1884</v>
      </c>
      <c r="K1715" s="103" t="s">
        <v>1885</v>
      </c>
      <c r="L1715" s="104">
        <v>-0.33</v>
      </c>
      <c r="M1715" s="103" t="s">
        <v>1886</v>
      </c>
      <c r="N1715" s="103" t="s">
        <v>31</v>
      </c>
      <c r="O1715" s="103" t="s">
        <v>31</v>
      </c>
      <c r="P1715" s="103" t="s">
        <v>2481</v>
      </c>
      <c r="Q1715" s="103" t="s">
        <v>31</v>
      </c>
      <c r="R1715" s="103" t="s">
        <v>5503</v>
      </c>
      <c r="S1715" s="101">
        <v>38291</v>
      </c>
      <c r="T1715" s="101">
        <v>38291</v>
      </c>
      <c r="U1715" s="103" t="s">
        <v>3564</v>
      </c>
      <c r="V1715" s="103" t="s">
        <v>31</v>
      </c>
    </row>
    <row r="1716" spans="1:22" ht="15.75" x14ac:dyDescent="0.3">
      <c r="A1716" s="103" t="s">
        <v>50</v>
      </c>
      <c r="B1716" s="103" t="s">
        <v>4024</v>
      </c>
      <c r="C1716" s="103" t="s">
        <v>1904</v>
      </c>
      <c r="D1716" s="103" t="s">
        <v>1905</v>
      </c>
      <c r="E1716" s="103" t="s">
        <v>2038</v>
      </c>
      <c r="F1716" s="103" t="s">
        <v>2070</v>
      </c>
      <c r="G1716" s="103" t="s">
        <v>31</v>
      </c>
      <c r="H1716" s="103" t="s">
        <v>31</v>
      </c>
      <c r="I1716" s="103" t="s">
        <v>31</v>
      </c>
      <c r="J1716" s="103" t="s">
        <v>1884</v>
      </c>
      <c r="K1716" s="103" t="s">
        <v>1885</v>
      </c>
      <c r="L1716" s="104">
        <v>386028.39</v>
      </c>
      <c r="M1716" s="103" t="s">
        <v>1886</v>
      </c>
      <c r="N1716" s="103" t="s">
        <v>31</v>
      </c>
      <c r="O1716" s="103" t="s">
        <v>31</v>
      </c>
      <c r="P1716" s="103" t="s">
        <v>2481</v>
      </c>
      <c r="Q1716" s="103" t="s">
        <v>31</v>
      </c>
      <c r="R1716" s="103" t="s">
        <v>5504</v>
      </c>
      <c r="S1716" s="101">
        <v>38077</v>
      </c>
      <c r="T1716" s="101">
        <v>38077</v>
      </c>
      <c r="U1716" s="103" t="s">
        <v>5505</v>
      </c>
      <c r="V1716" s="103" t="s">
        <v>31</v>
      </c>
    </row>
    <row r="1717" spans="1:22" ht="15.75" x14ac:dyDescent="0.3">
      <c r="A1717" s="103" t="s">
        <v>50</v>
      </c>
      <c r="B1717" s="103" t="s">
        <v>4024</v>
      </c>
      <c r="C1717" s="103" t="s">
        <v>1904</v>
      </c>
      <c r="D1717" s="103" t="s">
        <v>1905</v>
      </c>
      <c r="E1717" s="103" t="s">
        <v>2038</v>
      </c>
      <c r="F1717" s="103" t="s">
        <v>2070</v>
      </c>
      <c r="G1717" s="103" t="s">
        <v>31</v>
      </c>
      <c r="H1717" s="103" t="s">
        <v>31</v>
      </c>
      <c r="I1717" s="103" t="s">
        <v>31</v>
      </c>
      <c r="J1717" s="103" t="s">
        <v>1884</v>
      </c>
      <c r="K1717" s="103" t="s">
        <v>1885</v>
      </c>
      <c r="L1717" s="104">
        <v>868.85</v>
      </c>
      <c r="M1717" s="103" t="s">
        <v>1886</v>
      </c>
      <c r="N1717" s="103" t="s">
        <v>31</v>
      </c>
      <c r="O1717" s="103" t="s">
        <v>31</v>
      </c>
      <c r="P1717" s="103" t="s">
        <v>2481</v>
      </c>
      <c r="Q1717" s="103" t="s">
        <v>31</v>
      </c>
      <c r="R1717" s="103" t="s">
        <v>5504</v>
      </c>
      <c r="S1717" s="101">
        <v>38230</v>
      </c>
      <c r="T1717" s="101">
        <v>38230</v>
      </c>
      <c r="U1717" s="103" t="s">
        <v>5505</v>
      </c>
      <c r="V1717" s="103" t="s">
        <v>31</v>
      </c>
    </row>
    <row r="1718" spans="1:22" ht="15.75" x14ac:dyDescent="0.3">
      <c r="A1718" s="103" t="s">
        <v>50</v>
      </c>
      <c r="B1718" s="103" t="s">
        <v>4024</v>
      </c>
      <c r="C1718" s="103" t="s">
        <v>1904</v>
      </c>
      <c r="D1718" s="103" t="s">
        <v>1905</v>
      </c>
      <c r="E1718" s="103" t="s">
        <v>2038</v>
      </c>
      <c r="F1718" s="103" t="s">
        <v>2070</v>
      </c>
      <c r="G1718" s="103" t="s">
        <v>31</v>
      </c>
      <c r="H1718" s="103" t="s">
        <v>31</v>
      </c>
      <c r="I1718" s="103" t="s">
        <v>31</v>
      </c>
      <c r="J1718" s="103" t="s">
        <v>1884</v>
      </c>
      <c r="K1718" s="103" t="s">
        <v>1885</v>
      </c>
      <c r="L1718" s="104">
        <v>357.42</v>
      </c>
      <c r="M1718" s="103" t="s">
        <v>1886</v>
      </c>
      <c r="N1718" s="103" t="s">
        <v>31</v>
      </c>
      <c r="O1718" s="103" t="s">
        <v>31</v>
      </c>
      <c r="P1718" s="103" t="s">
        <v>2481</v>
      </c>
      <c r="Q1718" s="103" t="s">
        <v>31</v>
      </c>
      <c r="R1718" s="103" t="s">
        <v>5504</v>
      </c>
      <c r="S1718" s="101">
        <v>38291</v>
      </c>
      <c r="T1718" s="101">
        <v>38291</v>
      </c>
      <c r="U1718" s="103" t="s">
        <v>5505</v>
      </c>
      <c r="V1718" s="103" t="s">
        <v>31</v>
      </c>
    </row>
    <row r="1719" spans="1:22" ht="15.75" x14ac:dyDescent="0.3">
      <c r="A1719" s="103" t="s">
        <v>50</v>
      </c>
      <c r="B1719" s="103" t="s">
        <v>4024</v>
      </c>
      <c r="C1719" s="103" t="s">
        <v>1904</v>
      </c>
      <c r="D1719" s="103" t="s">
        <v>1905</v>
      </c>
      <c r="E1719" s="103" t="s">
        <v>2038</v>
      </c>
      <c r="F1719" s="103" t="s">
        <v>2070</v>
      </c>
      <c r="G1719" s="103" t="s">
        <v>31</v>
      </c>
      <c r="H1719" s="103" t="s">
        <v>31</v>
      </c>
      <c r="I1719" s="103" t="s">
        <v>31</v>
      </c>
      <c r="J1719" s="103" t="s">
        <v>1884</v>
      </c>
      <c r="K1719" s="103" t="s">
        <v>1885</v>
      </c>
      <c r="L1719" s="104">
        <v>22.72</v>
      </c>
      <c r="M1719" s="103" t="s">
        <v>1886</v>
      </c>
      <c r="N1719" s="103" t="s">
        <v>31</v>
      </c>
      <c r="O1719" s="103" t="s">
        <v>31</v>
      </c>
      <c r="P1719" s="103" t="s">
        <v>2481</v>
      </c>
      <c r="Q1719" s="103" t="s">
        <v>31</v>
      </c>
      <c r="R1719" s="103" t="s">
        <v>5504</v>
      </c>
      <c r="S1719" s="101">
        <v>38352</v>
      </c>
      <c r="T1719" s="101">
        <v>38352</v>
      </c>
      <c r="U1719" s="103" t="s">
        <v>5505</v>
      </c>
      <c r="V1719" s="103" t="s">
        <v>31</v>
      </c>
    </row>
    <row r="1720" spans="1:22" ht="15.75" x14ac:dyDescent="0.3">
      <c r="A1720" s="103" t="s">
        <v>50</v>
      </c>
      <c r="B1720" s="103" t="s">
        <v>4024</v>
      </c>
      <c r="C1720" s="103" t="s">
        <v>1904</v>
      </c>
      <c r="D1720" s="103" t="s">
        <v>1905</v>
      </c>
      <c r="E1720" s="103" t="s">
        <v>2038</v>
      </c>
      <c r="F1720" s="103" t="s">
        <v>2070</v>
      </c>
      <c r="G1720" s="103" t="s">
        <v>31</v>
      </c>
      <c r="H1720" s="103" t="s">
        <v>31</v>
      </c>
      <c r="I1720" s="103" t="s">
        <v>31</v>
      </c>
      <c r="J1720" s="103" t="s">
        <v>1884</v>
      </c>
      <c r="K1720" s="103" t="s">
        <v>1885</v>
      </c>
      <c r="L1720" s="104">
        <v>30065</v>
      </c>
      <c r="M1720" s="103" t="s">
        <v>1886</v>
      </c>
      <c r="N1720" s="103" t="s">
        <v>31</v>
      </c>
      <c r="O1720" s="103" t="s">
        <v>31</v>
      </c>
      <c r="P1720" s="103" t="s">
        <v>2494</v>
      </c>
      <c r="Q1720" s="103" t="s">
        <v>2980</v>
      </c>
      <c r="R1720" s="103" t="s">
        <v>5506</v>
      </c>
      <c r="S1720" s="101">
        <v>34059</v>
      </c>
      <c r="T1720" s="101">
        <v>34059</v>
      </c>
      <c r="U1720" s="103" t="s">
        <v>4824</v>
      </c>
      <c r="V1720" s="103" t="s">
        <v>4825</v>
      </c>
    </row>
    <row r="1721" spans="1:22" ht="15.75" x14ac:dyDescent="0.3">
      <c r="A1721" s="103" t="s">
        <v>50</v>
      </c>
      <c r="B1721" s="103" t="s">
        <v>4024</v>
      </c>
      <c r="C1721" s="103" t="s">
        <v>1904</v>
      </c>
      <c r="D1721" s="103" t="s">
        <v>1905</v>
      </c>
      <c r="E1721" s="103" t="s">
        <v>2038</v>
      </c>
      <c r="F1721" s="103" t="s">
        <v>2070</v>
      </c>
      <c r="G1721" s="103" t="s">
        <v>31</v>
      </c>
      <c r="H1721" s="103" t="s">
        <v>31</v>
      </c>
      <c r="I1721" s="103" t="s">
        <v>31</v>
      </c>
      <c r="J1721" s="103" t="s">
        <v>1884</v>
      </c>
      <c r="K1721" s="103" t="s">
        <v>1885</v>
      </c>
      <c r="L1721" s="104">
        <v>-0.15</v>
      </c>
      <c r="M1721" s="103" t="s">
        <v>1886</v>
      </c>
      <c r="N1721" s="103" t="s">
        <v>31</v>
      </c>
      <c r="O1721" s="103" t="s">
        <v>31</v>
      </c>
      <c r="P1721" s="103" t="s">
        <v>2494</v>
      </c>
      <c r="Q1721" s="103" t="s">
        <v>2980</v>
      </c>
      <c r="R1721" s="103" t="s">
        <v>5506</v>
      </c>
      <c r="S1721" s="101">
        <v>36738</v>
      </c>
      <c r="T1721" s="101">
        <v>36738</v>
      </c>
      <c r="U1721" s="103" t="s">
        <v>4824</v>
      </c>
      <c r="V1721" s="103" t="s">
        <v>4825</v>
      </c>
    </row>
    <row r="1722" spans="1:22" ht="15.75" x14ac:dyDescent="0.3">
      <c r="A1722" s="103" t="s">
        <v>50</v>
      </c>
      <c r="B1722" s="103" t="s">
        <v>4024</v>
      </c>
      <c r="C1722" s="103" t="s">
        <v>1904</v>
      </c>
      <c r="D1722" s="103" t="s">
        <v>1905</v>
      </c>
      <c r="E1722" s="103" t="s">
        <v>2038</v>
      </c>
      <c r="F1722" s="103" t="s">
        <v>2070</v>
      </c>
      <c r="G1722" s="103" t="s">
        <v>31</v>
      </c>
      <c r="H1722" s="103" t="s">
        <v>31</v>
      </c>
      <c r="I1722" s="103" t="s">
        <v>31</v>
      </c>
      <c r="J1722" s="103" t="s">
        <v>1884</v>
      </c>
      <c r="K1722" s="103" t="s">
        <v>1885</v>
      </c>
      <c r="L1722" s="104">
        <v>744676</v>
      </c>
      <c r="M1722" s="103" t="s">
        <v>1886</v>
      </c>
      <c r="N1722" s="103" t="s">
        <v>31</v>
      </c>
      <c r="O1722" s="103" t="s">
        <v>31</v>
      </c>
      <c r="P1722" s="103" t="s">
        <v>2494</v>
      </c>
      <c r="Q1722" s="103" t="s">
        <v>2980</v>
      </c>
      <c r="R1722" s="103" t="s">
        <v>5507</v>
      </c>
      <c r="S1722" s="101">
        <v>34059</v>
      </c>
      <c r="T1722" s="101">
        <v>34059</v>
      </c>
      <c r="U1722" s="103" t="s">
        <v>31</v>
      </c>
      <c r="V1722" s="103" t="s">
        <v>5508</v>
      </c>
    </row>
    <row r="1723" spans="1:22" ht="15.75" x14ac:dyDescent="0.3">
      <c r="A1723" s="103" t="s">
        <v>50</v>
      </c>
      <c r="B1723" s="103" t="s">
        <v>4024</v>
      </c>
      <c r="C1723" s="103" t="s">
        <v>1904</v>
      </c>
      <c r="D1723" s="103" t="s">
        <v>1905</v>
      </c>
      <c r="E1723" s="103" t="s">
        <v>2038</v>
      </c>
      <c r="F1723" s="103" t="s">
        <v>2070</v>
      </c>
      <c r="G1723" s="103" t="s">
        <v>31</v>
      </c>
      <c r="H1723" s="103" t="s">
        <v>31</v>
      </c>
      <c r="I1723" s="103" t="s">
        <v>31</v>
      </c>
      <c r="J1723" s="103" t="s">
        <v>1884</v>
      </c>
      <c r="K1723" s="103" t="s">
        <v>1885</v>
      </c>
      <c r="L1723" s="104">
        <v>1762</v>
      </c>
      <c r="M1723" s="103" t="s">
        <v>1886</v>
      </c>
      <c r="N1723" s="103" t="s">
        <v>31</v>
      </c>
      <c r="O1723" s="103" t="s">
        <v>31</v>
      </c>
      <c r="P1723" s="103" t="s">
        <v>2494</v>
      </c>
      <c r="Q1723" s="103" t="s">
        <v>2980</v>
      </c>
      <c r="R1723" s="103" t="s">
        <v>5509</v>
      </c>
      <c r="S1723" s="101">
        <v>35155</v>
      </c>
      <c r="T1723" s="101">
        <v>35155</v>
      </c>
      <c r="U1723" s="103" t="s">
        <v>31</v>
      </c>
      <c r="V1723" s="103" t="s">
        <v>5510</v>
      </c>
    </row>
    <row r="1724" spans="1:22" ht="15.75" x14ac:dyDescent="0.3">
      <c r="A1724" s="103" t="s">
        <v>50</v>
      </c>
      <c r="B1724" s="103" t="s">
        <v>4024</v>
      </c>
      <c r="C1724" s="103" t="s">
        <v>1904</v>
      </c>
      <c r="D1724" s="103" t="s">
        <v>1905</v>
      </c>
      <c r="E1724" s="103" t="s">
        <v>2038</v>
      </c>
      <c r="F1724" s="103" t="s">
        <v>2070</v>
      </c>
      <c r="G1724" s="103" t="s">
        <v>31</v>
      </c>
      <c r="H1724" s="103" t="s">
        <v>31</v>
      </c>
      <c r="I1724" s="103" t="s">
        <v>31</v>
      </c>
      <c r="J1724" s="103" t="s">
        <v>1884</v>
      </c>
      <c r="K1724" s="103" t="s">
        <v>1885</v>
      </c>
      <c r="L1724" s="104">
        <v>13786</v>
      </c>
      <c r="M1724" s="103" t="s">
        <v>1886</v>
      </c>
      <c r="N1724" s="103" t="s">
        <v>31</v>
      </c>
      <c r="O1724" s="103" t="s">
        <v>31</v>
      </c>
      <c r="P1724" s="103" t="s">
        <v>2494</v>
      </c>
      <c r="Q1724" s="103" t="s">
        <v>2980</v>
      </c>
      <c r="R1724" s="103" t="s">
        <v>5511</v>
      </c>
      <c r="S1724" s="101">
        <v>35155</v>
      </c>
      <c r="T1724" s="101">
        <v>35155</v>
      </c>
      <c r="U1724" s="103" t="s">
        <v>31</v>
      </c>
      <c r="V1724" s="103" t="s">
        <v>5512</v>
      </c>
    </row>
    <row r="1725" spans="1:22" ht="15.75" x14ac:dyDescent="0.3">
      <c r="A1725" s="103" t="s">
        <v>50</v>
      </c>
      <c r="B1725" s="103" t="s">
        <v>4024</v>
      </c>
      <c r="C1725" s="103" t="s">
        <v>1904</v>
      </c>
      <c r="D1725" s="103" t="s">
        <v>1905</v>
      </c>
      <c r="E1725" s="103" t="s">
        <v>2038</v>
      </c>
      <c r="F1725" s="103" t="s">
        <v>2070</v>
      </c>
      <c r="G1725" s="103" t="s">
        <v>31</v>
      </c>
      <c r="H1725" s="103" t="s">
        <v>31</v>
      </c>
      <c r="I1725" s="103" t="s">
        <v>31</v>
      </c>
      <c r="J1725" s="103" t="s">
        <v>1884</v>
      </c>
      <c r="K1725" s="103" t="s">
        <v>1885</v>
      </c>
      <c r="L1725" s="104">
        <v>2297</v>
      </c>
      <c r="M1725" s="103" t="s">
        <v>1886</v>
      </c>
      <c r="N1725" s="103" t="s">
        <v>31</v>
      </c>
      <c r="O1725" s="103" t="s">
        <v>31</v>
      </c>
      <c r="P1725" s="103" t="s">
        <v>2494</v>
      </c>
      <c r="Q1725" s="103" t="s">
        <v>2980</v>
      </c>
      <c r="R1725" s="103" t="s">
        <v>5513</v>
      </c>
      <c r="S1725" s="101">
        <v>35520</v>
      </c>
      <c r="T1725" s="101">
        <v>35520</v>
      </c>
      <c r="U1725" s="103" t="s">
        <v>31</v>
      </c>
      <c r="V1725" s="103" t="s">
        <v>5514</v>
      </c>
    </row>
    <row r="1726" spans="1:22" ht="15.75" x14ac:dyDescent="0.3">
      <c r="A1726" s="103" t="s">
        <v>50</v>
      </c>
      <c r="B1726" s="103" t="s">
        <v>4024</v>
      </c>
      <c r="C1726" s="103" t="s">
        <v>1904</v>
      </c>
      <c r="D1726" s="103" t="s">
        <v>1905</v>
      </c>
      <c r="E1726" s="103" t="s">
        <v>2038</v>
      </c>
      <c r="F1726" s="103" t="s">
        <v>2070</v>
      </c>
      <c r="G1726" s="103" t="s">
        <v>31</v>
      </c>
      <c r="H1726" s="103" t="s">
        <v>31</v>
      </c>
      <c r="I1726" s="103" t="s">
        <v>31</v>
      </c>
      <c r="J1726" s="103" t="s">
        <v>1884</v>
      </c>
      <c r="K1726" s="103" t="s">
        <v>1885</v>
      </c>
      <c r="L1726" s="104">
        <v>2548</v>
      </c>
      <c r="M1726" s="103" t="s">
        <v>1886</v>
      </c>
      <c r="N1726" s="103" t="s">
        <v>31</v>
      </c>
      <c r="O1726" s="103" t="s">
        <v>31</v>
      </c>
      <c r="P1726" s="103" t="s">
        <v>2494</v>
      </c>
      <c r="Q1726" s="103" t="s">
        <v>2980</v>
      </c>
      <c r="R1726" s="103" t="s">
        <v>5515</v>
      </c>
      <c r="S1726" s="101">
        <v>35520</v>
      </c>
      <c r="T1726" s="101">
        <v>35520</v>
      </c>
      <c r="U1726" s="103" t="s">
        <v>31</v>
      </c>
      <c r="V1726" s="103" t="s">
        <v>5516</v>
      </c>
    </row>
    <row r="1727" spans="1:22" ht="15.75" x14ac:dyDescent="0.3">
      <c r="A1727" s="103" t="s">
        <v>50</v>
      </c>
      <c r="B1727" s="103" t="s">
        <v>4024</v>
      </c>
      <c r="C1727" s="103" t="s">
        <v>1904</v>
      </c>
      <c r="D1727" s="103" t="s">
        <v>1905</v>
      </c>
      <c r="E1727" s="103" t="s">
        <v>2038</v>
      </c>
      <c r="F1727" s="103" t="s">
        <v>2070</v>
      </c>
      <c r="G1727" s="103" t="s">
        <v>31</v>
      </c>
      <c r="H1727" s="103" t="s">
        <v>31</v>
      </c>
      <c r="I1727" s="103" t="s">
        <v>31</v>
      </c>
      <c r="J1727" s="103" t="s">
        <v>1884</v>
      </c>
      <c r="K1727" s="103" t="s">
        <v>1885</v>
      </c>
      <c r="L1727" s="104">
        <v>4550</v>
      </c>
      <c r="M1727" s="103" t="s">
        <v>1886</v>
      </c>
      <c r="N1727" s="103" t="s">
        <v>31</v>
      </c>
      <c r="O1727" s="103" t="s">
        <v>31</v>
      </c>
      <c r="P1727" s="103" t="s">
        <v>2494</v>
      </c>
      <c r="Q1727" s="103" t="s">
        <v>2980</v>
      </c>
      <c r="R1727" s="103" t="s">
        <v>5517</v>
      </c>
      <c r="S1727" s="101">
        <v>35885</v>
      </c>
      <c r="T1727" s="101">
        <v>35885</v>
      </c>
      <c r="U1727" s="103" t="s">
        <v>31</v>
      </c>
      <c r="V1727" s="103" t="s">
        <v>5518</v>
      </c>
    </row>
    <row r="1728" spans="1:22" ht="15.75" x14ac:dyDescent="0.3">
      <c r="A1728" s="103" t="s">
        <v>50</v>
      </c>
      <c r="B1728" s="103" t="s">
        <v>4024</v>
      </c>
      <c r="C1728" s="103" t="s">
        <v>1904</v>
      </c>
      <c r="D1728" s="103" t="s">
        <v>1905</v>
      </c>
      <c r="E1728" s="103" t="s">
        <v>2038</v>
      </c>
      <c r="F1728" s="103" t="s">
        <v>2070</v>
      </c>
      <c r="G1728" s="103" t="s">
        <v>31</v>
      </c>
      <c r="H1728" s="103" t="s">
        <v>31</v>
      </c>
      <c r="I1728" s="103" t="s">
        <v>31</v>
      </c>
      <c r="J1728" s="103" t="s">
        <v>1884</v>
      </c>
      <c r="K1728" s="103" t="s">
        <v>1885</v>
      </c>
      <c r="L1728" s="104">
        <v>303144</v>
      </c>
      <c r="M1728" s="103" t="s">
        <v>1886</v>
      </c>
      <c r="N1728" s="103" t="s">
        <v>31</v>
      </c>
      <c r="O1728" s="103" t="s">
        <v>31</v>
      </c>
      <c r="P1728" s="103" t="s">
        <v>2494</v>
      </c>
      <c r="Q1728" s="103" t="s">
        <v>2980</v>
      </c>
      <c r="R1728" s="103" t="s">
        <v>5519</v>
      </c>
      <c r="S1728" s="101">
        <v>35885</v>
      </c>
      <c r="T1728" s="101">
        <v>35885</v>
      </c>
      <c r="U1728" s="103" t="s">
        <v>31</v>
      </c>
      <c r="V1728" s="103" t="s">
        <v>5520</v>
      </c>
    </row>
    <row r="1729" spans="1:22" ht="15.75" x14ac:dyDescent="0.3">
      <c r="A1729" s="103" t="s">
        <v>50</v>
      </c>
      <c r="B1729" s="103" t="s">
        <v>4024</v>
      </c>
      <c r="C1729" s="103" t="s">
        <v>1904</v>
      </c>
      <c r="D1729" s="103" t="s">
        <v>1905</v>
      </c>
      <c r="E1729" s="103" t="s">
        <v>2038</v>
      </c>
      <c r="F1729" s="103" t="s">
        <v>2070</v>
      </c>
      <c r="G1729" s="103" t="s">
        <v>31</v>
      </c>
      <c r="H1729" s="103" t="s">
        <v>31</v>
      </c>
      <c r="I1729" s="103" t="s">
        <v>31</v>
      </c>
      <c r="J1729" s="103" t="s">
        <v>1884</v>
      </c>
      <c r="K1729" s="103" t="s">
        <v>1885</v>
      </c>
      <c r="L1729" s="104">
        <v>38498.959999999999</v>
      </c>
      <c r="M1729" s="103" t="s">
        <v>1886</v>
      </c>
      <c r="N1729" s="103" t="s">
        <v>31</v>
      </c>
      <c r="O1729" s="103" t="s">
        <v>31</v>
      </c>
      <c r="P1729" s="103" t="s">
        <v>2072</v>
      </c>
      <c r="Q1729" s="103" t="s">
        <v>31</v>
      </c>
      <c r="R1729" s="103" t="s">
        <v>5521</v>
      </c>
      <c r="S1729" s="101">
        <v>38656</v>
      </c>
      <c r="T1729" s="101">
        <v>38630</v>
      </c>
      <c r="U1729" s="103" t="s">
        <v>5522</v>
      </c>
      <c r="V1729" s="103" t="s">
        <v>31</v>
      </c>
    </row>
    <row r="1730" spans="1:22" ht="15.75" x14ac:dyDescent="0.3">
      <c r="A1730" s="103" t="s">
        <v>50</v>
      </c>
      <c r="B1730" s="103" t="s">
        <v>4024</v>
      </c>
      <c r="C1730" s="103" t="s">
        <v>1904</v>
      </c>
      <c r="D1730" s="103" t="s">
        <v>1905</v>
      </c>
      <c r="E1730" s="103" t="s">
        <v>2038</v>
      </c>
      <c r="F1730" s="103" t="s">
        <v>2070</v>
      </c>
      <c r="G1730" s="103" t="s">
        <v>31</v>
      </c>
      <c r="H1730" s="103" t="s">
        <v>31</v>
      </c>
      <c r="I1730" s="103" t="s">
        <v>31</v>
      </c>
      <c r="J1730" s="103" t="s">
        <v>1884</v>
      </c>
      <c r="K1730" s="103" t="s">
        <v>1885</v>
      </c>
      <c r="L1730" s="104">
        <v>40.19</v>
      </c>
      <c r="M1730" s="103" t="s">
        <v>1886</v>
      </c>
      <c r="N1730" s="103" t="s">
        <v>31</v>
      </c>
      <c r="O1730" s="103" t="s">
        <v>31</v>
      </c>
      <c r="P1730" s="103" t="s">
        <v>2072</v>
      </c>
      <c r="Q1730" s="103" t="s">
        <v>31</v>
      </c>
      <c r="R1730" s="103" t="s">
        <v>5521</v>
      </c>
      <c r="S1730" s="101">
        <v>38837</v>
      </c>
      <c r="T1730" s="101">
        <v>38630</v>
      </c>
      <c r="U1730" s="103" t="s">
        <v>5522</v>
      </c>
      <c r="V1730" s="103" t="s">
        <v>31</v>
      </c>
    </row>
    <row r="1731" spans="1:22" ht="15.75" x14ac:dyDescent="0.3">
      <c r="A1731" s="103" t="s">
        <v>50</v>
      </c>
      <c r="B1731" s="103" t="s">
        <v>4024</v>
      </c>
      <c r="C1731" s="103" t="s">
        <v>1904</v>
      </c>
      <c r="D1731" s="103" t="s">
        <v>1905</v>
      </c>
      <c r="E1731" s="103" t="s">
        <v>2038</v>
      </c>
      <c r="F1731" s="103" t="s">
        <v>2070</v>
      </c>
      <c r="G1731" s="103" t="s">
        <v>31</v>
      </c>
      <c r="H1731" s="103" t="s">
        <v>31</v>
      </c>
      <c r="I1731" s="103" t="s">
        <v>31</v>
      </c>
      <c r="J1731" s="103" t="s">
        <v>1884</v>
      </c>
      <c r="K1731" s="103" t="s">
        <v>1885</v>
      </c>
      <c r="L1731" s="104">
        <v>264342.65999999997</v>
      </c>
      <c r="M1731" s="103" t="s">
        <v>1886</v>
      </c>
      <c r="N1731" s="103" t="s">
        <v>31</v>
      </c>
      <c r="O1731" s="103" t="s">
        <v>31</v>
      </c>
      <c r="P1731" s="103" t="s">
        <v>2072</v>
      </c>
      <c r="Q1731" s="103" t="s">
        <v>31</v>
      </c>
      <c r="R1731" s="103" t="s">
        <v>5523</v>
      </c>
      <c r="S1731" s="101">
        <v>39202</v>
      </c>
      <c r="T1731" s="101">
        <v>39202</v>
      </c>
      <c r="U1731" s="103" t="s">
        <v>5524</v>
      </c>
      <c r="V1731" s="103" t="s">
        <v>31</v>
      </c>
    </row>
    <row r="1732" spans="1:22" ht="15.75" x14ac:dyDescent="0.3">
      <c r="A1732" s="103" t="s">
        <v>50</v>
      </c>
      <c r="B1732" s="103" t="s">
        <v>4024</v>
      </c>
      <c r="C1732" s="103" t="s">
        <v>1904</v>
      </c>
      <c r="D1732" s="103" t="s">
        <v>1905</v>
      </c>
      <c r="E1732" s="103" t="s">
        <v>2038</v>
      </c>
      <c r="F1732" s="103" t="s">
        <v>2070</v>
      </c>
      <c r="G1732" s="103" t="s">
        <v>31</v>
      </c>
      <c r="H1732" s="103" t="s">
        <v>31</v>
      </c>
      <c r="I1732" s="103" t="s">
        <v>31</v>
      </c>
      <c r="J1732" s="103" t="s">
        <v>1884</v>
      </c>
      <c r="K1732" s="103" t="s">
        <v>1885</v>
      </c>
      <c r="L1732" s="104">
        <v>175109.3</v>
      </c>
      <c r="M1732" s="103" t="s">
        <v>1886</v>
      </c>
      <c r="N1732" s="103" t="s">
        <v>31</v>
      </c>
      <c r="O1732" s="103" t="s">
        <v>31</v>
      </c>
      <c r="P1732" s="103" t="s">
        <v>2072</v>
      </c>
      <c r="Q1732" s="103" t="s">
        <v>31</v>
      </c>
      <c r="R1732" s="103" t="s">
        <v>5525</v>
      </c>
      <c r="S1732" s="101">
        <v>40056</v>
      </c>
      <c r="T1732" s="101">
        <v>40056</v>
      </c>
      <c r="U1732" s="103" t="s">
        <v>5526</v>
      </c>
      <c r="V1732" s="103" t="s">
        <v>31</v>
      </c>
    </row>
    <row r="1733" spans="1:22" ht="15.75" x14ac:dyDescent="0.3">
      <c r="A1733" s="103" t="s">
        <v>50</v>
      </c>
      <c r="B1733" s="103" t="s">
        <v>4024</v>
      </c>
      <c r="C1733" s="103" t="s">
        <v>1904</v>
      </c>
      <c r="D1733" s="103" t="s">
        <v>1905</v>
      </c>
      <c r="E1733" s="103" t="s">
        <v>2038</v>
      </c>
      <c r="F1733" s="103" t="s">
        <v>2070</v>
      </c>
      <c r="G1733" s="103" t="s">
        <v>31</v>
      </c>
      <c r="H1733" s="103" t="s">
        <v>31</v>
      </c>
      <c r="I1733" s="103" t="s">
        <v>31</v>
      </c>
      <c r="J1733" s="103" t="s">
        <v>1884</v>
      </c>
      <c r="K1733" s="103" t="s">
        <v>1885</v>
      </c>
      <c r="L1733" s="104">
        <v>376756.8</v>
      </c>
      <c r="M1733" s="103" t="s">
        <v>1886</v>
      </c>
      <c r="N1733" s="103" t="s">
        <v>31</v>
      </c>
      <c r="O1733" s="103" t="s">
        <v>31</v>
      </c>
      <c r="P1733" s="103" t="s">
        <v>2072</v>
      </c>
      <c r="Q1733" s="103" t="s">
        <v>31</v>
      </c>
      <c r="R1733" s="103" t="s">
        <v>5527</v>
      </c>
      <c r="S1733" s="101">
        <v>40086</v>
      </c>
      <c r="T1733" s="101">
        <v>40086</v>
      </c>
      <c r="U1733" s="103" t="s">
        <v>5528</v>
      </c>
      <c r="V1733" s="103" t="s">
        <v>31</v>
      </c>
    </row>
    <row r="1734" spans="1:22" ht="15.75" x14ac:dyDescent="0.3">
      <c r="A1734" s="103" t="s">
        <v>50</v>
      </c>
      <c r="B1734" s="103" t="s">
        <v>4024</v>
      </c>
      <c r="C1734" s="103" t="s">
        <v>1904</v>
      </c>
      <c r="D1734" s="103" t="s">
        <v>1905</v>
      </c>
      <c r="E1734" s="103" t="s">
        <v>2038</v>
      </c>
      <c r="F1734" s="103" t="s">
        <v>2070</v>
      </c>
      <c r="G1734" s="103" t="s">
        <v>31</v>
      </c>
      <c r="H1734" s="103" t="s">
        <v>31</v>
      </c>
      <c r="I1734" s="103" t="s">
        <v>31</v>
      </c>
      <c r="J1734" s="103" t="s">
        <v>1884</v>
      </c>
      <c r="K1734" s="103" t="s">
        <v>1885</v>
      </c>
      <c r="L1734" s="104">
        <v>1747.59</v>
      </c>
      <c r="M1734" s="103" t="s">
        <v>1886</v>
      </c>
      <c r="N1734" s="103" t="s">
        <v>31</v>
      </c>
      <c r="O1734" s="103" t="s">
        <v>31</v>
      </c>
      <c r="P1734" s="103" t="s">
        <v>2072</v>
      </c>
      <c r="Q1734" s="103" t="s">
        <v>31</v>
      </c>
      <c r="R1734" s="103" t="s">
        <v>5527</v>
      </c>
      <c r="S1734" s="101">
        <v>40117</v>
      </c>
      <c r="T1734" s="101">
        <v>40117</v>
      </c>
      <c r="U1734" s="103" t="s">
        <v>5528</v>
      </c>
      <c r="V1734" s="103" t="s">
        <v>31</v>
      </c>
    </row>
    <row r="1735" spans="1:22" ht="15.75" x14ac:dyDescent="0.3">
      <c r="A1735" s="103" t="s">
        <v>50</v>
      </c>
      <c r="B1735" s="103" t="s">
        <v>4024</v>
      </c>
      <c r="C1735" s="103" t="s">
        <v>1904</v>
      </c>
      <c r="D1735" s="103" t="s">
        <v>1905</v>
      </c>
      <c r="E1735" s="103" t="s">
        <v>2038</v>
      </c>
      <c r="F1735" s="103" t="s">
        <v>2070</v>
      </c>
      <c r="G1735" s="103" t="s">
        <v>31</v>
      </c>
      <c r="H1735" s="103" t="s">
        <v>31</v>
      </c>
      <c r="I1735" s="103" t="s">
        <v>31</v>
      </c>
      <c r="J1735" s="103" t="s">
        <v>1884</v>
      </c>
      <c r="K1735" s="103" t="s">
        <v>1885</v>
      </c>
      <c r="L1735" s="104">
        <v>-189252.19</v>
      </c>
      <c r="M1735" s="103" t="s">
        <v>1886</v>
      </c>
      <c r="N1735" s="103" t="s">
        <v>31</v>
      </c>
      <c r="O1735" s="103" t="s">
        <v>31</v>
      </c>
      <c r="P1735" s="103" t="s">
        <v>2072</v>
      </c>
      <c r="Q1735" s="103" t="s">
        <v>31</v>
      </c>
      <c r="R1735" s="103" t="s">
        <v>5527</v>
      </c>
      <c r="S1735" s="101">
        <v>40512</v>
      </c>
      <c r="T1735" s="101">
        <v>40512</v>
      </c>
      <c r="U1735" s="103" t="s">
        <v>5528</v>
      </c>
      <c r="V1735" s="103" t="s">
        <v>31</v>
      </c>
    </row>
    <row r="1736" spans="1:22" ht="15.75" x14ac:dyDescent="0.3">
      <c r="A1736" s="103" t="s">
        <v>50</v>
      </c>
      <c r="B1736" s="103" t="s">
        <v>4024</v>
      </c>
      <c r="C1736" s="103" t="s">
        <v>1904</v>
      </c>
      <c r="D1736" s="103" t="s">
        <v>1905</v>
      </c>
      <c r="E1736" s="103" t="s">
        <v>2038</v>
      </c>
      <c r="F1736" s="103" t="s">
        <v>2070</v>
      </c>
      <c r="G1736" s="103" t="s">
        <v>31</v>
      </c>
      <c r="H1736" s="103" t="s">
        <v>31</v>
      </c>
      <c r="I1736" s="103" t="s">
        <v>31</v>
      </c>
      <c r="J1736" s="103" t="s">
        <v>1884</v>
      </c>
      <c r="K1736" s="103" t="s">
        <v>1885</v>
      </c>
      <c r="L1736" s="104">
        <v>38119.29</v>
      </c>
      <c r="M1736" s="103" t="s">
        <v>1886</v>
      </c>
      <c r="N1736" s="103" t="s">
        <v>31</v>
      </c>
      <c r="O1736" s="103" t="s">
        <v>31</v>
      </c>
      <c r="P1736" s="103" t="s">
        <v>2072</v>
      </c>
      <c r="Q1736" s="103" t="s">
        <v>31</v>
      </c>
      <c r="R1736" s="103" t="s">
        <v>5529</v>
      </c>
      <c r="S1736" s="101">
        <v>40117</v>
      </c>
      <c r="T1736" s="101">
        <v>40117</v>
      </c>
      <c r="U1736" s="103" t="s">
        <v>5530</v>
      </c>
      <c r="V1736" s="103" t="s">
        <v>31</v>
      </c>
    </row>
    <row r="1737" spans="1:22" ht="15.75" x14ac:dyDescent="0.3">
      <c r="A1737" s="103" t="s">
        <v>50</v>
      </c>
      <c r="B1737" s="103" t="s">
        <v>4024</v>
      </c>
      <c r="C1737" s="103" t="s">
        <v>1904</v>
      </c>
      <c r="D1737" s="103" t="s">
        <v>1905</v>
      </c>
      <c r="E1737" s="103" t="s">
        <v>2038</v>
      </c>
      <c r="F1737" s="103" t="s">
        <v>2070</v>
      </c>
      <c r="G1737" s="103" t="s">
        <v>31</v>
      </c>
      <c r="H1737" s="103" t="s">
        <v>31</v>
      </c>
      <c r="I1737" s="103" t="s">
        <v>31</v>
      </c>
      <c r="J1737" s="103" t="s">
        <v>1884</v>
      </c>
      <c r="K1737" s="103" t="s">
        <v>1885</v>
      </c>
      <c r="L1737" s="104">
        <v>685049.74</v>
      </c>
      <c r="M1737" s="103" t="s">
        <v>1886</v>
      </c>
      <c r="N1737" s="103" t="s">
        <v>31</v>
      </c>
      <c r="O1737" s="103" t="s">
        <v>31</v>
      </c>
      <c r="P1737" s="103" t="s">
        <v>2072</v>
      </c>
      <c r="Q1737" s="103" t="s">
        <v>31</v>
      </c>
      <c r="R1737" s="103" t="s">
        <v>5531</v>
      </c>
      <c r="S1737" s="101">
        <v>40421</v>
      </c>
      <c r="T1737" s="101">
        <v>40421</v>
      </c>
      <c r="U1737" s="103" t="s">
        <v>5347</v>
      </c>
      <c r="V1737" s="103" t="s">
        <v>31</v>
      </c>
    </row>
    <row r="1738" spans="1:22" ht="15.75" x14ac:dyDescent="0.3">
      <c r="A1738" s="103" t="s">
        <v>50</v>
      </c>
      <c r="B1738" s="103" t="s">
        <v>4024</v>
      </c>
      <c r="C1738" s="103" t="s">
        <v>1904</v>
      </c>
      <c r="D1738" s="103" t="s">
        <v>1905</v>
      </c>
      <c r="E1738" s="103" t="s">
        <v>2038</v>
      </c>
      <c r="F1738" s="103" t="s">
        <v>2070</v>
      </c>
      <c r="G1738" s="103" t="s">
        <v>31</v>
      </c>
      <c r="H1738" s="103" t="s">
        <v>31</v>
      </c>
      <c r="I1738" s="103" t="s">
        <v>31</v>
      </c>
      <c r="J1738" s="103" t="s">
        <v>1884</v>
      </c>
      <c r="K1738" s="103" t="s">
        <v>1885</v>
      </c>
      <c r="L1738" s="104">
        <v>9774.0499999999993</v>
      </c>
      <c r="M1738" s="103" t="s">
        <v>1886</v>
      </c>
      <c r="N1738" s="103" t="s">
        <v>31</v>
      </c>
      <c r="O1738" s="103" t="s">
        <v>31</v>
      </c>
      <c r="P1738" s="103" t="s">
        <v>2072</v>
      </c>
      <c r="Q1738" s="103" t="s">
        <v>31</v>
      </c>
      <c r="R1738" s="103" t="s">
        <v>5531</v>
      </c>
      <c r="S1738" s="101">
        <v>40451</v>
      </c>
      <c r="T1738" s="101">
        <v>40451</v>
      </c>
      <c r="U1738" s="103" t="s">
        <v>5347</v>
      </c>
      <c r="V1738" s="103" t="s">
        <v>31</v>
      </c>
    </row>
    <row r="1739" spans="1:22" ht="15.75" x14ac:dyDescent="0.3">
      <c r="A1739" s="103" t="s">
        <v>50</v>
      </c>
      <c r="B1739" s="103" t="s">
        <v>4024</v>
      </c>
      <c r="C1739" s="103" t="s">
        <v>1904</v>
      </c>
      <c r="D1739" s="103" t="s">
        <v>1905</v>
      </c>
      <c r="E1739" s="103" t="s">
        <v>2038</v>
      </c>
      <c r="F1739" s="103" t="s">
        <v>2070</v>
      </c>
      <c r="G1739" s="103" t="s">
        <v>31</v>
      </c>
      <c r="H1739" s="103" t="s">
        <v>31</v>
      </c>
      <c r="I1739" s="103" t="s">
        <v>31</v>
      </c>
      <c r="J1739" s="103" t="s">
        <v>1884</v>
      </c>
      <c r="K1739" s="103" t="s">
        <v>1885</v>
      </c>
      <c r="L1739" s="104">
        <v>205.69</v>
      </c>
      <c r="M1739" s="103" t="s">
        <v>1886</v>
      </c>
      <c r="N1739" s="103" t="s">
        <v>31</v>
      </c>
      <c r="O1739" s="103" t="s">
        <v>31</v>
      </c>
      <c r="P1739" s="103" t="s">
        <v>2072</v>
      </c>
      <c r="Q1739" s="103" t="s">
        <v>31</v>
      </c>
      <c r="R1739" s="103" t="s">
        <v>5531</v>
      </c>
      <c r="S1739" s="101">
        <v>40482</v>
      </c>
      <c r="T1739" s="101">
        <v>40482</v>
      </c>
      <c r="U1739" s="103" t="s">
        <v>5347</v>
      </c>
      <c r="V1739" s="103" t="s">
        <v>31</v>
      </c>
    </row>
    <row r="1740" spans="1:22" ht="15.75" x14ac:dyDescent="0.3">
      <c r="A1740" s="103" t="s">
        <v>50</v>
      </c>
      <c r="B1740" s="103" t="s">
        <v>4024</v>
      </c>
      <c r="C1740" s="103" t="s">
        <v>1904</v>
      </c>
      <c r="D1740" s="103" t="s">
        <v>1905</v>
      </c>
      <c r="E1740" s="103" t="s">
        <v>2038</v>
      </c>
      <c r="F1740" s="103" t="s">
        <v>2070</v>
      </c>
      <c r="G1740" s="103" t="s">
        <v>31</v>
      </c>
      <c r="H1740" s="103" t="s">
        <v>31</v>
      </c>
      <c r="I1740" s="103" t="s">
        <v>31</v>
      </c>
      <c r="J1740" s="103" t="s">
        <v>1884</v>
      </c>
      <c r="K1740" s="103" t="s">
        <v>1885</v>
      </c>
      <c r="L1740" s="104">
        <v>-347516.56</v>
      </c>
      <c r="M1740" s="103" t="s">
        <v>1886</v>
      </c>
      <c r="N1740" s="103" t="s">
        <v>31</v>
      </c>
      <c r="O1740" s="103" t="s">
        <v>31</v>
      </c>
      <c r="P1740" s="103" t="s">
        <v>2072</v>
      </c>
      <c r="Q1740" s="103" t="s">
        <v>31</v>
      </c>
      <c r="R1740" s="103" t="s">
        <v>5531</v>
      </c>
      <c r="S1740" s="101">
        <v>40512</v>
      </c>
      <c r="T1740" s="101">
        <v>40512</v>
      </c>
      <c r="U1740" s="103" t="s">
        <v>5347</v>
      </c>
      <c r="V1740" s="103" t="s">
        <v>31</v>
      </c>
    </row>
    <row r="1741" spans="1:22" ht="15.75" x14ac:dyDescent="0.3">
      <c r="A1741" s="103" t="s">
        <v>50</v>
      </c>
      <c r="B1741" s="103" t="s">
        <v>4024</v>
      </c>
      <c r="C1741" s="103" t="s">
        <v>1904</v>
      </c>
      <c r="D1741" s="103" t="s">
        <v>1905</v>
      </c>
      <c r="E1741" s="103" t="s">
        <v>2038</v>
      </c>
      <c r="F1741" s="103" t="s">
        <v>2123</v>
      </c>
      <c r="G1741" s="103" t="s">
        <v>31</v>
      </c>
      <c r="H1741" s="103" t="s">
        <v>31</v>
      </c>
      <c r="I1741" s="103" t="s">
        <v>31</v>
      </c>
      <c r="J1741" s="103" t="s">
        <v>1884</v>
      </c>
      <c r="K1741" s="103" t="s">
        <v>1885</v>
      </c>
      <c r="L1741" s="105">
        <v>-7.72</v>
      </c>
      <c r="M1741" s="103" t="s">
        <v>1886</v>
      </c>
      <c r="N1741" s="103" t="s">
        <v>4179</v>
      </c>
      <c r="O1741" s="103" t="s">
        <v>31</v>
      </c>
      <c r="P1741" s="103" t="s">
        <v>2125</v>
      </c>
      <c r="Q1741" s="103" t="s">
        <v>31</v>
      </c>
      <c r="R1741" s="103" t="s">
        <v>4180</v>
      </c>
      <c r="S1741" s="101">
        <v>42825</v>
      </c>
      <c r="T1741" s="101">
        <v>42825</v>
      </c>
      <c r="U1741" s="103" t="s">
        <v>4029</v>
      </c>
      <c r="V1741" s="103" t="s">
        <v>31</v>
      </c>
    </row>
    <row r="1742" spans="1:22" ht="15.75" x14ac:dyDescent="0.3">
      <c r="A1742" s="103" t="s">
        <v>50</v>
      </c>
      <c r="B1742" s="103" t="s">
        <v>4024</v>
      </c>
      <c r="C1742" s="103" t="s">
        <v>1904</v>
      </c>
      <c r="D1742" s="103" t="s">
        <v>1905</v>
      </c>
      <c r="E1742" s="103" t="s">
        <v>2038</v>
      </c>
      <c r="F1742" s="103" t="s">
        <v>2123</v>
      </c>
      <c r="G1742" s="103" t="s">
        <v>31</v>
      </c>
      <c r="H1742" s="103" t="s">
        <v>31</v>
      </c>
      <c r="I1742" s="103" t="s">
        <v>31</v>
      </c>
      <c r="J1742" s="103" t="s">
        <v>1884</v>
      </c>
      <c r="K1742" s="103" t="s">
        <v>1885</v>
      </c>
      <c r="L1742" s="105">
        <v>-9.35</v>
      </c>
      <c r="M1742" s="103" t="s">
        <v>1886</v>
      </c>
      <c r="N1742" s="103" t="s">
        <v>4179</v>
      </c>
      <c r="O1742" s="103" t="s">
        <v>31</v>
      </c>
      <c r="P1742" s="103" t="s">
        <v>2125</v>
      </c>
      <c r="Q1742" s="103" t="s">
        <v>31</v>
      </c>
      <c r="R1742" s="103" t="s">
        <v>4180</v>
      </c>
      <c r="S1742" s="101">
        <v>42886</v>
      </c>
      <c r="T1742" s="101">
        <v>42886</v>
      </c>
      <c r="U1742" s="103" t="s">
        <v>4029</v>
      </c>
      <c r="V1742" s="103" t="s">
        <v>31</v>
      </c>
    </row>
    <row r="1743" spans="1:22" ht="15.75" x14ac:dyDescent="0.3">
      <c r="A1743" s="103" t="s">
        <v>50</v>
      </c>
      <c r="B1743" s="103" t="s">
        <v>4024</v>
      </c>
      <c r="C1743" s="103" t="s">
        <v>1904</v>
      </c>
      <c r="D1743" s="103" t="s">
        <v>1905</v>
      </c>
      <c r="E1743" s="103" t="s">
        <v>2038</v>
      </c>
      <c r="F1743" s="103" t="s">
        <v>2264</v>
      </c>
      <c r="G1743" s="103" t="s">
        <v>31</v>
      </c>
      <c r="H1743" s="103" t="s">
        <v>31</v>
      </c>
      <c r="I1743" s="103" t="s">
        <v>31</v>
      </c>
      <c r="J1743" s="103" t="s">
        <v>1884</v>
      </c>
      <c r="K1743" s="103" t="s">
        <v>1885</v>
      </c>
      <c r="L1743" s="105">
        <v>-11.71</v>
      </c>
      <c r="M1743" s="103" t="s">
        <v>1886</v>
      </c>
      <c r="N1743" s="103" t="s">
        <v>31</v>
      </c>
      <c r="O1743" s="103" t="s">
        <v>31</v>
      </c>
      <c r="P1743" s="103" t="s">
        <v>2265</v>
      </c>
      <c r="Q1743" s="103" t="s">
        <v>31</v>
      </c>
      <c r="R1743" s="103" t="s">
        <v>4141</v>
      </c>
      <c r="S1743" s="101">
        <v>42978</v>
      </c>
      <c r="T1743" s="101">
        <v>42978</v>
      </c>
      <c r="U1743" s="103" t="s">
        <v>4029</v>
      </c>
      <c r="V1743" s="103" t="s">
        <v>31</v>
      </c>
    </row>
    <row r="1744" spans="1:22" ht="15.75" x14ac:dyDescent="0.3">
      <c r="A1744" s="103" t="s">
        <v>50</v>
      </c>
      <c r="B1744" s="103" t="s">
        <v>4024</v>
      </c>
      <c r="C1744" s="103" t="s">
        <v>1904</v>
      </c>
      <c r="D1744" s="103" t="s">
        <v>1905</v>
      </c>
      <c r="E1744" s="103" t="s">
        <v>2038</v>
      </c>
      <c r="F1744" s="103" t="s">
        <v>2104</v>
      </c>
      <c r="G1744" s="103" t="s">
        <v>31</v>
      </c>
      <c r="H1744" s="103" t="s">
        <v>31</v>
      </c>
      <c r="I1744" s="103" t="s">
        <v>31</v>
      </c>
      <c r="J1744" s="103" t="s">
        <v>1884</v>
      </c>
      <c r="K1744" s="103" t="s">
        <v>1885</v>
      </c>
      <c r="L1744" s="105">
        <v>-11.82</v>
      </c>
      <c r="M1744" s="103" t="s">
        <v>1886</v>
      </c>
      <c r="N1744" s="103" t="s">
        <v>4115</v>
      </c>
      <c r="O1744" s="103" t="s">
        <v>31</v>
      </c>
      <c r="P1744" s="103" t="s">
        <v>2106</v>
      </c>
      <c r="Q1744" s="103" t="s">
        <v>31</v>
      </c>
      <c r="R1744" s="103" t="s">
        <v>4116</v>
      </c>
      <c r="S1744" s="101">
        <v>42978</v>
      </c>
      <c r="T1744" s="101">
        <v>42978</v>
      </c>
      <c r="U1744" s="103" t="s">
        <v>4029</v>
      </c>
      <c r="V1744" s="103" t="s">
        <v>31</v>
      </c>
    </row>
    <row r="1745" spans="1:22" ht="15.75" x14ac:dyDescent="0.3">
      <c r="A1745" s="103" t="s">
        <v>50</v>
      </c>
      <c r="B1745" s="103" t="s">
        <v>4024</v>
      </c>
      <c r="C1745" s="103" t="s">
        <v>1904</v>
      </c>
      <c r="D1745" s="103" t="s">
        <v>1905</v>
      </c>
      <c r="E1745" s="103" t="s">
        <v>2038</v>
      </c>
      <c r="F1745" s="103" t="s">
        <v>2104</v>
      </c>
      <c r="G1745" s="103" t="s">
        <v>31</v>
      </c>
      <c r="H1745" s="103" t="s">
        <v>31</v>
      </c>
      <c r="I1745" s="103" t="s">
        <v>31</v>
      </c>
      <c r="J1745" s="103" t="s">
        <v>1884</v>
      </c>
      <c r="K1745" s="103" t="s">
        <v>1885</v>
      </c>
      <c r="L1745" s="105">
        <v>-11.82</v>
      </c>
      <c r="M1745" s="103" t="s">
        <v>1886</v>
      </c>
      <c r="N1745" s="103" t="s">
        <v>4139</v>
      </c>
      <c r="O1745" s="103" t="s">
        <v>31</v>
      </c>
      <c r="P1745" s="103" t="s">
        <v>2106</v>
      </c>
      <c r="Q1745" s="103" t="s">
        <v>31</v>
      </c>
      <c r="R1745" s="103" t="s">
        <v>4140</v>
      </c>
      <c r="S1745" s="101">
        <v>42978</v>
      </c>
      <c r="T1745" s="101">
        <v>42978</v>
      </c>
      <c r="U1745" s="103" t="s">
        <v>4029</v>
      </c>
      <c r="V1745" s="103" t="s">
        <v>31</v>
      </c>
    </row>
    <row r="1746" spans="1:22" ht="15.75" x14ac:dyDescent="0.3">
      <c r="A1746" s="103" t="s">
        <v>50</v>
      </c>
      <c r="B1746" s="103" t="s">
        <v>4024</v>
      </c>
      <c r="C1746" s="103" t="s">
        <v>1879</v>
      </c>
      <c r="D1746" s="103" t="s">
        <v>1880</v>
      </c>
      <c r="E1746" s="103" t="s">
        <v>2038</v>
      </c>
      <c r="F1746" s="103" t="s">
        <v>2104</v>
      </c>
      <c r="G1746" s="103" t="s">
        <v>31</v>
      </c>
      <c r="H1746" s="103" t="s">
        <v>1883</v>
      </c>
      <c r="I1746" s="103" t="s">
        <v>1880</v>
      </c>
      <c r="J1746" s="103" t="s">
        <v>1884</v>
      </c>
      <c r="K1746" s="103" t="s">
        <v>1885</v>
      </c>
      <c r="L1746" s="105">
        <v>-12.21</v>
      </c>
      <c r="M1746" s="103" t="s">
        <v>1886</v>
      </c>
      <c r="N1746" s="103" t="s">
        <v>4104</v>
      </c>
      <c r="O1746" s="103" t="s">
        <v>31</v>
      </c>
      <c r="P1746" s="103" t="s">
        <v>2106</v>
      </c>
      <c r="Q1746" s="103" t="s">
        <v>31</v>
      </c>
      <c r="R1746" s="103" t="s">
        <v>4105</v>
      </c>
      <c r="S1746" s="101">
        <v>42855</v>
      </c>
      <c r="T1746" s="101">
        <v>42855</v>
      </c>
      <c r="U1746" s="103" t="s">
        <v>4026</v>
      </c>
      <c r="V1746" s="103" t="s">
        <v>31</v>
      </c>
    </row>
    <row r="1747" spans="1:22" ht="15.75" x14ac:dyDescent="0.3">
      <c r="A1747" s="103" t="s">
        <v>50</v>
      </c>
      <c r="B1747" s="103" t="s">
        <v>4024</v>
      </c>
      <c r="C1747" s="103" t="s">
        <v>1879</v>
      </c>
      <c r="D1747" s="103" t="s">
        <v>1880</v>
      </c>
      <c r="E1747" s="103" t="s">
        <v>2038</v>
      </c>
      <c r="F1747" s="103" t="s">
        <v>2070</v>
      </c>
      <c r="G1747" s="103" t="s">
        <v>31</v>
      </c>
      <c r="H1747" s="103" t="s">
        <v>1883</v>
      </c>
      <c r="I1747" s="103" t="s">
        <v>1880</v>
      </c>
      <c r="J1747" s="103" t="s">
        <v>1884</v>
      </c>
      <c r="K1747" s="103" t="s">
        <v>1885</v>
      </c>
      <c r="L1747" s="105">
        <v>-12.65</v>
      </c>
      <c r="M1747" s="103" t="s">
        <v>1886</v>
      </c>
      <c r="N1747" s="103" t="s">
        <v>4209</v>
      </c>
      <c r="O1747" s="103" t="s">
        <v>31</v>
      </c>
      <c r="P1747" s="103" t="s">
        <v>2072</v>
      </c>
      <c r="Q1747" s="103" t="s">
        <v>31</v>
      </c>
      <c r="R1747" s="103" t="s">
        <v>4210</v>
      </c>
      <c r="S1747" s="101">
        <v>42855</v>
      </c>
      <c r="T1747" s="101">
        <v>42855</v>
      </c>
      <c r="U1747" s="103" t="s">
        <v>4026</v>
      </c>
      <c r="V1747" s="103" t="s">
        <v>31</v>
      </c>
    </row>
    <row r="1748" spans="1:22" ht="15.75" x14ac:dyDescent="0.3">
      <c r="A1748" s="103" t="s">
        <v>50</v>
      </c>
      <c r="B1748" s="103" t="s">
        <v>4024</v>
      </c>
      <c r="C1748" s="103" t="s">
        <v>1879</v>
      </c>
      <c r="D1748" s="103" t="s">
        <v>1880</v>
      </c>
      <c r="E1748" s="103" t="s">
        <v>2038</v>
      </c>
      <c r="F1748" s="103" t="s">
        <v>2070</v>
      </c>
      <c r="G1748" s="103" t="s">
        <v>31</v>
      </c>
      <c r="H1748" s="103" t="s">
        <v>1883</v>
      </c>
      <c r="I1748" s="103" t="s">
        <v>1880</v>
      </c>
      <c r="J1748" s="103" t="s">
        <v>1884</v>
      </c>
      <c r="K1748" s="103" t="s">
        <v>1885</v>
      </c>
      <c r="L1748" s="105">
        <v>-12.65</v>
      </c>
      <c r="M1748" s="103" t="s">
        <v>1886</v>
      </c>
      <c r="N1748" s="103" t="s">
        <v>4212</v>
      </c>
      <c r="O1748" s="103" t="s">
        <v>31</v>
      </c>
      <c r="P1748" s="103" t="s">
        <v>2072</v>
      </c>
      <c r="Q1748" s="103" t="s">
        <v>31</v>
      </c>
      <c r="R1748" s="103" t="s">
        <v>4213</v>
      </c>
      <c r="S1748" s="101">
        <v>42855</v>
      </c>
      <c r="T1748" s="101">
        <v>42855</v>
      </c>
      <c r="U1748" s="103" t="s">
        <v>4026</v>
      </c>
      <c r="V1748" s="103" t="s">
        <v>31</v>
      </c>
    </row>
    <row r="1749" spans="1:22" ht="15.75" x14ac:dyDescent="0.3">
      <c r="A1749" s="103" t="s">
        <v>50</v>
      </c>
      <c r="B1749" s="103" t="s">
        <v>4024</v>
      </c>
      <c r="C1749" s="103" t="s">
        <v>1904</v>
      </c>
      <c r="D1749" s="103" t="s">
        <v>1905</v>
      </c>
      <c r="E1749" s="103" t="s">
        <v>2033</v>
      </c>
      <c r="F1749" s="103" t="s">
        <v>2058</v>
      </c>
      <c r="G1749" s="103" t="s">
        <v>31</v>
      </c>
      <c r="H1749" s="103" t="s">
        <v>31</v>
      </c>
      <c r="I1749" s="103" t="s">
        <v>31</v>
      </c>
      <c r="J1749" s="103" t="s">
        <v>1884</v>
      </c>
      <c r="K1749" s="103" t="s">
        <v>1885</v>
      </c>
      <c r="L1749" s="105">
        <v>-14.18</v>
      </c>
      <c r="M1749" s="103" t="s">
        <v>2002</v>
      </c>
      <c r="N1749" s="103" t="s">
        <v>31</v>
      </c>
      <c r="O1749" s="103" t="s">
        <v>31</v>
      </c>
      <c r="P1749" s="103" t="s">
        <v>2059</v>
      </c>
      <c r="Q1749" s="103" t="s">
        <v>31</v>
      </c>
      <c r="R1749" s="103" t="s">
        <v>4114</v>
      </c>
      <c r="S1749" s="101">
        <v>42978</v>
      </c>
      <c r="T1749" s="101">
        <v>42978</v>
      </c>
      <c r="U1749" s="103" t="s">
        <v>4029</v>
      </c>
      <c r="V1749" s="103" t="s">
        <v>31</v>
      </c>
    </row>
    <row r="1750" spans="1:22" ht="15.75" x14ac:dyDescent="0.3">
      <c r="A1750" s="103" t="s">
        <v>50</v>
      </c>
      <c r="B1750" s="103" t="s">
        <v>4024</v>
      </c>
      <c r="C1750" s="103" t="s">
        <v>1879</v>
      </c>
      <c r="D1750" s="103" t="s">
        <v>1880</v>
      </c>
      <c r="E1750" s="103" t="s">
        <v>1881</v>
      </c>
      <c r="F1750" s="103" t="s">
        <v>1882</v>
      </c>
      <c r="G1750" s="103" t="s">
        <v>31</v>
      </c>
      <c r="H1750" s="103" t="s">
        <v>1883</v>
      </c>
      <c r="I1750" s="103" t="s">
        <v>1880</v>
      </c>
      <c r="J1750" s="103" t="s">
        <v>1884</v>
      </c>
      <c r="K1750" s="103" t="s">
        <v>1885</v>
      </c>
      <c r="L1750" s="105">
        <v>-14.82</v>
      </c>
      <c r="M1750" s="103" t="s">
        <v>1886</v>
      </c>
      <c r="N1750" s="103" t="s">
        <v>31</v>
      </c>
      <c r="O1750" s="103" t="s">
        <v>31</v>
      </c>
      <c r="P1750" s="103" t="s">
        <v>1887</v>
      </c>
      <c r="Q1750" s="103" t="s">
        <v>31</v>
      </c>
      <c r="R1750" s="103" t="s">
        <v>4217</v>
      </c>
      <c r="S1750" s="101">
        <v>42855</v>
      </c>
      <c r="T1750" s="101">
        <v>42855</v>
      </c>
      <c r="U1750" s="103" t="s">
        <v>4026</v>
      </c>
      <c r="V1750" s="103" t="s">
        <v>31</v>
      </c>
    </row>
    <row r="1751" spans="1:22" ht="15.75" x14ac:dyDescent="0.3">
      <c r="A1751" s="103" t="s">
        <v>50</v>
      </c>
      <c r="B1751" s="103" t="s">
        <v>4024</v>
      </c>
      <c r="C1751" s="103" t="s">
        <v>1879</v>
      </c>
      <c r="D1751" s="103" t="s">
        <v>1880</v>
      </c>
      <c r="E1751" s="103" t="s">
        <v>2038</v>
      </c>
      <c r="F1751" s="103" t="s">
        <v>2051</v>
      </c>
      <c r="G1751" s="103" t="s">
        <v>31</v>
      </c>
      <c r="H1751" s="103" t="s">
        <v>1883</v>
      </c>
      <c r="I1751" s="103" t="s">
        <v>1880</v>
      </c>
      <c r="J1751" s="103" t="s">
        <v>1884</v>
      </c>
      <c r="K1751" s="103" t="s">
        <v>1885</v>
      </c>
      <c r="L1751" s="105">
        <v>-15</v>
      </c>
      <c r="M1751" s="103" t="s">
        <v>1886</v>
      </c>
      <c r="N1751" s="103" t="s">
        <v>31</v>
      </c>
      <c r="O1751" s="103" t="s">
        <v>31</v>
      </c>
      <c r="P1751" s="103" t="s">
        <v>2052</v>
      </c>
      <c r="Q1751" s="103" t="s">
        <v>31</v>
      </c>
      <c r="R1751" s="103" t="s">
        <v>4216</v>
      </c>
      <c r="S1751" s="101">
        <v>42855</v>
      </c>
      <c r="T1751" s="101">
        <v>42855</v>
      </c>
      <c r="U1751" s="103" t="s">
        <v>4026</v>
      </c>
      <c r="V1751" s="103" t="s">
        <v>31</v>
      </c>
    </row>
    <row r="1752" spans="1:22" ht="15.75" x14ac:dyDescent="0.3">
      <c r="A1752" s="103" t="s">
        <v>50</v>
      </c>
      <c r="B1752" s="103" t="s">
        <v>4024</v>
      </c>
      <c r="C1752" s="103" t="s">
        <v>1879</v>
      </c>
      <c r="D1752" s="103" t="s">
        <v>1880</v>
      </c>
      <c r="E1752" s="103" t="s">
        <v>2038</v>
      </c>
      <c r="F1752" s="103" t="s">
        <v>2070</v>
      </c>
      <c r="G1752" s="103" t="s">
        <v>31</v>
      </c>
      <c r="H1752" s="103" t="s">
        <v>1883</v>
      </c>
      <c r="I1752" s="103" t="s">
        <v>1880</v>
      </c>
      <c r="J1752" s="103" t="s">
        <v>1884</v>
      </c>
      <c r="K1752" s="103" t="s">
        <v>1885</v>
      </c>
      <c r="L1752" s="105">
        <v>-16.690000000000001</v>
      </c>
      <c r="M1752" s="103" t="s">
        <v>1886</v>
      </c>
      <c r="N1752" s="103" t="s">
        <v>4200</v>
      </c>
      <c r="O1752" s="103" t="s">
        <v>31</v>
      </c>
      <c r="P1752" s="103" t="s">
        <v>2072</v>
      </c>
      <c r="Q1752" s="103" t="s">
        <v>31</v>
      </c>
      <c r="R1752" s="103" t="s">
        <v>4201</v>
      </c>
      <c r="S1752" s="101">
        <v>42855</v>
      </c>
      <c r="T1752" s="101">
        <v>42855</v>
      </c>
      <c r="U1752" s="103" t="s">
        <v>4026</v>
      </c>
      <c r="V1752" s="103" t="s">
        <v>31</v>
      </c>
    </row>
    <row r="1753" spans="1:22" ht="15.75" x14ac:dyDescent="0.3">
      <c r="A1753" s="103" t="s">
        <v>50</v>
      </c>
      <c r="B1753" s="103" t="s">
        <v>4024</v>
      </c>
      <c r="C1753" s="103" t="s">
        <v>1904</v>
      </c>
      <c r="D1753" s="103" t="s">
        <v>1905</v>
      </c>
      <c r="E1753" s="103" t="s">
        <v>2038</v>
      </c>
      <c r="F1753" s="103" t="s">
        <v>2082</v>
      </c>
      <c r="G1753" s="103" t="s">
        <v>31</v>
      </c>
      <c r="H1753" s="103" t="s">
        <v>31</v>
      </c>
      <c r="I1753" s="103" t="s">
        <v>31</v>
      </c>
      <c r="J1753" s="103" t="s">
        <v>1884</v>
      </c>
      <c r="K1753" s="103" t="s">
        <v>1885</v>
      </c>
      <c r="L1753" s="104">
        <v>3869</v>
      </c>
      <c r="M1753" s="103" t="s">
        <v>1886</v>
      </c>
      <c r="N1753" s="103" t="s">
        <v>31</v>
      </c>
      <c r="O1753" s="103" t="s">
        <v>31</v>
      </c>
      <c r="P1753" s="103" t="s">
        <v>2496</v>
      </c>
      <c r="Q1753" s="103" t="s">
        <v>3615</v>
      </c>
      <c r="R1753" s="103" t="s">
        <v>5532</v>
      </c>
      <c r="S1753" s="101">
        <v>23101</v>
      </c>
      <c r="T1753" s="101">
        <v>23101</v>
      </c>
      <c r="U1753" s="103" t="s">
        <v>31</v>
      </c>
      <c r="V1753" s="103" t="s">
        <v>4676</v>
      </c>
    </row>
    <row r="1754" spans="1:22" ht="15.75" x14ac:dyDescent="0.3">
      <c r="A1754" s="103" t="s">
        <v>50</v>
      </c>
      <c r="B1754" s="103" t="s">
        <v>4024</v>
      </c>
      <c r="C1754" s="103" t="s">
        <v>1904</v>
      </c>
      <c r="D1754" s="103" t="s">
        <v>1905</v>
      </c>
      <c r="E1754" s="103" t="s">
        <v>2038</v>
      </c>
      <c r="F1754" s="103" t="s">
        <v>2082</v>
      </c>
      <c r="G1754" s="103" t="s">
        <v>31</v>
      </c>
      <c r="H1754" s="103" t="s">
        <v>31</v>
      </c>
      <c r="I1754" s="103" t="s">
        <v>31</v>
      </c>
      <c r="J1754" s="103" t="s">
        <v>1884</v>
      </c>
      <c r="K1754" s="103" t="s">
        <v>1885</v>
      </c>
      <c r="L1754" s="104">
        <v>1195</v>
      </c>
      <c r="M1754" s="103" t="s">
        <v>1886</v>
      </c>
      <c r="N1754" s="103" t="s">
        <v>31</v>
      </c>
      <c r="O1754" s="103" t="s">
        <v>31</v>
      </c>
      <c r="P1754" s="103" t="s">
        <v>2496</v>
      </c>
      <c r="Q1754" s="103" t="s">
        <v>3615</v>
      </c>
      <c r="R1754" s="103" t="s">
        <v>5533</v>
      </c>
      <c r="S1754" s="101">
        <v>23467</v>
      </c>
      <c r="T1754" s="101">
        <v>23467</v>
      </c>
      <c r="U1754" s="103" t="s">
        <v>31</v>
      </c>
      <c r="V1754" s="103" t="s">
        <v>4948</v>
      </c>
    </row>
    <row r="1755" spans="1:22" ht="15.75" x14ac:dyDescent="0.3">
      <c r="A1755" s="103" t="s">
        <v>50</v>
      </c>
      <c r="B1755" s="103" t="s">
        <v>4024</v>
      </c>
      <c r="C1755" s="103" t="s">
        <v>1904</v>
      </c>
      <c r="D1755" s="103" t="s">
        <v>1905</v>
      </c>
      <c r="E1755" s="103" t="s">
        <v>2038</v>
      </c>
      <c r="F1755" s="103" t="s">
        <v>2082</v>
      </c>
      <c r="G1755" s="103" t="s">
        <v>31</v>
      </c>
      <c r="H1755" s="103" t="s">
        <v>31</v>
      </c>
      <c r="I1755" s="103" t="s">
        <v>31</v>
      </c>
      <c r="J1755" s="103" t="s">
        <v>1884</v>
      </c>
      <c r="K1755" s="103" t="s">
        <v>1885</v>
      </c>
      <c r="L1755" s="104">
        <v>5977</v>
      </c>
      <c r="M1755" s="103" t="s">
        <v>1886</v>
      </c>
      <c r="N1755" s="103" t="s">
        <v>31</v>
      </c>
      <c r="O1755" s="103" t="s">
        <v>31</v>
      </c>
      <c r="P1755" s="103" t="s">
        <v>2496</v>
      </c>
      <c r="Q1755" s="103" t="s">
        <v>3615</v>
      </c>
      <c r="R1755" s="103" t="s">
        <v>5534</v>
      </c>
      <c r="S1755" s="101">
        <v>24928</v>
      </c>
      <c r="T1755" s="101">
        <v>24928</v>
      </c>
      <c r="U1755" s="103" t="s">
        <v>31</v>
      </c>
      <c r="V1755" s="103" t="s">
        <v>4680</v>
      </c>
    </row>
    <row r="1756" spans="1:22" ht="15.75" x14ac:dyDescent="0.3">
      <c r="A1756" s="103" t="s">
        <v>50</v>
      </c>
      <c r="B1756" s="103" t="s">
        <v>4024</v>
      </c>
      <c r="C1756" s="103" t="s">
        <v>1904</v>
      </c>
      <c r="D1756" s="103" t="s">
        <v>1905</v>
      </c>
      <c r="E1756" s="103" t="s">
        <v>2038</v>
      </c>
      <c r="F1756" s="103" t="s">
        <v>2082</v>
      </c>
      <c r="G1756" s="103" t="s">
        <v>31</v>
      </c>
      <c r="H1756" s="103" t="s">
        <v>31</v>
      </c>
      <c r="I1756" s="103" t="s">
        <v>31</v>
      </c>
      <c r="J1756" s="103" t="s">
        <v>1884</v>
      </c>
      <c r="K1756" s="103" t="s">
        <v>1885</v>
      </c>
      <c r="L1756" s="104">
        <v>8078</v>
      </c>
      <c r="M1756" s="103" t="s">
        <v>1886</v>
      </c>
      <c r="N1756" s="103" t="s">
        <v>31</v>
      </c>
      <c r="O1756" s="103" t="s">
        <v>31</v>
      </c>
      <c r="P1756" s="103" t="s">
        <v>2496</v>
      </c>
      <c r="Q1756" s="103" t="s">
        <v>3615</v>
      </c>
      <c r="R1756" s="103" t="s">
        <v>5535</v>
      </c>
      <c r="S1756" s="101">
        <v>24928</v>
      </c>
      <c r="T1756" s="101">
        <v>24928</v>
      </c>
      <c r="U1756" s="103" t="s">
        <v>31</v>
      </c>
      <c r="V1756" s="103" t="s">
        <v>4682</v>
      </c>
    </row>
    <row r="1757" spans="1:22" ht="15.75" x14ac:dyDescent="0.3">
      <c r="A1757" s="103" t="s">
        <v>50</v>
      </c>
      <c r="B1757" s="103" t="s">
        <v>4024</v>
      </c>
      <c r="C1757" s="103" t="s">
        <v>1904</v>
      </c>
      <c r="D1757" s="103" t="s">
        <v>1905</v>
      </c>
      <c r="E1757" s="103" t="s">
        <v>2038</v>
      </c>
      <c r="F1757" s="103" t="s">
        <v>2082</v>
      </c>
      <c r="G1757" s="103" t="s">
        <v>31</v>
      </c>
      <c r="H1757" s="103" t="s">
        <v>31</v>
      </c>
      <c r="I1757" s="103" t="s">
        <v>31</v>
      </c>
      <c r="J1757" s="103" t="s">
        <v>1884</v>
      </c>
      <c r="K1757" s="103" t="s">
        <v>1885</v>
      </c>
      <c r="L1757" s="104">
        <v>26080</v>
      </c>
      <c r="M1757" s="103" t="s">
        <v>1886</v>
      </c>
      <c r="N1757" s="103" t="s">
        <v>31</v>
      </c>
      <c r="O1757" s="103" t="s">
        <v>31</v>
      </c>
      <c r="P1757" s="103" t="s">
        <v>2496</v>
      </c>
      <c r="Q1757" s="103" t="s">
        <v>3615</v>
      </c>
      <c r="R1757" s="103" t="s">
        <v>5536</v>
      </c>
      <c r="S1757" s="101">
        <v>25293</v>
      </c>
      <c r="T1757" s="101">
        <v>25293</v>
      </c>
      <c r="U1757" s="103" t="s">
        <v>31</v>
      </c>
      <c r="V1757" s="103" t="s">
        <v>4684</v>
      </c>
    </row>
    <row r="1758" spans="1:22" ht="15.75" x14ac:dyDescent="0.3">
      <c r="A1758" s="103" t="s">
        <v>50</v>
      </c>
      <c r="B1758" s="103" t="s">
        <v>4024</v>
      </c>
      <c r="C1758" s="103" t="s">
        <v>1904</v>
      </c>
      <c r="D1758" s="103" t="s">
        <v>1905</v>
      </c>
      <c r="E1758" s="103" t="s">
        <v>2038</v>
      </c>
      <c r="F1758" s="103" t="s">
        <v>2082</v>
      </c>
      <c r="G1758" s="103" t="s">
        <v>31</v>
      </c>
      <c r="H1758" s="103" t="s">
        <v>31</v>
      </c>
      <c r="I1758" s="103" t="s">
        <v>31</v>
      </c>
      <c r="J1758" s="103" t="s">
        <v>1884</v>
      </c>
      <c r="K1758" s="103" t="s">
        <v>1885</v>
      </c>
      <c r="L1758" s="104">
        <v>4462</v>
      </c>
      <c r="M1758" s="103" t="s">
        <v>1886</v>
      </c>
      <c r="N1758" s="103" t="s">
        <v>31</v>
      </c>
      <c r="O1758" s="103" t="s">
        <v>31</v>
      </c>
      <c r="P1758" s="103" t="s">
        <v>2496</v>
      </c>
      <c r="Q1758" s="103" t="s">
        <v>3615</v>
      </c>
      <c r="R1758" s="103" t="s">
        <v>5537</v>
      </c>
      <c r="S1758" s="101">
        <v>25658</v>
      </c>
      <c r="T1758" s="101">
        <v>25658</v>
      </c>
      <c r="U1758" s="103" t="s">
        <v>31</v>
      </c>
      <c r="V1758" s="103" t="s">
        <v>4957</v>
      </c>
    </row>
    <row r="1759" spans="1:22" ht="15.75" x14ac:dyDescent="0.3">
      <c r="A1759" s="103" t="s">
        <v>50</v>
      </c>
      <c r="B1759" s="103" t="s">
        <v>4024</v>
      </c>
      <c r="C1759" s="103" t="s">
        <v>1904</v>
      </c>
      <c r="D1759" s="103" t="s">
        <v>1905</v>
      </c>
      <c r="E1759" s="103" t="s">
        <v>2038</v>
      </c>
      <c r="F1759" s="103" t="s">
        <v>2082</v>
      </c>
      <c r="G1759" s="103" t="s">
        <v>31</v>
      </c>
      <c r="H1759" s="103" t="s">
        <v>31</v>
      </c>
      <c r="I1759" s="103" t="s">
        <v>31</v>
      </c>
      <c r="J1759" s="103" t="s">
        <v>1884</v>
      </c>
      <c r="K1759" s="103" t="s">
        <v>1885</v>
      </c>
      <c r="L1759" s="104">
        <v>13026</v>
      </c>
      <c r="M1759" s="103" t="s">
        <v>1886</v>
      </c>
      <c r="N1759" s="103" t="s">
        <v>31</v>
      </c>
      <c r="O1759" s="103" t="s">
        <v>31</v>
      </c>
      <c r="P1759" s="103" t="s">
        <v>2496</v>
      </c>
      <c r="Q1759" s="103" t="s">
        <v>3615</v>
      </c>
      <c r="R1759" s="103" t="s">
        <v>5538</v>
      </c>
      <c r="S1759" s="101">
        <v>25658</v>
      </c>
      <c r="T1759" s="101">
        <v>25658</v>
      </c>
      <c r="U1759" s="103" t="s">
        <v>31</v>
      </c>
      <c r="V1759" s="103" t="s">
        <v>4842</v>
      </c>
    </row>
    <row r="1760" spans="1:22" ht="15.75" x14ac:dyDescent="0.3">
      <c r="A1760" s="103" t="s">
        <v>50</v>
      </c>
      <c r="B1760" s="103" t="s">
        <v>4024</v>
      </c>
      <c r="C1760" s="103" t="s">
        <v>1904</v>
      </c>
      <c r="D1760" s="103" t="s">
        <v>1905</v>
      </c>
      <c r="E1760" s="103" t="s">
        <v>2038</v>
      </c>
      <c r="F1760" s="103" t="s">
        <v>2082</v>
      </c>
      <c r="G1760" s="103" t="s">
        <v>31</v>
      </c>
      <c r="H1760" s="103" t="s">
        <v>31</v>
      </c>
      <c r="I1760" s="103" t="s">
        <v>31</v>
      </c>
      <c r="J1760" s="103" t="s">
        <v>1884</v>
      </c>
      <c r="K1760" s="103" t="s">
        <v>1885</v>
      </c>
      <c r="L1760" s="104">
        <v>14335</v>
      </c>
      <c r="M1760" s="103" t="s">
        <v>1886</v>
      </c>
      <c r="N1760" s="103" t="s">
        <v>31</v>
      </c>
      <c r="O1760" s="103" t="s">
        <v>31</v>
      </c>
      <c r="P1760" s="103" t="s">
        <v>2496</v>
      </c>
      <c r="Q1760" s="103" t="s">
        <v>3615</v>
      </c>
      <c r="R1760" s="103" t="s">
        <v>5539</v>
      </c>
      <c r="S1760" s="101">
        <v>25658</v>
      </c>
      <c r="T1760" s="101">
        <v>25658</v>
      </c>
      <c r="U1760" s="103" t="s">
        <v>31</v>
      </c>
      <c r="V1760" s="103" t="s">
        <v>4688</v>
      </c>
    </row>
    <row r="1761" spans="1:22" ht="15.75" x14ac:dyDescent="0.3">
      <c r="A1761" s="103" t="s">
        <v>50</v>
      </c>
      <c r="B1761" s="103" t="s">
        <v>4024</v>
      </c>
      <c r="C1761" s="103" t="s">
        <v>1904</v>
      </c>
      <c r="D1761" s="103" t="s">
        <v>1905</v>
      </c>
      <c r="E1761" s="103" t="s">
        <v>2038</v>
      </c>
      <c r="F1761" s="103" t="s">
        <v>2082</v>
      </c>
      <c r="G1761" s="103" t="s">
        <v>31</v>
      </c>
      <c r="H1761" s="103" t="s">
        <v>31</v>
      </c>
      <c r="I1761" s="103" t="s">
        <v>31</v>
      </c>
      <c r="J1761" s="103" t="s">
        <v>1884</v>
      </c>
      <c r="K1761" s="103" t="s">
        <v>1885</v>
      </c>
      <c r="L1761" s="104">
        <v>16540</v>
      </c>
      <c r="M1761" s="103" t="s">
        <v>1886</v>
      </c>
      <c r="N1761" s="103" t="s">
        <v>31</v>
      </c>
      <c r="O1761" s="103" t="s">
        <v>31</v>
      </c>
      <c r="P1761" s="103" t="s">
        <v>2496</v>
      </c>
      <c r="Q1761" s="103" t="s">
        <v>3615</v>
      </c>
      <c r="R1761" s="103" t="s">
        <v>5540</v>
      </c>
      <c r="S1761" s="101">
        <v>25658</v>
      </c>
      <c r="T1761" s="101">
        <v>25658</v>
      </c>
      <c r="U1761" s="103" t="s">
        <v>31</v>
      </c>
      <c r="V1761" s="103" t="s">
        <v>4686</v>
      </c>
    </row>
    <row r="1762" spans="1:22" ht="15.75" x14ac:dyDescent="0.3">
      <c r="A1762" s="103" t="s">
        <v>50</v>
      </c>
      <c r="B1762" s="103" t="s">
        <v>4024</v>
      </c>
      <c r="C1762" s="103" t="s">
        <v>1904</v>
      </c>
      <c r="D1762" s="103" t="s">
        <v>1905</v>
      </c>
      <c r="E1762" s="103" t="s">
        <v>2038</v>
      </c>
      <c r="F1762" s="103" t="s">
        <v>2082</v>
      </c>
      <c r="G1762" s="103" t="s">
        <v>31</v>
      </c>
      <c r="H1762" s="103" t="s">
        <v>31</v>
      </c>
      <c r="I1762" s="103" t="s">
        <v>31</v>
      </c>
      <c r="J1762" s="103" t="s">
        <v>1884</v>
      </c>
      <c r="K1762" s="103" t="s">
        <v>1885</v>
      </c>
      <c r="L1762" s="104">
        <v>16935</v>
      </c>
      <c r="M1762" s="103" t="s">
        <v>1886</v>
      </c>
      <c r="N1762" s="103" t="s">
        <v>31</v>
      </c>
      <c r="O1762" s="103" t="s">
        <v>31</v>
      </c>
      <c r="P1762" s="103" t="s">
        <v>2496</v>
      </c>
      <c r="Q1762" s="103" t="s">
        <v>3615</v>
      </c>
      <c r="R1762" s="103" t="s">
        <v>5541</v>
      </c>
      <c r="S1762" s="101">
        <v>26023</v>
      </c>
      <c r="T1762" s="101">
        <v>26023</v>
      </c>
      <c r="U1762" s="103" t="s">
        <v>31</v>
      </c>
      <c r="V1762" s="103" t="s">
        <v>4690</v>
      </c>
    </row>
    <row r="1763" spans="1:22" ht="15.75" x14ac:dyDescent="0.3">
      <c r="A1763" s="103" t="s">
        <v>50</v>
      </c>
      <c r="B1763" s="103" t="s">
        <v>4024</v>
      </c>
      <c r="C1763" s="103" t="s">
        <v>1904</v>
      </c>
      <c r="D1763" s="103" t="s">
        <v>1905</v>
      </c>
      <c r="E1763" s="103" t="s">
        <v>2038</v>
      </c>
      <c r="F1763" s="103" t="s">
        <v>2082</v>
      </c>
      <c r="G1763" s="103" t="s">
        <v>31</v>
      </c>
      <c r="H1763" s="103" t="s">
        <v>31</v>
      </c>
      <c r="I1763" s="103" t="s">
        <v>31</v>
      </c>
      <c r="J1763" s="103" t="s">
        <v>1884</v>
      </c>
      <c r="K1763" s="103" t="s">
        <v>1885</v>
      </c>
      <c r="L1763" s="104">
        <v>5632</v>
      </c>
      <c r="M1763" s="103" t="s">
        <v>1886</v>
      </c>
      <c r="N1763" s="103" t="s">
        <v>31</v>
      </c>
      <c r="O1763" s="103" t="s">
        <v>31</v>
      </c>
      <c r="P1763" s="103" t="s">
        <v>2496</v>
      </c>
      <c r="Q1763" s="103" t="s">
        <v>3615</v>
      </c>
      <c r="R1763" s="103" t="s">
        <v>5542</v>
      </c>
      <c r="S1763" s="101">
        <v>26389</v>
      </c>
      <c r="T1763" s="101">
        <v>26389</v>
      </c>
      <c r="U1763" s="103" t="s">
        <v>31</v>
      </c>
      <c r="V1763" s="103" t="s">
        <v>4857</v>
      </c>
    </row>
    <row r="1764" spans="1:22" ht="15.75" x14ac:dyDescent="0.3">
      <c r="A1764" s="103" t="s">
        <v>50</v>
      </c>
      <c r="B1764" s="103" t="s">
        <v>4024</v>
      </c>
      <c r="C1764" s="103" t="s">
        <v>1904</v>
      </c>
      <c r="D1764" s="103" t="s">
        <v>1905</v>
      </c>
      <c r="E1764" s="103" t="s">
        <v>2038</v>
      </c>
      <c r="F1764" s="103" t="s">
        <v>2082</v>
      </c>
      <c r="G1764" s="103" t="s">
        <v>31</v>
      </c>
      <c r="H1764" s="103" t="s">
        <v>31</v>
      </c>
      <c r="I1764" s="103" t="s">
        <v>31</v>
      </c>
      <c r="J1764" s="103" t="s">
        <v>1884</v>
      </c>
      <c r="K1764" s="103" t="s">
        <v>1885</v>
      </c>
      <c r="L1764" s="104">
        <v>1448</v>
      </c>
      <c r="M1764" s="103" t="s">
        <v>1886</v>
      </c>
      <c r="N1764" s="103" t="s">
        <v>31</v>
      </c>
      <c r="O1764" s="103" t="s">
        <v>31</v>
      </c>
      <c r="P1764" s="103" t="s">
        <v>2496</v>
      </c>
      <c r="Q1764" s="103" t="s">
        <v>3615</v>
      </c>
      <c r="R1764" s="103" t="s">
        <v>5543</v>
      </c>
      <c r="S1764" s="101">
        <v>27484</v>
      </c>
      <c r="T1764" s="101">
        <v>27484</v>
      </c>
      <c r="U1764" s="103" t="s">
        <v>31</v>
      </c>
      <c r="V1764" s="103" t="s">
        <v>4966</v>
      </c>
    </row>
    <row r="1765" spans="1:22" ht="15.75" x14ac:dyDescent="0.3">
      <c r="A1765" s="103" t="s">
        <v>50</v>
      </c>
      <c r="B1765" s="103" t="s">
        <v>4024</v>
      </c>
      <c r="C1765" s="103" t="s">
        <v>1904</v>
      </c>
      <c r="D1765" s="103" t="s">
        <v>1905</v>
      </c>
      <c r="E1765" s="103" t="s">
        <v>2038</v>
      </c>
      <c r="F1765" s="103" t="s">
        <v>2082</v>
      </c>
      <c r="G1765" s="103" t="s">
        <v>31</v>
      </c>
      <c r="H1765" s="103" t="s">
        <v>31</v>
      </c>
      <c r="I1765" s="103" t="s">
        <v>31</v>
      </c>
      <c r="J1765" s="103" t="s">
        <v>1884</v>
      </c>
      <c r="K1765" s="103" t="s">
        <v>1885</v>
      </c>
      <c r="L1765" s="104">
        <v>16066</v>
      </c>
      <c r="M1765" s="103" t="s">
        <v>1886</v>
      </c>
      <c r="N1765" s="103" t="s">
        <v>31</v>
      </c>
      <c r="O1765" s="103" t="s">
        <v>31</v>
      </c>
      <c r="P1765" s="103" t="s">
        <v>2496</v>
      </c>
      <c r="Q1765" s="103" t="s">
        <v>3615</v>
      </c>
      <c r="R1765" s="103" t="s">
        <v>5544</v>
      </c>
      <c r="S1765" s="101">
        <v>27484</v>
      </c>
      <c r="T1765" s="101">
        <v>27484</v>
      </c>
      <c r="U1765" s="103" t="s">
        <v>31</v>
      </c>
      <c r="V1765" s="103" t="s">
        <v>4692</v>
      </c>
    </row>
    <row r="1766" spans="1:22" ht="15.75" x14ac:dyDescent="0.3">
      <c r="A1766" s="103" t="s">
        <v>50</v>
      </c>
      <c r="B1766" s="103" t="s">
        <v>4024</v>
      </c>
      <c r="C1766" s="103" t="s">
        <v>1904</v>
      </c>
      <c r="D1766" s="103" t="s">
        <v>1905</v>
      </c>
      <c r="E1766" s="103" t="s">
        <v>2038</v>
      </c>
      <c r="F1766" s="103" t="s">
        <v>2082</v>
      </c>
      <c r="G1766" s="103" t="s">
        <v>31</v>
      </c>
      <c r="H1766" s="103" t="s">
        <v>31</v>
      </c>
      <c r="I1766" s="103" t="s">
        <v>31</v>
      </c>
      <c r="J1766" s="103" t="s">
        <v>1884</v>
      </c>
      <c r="K1766" s="103" t="s">
        <v>1885</v>
      </c>
      <c r="L1766" s="104">
        <v>709</v>
      </c>
      <c r="M1766" s="103" t="s">
        <v>1886</v>
      </c>
      <c r="N1766" s="103" t="s">
        <v>31</v>
      </c>
      <c r="O1766" s="103" t="s">
        <v>31</v>
      </c>
      <c r="P1766" s="103" t="s">
        <v>2496</v>
      </c>
      <c r="Q1766" s="103" t="s">
        <v>3615</v>
      </c>
      <c r="R1766" s="103" t="s">
        <v>5545</v>
      </c>
      <c r="S1766" s="101">
        <v>27850</v>
      </c>
      <c r="T1766" s="101">
        <v>27850</v>
      </c>
      <c r="U1766" s="103" t="s">
        <v>31</v>
      </c>
      <c r="V1766" s="103" t="s">
        <v>4663</v>
      </c>
    </row>
    <row r="1767" spans="1:22" ht="15.75" x14ac:dyDescent="0.3">
      <c r="A1767" s="103" t="s">
        <v>50</v>
      </c>
      <c r="B1767" s="103" t="s">
        <v>4024</v>
      </c>
      <c r="C1767" s="103" t="s">
        <v>1904</v>
      </c>
      <c r="D1767" s="103" t="s">
        <v>1905</v>
      </c>
      <c r="E1767" s="103" t="s">
        <v>2038</v>
      </c>
      <c r="F1767" s="103" t="s">
        <v>2082</v>
      </c>
      <c r="G1767" s="103" t="s">
        <v>31</v>
      </c>
      <c r="H1767" s="103" t="s">
        <v>31</v>
      </c>
      <c r="I1767" s="103" t="s">
        <v>31</v>
      </c>
      <c r="J1767" s="103" t="s">
        <v>1884</v>
      </c>
      <c r="K1767" s="103" t="s">
        <v>1885</v>
      </c>
      <c r="L1767" s="104">
        <v>1519</v>
      </c>
      <c r="M1767" s="103" t="s">
        <v>1886</v>
      </c>
      <c r="N1767" s="103" t="s">
        <v>31</v>
      </c>
      <c r="O1767" s="103" t="s">
        <v>31</v>
      </c>
      <c r="P1767" s="103" t="s">
        <v>2496</v>
      </c>
      <c r="Q1767" s="103" t="s">
        <v>3615</v>
      </c>
      <c r="R1767" s="103" t="s">
        <v>5546</v>
      </c>
      <c r="S1767" s="101">
        <v>29676</v>
      </c>
      <c r="T1767" s="101">
        <v>29676</v>
      </c>
      <c r="U1767" s="103" t="s">
        <v>31</v>
      </c>
      <c r="V1767" s="103" t="s">
        <v>5547</v>
      </c>
    </row>
    <row r="1768" spans="1:22" ht="15.75" x14ac:dyDescent="0.3">
      <c r="A1768" s="103" t="s">
        <v>50</v>
      </c>
      <c r="B1768" s="103" t="s">
        <v>4024</v>
      </c>
      <c r="C1768" s="103" t="s">
        <v>1904</v>
      </c>
      <c r="D1768" s="103" t="s">
        <v>1905</v>
      </c>
      <c r="E1768" s="103" t="s">
        <v>2038</v>
      </c>
      <c r="F1768" s="103" t="s">
        <v>2082</v>
      </c>
      <c r="G1768" s="103" t="s">
        <v>31</v>
      </c>
      <c r="H1768" s="103" t="s">
        <v>31</v>
      </c>
      <c r="I1768" s="103" t="s">
        <v>31</v>
      </c>
      <c r="J1768" s="103" t="s">
        <v>1884</v>
      </c>
      <c r="K1768" s="103" t="s">
        <v>1885</v>
      </c>
      <c r="L1768" s="104">
        <v>3053</v>
      </c>
      <c r="M1768" s="103" t="s">
        <v>1886</v>
      </c>
      <c r="N1768" s="103" t="s">
        <v>31</v>
      </c>
      <c r="O1768" s="103" t="s">
        <v>31</v>
      </c>
      <c r="P1768" s="103" t="s">
        <v>2496</v>
      </c>
      <c r="Q1768" s="103" t="s">
        <v>3615</v>
      </c>
      <c r="R1768" s="103" t="s">
        <v>5548</v>
      </c>
      <c r="S1768" s="101">
        <v>29676</v>
      </c>
      <c r="T1768" s="101">
        <v>29676</v>
      </c>
      <c r="U1768" s="103" t="s">
        <v>31</v>
      </c>
      <c r="V1768" s="103" t="s">
        <v>5549</v>
      </c>
    </row>
    <row r="1769" spans="1:22" ht="15.75" x14ac:dyDescent="0.3">
      <c r="A1769" s="103" t="s">
        <v>50</v>
      </c>
      <c r="B1769" s="103" t="s">
        <v>4024</v>
      </c>
      <c r="C1769" s="103" t="s">
        <v>1904</v>
      </c>
      <c r="D1769" s="103" t="s">
        <v>1905</v>
      </c>
      <c r="E1769" s="103" t="s">
        <v>2038</v>
      </c>
      <c r="F1769" s="103" t="s">
        <v>2082</v>
      </c>
      <c r="G1769" s="103" t="s">
        <v>31</v>
      </c>
      <c r="H1769" s="103" t="s">
        <v>31</v>
      </c>
      <c r="I1769" s="103" t="s">
        <v>31</v>
      </c>
      <c r="J1769" s="103" t="s">
        <v>1884</v>
      </c>
      <c r="K1769" s="103" t="s">
        <v>1885</v>
      </c>
      <c r="L1769" s="104">
        <v>24293</v>
      </c>
      <c r="M1769" s="103" t="s">
        <v>1886</v>
      </c>
      <c r="N1769" s="103" t="s">
        <v>31</v>
      </c>
      <c r="O1769" s="103" t="s">
        <v>31</v>
      </c>
      <c r="P1769" s="103" t="s">
        <v>2496</v>
      </c>
      <c r="Q1769" s="103" t="s">
        <v>3615</v>
      </c>
      <c r="R1769" s="103" t="s">
        <v>5550</v>
      </c>
      <c r="S1769" s="101">
        <v>30041</v>
      </c>
      <c r="T1769" s="101">
        <v>30041</v>
      </c>
      <c r="U1769" s="103" t="s">
        <v>31</v>
      </c>
      <c r="V1769" s="103" t="s">
        <v>4819</v>
      </c>
    </row>
    <row r="1770" spans="1:22" ht="15.75" x14ac:dyDescent="0.3">
      <c r="A1770" s="103" t="s">
        <v>50</v>
      </c>
      <c r="B1770" s="103" t="s">
        <v>4024</v>
      </c>
      <c r="C1770" s="103" t="s">
        <v>1904</v>
      </c>
      <c r="D1770" s="103" t="s">
        <v>1905</v>
      </c>
      <c r="E1770" s="103" t="s">
        <v>2038</v>
      </c>
      <c r="F1770" s="103" t="s">
        <v>2082</v>
      </c>
      <c r="G1770" s="103" t="s">
        <v>31</v>
      </c>
      <c r="H1770" s="103" t="s">
        <v>31</v>
      </c>
      <c r="I1770" s="103" t="s">
        <v>31</v>
      </c>
      <c r="J1770" s="103" t="s">
        <v>1884</v>
      </c>
      <c r="K1770" s="103" t="s">
        <v>1885</v>
      </c>
      <c r="L1770" s="104">
        <v>14499</v>
      </c>
      <c r="M1770" s="103" t="s">
        <v>1886</v>
      </c>
      <c r="N1770" s="103" t="s">
        <v>31</v>
      </c>
      <c r="O1770" s="103" t="s">
        <v>31</v>
      </c>
      <c r="P1770" s="103" t="s">
        <v>2496</v>
      </c>
      <c r="Q1770" s="103" t="s">
        <v>3615</v>
      </c>
      <c r="R1770" s="103" t="s">
        <v>5551</v>
      </c>
      <c r="S1770" s="101">
        <v>31502</v>
      </c>
      <c r="T1770" s="101">
        <v>31502</v>
      </c>
      <c r="U1770" s="103" t="s">
        <v>31</v>
      </c>
      <c r="V1770" s="103" t="s">
        <v>5026</v>
      </c>
    </row>
    <row r="1771" spans="1:22" ht="15.75" x14ac:dyDescent="0.3">
      <c r="A1771" s="103" t="s">
        <v>50</v>
      </c>
      <c r="B1771" s="103" t="s">
        <v>4024</v>
      </c>
      <c r="C1771" s="103" t="s">
        <v>1904</v>
      </c>
      <c r="D1771" s="103" t="s">
        <v>1905</v>
      </c>
      <c r="E1771" s="103" t="s">
        <v>2038</v>
      </c>
      <c r="F1771" s="103" t="s">
        <v>2082</v>
      </c>
      <c r="G1771" s="103" t="s">
        <v>31</v>
      </c>
      <c r="H1771" s="103" t="s">
        <v>31</v>
      </c>
      <c r="I1771" s="103" t="s">
        <v>31</v>
      </c>
      <c r="J1771" s="103" t="s">
        <v>1884</v>
      </c>
      <c r="K1771" s="103" t="s">
        <v>1885</v>
      </c>
      <c r="L1771" s="104">
        <v>21177</v>
      </c>
      <c r="M1771" s="103" t="s">
        <v>1886</v>
      </c>
      <c r="N1771" s="103" t="s">
        <v>31</v>
      </c>
      <c r="O1771" s="103" t="s">
        <v>31</v>
      </c>
      <c r="P1771" s="103" t="s">
        <v>2496</v>
      </c>
      <c r="Q1771" s="103" t="s">
        <v>3615</v>
      </c>
      <c r="R1771" s="103" t="s">
        <v>5552</v>
      </c>
      <c r="S1771" s="101">
        <v>31502</v>
      </c>
      <c r="T1771" s="101">
        <v>31502</v>
      </c>
      <c r="U1771" s="103" t="s">
        <v>31</v>
      </c>
      <c r="V1771" s="103" t="s">
        <v>4921</v>
      </c>
    </row>
    <row r="1772" spans="1:22" ht="15.75" x14ac:dyDescent="0.3">
      <c r="A1772" s="103" t="s">
        <v>50</v>
      </c>
      <c r="B1772" s="103" t="s">
        <v>4024</v>
      </c>
      <c r="C1772" s="103" t="s">
        <v>1904</v>
      </c>
      <c r="D1772" s="103" t="s">
        <v>1905</v>
      </c>
      <c r="E1772" s="103" t="s">
        <v>2038</v>
      </c>
      <c r="F1772" s="103" t="s">
        <v>2082</v>
      </c>
      <c r="G1772" s="103" t="s">
        <v>31</v>
      </c>
      <c r="H1772" s="103" t="s">
        <v>31</v>
      </c>
      <c r="I1772" s="103" t="s">
        <v>31</v>
      </c>
      <c r="J1772" s="103" t="s">
        <v>1884</v>
      </c>
      <c r="K1772" s="103" t="s">
        <v>1885</v>
      </c>
      <c r="L1772" s="104">
        <v>10828</v>
      </c>
      <c r="M1772" s="103" t="s">
        <v>1886</v>
      </c>
      <c r="N1772" s="103" t="s">
        <v>31</v>
      </c>
      <c r="O1772" s="103" t="s">
        <v>31</v>
      </c>
      <c r="P1772" s="103" t="s">
        <v>2496</v>
      </c>
      <c r="Q1772" s="103" t="s">
        <v>3615</v>
      </c>
      <c r="R1772" s="103" t="s">
        <v>5553</v>
      </c>
      <c r="S1772" s="101">
        <v>33694</v>
      </c>
      <c r="T1772" s="101">
        <v>33694</v>
      </c>
      <c r="U1772" s="103" t="s">
        <v>31</v>
      </c>
      <c r="V1772" s="103" t="s">
        <v>4980</v>
      </c>
    </row>
    <row r="1773" spans="1:22" ht="15.75" x14ac:dyDescent="0.3">
      <c r="A1773" s="103" t="s">
        <v>50</v>
      </c>
      <c r="B1773" s="103" t="s">
        <v>4024</v>
      </c>
      <c r="C1773" s="103" t="s">
        <v>1904</v>
      </c>
      <c r="D1773" s="103" t="s">
        <v>1905</v>
      </c>
      <c r="E1773" s="103" t="s">
        <v>2038</v>
      </c>
      <c r="F1773" s="103" t="s">
        <v>2082</v>
      </c>
      <c r="G1773" s="103" t="s">
        <v>31</v>
      </c>
      <c r="H1773" s="103" t="s">
        <v>31</v>
      </c>
      <c r="I1773" s="103" t="s">
        <v>31</v>
      </c>
      <c r="J1773" s="103" t="s">
        <v>1884</v>
      </c>
      <c r="K1773" s="103" t="s">
        <v>1885</v>
      </c>
      <c r="L1773" s="104">
        <v>6384</v>
      </c>
      <c r="M1773" s="103" t="s">
        <v>1886</v>
      </c>
      <c r="N1773" s="103" t="s">
        <v>31</v>
      </c>
      <c r="O1773" s="103" t="s">
        <v>31</v>
      </c>
      <c r="P1773" s="103" t="s">
        <v>2496</v>
      </c>
      <c r="Q1773" s="103" t="s">
        <v>3615</v>
      </c>
      <c r="R1773" s="103" t="s">
        <v>5554</v>
      </c>
      <c r="S1773" s="101">
        <v>34059</v>
      </c>
      <c r="T1773" s="101">
        <v>34059</v>
      </c>
      <c r="U1773" s="103" t="s">
        <v>4824</v>
      </c>
      <c r="V1773" s="103" t="s">
        <v>4825</v>
      </c>
    </row>
    <row r="1774" spans="1:22" ht="15.75" x14ac:dyDescent="0.3">
      <c r="A1774" s="103" t="s">
        <v>50</v>
      </c>
      <c r="B1774" s="103" t="s">
        <v>4024</v>
      </c>
      <c r="C1774" s="103" t="s">
        <v>1904</v>
      </c>
      <c r="D1774" s="103" t="s">
        <v>1905</v>
      </c>
      <c r="E1774" s="103" t="s">
        <v>2038</v>
      </c>
      <c r="F1774" s="103" t="s">
        <v>2082</v>
      </c>
      <c r="G1774" s="103" t="s">
        <v>31</v>
      </c>
      <c r="H1774" s="103" t="s">
        <v>31</v>
      </c>
      <c r="I1774" s="103" t="s">
        <v>31</v>
      </c>
      <c r="J1774" s="103" t="s">
        <v>1884</v>
      </c>
      <c r="K1774" s="103" t="s">
        <v>1885</v>
      </c>
      <c r="L1774" s="104">
        <v>-0.03</v>
      </c>
      <c r="M1774" s="103" t="s">
        <v>1886</v>
      </c>
      <c r="N1774" s="103" t="s">
        <v>31</v>
      </c>
      <c r="O1774" s="103" t="s">
        <v>31</v>
      </c>
      <c r="P1774" s="103" t="s">
        <v>2496</v>
      </c>
      <c r="Q1774" s="103" t="s">
        <v>3615</v>
      </c>
      <c r="R1774" s="103" t="s">
        <v>5554</v>
      </c>
      <c r="S1774" s="101">
        <v>36738</v>
      </c>
      <c r="T1774" s="101">
        <v>36738</v>
      </c>
      <c r="U1774" s="103" t="s">
        <v>4824</v>
      </c>
      <c r="V1774" s="103" t="s">
        <v>4825</v>
      </c>
    </row>
    <row r="1775" spans="1:22" ht="15.75" x14ac:dyDescent="0.3">
      <c r="A1775" s="103" t="s">
        <v>50</v>
      </c>
      <c r="B1775" s="103" t="s">
        <v>4024</v>
      </c>
      <c r="C1775" s="103" t="s">
        <v>1904</v>
      </c>
      <c r="D1775" s="103" t="s">
        <v>1905</v>
      </c>
      <c r="E1775" s="103" t="s">
        <v>2038</v>
      </c>
      <c r="F1775" s="103" t="s">
        <v>2082</v>
      </c>
      <c r="G1775" s="103" t="s">
        <v>31</v>
      </c>
      <c r="H1775" s="103" t="s">
        <v>31</v>
      </c>
      <c r="I1775" s="103" t="s">
        <v>31</v>
      </c>
      <c r="J1775" s="103" t="s">
        <v>1884</v>
      </c>
      <c r="K1775" s="103" t="s">
        <v>1885</v>
      </c>
      <c r="L1775" s="104">
        <v>39643</v>
      </c>
      <c r="M1775" s="103" t="s">
        <v>1886</v>
      </c>
      <c r="N1775" s="103" t="s">
        <v>31</v>
      </c>
      <c r="O1775" s="103" t="s">
        <v>31</v>
      </c>
      <c r="P1775" s="103" t="s">
        <v>2496</v>
      </c>
      <c r="Q1775" s="103" t="s">
        <v>3615</v>
      </c>
      <c r="R1775" s="103" t="s">
        <v>5555</v>
      </c>
      <c r="S1775" s="101">
        <v>35155</v>
      </c>
      <c r="T1775" s="101">
        <v>35155</v>
      </c>
      <c r="U1775" s="103" t="s">
        <v>31</v>
      </c>
      <c r="V1775" s="103" t="s">
        <v>5556</v>
      </c>
    </row>
    <row r="1776" spans="1:22" ht="15.75" x14ac:dyDescent="0.3">
      <c r="A1776" s="103" t="s">
        <v>50</v>
      </c>
      <c r="B1776" s="103" t="s">
        <v>4024</v>
      </c>
      <c r="C1776" s="103" t="s">
        <v>1904</v>
      </c>
      <c r="D1776" s="103" t="s">
        <v>1905</v>
      </c>
      <c r="E1776" s="103" t="s">
        <v>2038</v>
      </c>
      <c r="F1776" s="103" t="s">
        <v>2082</v>
      </c>
      <c r="G1776" s="103" t="s">
        <v>31</v>
      </c>
      <c r="H1776" s="103" t="s">
        <v>31</v>
      </c>
      <c r="I1776" s="103" t="s">
        <v>31</v>
      </c>
      <c r="J1776" s="103" t="s">
        <v>1884</v>
      </c>
      <c r="K1776" s="103" t="s">
        <v>1885</v>
      </c>
      <c r="L1776" s="104">
        <v>3053</v>
      </c>
      <c r="M1776" s="103" t="s">
        <v>1886</v>
      </c>
      <c r="N1776" s="103" t="s">
        <v>31</v>
      </c>
      <c r="O1776" s="103" t="s">
        <v>31</v>
      </c>
      <c r="P1776" s="103" t="s">
        <v>2496</v>
      </c>
      <c r="Q1776" s="103" t="s">
        <v>3615</v>
      </c>
      <c r="R1776" s="103" t="s">
        <v>5557</v>
      </c>
      <c r="S1776" s="101">
        <v>35520</v>
      </c>
      <c r="T1776" s="101">
        <v>35520</v>
      </c>
      <c r="U1776" s="103" t="s">
        <v>31</v>
      </c>
      <c r="V1776" s="103" t="s">
        <v>5516</v>
      </c>
    </row>
    <row r="1777" spans="1:22" ht="15.75" x14ac:dyDescent="0.3">
      <c r="A1777" s="103" t="s">
        <v>50</v>
      </c>
      <c r="B1777" s="103" t="s">
        <v>4024</v>
      </c>
      <c r="C1777" s="103" t="s">
        <v>1904</v>
      </c>
      <c r="D1777" s="103" t="s">
        <v>1905</v>
      </c>
      <c r="E1777" s="103" t="s">
        <v>2038</v>
      </c>
      <c r="F1777" s="103" t="s">
        <v>2082</v>
      </c>
      <c r="G1777" s="103" t="s">
        <v>31</v>
      </c>
      <c r="H1777" s="103" t="s">
        <v>31</v>
      </c>
      <c r="I1777" s="103" t="s">
        <v>31</v>
      </c>
      <c r="J1777" s="103" t="s">
        <v>1884</v>
      </c>
      <c r="K1777" s="103" t="s">
        <v>1885</v>
      </c>
      <c r="L1777" s="104">
        <v>36023</v>
      </c>
      <c r="M1777" s="103" t="s">
        <v>1886</v>
      </c>
      <c r="N1777" s="103" t="s">
        <v>31</v>
      </c>
      <c r="O1777" s="103" t="s">
        <v>31</v>
      </c>
      <c r="P1777" s="103" t="s">
        <v>2496</v>
      </c>
      <c r="Q1777" s="103" t="s">
        <v>3615</v>
      </c>
      <c r="R1777" s="103" t="s">
        <v>5558</v>
      </c>
      <c r="S1777" s="101">
        <v>35520</v>
      </c>
      <c r="T1777" s="101">
        <v>35520</v>
      </c>
      <c r="U1777" s="103" t="s">
        <v>31</v>
      </c>
      <c r="V1777" s="103" t="s">
        <v>5559</v>
      </c>
    </row>
    <row r="1778" spans="1:22" ht="15.75" x14ac:dyDescent="0.3">
      <c r="A1778" s="103" t="s">
        <v>50</v>
      </c>
      <c r="B1778" s="103" t="s">
        <v>4024</v>
      </c>
      <c r="C1778" s="103" t="s">
        <v>1904</v>
      </c>
      <c r="D1778" s="103" t="s">
        <v>1905</v>
      </c>
      <c r="E1778" s="103" t="s">
        <v>2038</v>
      </c>
      <c r="F1778" s="103" t="s">
        <v>2082</v>
      </c>
      <c r="G1778" s="103" t="s">
        <v>31</v>
      </c>
      <c r="H1778" s="103" t="s">
        <v>31</v>
      </c>
      <c r="I1778" s="103" t="s">
        <v>31</v>
      </c>
      <c r="J1778" s="103" t="s">
        <v>1884</v>
      </c>
      <c r="K1778" s="103" t="s">
        <v>1885</v>
      </c>
      <c r="L1778" s="104">
        <v>1566</v>
      </c>
      <c r="M1778" s="103" t="s">
        <v>1886</v>
      </c>
      <c r="N1778" s="103" t="s">
        <v>31</v>
      </c>
      <c r="O1778" s="103" t="s">
        <v>31</v>
      </c>
      <c r="P1778" s="103" t="s">
        <v>2496</v>
      </c>
      <c r="Q1778" s="103" t="s">
        <v>3615</v>
      </c>
      <c r="R1778" s="103" t="s">
        <v>5560</v>
      </c>
      <c r="S1778" s="101">
        <v>35885</v>
      </c>
      <c r="T1778" s="101">
        <v>35885</v>
      </c>
      <c r="U1778" s="103" t="s">
        <v>31</v>
      </c>
      <c r="V1778" s="103" t="s">
        <v>5518</v>
      </c>
    </row>
    <row r="1779" spans="1:22" ht="15.75" x14ac:dyDescent="0.3">
      <c r="A1779" s="103" t="s">
        <v>50</v>
      </c>
      <c r="B1779" s="103" t="s">
        <v>4024</v>
      </c>
      <c r="C1779" s="103" t="s">
        <v>1904</v>
      </c>
      <c r="D1779" s="103" t="s">
        <v>1905</v>
      </c>
      <c r="E1779" s="103" t="s">
        <v>2038</v>
      </c>
      <c r="F1779" s="103" t="s">
        <v>2082</v>
      </c>
      <c r="G1779" s="103" t="s">
        <v>31</v>
      </c>
      <c r="H1779" s="103" t="s">
        <v>31</v>
      </c>
      <c r="I1779" s="103" t="s">
        <v>31</v>
      </c>
      <c r="J1779" s="103" t="s">
        <v>1884</v>
      </c>
      <c r="K1779" s="103" t="s">
        <v>1885</v>
      </c>
      <c r="L1779" s="104">
        <v>14076</v>
      </c>
      <c r="M1779" s="103" t="s">
        <v>1886</v>
      </c>
      <c r="N1779" s="103" t="s">
        <v>31</v>
      </c>
      <c r="O1779" s="103" t="s">
        <v>31</v>
      </c>
      <c r="P1779" s="103" t="s">
        <v>2496</v>
      </c>
      <c r="Q1779" s="103" t="s">
        <v>3615</v>
      </c>
      <c r="R1779" s="103" t="s">
        <v>5561</v>
      </c>
      <c r="S1779" s="101">
        <v>35885</v>
      </c>
      <c r="T1779" s="101">
        <v>35885</v>
      </c>
      <c r="U1779" s="103" t="s">
        <v>31</v>
      </c>
      <c r="V1779" s="103" t="s">
        <v>5562</v>
      </c>
    </row>
    <row r="1780" spans="1:22" ht="15.75" x14ac:dyDescent="0.3">
      <c r="A1780" s="103" t="s">
        <v>50</v>
      </c>
      <c r="B1780" s="103" t="s">
        <v>4024</v>
      </c>
      <c r="C1780" s="103" t="s">
        <v>1904</v>
      </c>
      <c r="D1780" s="103" t="s">
        <v>1905</v>
      </c>
      <c r="E1780" s="103" t="s">
        <v>2038</v>
      </c>
      <c r="F1780" s="103" t="s">
        <v>2082</v>
      </c>
      <c r="G1780" s="103" t="s">
        <v>31</v>
      </c>
      <c r="H1780" s="103" t="s">
        <v>31</v>
      </c>
      <c r="I1780" s="103" t="s">
        <v>31</v>
      </c>
      <c r="J1780" s="103" t="s">
        <v>1884</v>
      </c>
      <c r="K1780" s="103" t="s">
        <v>1885</v>
      </c>
      <c r="L1780" s="104">
        <v>193071.4</v>
      </c>
      <c r="M1780" s="103" t="s">
        <v>1886</v>
      </c>
      <c r="N1780" s="103" t="s">
        <v>31</v>
      </c>
      <c r="O1780" s="103" t="s">
        <v>31</v>
      </c>
      <c r="P1780" s="103" t="s">
        <v>2083</v>
      </c>
      <c r="Q1780" s="103" t="s">
        <v>31</v>
      </c>
      <c r="R1780" s="103" t="s">
        <v>5563</v>
      </c>
      <c r="S1780" s="101">
        <v>40421</v>
      </c>
      <c r="T1780" s="101">
        <v>40421</v>
      </c>
      <c r="U1780" s="103" t="s">
        <v>5347</v>
      </c>
      <c r="V1780" s="103" t="s">
        <v>31</v>
      </c>
    </row>
    <row r="1781" spans="1:22" ht="15.75" x14ac:dyDescent="0.3">
      <c r="A1781" s="103" t="s">
        <v>50</v>
      </c>
      <c r="B1781" s="103" t="s">
        <v>4024</v>
      </c>
      <c r="C1781" s="103" t="s">
        <v>1904</v>
      </c>
      <c r="D1781" s="103" t="s">
        <v>1905</v>
      </c>
      <c r="E1781" s="103" t="s">
        <v>2038</v>
      </c>
      <c r="F1781" s="103" t="s">
        <v>2082</v>
      </c>
      <c r="G1781" s="103" t="s">
        <v>31</v>
      </c>
      <c r="H1781" s="103" t="s">
        <v>31</v>
      </c>
      <c r="I1781" s="103" t="s">
        <v>31</v>
      </c>
      <c r="J1781" s="103" t="s">
        <v>1884</v>
      </c>
      <c r="K1781" s="103" t="s">
        <v>1885</v>
      </c>
      <c r="L1781" s="104">
        <v>2754.67</v>
      </c>
      <c r="M1781" s="103" t="s">
        <v>1886</v>
      </c>
      <c r="N1781" s="103" t="s">
        <v>31</v>
      </c>
      <c r="O1781" s="103" t="s">
        <v>31</v>
      </c>
      <c r="P1781" s="103" t="s">
        <v>2083</v>
      </c>
      <c r="Q1781" s="103" t="s">
        <v>31</v>
      </c>
      <c r="R1781" s="103" t="s">
        <v>5563</v>
      </c>
      <c r="S1781" s="101">
        <v>40451</v>
      </c>
      <c r="T1781" s="101">
        <v>40451</v>
      </c>
      <c r="U1781" s="103" t="s">
        <v>5347</v>
      </c>
      <c r="V1781" s="103" t="s">
        <v>31</v>
      </c>
    </row>
    <row r="1782" spans="1:22" ht="15.75" x14ac:dyDescent="0.3">
      <c r="A1782" s="103" t="s">
        <v>50</v>
      </c>
      <c r="B1782" s="103" t="s">
        <v>4024</v>
      </c>
      <c r="C1782" s="103" t="s">
        <v>1904</v>
      </c>
      <c r="D1782" s="103" t="s">
        <v>1905</v>
      </c>
      <c r="E1782" s="103" t="s">
        <v>2038</v>
      </c>
      <c r="F1782" s="103" t="s">
        <v>2082</v>
      </c>
      <c r="G1782" s="103" t="s">
        <v>31</v>
      </c>
      <c r="H1782" s="103" t="s">
        <v>31</v>
      </c>
      <c r="I1782" s="103" t="s">
        <v>31</v>
      </c>
      <c r="J1782" s="103" t="s">
        <v>1884</v>
      </c>
      <c r="K1782" s="103" t="s">
        <v>1885</v>
      </c>
      <c r="L1782" s="104">
        <v>57.97</v>
      </c>
      <c r="M1782" s="103" t="s">
        <v>1886</v>
      </c>
      <c r="N1782" s="103" t="s">
        <v>31</v>
      </c>
      <c r="O1782" s="103" t="s">
        <v>31</v>
      </c>
      <c r="P1782" s="103" t="s">
        <v>2083</v>
      </c>
      <c r="Q1782" s="103" t="s">
        <v>31</v>
      </c>
      <c r="R1782" s="103" t="s">
        <v>5563</v>
      </c>
      <c r="S1782" s="101">
        <v>40482</v>
      </c>
      <c r="T1782" s="101">
        <v>40482</v>
      </c>
      <c r="U1782" s="103" t="s">
        <v>5347</v>
      </c>
      <c r="V1782" s="103" t="s">
        <v>31</v>
      </c>
    </row>
    <row r="1783" spans="1:22" ht="15.75" x14ac:dyDescent="0.3">
      <c r="A1783" s="103" t="s">
        <v>50</v>
      </c>
      <c r="B1783" s="103" t="s">
        <v>4024</v>
      </c>
      <c r="C1783" s="103" t="s">
        <v>1904</v>
      </c>
      <c r="D1783" s="103" t="s">
        <v>1905</v>
      </c>
      <c r="E1783" s="103" t="s">
        <v>2038</v>
      </c>
      <c r="F1783" s="103" t="s">
        <v>2082</v>
      </c>
      <c r="G1783" s="103" t="s">
        <v>31</v>
      </c>
      <c r="H1783" s="103" t="s">
        <v>31</v>
      </c>
      <c r="I1783" s="103" t="s">
        <v>31</v>
      </c>
      <c r="J1783" s="103" t="s">
        <v>1884</v>
      </c>
      <c r="K1783" s="103" t="s">
        <v>1885</v>
      </c>
      <c r="L1783" s="104">
        <v>-97942.56</v>
      </c>
      <c r="M1783" s="103" t="s">
        <v>1886</v>
      </c>
      <c r="N1783" s="103" t="s">
        <v>31</v>
      </c>
      <c r="O1783" s="103" t="s">
        <v>31</v>
      </c>
      <c r="P1783" s="103" t="s">
        <v>2083</v>
      </c>
      <c r="Q1783" s="103" t="s">
        <v>31</v>
      </c>
      <c r="R1783" s="103" t="s">
        <v>5563</v>
      </c>
      <c r="S1783" s="101">
        <v>40512</v>
      </c>
      <c r="T1783" s="101">
        <v>40512</v>
      </c>
      <c r="U1783" s="103" t="s">
        <v>5347</v>
      </c>
      <c r="V1783" s="103" t="s">
        <v>31</v>
      </c>
    </row>
    <row r="1784" spans="1:22" ht="15.75" x14ac:dyDescent="0.3">
      <c r="A1784" s="103" t="s">
        <v>50</v>
      </c>
      <c r="B1784" s="103" t="s">
        <v>4024</v>
      </c>
      <c r="C1784" s="103" t="s">
        <v>1904</v>
      </c>
      <c r="D1784" s="103" t="s">
        <v>1905</v>
      </c>
      <c r="E1784" s="103" t="s">
        <v>2038</v>
      </c>
      <c r="F1784" s="103" t="s">
        <v>2082</v>
      </c>
      <c r="G1784" s="103" t="s">
        <v>31</v>
      </c>
      <c r="H1784" s="103" t="s">
        <v>31</v>
      </c>
      <c r="I1784" s="103" t="s">
        <v>31</v>
      </c>
      <c r="J1784" s="103" t="s">
        <v>1884</v>
      </c>
      <c r="K1784" s="103" t="s">
        <v>1885</v>
      </c>
      <c r="L1784" s="104">
        <v>11040.72</v>
      </c>
      <c r="M1784" s="103" t="s">
        <v>1886</v>
      </c>
      <c r="N1784" s="103" t="s">
        <v>31</v>
      </c>
      <c r="O1784" s="103" t="s">
        <v>31</v>
      </c>
      <c r="P1784" s="103" t="s">
        <v>2083</v>
      </c>
      <c r="Q1784" s="103" t="s">
        <v>31</v>
      </c>
      <c r="R1784" s="103" t="s">
        <v>5564</v>
      </c>
      <c r="S1784" s="101">
        <v>40877</v>
      </c>
      <c r="T1784" s="101">
        <v>40877</v>
      </c>
      <c r="U1784" s="103" t="s">
        <v>5447</v>
      </c>
      <c r="V1784" s="103" t="s">
        <v>31</v>
      </c>
    </row>
    <row r="1785" spans="1:22" ht="15.75" x14ac:dyDescent="0.3">
      <c r="A1785" s="103" t="s">
        <v>50</v>
      </c>
      <c r="B1785" s="103" t="s">
        <v>4024</v>
      </c>
      <c r="C1785" s="103" t="s">
        <v>1904</v>
      </c>
      <c r="D1785" s="103" t="s">
        <v>1905</v>
      </c>
      <c r="E1785" s="103" t="s">
        <v>2038</v>
      </c>
      <c r="F1785" s="103" t="s">
        <v>2082</v>
      </c>
      <c r="G1785" s="103" t="s">
        <v>31</v>
      </c>
      <c r="H1785" s="103" t="s">
        <v>31</v>
      </c>
      <c r="I1785" s="103" t="s">
        <v>31</v>
      </c>
      <c r="J1785" s="103" t="s">
        <v>1884</v>
      </c>
      <c r="K1785" s="103" t="s">
        <v>1885</v>
      </c>
      <c r="L1785" s="104">
        <v>6809.08</v>
      </c>
      <c r="M1785" s="103" t="s">
        <v>1886</v>
      </c>
      <c r="N1785" s="103" t="s">
        <v>31</v>
      </c>
      <c r="O1785" s="103" t="s">
        <v>31</v>
      </c>
      <c r="P1785" s="103" t="s">
        <v>2083</v>
      </c>
      <c r="Q1785" s="103" t="s">
        <v>31</v>
      </c>
      <c r="R1785" s="103" t="s">
        <v>5565</v>
      </c>
      <c r="S1785" s="101">
        <v>41029</v>
      </c>
      <c r="T1785" s="101">
        <v>41029</v>
      </c>
      <c r="U1785" s="103" t="s">
        <v>5566</v>
      </c>
      <c r="V1785" s="103" t="s">
        <v>31</v>
      </c>
    </row>
    <row r="1786" spans="1:22" ht="15.75" x14ac:dyDescent="0.3">
      <c r="A1786" s="103" t="s">
        <v>50</v>
      </c>
      <c r="B1786" s="103" t="s">
        <v>4024</v>
      </c>
      <c r="C1786" s="103" t="s">
        <v>1904</v>
      </c>
      <c r="D1786" s="103" t="s">
        <v>1905</v>
      </c>
      <c r="E1786" s="103" t="s">
        <v>2038</v>
      </c>
      <c r="F1786" s="103" t="s">
        <v>2082</v>
      </c>
      <c r="G1786" s="103" t="s">
        <v>31</v>
      </c>
      <c r="H1786" s="103" t="s">
        <v>31</v>
      </c>
      <c r="I1786" s="103" t="s">
        <v>31</v>
      </c>
      <c r="J1786" s="103" t="s">
        <v>1884</v>
      </c>
      <c r="K1786" s="103" t="s">
        <v>1885</v>
      </c>
      <c r="L1786" s="104">
        <v>-59.62</v>
      </c>
      <c r="M1786" s="103" t="s">
        <v>1886</v>
      </c>
      <c r="N1786" s="103" t="s">
        <v>31</v>
      </c>
      <c r="O1786" s="103" t="s">
        <v>31</v>
      </c>
      <c r="P1786" s="103" t="s">
        <v>2083</v>
      </c>
      <c r="Q1786" s="103" t="s">
        <v>31</v>
      </c>
      <c r="R1786" s="103" t="s">
        <v>5565</v>
      </c>
      <c r="S1786" s="101">
        <v>41305</v>
      </c>
      <c r="T1786" s="101">
        <v>41305</v>
      </c>
      <c r="U1786" s="103" t="s">
        <v>5566</v>
      </c>
      <c r="V1786" s="103" t="s">
        <v>31</v>
      </c>
    </row>
    <row r="1787" spans="1:22" ht="15.75" x14ac:dyDescent="0.3">
      <c r="A1787" s="103" t="s">
        <v>50</v>
      </c>
      <c r="B1787" s="103" t="s">
        <v>4024</v>
      </c>
      <c r="C1787" s="103" t="s">
        <v>1904</v>
      </c>
      <c r="D1787" s="103" t="s">
        <v>1905</v>
      </c>
      <c r="E1787" s="103" t="s">
        <v>2038</v>
      </c>
      <c r="F1787" s="103" t="s">
        <v>2082</v>
      </c>
      <c r="G1787" s="103" t="s">
        <v>31</v>
      </c>
      <c r="H1787" s="103" t="s">
        <v>31</v>
      </c>
      <c r="I1787" s="103" t="s">
        <v>31</v>
      </c>
      <c r="J1787" s="103" t="s">
        <v>1884</v>
      </c>
      <c r="K1787" s="103" t="s">
        <v>1885</v>
      </c>
      <c r="L1787" s="104">
        <v>17628.72</v>
      </c>
      <c r="M1787" s="103" t="s">
        <v>1886</v>
      </c>
      <c r="N1787" s="103" t="s">
        <v>31</v>
      </c>
      <c r="O1787" s="103" t="s">
        <v>31</v>
      </c>
      <c r="P1787" s="103" t="s">
        <v>2083</v>
      </c>
      <c r="Q1787" s="103" t="s">
        <v>31</v>
      </c>
      <c r="R1787" s="103" t="s">
        <v>5567</v>
      </c>
      <c r="S1787" s="101">
        <v>41182</v>
      </c>
      <c r="T1787" s="101">
        <v>41182</v>
      </c>
      <c r="U1787" s="103" t="s">
        <v>5568</v>
      </c>
      <c r="V1787" s="103" t="s">
        <v>31</v>
      </c>
    </row>
    <row r="1788" spans="1:22" ht="15.75" x14ac:dyDescent="0.3">
      <c r="A1788" s="103" t="s">
        <v>50</v>
      </c>
      <c r="B1788" s="103" t="s">
        <v>4024</v>
      </c>
      <c r="C1788" s="103" t="s">
        <v>1904</v>
      </c>
      <c r="D1788" s="103" t="s">
        <v>1905</v>
      </c>
      <c r="E1788" s="103" t="s">
        <v>2038</v>
      </c>
      <c r="F1788" s="103" t="s">
        <v>2082</v>
      </c>
      <c r="G1788" s="103" t="s">
        <v>31</v>
      </c>
      <c r="H1788" s="103" t="s">
        <v>31</v>
      </c>
      <c r="I1788" s="103" t="s">
        <v>31</v>
      </c>
      <c r="J1788" s="103" t="s">
        <v>1884</v>
      </c>
      <c r="K1788" s="103" t="s">
        <v>1885</v>
      </c>
      <c r="L1788" s="104">
        <v>37415.03</v>
      </c>
      <c r="M1788" s="103" t="s">
        <v>1886</v>
      </c>
      <c r="N1788" s="103" t="s">
        <v>31</v>
      </c>
      <c r="O1788" s="103" t="s">
        <v>31</v>
      </c>
      <c r="P1788" s="103" t="s">
        <v>2083</v>
      </c>
      <c r="Q1788" s="103" t="s">
        <v>31</v>
      </c>
      <c r="R1788" s="103" t="s">
        <v>5569</v>
      </c>
      <c r="S1788" s="101">
        <v>41182</v>
      </c>
      <c r="T1788" s="101">
        <v>41182</v>
      </c>
      <c r="U1788" s="103" t="s">
        <v>5570</v>
      </c>
      <c r="V1788" s="103" t="s">
        <v>31</v>
      </c>
    </row>
    <row r="1789" spans="1:22" ht="15.75" x14ac:dyDescent="0.3">
      <c r="A1789" s="103" t="s">
        <v>50</v>
      </c>
      <c r="B1789" s="103" t="s">
        <v>4024</v>
      </c>
      <c r="C1789" s="103" t="s">
        <v>1904</v>
      </c>
      <c r="D1789" s="103" t="s">
        <v>1905</v>
      </c>
      <c r="E1789" s="103" t="s">
        <v>2038</v>
      </c>
      <c r="F1789" s="103" t="s">
        <v>2082</v>
      </c>
      <c r="G1789" s="103" t="s">
        <v>31</v>
      </c>
      <c r="H1789" s="103" t="s">
        <v>31</v>
      </c>
      <c r="I1789" s="103" t="s">
        <v>31</v>
      </c>
      <c r="J1789" s="103" t="s">
        <v>1884</v>
      </c>
      <c r="K1789" s="103" t="s">
        <v>1885</v>
      </c>
      <c r="L1789" s="104">
        <v>43.36</v>
      </c>
      <c r="M1789" s="103" t="s">
        <v>1886</v>
      </c>
      <c r="N1789" s="103" t="s">
        <v>31</v>
      </c>
      <c r="O1789" s="103" t="s">
        <v>31</v>
      </c>
      <c r="P1789" s="103" t="s">
        <v>2083</v>
      </c>
      <c r="Q1789" s="103" t="s">
        <v>31</v>
      </c>
      <c r="R1789" s="103" t="s">
        <v>5569</v>
      </c>
      <c r="S1789" s="101">
        <v>41213</v>
      </c>
      <c r="T1789" s="101">
        <v>41213</v>
      </c>
      <c r="U1789" s="103" t="s">
        <v>5570</v>
      </c>
      <c r="V1789" s="103" t="s">
        <v>31</v>
      </c>
    </row>
    <row r="1790" spans="1:22" ht="15.75" x14ac:dyDescent="0.3">
      <c r="A1790" s="103" t="s">
        <v>50</v>
      </c>
      <c r="B1790" s="103" t="s">
        <v>4024</v>
      </c>
      <c r="C1790" s="103" t="s">
        <v>1904</v>
      </c>
      <c r="D1790" s="103" t="s">
        <v>1905</v>
      </c>
      <c r="E1790" s="103" t="s">
        <v>2038</v>
      </c>
      <c r="F1790" s="103" t="s">
        <v>2082</v>
      </c>
      <c r="G1790" s="103" t="s">
        <v>31</v>
      </c>
      <c r="H1790" s="103" t="s">
        <v>31</v>
      </c>
      <c r="I1790" s="103" t="s">
        <v>31</v>
      </c>
      <c r="J1790" s="103" t="s">
        <v>1884</v>
      </c>
      <c r="K1790" s="103" t="s">
        <v>1885</v>
      </c>
      <c r="L1790" s="104">
        <v>26.1</v>
      </c>
      <c r="M1790" s="103" t="s">
        <v>1886</v>
      </c>
      <c r="N1790" s="103" t="s">
        <v>31</v>
      </c>
      <c r="O1790" s="103" t="s">
        <v>31</v>
      </c>
      <c r="P1790" s="103" t="s">
        <v>2083</v>
      </c>
      <c r="Q1790" s="103" t="s">
        <v>31</v>
      </c>
      <c r="R1790" s="103" t="s">
        <v>5569</v>
      </c>
      <c r="S1790" s="101">
        <v>41364</v>
      </c>
      <c r="T1790" s="101">
        <v>41364</v>
      </c>
      <c r="U1790" s="103" t="s">
        <v>5570</v>
      </c>
      <c r="V1790" s="103" t="s">
        <v>31</v>
      </c>
    </row>
    <row r="1791" spans="1:22" ht="15.75" x14ac:dyDescent="0.3">
      <c r="A1791" s="103" t="s">
        <v>50</v>
      </c>
      <c r="B1791" s="103" t="s">
        <v>4024</v>
      </c>
      <c r="C1791" s="103" t="s">
        <v>1904</v>
      </c>
      <c r="D1791" s="103" t="s">
        <v>1905</v>
      </c>
      <c r="E1791" s="103" t="s">
        <v>2038</v>
      </c>
      <c r="F1791" s="103" t="s">
        <v>2082</v>
      </c>
      <c r="G1791" s="103" t="s">
        <v>31</v>
      </c>
      <c r="H1791" s="103" t="s">
        <v>31</v>
      </c>
      <c r="I1791" s="103" t="s">
        <v>31</v>
      </c>
      <c r="J1791" s="103" t="s">
        <v>1884</v>
      </c>
      <c r="K1791" s="103" t="s">
        <v>1885</v>
      </c>
      <c r="L1791" s="104">
        <v>13376.04</v>
      </c>
      <c r="M1791" s="103" t="s">
        <v>1886</v>
      </c>
      <c r="N1791" s="103" t="s">
        <v>31</v>
      </c>
      <c r="O1791" s="103" t="s">
        <v>31</v>
      </c>
      <c r="P1791" s="103" t="s">
        <v>2083</v>
      </c>
      <c r="Q1791" s="103" t="s">
        <v>31</v>
      </c>
      <c r="R1791" s="103" t="s">
        <v>5571</v>
      </c>
      <c r="S1791" s="101">
        <v>42124</v>
      </c>
      <c r="T1791" s="101">
        <v>42124</v>
      </c>
      <c r="U1791" s="103" t="s">
        <v>5353</v>
      </c>
      <c r="V1791" s="103" t="s">
        <v>31</v>
      </c>
    </row>
    <row r="1792" spans="1:22" ht="15.75" x14ac:dyDescent="0.3">
      <c r="A1792" s="103" t="s">
        <v>50</v>
      </c>
      <c r="B1792" s="103" t="s">
        <v>4024</v>
      </c>
      <c r="C1792" s="103" t="s">
        <v>1904</v>
      </c>
      <c r="D1792" s="103" t="s">
        <v>1905</v>
      </c>
      <c r="E1792" s="103" t="s">
        <v>2038</v>
      </c>
      <c r="F1792" s="103" t="s">
        <v>2082</v>
      </c>
      <c r="G1792" s="103" t="s">
        <v>31</v>
      </c>
      <c r="H1792" s="103" t="s">
        <v>31</v>
      </c>
      <c r="I1792" s="103" t="s">
        <v>31</v>
      </c>
      <c r="J1792" s="103" t="s">
        <v>1884</v>
      </c>
      <c r="K1792" s="103" t="s">
        <v>1885</v>
      </c>
      <c r="L1792" s="104">
        <v>62.95</v>
      </c>
      <c r="M1792" s="103" t="s">
        <v>1886</v>
      </c>
      <c r="N1792" s="103" t="s">
        <v>31</v>
      </c>
      <c r="O1792" s="103" t="s">
        <v>31</v>
      </c>
      <c r="P1792" s="103" t="s">
        <v>2083</v>
      </c>
      <c r="Q1792" s="103" t="s">
        <v>31</v>
      </c>
      <c r="R1792" s="103" t="s">
        <v>5571</v>
      </c>
      <c r="S1792" s="101">
        <v>42308</v>
      </c>
      <c r="T1792" s="101">
        <v>42308</v>
      </c>
      <c r="U1792" s="103" t="s">
        <v>5353</v>
      </c>
      <c r="V1792" s="103" t="s">
        <v>31</v>
      </c>
    </row>
    <row r="1793" spans="1:22" ht="15.75" x14ac:dyDescent="0.3">
      <c r="A1793" s="103" t="s">
        <v>50</v>
      </c>
      <c r="B1793" s="103" t="s">
        <v>4024</v>
      </c>
      <c r="C1793" s="103" t="s">
        <v>1904</v>
      </c>
      <c r="D1793" s="103" t="s">
        <v>1905</v>
      </c>
      <c r="E1793" s="103" t="s">
        <v>2038</v>
      </c>
      <c r="F1793" s="103" t="s">
        <v>2082</v>
      </c>
      <c r="G1793" s="103" t="s">
        <v>31</v>
      </c>
      <c r="H1793" s="103" t="s">
        <v>31</v>
      </c>
      <c r="I1793" s="103" t="s">
        <v>31</v>
      </c>
      <c r="J1793" s="103" t="s">
        <v>1884</v>
      </c>
      <c r="K1793" s="103" t="s">
        <v>1885</v>
      </c>
      <c r="L1793" s="104">
        <v>120402.41</v>
      </c>
      <c r="M1793" s="103" t="s">
        <v>1886</v>
      </c>
      <c r="N1793" s="103" t="s">
        <v>31</v>
      </c>
      <c r="O1793" s="103" t="s">
        <v>31</v>
      </c>
      <c r="P1793" s="103" t="s">
        <v>2083</v>
      </c>
      <c r="Q1793" s="103" t="s">
        <v>31</v>
      </c>
      <c r="R1793" s="103" t="s">
        <v>4273</v>
      </c>
      <c r="S1793" s="101">
        <v>42429</v>
      </c>
      <c r="T1793" s="101">
        <v>42429</v>
      </c>
      <c r="U1793" s="103" t="s">
        <v>4265</v>
      </c>
      <c r="V1793" s="103" t="s">
        <v>31</v>
      </c>
    </row>
    <row r="1794" spans="1:22" ht="15.75" x14ac:dyDescent="0.3">
      <c r="A1794" s="103" t="s">
        <v>50</v>
      </c>
      <c r="B1794" s="103" t="s">
        <v>4024</v>
      </c>
      <c r="C1794" s="103" t="s">
        <v>1904</v>
      </c>
      <c r="D1794" s="103" t="s">
        <v>1905</v>
      </c>
      <c r="E1794" s="103" t="s">
        <v>2038</v>
      </c>
      <c r="F1794" s="103" t="s">
        <v>2082</v>
      </c>
      <c r="G1794" s="103" t="s">
        <v>31</v>
      </c>
      <c r="H1794" s="103" t="s">
        <v>31</v>
      </c>
      <c r="I1794" s="103" t="s">
        <v>31</v>
      </c>
      <c r="J1794" s="103" t="s">
        <v>1884</v>
      </c>
      <c r="K1794" s="103" t="s">
        <v>1885</v>
      </c>
      <c r="L1794" s="104">
        <v>680.4</v>
      </c>
      <c r="M1794" s="103" t="s">
        <v>1886</v>
      </c>
      <c r="N1794" s="103" t="s">
        <v>31</v>
      </c>
      <c r="O1794" s="103" t="s">
        <v>31</v>
      </c>
      <c r="P1794" s="103" t="s">
        <v>2083</v>
      </c>
      <c r="Q1794" s="103" t="s">
        <v>31</v>
      </c>
      <c r="R1794" s="103" t="s">
        <v>4273</v>
      </c>
      <c r="S1794" s="101">
        <v>42460</v>
      </c>
      <c r="T1794" s="101">
        <v>42460</v>
      </c>
      <c r="U1794" s="103" t="s">
        <v>4265</v>
      </c>
      <c r="V1794" s="103" t="s">
        <v>31</v>
      </c>
    </row>
    <row r="1795" spans="1:22" ht="15.75" x14ac:dyDescent="0.3">
      <c r="A1795" s="103" t="s">
        <v>50</v>
      </c>
      <c r="B1795" s="103" t="s">
        <v>4024</v>
      </c>
      <c r="C1795" s="103" t="s">
        <v>1879</v>
      </c>
      <c r="D1795" s="103" t="s">
        <v>1880</v>
      </c>
      <c r="E1795" s="103" t="s">
        <v>2038</v>
      </c>
      <c r="F1795" s="103" t="s">
        <v>2110</v>
      </c>
      <c r="G1795" s="103" t="s">
        <v>31</v>
      </c>
      <c r="H1795" s="103" t="s">
        <v>1883</v>
      </c>
      <c r="I1795" s="103" t="s">
        <v>1880</v>
      </c>
      <c r="J1795" s="103" t="s">
        <v>1884</v>
      </c>
      <c r="K1795" s="103" t="s">
        <v>1885</v>
      </c>
      <c r="L1795" s="105">
        <v>-17.7</v>
      </c>
      <c r="M1795" s="103" t="s">
        <v>1886</v>
      </c>
      <c r="N1795" s="103" t="s">
        <v>31</v>
      </c>
      <c r="O1795" s="103" t="s">
        <v>31</v>
      </c>
      <c r="P1795" s="103" t="s">
        <v>2111</v>
      </c>
      <c r="Q1795" s="103" t="s">
        <v>31</v>
      </c>
      <c r="R1795" s="103" t="s">
        <v>4215</v>
      </c>
      <c r="S1795" s="101">
        <v>42855</v>
      </c>
      <c r="T1795" s="101">
        <v>42855</v>
      </c>
      <c r="U1795" s="103" t="s">
        <v>4026</v>
      </c>
      <c r="V1795" s="103" t="s">
        <v>31</v>
      </c>
    </row>
    <row r="1796" spans="1:22" ht="15.75" x14ac:dyDescent="0.3">
      <c r="A1796" s="103" t="s">
        <v>50</v>
      </c>
      <c r="B1796" s="103" t="s">
        <v>4024</v>
      </c>
      <c r="C1796" s="103" t="s">
        <v>1879</v>
      </c>
      <c r="D1796" s="103" t="s">
        <v>1880</v>
      </c>
      <c r="E1796" s="103" t="s">
        <v>2038</v>
      </c>
      <c r="F1796" s="103" t="s">
        <v>2438</v>
      </c>
      <c r="G1796" s="103" t="s">
        <v>31</v>
      </c>
      <c r="H1796" s="103" t="s">
        <v>1883</v>
      </c>
      <c r="I1796" s="103" t="s">
        <v>1880</v>
      </c>
      <c r="J1796" s="103" t="s">
        <v>1884</v>
      </c>
      <c r="K1796" s="103" t="s">
        <v>1885</v>
      </c>
      <c r="L1796" s="105">
        <v>-18.8</v>
      </c>
      <c r="M1796" s="103" t="s">
        <v>1886</v>
      </c>
      <c r="N1796" s="103" t="s">
        <v>31</v>
      </c>
      <c r="O1796" s="103" t="s">
        <v>31</v>
      </c>
      <c r="P1796" s="103" t="s">
        <v>2439</v>
      </c>
      <c r="Q1796" s="103" t="s">
        <v>31</v>
      </c>
      <c r="R1796" s="103" t="s">
        <v>4214</v>
      </c>
      <c r="S1796" s="101">
        <v>42855</v>
      </c>
      <c r="T1796" s="101">
        <v>42855</v>
      </c>
      <c r="U1796" s="103" t="s">
        <v>4026</v>
      </c>
      <c r="V1796" s="103" t="s">
        <v>31</v>
      </c>
    </row>
    <row r="1797" spans="1:22" ht="15.75" x14ac:dyDescent="0.3">
      <c r="A1797" s="103" t="s">
        <v>50</v>
      </c>
      <c r="B1797" s="103" t="s">
        <v>4024</v>
      </c>
      <c r="C1797" s="103" t="s">
        <v>1879</v>
      </c>
      <c r="D1797" s="103" t="s">
        <v>1880</v>
      </c>
      <c r="E1797" s="103" t="s">
        <v>2038</v>
      </c>
      <c r="F1797" s="103" t="s">
        <v>2070</v>
      </c>
      <c r="G1797" s="103" t="s">
        <v>31</v>
      </c>
      <c r="H1797" s="103" t="s">
        <v>1883</v>
      </c>
      <c r="I1797" s="103" t="s">
        <v>1880</v>
      </c>
      <c r="J1797" s="103" t="s">
        <v>1884</v>
      </c>
      <c r="K1797" s="103" t="s">
        <v>1885</v>
      </c>
      <c r="L1797" s="105">
        <v>-19.7</v>
      </c>
      <c r="M1797" s="103" t="s">
        <v>1886</v>
      </c>
      <c r="N1797" s="103" t="s">
        <v>4203</v>
      </c>
      <c r="O1797" s="103" t="s">
        <v>31</v>
      </c>
      <c r="P1797" s="103" t="s">
        <v>2072</v>
      </c>
      <c r="Q1797" s="103" t="s">
        <v>31</v>
      </c>
      <c r="R1797" s="103" t="s">
        <v>4204</v>
      </c>
      <c r="S1797" s="101">
        <v>42855</v>
      </c>
      <c r="T1797" s="101">
        <v>42855</v>
      </c>
      <c r="U1797" s="103" t="s">
        <v>4026</v>
      </c>
      <c r="V1797" s="103" t="s">
        <v>31</v>
      </c>
    </row>
    <row r="1798" spans="1:22" ht="15.75" x14ac:dyDescent="0.3">
      <c r="A1798" s="103" t="s">
        <v>50</v>
      </c>
      <c r="B1798" s="103" t="s">
        <v>4024</v>
      </c>
      <c r="C1798" s="103" t="s">
        <v>1904</v>
      </c>
      <c r="D1798" s="103" t="s">
        <v>1905</v>
      </c>
      <c r="E1798" s="103" t="s">
        <v>2038</v>
      </c>
      <c r="F1798" s="103" t="s">
        <v>2101</v>
      </c>
      <c r="G1798" s="103" t="s">
        <v>31</v>
      </c>
      <c r="H1798" s="103" t="s">
        <v>31</v>
      </c>
      <c r="I1798" s="103" t="s">
        <v>31</v>
      </c>
      <c r="J1798" s="103" t="s">
        <v>1884</v>
      </c>
      <c r="K1798" s="103" t="s">
        <v>1885</v>
      </c>
      <c r="L1798" s="105">
        <v>-21.63</v>
      </c>
      <c r="M1798" s="103" t="s">
        <v>1886</v>
      </c>
      <c r="N1798" s="103" t="s">
        <v>31</v>
      </c>
      <c r="O1798" s="103" t="s">
        <v>31</v>
      </c>
      <c r="P1798" s="103" t="s">
        <v>2102</v>
      </c>
      <c r="Q1798" s="103" t="s">
        <v>31</v>
      </c>
      <c r="R1798" s="103" t="s">
        <v>4071</v>
      </c>
      <c r="S1798" s="101">
        <v>42978</v>
      </c>
      <c r="T1798" s="101">
        <v>42978</v>
      </c>
      <c r="U1798" s="103" t="s">
        <v>4029</v>
      </c>
      <c r="V1798" s="103" t="s">
        <v>31</v>
      </c>
    </row>
    <row r="1799" spans="1:22" ht="15.75" x14ac:dyDescent="0.3">
      <c r="A1799" s="103" t="s">
        <v>50</v>
      </c>
      <c r="B1799" s="103" t="s">
        <v>4024</v>
      </c>
      <c r="C1799" s="103" t="s">
        <v>1904</v>
      </c>
      <c r="D1799" s="103" t="s">
        <v>1905</v>
      </c>
      <c r="E1799" s="103" t="s">
        <v>2038</v>
      </c>
      <c r="F1799" s="103" t="s">
        <v>2082</v>
      </c>
      <c r="G1799" s="103" t="s">
        <v>31</v>
      </c>
      <c r="H1799" s="103" t="s">
        <v>31</v>
      </c>
      <c r="I1799" s="103" t="s">
        <v>31</v>
      </c>
      <c r="J1799" s="103" t="s">
        <v>1884</v>
      </c>
      <c r="K1799" s="103" t="s">
        <v>1885</v>
      </c>
      <c r="L1799" s="105">
        <v>-22.33</v>
      </c>
      <c r="M1799" s="103" t="s">
        <v>1886</v>
      </c>
      <c r="N1799" s="103" t="s">
        <v>31</v>
      </c>
      <c r="O1799" s="103" t="s">
        <v>31</v>
      </c>
      <c r="P1799" s="103" t="s">
        <v>2083</v>
      </c>
      <c r="Q1799" s="103" t="s">
        <v>31</v>
      </c>
      <c r="R1799" s="103" t="s">
        <v>4070</v>
      </c>
      <c r="S1799" s="101">
        <v>42978</v>
      </c>
      <c r="T1799" s="101">
        <v>42978</v>
      </c>
      <c r="U1799" s="103" t="s">
        <v>4029</v>
      </c>
      <c r="V1799" s="103" t="s">
        <v>31</v>
      </c>
    </row>
    <row r="1800" spans="1:22" ht="15.75" x14ac:dyDescent="0.3">
      <c r="A1800" s="103" t="s">
        <v>50</v>
      </c>
      <c r="B1800" s="103" t="s">
        <v>4024</v>
      </c>
      <c r="C1800" s="103" t="s">
        <v>1904</v>
      </c>
      <c r="D1800" s="103" t="s">
        <v>1905</v>
      </c>
      <c r="E1800" s="103" t="s">
        <v>2038</v>
      </c>
      <c r="F1800" s="103" t="s">
        <v>2438</v>
      </c>
      <c r="G1800" s="103" t="s">
        <v>31</v>
      </c>
      <c r="H1800" s="103" t="s">
        <v>31</v>
      </c>
      <c r="I1800" s="103" t="s">
        <v>31</v>
      </c>
      <c r="J1800" s="103" t="s">
        <v>1884</v>
      </c>
      <c r="K1800" s="103" t="s">
        <v>1885</v>
      </c>
      <c r="L1800" s="105">
        <v>-24.21</v>
      </c>
      <c r="M1800" s="103" t="s">
        <v>1886</v>
      </c>
      <c r="N1800" s="103" t="s">
        <v>31</v>
      </c>
      <c r="O1800" s="103" t="s">
        <v>31</v>
      </c>
      <c r="P1800" s="103" t="s">
        <v>2439</v>
      </c>
      <c r="Q1800" s="103" t="s">
        <v>31</v>
      </c>
      <c r="R1800" s="103" t="s">
        <v>4069</v>
      </c>
      <c r="S1800" s="101">
        <v>42978</v>
      </c>
      <c r="T1800" s="101">
        <v>42978</v>
      </c>
      <c r="U1800" s="103" t="s">
        <v>4029</v>
      </c>
      <c r="V1800" s="103" t="s">
        <v>31</v>
      </c>
    </row>
    <row r="1801" spans="1:22" ht="15.75" x14ac:dyDescent="0.3">
      <c r="A1801" s="103" t="s">
        <v>50</v>
      </c>
      <c r="B1801" s="103" t="s">
        <v>4024</v>
      </c>
      <c r="C1801" s="103" t="s">
        <v>1904</v>
      </c>
      <c r="D1801" s="103" t="s">
        <v>1905</v>
      </c>
      <c r="E1801" s="103" t="s">
        <v>2038</v>
      </c>
      <c r="F1801" s="103" t="s">
        <v>2110</v>
      </c>
      <c r="G1801" s="103" t="s">
        <v>31</v>
      </c>
      <c r="H1801" s="103" t="s">
        <v>31</v>
      </c>
      <c r="I1801" s="103" t="s">
        <v>31</v>
      </c>
      <c r="J1801" s="103" t="s">
        <v>1884</v>
      </c>
      <c r="K1801" s="103" t="s">
        <v>1885</v>
      </c>
      <c r="L1801" s="105">
        <v>-26.93</v>
      </c>
      <c r="M1801" s="103" t="s">
        <v>1886</v>
      </c>
      <c r="N1801" s="103" t="s">
        <v>31</v>
      </c>
      <c r="O1801" s="103" t="s">
        <v>31</v>
      </c>
      <c r="P1801" s="103" t="s">
        <v>2111</v>
      </c>
      <c r="Q1801" s="103" t="s">
        <v>31</v>
      </c>
      <c r="R1801" s="103" t="s">
        <v>4170</v>
      </c>
      <c r="S1801" s="101">
        <v>42825</v>
      </c>
      <c r="T1801" s="101">
        <v>42825</v>
      </c>
      <c r="U1801" s="103" t="s">
        <v>4029</v>
      </c>
      <c r="V1801" s="103" t="s">
        <v>31</v>
      </c>
    </row>
    <row r="1802" spans="1:22" ht="15.75" x14ac:dyDescent="0.3">
      <c r="A1802" s="103" t="s">
        <v>50</v>
      </c>
      <c r="B1802" s="103" t="s">
        <v>4024</v>
      </c>
      <c r="C1802" s="103" t="s">
        <v>1904</v>
      </c>
      <c r="D1802" s="103" t="s">
        <v>1905</v>
      </c>
      <c r="E1802" s="103" t="s">
        <v>2038</v>
      </c>
      <c r="F1802" s="103" t="s">
        <v>2402</v>
      </c>
      <c r="G1802" s="103" t="s">
        <v>31</v>
      </c>
      <c r="H1802" s="103" t="s">
        <v>31</v>
      </c>
      <c r="I1802" s="103" t="s">
        <v>31</v>
      </c>
      <c r="J1802" s="103" t="s">
        <v>1884</v>
      </c>
      <c r="K1802" s="103" t="s">
        <v>1885</v>
      </c>
      <c r="L1802" s="105">
        <v>-27.64</v>
      </c>
      <c r="M1802" s="103" t="s">
        <v>1886</v>
      </c>
      <c r="N1802" s="103" t="s">
        <v>31</v>
      </c>
      <c r="O1802" s="103" t="s">
        <v>31</v>
      </c>
      <c r="P1802" s="103" t="s">
        <v>2403</v>
      </c>
      <c r="Q1802" s="103" t="s">
        <v>31</v>
      </c>
      <c r="R1802" s="103" t="s">
        <v>4169</v>
      </c>
      <c r="S1802" s="101">
        <v>42825</v>
      </c>
      <c r="T1802" s="101">
        <v>42825</v>
      </c>
      <c r="U1802" s="103" t="s">
        <v>4029</v>
      </c>
      <c r="V1802" s="103" t="s">
        <v>31</v>
      </c>
    </row>
    <row r="1803" spans="1:22" ht="15.75" x14ac:dyDescent="0.3">
      <c r="A1803" s="103" t="s">
        <v>50</v>
      </c>
      <c r="B1803" s="103" t="s">
        <v>4024</v>
      </c>
      <c r="C1803" s="103" t="s">
        <v>1904</v>
      </c>
      <c r="D1803" s="103" t="s">
        <v>1905</v>
      </c>
      <c r="E1803" s="103" t="s">
        <v>2038</v>
      </c>
      <c r="F1803" s="103" t="s">
        <v>2110</v>
      </c>
      <c r="G1803" s="103" t="s">
        <v>31</v>
      </c>
      <c r="H1803" s="103" t="s">
        <v>31</v>
      </c>
      <c r="I1803" s="103" t="s">
        <v>31</v>
      </c>
      <c r="J1803" s="103" t="s">
        <v>1884</v>
      </c>
      <c r="K1803" s="103" t="s">
        <v>1885</v>
      </c>
      <c r="L1803" s="105">
        <v>-32.64</v>
      </c>
      <c r="M1803" s="103" t="s">
        <v>1886</v>
      </c>
      <c r="N1803" s="103" t="s">
        <v>31</v>
      </c>
      <c r="O1803" s="103" t="s">
        <v>31</v>
      </c>
      <c r="P1803" s="103" t="s">
        <v>2111</v>
      </c>
      <c r="Q1803" s="103" t="s">
        <v>31</v>
      </c>
      <c r="R1803" s="103" t="s">
        <v>4170</v>
      </c>
      <c r="S1803" s="101">
        <v>42886</v>
      </c>
      <c r="T1803" s="101">
        <v>42886</v>
      </c>
      <c r="U1803" s="103" t="s">
        <v>4029</v>
      </c>
      <c r="V1803" s="103" t="s">
        <v>31</v>
      </c>
    </row>
    <row r="1804" spans="1:22" ht="15.75" x14ac:dyDescent="0.3">
      <c r="A1804" s="103" t="s">
        <v>50</v>
      </c>
      <c r="B1804" s="103" t="s">
        <v>4024</v>
      </c>
      <c r="C1804" s="103" t="s">
        <v>1879</v>
      </c>
      <c r="D1804" s="103" t="s">
        <v>1880</v>
      </c>
      <c r="E1804" s="103" t="s">
        <v>2038</v>
      </c>
      <c r="F1804" s="103" t="s">
        <v>2070</v>
      </c>
      <c r="G1804" s="103" t="s">
        <v>31</v>
      </c>
      <c r="H1804" s="103" t="s">
        <v>1883</v>
      </c>
      <c r="I1804" s="103" t="s">
        <v>1880</v>
      </c>
      <c r="J1804" s="103" t="s">
        <v>1884</v>
      </c>
      <c r="K1804" s="103" t="s">
        <v>1885</v>
      </c>
      <c r="L1804" s="105">
        <v>-32.979999999999997</v>
      </c>
      <c r="M1804" s="103" t="s">
        <v>1886</v>
      </c>
      <c r="N1804" s="103" t="s">
        <v>4205</v>
      </c>
      <c r="O1804" s="103" t="s">
        <v>31</v>
      </c>
      <c r="P1804" s="103" t="s">
        <v>2072</v>
      </c>
      <c r="Q1804" s="103" t="s">
        <v>31</v>
      </c>
      <c r="R1804" s="103" t="s">
        <v>4206</v>
      </c>
      <c r="S1804" s="101">
        <v>42855</v>
      </c>
      <c r="T1804" s="101">
        <v>42855</v>
      </c>
      <c r="U1804" s="103" t="s">
        <v>4026</v>
      </c>
      <c r="V1804" s="103" t="s">
        <v>31</v>
      </c>
    </row>
    <row r="1805" spans="1:22" ht="15.75" x14ac:dyDescent="0.3">
      <c r="A1805" s="103" t="s">
        <v>50</v>
      </c>
      <c r="B1805" s="103" t="s">
        <v>4024</v>
      </c>
      <c r="C1805" s="103" t="s">
        <v>1904</v>
      </c>
      <c r="D1805" s="103" t="s">
        <v>1905</v>
      </c>
      <c r="E1805" s="103" t="s">
        <v>2038</v>
      </c>
      <c r="F1805" s="103" t="s">
        <v>2402</v>
      </c>
      <c r="G1805" s="103" t="s">
        <v>31</v>
      </c>
      <c r="H1805" s="103" t="s">
        <v>31</v>
      </c>
      <c r="I1805" s="103" t="s">
        <v>31</v>
      </c>
      <c r="J1805" s="103" t="s">
        <v>1884</v>
      </c>
      <c r="K1805" s="103" t="s">
        <v>1885</v>
      </c>
      <c r="L1805" s="105">
        <v>-33.5</v>
      </c>
      <c r="M1805" s="103" t="s">
        <v>1886</v>
      </c>
      <c r="N1805" s="103" t="s">
        <v>31</v>
      </c>
      <c r="O1805" s="103" t="s">
        <v>31</v>
      </c>
      <c r="P1805" s="103" t="s">
        <v>2403</v>
      </c>
      <c r="Q1805" s="103" t="s">
        <v>31</v>
      </c>
      <c r="R1805" s="103" t="s">
        <v>4169</v>
      </c>
      <c r="S1805" s="101">
        <v>42886</v>
      </c>
      <c r="T1805" s="101">
        <v>42886</v>
      </c>
      <c r="U1805" s="103" t="s">
        <v>4029</v>
      </c>
      <c r="V1805" s="103" t="s">
        <v>31</v>
      </c>
    </row>
    <row r="1806" spans="1:22" ht="15.75" x14ac:dyDescent="0.3">
      <c r="A1806" s="103" t="s">
        <v>50</v>
      </c>
      <c r="B1806" s="103" t="s">
        <v>4024</v>
      </c>
      <c r="C1806" s="103" t="s">
        <v>1879</v>
      </c>
      <c r="D1806" s="103" t="s">
        <v>1880</v>
      </c>
      <c r="E1806" s="103" t="s">
        <v>2038</v>
      </c>
      <c r="F1806" s="103" t="s">
        <v>2048</v>
      </c>
      <c r="G1806" s="103" t="s">
        <v>31</v>
      </c>
      <c r="H1806" s="103" t="s">
        <v>1883</v>
      </c>
      <c r="I1806" s="103" t="s">
        <v>1880</v>
      </c>
      <c r="J1806" s="103" t="s">
        <v>1884</v>
      </c>
      <c r="K1806" s="103" t="s">
        <v>1885</v>
      </c>
      <c r="L1806" s="105">
        <v>-39.72</v>
      </c>
      <c r="M1806" s="103" t="s">
        <v>1886</v>
      </c>
      <c r="N1806" s="103" t="s">
        <v>31</v>
      </c>
      <c r="O1806" s="103" t="s">
        <v>31</v>
      </c>
      <c r="P1806" s="103" t="s">
        <v>2049</v>
      </c>
      <c r="Q1806" s="103" t="s">
        <v>31</v>
      </c>
      <c r="R1806" s="103" t="s">
        <v>4211</v>
      </c>
      <c r="S1806" s="101">
        <v>42855</v>
      </c>
      <c r="T1806" s="101">
        <v>42855</v>
      </c>
      <c r="U1806" s="103" t="s">
        <v>4026</v>
      </c>
      <c r="V1806" s="103" t="s">
        <v>31</v>
      </c>
    </row>
    <row r="1807" spans="1:22" ht="15.75" x14ac:dyDescent="0.3">
      <c r="A1807" s="103" t="s">
        <v>50</v>
      </c>
      <c r="B1807" s="103" t="s">
        <v>4024</v>
      </c>
      <c r="C1807" s="103" t="s">
        <v>1904</v>
      </c>
      <c r="D1807" s="103" t="s">
        <v>1905</v>
      </c>
      <c r="E1807" s="103" t="s">
        <v>2038</v>
      </c>
      <c r="F1807" s="103" t="s">
        <v>2051</v>
      </c>
      <c r="G1807" s="103" t="s">
        <v>31</v>
      </c>
      <c r="H1807" s="103" t="s">
        <v>31</v>
      </c>
      <c r="I1807" s="103" t="s">
        <v>31</v>
      </c>
      <c r="J1807" s="103" t="s">
        <v>1884</v>
      </c>
      <c r="K1807" s="103" t="s">
        <v>1885</v>
      </c>
      <c r="L1807" s="105">
        <v>-42.05</v>
      </c>
      <c r="M1807" s="103" t="s">
        <v>1886</v>
      </c>
      <c r="N1807" s="103" t="s">
        <v>31</v>
      </c>
      <c r="O1807" s="103" t="s">
        <v>31</v>
      </c>
      <c r="P1807" s="103" t="s">
        <v>2052</v>
      </c>
      <c r="Q1807" s="103" t="s">
        <v>31</v>
      </c>
      <c r="R1807" s="103" t="s">
        <v>4168</v>
      </c>
      <c r="S1807" s="101">
        <v>42825</v>
      </c>
      <c r="T1807" s="101">
        <v>42825</v>
      </c>
      <c r="U1807" s="103" t="s">
        <v>4029</v>
      </c>
      <c r="V1807" s="103" t="s">
        <v>31</v>
      </c>
    </row>
    <row r="1808" spans="1:22" ht="15.75" x14ac:dyDescent="0.3">
      <c r="A1808" s="103" t="s">
        <v>50</v>
      </c>
      <c r="B1808" s="103" t="s">
        <v>4024</v>
      </c>
      <c r="C1808" s="103" t="s">
        <v>1904</v>
      </c>
      <c r="D1808" s="103" t="s">
        <v>1905</v>
      </c>
      <c r="E1808" s="103" t="s">
        <v>2038</v>
      </c>
      <c r="F1808" s="103" t="s">
        <v>2082</v>
      </c>
      <c r="G1808" s="103" t="s">
        <v>31</v>
      </c>
      <c r="H1808" s="103" t="s">
        <v>31</v>
      </c>
      <c r="I1808" s="103" t="s">
        <v>31</v>
      </c>
      <c r="J1808" s="103" t="s">
        <v>1884</v>
      </c>
      <c r="K1808" s="103" t="s">
        <v>1885</v>
      </c>
      <c r="L1808" s="104">
        <v>42504.68</v>
      </c>
      <c r="M1808" s="103" t="s">
        <v>1886</v>
      </c>
      <c r="N1808" s="103" t="s">
        <v>31</v>
      </c>
      <c r="O1808" s="103" t="s">
        <v>31</v>
      </c>
      <c r="P1808" s="103" t="s">
        <v>5572</v>
      </c>
      <c r="Q1808" s="103" t="s">
        <v>31</v>
      </c>
      <c r="R1808" s="103" t="s">
        <v>5573</v>
      </c>
      <c r="S1808" s="101">
        <v>39263</v>
      </c>
      <c r="T1808" s="101">
        <v>39263</v>
      </c>
      <c r="U1808" s="103" t="s">
        <v>5110</v>
      </c>
      <c r="V1808" s="103" t="s">
        <v>31</v>
      </c>
    </row>
    <row r="1809" spans="1:22" ht="15.75" x14ac:dyDescent="0.3">
      <c r="A1809" s="103" t="s">
        <v>50</v>
      </c>
      <c r="B1809" s="103" t="s">
        <v>4024</v>
      </c>
      <c r="C1809" s="103" t="s">
        <v>1904</v>
      </c>
      <c r="D1809" s="103" t="s">
        <v>1905</v>
      </c>
      <c r="E1809" s="103" t="s">
        <v>2038</v>
      </c>
      <c r="F1809" s="103" t="s">
        <v>2082</v>
      </c>
      <c r="G1809" s="103" t="s">
        <v>31</v>
      </c>
      <c r="H1809" s="103" t="s">
        <v>31</v>
      </c>
      <c r="I1809" s="103" t="s">
        <v>31</v>
      </c>
      <c r="J1809" s="103" t="s">
        <v>1884</v>
      </c>
      <c r="K1809" s="103" t="s">
        <v>1885</v>
      </c>
      <c r="L1809" s="104">
        <v>35.119999999999997</v>
      </c>
      <c r="M1809" s="103" t="s">
        <v>1886</v>
      </c>
      <c r="N1809" s="103" t="s">
        <v>31</v>
      </c>
      <c r="O1809" s="103" t="s">
        <v>31</v>
      </c>
      <c r="P1809" s="103" t="s">
        <v>5572</v>
      </c>
      <c r="Q1809" s="103" t="s">
        <v>31</v>
      </c>
      <c r="R1809" s="103" t="s">
        <v>5573</v>
      </c>
      <c r="S1809" s="101">
        <v>39294</v>
      </c>
      <c r="T1809" s="101">
        <v>39294</v>
      </c>
      <c r="U1809" s="103" t="s">
        <v>5110</v>
      </c>
      <c r="V1809" s="103" t="s">
        <v>31</v>
      </c>
    </row>
    <row r="1810" spans="1:22" ht="15.75" x14ac:dyDescent="0.3">
      <c r="A1810" s="103" t="s">
        <v>50</v>
      </c>
      <c r="B1810" s="103" t="s">
        <v>4024</v>
      </c>
      <c r="C1810" s="103" t="s">
        <v>1904</v>
      </c>
      <c r="D1810" s="103" t="s">
        <v>1905</v>
      </c>
      <c r="E1810" s="103" t="s">
        <v>2038</v>
      </c>
      <c r="F1810" s="103" t="s">
        <v>2082</v>
      </c>
      <c r="G1810" s="103" t="s">
        <v>31</v>
      </c>
      <c r="H1810" s="103" t="s">
        <v>31</v>
      </c>
      <c r="I1810" s="103" t="s">
        <v>31</v>
      </c>
      <c r="J1810" s="103" t="s">
        <v>1884</v>
      </c>
      <c r="K1810" s="103" t="s">
        <v>1885</v>
      </c>
      <c r="L1810" s="104">
        <v>92661.68</v>
      </c>
      <c r="M1810" s="103" t="s">
        <v>1886</v>
      </c>
      <c r="N1810" s="103" t="s">
        <v>31</v>
      </c>
      <c r="O1810" s="103" t="s">
        <v>31</v>
      </c>
      <c r="P1810" s="103" t="s">
        <v>2481</v>
      </c>
      <c r="Q1810" s="103" t="s">
        <v>31</v>
      </c>
      <c r="R1810" s="103" t="s">
        <v>5574</v>
      </c>
      <c r="S1810" s="101">
        <v>37772</v>
      </c>
      <c r="T1810" s="101">
        <v>37772</v>
      </c>
      <c r="U1810" s="103" t="s">
        <v>5147</v>
      </c>
      <c r="V1810" s="103" t="s">
        <v>31</v>
      </c>
    </row>
    <row r="1811" spans="1:22" ht="15.75" x14ac:dyDescent="0.3">
      <c r="A1811" s="103" t="s">
        <v>50</v>
      </c>
      <c r="B1811" s="103" t="s">
        <v>4024</v>
      </c>
      <c r="C1811" s="103" t="s">
        <v>1904</v>
      </c>
      <c r="D1811" s="103" t="s">
        <v>1905</v>
      </c>
      <c r="E1811" s="103" t="s">
        <v>2038</v>
      </c>
      <c r="F1811" s="103" t="s">
        <v>2082</v>
      </c>
      <c r="G1811" s="103" t="s">
        <v>31</v>
      </c>
      <c r="H1811" s="103" t="s">
        <v>31</v>
      </c>
      <c r="I1811" s="103" t="s">
        <v>31</v>
      </c>
      <c r="J1811" s="103" t="s">
        <v>1884</v>
      </c>
      <c r="K1811" s="103" t="s">
        <v>1885</v>
      </c>
      <c r="L1811" s="104">
        <v>-66.959999999999994</v>
      </c>
      <c r="M1811" s="103" t="s">
        <v>1886</v>
      </c>
      <c r="N1811" s="103" t="s">
        <v>31</v>
      </c>
      <c r="O1811" s="103" t="s">
        <v>31</v>
      </c>
      <c r="P1811" s="103" t="s">
        <v>2481</v>
      </c>
      <c r="Q1811" s="103" t="s">
        <v>31</v>
      </c>
      <c r="R1811" s="103" t="s">
        <v>5574</v>
      </c>
      <c r="S1811" s="101">
        <v>38107</v>
      </c>
      <c r="T1811" s="101">
        <v>38107</v>
      </c>
      <c r="U1811" s="103" t="s">
        <v>5147</v>
      </c>
      <c r="V1811" s="103" t="s">
        <v>31</v>
      </c>
    </row>
    <row r="1812" spans="1:22" ht="15.75" x14ac:dyDescent="0.3">
      <c r="A1812" s="103" t="s">
        <v>50</v>
      </c>
      <c r="B1812" s="103" t="s">
        <v>4024</v>
      </c>
      <c r="C1812" s="103" t="s">
        <v>1904</v>
      </c>
      <c r="D1812" s="103" t="s">
        <v>1905</v>
      </c>
      <c r="E1812" s="103" t="s">
        <v>2038</v>
      </c>
      <c r="F1812" s="103" t="s">
        <v>2082</v>
      </c>
      <c r="G1812" s="103" t="s">
        <v>31</v>
      </c>
      <c r="H1812" s="103" t="s">
        <v>31</v>
      </c>
      <c r="I1812" s="103" t="s">
        <v>31</v>
      </c>
      <c r="J1812" s="103" t="s">
        <v>1884</v>
      </c>
      <c r="K1812" s="103" t="s">
        <v>1885</v>
      </c>
      <c r="L1812" s="104">
        <v>-0.47</v>
      </c>
      <c r="M1812" s="103" t="s">
        <v>1886</v>
      </c>
      <c r="N1812" s="103" t="s">
        <v>31</v>
      </c>
      <c r="O1812" s="103" t="s">
        <v>31</v>
      </c>
      <c r="P1812" s="103" t="s">
        <v>2481</v>
      </c>
      <c r="Q1812" s="103" t="s">
        <v>31</v>
      </c>
      <c r="R1812" s="103" t="s">
        <v>5574</v>
      </c>
      <c r="S1812" s="101">
        <v>38383</v>
      </c>
      <c r="T1812" s="101">
        <v>38383</v>
      </c>
      <c r="U1812" s="103" t="s">
        <v>5147</v>
      </c>
      <c r="V1812" s="103" t="s">
        <v>31</v>
      </c>
    </row>
    <row r="1813" spans="1:22" ht="15.75" x14ac:dyDescent="0.3">
      <c r="A1813" s="103" t="s">
        <v>50</v>
      </c>
      <c r="B1813" s="103" t="s">
        <v>4024</v>
      </c>
      <c r="C1813" s="103" t="s">
        <v>1904</v>
      </c>
      <c r="D1813" s="103" t="s">
        <v>1905</v>
      </c>
      <c r="E1813" s="103" t="s">
        <v>2038</v>
      </c>
      <c r="F1813" s="103" t="s">
        <v>2082</v>
      </c>
      <c r="G1813" s="103" t="s">
        <v>31</v>
      </c>
      <c r="H1813" s="103" t="s">
        <v>31</v>
      </c>
      <c r="I1813" s="103" t="s">
        <v>31</v>
      </c>
      <c r="J1813" s="103" t="s">
        <v>1884</v>
      </c>
      <c r="K1813" s="103" t="s">
        <v>1885</v>
      </c>
      <c r="L1813" s="104">
        <v>16234.01</v>
      </c>
      <c r="M1813" s="103" t="s">
        <v>1886</v>
      </c>
      <c r="N1813" s="103" t="s">
        <v>31</v>
      </c>
      <c r="O1813" s="103" t="s">
        <v>31</v>
      </c>
      <c r="P1813" s="103" t="s">
        <v>2481</v>
      </c>
      <c r="Q1813" s="103" t="s">
        <v>31</v>
      </c>
      <c r="R1813" s="103" t="s">
        <v>5575</v>
      </c>
      <c r="S1813" s="101">
        <v>38077</v>
      </c>
      <c r="T1813" s="101">
        <v>38077</v>
      </c>
      <c r="U1813" s="103" t="s">
        <v>5505</v>
      </c>
      <c r="V1813" s="103" t="s">
        <v>31</v>
      </c>
    </row>
    <row r="1814" spans="1:22" ht="15.75" x14ac:dyDescent="0.3">
      <c r="A1814" s="103" t="s">
        <v>50</v>
      </c>
      <c r="B1814" s="103" t="s">
        <v>4024</v>
      </c>
      <c r="C1814" s="103" t="s">
        <v>1904</v>
      </c>
      <c r="D1814" s="103" t="s">
        <v>1905</v>
      </c>
      <c r="E1814" s="103" t="s">
        <v>2038</v>
      </c>
      <c r="F1814" s="103" t="s">
        <v>2082</v>
      </c>
      <c r="G1814" s="103" t="s">
        <v>31</v>
      </c>
      <c r="H1814" s="103" t="s">
        <v>31</v>
      </c>
      <c r="I1814" s="103" t="s">
        <v>31</v>
      </c>
      <c r="J1814" s="103" t="s">
        <v>1884</v>
      </c>
      <c r="K1814" s="103" t="s">
        <v>1885</v>
      </c>
      <c r="L1814" s="104">
        <v>36.54</v>
      </c>
      <c r="M1814" s="103" t="s">
        <v>1886</v>
      </c>
      <c r="N1814" s="103" t="s">
        <v>31</v>
      </c>
      <c r="O1814" s="103" t="s">
        <v>31</v>
      </c>
      <c r="P1814" s="103" t="s">
        <v>2481</v>
      </c>
      <c r="Q1814" s="103" t="s">
        <v>31</v>
      </c>
      <c r="R1814" s="103" t="s">
        <v>5575</v>
      </c>
      <c r="S1814" s="101">
        <v>38230</v>
      </c>
      <c r="T1814" s="101">
        <v>38230</v>
      </c>
      <c r="U1814" s="103" t="s">
        <v>5505</v>
      </c>
      <c r="V1814" s="103" t="s">
        <v>31</v>
      </c>
    </row>
    <row r="1815" spans="1:22" ht="15.75" x14ac:dyDescent="0.3">
      <c r="A1815" s="103" t="s">
        <v>50</v>
      </c>
      <c r="B1815" s="103" t="s">
        <v>4024</v>
      </c>
      <c r="C1815" s="103" t="s">
        <v>1904</v>
      </c>
      <c r="D1815" s="103" t="s">
        <v>1905</v>
      </c>
      <c r="E1815" s="103" t="s">
        <v>2038</v>
      </c>
      <c r="F1815" s="103" t="s">
        <v>2082</v>
      </c>
      <c r="G1815" s="103" t="s">
        <v>31</v>
      </c>
      <c r="H1815" s="103" t="s">
        <v>31</v>
      </c>
      <c r="I1815" s="103" t="s">
        <v>31</v>
      </c>
      <c r="J1815" s="103" t="s">
        <v>1884</v>
      </c>
      <c r="K1815" s="103" t="s">
        <v>1885</v>
      </c>
      <c r="L1815" s="104">
        <v>15.03</v>
      </c>
      <c r="M1815" s="103" t="s">
        <v>1886</v>
      </c>
      <c r="N1815" s="103" t="s">
        <v>31</v>
      </c>
      <c r="O1815" s="103" t="s">
        <v>31</v>
      </c>
      <c r="P1815" s="103" t="s">
        <v>2481</v>
      </c>
      <c r="Q1815" s="103" t="s">
        <v>31</v>
      </c>
      <c r="R1815" s="103" t="s">
        <v>5575</v>
      </c>
      <c r="S1815" s="101">
        <v>38291</v>
      </c>
      <c r="T1815" s="101">
        <v>38291</v>
      </c>
      <c r="U1815" s="103" t="s">
        <v>5505</v>
      </c>
      <c r="V1815" s="103" t="s">
        <v>31</v>
      </c>
    </row>
    <row r="1816" spans="1:22" ht="15.75" x14ac:dyDescent="0.3">
      <c r="A1816" s="103" t="s">
        <v>50</v>
      </c>
      <c r="B1816" s="103" t="s">
        <v>4024</v>
      </c>
      <c r="C1816" s="103" t="s">
        <v>1904</v>
      </c>
      <c r="D1816" s="103" t="s">
        <v>1905</v>
      </c>
      <c r="E1816" s="103" t="s">
        <v>2038</v>
      </c>
      <c r="F1816" s="103" t="s">
        <v>2082</v>
      </c>
      <c r="G1816" s="103" t="s">
        <v>31</v>
      </c>
      <c r="H1816" s="103" t="s">
        <v>31</v>
      </c>
      <c r="I1816" s="103" t="s">
        <v>31</v>
      </c>
      <c r="J1816" s="103" t="s">
        <v>1884</v>
      </c>
      <c r="K1816" s="103" t="s">
        <v>1885</v>
      </c>
      <c r="L1816" s="104">
        <v>0.96</v>
      </c>
      <c r="M1816" s="103" t="s">
        <v>1886</v>
      </c>
      <c r="N1816" s="103" t="s">
        <v>31</v>
      </c>
      <c r="O1816" s="103" t="s">
        <v>31</v>
      </c>
      <c r="P1816" s="103" t="s">
        <v>2481</v>
      </c>
      <c r="Q1816" s="103" t="s">
        <v>31</v>
      </c>
      <c r="R1816" s="103" t="s">
        <v>5575</v>
      </c>
      <c r="S1816" s="101">
        <v>38352</v>
      </c>
      <c r="T1816" s="101">
        <v>38352</v>
      </c>
      <c r="U1816" s="103" t="s">
        <v>5505</v>
      </c>
      <c r="V1816" s="103" t="s">
        <v>31</v>
      </c>
    </row>
    <row r="1817" spans="1:22" ht="15.75" x14ac:dyDescent="0.3">
      <c r="A1817" s="103" t="s">
        <v>50</v>
      </c>
      <c r="B1817" s="103" t="s">
        <v>4024</v>
      </c>
      <c r="C1817" s="103" t="s">
        <v>1904</v>
      </c>
      <c r="D1817" s="103" t="s">
        <v>1905</v>
      </c>
      <c r="E1817" s="103" t="s">
        <v>2038</v>
      </c>
      <c r="F1817" s="103" t="s">
        <v>2499</v>
      </c>
      <c r="G1817" s="103" t="s">
        <v>31</v>
      </c>
      <c r="H1817" s="103" t="s">
        <v>31</v>
      </c>
      <c r="I1817" s="103" t="s">
        <v>31</v>
      </c>
      <c r="J1817" s="103" t="s">
        <v>1884</v>
      </c>
      <c r="K1817" s="103" t="s">
        <v>1885</v>
      </c>
      <c r="L1817" s="104">
        <v>105060</v>
      </c>
      <c r="M1817" s="103" t="s">
        <v>1886</v>
      </c>
      <c r="N1817" s="103" t="s">
        <v>31</v>
      </c>
      <c r="O1817" s="103" t="s">
        <v>31</v>
      </c>
      <c r="P1817" s="103" t="s">
        <v>2500</v>
      </c>
      <c r="Q1817" s="103" t="s">
        <v>2500</v>
      </c>
      <c r="R1817" s="103" t="s">
        <v>5576</v>
      </c>
      <c r="S1817" s="101">
        <v>35155</v>
      </c>
      <c r="T1817" s="101">
        <v>35155</v>
      </c>
      <c r="U1817" s="103" t="s">
        <v>31</v>
      </c>
      <c r="V1817" s="103" t="s">
        <v>5512</v>
      </c>
    </row>
    <row r="1818" spans="1:22" ht="15.75" x14ac:dyDescent="0.3">
      <c r="A1818" s="103" t="s">
        <v>50</v>
      </c>
      <c r="B1818" s="103" t="s">
        <v>4024</v>
      </c>
      <c r="C1818" s="103" t="s">
        <v>1904</v>
      </c>
      <c r="D1818" s="103" t="s">
        <v>1905</v>
      </c>
      <c r="E1818" s="103" t="s">
        <v>2038</v>
      </c>
      <c r="F1818" s="103" t="s">
        <v>2499</v>
      </c>
      <c r="G1818" s="103" t="s">
        <v>31</v>
      </c>
      <c r="H1818" s="103" t="s">
        <v>31</v>
      </c>
      <c r="I1818" s="103" t="s">
        <v>31</v>
      </c>
      <c r="J1818" s="103" t="s">
        <v>1884</v>
      </c>
      <c r="K1818" s="103" t="s">
        <v>1885</v>
      </c>
      <c r="L1818" s="104">
        <v>198332.87</v>
      </c>
      <c r="M1818" s="103" t="s">
        <v>1886</v>
      </c>
      <c r="N1818" s="103" t="s">
        <v>31</v>
      </c>
      <c r="O1818" s="103" t="s">
        <v>31</v>
      </c>
      <c r="P1818" s="103" t="s">
        <v>3672</v>
      </c>
      <c r="Q1818" s="103" t="s">
        <v>31</v>
      </c>
      <c r="R1818" s="103" t="s">
        <v>4264</v>
      </c>
      <c r="S1818" s="101">
        <v>42429</v>
      </c>
      <c r="T1818" s="101">
        <v>42429</v>
      </c>
      <c r="U1818" s="103" t="s">
        <v>4265</v>
      </c>
      <c r="V1818" s="103" t="s">
        <v>31</v>
      </c>
    </row>
    <row r="1819" spans="1:22" ht="15.75" x14ac:dyDescent="0.3">
      <c r="A1819" s="103" t="s">
        <v>50</v>
      </c>
      <c r="B1819" s="103" t="s">
        <v>4024</v>
      </c>
      <c r="C1819" s="103" t="s">
        <v>1904</v>
      </c>
      <c r="D1819" s="103" t="s">
        <v>1905</v>
      </c>
      <c r="E1819" s="103" t="s">
        <v>2038</v>
      </c>
      <c r="F1819" s="103" t="s">
        <v>2499</v>
      </c>
      <c r="G1819" s="103" t="s">
        <v>31</v>
      </c>
      <c r="H1819" s="103" t="s">
        <v>31</v>
      </c>
      <c r="I1819" s="103" t="s">
        <v>31</v>
      </c>
      <c r="J1819" s="103" t="s">
        <v>1884</v>
      </c>
      <c r="K1819" s="103" t="s">
        <v>1885</v>
      </c>
      <c r="L1819" s="104">
        <v>1120.79</v>
      </c>
      <c r="M1819" s="103" t="s">
        <v>1886</v>
      </c>
      <c r="N1819" s="103" t="s">
        <v>31</v>
      </c>
      <c r="O1819" s="103" t="s">
        <v>31</v>
      </c>
      <c r="P1819" s="103" t="s">
        <v>3672</v>
      </c>
      <c r="Q1819" s="103" t="s">
        <v>31</v>
      </c>
      <c r="R1819" s="103" t="s">
        <v>4264</v>
      </c>
      <c r="S1819" s="101">
        <v>42460</v>
      </c>
      <c r="T1819" s="101">
        <v>42460</v>
      </c>
      <c r="U1819" s="103" t="s">
        <v>4265</v>
      </c>
      <c r="V1819" s="103" t="s">
        <v>31</v>
      </c>
    </row>
    <row r="1820" spans="1:22" ht="15.75" x14ac:dyDescent="0.3">
      <c r="A1820" s="103" t="s">
        <v>50</v>
      </c>
      <c r="B1820" s="103" t="s">
        <v>4024</v>
      </c>
      <c r="C1820" s="103" t="s">
        <v>1904</v>
      </c>
      <c r="D1820" s="103" t="s">
        <v>1905</v>
      </c>
      <c r="E1820" s="103" t="s">
        <v>2038</v>
      </c>
      <c r="F1820" s="103" t="s">
        <v>2051</v>
      </c>
      <c r="G1820" s="103" t="s">
        <v>31</v>
      </c>
      <c r="H1820" s="103" t="s">
        <v>31</v>
      </c>
      <c r="I1820" s="103" t="s">
        <v>31</v>
      </c>
      <c r="J1820" s="103" t="s">
        <v>1884</v>
      </c>
      <c r="K1820" s="103" t="s">
        <v>1885</v>
      </c>
      <c r="L1820" s="105">
        <v>-50.98</v>
      </c>
      <c r="M1820" s="103" t="s">
        <v>1886</v>
      </c>
      <c r="N1820" s="103" t="s">
        <v>31</v>
      </c>
      <c r="O1820" s="103" t="s">
        <v>31</v>
      </c>
      <c r="P1820" s="103" t="s">
        <v>2052</v>
      </c>
      <c r="Q1820" s="103" t="s">
        <v>31</v>
      </c>
      <c r="R1820" s="103" t="s">
        <v>4168</v>
      </c>
      <c r="S1820" s="101">
        <v>42886</v>
      </c>
      <c r="T1820" s="101">
        <v>42886</v>
      </c>
      <c r="U1820" s="103" t="s">
        <v>4029</v>
      </c>
      <c r="V1820" s="103" t="s">
        <v>31</v>
      </c>
    </row>
    <row r="1821" spans="1:22" ht="15.75" x14ac:dyDescent="0.3">
      <c r="A1821" s="103" t="s">
        <v>50</v>
      </c>
      <c r="B1821" s="103" t="s">
        <v>4024</v>
      </c>
      <c r="C1821" s="103" t="s">
        <v>1904</v>
      </c>
      <c r="D1821" s="103" t="s">
        <v>1905</v>
      </c>
      <c r="E1821" s="103" t="s">
        <v>2038</v>
      </c>
      <c r="F1821" s="103" t="s">
        <v>2499</v>
      </c>
      <c r="G1821" s="103" t="s">
        <v>31</v>
      </c>
      <c r="H1821" s="103" t="s">
        <v>31</v>
      </c>
      <c r="I1821" s="103" t="s">
        <v>31</v>
      </c>
      <c r="J1821" s="103" t="s">
        <v>1884</v>
      </c>
      <c r="K1821" s="103" t="s">
        <v>1885</v>
      </c>
      <c r="L1821" s="104">
        <v>97829.119999999995</v>
      </c>
      <c r="M1821" s="103" t="s">
        <v>1886</v>
      </c>
      <c r="N1821" s="103" t="s">
        <v>31</v>
      </c>
      <c r="O1821" s="103" t="s">
        <v>31</v>
      </c>
      <c r="P1821" s="103" t="s">
        <v>3672</v>
      </c>
      <c r="Q1821" s="103" t="s">
        <v>31</v>
      </c>
      <c r="R1821" s="103" t="s">
        <v>4207</v>
      </c>
      <c r="S1821" s="101">
        <v>42429</v>
      </c>
      <c r="T1821" s="101">
        <v>42429</v>
      </c>
      <c r="U1821" s="103" t="s">
        <v>4208</v>
      </c>
      <c r="V1821" s="103" t="s">
        <v>31</v>
      </c>
    </row>
    <row r="1822" spans="1:22" ht="15.75" x14ac:dyDescent="0.3">
      <c r="A1822" s="103" t="s">
        <v>50</v>
      </c>
      <c r="B1822" s="103" t="s">
        <v>4024</v>
      </c>
      <c r="C1822" s="103" t="s">
        <v>1904</v>
      </c>
      <c r="D1822" s="103" t="s">
        <v>1905</v>
      </c>
      <c r="E1822" s="103" t="s">
        <v>2038</v>
      </c>
      <c r="F1822" s="103" t="s">
        <v>2499</v>
      </c>
      <c r="G1822" s="103" t="s">
        <v>31</v>
      </c>
      <c r="H1822" s="103" t="s">
        <v>31</v>
      </c>
      <c r="I1822" s="103" t="s">
        <v>31</v>
      </c>
      <c r="J1822" s="103" t="s">
        <v>1884</v>
      </c>
      <c r="K1822" s="103" t="s">
        <v>1885</v>
      </c>
      <c r="L1822" s="104">
        <v>-48758.96</v>
      </c>
      <c r="M1822" s="103" t="s">
        <v>1886</v>
      </c>
      <c r="N1822" s="103" t="s">
        <v>31</v>
      </c>
      <c r="O1822" s="103" t="s">
        <v>31</v>
      </c>
      <c r="P1822" s="103" t="s">
        <v>3672</v>
      </c>
      <c r="Q1822" s="103" t="s">
        <v>31</v>
      </c>
      <c r="R1822" s="103" t="s">
        <v>4207</v>
      </c>
      <c r="S1822" s="101">
        <v>42460</v>
      </c>
      <c r="T1822" s="101">
        <v>42460</v>
      </c>
      <c r="U1822" s="103" t="s">
        <v>4208</v>
      </c>
      <c r="V1822" s="103" t="s">
        <v>31</v>
      </c>
    </row>
    <row r="1823" spans="1:22" ht="15.75" x14ac:dyDescent="0.3">
      <c r="A1823" s="103" t="s">
        <v>50</v>
      </c>
      <c r="B1823" s="103" t="s">
        <v>4024</v>
      </c>
      <c r="C1823" s="103" t="s">
        <v>1904</v>
      </c>
      <c r="D1823" s="103" t="s">
        <v>1905</v>
      </c>
      <c r="E1823" s="103" t="s">
        <v>2038</v>
      </c>
      <c r="F1823" s="103" t="s">
        <v>2123</v>
      </c>
      <c r="G1823" s="103" t="s">
        <v>31</v>
      </c>
      <c r="H1823" s="103" t="s">
        <v>31</v>
      </c>
      <c r="I1823" s="103" t="s">
        <v>31</v>
      </c>
      <c r="J1823" s="103" t="s">
        <v>1884</v>
      </c>
      <c r="K1823" s="103" t="s">
        <v>1885</v>
      </c>
      <c r="L1823" s="105">
        <v>-58.7</v>
      </c>
      <c r="M1823" s="103" t="s">
        <v>1886</v>
      </c>
      <c r="N1823" s="103" t="s">
        <v>4160</v>
      </c>
      <c r="O1823" s="103" t="s">
        <v>31</v>
      </c>
      <c r="P1823" s="103" t="s">
        <v>2125</v>
      </c>
      <c r="Q1823" s="103" t="s">
        <v>31</v>
      </c>
      <c r="R1823" s="103" t="s">
        <v>4161</v>
      </c>
      <c r="S1823" s="101">
        <v>42825</v>
      </c>
      <c r="T1823" s="101">
        <v>42825</v>
      </c>
      <c r="U1823" s="103" t="s">
        <v>4029</v>
      </c>
      <c r="V1823" s="103" t="s">
        <v>31</v>
      </c>
    </row>
    <row r="1824" spans="1:22" ht="15.75" x14ac:dyDescent="0.3">
      <c r="A1824" s="103" t="s">
        <v>50</v>
      </c>
      <c r="B1824" s="103" t="s">
        <v>4024</v>
      </c>
      <c r="C1824" s="103" t="s">
        <v>1904</v>
      </c>
      <c r="D1824" s="103" t="s">
        <v>1905</v>
      </c>
      <c r="E1824" s="103" t="s">
        <v>2038</v>
      </c>
      <c r="F1824" s="103" t="s">
        <v>2123</v>
      </c>
      <c r="G1824" s="103" t="s">
        <v>31</v>
      </c>
      <c r="H1824" s="103" t="s">
        <v>31</v>
      </c>
      <c r="I1824" s="103" t="s">
        <v>31</v>
      </c>
      <c r="J1824" s="103" t="s">
        <v>1884</v>
      </c>
      <c r="K1824" s="103" t="s">
        <v>1885</v>
      </c>
      <c r="L1824" s="105">
        <v>-58.7</v>
      </c>
      <c r="M1824" s="103" t="s">
        <v>1886</v>
      </c>
      <c r="N1824" s="103" t="s">
        <v>4162</v>
      </c>
      <c r="O1824" s="103" t="s">
        <v>31</v>
      </c>
      <c r="P1824" s="103" t="s">
        <v>2125</v>
      </c>
      <c r="Q1824" s="103" t="s">
        <v>31</v>
      </c>
      <c r="R1824" s="103" t="s">
        <v>4163</v>
      </c>
      <c r="S1824" s="101">
        <v>42825</v>
      </c>
      <c r="T1824" s="101">
        <v>42825</v>
      </c>
      <c r="U1824" s="103" t="s">
        <v>4029</v>
      </c>
      <c r="V1824" s="103" t="s">
        <v>31</v>
      </c>
    </row>
    <row r="1825" spans="1:22" ht="15.75" x14ac:dyDescent="0.3">
      <c r="A1825" s="103" t="s">
        <v>50</v>
      </c>
      <c r="B1825" s="103" t="s">
        <v>4024</v>
      </c>
      <c r="C1825" s="103" t="s">
        <v>1904</v>
      </c>
      <c r="D1825" s="103" t="s">
        <v>1905</v>
      </c>
      <c r="E1825" s="103" t="s">
        <v>2038</v>
      </c>
      <c r="F1825" s="103" t="s">
        <v>3677</v>
      </c>
      <c r="G1825" s="103" t="s">
        <v>31</v>
      </c>
      <c r="H1825" s="103" t="s">
        <v>31</v>
      </c>
      <c r="I1825" s="103" t="s">
        <v>31</v>
      </c>
      <c r="J1825" s="103" t="s">
        <v>1884</v>
      </c>
      <c r="K1825" s="103" t="s">
        <v>1885</v>
      </c>
      <c r="L1825" s="104">
        <v>136240.17000000001</v>
      </c>
      <c r="M1825" s="103" t="s">
        <v>1886</v>
      </c>
      <c r="N1825" s="103" t="s">
        <v>31</v>
      </c>
      <c r="O1825" s="103" t="s">
        <v>31</v>
      </c>
      <c r="P1825" s="103" t="s">
        <v>5577</v>
      </c>
      <c r="Q1825" s="103" t="s">
        <v>31</v>
      </c>
      <c r="R1825" s="103" t="s">
        <v>5578</v>
      </c>
      <c r="S1825" s="101">
        <v>41029</v>
      </c>
      <c r="T1825" s="101">
        <v>41029</v>
      </c>
      <c r="U1825" s="103" t="s">
        <v>5566</v>
      </c>
      <c r="V1825" s="103" t="s">
        <v>31</v>
      </c>
    </row>
    <row r="1826" spans="1:22" ht="15.75" x14ac:dyDescent="0.3">
      <c r="A1826" s="103" t="s">
        <v>50</v>
      </c>
      <c r="B1826" s="103" t="s">
        <v>4024</v>
      </c>
      <c r="C1826" s="103" t="s">
        <v>1904</v>
      </c>
      <c r="D1826" s="103" t="s">
        <v>1905</v>
      </c>
      <c r="E1826" s="103" t="s">
        <v>2038</v>
      </c>
      <c r="F1826" s="103" t="s">
        <v>3677</v>
      </c>
      <c r="G1826" s="103" t="s">
        <v>31</v>
      </c>
      <c r="H1826" s="103" t="s">
        <v>31</v>
      </c>
      <c r="I1826" s="103" t="s">
        <v>31</v>
      </c>
      <c r="J1826" s="103" t="s">
        <v>1884</v>
      </c>
      <c r="K1826" s="103" t="s">
        <v>1885</v>
      </c>
      <c r="L1826" s="104">
        <v>-1192.8699999999999</v>
      </c>
      <c r="M1826" s="103" t="s">
        <v>1886</v>
      </c>
      <c r="N1826" s="103" t="s">
        <v>31</v>
      </c>
      <c r="O1826" s="103" t="s">
        <v>31</v>
      </c>
      <c r="P1826" s="103" t="s">
        <v>5577</v>
      </c>
      <c r="Q1826" s="103" t="s">
        <v>31</v>
      </c>
      <c r="R1826" s="103" t="s">
        <v>5578</v>
      </c>
      <c r="S1826" s="101">
        <v>41305</v>
      </c>
      <c r="T1826" s="101">
        <v>41305</v>
      </c>
      <c r="U1826" s="103" t="s">
        <v>5566</v>
      </c>
      <c r="V1826" s="103" t="s">
        <v>31</v>
      </c>
    </row>
    <row r="1827" spans="1:22" ht="15.75" x14ac:dyDescent="0.3">
      <c r="A1827" s="103" t="s">
        <v>50</v>
      </c>
      <c r="B1827" s="103" t="s">
        <v>4024</v>
      </c>
      <c r="C1827" s="103" t="s">
        <v>1904</v>
      </c>
      <c r="D1827" s="103" t="s">
        <v>1905</v>
      </c>
      <c r="E1827" s="103" t="s">
        <v>2038</v>
      </c>
      <c r="F1827" s="103" t="s">
        <v>3677</v>
      </c>
      <c r="G1827" s="103" t="s">
        <v>31</v>
      </c>
      <c r="H1827" s="103" t="s">
        <v>31</v>
      </c>
      <c r="I1827" s="103" t="s">
        <v>31</v>
      </c>
      <c r="J1827" s="103" t="s">
        <v>1884</v>
      </c>
      <c r="K1827" s="103" t="s">
        <v>1885</v>
      </c>
      <c r="L1827" s="104">
        <v>561310.43000000005</v>
      </c>
      <c r="M1827" s="103" t="s">
        <v>1886</v>
      </c>
      <c r="N1827" s="103" t="s">
        <v>31</v>
      </c>
      <c r="O1827" s="103" t="s">
        <v>31</v>
      </c>
      <c r="P1827" s="103" t="s">
        <v>5577</v>
      </c>
      <c r="Q1827" s="103" t="s">
        <v>31</v>
      </c>
      <c r="R1827" s="103" t="s">
        <v>5579</v>
      </c>
      <c r="S1827" s="101">
        <v>41182</v>
      </c>
      <c r="T1827" s="101">
        <v>41182</v>
      </c>
      <c r="U1827" s="103" t="s">
        <v>5568</v>
      </c>
      <c r="V1827" s="103" t="s">
        <v>31</v>
      </c>
    </row>
    <row r="1828" spans="1:22" ht="15.75" x14ac:dyDescent="0.3">
      <c r="A1828" s="103" t="s">
        <v>50</v>
      </c>
      <c r="B1828" s="103" t="s">
        <v>4024</v>
      </c>
      <c r="C1828" s="103" t="s">
        <v>1904</v>
      </c>
      <c r="D1828" s="103" t="s">
        <v>1905</v>
      </c>
      <c r="E1828" s="103" t="s">
        <v>2038</v>
      </c>
      <c r="F1828" s="103" t="s">
        <v>3677</v>
      </c>
      <c r="G1828" s="103" t="s">
        <v>31</v>
      </c>
      <c r="H1828" s="103" t="s">
        <v>31</v>
      </c>
      <c r="I1828" s="103" t="s">
        <v>31</v>
      </c>
      <c r="J1828" s="103" t="s">
        <v>1884</v>
      </c>
      <c r="K1828" s="103" t="s">
        <v>1885</v>
      </c>
      <c r="L1828" s="104">
        <v>235871.57</v>
      </c>
      <c r="M1828" s="103" t="s">
        <v>1886</v>
      </c>
      <c r="N1828" s="103" t="s">
        <v>31</v>
      </c>
      <c r="O1828" s="103" t="s">
        <v>31</v>
      </c>
      <c r="P1828" s="103" t="s">
        <v>5577</v>
      </c>
      <c r="Q1828" s="103" t="s">
        <v>31</v>
      </c>
      <c r="R1828" s="103" t="s">
        <v>5580</v>
      </c>
      <c r="S1828" s="101">
        <v>41639</v>
      </c>
      <c r="T1828" s="101">
        <v>41639</v>
      </c>
      <c r="U1828" s="103" t="s">
        <v>5581</v>
      </c>
      <c r="V1828" s="103" t="s">
        <v>31</v>
      </c>
    </row>
    <row r="1829" spans="1:22" ht="15.75" x14ac:dyDescent="0.3">
      <c r="A1829" s="103" t="s">
        <v>50</v>
      </c>
      <c r="B1829" s="103" t="s">
        <v>4024</v>
      </c>
      <c r="C1829" s="103" t="s">
        <v>1904</v>
      </c>
      <c r="D1829" s="103" t="s">
        <v>1905</v>
      </c>
      <c r="E1829" s="103" t="s">
        <v>2038</v>
      </c>
      <c r="F1829" s="103" t="s">
        <v>3677</v>
      </c>
      <c r="G1829" s="103" t="s">
        <v>31</v>
      </c>
      <c r="H1829" s="103" t="s">
        <v>31</v>
      </c>
      <c r="I1829" s="103" t="s">
        <v>31</v>
      </c>
      <c r="J1829" s="103" t="s">
        <v>1884</v>
      </c>
      <c r="K1829" s="103" t="s">
        <v>1885</v>
      </c>
      <c r="L1829" s="104">
        <v>2305.3000000000002</v>
      </c>
      <c r="M1829" s="103" t="s">
        <v>1886</v>
      </c>
      <c r="N1829" s="103" t="s">
        <v>31</v>
      </c>
      <c r="O1829" s="103" t="s">
        <v>31</v>
      </c>
      <c r="P1829" s="103" t="s">
        <v>5577</v>
      </c>
      <c r="Q1829" s="103" t="s">
        <v>31</v>
      </c>
      <c r="R1829" s="103" t="s">
        <v>5580</v>
      </c>
      <c r="S1829" s="101">
        <v>41882</v>
      </c>
      <c r="T1829" s="101">
        <v>41882</v>
      </c>
      <c r="U1829" s="103" t="s">
        <v>5581</v>
      </c>
      <c r="V1829" s="103" t="s">
        <v>31</v>
      </c>
    </row>
    <row r="1830" spans="1:22" ht="15.75" x14ac:dyDescent="0.3">
      <c r="A1830" s="103" t="s">
        <v>50</v>
      </c>
      <c r="B1830" s="103" t="s">
        <v>4024</v>
      </c>
      <c r="C1830" s="103" t="s">
        <v>1904</v>
      </c>
      <c r="D1830" s="103" t="s">
        <v>1905</v>
      </c>
      <c r="E1830" s="103" t="s">
        <v>2038</v>
      </c>
      <c r="F1830" s="103" t="s">
        <v>3677</v>
      </c>
      <c r="G1830" s="103" t="s">
        <v>31</v>
      </c>
      <c r="H1830" s="103" t="s">
        <v>31</v>
      </c>
      <c r="I1830" s="103" t="s">
        <v>31</v>
      </c>
      <c r="J1830" s="103" t="s">
        <v>1884</v>
      </c>
      <c r="K1830" s="103" t="s">
        <v>1885</v>
      </c>
      <c r="L1830" s="104">
        <v>-475.7</v>
      </c>
      <c r="M1830" s="103" t="s">
        <v>1886</v>
      </c>
      <c r="N1830" s="103" t="s">
        <v>31</v>
      </c>
      <c r="O1830" s="103" t="s">
        <v>31</v>
      </c>
      <c r="P1830" s="103" t="s">
        <v>5577</v>
      </c>
      <c r="Q1830" s="103" t="s">
        <v>31</v>
      </c>
      <c r="R1830" s="103" t="s">
        <v>5580</v>
      </c>
      <c r="S1830" s="101">
        <v>41912</v>
      </c>
      <c r="T1830" s="101">
        <v>41912</v>
      </c>
      <c r="U1830" s="103" t="s">
        <v>5581</v>
      </c>
      <c r="V1830" s="103" t="s">
        <v>31</v>
      </c>
    </row>
    <row r="1831" spans="1:22" ht="15.75" x14ac:dyDescent="0.3">
      <c r="A1831" s="103" t="s">
        <v>50</v>
      </c>
      <c r="B1831" s="103" t="s">
        <v>4024</v>
      </c>
      <c r="C1831" s="103" t="s">
        <v>1904</v>
      </c>
      <c r="D1831" s="103" t="s">
        <v>1905</v>
      </c>
      <c r="E1831" s="103" t="s">
        <v>2038</v>
      </c>
      <c r="F1831" s="103" t="s">
        <v>3677</v>
      </c>
      <c r="G1831" s="103" t="s">
        <v>31</v>
      </c>
      <c r="H1831" s="103" t="s">
        <v>31</v>
      </c>
      <c r="I1831" s="103" t="s">
        <v>31</v>
      </c>
      <c r="J1831" s="103" t="s">
        <v>1884</v>
      </c>
      <c r="K1831" s="103" t="s">
        <v>1885</v>
      </c>
      <c r="L1831" s="104">
        <v>-1829.6</v>
      </c>
      <c r="M1831" s="103" t="s">
        <v>1886</v>
      </c>
      <c r="N1831" s="103" t="s">
        <v>31</v>
      </c>
      <c r="O1831" s="103" t="s">
        <v>31</v>
      </c>
      <c r="P1831" s="103" t="s">
        <v>5577</v>
      </c>
      <c r="Q1831" s="103" t="s">
        <v>31</v>
      </c>
      <c r="R1831" s="103" t="s">
        <v>5580</v>
      </c>
      <c r="S1831" s="101">
        <v>42063</v>
      </c>
      <c r="T1831" s="101">
        <v>42063</v>
      </c>
      <c r="U1831" s="103" t="s">
        <v>5581</v>
      </c>
      <c r="V1831" s="103" t="s">
        <v>31</v>
      </c>
    </row>
    <row r="1832" spans="1:22" ht="15.75" x14ac:dyDescent="0.3">
      <c r="A1832" s="103" t="s">
        <v>50</v>
      </c>
      <c r="B1832" s="103" t="s">
        <v>4024</v>
      </c>
      <c r="C1832" s="103" t="s">
        <v>1904</v>
      </c>
      <c r="D1832" s="103" t="s">
        <v>1905</v>
      </c>
      <c r="E1832" s="103" t="s">
        <v>2038</v>
      </c>
      <c r="F1832" s="103" t="s">
        <v>3677</v>
      </c>
      <c r="G1832" s="103" t="s">
        <v>31</v>
      </c>
      <c r="H1832" s="103" t="s">
        <v>31</v>
      </c>
      <c r="I1832" s="103" t="s">
        <v>31</v>
      </c>
      <c r="J1832" s="103" t="s">
        <v>1884</v>
      </c>
      <c r="K1832" s="103" t="s">
        <v>1885</v>
      </c>
      <c r="L1832" s="104">
        <v>100241</v>
      </c>
      <c r="M1832" s="103" t="s">
        <v>1886</v>
      </c>
      <c r="N1832" s="103" t="s">
        <v>31</v>
      </c>
      <c r="O1832" s="103" t="s">
        <v>31</v>
      </c>
      <c r="P1832" s="103" t="s">
        <v>4380</v>
      </c>
      <c r="Q1832" s="103" t="s">
        <v>4613</v>
      </c>
      <c r="R1832" s="103" t="s">
        <v>5582</v>
      </c>
      <c r="S1832" s="101">
        <v>32963</v>
      </c>
      <c r="T1832" s="101">
        <v>32963</v>
      </c>
      <c r="U1832" s="103" t="s">
        <v>31</v>
      </c>
      <c r="V1832" s="103" t="s">
        <v>5583</v>
      </c>
    </row>
    <row r="1833" spans="1:22" ht="15.75" x14ac:dyDescent="0.3">
      <c r="A1833" s="103" t="s">
        <v>50</v>
      </c>
      <c r="B1833" s="103" t="s">
        <v>4024</v>
      </c>
      <c r="C1833" s="103" t="s">
        <v>1904</v>
      </c>
      <c r="D1833" s="103" t="s">
        <v>1905</v>
      </c>
      <c r="E1833" s="103" t="s">
        <v>2038</v>
      </c>
      <c r="F1833" s="103" t="s">
        <v>3677</v>
      </c>
      <c r="G1833" s="103" t="s">
        <v>31</v>
      </c>
      <c r="H1833" s="103" t="s">
        <v>31</v>
      </c>
      <c r="I1833" s="103" t="s">
        <v>31</v>
      </c>
      <c r="J1833" s="103" t="s">
        <v>1884</v>
      </c>
      <c r="K1833" s="103" t="s">
        <v>1885</v>
      </c>
      <c r="L1833" s="104">
        <v>82121</v>
      </c>
      <c r="M1833" s="103" t="s">
        <v>1886</v>
      </c>
      <c r="N1833" s="103" t="s">
        <v>31</v>
      </c>
      <c r="O1833" s="103" t="s">
        <v>31</v>
      </c>
      <c r="P1833" s="103" t="s">
        <v>4380</v>
      </c>
      <c r="Q1833" s="103" t="s">
        <v>4613</v>
      </c>
      <c r="R1833" s="103" t="s">
        <v>5584</v>
      </c>
      <c r="S1833" s="101">
        <v>34424</v>
      </c>
      <c r="T1833" s="101">
        <v>34424</v>
      </c>
      <c r="U1833" s="103" t="s">
        <v>31</v>
      </c>
      <c r="V1833" s="103" t="s">
        <v>5585</v>
      </c>
    </row>
    <row r="1834" spans="1:22" ht="15.75" x14ac:dyDescent="0.3">
      <c r="A1834" s="103" t="s">
        <v>50</v>
      </c>
      <c r="B1834" s="103" t="s">
        <v>4024</v>
      </c>
      <c r="C1834" s="103" t="s">
        <v>1904</v>
      </c>
      <c r="D1834" s="103" t="s">
        <v>1905</v>
      </c>
      <c r="E1834" s="103" t="s">
        <v>2038</v>
      </c>
      <c r="F1834" s="103" t="s">
        <v>3004</v>
      </c>
      <c r="G1834" s="103" t="s">
        <v>31</v>
      </c>
      <c r="H1834" s="103" t="s">
        <v>31</v>
      </c>
      <c r="I1834" s="103" t="s">
        <v>31</v>
      </c>
      <c r="J1834" s="103" t="s">
        <v>1884</v>
      </c>
      <c r="K1834" s="103" t="s">
        <v>1885</v>
      </c>
      <c r="L1834" s="104">
        <v>758</v>
      </c>
      <c r="M1834" s="103" t="s">
        <v>1886</v>
      </c>
      <c r="N1834" s="103" t="s">
        <v>31</v>
      </c>
      <c r="O1834" s="103" t="s">
        <v>31</v>
      </c>
      <c r="P1834" s="103" t="s">
        <v>3005</v>
      </c>
      <c r="Q1834" s="103" t="s">
        <v>3006</v>
      </c>
      <c r="R1834" s="103" t="s">
        <v>5586</v>
      </c>
      <c r="S1834" s="101">
        <v>19449</v>
      </c>
      <c r="T1834" s="101">
        <v>19449</v>
      </c>
      <c r="U1834" s="103" t="s">
        <v>31</v>
      </c>
      <c r="V1834" s="103" t="s">
        <v>4657</v>
      </c>
    </row>
    <row r="1835" spans="1:22" ht="15.75" x14ac:dyDescent="0.3">
      <c r="A1835" s="103" t="s">
        <v>50</v>
      </c>
      <c r="B1835" s="103" t="s">
        <v>4024</v>
      </c>
      <c r="C1835" s="103" t="s">
        <v>1904</v>
      </c>
      <c r="D1835" s="103" t="s">
        <v>1905</v>
      </c>
      <c r="E1835" s="103" t="s">
        <v>2038</v>
      </c>
      <c r="F1835" s="103" t="s">
        <v>3004</v>
      </c>
      <c r="G1835" s="103" t="s">
        <v>31</v>
      </c>
      <c r="H1835" s="103" t="s">
        <v>31</v>
      </c>
      <c r="I1835" s="103" t="s">
        <v>31</v>
      </c>
      <c r="J1835" s="103" t="s">
        <v>1884</v>
      </c>
      <c r="K1835" s="103" t="s">
        <v>1885</v>
      </c>
      <c r="L1835" s="104">
        <v>758</v>
      </c>
      <c r="M1835" s="103" t="s">
        <v>1886</v>
      </c>
      <c r="N1835" s="103" t="s">
        <v>31</v>
      </c>
      <c r="O1835" s="103" t="s">
        <v>31</v>
      </c>
      <c r="P1835" s="103" t="s">
        <v>3005</v>
      </c>
      <c r="Q1835" s="103" t="s">
        <v>3006</v>
      </c>
      <c r="R1835" s="103" t="s">
        <v>5587</v>
      </c>
      <c r="S1835" s="101">
        <v>19449</v>
      </c>
      <c r="T1835" s="101">
        <v>19449</v>
      </c>
      <c r="U1835" s="103" t="s">
        <v>31</v>
      </c>
      <c r="V1835" s="103" t="s">
        <v>4657</v>
      </c>
    </row>
    <row r="1836" spans="1:22" ht="15.75" x14ac:dyDescent="0.3">
      <c r="A1836" s="103" t="s">
        <v>50</v>
      </c>
      <c r="B1836" s="103" t="s">
        <v>4024</v>
      </c>
      <c r="C1836" s="103" t="s">
        <v>1904</v>
      </c>
      <c r="D1836" s="103" t="s">
        <v>1905</v>
      </c>
      <c r="E1836" s="103" t="s">
        <v>2038</v>
      </c>
      <c r="F1836" s="103" t="s">
        <v>3004</v>
      </c>
      <c r="G1836" s="103" t="s">
        <v>31</v>
      </c>
      <c r="H1836" s="103" t="s">
        <v>31</v>
      </c>
      <c r="I1836" s="103" t="s">
        <v>31</v>
      </c>
      <c r="J1836" s="103" t="s">
        <v>1884</v>
      </c>
      <c r="K1836" s="103" t="s">
        <v>1885</v>
      </c>
      <c r="L1836" s="104">
        <v>758</v>
      </c>
      <c r="M1836" s="103" t="s">
        <v>1886</v>
      </c>
      <c r="N1836" s="103" t="s">
        <v>31</v>
      </c>
      <c r="O1836" s="103" t="s">
        <v>31</v>
      </c>
      <c r="P1836" s="103" t="s">
        <v>3005</v>
      </c>
      <c r="Q1836" s="103" t="s">
        <v>3006</v>
      </c>
      <c r="R1836" s="103" t="s">
        <v>5588</v>
      </c>
      <c r="S1836" s="101">
        <v>19449</v>
      </c>
      <c r="T1836" s="101">
        <v>19449</v>
      </c>
      <c r="U1836" s="103" t="s">
        <v>31</v>
      </c>
      <c r="V1836" s="103" t="s">
        <v>4657</v>
      </c>
    </row>
    <row r="1837" spans="1:22" ht="15.75" x14ac:dyDescent="0.3">
      <c r="A1837" s="103" t="s">
        <v>50</v>
      </c>
      <c r="B1837" s="103" t="s">
        <v>4024</v>
      </c>
      <c r="C1837" s="103" t="s">
        <v>1904</v>
      </c>
      <c r="D1837" s="103" t="s">
        <v>1905</v>
      </c>
      <c r="E1837" s="103" t="s">
        <v>2038</v>
      </c>
      <c r="F1837" s="103" t="s">
        <v>3004</v>
      </c>
      <c r="G1837" s="103" t="s">
        <v>31</v>
      </c>
      <c r="H1837" s="103" t="s">
        <v>31</v>
      </c>
      <c r="I1837" s="103" t="s">
        <v>31</v>
      </c>
      <c r="J1837" s="103" t="s">
        <v>1884</v>
      </c>
      <c r="K1837" s="103" t="s">
        <v>1885</v>
      </c>
      <c r="L1837" s="104">
        <v>4342</v>
      </c>
      <c r="M1837" s="103" t="s">
        <v>1886</v>
      </c>
      <c r="N1837" s="103" t="s">
        <v>31</v>
      </c>
      <c r="O1837" s="103" t="s">
        <v>31</v>
      </c>
      <c r="P1837" s="103" t="s">
        <v>3005</v>
      </c>
      <c r="Q1837" s="103" t="s">
        <v>3006</v>
      </c>
      <c r="R1837" s="103" t="s">
        <v>5589</v>
      </c>
      <c r="S1837" s="101">
        <v>23467</v>
      </c>
      <c r="T1837" s="101">
        <v>23467</v>
      </c>
      <c r="U1837" s="103" t="s">
        <v>31</v>
      </c>
      <c r="V1837" s="103" t="s">
        <v>4948</v>
      </c>
    </row>
    <row r="1838" spans="1:22" ht="15.75" x14ac:dyDescent="0.3">
      <c r="A1838" s="103" t="s">
        <v>50</v>
      </c>
      <c r="B1838" s="103" t="s">
        <v>4024</v>
      </c>
      <c r="C1838" s="103" t="s">
        <v>1904</v>
      </c>
      <c r="D1838" s="103" t="s">
        <v>1905</v>
      </c>
      <c r="E1838" s="103" t="s">
        <v>2038</v>
      </c>
      <c r="F1838" s="103" t="s">
        <v>3004</v>
      </c>
      <c r="G1838" s="103" t="s">
        <v>31</v>
      </c>
      <c r="H1838" s="103" t="s">
        <v>31</v>
      </c>
      <c r="I1838" s="103" t="s">
        <v>31</v>
      </c>
      <c r="J1838" s="103" t="s">
        <v>1884</v>
      </c>
      <c r="K1838" s="103" t="s">
        <v>1885</v>
      </c>
      <c r="L1838" s="104">
        <v>4342</v>
      </c>
      <c r="M1838" s="103" t="s">
        <v>1886</v>
      </c>
      <c r="N1838" s="103" t="s">
        <v>31</v>
      </c>
      <c r="O1838" s="103" t="s">
        <v>31</v>
      </c>
      <c r="P1838" s="103" t="s">
        <v>3005</v>
      </c>
      <c r="Q1838" s="103" t="s">
        <v>3006</v>
      </c>
      <c r="R1838" s="103" t="s">
        <v>5590</v>
      </c>
      <c r="S1838" s="101">
        <v>23467</v>
      </c>
      <c r="T1838" s="101">
        <v>23467</v>
      </c>
      <c r="U1838" s="103" t="s">
        <v>31</v>
      </c>
      <c r="V1838" s="103" t="s">
        <v>4948</v>
      </c>
    </row>
    <row r="1839" spans="1:22" ht="15.75" x14ac:dyDescent="0.3">
      <c r="A1839" s="103" t="s">
        <v>50</v>
      </c>
      <c r="B1839" s="103" t="s">
        <v>4024</v>
      </c>
      <c r="C1839" s="103" t="s">
        <v>1904</v>
      </c>
      <c r="D1839" s="103" t="s">
        <v>1905</v>
      </c>
      <c r="E1839" s="103" t="s">
        <v>2038</v>
      </c>
      <c r="F1839" s="103" t="s">
        <v>3004</v>
      </c>
      <c r="G1839" s="103" t="s">
        <v>31</v>
      </c>
      <c r="H1839" s="103" t="s">
        <v>31</v>
      </c>
      <c r="I1839" s="103" t="s">
        <v>31</v>
      </c>
      <c r="J1839" s="103" t="s">
        <v>1884</v>
      </c>
      <c r="K1839" s="103" t="s">
        <v>1885</v>
      </c>
      <c r="L1839" s="104">
        <v>4342</v>
      </c>
      <c r="M1839" s="103" t="s">
        <v>1886</v>
      </c>
      <c r="N1839" s="103" t="s">
        <v>31</v>
      </c>
      <c r="O1839" s="103" t="s">
        <v>31</v>
      </c>
      <c r="P1839" s="103" t="s">
        <v>3005</v>
      </c>
      <c r="Q1839" s="103" t="s">
        <v>3006</v>
      </c>
      <c r="R1839" s="103" t="s">
        <v>5591</v>
      </c>
      <c r="S1839" s="101">
        <v>23467</v>
      </c>
      <c r="T1839" s="101">
        <v>23467</v>
      </c>
      <c r="U1839" s="103" t="s">
        <v>31</v>
      </c>
      <c r="V1839" s="103" t="s">
        <v>4948</v>
      </c>
    </row>
    <row r="1840" spans="1:22" ht="15.75" x14ac:dyDescent="0.3">
      <c r="A1840" s="103" t="s">
        <v>50</v>
      </c>
      <c r="B1840" s="103" t="s">
        <v>4024</v>
      </c>
      <c r="C1840" s="103" t="s">
        <v>1904</v>
      </c>
      <c r="D1840" s="103" t="s">
        <v>1905</v>
      </c>
      <c r="E1840" s="103" t="s">
        <v>2038</v>
      </c>
      <c r="F1840" s="103" t="s">
        <v>3004</v>
      </c>
      <c r="G1840" s="103" t="s">
        <v>31</v>
      </c>
      <c r="H1840" s="103" t="s">
        <v>31</v>
      </c>
      <c r="I1840" s="103" t="s">
        <v>31</v>
      </c>
      <c r="J1840" s="103" t="s">
        <v>1884</v>
      </c>
      <c r="K1840" s="103" t="s">
        <v>1885</v>
      </c>
      <c r="L1840" s="104">
        <v>268</v>
      </c>
      <c r="M1840" s="103" t="s">
        <v>1886</v>
      </c>
      <c r="N1840" s="103" t="s">
        <v>31</v>
      </c>
      <c r="O1840" s="103" t="s">
        <v>31</v>
      </c>
      <c r="P1840" s="103" t="s">
        <v>3005</v>
      </c>
      <c r="Q1840" s="103" t="s">
        <v>3006</v>
      </c>
      <c r="R1840" s="103" t="s">
        <v>5592</v>
      </c>
      <c r="S1840" s="101">
        <v>24197</v>
      </c>
      <c r="T1840" s="101">
        <v>24197</v>
      </c>
      <c r="U1840" s="103" t="s">
        <v>31</v>
      </c>
      <c r="V1840" s="103" t="s">
        <v>4657</v>
      </c>
    </row>
    <row r="1841" spans="1:22" ht="15.75" x14ac:dyDescent="0.3">
      <c r="A1841" s="103" t="s">
        <v>50</v>
      </c>
      <c r="B1841" s="103" t="s">
        <v>4024</v>
      </c>
      <c r="C1841" s="103" t="s">
        <v>1904</v>
      </c>
      <c r="D1841" s="103" t="s">
        <v>1905</v>
      </c>
      <c r="E1841" s="103" t="s">
        <v>2038</v>
      </c>
      <c r="F1841" s="103" t="s">
        <v>3004</v>
      </c>
      <c r="G1841" s="103" t="s">
        <v>31</v>
      </c>
      <c r="H1841" s="103" t="s">
        <v>31</v>
      </c>
      <c r="I1841" s="103" t="s">
        <v>31</v>
      </c>
      <c r="J1841" s="103" t="s">
        <v>1884</v>
      </c>
      <c r="K1841" s="103" t="s">
        <v>1885</v>
      </c>
      <c r="L1841" s="104">
        <v>268</v>
      </c>
      <c r="M1841" s="103" t="s">
        <v>1886</v>
      </c>
      <c r="N1841" s="103" t="s">
        <v>31</v>
      </c>
      <c r="O1841" s="103" t="s">
        <v>31</v>
      </c>
      <c r="P1841" s="103" t="s">
        <v>3005</v>
      </c>
      <c r="Q1841" s="103" t="s">
        <v>3006</v>
      </c>
      <c r="R1841" s="103" t="s">
        <v>5593</v>
      </c>
      <c r="S1841" s="101">
        <v>24197</v>
      </c>
      <c r="T1841" s="101">
        <v>24197</v>
      </c>
      <c r="U1841" s="103" t="s">
        <v>31</v>
      </c>
      <c r="V1841" s="103" t="s">
        <v>4657</v>
      </c>
    </row>
    <row r="1842" spans="1:22" ht="15.75" x14ac:dyDescent="0.3">
      <c r="A1842" s="103" t="s">
        <v>50</v>
      </c>
      <c r="B1842" s="103" t="s">
        <v>4024</v>
      </c>
      <c r="C1842" s="103" t="s">
        <v>1904</v>
      </c>
      <c r="D1842" s="103" t="s">
        <v>1905</v>
      </c>
      <c r="E1842" s="103" t="s">
        <v>2038</v>
      </c>
      <c r="F1842" s="103" t="s">
        <v>3004</v>
      </c>
      <c r="G1842" s="103" t="s">
        <v>31</v>
      </c>
      <c r="H1842" s="103" t="s">
        <v>31</v>
      </c>
      <c r="I1842" s="103" t="s">
        <v>31</v>
      </c>
      <c r="J1842" s="103" t="s">
        <v>1884</v>
      </c>
      <c r="K1842" s="103" t="s">
        <v>1885</v>
      </c>
      <c r="L1842" s="104">
        <v>535</v>
      </c>
      <c r="M1842" s="103" t="s">
        <v>1886</v>
      </c>
      <c r="N1842" s="103" t="s">
        <v>31</v>
      </c>
      <c r="O1842" s="103" t="s">
        <v>31</v>
      </c>
      <c r="P1842" s="103" t="s">
        <v>3005</v>
      </c>
      <c r="Q1842" s="103" t="s">
        <v>3006</v>
      </c>
      <c r="R1842" s="103" t="s">
        <v>5594</v>
      </c>
      <c r="S1842" s="101">
        <v>25293</v>
      </c>
      <c r="T1842" s="101">
        <v>25293</v>
      </c>
      <c r="U1842" s="103" t="s">
        <v>31</v>
      </c>
      <c r="V1842" s="103" t="s">
        <v>4684</v>
      </c>
    </row>
    <row r="1843" spans="1:22" ht="15.75" x14ac:dyDescent="0.3">
      <c r="A1843" s="103" t="s">
        <v>50</v>
      </c>
      <c r="B1843" s="103" t="s">
        <v>4024</v>
      </c>
      <c r="C1843" s="103" t="s">
        <v>1904</v>
      </c>
      <c r="D1843" s="103" t="s">
        <v>1905</v>
      </c>
      <c r="E1843" s="103" t="s">
        <v>2038</v>
      </c>
      <c r="F1843" s="103" t="s">
        <v>3004</v>
      </c>
      <c r="G1843" s="103" t="s">
        <v>31</v>
      </c>
      <c r="H1843" s="103" t="s">
        <v>31</v>
      </c>
      <c r="I1843" s="103" t="s">
        <v>31</v>
      </c>
      <c r="J1843" s="103" t="s">
        <v>1884</v>
      </c>
      <c r="K1843" s="103" t="s">
        <v>1885</v>
      </c>
      <c r="L1843" s="104">
        <v>1972</v>
      </c>
      <c r="M1843" s="103" t="s">
        <v>1886</v>
      </c>
      <c r="N1843" s="103" t="s">
        <v>31</v>
      </c>
      <c r="O1843" s="103" t="s">
        <v>31</v>
      </c>
      <c r="P1843" s="103" t="s">
        <v>3005</v>
      </c>
      <c r="Q1843" s="103" t="s">
        <v>3006</v>
      </c>
      <c r="R1843" s="103" t="s">
        <v>5595</v>
      </c>
      <c r="S1843" s="101">
        <v>25658</v>
      </c>
      <c r="T1843" s="101">
        <v>25658</v>
      </c>
      <c r="U1843" s="103" t="s">
        <v>31</v>
      </c>
      <c r="V1843" s="103" t="s">
        <v>4686</v>
      </c>
    </row>
    <row r="1844" spans="1:22" ht="15.75" x14ac:dyDescent="0.3">
      <c r="A1844" s="103" t="s">
        <v>50</v>
      </c>
      <c r="B1844" s="103" t="s">
        <v>4024</v>
      </c>
      <c r="C1844" s="103" t="s">
        <v>1904</v>
      </c>
      <c r="D1844" s="103" t="s">
        <v>1905</v>
      </c>
      <c r="E1844" s="103" t="s">
        <v>2038</v>
      </c>
      <c r="F1844" s="103" t="s">
        <v>3004</v>
      </c>
      <c r="G1844" s="103" t="s">
        <v>31</v>
      </c>
      <c r="H1844" s="103" t="s">
        <v>31</v>
      </c>
      <c r="I1844" s="103" t="s">
        <v>31</v>
      </c>
      <c r="J1844" s="103" t="s">
        <v>1884</v>
      </c>
      <c r="K1844" s="103" t="s">
        <v>1885</v>
      </c>
      <c r="L1844" s="104">
        <v>1972</v>
      </c>
      <c r="M1844" s="103" t="s">
        <v>1886</v>
      </c>
      <c r="N1844" s="103" t="s">
        <v>31</v>
      </c>
      <c r="O1844" s="103" t="s">
        <v>31</v>
      </c>
      <c r="P1844" s="103" t="s">
        <v>3005</v>
      </c>
      <c r="Q1844" s="103" t="s">
        <v>3006</v>
      </c>
      <c r="R1844" s="103" t="s">
        <v>5596</v>
      </c>
      <c r="S1844" s="101">
        <v>25658</v>
      </c>
      <c r="T1844" s="101">
        <v>25658</v>
      </c>
      <c r="U1844" s="103" t="s">
        <v>31</v>
      </c>
      <c r="V1844" s="103" t="s">
        <v>4686</v>
      </c>
    </row>
    <row r="1845" spans="1:22" ht="15.75" x14ac:dyDescent="0.3">
      <c r="A1845" s="103" t="s">
        <v>50</v>
      </c>
      <c r="B1845" s="103" t="s">
        <v>4024</v>
      </c>
      <c r="C1845" s="103" t="s">
        <v>1904</v>
      </c>
      <c r="D1845" s="103" t="s">
        <v>1905</v>
      </c>
      <c r="E1845" s="103" t="s">
        <v>2038</v>
      </c>
      <c r="F1845" s="103" t="s">
        <v>3004</v>
      </c>
      <c r="G1845" s="103" t="s">
        <v>31</v>
      </c>
      <c r="H1845" s="103" t="s">
        <v>31</v>
      </c>
      <c r="I1845" s="103" t="s">
        <v>31</v>
      </c>
      <c r="J1845" s="103" t="s">
        <v>1884</v>
      </c>
      <c r="K1845" s="103" t="s">
        <v>1885</v>
      </c>
      <c r="L1845" s="104">
        <v>1972</v>
      </c>
      <c r="M1845" s="103" t="s">
        <v>1886</v>
      </c>
      <c r="N1845" s="103" t="s">
        <v>31</v>
      </c>
      <c r="O1845" s="103" t="s">
        <v>31</v>
      </c>
      <c r="P1845" s="103" t="s">
        <v>3005</v>
      </c>
      <c r="Q1845" s="103" t="s">
        <v>3006</v>
      </c>
      <c r="R1845" s="103" t="s">
        <v>5597</v>
      </c>
      <c r="S1845" s="101">
        <v>25658</v>
      </c>
      <c r="T1845" s="101">
        <v>25658</v>
      </c>
      <c r="U1845" s="103" t="s">
        <v>31</v>
      </c>
      <c r="V1845" s="103" t="s">
        <v>4686</v>
      </c>
    </row>
    <row r="1846" spans="1:22" ht="15.75" x14ac:dyDescent="0.3">
      <c r="A1846" s="103" t="s">
        <v>50</v>
      </c>
      <c r="B1846" s="103" t="s">
        <v>4024</v>
      </c>
      <c r="C1846" s="103" t="s">
        <v>1904</v>
      </c>
      <c r="D1846" s="103" t="s">
        <v>1905</v>
      </c>
      <c r="E1846" s="103" t="s">
        <v>2038</v>
      </c>
      <c r="F1846" s="103" t="s">
        <v>3004</v>
      </c>
      <c r="G1846" s="103" t="s">
        <v>31</v>
      </c>
      <c r="H1846" s="103" t="s">
        <v>31</v>
      </c>
      <c r="I1846" s="103" t="s">
        <v>31</v>
      </c>
      <c r="J1846" s="103" t="s">
        <v>1884</v>
      </c>
      <c r="K1846" s="103" t="s">
        <v>1885</v>
      </c>
      <c r="L1846" s="104">
        <v>4153</v>
      </c>
      <c r="M1846" s="103" t="s">
        <v>1886</v>
      </c>
      <c r="N1846" s="103" t="s">
        <v>31</v>
      </c>
      <c r="O1846" s="103" t="s">
        <v>31</v>
      </c>
      <c r="P1846" s="103" t="s">
        <v>3005</v>
      </c>
      <c r="Q1846" s="103" t="s">
        <v>3006</v>
      </c>
      <c r="R1846" s="103" t="s">
        <v>5598</v>
      </c>
      <c r="S1846" s="101">
        <v>31502</v>
      </c>
      <c r="T1846" s="101">
        <v>31502</v>
      </c>
      <c r="U1846" s="103" t="s">
        <v>31</v>
      </c>
      <c r="V1846" s="103" t="s">
        <v>4921</v>
      </c>
    </row>
    <row r="1847" spans="1:22" ht="15.75" x14ac:dyDescent="0.3">
      <c r="A1847" s="103" t="s">
        <v>50</v>
      </c>
      <c r="B1847" s="103" t="s">
        <v>4024</v>
      </c>
      <c r="C1847" s="103" t="s">
        <v>1904</v>
      </c>
      <c r="D1847" s="103" t="s">
        <v>1905</v>
      </c>
      <c r="E1847" s="103" t="s">
        <v>2038</v>
      </c>
      <c r="F1847" s="103" t="s">
        <v>3004</v>
      </c>
      <c r="G1847" s="103" t="s">
        <v>31</v>
      </c>
      <c r="H1847" s="103" t="s">
        <v>31</v>
      </c>
      <c r="I1847" s="103" t="s">
        <v>31</v>
      </c>
      <c r="J1847" s="103" t="s">
        <v>1884</v>
      </c>
      <c r="K1847" s="103" t="s">
        <v>1885</v>
      </c>
      <c r="L1847" s="104">
        <v>4153</v>
      </c>
      <c r="M1847" s="103" t="s">
        <v>1886</v>
      </c>
      <c r="N1847" s="103" t="s">
        <v>31</v>
      </c>
      <c r="O1847" s="103" t="s">
        <v>31</v>
      </c>
      <c r="P1847" s="103" t="s">
        <v>3005</v>
      </c>
      <c r="Q1847" s="103" t="s">
        <v>3006</v>
      </c>
      <c r="R1847" s="103" t="s">
        <v>5599</v>
      </c>
      <c r="S1847" s="101">
        <v>31502</v>
      </c>
      <c r="T1847" s="101">
        <v>31502</v>
      </c>
      <c r="U1847" s="103" t="s">
        <v>31</v>
      </c>
      <c r="V1847" s="103" t="s">
        <v>4921</v>
      </c>
    </row>
    <row r="1848" spans="1:22" ht="15.75" x14ac:dyDescent="0.3">
      <c r="A1848" s="103" t="s">
        <v>50</v>
      </c>
      <c r="B1848" s="103" t="s">
        <v>4024</v>
      </c>
      <c r="C1848" s="103" t="s">
        <v>1904</v>
      </c>
      <c r="D1848" s="103" t="s">
        <v>1905</v>
      </c>
      <c r="E1848" s="103" t="s">
        <v>2038</v>
      </c>
      <c r="F1848" s="103" t="s">
        <v>3004</v>
      </c>
      <c r="G1848" s="103" t="s">
        <v>31</v>
      </c>
      <c r="H1848" s="103" t="s">
        <v>31</v>
      </c>
      <c r="I1848" s="103" t="s">
        <v>31</v>
      </c>
      <c r="J1848" s="103" t="s">
        <v>1884</v>
      </c>
      <c r="K1848" s="103" t="s">
        <v>1885</v>
      </c>
      <c r="L1848" s="104">
        <v>4153</v>
      </c>
      <c r="M1848" s="103" t="s">
        <v>1886</v>
      </c>
      <c r="N1848" s="103" t="s">
        <v>31</v>
      </c>
      <c r="O1848" s="103" t="s">
        <v>31</v>
      </c>
      <c r="P1848" s="103" t="s">
        <v>3005</v>
      </c>
      <c r="Q1848" s="103" t="s">
        <v>3006</v>
      </c>
      <c r="R1848" s="103" t="s">
        <v>5600</v>
      </c>
      <c r="S1848" s="101">
        <v>31502</v>
      </c>
      <c r="T1848" s="101">
        <v>31502</v>
      </c>
      <c r="U1848" s="103" t="s">
        <v>31</v>
      </c>
      <c r="V1848" s="103" t="s">
        <v>4921</v>
      </c>
    </row>
    <row r="1849" spans="1:22" ht="15.75" x14ac:dyDescent="0.3">
      <c r="A1849" s="103" t="s">
        <v>50</v>
      </c>
      <c r="B1849" s="103" t="s">
        <v>4024</v>
      </c>
      <c r="C1849" s="103" t="s">
        <v>1904</v>
      </c>
      <c r="D1849" s="103" t="s">
        <v>1905</v>
      </c>
      <c r="E1849" s="103" t="s">
        <v>2038</v>
      </c>
      <c r="F1849" s="103" t="s">
        <v>3004</v>
      </c>
      <c r="G1849" s="103" t="s">
        <v>31</v>
      </c>
      <c r="H1849" s="103" t="s">
        <v>31</v>
      </c>
      <c r="I1849" s="103" t="s">
        <v>31</v>
      </c>
      <c r="J1849" s="103" t="s">
        <v>1884</v>
      </c>
      <c r="K1849" s="103" t="s">
        <v>1885</v>
      </c>
      <c r="L1849" s="104">
        <v>7103</v>
      </c>
      <c r="M1849" s="103" t="s">
        <v>1886</v>
      </c>
      <c r="N1849" s="103" t="s">
        <v>5601</v>
      </c>
      <c r="O1849" s="103" t="s">
        <v>31</v>
      </c>
      <c r="P1849" s="103" t="s">
        <v>3005</v>
      </c>
      <c r="Q1849" s="103" t="s">
        <v>3006</v>
      </c>
      <c r="R1849" s="103" t="s">
        <v>5602</v>
      </c>
      <c r="S1849" s="101">
        <v>29676</v>
      </c>
      <c r="T1849" s="101">
        <v>29676</v>
      </c>
      <c r="U1849" s="103" t="s">
        <v>31</v>
      </c>
      <c r="V1849" s="103" t="s">
        <v>4860</v>
      </c>
    </row>
    <row r="1850" spans="1:22" ht="15.75" x14ac:dyDescent="0.3">
      <c r="A1850" s="103" t="s">
        <v>50</v>
      </c>
      <c r="B1850" s="103" t="s">
        <v>4024</v>
      </c>
      <c r="C1850" s="103" t="s">
        <v>1904</v>
      </c>
      <c r="D1850" s="103" t="s">
        <v>1905</v>
      </c>
      <c r="E1850" s="103" t="s">
        <v>2038</v>
      </c>
      <c r="F1850" s="103" t="s">
        <v>3004</v>
      </c>
      <c r="G1850" s="103" t="s">
        <v>31</v>
      </c>
      <c r="H1850" s="103" t="s">
        <v>31</v>
      </c>
      <c r="I1850" s="103" t="s">
        <v>31</v>
      </c>
      <c r="J1850" s="103" t="s">
        <v>1884</v>
      </c>
      <c r="K1850" s="103" t="s">
        <v>1885</v>
      </c>
      <c r="L1850" s="104">
        <v>7103</v>
      </c>
      <c r="M1850" s="103" t="s">
        <v>1886</v>
      </c>
      <c r="N1850" s="103" t="s">
        <v>5603</v>
      </c>
      <c r="O1850" s="103" t="s">
        <v>31</v>
      </c>
      <c r="P1850" s="103" t="s">
        <v>3005</v>
      </c>
      <c r="Q1850" s="103" t="s">
        <v>3006</v>
      </c>
      <c r="R1850" s="103" t="s">
        <v>5604</v>
      </c>
      <c r="S1850" s="101">
        <v>29676</v>
      </c>
      <c r="T1850" s="101">
        <v>29676</v>
      </c>
      <c r="U1850" s="103" t="s">
        <v>31</v>
      </c>
      <c r="V1850" s="103" t="s">
        <v>4860</v>
      </c>
    </row>
    <row r="1851" spans="1:22" ht="15.75" x14ac:dyDescent="0.3">
      <c r="A1851" s="103" t="s">
        <v>50</v>
      </c>
      <c r="B1851" s="103" t="s">
        <v>4024</v>
      </c>
      <c r="C1851" s="103" t="s">
        <v>1904</v>
      </c>
      <c r="D1851" s="103" t="s">
        <v>1905</v>
      </c>
      <c r="E1851" s="103" t="s">
        <v>2038</v>
      </c>
      <c r="F1851" s="103" t="s">
        <v>3004</v>
      </c>
      <c r="G1851" s="103" t="s">
        <v>31</v>
      </c>
      <c r="H1851" s="103" t="s">
        <v>31</v>
      </c>
      <c r="I1851" s="103" t="s">
        <v>31</v>
      </c>
      <c r="J1851" s="103" t="s">
        <v>1884</v>
      </c>
      <c r="K1851" s="103" t="s">
        <v>1885</v>
      </c>
      <c r="L1851" s="104">
        <v>7103</v>
      </c>
      <c r="M1851" s="103" t="s">
        <v>1886</v>
      </c>
      <c r="N1851" s="103" t="s">
        <v>5605</v>
      </c>
      <c r="O1851" s="103" t="s">
        <v>31</v>
      </c>
      <c r="P1851" s="103" t="s">
        <v>3005</v>
      </c>
      <c r="Q1851" s="103" t="s">
        <v>3006</v>
      </c>
      <c r="R1851" s="103" t="s">
        <v>5606</v>
      </c>
      <c r="S1851" s="101">
        <v>29676</v>
      </c>
      <c r="T1851" s="101">
        <v>29676</v>
      </c>
      <c r="U1851" s="103" t="s">
        <v>31</v>
      </c>
      <c r="V1851" s="103" t="s">
        <v>4860</v>
      </c>
    </row>
    <row r="1852" spans="1:22" ht="15.75" x14ac:dyDescent="0.3">
      <c r="A1852" s="103" t="s">
        <v>50</v>
      </c>
      <c r="B1852" s="103" t="s">
        <v>4024</v>
      </c>
      <c r="C1852" s="103" t="s">
        <v>1904</v>
      </c>
      <c r="D1852" s="103" t="s">
        <v>1905</v>
      </c>
      <c r="E1852" s="103" t="s">
        <v>2038</v>
      </c>
      <c r="F1852" s="103" t="s">
        <v>3004</v>
      </c>
      <c r="G1852" s="103" t="s">
        <v>31</v>
      </c>
      <c r="H1852" s="103" t="s">
        <v>31</v>
      </c>
      <c r="I1852" s="103" t="s">
        <v>31</v>
      </c>
      <c r="J1852" s="103" t="s">
        <v>1884</v>
      </c>
      <c r="K1852" s="103" t="s">
        <v>1885</v>
      </c>
      <c r="L1852" s="104">
        <v>962</v>
      </c>
      <c r="M1852" s="103" t="s">
        <v>1886</v>
      </c>
      <c r="N1852" s="103" t="s">
        <v>5607</v>
      </c>
      <c r="O1852" s="103" t="s">
        <v>31</v>
      </c>
      <c r="P1852" s="103" t="s">
        <v>3005</v>
      </c>
      <c r="Q1852" s="103" t="s">
        <v>3006</v>
      </c>
      <c r="R1852" s="103" t="s">
        <v>5608</v>
      </c>
      <c r="S1852" s="101">
        <v>18718</v>
      </c>
      <c r="T1852" s="101">
        <v>18718</v>
      </c>
      <c r="U1852" s="103" t="s">
        <v>31</v>
      </c>
      <c r="V1852" s="103" t="s">
        <v>31</v>
      </c>
    </row>
    <row r="1853" spans="1:22" ht="15.75" x14ac:dyDescent="0.3">
      <c r="A1853" s="103" t="s">
        <v>50</v>
      </c>
      <c r="B1853" s="103" t="s">
        <v>4024</v>
      </c>
      <c r="C1853" s="103" t="s">
        <v>1904</v>
      </c>
      <c r="D1853" s="103" t="s">
        <v>1905</v>
      </c>
      <c r="E1853" s="103" t="s">
        <v>2038</v>
      </c>
      <c r="F1853" s="103" t="s">
        <v>3004</v>
      </c>
      <c r="G1853" s="103" t="s">
        <v>31</v>
      </c>
      <c r="H1853" s="103" t="s">
        <v>31</v>
      </c>
      <c r="I1853" s="103" t="s">
        <v>31</v>
      </c>
      <c r="J1853" s="103" t="s">
        <v>1884</v>
      </c>
      <c r="K1853" s="103" t="s">
        <v>1885</v>
      </c>
      <c r="L1853" s="104">
        <v>961</v>
      </c>
      <c r="M1853" s="103" t="s">
        <v>1886</v>
      </c>
      <c r="N1853" s="103" t="s">
        <v>5609</v>
      </c>
      <c r="O1853" s="103" t="s">
        <v>31</v>
      </c>
      <c r="P1853" s="103" t="s">
        <v>3005</v>
      </c>
      <c r="Q1853" s="103" t="s">
        <v>3006</v>
      </c>
      <c r="R1853" s="103" t="s">
        <v>5610</v>
      </c>
      <c r="S1853" s="101">
        <v>18718</v>
      </c>
      <c r="T1853" s="101">
        <v>18718</v>
      </c>
      <c r="U1853" s="103" t="s">
        <v>31</v>
      </c>
      <c r="V1853" s="103" t="s">
        <v>31</v>
      </c>
    </row>
    <row r="1854" spans="1:22" ht="15.75" x14ac:dyDescent="0.3">
      <c r="A1854" s="103" t="s">
        <v>50</v>
      </c>
      <c r="B1854" s="103" t="s">
        <v>4024</v>
      </c>
      <c r="C1854" s="103" t="s">
        <v>1904</v>
      </c>
      <c r="D1854" s="103" t="s">
        <v>1905</v>
      </c>
      <c r="E1854" s="103" t="s">
        <v>2038</v>
      </c>
      <c r="F1854" s="103" t="s">
        <v>3004</v>
      </c>
      <c r="G1854" s="103" t="s">
        <v>31</v>
      </c>
      <c r="H1854" s="103" t="s">
        <v>31</v>
      </c>
      <c r="I1854" s="103" t="s">
        <v>31</v>
      </c>
      <c r="J1854" s="103" t="s">
        <v>1884</v>
      </c>
      <c r="K1854" s="103" t="s">
        <v>1885</v>
      </c>
      <c r="L1854" s="104">
        <v>961</v>
      </c>
      <c r="M1854" s="103" t="s">
        <v>1886</v>
      </c>
      <c r="N1854" s="103" t="s">
        <v>5611</v>
      </c>
      <c r="O1854" s="103" t="s">
        <v>31</v>
      </c>
      <c r="P1854" s="103" t="s">
        <v>3005</v>
      </c>
      <c r="Q1854" s="103" t="s">
        <v>3006</v>
      </c>
      <c r="R1854" s="103" t="s">
        <v>5612</v>
      </c>
      <c r="S1854" s="101">
        <v>18718</v>
      </c>
      <c r="T1854" s="101">
        <v>18718</v>
      </c>
      <c r="U1854" s="103" t="s">
        <v>31</v>
      </c>
      <c r="V1854" s="103" t="s">
        <v>31</v>
      </c>
    </row>
    <row r="1855" spans="1:22" ht="15.75" x14ac:dyDescent="0.3">
      <c r="A1855" s="103" t="s">
        <v>50</v>
      </c>
      <c r="B1855" s="103" t="s">
        <v>4024</v>
      </c>
      <c r="C1855" s="103" t="s">
        <v>1904</v>
      </c>
      <c r="D1855" s="103" t="s">
        <v>1905</v>
      </c>
      <c r="E1855" s="103" t="s">
        <v>2038</v>
      </c>
      <c r="F1855" s="103" t="s">
        <v>3004</v>
      </c>
      <c r="G1855" s="103" t="s">
        <v>31</v>
      </c>
      <c r="H1855" s="103" t="s">
        <v>31</v>
      </c>
      <c r="I1855" s="103" t="s">
        <v>31</v>
      </c>
      <c r="J1855" s="103" t="s">
        <v>1884</v>
      </c>
      <c r="K1855" s="103" t="s">
        <v>1885</v>
      </c>
      <c r="L1855" s="104">
        <v>291</v>
      </c>
      <c r="M1855" s="103" t="s">
        <v>1886</v>
      </c>
      <c r="N1855" s="103" t="s">
        <v>5613</v>
      </c>
      <c r="O1855" s="103" t="s">
        <v>31</v>
      </c>
      <c r="P1855" s="103" t="s">
        <v>3005</v>
      </c>
      <c r="Q1855" s="103" t="s">
        <v>3006</v>
      </c>
      <c r="R1855" s="103" t="s">
        <v>5614</v>
      </c>
      <c r="S1855" s="101">
        <v>24562</v>
      </c>
      <c r="T1855" s="101">
        <v>24562</v>
      </c>
      <c r="U1855" s="103" t="s">
        <v>31</v>
      </c>
      <c r="V1855" s="103" t="s">
        <v>4657</v>
      </c>
    </row>
    <row r="1856" spans="1:22" ht="15.75" x14ac:dyDescent="0.3">
      <c r="A1856" s="103" t="s">
        <v>50</v>
      </c>
      <c r="B1856" s="103" t="s">
        <v>4024</v>
      </c>
      <c r="C1856" s="103" t="s">
        <v>1904</v>
      </c>
      <c r="D1856" s="103" t="s">
        <v>1905</v>
      </c>
      <c r="E1856" s="103" t="s">
        <v>2038</v>
      </c>
      <c r="F1856" s="103" t="s">
        <v>3004</v>
      </c>
      <c r="G1856" s="103" t="s">
        <v>31</v>
      </c>
      <c r="H1856" s="103" t="s">
        <v>31</v>
      </c>
      <c r="I1856" s="103" t="s">
        <v>31</v>
      </c>
      <c r="J1856" s="103" t="s">
        <v>1884</v>
      </c>
      <c r="K1856" s="103" t="s">
        <v>1885</v>
      </c>
      <c r="L1856" s="104">
        <v>291</v>
      </c>
      <c r="M1856" s="103" t="s">
        <v>1886</v>
      </c>
      <c r="N1856" s="103" t="s">
        <v>5615</v>
      </c>
      <c r="O1856" s="103" t="s">
        <v>31</v>
      </c>
      <c r="P1856" s="103" t="s">
        <v>3005</v>
      </c>
      <c r="Q1856" s="103" t="s">
        <v>3006</v>
      </c>
      <c r="R1856" s="103" t="s">
        <v>5616</v>
      </c>
      <c r="S1856" s="101">
        <v>24562</v>
      </c>
      <c r="T1856" s="101">
        <v>24562</v>
      </c>
      <c r="U1856" s="103" t="s">
        <v>31</v>
      </c>
      <c r="V1856" s="103" t="s">
        <v>4657</v>
      </c>
    </row>
    <row r="1857" spans="1:22" ht="15.75" x14ac:dyDescent="0.3">
      <c r="A1857" s="103" t="s">
        <v>50</v>
      </c>
      <c r="B1857" s="103" t="s">
        <v>4024</v>
      </c>
      <c r="C1857" s="103" t="s">
        <v>1904</v>
      </c>
      <c r="D1857" s="103" t="s">
        <v>1905</v>
      </c>
      <c r="E1857" s="103" t="s">
        <v>2038</v>
      </c>
      <c r="F1857" s="103" t="s">
        <v>3004</v>
      </c>
      <c r="G1857" s="103" t="s">
        <v>31</v>
      </c>
      <c r="H1857" s="103" t="s">
        <v>31</v>
      </c>
      <c r="I1857" s="103" t="s">
        <v>31</v>
      </c>
      <c r="J1857" s="103" t="s">
        <v>1884</v>
      </c>
      <c r="K1857" s="103" t="s">
        <v>1885</v>
      </c>
      <c r="L1857" s="104">
        <v>386</v>
      </c>
      <c r="M1857" s="103" t="s">
        <v>1886</v>
      </c>
      <c r="N1857" s="103" t="s">
        <v>5617</v>
      </c>
      <c r="O1857" s="103" t="s">
        <v>31</v>
      </c>
      <c r="P1857" s="103" t="s">
        <v>3005</v>
      </c>
      <c r="Q1857" s="103" t="s">
        <v>3006</v>
      </c>
      <c r="R1857" s="103" t="s">
        <v>5618</v>
      </c>
      <c r="S1857" s="101">
        <v>22371</v>
      </c>
      <c r="T1857" s="101">
        <v>22371</v>
      </c>
      <c r="U1857" s="103" t="s">
        <v>31</v>
      </c>
      <c r="V1857" s="103" t="s">
        <v>4657</v>
      </c>
    </row>
    <row r="1858" spans="1:22" ht="15.75" x14ac:dyDescent="0.3">
      <c r="A1858" s="103" t="s">
        <v>50</v>
      </c>
      <c r="B1858" s="103" t="s">
        <v>4024</v>
      </c>
      <c r="C1858" s="103" t="s">
        <v>1904</v>
      </c>
      <c r="D1858" s="103" t="s">
        <v>1905</v>
      </c>
      <c r="E1858" s="103" t="s">
        <v>2038</v>
      </c>
      <c r="F1858" s="103" t="s">
        <v>3004</v>
      </c>
      <c r="G1858" s="103" t="s">
        <v>31</v>
      </c>
      <c r="H1858" s="103" t="s">
        <v>31</v>
      </c>
      <c r="I1858" s="103" t="s">
        <v>31</v>
      </c>
      <c r="J1858" s="103" t="s">
        <v>1884</v>
      </c>
      <c r="K1858" s="103" t="s">
        <v>1885</v>
      </c>
      <c r="L1858" s="104">
        <v>386</v>
      </c>
      <c r="M1858" s="103" t="s">
        <v>1886</v>
      </c>
      <c r="N1858" s="103" t="s">
        <v>5619</v>
      </c>
      <c r="O1858" s="103" t="s">
        <v>31</v>
      </c>
      <c r="P1858" s="103" t="s">
        <v>3005</v>
      </c>
      <c r="Q1858" s="103" t="s">
        <v>3006</v>
      </c>
      <c r="R1858" s="103" t="s">
        <v>5620</v>
      </c>
      <c r="S1858" s="101">
        <v>22371</v>
      </c>
      <c r="T1858" s="101">
        <v>22371</v>
      </c>
      <c r="U1858" s="103" t="s">
        <v>31</v>
      </c>
      <c r="V1858" s="103" t="s">
        <v>4657</v>
      </c>
    </row>
    <row r="1859" spans="1:22" ht="15.75" x14ac:dyDescent="0.3">
      <c r="A1859" s="103" t="s">
        <v>50</v>
      </c>
      <c r="B1859" s="103" t="s">
        <v>4024</v>
      </c>
      <c r="C1859" s="103" t="s">
        <v>1904</v>
      </c>
      <c r="D1859" s="103" t="s">
        <v>1905</v>
      </c>
      <c r="E1859" s="103" t="s">
        <v>2038</v>
      </c>
      <c r="F1859" s="103" t="s">
        <v>3004</v>
      </c>
      <c r="G1859" s="103" t="s">
        <v>31</v>
      </c>
      <c r="H1859" s="103" t="s">
        <v>31</v>
      </c>
      <c r="I1859" s="103" t="s">
        <v>31</v>
      </c>
      <c r="J1859" s="103" t="s">
        <v>1884</v>
      </c>
      <c r="K1859" s="103" t="s">
        <v>1885</v>
      </c>
      <c r="L1859" s="104">
        <v>354</v>
      </c>
      <c r="M1859" s="103" t="s">
        <v>1886</v>
      </c>
      <c r="N1859" s="103" t="s">
        <v>5621</v>
      </c>
      <c r="O1859" s="103" t="s">
        <v>31</v>
      </c>
      <c r="P1859" s="103" t="s">
        <v>3005</v>
      </c>
      <c r="Q1859" s="103" t="s">
        <v>3006</v>
      </c>
      <c r="R1859" s="103" t="s">
        <v>5622</v>
      </c>
      <c r="S1859" s="101">
        <v>24928</v>
      </c>
      <c r="T1859" s="101">
        <v>24928</v>
      </c>
      <c r="U1859" s="103" t="s">
        <v>31</v>
      </c>
      <c r="V1859" s="103" t="s">
        <v>4682</v>
      </c>
    </row>
    <row r="1860" spans="1:22" ht="15.75" x14ac:dyDescent="0.3">
      <c r="A1860" s="103" t="s">
        <v>50</v>
      </c>
      <c r="B1860" s="103" t="s">
        <v>4024</v>
      </c>
      <c r="C1860" s="103" t="s">
        <v>1904</v>
      </c>
      <c r="D1860" s="103" t="s">
        <v>1905</v>
      </c>
      <c r="E1860" s="103" t="s">
        <v>2038</v>
      </c>
      <c r="F1860" s="103" t="s">
        <v>3004</v>
      </c>
      <c r="G1860" s="103" t="s">
        <v>31</v>
      </c>
      <c r="H1860" s="103" t="s">
        <v>31</v>
      </c>
      <c r="I1860" s="103" t="s">
        <v>31</v>
      </c>
      <c r="J1860" s="103" t="s">
        <v>1884</v>
      </c>
      <c r="K1860" s="103" t="s">
        <v>1885</v>
      </c>
      <c r="L1860" s="104">
        <v>354</v>
      </c>
      <c r="M1860" s="103" t="s">
        <v>1886</v>
      </c>
      <c r="N1860" s="103" t="s">
        <v>5623</v>
      </c>
      <c r="O1860" s="103" t="s">
        <v>31</v>
      </c>
      <c r="P1860" s="103" t="s">
        <v>3005</v>
      </c>
      <c r="Q1860" s="103" t="s">
        <v>3006</v>
      </c>
      <c r="R1860" s="103" t="s">
        <v>5624</v>
      </c>
      <c r="S1860" s="101">
        <v>24928</v>
      </c>
      <c r="T1860" s="101">
        <v>24928</v>
      </c>
      <c r="U1860" s="103" t="s">
        <v>31</v>
      </c>
      <c r="V1860" s="103" t="s">
        <v>4682</v>
      </c>
    </row>
    <row r="1861" spans="1:22" ht="15.75" x14ac:dyDescent="0.3">
      <c r="A1861" s="103" t="s">
        <v>50</v>
      </c>
      <c r="B1861" s="103" t="s">
        <v>4024</v>
      </c>
      <c r="C1861" s="103" t="s">
        <v>1904</v>
      </c>
      <c r="D1861" s="103" t="s">
        <v>1905</v>
      </c>
      <c r="E1861" s="103" t="s">
        <v>2038</v>
      </c>
      <c r="F1861" s="103" t="s">
        <v>3004</v>
      </c>
      <c r="G1861" s="103" t="s">
        <v>31</v>
      </c>
      <c r="H1861" s="103" t="s">
        <v>31</v>
      </c>
      <c r="I1861" s="103" t="s">
        <v>31</v>
      </c>
      <c r="J1861" s="103" t="s">
        <v>1884</v>
      </c>
      <c r="K1861" s="103" t="s">
        <v>1885</v>
      </c>
      <c r="L1861" s="104">
        <v>354</v>
      </c>
      <c r="M1861" s="103" t="s">
        <v>1886</v>
      </c>
      <c r="N1861" s="103" t="s">
        <v>5625</v>
      </c>
      <c r="O1861" s="103" t="s">
        <v>31</v>
      </c>
      <c r="P1861" s="103" t="s">
        <v>3005</v>
      </c>
      <c r="Q1861" s="103" t="s">
        <v>3006</v>
      </c>
      <c r="R1861" s="103" t="s">
        <v>5626</v>
      </c>
      <c r="S1861" s="101">
        <v>24928</v>
      </c>
      <c r="T1861" s="101">
        <v>24928</v>
      </c>
      <c r="U1861" s="103" t="s">
        <v>31</v>
      </c>
      <c r="V1861" s="103" t="s">
        <v>4682</v>
      </c>
    </row>
    <row r="1862" spans="1:22" ht="15.75" x14ac:dyDescent="0.3">
      <c r="A1862" s="103" t="s">
        <v>50</v>
      </c>
      <c r="B1862" s="103" t="s">
        <v>4024</v>
      </c>
      <c r="C1862" s="103" t="s">
        <v>1904</v>
      </c>
      <c r="D1862" s="103" t="s">
        <v>1905</v>
      </c>
      <c r="E1862" s="103" t="s">
        <v>2038</v>
      </c>
      <c r="F1862" s="103" t="s">
        <v>3004</v>
      </c>
      <c r="G1862" s="103" t="s">
        <v>31</v>
      </c>
      <c r="H1862" s="103" t="s">
        <v>31</v>
      </c>
      <c r="I1862" s="103" t="s">
        <v>31</v>
      </c>
      <c r="J1862" s="103" t="s">
        <v>1884</v>
      </c>
      <c r="K1862" s="103" t="s">
        <v>1885</v>
      </c>
      <c r="L1862" s="104">
        <v>295</v>
      </c>
      <c r="M1862" s="103" t="s">
        <v>1886</v>
      </c>
      <c r="N1862" s="103" t="s">
        <v>5627</v>
      </c>
      <c r="O1862" s="103" t="s">
        <v>31</v>
      </c>
      <c r="P1862" s="103" t="s">
        <v>3005</v>
      </c>
      <c r="Q1862" s="103" t="s">
        <v>3006</v>
      </c>
      <c r="R1862" s="103" t="s">
        <v>5628</v>
      </c>
      <c r="S1862" s="101">
        <v>24928</v>
      </c>
      <c r="T1862" s="101">
        <v>24928</v>
      </c>
      <c r="U1862" s="103" t="s">
        <v>31</v>
      </c>
      <c r="V1862" s="103" t="s">
        <v>4680</v>
      </c>
    </row>
    <row r="1863" spans="1:22" ht="15.75" x14ac:dyDescent="0.3">
      <c r="A1863" s="103" t="s">
        <v>50</v>
      </c>
      <c r="B1863" s="103" t="s">
        <v>4024</v>
      </c>
      <c r="C1863" s="103" t="s">
        <v>1904</v>
      </c>
      <c r="D1863" s="103" t="s">
        <v>1905</v>
      </c>
      <c r="E1863" s="103" t="s">
        <v>2038</v>
      </c>
      <c r="F1863" s="103" t="s">
        <v>3004</v>
      </c>
      <c r="G1863" s="103" t="s">
        <v>31</v>
      </c>
      <c r="H1863" s="103" t="s">
        <v>31</v>
      </c>
      <c r="I1863" s="103" t="s">
        <v>31</v>
      </c>
      <c r="J1863" s="103" t="s">
        <v>1884</v>
      </c>
      <c r="K1863" s="103" t="s">
        <v>1885</v>
      </c>
      <c r="L1863" s="104">
        <v>295</v>
      </c>
      <c r="M1863" s="103" t="s">
        <v>1886</v>
      </c>
      <c r="N1863" s="103" t="s">
        <v>5629</v>
      </c>
      <c r="O1863" s="103" t="s">
        <v>31</v>
      </c>
      <c r="P1863" s="103" t="s">
        <v>3005</v>
      </c>
      <c r="Q1863" s="103" t="s">
        <v>3006</v>
      </c>
      <c r="R1863" s="103" t="s">
        <v>5630</v>
      </c>
      <c r="S1863" s="101">
        <v>24928</v>
      </c>
      <c r="T1863" s="101">
        <v>24928</v>
      </c>
      <c r="U1863" s="103" t="s">
        <v>31</v>
      </c>
      <c r="V1863" s="103" t="s">
        <v>4680</v>
      </c>
    </row>
    <row r="1864" spans="1:22" ht="15.75" x14ac:dyDescent="0.3">
      <c r="A1864" s="103" t="s">
        <v>50</v>
      </c>
      <c r="B1864" s="103" t="s">
        <v>4024</v>
      </c>
      <c r="C1864" s="103" t="s">
        <v>1904</v>
      </c>
      <c r="D1864" s="103" t="s">
        <v>1905</v>
      </c>
      <c r="E1864" s="103" t="s">
        <v>2038</v>
      </c>
      <c r="F1864" s="103" t="s">
        <v>3004</v>
      </c>
      <c r="G1864" s="103" t="s">
        <v>31</v>
      </c>
      <c r="H1864" s="103" t="s">
        <v>31</v>
      </c>
      <c r="I1864" s="103" t="s">
        <v>31</v>
      </c>
      <c r="J1864" s="103" t="s">
        <v>1884</v>
      </c>
      <c r="K1864" s="103" t="s">
        <v>1885</v>
      </c>
      <c r="L1864" s="104">
        <v>295</v>
      </c>
      <c r="M1864" s="103" t="s">
        <v>1886</v>
      </c>
      <c r="N1864" s="103" t="s">
        <v>5631</v>
      </c>
      <c r="O1864" s="103" t="s">
        <v>31</v>
      </c>
      <c r="P1864" s="103" t="s">
        <v>3005</v>
      </c>
      <c r="Q1864" s="103" t="s">
        <v>3006</v>
      </c>
      <c r="R1864" s="103" t="s">
        <v>5632</v>
      </c>
      <c r="S1864" s="101">
        <v>24928</v>
      </c>
      <c r="T1864" s="101">
        <v>24928</v>
      </c>
      <c r="U1864" s="103" t="s">
        <v>31</v>
      </c>
      <c r="V1864" s="103" t="s">
        <v>4680</v>
      </c>
    </row>
    <row r="1865" spans="1:22" ht="15.75" x14ac:dyDescent="0.3">
      <c r="A1865" s="103" t="s">
        <v>50</v>
      </c>
      <c r="B1865" s="103" t="s">
        <v>4024</v>
      </c>
      <c r="C1865" s="103" t="s">
        <v>1904</v>
      </c>
      <c r="D1865" s="103" t="s">
        <v>1905</v>
      </c>
      <c r="E1865" s="103" t="s">
        <v>2038</v>
      </c>
      <c r="F1865" s="103" t="s">
        <v>3004</v>
      </c>
      <c r="G1865" s="103" t="s">
        <v>31</v>
      </c>
      <c r="H1865" s="103" t="s">
        <v>31</v>
      </c>
      <c r="I1865" s="103" t="s">
        <v>31</v>
      </c>
      <c r="J1865" s="103" t="s">
        <v>1884</v>
      </c>
      <c r="K1865" s="103" t="s">
        <v>1885</v>
      </c>
      <c r="L1865" s="104">
        <v>652</v>
      </c>
      <c r="M1865" s="103" t="s">
        <v>1886</v>
      </c>
      <c r="N1865" s="103" t="s">
        <v>5633</v>
      </c>
      <c r="O1865" s="103" t="s">
        <v>31</v>
      </c>
      <c r="P1865" s="103" t="s">
        <v>3005</v>
      </c>
      <c r="Q1865" s="103" t="s">
        <v>3006</v>
      </c>
      <c r="R1865" s="103" t="s">
        <v>5634</v>
      </c>
      <c r="S1865" s="101">
        <v>26023</v>
      </c>
      <c r="T1865" s="101">
        <v>26023</v>
      </c>
      <c r="U1865" s="103" t="s">
        <v>31</v>
      </c>
      <c r="V1865" s="103" t="s">
        <v>4690</v>
      </c>
    </row>
    <row r="1866" spans="1:22" ht="15.75" x14ac:dyDescent="0.3">
      <c r="A1866" s="103" t="s">
        <v>50</v>
      </c>
      <c r="B1866" s="103" t="s">
        <v>4024</v>
      </c>
      <c r="C1866" s="103" t="s">
        <v>1904</v>
      </c>
      <c r="D1866" s="103" t="s">
        <v>1905</v>
      </c>
      <c r="E1866" s="103" t="s">
        <v>2038</v>
      </c>
      <c r="F1866" s="103" t="s">
        <v>3004</v>
      </c>
      <c r="G1866" s="103" t="s">
        <v>31</v>
      </c>
      <c r="H1866" s="103" t="s">
        <v>31</v>
      </c>
      <c r="I1866" s="103" t="s">
        <v>31</v>
      </c>
      <c r="J1866" s="103" t="s">
        <v>1884</v>
      </c>
      <c r="K1866" s="103" t="s">
        <v>1885</v>
      </c>
      <c r="L1866" s="104">
        <v>495</v>
      </c>
      <c r="M1866" s="103" t="s">
        <v>1886</v>
      </c>
      <c r="N1866" s="103" t="s">
        <v>5635</v>
      </c>
      <c r="O1866" s="103" t="s">
        <v>31</v>
      </c>
      <c r="P1866" s="103" t="s">
        <v>3005</v>
      </c>
      <c r="Q1866" s="103" t="s">
        <v>3006</v>
      </c>
      <c r="R1866" s="103" t="s">
        <v>5636</v>
      </c>
      <c r="S1866" s="101">
        <v>27484</v>
      </c>
      <c r="T1866" s="101">
        <v>27484</v>
      </c>
      <c r="U1866" s="103" t="s">
        <v>31</v>
      </c>
      <c r="V1866" s="103" t="s">
        <v>4692</v>
      </c>
    </row>
    <row r="1867" spans="1:22" ht="15.75" x14ac:dyDescent="0.3">
      <c r="A1867" s="103" t="s">
        <v>50</v>
      </c>
      <c r="B1867" s="103" t="s">
        <v>4024</v>
      </c>
      <c r="C1867" s="103" t="s">
        <v>1904</v>
      </c>
      <c r="D1867" s="103" t="s">
        <v>1905</v>
      </c>
      <c r="E1867" s="103" t="s">
        <v>2038</v>
      </c>
      <c r="F1867" s="103" t="s">
        <v>3004</v>
      </c>
      <c r="G1867" s="103" t="s">
        <v>31</v>
      </c>
      <c r="H1867" s="103" t="s">
        <v>31</v>
      </c>
      <c r="I1867" s="103" t="s">
        <v>31</v>
      </c>
      <c r="J1867" s="103" t="s">
        <v>1884</v>
      </c>
      <c r="K1867" s="103" t="s">
        <v>1885</v>
      </c>
      <c r="L1867" s="104">
        <v>495</v>
      </c>
      <c r="M1867" s="103" t="s">
        <v>1886</v>
      </c>
      <c r="N1867" s="103" t="s">
        <v>5637</v>
      </c>
      <c r="O1867" s="103" t="s">
        <v>31</v>
      </c>
      <c r="P1867" s="103" t="s">
        <v>3005</v>
      </c>
      <c r="Q1867" s="103" t="s">
        <v>3006</v>
      </c>
      <c r="R1867" s="103" t="s">
        <v>5638</v>
      </c>
      <c r="S1867" s="101">
        <v>27484</v>
      </c>
      <c r="T1867" s="101">
        <v>27484</v>
      </c>
      <c r="U1867" s="103" t="s">
        <v>31</v>
      </c>
      <c r="V1867" s="103" t="s">
        <v>4692</v>
      </c>
    </row>
    <row r="1868" spans="1:22" ht="15.75" x14ac:dyDescent="0.3">
      <c r="A1868" s="103" t="s">
        <v>50</v>
      </c>
      <c r="B1868" s="103" t="s">
        <v>4024</v>
      </c>
      <c r="C1868" s="103" t="s">
        <v>1904</v>
      </c>
      <c r="D1868" s="103" t="s">
        <v>1905</v>
      </c>
      <c r="E1868" s="103" t="s">
        <v>2038</v>
      </c>
      <c r="F1868" s="103" t="s">
        <v>3004</v>
      </c>
      <c r="G1868" s="103" t="s">
        <v>31</v>
      </c>
      <c r="H1868" s="103" t="s">
        <v>31</v>
      </c>
      <c r="I1868" s="103" t="s">
        <v>31</v>
      </c>
      <c r="J1868" s="103" t="s">
        <v>1884</v>
      </c>
      <c r="K1868" s="103" t="s">
        <v>1885</v>
      </c>
      <c r="L1868" s="104">
        <v>495</v>
      </c>
      <c r="M1868" s="103" t="s">
        <v>1886</v>
      </c>
      <c r="N1868" s="103" t="s">
        <v>5639</v>
      </c>
      <c r="O1868" s="103" t="s">
        <v>31</v>
      </c>
      <c r="P1868" s="103" t="s">
        <v>3005</v>
      </c>
      <c r="Q1868" s="103" t="s">
        <v>3006</v>
      </c>
      <c r="R1868" s="103" t="s">
        <v>5640</v>
      </c>
      <c r="S1868" s="101">
        <v>27484</v>
      </c>
      <c r="T1868" s="101">
        <v>27484</v>
      </c>
      <c r="U1868" s="103" t="s">
        <v>31</v>
      </c>
      <c r="V1868" s="103" t="s">
        <v>4692</v>
      </c>
    </row>
    <row r="1869" spans="1:22" ht="15.75" x14ac:dyDescent="0.3">
      <c r="A1869" s="103" t="s">
        <v>50</v>
      </c>
      <c r="B1869" s="103" t="s">
        <v>4024</v>
      </c>
      <c r="C1869" s="103" t="s">
        <v>1904</v>
      </c>
      <c r="D1869" s="103" t="s">
        <v>1905</v>
      </c>
      <c r="E1869" s="103" t="s">
        <v>2038</v>
      </c>
      <c r="F1869" s="103" t="s">
        <v>3004</v>
      </c>
      <c r="G1869" s="103" t="s">
        <v>31</v>
      </c>
      <c r="H1869" s="103" t="s">
        <v>31</v>
      </c>
      <c r="I1869" s="103" t="s">
        <v>31</v>
      </c>
      <c r="J1869" s="103" t="s">
        <v>1884</v>
      </c>
      <c r="K1869" s="103" t="s">
        <v>1885</v>
      </c>
      <c r="L1869" s="104">
        <v>1711</v>
      </c>
      <c r="M1869" s="103" t="s">
        <v>1886</v>
      </c>
      <c r="N1869" s="103" t="s">
        <v>5641</v>
      </c>
      <c r="O1869" s="103" t="s">
        <v>31</v>
      </c>
      <c r="P1869" s="103" t="s">
        <v>3005</v>
      </c>
      <c r="Q1869" s="103" t="s">
        <v>3006</v>
      </c>
      <c r="R1869" s="103" t="s">
        <v>5642</v>
      </c>
      <c r="S1869" s="101">
        <v>30041</v>
      </c>
      <c r="T1869" s="101">
        <v>30041</v>
      </c>
      <c r="U1869" s="103" t="s">
        <v>31</v>
      </c>
      <c r="V1869" s="103" t="s">
        <v>4819</v>
      </c>
    </row>
    <row r="1870" spans="1:22" ht="15.75" x14ac:dyDescent="0.3">
      <c r="A1870" s="103" t="s">
        <v>50</v>
      </c>
      <c r="B1870" s="103" t="s">
        <v>4024</v>
      </c>
      <c r="C1870" s="103" t="s">
        <v>1904</v>
      </c>
      <c r="D1870" s="103" t="s">
        <v>1905</v>
      </c>
      <c r="E1870" s="103" t="s">
        <v>2038</v>
      </c>
      <c r="F1870" s="103" t="s">
        <v>3004</v>
      </c>
      <c r="G1870" s="103" t="s">
        <v>31</v>
      </c>
      <c r="H1870" s="103" t="s">
        <v>31</v>
      </c>
      <c r="I1870" s="103" t="s">
        <v>31</v>
      </c>
      <c r="J1870" s="103" t="s">
        <v>1884</v>
      </c>
      <c r="K1870" s="103" t="s">
        <v>1885</v>
      </c>
      <c r="L1870" s="104">
        <v>1711</v>
      </c>
      <c r="M1870" s="103" t="s">
        <v>1886</v>
      </c>
      <c r="N1870" s="103" t="s">
        <v>5643</v>
      </c>
      <c r="O1870" s="103" t="s">
        <v>31</v>
      </c>
      <c r="P1870" s="103" t="s">
        <v>3005</v>
      </c>
      <c r="Q1870" s="103" t="s">
        <v>3006</v>
      </c>
      <c r="R1870" s="103" t="s">
        <v>5644</v>
      </c>
      <c r="S1870" s="101">
        <v>30041</v>
      </c>
      <c r="T1870" s="101">
        <v>30041</v>
      </c>
      <c r="U1870" s="103" t="s">
        <v>31</v>
      </c>
      <c r="V1870" s="103" t="s">
        <v>4819</v>
      </c>
    </row>
    <row r="1871" spans="1:22" ht="15.75" x14ac:dyDescent="0.3">
      <c r="A1871" s="103" t="s">
        <v>50</v>
      </c>
      <c r="B1871" s="103" t="s">
        <v>4024</v>
      </c>
      <c r="C1871" s="103" t="s">
        <v>1904</v>
      </c>
      <c r="D1871" s="103" t="s">
        <v>1905</v>
      </c>
      <c r="E1871" s="103" t="s">
        <v>2038</v>
      </c>
      <c r="F1871" s="103" t="s">
        <v>3004</v>
      </c>
      <c r="G1871" s="103" t="s">
        <v>31</v>
      </c>
      <c r="H1871" s="103" t="s">
        <v>31</v>
      </c>
      <c r="I1871" s="103" t="s">
        <v>31</v>
      </c>
      <c r="J1871" s="103" t="s">
        <v>1884</v>
      </c>
      <c r="K1871" s="103" t="s">
        <v>1885</v>
      </c>
      <c r="L1871" s="104">
        <v>1714</v>
      </c>
      <c r="M1871" s="103" t="s">
        <v>1886</v>
      </c>
      <c r="N1871" s="103" t="s">
        <v>5645</v>
      </c>
      <c r="O1871" s="103" t="s">
        <v>31</v>
      </c>
      <c r="P1871" s="103" t="s">
        <v>3005</v>
      </c>
      <c r="Q1871" s="103" t="s">
        <v>3006</v>
      </c>
      <c r="R1871" s="103" t="s">
        <v>5646</v>
      </c>
      <c r="S1871" s="101">
        <v>30041</v>
      </c>
      <c r="T1871" s="101">
        <v>30041</v>
      </c>
      <c r="U1871" s="103" t="s">
        <v>31</v>
      </c>
      <c r="V1871" s="103" t="s">
        <v>4819</v>
      </c>
    </row>
    <row r="1872" spans="1:22" ht="15.75" x14ac:dyDescent="0.3">
      <c r="A1872" s="103" t="s">
        <v>50</v>
      </c>
      <c r="B1872" s="103" t="s">
        <v>4024</v>
      </c>
      <c r="C1872" s="103" t="s">
        <v>1904</v>
      </c>
      <c r="D1872" s="103" t="s">
        <v>1905</v>
      </c>
      <c r="E1872" s="103" t="s">
        <v>2038</v>
      </c>
      <c r="F1872" s="103" t="s">
        <v>3004</v>
      </c>
      <c r="G1872" s="103" t="s">
        <v>31</v>
      </c>
      <c r="H1872" s="103" t="s">
        <v>31</v>
      </c>
      <c r="I1872" s="103" t="s">
        <v>31</v>
      </c>
      <c r="J1872" s="103" t="s">
        <v>1884</v>
      </c>
      <c r="K1872" s="103" t="s">
        <v>1885</v>
      </c>
      <c r="L1872" s="104">
        <v>2034</v>
      </c>
      <c r="M1872" s="103" t="s">
        <v>1886</v>
      </c>
      <c r="N1872" s="103" t="s">
        <v>5647</v>
      </c>
      <c r="O1872" s="103" t="s">
        <v>31</v>
      </c>
      <c r="P1872" s="103" t="s">
        <v>3005</v>
      </c>
      <c r="Q1872" s="103" t="s">
        <v>3006</v>
      </c>
      <c r="R1872" s="103" t="s">
        <v>5648</v>
      </c>
      <c r="S1872" s="101">
        <v>30041</v>
      </c>
      <c r="T1872" s="101">
        <v>30041</v>
      </c>
      <c r="U1872" s="103" t="s">
        <v>31</v>
      </c>
      <c r="V1872" s="103" t="s">
        <v>4819</v>
      </c>
    </row>
    <row r="1873" spans="1:22" ht="15.75" x14ac:dyDescent="0.3">
      <c r="A1873" s="103" t="s">
        <v>50</v>
      </c>
      <c r="B1873" s="103" t="s">
        <v>4024</v>
      </c>
      <c r="C1873" s="103" t="s">
        <v>1904</v>
      </c>
      <c r="D1873" s="103" t="s">
        <v>1905</v>
      </c>
      <c r="E1873" s="103" t="s">
        <v>2038</v>
      </c>
      <c r="F1873" s="103" t="s">
        <v>3004</v>
      </c>
      <c r="G1873" s="103" t="s">
        <v>31</v>
      </c>
      <c r="H1873" s="103" t="s">
        <v>31</v>
      </c>
      <c r="I1873" s="103" t="s">
        <v>31</v>
      </c>
      <c r="J1873" s="103" t="s">
        <v>1884</v>
      </c>
      <c r="K1873" s="103" t="s">
        <v>1885</v>
      </c>
      <c r="L1873" s="104">
        <v>2034</v>
      </c>
      <c r="M1873" s="103" t="s">
        <v>1886</v>
      </c>
      <c r="N1873" s="103" t="s">
        <v>5649</v>
      </c>
      <c r="O1873" s="103" t="s">
        <v>31</v>
      </c>
      <c r="P1873" s="103" t="s">
        <v>3005</v>
      </c>
      <c r="Q1873" s="103" t="s">
        <v>3006</v>
      </c>
      <c r="R1873" s="103" t="s">
        <v>5650</v>
      </c>
      <c r="S1873" s="101">
        <v>30041</v>
      </c>
      <c r="T1873" s="101">
        <v>30041</v>
      </c>
      <c r="U1873" s="103" t="s">
        <v>31</v>
      </c>
      <c r="V1873" s="103" t="s">
        <v>4819</v>
      </c>
    </row>
    <row r="1874" spans="1:22" ht="15.75" x14ac:dyDescent="0.3">
      <c r="A1874" s="103" t="s">
        <v>50</v>
      </c>
      <c r="B1874" s="103" t="s">
        <v>4024</v>
      </c>
      <c r="C1874" s="103" t="s">
        <v>1904</v>
      </c>
      <c r="D1874" s="103" t="s">
        <v>1905</v>
      </c>
      <c r="E1874" s="103" t="s">
        <v>2038</v>
      </c>
      <c r="F1874" s="103" t="s">
        <v>3004</v>
      </c>
      <c r="G1874" s="103" t="s">
        <v>31</v>
      </c>
      <c r="H1874" s="103" t="s">
        <v>31</v>
      </c>
      <c r="I1874" s="103" t="s">
        <v>31</v>
      </c>
      <c r="J1874" s="103" t="s">
        <v>1884</v>
      </c>
      <c r="K1874" s="103" t="s">
        <v>1885</v>
      </c>
      <c r="L1874" s="104">
        <v>2034</v>
      </c>
      <c r="M1874" s="103" t="s">
        <v>1886</v>
      </c>
      <c r="N1874" s="103" t="s">
        <v>5651</v>
      </c>
      <c r="O1874" s="103" t="s">
        <v>31</v>
      </c>
      <c r="P1874" s="103" t="s">
        <v>3005</v>
      </c>
      <c r="Q1874" s="103" t="s">
        <v>3006</v>
      </c>
      <c r="R1874" s="103" t="s">
        <v>5652</v>
      </c>
      <c r="S1874" s="101">
        <v>30041</v>
      </c>
      <c r="T1874" s="101">
        <v>30041</v>
      </c>
      <c r="U1874" s="103" t="s">
        <v>31</v>
      </c>
      <c r="V1874" s="103" t="s">
        <v>4819</v>
      </c>
    </row>
    <row r="1875" spans="1:22" ht="15.75" x14ac:dyDescent="0.3">
      <c r="A1875" s="103" t="s">
        <v>50</v>
      </c>
      <c r="B1875" s="103" t="s">
        <v>4024</v>
      </c>
      <c r="C1875" s="103" t="s">
        <v>1904</v>
      </c>
      <c r="D1875" s="103" t="s">
        <v>1905</v>
      </c>
      <c r="E1875" s="103" t="s">
        <v>2038</v>
      </c>
      <c r="F1875" s="103" t="s">
        <v>3004</v>
      </c>
      <c r="G1875" s="103" t="s">
        <v>31</v>
      </c>
      <c r="H1875" s="103" t="s">
        <v>31</v>
      </c>
      <c r="I1875" s="103" t="s">
        <v>31</v>
      </c>
      <c r="J1875" s="103" t="s">
        <v>1884</v>
      </c>
      <c r="K1875" s="103" t="s">
        <v>1885</v>
      </c>
      <c r="L1875" s="104">
        <v>2034</v>
      </c>
      <c r="M1875" s="103" t="s">
        <v>1886</v>
      </c>
      <c r="N1875" s="103" t="s">
        <v>5653</v>
      </c>
      <c r="O1875" s="103" t="s">
        <v>31</v>
      </c>
      <c r="P1875" s="103" t="s">
        <v>3005</v>
      </c>
      <c r="Q1875" s="103" t="s">
        <v>3006</v>
      </c>
      <c r="R1875" s="103" t="s">
        <v>5654</v>
      </c>
      <c r="S1875" s="101">
        <v>30041</v>
      </c>
      <c r="T1875" s="101">
        <v>30041</v>
      </c>
      <c r="U1875" s="103" t="s">
        <v>31</v>
      </c>
      <c r="V1875" s="103" t="s">
        <v>4819</v>
      </c>
    </row>
    <row r="1876" spans="1:22" ht="15.75" x14ac:dyDescent="0.3">
      <c r="A1876" s="103" t="s">
        <v>50</v>
      </c>
      <c r="B1876" s="103" t="s">
        <v>4024</v>
      </c>
      <c r="C1876" s="103" t="s">
        <v>1904</v>
      </c>
      <c r="D1876" s="103" t="s">
        <v>1905</v>
      </c>
      <c r="E1876" s="103" t="s">
        <v>2038</v>
      </c>
      <c r="F1876" s="103" t="s">
        <v>3004</v>
      </c>
      <c r="G1876" s="103" t="s">
        <v>31</v>
      </c>
      <c r="H1876" s="103" t="s">
        <v>31</v>
      </c>
      <c r="I1876" s="103" t="s">
        <v>31</v>
      </c>
      <c r="J1876" s="103" t="s">
        <v>1884</v>
      </c>
      <c r="K1876" s="103" t="s">
        <v>1885</v>
      </c>
      <c r="L1876" s="104">
        <v>2034</v>
      </c>
      <c r="M1876" s="103" t="s">
        <v>1886</v>
      </c>
      <c r="N1876" s="103" t="s">
        <v>5655</v>
      </c>
      <c r="O1876" s="103" t="s">
        <v>31</v>
      </c>
      <c r="P1876" s="103" t="s">
        <v>3005</v>
      </c>
      <c r="Q1876" s="103" t="s">
        <v>3006</v>
      </c>
      <c r="R1876" s="103" t="s">
        <v>5656</v>
      </c>
      <c r="S1876" s="101">
        <v>30041</v>
      </c>
      <c r="T1876" s="101">
        <v>30041</v>
      </c>
      <c r="U1876" s="103" t="s">
        <v>31</v>
      </c>
      <c r="V1876" s="103" t="s">
        <v>4819</v>
      </c>
    </row>
    <row r="1877" spans="1:22" ht="15.75" x14ac:dyDescent="0.3">
      <c r="A1877" s="103" t="s">
        <v>50</v>
      </c>
      <c r="B1877" s="103" t="s">
        <v>4024</v>
      </c>
      <c r="C1877" s="103" t="s">
        <v>1904</v>
      </c>
      <c r="D1877" s="103" t="s">
        <v>1905</v>
      </c>
      <c r="E1877" s="103" t="s">
        <v>2038</v>
      </c>
      <c r="F1877" s="103" t="s">
        <v>3004</v>
      </c>
      <c r="G1877" s="103" t="s">
        <v>31</v>
      </c>
      <c r="H1877" s="103" t="s">
        <v>31</v>
      </c>
      <c r="I1877" s="103" t="s">
        <v>31</v>
      </c>
      <c r="J1877" s="103" t="s">
        <v>1884</v>
      </c>
      <c r="K1877" s="103" t="s">
        <v>1885</v>
      </c>
      <c r="L1877" s="104">
        <v>2034</v>
      </c>
      <c r="M1877" s="103" t="s">
        <v>1886</v>
      </c>
      <c r="N1877" s="103" t="s">
        <v>5657</v>
      </c>
      <c r="O1877" s="103" t="s">
        <v>31</v>
      </c>
      <c r="P1877" s="103" t="s">
        <v>3005</v>
      </c>
      <c r="Q1877" s="103" t="s">
        <v>3006</v>
      </c>
      <c r="R1877" s="103" t="s">
        <v>5658</v>
      </c>
      <c r="S1877" s="101">
        <v>30041</v>
      </c>
      <c r="T1877" s="101">
        <v>30041</v>
      </c>
      <c r="U1877" s="103" t="s">
        <v>31</v>
      </c>
      <c r="V1877" s="103" t="s">
        <v>4819</v>
      </c>
    </row>
    <row r="1878" spans="1:22" ht="15.75" x14ac:dyDescent="0.3">
      <c r="A1878" s="103" t="s">
        <v>50</v>
      </c>
      <c r="B1878" s="103" t="s">
        <v>4024</v>
      </c>
      <c r="C1878" s="103" t="s">
        <v>1904</v>
      </c>
      <c r="D1878" s="103" t="s">
        <v>1905</v>
      </c>
      <c r="E1878" s="103" t="s">
        <v>2038</v>
      </c>
      <c r="F1878" s="103" t="s">
        <v>3004</v>
      </c>
      <c r="G1878" s="103" t="s">
        <v>31</v>
      </c>
      <c r="H1878" s="103" t="s">
        <v>31</v>
      </c>
      <c r="I1878" s="103" t="s">
        <v>31</v>
      </c>
      <c r="J1878" s="103" t="s">
        <v>1884</v>
      </c>
      <c r="K1878" s="103" t="s">
        <v>1885</v>
      </c>
      <c r="L1878" s="104">
        <v>1266</v>
      </c>
      <c r="M1878" s="103" t="s">
        <v>1886</v>
      </c>
      <c r="N1878" s="103" t="s">
        <v>5659</v>
      </c>
      <c r="O1878" s="103" t="s">
        <v>31</v>
      </c>
      <c r="P1878" s="103" t="s">
        <v>3005</v>
      </c>
      <c r="Q1878" s="103" t="s">
        <v>3006</v>
      </c>
      <c r="R1878" s="103" t="s">
        <v>5660</v>
      </c>
      <c r="S1878" s="101">
        <v>21640</v>
      </c>
      <c r="T1878" s="101">
        <v>21640</v>
      </c>
      <c r="U1878" s="103" t="s">
        <v>31</v>
      </c>
      <c r="V1878" s="103" t="s">
        <v>4670</v>
      </c>
    </row>
    <row r="1879" spans="1:22" ht="15.75" x14ac:dyDescent="0.3">
      <c r="A1879" s="103" t="s">
        <v>50</v>
      </c>
      <c r="B1879" s="103" t="s">
        <v>4024</v>
      </c>
      <c r="C1879" s="103" t="s">
        <v>1904</v>
      </c>
      <c r="D1879" s="103" t="s">
        <v>1905</v>
      </c>
      <c r="E1879" s="103" t="s">
        <v>2038</v>
      </c>
      <c r="F1879" s="103" t="s">
        <v>3004</v>
      </c>
      <c r="G1879" s="103" t="s">
        <v>31</v>
      </c>
      <c r="H1879" s="103" t="s">
        <v>31</v>
      </c>
      <c r="I1879" s="103" t="s">
        <v>31</v>
      </c>
      <c r="J1879" s="103" t="s">
        <v>1884</v>
      </c>
      <c r="K1879" s="103" t="s">
        <v>1885</v>
      </c>
      <c r="L1879" s="104">
        <v>1284</v>
      </c>
      <c r="M1879" s="103" t="s">
        <v>1886</v>
      </c>
      <c r="N1879" s="103" t="s">
        <v>5661</v>
      </c>
      <c r="O1879" s="103" t="s">
        <v>31</v>
      </c>
      <c r="P1879" s="103" t="s">
        <v>3005</v>
      </c>
      <c r="Q1879" s="103" t="s">
        <v>3006</v>
      </c>
      <c r="R1879" s="103" t="s">
        <v>5662</v>
      </c>
      <c r="S1879" s="101">
        <v>19084</v>
      </c>
      <c r="T1879" s="101">
        <v>19084</v>
      </c>
      <c r="U1879" s="103" t="s">
        <v>31</v>
      </c>
      <c r="V1879" s="103" t="s">
        <v>4983</v>
      </c>
    </row>
    <row r="1880" spans="1:22" ht="15.75" x14ac:dyDescent="0.3">
      <c r="A1880" s="103" t="s">
        <v>50</v>
      </c>
      <c r="B1880" s="103" t="s">
        <v>4024</v>
      </c>
      <c r="C1880" s="103" t="s">
        <v>1904</v>
      </c>
      <c r="D1880" s="103" t="s">
        <v>1905</v>
      </c>
      <c r="E1880" s="103" t="s">
        <v>2038</v>
      </c>
      <c r="F1880" s="103" t="s">
        <v>3004</v>
      </c>
      <c r="G1880" s="103" t="s">
        <v>31</v>
      </c>
      <c r="H1880" s="103" t="s">
        <v>31</v>
      </c>
      <c r="I1880" s="103" t="s">
        <v>31</v>
      </c>
      <c r="J1880" s="103" t="s">
        <v>1884</v>
      </c>
      <c r="K1880" s="103" t="s">
        <v>1885</v>
      </c>
      <c r="L1880" s="104">
        <v>3348</v>
      </c>
      <c r="M1880" s="103" t="s">
        <v>1886</v>
      </c>
      <c r="N1880" s="103" t="s">
        <v>5663</v>
      </c>
      <c r="O1880" s="103" t="s">
        <v>31</v>
      </c>
      <c r="P1880" s="103" t="s">
        <v>3005</v>
      </c>
      <c r="Q1880" s="103" t="s">
        <v>3006</v>
      </c>
      <c r="R1880" s="103" t="s">
        <v>5664</v>
      </c>
      <c r="S1880" s="101">
        <v>28945</v>
      </c>
      <c r="T1880" s="101">
        <v>28945</v>
      </c>
      <c r="U1880" s="103" t="s">
        <v>31</v>
      </c>
      <c r="V1880" s="103" t="s">
        <v>5128</v>
      </c>
    </row>
    <row r="1881" spans="1:22" ht="15.75" x14ac:dyDescent="0.3">
      <c r="A1881" s="103" t="s">
        <v>50</v>
      </c>
      <c r="B1881" s="103" t="s">
        <v>4024</v>
      </c>
      <c r="C1881" s="103" t="s">
        <v>1904</v>
      </c>
      <c r="D1881" s="103" t="s">
        <v>1905</v>
      </c>
      <c r="E1881" s="103" t="s">
        <v>2038</v>
      </c>
      <c r="F1881" s="103" t="s">
        <v>3004</v>
      </c>
      <c r="G1881" s="103" t="s">
        <v>31</v>
      </c>
      <c r="H1881" s="103" t="s">
        <v>31</v>
      </c>
      <c r="I1881" s="103" t="s">
        <v>31</v>
      </c>
      <c r="J1881" s="103" t="s">
        <v>1884</v>
      </c>
      <c r="K1881" s="103" t="s">
        <v>1885</v>
      </c>
      <c r="L1881" s="104">
        <v>2747</v>
      </c>
      <c r="M1881" s="103" t="s">
        <v>1886</v>
      </c>
      <c r="N1881" s="103" t="s">
        <v>5665</v>
      </c>
      <c r="O1881" s="103" t="s">
        <v>31</v>
      </c>
      <c r="P1881" s="103" t="s">
        <v>3005</v>
      </c>
      <c r="Q1881" s="103" t="s">
        <v>3006</v>
      </c>
      <c r="R1881" s="103" t="s">
        <v>5666</v>
      </c>
      <c r="S1881" s="101">
        <v>25293</v>
      </c>
      <c r="T1881" s="101">
        <v>25293</v>
      </c>
      <c r="U1881" s="103" t="s">
        <v>31</v>
      </c>
      <c r="V1881" s="103" t="s">
        <v>4684</v>
      </c>
    </row>
    <row r="1882" spans="1:22" ht="15.75" x14ac:dyDescent="0.3">
      <c r="A1882" s="103" t="s">
        <v>50</v>
      </c>
      <c r="B1882" s="103" t="s">
        <v>4024</v>
      </c>
      <c r="C1882" s="103" t="s">
        <v>1904</v>
      </c>
      <c r="D1882" s="103" t="s">
        <v>1905</v>
      </c>
      <c r="E1882" s="103" t="s">
        <v>2038</v>
      </c>
      <c r="F1882" s="103" t="s">
        <v>3004</v>
      </c>
      <c r="G1882" s="103" t="s">
        <v>31</v>
      </c>
      <c r="H1882" s="103" t="s">
        <v>31</v>
      </c>
      <c r="I1882" s="103" t="s">
        <v>31</v>
      </c>
      <c r="J1882" s="103" t="s">
        <v>1884</v>
      </c>
      <c r="K1882" s="103" t="s">
        <v>1885</v>
      </c>
      <c r="L1882" s="104">
        <v>2747</v>
      </c>
      <c r="M1882" s="103" t="s">
        <v>1886</v>
      </c>
      <c r="N1882" s="103" t="s">
        <v>5667</v>
      </c>
      <c r="O1882" s="103" t="s">
        <v>31</v>
      </c>
      <c r="P1882" s="103" t="s">
        <v>3005</v>
      </c>
      <c r="Q1882" s="103" t="s">
        <v>3006</v>
      </c>
      <c r="R1882" s="103" t="s">
        <v>5668</v>
      </c>
      <c r="S1882" s="101">
        <v>25293</v>
      </c>
      <c r="T1882" s="101">
        <v>25293</v>
      </c>
      <c r="U1882" s="103" t="s">
        <v>31</v>
      </c>
      <c r="V1882" s="103" t="s">
        <v>4684</v>
      </c>
    </row>
    <row r="1883" spans="1:22" ht="15.75" x14ac:dyDescent="0.3">
      <c r="A1883" s="103" t="s">
        <v>50</v>
      </c>
      <c r="B1883" s="103" t="s">
        <v>4024</v>
      </c>
      <c r="C1883" s="103" t="s">
        <v>1904</v>
      </c>
      <c r="D1883" s="103" t="s">
        <v>1905</v>
      </c>
      <c r="E1883" s="103" t="s">
        <v>2038</v>
      </c>
      <c r="F1883" s="103" t="s">
        <v>3004</v>
      </c>
      <c r="G1883" s="103" t="s">
        <v>31</v>
      </c>
      <c r="H1883" s="103" t="s">
        <v>31</v>
      </c>
      <c r="I1883" s="103" t="s">
        <v>31</v>
      </c>
      <c r="J1883" s="103" t="s">
        <v>1884</v>
      </c>
      <c r="K1883" s="103" t="s">
        <v>1885</v>
      </c>
      <c r="L1883" s="104">
        <v>2747</v>
      </c>
      <c r="M1883" s="103" t="s">
        <v>1886</v>
      </c>
      <c r="N1883" s="103" t="s">
        <v>5669</v>
      </c>
      <c r="O1883" s="103" t="s">
        <v>31</v>
      </c>
      <c r="P1883" s="103" t="s">
        <v>3005</v>
      </c>
      <c r="Q1883" s="103" t="s">
        <v>3006</v>
      </c>
      <c r="R1883" s="103" t="s">
        <v>5670</v>
      </c>
      <c r="S1883" s="101">
        <v>25293</v>
      </c>
      <c r="T1883" s="101">
        <v>25293</v>
      </c>
      <c r="U1883" s="103" t="s">
        <v>31</v>
      </c>
      <c r="V1883" s="103" t="s">
        <v>4684</v>
      </c>
    </row>
    <row r="1884" spans="1:22" ht="15.75" x14ac:dyDescent="0.3">
      <c r="A1884" s="103" t="s">
        <v>50</v>
      </c>
      <c r="B1884" s="103" t="s">
        <v>4024</v>
      </c>
      <c r="C1884" s="103" t="s">
        <v>1904</v>
      </c>
      <c r="D1884" s="103" t="s">
        <v>1905</v>
      </c>
      <c r="E1884" s="103" t="s">
        <v>2038</v>
      </c>
      <c r="F1884" s="103" t="s">
        <v>2123</v>
      </c>
      <c r="G1884" s="103" t="s">
        <v>31</v>
      </c>
      <c r="H1884" s="103" t="s">
        <v>31</v>
      </c>
      <c r="I1884" s="103" t="s">
        <v>31</v>
      </c>
      <c r="J1884" s="103" t="s">
        <v>1884</v>
      </c>
      <c r="K1884" s="103" t="s">
        <v>1885</v>
      </c>
      <c r="L1884" s="105">
        <v>-58.7</v>
      </c>
      <c r="M1884" s="103" t="s">
        <v>1886</v>
      </c>
      <c r="N1884" s="103" t="s">
        <v>4166</v>
      </c>
      <c r="O1884" s="103" t="s">
        <v>31</v>
      </c>
      <c r="P1884" s="103" t="s">
        <v>2125</v>
      </c>
      <c r="Q1884" s="103" t="s">
        <v>31</v>
      </c>
      <c r="R1884" s="103" t="s">
        <v>4167</v>
      </c>
      <c r="S1884" s="101">
        <v>42825</v>
      </c>
      <c r="T1884" s="101">
        <v>42825</v>
      </c>
      <c r="U1884" s="103" t="s">
        <v>4029</v>
      </c>
      <c r="V1884" s="103" t="s">
        <v>31</v>
      </c>
    </row>
    <row r="1885" spans="1:22" ht="15.75" x14ac:dyDescent="0.3">
      <c r="A1885" s="103" t="s">
        <v>50</v>
      </c>
      <c r="B1885" s="103" t="s">
        <v>4024</v>
      </c>
      <c r="C1885" s="103" t="s">
        <v>1904</v>
      </c>
      <c r="D1885" s="103" t="s">
        <v>1905</v>
      </c>
      <c r="E1885" s="103" t="s">
        <v>2038</v>
      </c>
      <c r="F1885" s="103" t="s">
        <v>2048</v>
      </c>
      <c r="G1885" s="103" t="s">
        <v>31</v>
      </c>
      <c r="H1885" s="103" t="s">
        <v>31</v>
      </c>
      <c r="I1885" s="103" t="s">
        <v>31</v>
      </c>
      <c r="J1885" s="103" t="s">
        <v>1884</v>
      </c>
      <c r="K1885" s="103" t="s">
        <v>1885</v>
      </c>
      <c r="L1885" s="105">
        <v>-65.16</v>
      </c>
      <c r="M1885" s="103" t="s">
        <v>1886</v>
      </c>
      <c r="N1885" s="103" t="s">
        <v>31</v>
      </c>
      <c r="O1885" s="103" t="s">
        <v>31</v>
      </c>
      <c r="P1885" s="103" t="s">
        <v>2049</v>
      </c>
      <c r="Q1885" s="103" t="s">
        <v>31</v>
      </c>
      <c r="R1885" s="103" t="s">
        <v>4038</v>
      </c>
      <c r="S1885" s="101">
        <v>42978</v>
      </c>
      <c r="T1885" s="101">
        <v>42978</v>
      </c>
      <c r="U1885" s="103" t="s">
        <v>4029</v>
      </c>
      <c r="V1885" s="103" t="s">
        <v>31</v>
      </c>
    </row>
    <row r="1886" spans="1:22" ht="15.75" x14ac:dyDescent="0.3">
      <c r="A1886" s="103" t="s">
        <v>50</v>
      </c>
      <c r="B1886" s="103" t="s">
        <v>4024</v>
      </c>
      <c r="C1886" s="103" t="s">
        <v>1904</v>
      </c>
      <c r="D1886" s="103" t="s">
        <v>1905</v>
      </c>
      <c r="E1886" s="103" t="s">
        <v>2038</v>
      </c>
      <c r="F1886" s="103" t="s">
        <v>2123</v>
      </c>
      <c r="G1886" s="103" t="s">
        <v>31</v>
      </c>
      <c r="H1886" s="103" t="s">
        <v>31</v>
      </c>
      <c r="I1886" s="103" t="s">
        <v>31</v>
      </c>
      <c r="J1886" s="103" t="s">
        <v>1884</v>
      </c>
      <c r="K1886" s="103" t="s">
        <v>1885</v>
      </c>
      <c r="L1886" s="105">
        <v>-71.11</v>
      </c>
      <c r="M1886" s="103" t="s">
        <v>1886</v>
      </c>
      <c r="N1886" s="103" t="s">
        <v>4160</v>
      </c>
      <c r="O1886" s="103" t="s">
        <v>31</v>
      </c>
      <c r="P1886" s="103" t="s">
        <v>2125</v>
      </c>
      <c r="Q1886" s="103" t="s">
        <v>31</v>
      </c>
      <c r="R1886" s="103" t="s">
        <v>4161</v>
      </c>
      <c r="S1886" s="101">
        <v>42886</v>
      </c>
      <c r="T1886" s="101">
        <v>42886</v>
      </c>
      <c r="U1886" s="103" t="s">
        <v>4029</v>
      </c>
      <c r="V1886" s="103" t="s">
        <v>31</v>
      </c>
    </row>
    <row r="1887" spans="1:22" ht="15.75" x14ac:dyDescent="0.3">
      <c r="A1887" s="103" t="s">
        <v>50</v>
      </c>
      <c r="B1887" s="103" t="s">
        <v>4024</v>
      </c>
      <c r="C1887" s="103" t="s">
        <v>1904</v>
      </c>
      <c r="D1887" s="103" t="s">
        <v>1905</v>
      </c>
      <c r="E1887" s="103" t="s">
        <v>2038</v>
      </c>
      <c r="F1887" s="103" t="s">
        <v>3759</v>
      </c>
      <c r="G1887" s="103" t="s">
        <v>31</v>
      </c>
      <c r="H1887" s="103" t="s">
        <v>31</v>
      </c>
      <c r="I1887" s="103" t="s">
        <v>31</v>
      </c>
      <c r="J1887" s="103" t="s">
        <v>1884</v>
      </c>
      <c r="K1887" s="103" t="s">
        <v>1885</v>
      </c>
      <c r="L1887" s="104">
        <v>430450.41</v>
      </c>
      <c r="M1887" s="103" t="s">
        <v>1886</v>
      </c>
      <c r="N1887" s="103" t="s">
        <v>31</v>
      </c>
      <c r="O1887" s="103" t="s">
        <v>31</v>
      </c>
      <c r="P1887" s="103" t="s">
        <v>3760</v>
      </c>
      <c r="Q1887" s="103" t="s">
        <v>31</v>
      </c>
      <c r="R1887" s="103" t="s">
        <v>5671</v>
      </c>
      <c r="S1887" s="101">
        <v>41182</v>
      </c>
      <c r="T1887" s="101">
        <v>41182</v>
      </c>
      <c r="U1887" s="103" t="s">
        <v>5570</v>
      </c>
      <c r="V1887" s="103" t="s">
        <v>31</v>
      </c>
    </row>
    <row r="1888" spans="1:22" ht="15.75" x14ac:dyDescent="0.3">
      <c r="A1888" s="103" t="s">
        <v>50</v>
      </c>
      <c r="B1888" s="103" t="s">
        <v>4024</v>
      </c>
      <c r="C1888" s="103" t="s">
        <v>1904</v>
      </c>
      <c r="D1888" s="103" t="s">
        <v>1905</v>
      </c>
      <c r="E1888" s="103" t="s">
        <v>2038</v>
      </c>
      <c r="F1888" s="103" t="s">
        <v>3759</v>
      </c>
      <c r="G1888" s="103" t="s">
        <v>31</v>
      </c>
      <c r="H1888" s="103" t="s">
        <v>31</v>
      </c>
      <c r="I1888" s="103" t="s">
        <v>31</v>
      </c>
      <c r="J1888" s="103" t="s">
        <v>1884</v>
      </c>
      <c r="K1888" s="103" t="s">
        <v>1885</v>
      </c>
      <c r="L1888" s="104">
        <v>498.88</v>
      </c>
      <c r="M1888" s="103" t="s">
        <v>1886</v>
      </c>
      <c r="N1888" s="103" t="s">
        <v>31</v>
      </c>
      <c r="O1888" s="103" t="s">
        <v>31</v>
      </c>
      <c r="P1888" s="103" t="s">
        <v>3760</v>
      </c>
      <c r="Q1888" s="103" t="s">
        <v>31</v>
      </c>
      <c r="R1888" s="103" t="s">
        <v>5671</v>
      </c>
      <c r="S1888" s="101">
        <v>41213</v>
      </c>
      <c r="T1888" s="101">
        <v>41213</v>
      </c>
      <c r="U1888" s="103" t="s">
        <v>5570</v>
      </c>
      <c r="V1888" s="103" t="s">
        <v>31</v>
      </c>
    </row>
    <row r="1889" spans="1:22" ht="15.75" x14ac:dyDescent="0.3">
      <c r="A1889" s="103" t="s">
        <v>50</v>
      </c>
      <c r="B1889" s="103" t="s">
        <v>4024</v>
      </c>
      <c r="C1889" s="103" t="s">
        <v>1904</v>
      </c>
      <c r="D1889" s="103" t="s">
        <v>1905</v>
      </c>
      <c r="E1889" s="103" t="s">
        <v>2038</v>
      </c>
      <c r="F1889" s="103" t="s">
        <v>3759</v>
      </c>
      <c r="G1889" s="103" t="s">
        <v>31</v>
      </c>
      <c r="H1889" s="103" t="s">
        <v>31</v>
      </c>
      <c r="I1889" s="103" t="s">
        <v>31</v>
      </c>
      <c r="J1889" s="103" t="s">
        <v>1884</v>
      </c>
      <c r="K1889" s="103" t="s">
        <v>1885</v>
      </c>
      <c r="L1889" s="104">
        <v>300.3</v>
      </c>
      <c r="M1889" s="103" t="s">
        <v>1886</v>
      </c>
      <c r="N1889" s="103" t="s">
        <v>31</v>
      </c>
      <c r="O1889" s="103" t="s">
        <v>31</v>
      </c>
      <c r="P1889" s="103" t="s">
        <v>3760</v>
      </c>
      <c r="Q1889" s="103" t="s">
        <v>31</v>
      </c>
      <c r="R1889" s="103" t="s">
        <v>5671</v>
      </c>
      <c r="S1889" s="101">
        <v>41364</v>
      </c>
      <c r="T1889" s="101">
        <v>41364</v>
      </c>
      <c r="U1889" s="103" t="s">
        <v>5570</v>
      </c>
      <c r="V1889" s="103" t="s">
        <v>31</v>
      </c>
    </row>
    <row r="1890" spans="1:22" ht="15.75" x14ac:dyDescent="0.3">
      <c r="A1890" s="103" t="s">
        <v>50</v>
      </c>
      <c r="B1890" s="103" t="s">
        <v>4024</v>
      </c>
      <c r="C1890" s="103" t="s">
        <v>1904</v>
      </c>
      <c r="D1890" s="103" t="s">
        <v>1905</v>
      </c>
      <c r="E1890" s="103" t="s">
        <v>2038</v>
      </c>
      <c r="F1890" s="103" t="s">
        <v>3763</v>
      </c>
      <c r="G1890" s="103" t="s">
        <v>31</v>
      </c>
      <c r="H1890" s="103" t="s">
        <v>31</v>
      </c>
      <c r="I1890" s="103" t="s">
        <v>31</v>
      </c>
      <c r="J1890" s="103" t="s">
        <v>1884</v>
      </c>
      <c r="K1890" s="103" t="s">
        <v>1885</v>
      </c>
      <c r="L1890" s="104">
        <v>17305</v>
      </c>
      <c r="M1890" s="103" t="s">
        <v>1886</v>
      </c>
      <c r="N1890" s="103" t="s">
        <v>31</v>
      </c>
      <c r="O1890" s="103" t="s">
        <v>31</v>
      </c>
      <c r="P1890" s="103" t="s">
        <v>3764</v>
      </c>
      <c r="Q1890" s="103" t="s">
        <v>3765</v>
      </c>
      <c r="R1890" s="103" t="s">
        <v>5672</v>
      </c>
      <c r="S1890" s="101">
        <v>19449</v>
      </c>
      <c r="T1890" s="101">
        <v>19449</v>
      </c>
      <c r="U1890" s="103" t="s">
        <v>31</v>
      </c>
      <c r="V1890" s="103" t="s">
        <v>4657</v>
      </c>
    </row>
    <row r="1891" spans="1:22" ht="15.75" x14ac:dyDescent="0.3">
      <c r="A1891" s="103" t="s">
        <v>50</v>
      </c>
      <c r="B1891" s="103" t="s">
        <v>4024</v>
      </c>
      <c r="C1891" s="103" t="s">
        <v>1904</v>
      </c>
      <c r="D1891" s="103" t="s">
        <v>1905</v>
      </c>
      <c r="E1891" s="103" t="s">
        <v>2038</v>
      </c>
      <c r="F1891" s="103" t="s">
        <v>2051</v>
      </c>
      <c r="G1891" s="103" t="s">
        <v>31</v>
      </c>
      <c r="H1891" s="103" t="s">
        <v>31</v>
      </c>
      <c r="I1891" s="103" t="s">
        <v>31</v>
      </c>
      <c r="J1891" s="103" t="s">
        <v>1884</v>
      </c>
      <c r="K1891" s="103" t="s">
        <v>1885</v>
      </c>
      <c r="L1891" s="104">
        <v>55704</v>
      </c>
      <c r="M1891" s="103" t="s">
        <v>1886</v>
      </c>
      <c r="N1891" s="103" t="s">
        <v>31</v>
      </c>
      <c r="O1891" s="103" t="s">
        <v>31</v>
      </c>
      <c r="P1891" s="103" t="s">
        <v>2503</v>
      </c>
      <c r="Q1891" s="103" t="s">
        <v>2503</v>
      </c>
      <c r="R1891" s="103" t="s">
        <v>5673</v>
      </c>
      <c r="S1891" s="101">
        <v>19449</v>
      </c>
      <c r="T1891" s="101">
        <v>19449</v>
      </c>
      <c r="U1891" s="103" t="s">
        <v>31</v>
      </c>
      <c r="V1891" s="103" t="s">
        <v>4657</v>
      </c>
    </row>
    <row r="1892" spans="1:22" ht="15.75" x14ac:dyDescent="0.3">
      <c r="A1892" s="103" t="s">
        <v>50</v>
      </c>
      <c r="B1892" s="103" t="s">
        <v>4024</v>
      </c>
      <c r="C1892" s="103" t="s">
        <v>1904</v>
      </c>
      <c r="D1892" s="103" t="s">
        <v>1905</v>
      </c>
      <c r="E1892" s="103" t="s">
        <v>2038</v>
      </c>
      <c r="F1892" s="103" t="s">
        <v>2051</v>
      </c>
      <c r="G1892" s="103" t="s">
        <v>31</v>
      </c>
      <c r="H1892" s="103" t="s">
        <v>31</v>
      </c>
      <c r="I1892" s="103" t="s">
        <v>31</v>
      </c>
      <c r="J1892" s="103" t="s">
        <v>1884</v>
      </c>
      <c r="K1892" s="103" t="s">
        <v>1885</v>
      </c>
      <c r="L1892" s="104">
        <v>2587</v>
      </c>
      <c r="M1892" s="103" t="s">
        <v>1886</v>
      </c>
      <c r="N1892" s="103" t="s">
        <v>31</v>
      </c>
      <c r="O1892" s="103" t="s">
        <v>31</v>
      </c>
      <c r="P1892" s="103" t="s">
        <v>2503</v>
      </c>
      <c r="Q1892" s="103" t="s">
        <v>2503</v>
      </c>
      <c r="R1892" s="103" t="s">
        <v>5674</v>
      </c>
      <c r="S1892" s="101">
        <v>20179</v>
      </c>
      <c r="T1892" s="101">
        <v>20179</v>
      </c>
      <c r="U1892" s="103" t="s">
        <v>31</v>
      </c>
      <c r="V1892" s="103" t="s">
        <v>4938</v>
      </c>
    </row>
    <row r="1893" spans="1:22" ht="15.75" x14ac:dyDescent="0.3">
      <c r="A1893" s="103" t="s">
        <v>50</v>
      </c>
      <c r="B1893" s="103" t="s">
        <v>4024</v>
      </c>
      <c r="C1893" s="103" t="s">
        <v>1904</v>
      </c>
      <c r="D1893" s="103" t="s">
        <v>1905</v>
      </c>
      <c r="E1893" s="103" t="s">
        <v>2038</v>
      </c>
      <c r="F1893" s="103" t="s">
        <v>2051</v>
      </c>
      <c r="G1893" s="103" t="s">
        <v>31</v>
      </c>
      <c r="H1893" s="103" t="s">
        <v>31</v>
      </c>
      <c r="I1893" s="103" t="s">
        <v>31</v>
      </c>
      <c r="J1893" s="103" t="s">
        <v>1884</v>
      </c>
      <c r="K1893" s="103" t="s">
        <v>1885</v>
      </c>
      <c r="L1893" s="104">
        <v>3093</v>
      </c>
      <c r="M1893" s="103" t="s">
        <v>1886</v>
      </c>
      <c r="N1893" s="103" t="s">
        <v>31</v>
      </c>
      <c r="O1893" s="103" t="s">
        <v>31</v>
      </c>
      <c r="P1893" s="103" t="s">
        <v>2503</v>
      </c>
      <c r="Q1893" s="103" t="s">
        <v>2503</v>
      </c>
      <c r="R1893" s="103" t="s">
        <v>5675</v>
      </c>
      <c r="S1893" s="101">
        <v>21275</v>
      </c>
      <c r="T1893" s="101">
        <v>21275</v>
      </c>
      <c r="U1893" s="103" t="s">
        <v>31</v>
      </c>
      <c r="V1893" s="103" t="s">
        <v>5676</v>
      </c>
    </row>
    <row r="1894" spans="1:22" ht="15.75" x14ac:dyDescent="0.3">
      <c r="A1894" s="103" t="s">
        <v>50</v>
      </c>
      <c r="B1894" s="103" t="s">
        <v>4024</v>
      </c>
      <c r="C1894" s="103" t="s">
        <v>1904</v>
      </c>
      <c r="D1894" s="103" t="s">
        <v>1905</v>
      </c>
      <c r="E1894" s="103" t="s">
        <v>2038</v>
      </c>
      <c r="F1894" s="103" t="s">
        <v>2051</v>
      </c>
      <c r="G1894" s="103" t="s">
        <v>31</v>
      </c>
      <c r="H1894" s="103" t="s">
        <v>31</v>
      </c>
      <c r="I1894" s="103" t="s">
        <v>31</v>
      </c>
      <c r="J1894" s="103" t="s">
        <v>1884</v>
      </c>
      <c r="K1894" s="103" t="s">
        <v>1885</v>
      </c>
      <c r="L1894" s="104">
        <v>147</v>
      </c>
      <c r="M1894" s="103" t="s">
        <v>1886</v>
      </c>
      <c r="N1894" s="103" t="s">
        <v>31</v>
      </c>
      <c r="O1894" s="103" t="s">
        <v>31</v>
      </c>
      <c r="P1894" s="103" t="s">
        <v>2503</v>
      </c>
      <c r="Q1894" s="103" t="s">
        <v>2503</v>
      </c>
      <c r="R1894" s="103" t="s">
        <v>5677</v>
      </c>
      <c r="S1894" s="101">
        <v>21640</v>
      </c>
      <c r="T1894" s="101">
        <v>21640</v>
      </c>
      <c r="U1894" s="103" t="s">
        <v>31</v>
      </c>
      <c r="V1894" s="103" t="s">
        <v>4668</v>
      </c>
    </row>
    <row r="1895" spans="1:22" ht="15.75" x14ac:dyDescent="0.3">
      <c r="A1895" s="103" t="s">
        <v>50</v>
      </c>
      <c r="B1895" s="103" t="s">
        <v>4024</v>
      </c>
      <c r="C1895" s="103" t="s">
        <v>1904</v>
      </c>
      <c r="D1895" s="103" t="s">
        <v>1905</v>
      </c>
      <c r="E1895" s="103" t="s">
        <v>2038</v>
      </c>
      <c r="F1895" s="103" t="s">
        <v>2051</v>
      </c>
      <c r="G1895" s="103" t="s">
        <v>31</v>
      </c>
      <c r="H1895" s="103" t="s">
        <v>31</v>
      </c>
      <c r="I1895" s="103" t="s">
        <v>31</v>
      </c>
      <c r="J1895" s="103" t="s">
        <v>1884</v>
      </c>
      <c r="K1895" s="103" t="s">
        <v>1885</v>
      </c>
      <c r="L1895" s="104">
        <v>1904</v>
      </c>
      <c r="M1895" s="103" t="s">
        <v>1886</v>
      </c>
      <c r="N1895" s="103" t="s">
        <v>31</v>
      </c>
      <c r="O1895" s="103" t="s">
        <v>31</v>
      </c>
      <c r="P1895" s="103" t="s">
        <v>2503</v>
      </c>
      <c r="Q1895" s="103" t="s">
        <v>2503</v>
      </c>
      <c r="R1895" s="103" t="s">
        <v>5678</v>
      </c>
      <c r="S1895" s="101">
        <v>21640</v>
      </c>
      <c r="T1895" s="101">
        <v>21640</v>
      </c>
      <c r="U1895" s="103" t="s">
        <v>31</v>
      </c>
      <c r="V1895" s="103" t="s">
        <v>4670</v>
      </c>
    </row>
    <row r="1896" spans="1:22" ht="15.75" x14ac:dyDescent="0.3">
      <c r="A1896" s="103" t="s">
        <v>50</v>
      </c>
      <c r="B1896" s="103" t="s">
        <v>4024</v>
      </c>
      <c r="C1896" s="103" t="s">
        <v>1904</v>
      </c>
      <c r="D1896" s="103" t="s">
        <v>1905</v>
      </c>
      <c r="E1896" s="103" t="s">
        <v>2038</v>
      </c>
      <c r="F1896" s="103" t="s">
        <v>2051</v>
      </c>
      <c r="G1896" s="103" t="s">
        <v>31</v>
      </c>
      <c r="H1896" s="103" t="s">
        <v>31</v>
      </c>
      <c r="I1896" s="103" t="s">
        <v>31</v>
      </c>
      <c r="J1896" s="103" t="s">
        <v>1884</v>
      </c>
      <c r="K1896" s="103" t="s">
        <v>1885</v>
      </c>
      <c r="L1896" s="104">
        <v>2609</v>
      </c>
      <c r="M1896" s="103" t="s">
        <v>1886</v>
      </c>
      <c r="N1896" s="103" t="s">
        <v>31</v>
      </c>
      <c r="O1896" s="103" t="s">
        <v>31</v>
      </c>
      <c r="P1896" s="103" t="s">
        <v>2503</v>
      </c>
      <c r="Q1896" s="103" t="s">
        <v>2503</v>
      </c>
      <c r="R1896" s="103" t="s">
        <v>5679</v>
      </c>
      <c r="S1896" s="101">
        <v>21640</v>
      </c>
      <c r="T1896" s="101">
        <v>21640</v>
      </c>
      <c r="U1896" s="103" t="s">
        <v>31</v>
      </c>
      <c r="V1896" s="103" t="s">
        <v>4672</v>
      </c>
    </row>
    <row r="1897" spans="1:22" ht="15.75" x14ac:dyDescent="0.3">
      <c r="A1897" s="103" t="s">
        <v>50</v>
      </c>
      <c r="B1897" s="103" t="s">
        <v>4024</v>
      </c>
      <c r="C1897" s="103" t="s">
        <v>1904</v>
      </c>
      <c r="D1897" s="103" t="s">
        <v>1905</v>
      </c>
      <c r="E1897" s="103" t="s">
        <v>2038</v>
      </c>
      <c r="F1897" s="103" t="s">
        <v>2051</v>
      </c>
      <c r="G1897" s="103" t="s">
        <v>31</v>
      </c>
      <c r="H1897" s="103" t="s">
        <v>31</v>
      </c>
      <c r="I1897" s="103" t="s">
        <v>31</v>
      </c>
      <c r="J1897" s="103" t="s">
        <v>1884</v>
      </c>
      <c r="K1897" s="103" t="s">
        <v>1885</v>
      </c>
      <c r="L1897" s="104">
        <v>2114</v>
      </c>
      <c r="M1897" s="103" t="s">
        <v>1886</v>
      </c>
      <c r="N1897" s="103" t="s">
        <v>31</v>
      </c>
      <c r="O1897" s="103" t="s">
        <v>31</v>
      </c>
      <c r="P1897" s="103" t="s">
        <v>2503</v>
      </c>
      <c r="Q1897" s="103" t="s">
        <v>2503</v>
      </c>
      <c r="R1897" s="103" t="s">
        <v>5680</v>
      </c>
      <c r="S1897" s="101">
        <v>22006</v>
      </c>
      <c r="T1897" s="101">
        <v>22006</v>
      </c>
      <c r="U1897" s="103" t="s">
        <v>31</v>
      </c>
      <c r="V1897" s="103" t="s">
        <v>4674</v>
      </c>
    </row>
    <row r="1898" spans="1:22" ht="15.75" x14ac:dyDescent="0.3">
      <c r="A1898" s="103" t="s">
        <v>50</v>
      </c>
      <c r="B1898" s="103" t="s">
        <v>4024</v>
      </c>
      <c r="C1898" s="103" t="s">
        <v>1904</v>
      </c>
      <c r="D1898" s="103" t="s">
        <v>1905</v>
      </c>
      <c r="E1898" s="103" t="s">
        <v>2038</v>
      </c>
      <c r="F1898" s="103" t="s">
        <v>2051</v>
      </c>
      <c r="G1898" s="103" t="s">
        <v>31</v>
      </c>
      <c r="H1898" s="103" t="s">
        <v>31</v>
      </c>
      <c r="I1898" s="103" t="s">
        <v>31</v>
      </c>
      <c r="J1898" s="103" t="s">
        <v>1884</v>
      </c>
      <c r="K1898" s="103" t="s">
        <v>1885</v>
      </c>
      <c r="L1898" s="104">
        <v>264</v>
      </c>
      <c r="M1898" s="103" t="s">
        <v>1886</v>
      </c>
      <c r="N1898" s="103" t="s">
        <v>31</v>
      </c>
      <c r="O1898" s="103" t="s">
        <v>31</v>
      </c>
      <c r="P1898" s="103" t="s">
        <v>2503</v>
      </c>
      <c r="Q1898" s="103" t="s">
        <v>2503</v>
      </c>
      <c r="R1898" s="103" t="s">
        <v>5681</v>
      </c>
      <c r="S1898" s="101">
        <v>22371</v>
      </c>
      <c r="T1898" s="101">
        <v>22371</v>
      </c>
      <c r="U1898" s="103" t="s">
        <v>31</v>
      </c>
      <c r="V1898" s="103" t="s">
        <v>5682</v>
      </c>
    </row>
    <row r="1899" spans="1:22" ht="15.75" x14ac:dyDescent="0.3">
      <c r="A1899" s="103" t="s">
        <v>50</v>
      </c>
      <c r="B1899" s="103" t="s">
        <v>4024</v>
      </c>
      <c r="C1899" s="103" t="s">
        <v>1904</v>
      </c>
      <c r="D1899" s="103" t="s">
        <v>1905</v>
      </c>
      <c r="E1899" s="103" t="s">
        <v>2038</v>
      </c>
      <c r="F1899" s="103" t="s">
        <v>2051</v>
      </c>
      <c r="G1899" s="103" t="s">
        <v>31</v>
      </c>
      <c r="H1899" s="103" t="s">
        <v>31</v>
      </c>
      <c r="I1899" s="103" t="s">
        <v>31</v>
      </c>
      <c r="J1899" s="103" t="s">
        <v>1884</v>
      </c>
      <c r="K1899" s="103" t="s">
        <v>1885</v>
      </c>
      <c r="L1899" s="104">
        <v>3046</v>
      </c>
      <c r="M1899" s="103" t="s">
        <v>1886</v>
      </c>
      <c r="N1899" s="103" t="s">
        <v>31</v>
      </c>
      <c r="O1899" s="103" t="s">
        <v>31</v>
      </c>
      <c r="P1899" s="103" t="s">
        <v>2503</v>
      </c>
      <c r="Q1899" s="103" t="s">
        <v>2503</v>
      </c>
      <c r="R1899" s="103" t="s">
        <v>5683</v>
      </c>
      <c r="S1899" s="101">
        <v>23101</v>
      </c>
      <c r="T1899" s="101">
        <v>23101</v>
      </c>
      <c r="U1899" s="103" t="s">
        <v>31</v>
      </c>
      <c r="V1899" s="103" t="s">
        <v>4676</v>
      </c>
    </row>
    <row r="1900" spans="1:22" ht="15.75" x14ac:dyDescent="0.3">
      <c r="A1900" s="103" t="s">
        <v>50</v>
      </c>
      <c r="B1900" s="103" t="s">
        <v>4024</v>
      </c>
      <c r="C1900" s="103" t="s">
        <v>1904</v>
      </c>
      <c r="D1900" s="103" t="s">
        <v>1905</v>
      </c>
      <c r="E1900" s="103" t="s">
        <v>2038</v>
      </c>
      <c r="F1900" s="103" t="s">
        <v>2051</v>
      </c>
      <c r="G1900" s="103" t="s">
        <v>31</v>
      </c>
      <c r="H1900" s="103" t="s">
        <v>31</v>
      </c>
      <c r="I1900" s="103" t="s">
        <v>31</v>
      </c>
      <c r="J1900" s="103" t="s">
        <v>1884</v>
      </c>
      <c r="K1900" s="103" t="s">
        <v>1885</v>
      </c>
      <c r="L1900" s="104">
        <v>1077</v>
      </c>
      <c r="M1900" s="103" t="s">
        <v>1886</v>
      </c>
      <c r="N1900" s="103" t="s">
        <v>31</v>
      </c>
      <c r="O1900" s="103" t="s">
        <v>31</v>
      </c>
      <c r="P1900" s="103" t="s">
        <v>2503</v>
      </c>
      <c r="Q1900" s="103" t="s">
        <v>2503</v>
      </c>
      <c r="R1900" s="103" t="s">
        <v>5684</v>
      </c>
      <c r="S1900" s="101">
        <v>23467</v>
      </c>
      <c r="T1900" s="101">
        <v>23467</v>
      </c>
      <c r="U1900" s="103" t="s">
        <v>31</v>
      </c>
      <c r="V1900" s="103" t="s">
        <v>4948</v>
      </c>
    </row>
    <row r="1901" spans="1:22" ht="15.75" x14ac:dyDescent="0.3">
      <c r="A1901" s="103" t="s">
        <v>50</v>
      </c>
      <c r="B1901" s="103" t="s">
        <v>4024</v>
      </c>
      <c r="C1901" s="103" t="s">
        <v>1904</v>
      </c>
      <c r="D1901" s="103" t="s">
        <v>1905</v>
      </c>
      <c r="E1901" s="103" t="s">
        <v>2038</v>
      </c>
      <c r="F1901" s="103" t="s">
        <v>2051</v>
      </c>
      <c r="G1901" s="103" t="s">
        <v>31</v>
      </c>
      <c r="H1901" s="103" t="s">
        <v>31</v>
      </c>
      <c r="I1901" s="103" t="s">
        <v>31</v>
      </c>
      <c r="J1901" s="103" t="s">
        <v>1884</v>
      </c>
      <c r="K1901" s="103" t="s">
        <v>1885</v>
      </c>
      <c r="L1901" s="104">
        <v>1079</v>
      </c>
      <c r="M1901" s="103" t="s">
        <v>1886</v>
      </c>
      <c r="N1901" s="103" t="s">
        <v>31</v>
      </c>
      <c r="O1901" s="103" t="s">
        <v>31</v>
      </c>
      <c r="P1901" s="103" t="s">
        <v>2503</v>
      </c>
      <c r="Q1901" s="103" t="s">
        <v>2503</v>
      </c>
      <c r="R1901" s="103" t="s">
        <v>5685</v>
      </c>
      <c r="S1901" s="101">
        <v>23832</v>
      </c>
      <c r="T1901" s="101">
        <v>23832</v>
      </c>
      <c r="U1901" s="103" t="s">
        <v>31</v>
      </c>
      <c r="V1901" s="103" t="s">
        <v>5160</v>
      </c>
    </row>
    <row r="1902" spans="1:22" ht="15.75" x14ac:dyDescent="0.3">
      <c r="A1902" s="103" t="s">
        <v>50</v>
      </c>
      <c r="B1902" s="103" t="s">
        <v>4024</v>
      </c>
      <c r="C1902" s="103" t="s">
        <v>1904</v>
      </c>
      <c r="D1902" s="103" t="s">
        <v>1905</v>
      </c>
      <c r="E1902" s="103" t="s">
        <v>2038</v>
      </c>
      <c r="F1902" s="103" t="s">
        <v>2051</v>
      </c>
      <c r="G1902" s="103" t="s">
        <v>31</v>
      </c>
      <c r="H1902" s="103" t="s">
        <v>31</v>
      </c>
      <c r="I1902" s="103" t="s">
        <v>31</v>
      </c>
      <c r="J1902" s="103" t="s">
        <v>1884</v>
      </c>
      <c r="K1902" s="103" t="s">
        <v>1885</v>
      </c>
      <c r="L1902" s="104">
        <v>15161</v>
      </c>
      <c r="M1902" s="103" t="s">
        <v>1886</v>
      </c>
      <c r="N1902" s="103" t="s">
        <v>31</v>
      </c>
      <c r="O1902" s="103" t="s">
        <v>31</v>
      </c>
      <c r="P1902" s="103" t="s">
        <v>2503</v>
      </c>
      <c r="Q1902" s="103" t="s">
        <v>2503</v>
      </c>
      <c r="R1902" s="103" t="s">
        <v>5686</v>
      </c>
      <c r="S1902" s="101">
        <v>23832</v>
      </c>
      <c r="T1902" s="101">
        <v>23832</v>
      </c>
      <c r="U1902" s="103" t="s">
        <v>31</v>
      </c>
      <c r="V1902" s="103" t="s">
        <v>5687</v>
      </c>
    </row>
    <row r="1903" spans="1:22" ht="15.75" x14ac:dyDescent="0.3">
      <c r="A1903" s="103" t="s">
        <v>50</v>
      </c>
      <c r="B1903" s="103" t="s">
        <v>4024</v>
      </c>
      <c r="C1903" s="103" t="s">
        <v>1904</v>
      </c>
      <c r="D1903" s="103" t="s">
        <v>1905</v>
      </c>
      <c r="E1903" s="103" t="s">
        <v>2038</v>
      </c>
      <c r="F1903" s="103" t="s">
        <v>2051</v>
      </c>
      <c r="G1903" s="103" t="s">
        <v>31</v>
      </c>
      <c r="H1903" s="103" t="s">
        <v>31</v>
      </c>
      <c r="I1903" s="103" t="s">
        <v>31</v>
      </c>
      <c r="J1903" s="103" t="s">
        <v>1884</v>
      </c>
      <c r="K1903" s="103" t="s">
        <v>1885</v>
      </c>
      <c r="L1903" s="104">
        <v>2595</v>
      </c>
      <c r="M1903" s="103" t="s">
        <v>1886</v>
      </c>
      <c r="N1903" s="103" t="s">
        <v>31</v>
      </c>
      <c r="O1903" s="103" t="s">
        <v>31</v>
      </c>
      <c r="P1903" s="103" t="s">
        <v>2503</v>
      </c>
      <c r="Q1903" s="103" t="s">
        <v>2503</v>
      </c>
      <c r="R1903" s="103" t="s">
        <v>5688</v>
      </c>
      <c r="S1903" s="101">
        <v>24197</v>
      </c>
      <c r="T1903" s="101">
        <v>24197</v>
      </c>
      <c r="U1903" s="103" t="s">
        <v>31</v>
      </c>
      <c r="V1903" s="103" t="s">
        <v>4678</v>
      </c>
    </row>
    <row r="1904" spans="1:22" ht="15.75" x14ac:dyDescent="0.3">
      <c r="A1904" s="103" t="s">
        <v>50</v>
      </c>
      <c r="B1904" s="103" t="s">
        <v>4024</v>
      </c>
      <c r="C1904" s="103" t="s">
        <v>1904</v>
      </c>
      <c r="D1904" s="103" t="s">
        <v>1905</v>
      </c>
      <c r="E1904" s="103" t="s">
        <v>2038</v>
      </c>
      <c r="F1904" s="103" t="s">
        <v>2051</v>
      </c>
      <c r="G1904" s="103" t="s">
        <v>31</v>
      </c>
      <c r="H1904" s="103" t="s">
        <v>31</v>
      </c>
      <c r="I1904" s="103" t="s">
        <v>31</v>
      </c>
      <c r="J1904" s="103" t="s">
        <v>1884</v>
      </c>
      <c r="K1904" s="103" t="s">
        <v>1885</v>
      </c>
      <c r="L1904" s="104">
        <v>2461</v>
      </c>
      <c r="M1904" s="103" t="s">
        <v>1886</v>
      </c>
      <c r="N1904" s="103" t="s">
        <v>31</v>
      </c>
      <c r="O1904" s="103" t="s">
        <v>31</v>
      </c>
      <c r="P1904" s="103" t="s">
        <v>2503</v>
      </c>
      <c r="Q1904" s="103" t="s">
        <v>2503</v>
      </c>
      <c r="R1904" s="103" t="s">
        <v>5689</v>
      </c>
      <c r="S1904" s="101">
        <v>24928</v>
      </c>
      <c r="T1904" s="101">
        <v>24928</v>
      </c>
      <c r="U1904" s="103" t="s">
        <v>31</v>
      </c>
      <c r="V1904" s="103" t="s">
        <v>4680</v>
      </c>
    </row>
    <row r="1905" spans="1:22" ht="15.75" x14ac:dyDescent="0.3">
      <c r="A1905" s="103" t="s">
        <v>50</v>
      </c>
      <c r="B1905" s="103" t="s">
        <v>4024</v>
      </c>
      <c r="C1905" s="103" t="s">
        <v>1904</v>
      </c>
      <c r="D1905" s="103" t="s">
        <v>1905</v>
      </c>
      <c r="E1905" s="103" t="s">
        <v>2038</v>
      </c>
      <c r="F1905" s="103" t="s">
        <v>2051</v>
      </c>
      <c r="G1905" s="103" t="s">
        <v>31</v>
      </c>
      <c r="H1905" s="103" t="s">
        <v>31</v>
      </c>
      <c r="I1905" s="103" t="s">
        <v>31</v>
      </c>
      <c r="J1905" s="103" t="s">
        <v>1884</v>
      </c>
      <c r="K1905" s="103" t="s">
        <v>1885</v>
      </c>
      <c r="L1905" s="104">
        <v>11749</v>
      </c>
      <c r="M1905" s="103" t="s">
        <v>1886</v>
      </c>
      <c r="N1905" s="103" t="s">
        <v>31</v>
      </c>
      <c r="O1905" s="103" t="s">
        <v>31</v>
      </c>
      <c r="P1905" s="103" t="s">
        <v>2503</v>
      </c>
      <c r="Q1905" s="103" t="s">
        <v>2503</v>
      </c>
      <c r="R1905" s="103" t="s">
        <v>5690</v>
      </c>
      <c r="S1905" s="101">
        <v>24928</v>
      </c>
      <c r="T1905" s="101">
        <v>24928</v>
      </c>
      <c r="U1905" s="103" t="s">
        <v>31</v>
      </c>
      <c r="V1905" s="103" t="s">
        <v>4682</v>
      </c>
    </row>
    <row r="1906" spans="1:22" ht="15.75" x14ac:dyDescent="0.3">
      <c r="A1906" s="103" t="s">
        <v>50</v>
      </c>
      <c r="B1906" s="103" t="s">
        <v>4024</v>
      </c>
      <c r="C1906" s="103" t="s">
        <v>1904</v>
      </c>
      <c r="D1906" s="103" t="s">
        <v>1905</v>
      </c>
      <c r="E1906" s="103" t="s">
        <v>2038</v>
      </c>
      <c r="F1906" s="103" t="s">
        <v>2051</v>
      </c>
      <c r="G1906" s="103" t="s">
        <v>31</v>
      </c>
      <c r="H1906" s="103" t="s">
        <v>31</v>
      </c>
      <c r="I1906" s="103" t="s">
        <v>31</v>
      </c>
      <c r="J1906" s="103" t="s">
        <v>1884</v>
      </c>
      <c r="K1906" s="103" t="s">
        <v>1885</v>
      </c>
      <c r="L1906" s="104">
        <v>40607</v>
      </c>
      <c r="M1906" s="103" t="s">
        <v>1886</v>
      </c>
      <c r="N1906" s="103" t="s">
        <v>31</v>
      </c>
      <c r="O1906" s="103" t="s">
        <v>31</v>
      </c>
      <c r="P1906" s="103" t="s">
        <v>2503</v>
      </c>
      <c r="Q1906" s="103" t="s">
        <v>2503</v>
      </c>
      <c r="R1906" s="103" t="s">
        <v>5691</v>
      </c>
      <c r="S1906" s="101">
        <v>25293</v>
      </c>
      <c r="T1906" s="101">
        <v>25293</v>
      </c>
      <c r="U1906" s="103" t="s">
        <v>31</v>
      </c>
      <c r="V1906" s="103" t="s">
        <v>4684</v>
      </c>
    </row>
    <row r="1907" spans="1:22" ht="15.75" x14ac:dyDescent="0.3">
      <c r="A1907" s="103" t="s">
        <v>50</v>
      </c>
      <c r="B1907" s="103" t="s">
        <v>4024</v>
      </c>
      <c r="C1907" s="103" t="s">
        <v>1904</v>
      </c>
      <c r="D1907" s="103" t="s">
        <v>1905</v>
      </c>
      <c r="E1907" s="103" t="s">
        <v>2038</v>
      </c>
      <c r="F1907" s="103" t="s">
        <v>2051</v>
      </c>
      <c r="G1907" s="103" t="s">
        <v>31</v>
      </c>
      <c r="H1907" s="103" t="s">
        <v>31</v>
      </c>
      <c r="I1907" s="103" t="s">
        <v>31</v>
      </c>
      <c r="J1907" s="103" t="s">
        <v>1884</v>
      </c>
      <c r="K1907" s="103" t="s">
        <v>1885</v>
      </c>
      <c r="L1907" s="104">
        <v>4460</v>
      </c>
      <c r="M1907" s="103" t="s">
        <v>1886</v>
      </c>
      <c r="N1907" s="103" t="s">
        <v>31</v>
      </c>
      <c r="O1907" s="103" t="s">
        <v>31</v>
      </c>
      <c r="P1907" s="103" t="s">
        <v>2503</v>
      </c>
      <c r="Q1907" s="103" t="s">
        <v>2503</v>
      </c>
      <c r="R1907" s="103" t="s">
        <v>5692</v>
      </c>
      <c r="S1907" s="101">
        <v>25658</v>
      </c>
      <c r="T1907" s="101">
        <v>25658</v>
      </c>
      <c r="U1907" s="103" t="s">
        <v>31</v>
      </c>
      <c r="V1907" s="103" t="s">
        <v>4842</v>
      </c>
    </row>
    <row r="1908" spans="1:22" ht="15.75" x14ac:dyDescent="0.3">
      <c r="A1908" s="103" t="s">
        <v>50</v>
      </c>
      <c r="B1908" s="103" t="s">
        <v>4024</v>
      </c>
      <c r="C1908" s="103" t="s">
        <v>1904</v>
      </c>
      <c r="D1908" s="103" t="s">
        <v>1905</v>
      </c>
      <c r="E1908" s="103" t="s">
        <v>2038</v>
      </c>
      <c r="F1908" s="103" t="s">
        <v>2051</v>
      </c>
      <c r="G1908" s="103" t="s">
        <v>31</v>
      </c>
      <c r="H1908" s="103" t="s">
        <v>31</v>
      </c>
      <c r="I1908" s="103" t="s">
        <v>31</v>
      </c>
      <c r="J1908" s="103" t="s">
        <v>1884</v>
      </c>
      <c r="K1908" s="103" t="s">
        <v>1885</v>
      </c>
      <c r="L1908" s="104">
        <v>6503</v>
      </c>
      <c r="M1908" s="103" t="s">
        <v>1886</v>
      </c>
      <c r="N1908" s="103" t="s">
        <v>31</v>
      </c>
      <c r="O1908" s="103" t="s">
        <v>31</v>
      </c>
      <c r="P1908" s="103" t="s">
        <v>2503</v>
      </c>
      <c r="Q1908" s="103" t="s">
        <v>2503</v>
      </c>
      <c r="R1908" s="103" t="s">
        <v>5693</v>
      </c>
      <c r="S1908" s="101">
        <v>25658</v>
      </c>
      <c r="T1908" s="101">
        <v>25658</v>
      </c>
      <c r="U1908" s="103" t="s">
        <v>31</v>
      </c>
      <c r="V1908" s="103" t="s">
        <v>4957</v>
      </c>
    </row>
    <row r="1909" spans="1:22" ht="15.75" x14ac:dyDescent="0.3">
      <c r="A1909" s="103" t="s">
        <v>50</v>
      </c>
      <c r="B1909" s="103" t="s">
        <v>4024</v>
      </c>
      <c r="C1909" s="103" t="s">
        <v>1904</v>
      </c>
      <c r="D1909" s="103" t="s">
        <v>1905</v>
      </c>
      <c r="E1909" s="103" t="s">
        <v>2038</v>
      </c>
      <c r="F1909" s="103" t="s">
        <v>2051</v>
      </c>
      <c r="G1909" s="103" t="s">
        <v>31</v>
      </c>
      <c r="H1909" s="103" t="s">
        <v>31</v>
      </c>
      <c r="I1909" s="103" t="s">
        <v>31</v>
      </c>
      <c r="J1909" s="103" t="s">
        <v>1884</v>
      </c>
      <c r="K1909" s="103" t="s">
        <v>1885</v>
      </c>
      <c r="L1909" s="104">
        <v>13697</v>
      </c>
      <c r="M1909" s="103" t="s">
        <v>1886</v>
      </c>
      <c r="N1909" s="103" t="s">
        <v>31</v>
      </c>
      <c r="O1909" s="103" t="s">
        <v>31</v>
      </c>
      <c r="P1909" s="103" t="s">
        <v>2503</v>
      </c>
      <c r="Q1909" s="103" t="s">
        <v>2503</v>
      </c>
      <c r="R1909" s="103" t="s">
        <v>5694</v>
      </c>
      <c r="S1909" s="101">
        <v>25658</v>
      </c>
      <c r="T1909" s="101">
        <v>25658</v>
      </c>
      <c r="U1909" s="103" t="s">
        <v>31</v>
      </c>
      <c r="V1909" s="103" t="s">
        <v>4686</v>
      </c>
    </row>
    <row r="1910" spans="1:22" ht="15.75" x14ac:dyDescent="0.3">
      <c r="A1910" s="103" t="s">
        <v>50</v>
      </c>
      <c r="B1910" s="103" t="s">
        <v>4024</v>
      </c>
      <c r="C1910" s="103" t="s">
        <v>1904</v>
      </c>
      <c r="D1910" s="103" t="s">
        <v>1905</v>
      </c>
      <c r="E1910" s="103" t="s">
        <v>2038</v>
      </c>
      <c r="F1910" s="103" t="s">
        <v>2051</v>
      </c>
      <c r="G1910" s="103" t="s">
        <v>31</v>
      </c>
      <c r="H1910" s="103" t="s">
        <v>31</v>
      </c>
      <c r="I1910" s="103" t="s">
        <v>31</v>
      </c>
      <c r="J1910" s="103" t="s">
        <v>1884</v>
      </c>
      <c r="K1910" s="103" t="s">
        <v>1885</v>
      </c>
      <c r="L1910" s="104">
        <v>20056</v>
      </c>
      <c r="M1910" s="103" t="s">
        <v>1886</v>
      </c>
      <c r="N1910" s="103" t="s">
        <v>31</v>
      </c>
      <c r="O1910" s="103" t="s">
        <v>31</v>
      </c>
      <c r="P1910" s="103" t="s">
        <v>2503</v>
      </c>
      <c r="Q1910" s="103" t="s">
        <v>2503</v>
      </c>
      <c r="R1910" s="103" t="s">
        <v>5695</v>
      </c>
      <c r="S1910" s="101">
        <v>25658</v>
      </c>
      <c r="T1910" s="101">
        <v>25658</v>
      </c>
      <c r="U1910" s="103" t="s">
        <v>31</v>
      </c>
      <c r="V1910" s="103" t="s">
        <v>4688</v>
      </c>
    </row>
    <row r="1911" spans="1:22" ht="15.75" x14ac:dyDescent="0.3">
      <c r="A1911" s="103" t="s">
        <v>50</v>
      </c>
      <c r="B1911" s="103" t="s">
        <v>4024</v>
      </c>
      <c r="C1911" s="103" t="s">
        <v>1904</v>
      </c>
      <c r="D1911" s="103" t="s">
        <v>1905</v>
      </c>
      <c r="E1911" s="103" t="s">
        <v>2038</v>
      </c>
      <c r="F1911" s="103" t="s">
        <v>2051</v>
      </c>
      <c r="G1911" s="103" t="s">
        <v>31</v>
      </c>
      <c r="H1911" s="103" t="s">
        <v>31</v>
      </c>
      <c r="I1911" s="103" t="s">
        <v>31</v>
      </c>
      <c r="J1911" s="103" t="s">
        <v>1884</v>
      </c>
      <c r="K1911" s="103" t="s">
        <v>1885</v>
      </c>
      <c r="L1911" s="104">
        <v>9300</v>
      </c>
      <c r="M1911" s="103" t="s">
        <v>1886</v>
      </c>
      <c r="N1911" s="103" t="s">
        <v>31</v>
      </c>
      <c r="O1911" s="103" t="s">
        <v>31</v>
      </c>
      <c r="P1911" s="103" t="s">
        <v>2503</v>
      </c>
      <c r="Q1911" s="103" t="s">
        <v>2503</v>
      </c>
      <c r="R1911" s="103" t="s">
        <v>5696</v>
      </c>
      <c r="S1911" s="101">
        <v>26023</v>
      </c>
      <c r="T1911" s="101">
        <v>26023</v>
      </c>
      <c r="U1911" s="103" t="s">
        <v>31</v>
      </c>
      <c r="V1911" s="103" t="s">
        <v>4690</v>
      </c>
    </row>
    <row r="1912" spans="1:22" ht="15.75" x14ac:dyDescent="0.3">
      <c r="A1912" s="103" t="s">
        <v>50</v>
      </c>
      <c r="B1912" s="103" t="s">
        <v>4024</v>
      </c>
      <c r="C1912" s="103" t="s">
        <v>1904</v>
      </c>
      <c r="D1912" s="103" t="s">
        <v>1905</v>
      </c>
      <c r="E1912" s="103" t="s">
        <v>2038</v>
      </c>
      <c r="F1912" s="103" t="s">
        <v>2051</v>
      </c>
      <c r="G1912" s="103" t="s">
        <v>31</v>
      </c>
      <c r="H1912" s="103" t="s">
        <v>31</v>
      </c>
      <c r="I1912" s="103" t="s">
        <v>31</v>
      </c>
      <c r="J1912" s="103" t="s">
        <v>1884</v>
      </c>
      <c r="K1912" s="103" t="s">
        <v>1885</v>
      </c>
      <c r="L1912" s="104">
        <v>8631</v>
      </c>
      <c r="M1912" s="103" t="s">
        <v>1886</v>
      </c>
      <c r="N1912" s="103" t="s">
        <v>31</v>
      </c>
      <c r="O1912" s="103" t="s">
        <v>31</v>
      </c>
      <c r="P1912" s="103" t="s">
        <v>2503</v>
      </c>
      <c r="Q1912" s="103" t="s">
        <v>2503</v>
      </c>
      <c r="R1912" s="103" t="s">
        <v>5697</v>
      </c>
      <c r="S1912" s="101">
        <v>26389</v>
      </c>
      <c r="T1912" s="101">
        <v>26389</v>
      </c>
      <c r="U1912" s="103" t="s">
        <v>31</v>
      </c>
      <c r="V1912" s="103" t="s">
        <v>4857</v>
      </c>
    </row>
    <row r="1913" spans="1:22" ht="15.75" x14ac:dyDescent="0.3">
      <c r="A1913" s="103" t="s">
        <v>50</v>
      </c>
      <c r="B1913" s="103" t="s">
        <v>4024</v>
      </c>
      <c r="C1913" s="103" t="s">
        <v>1904</v>
      </c>
      <c r="D1913" s="103" t="s">
        <v>1905</v>
      </c>
      <c r="E1913" s="103" t="s">
        <v>2038</v>
      </c>
      <c r="F1913" s="103" t="s">
        <v>2051</v>
      </c>
      <c r="G1913" s="103" t="s">
        <v>31</v>
      </c>
      <c r="H1913" s="103" t="s">
        <v>31</v>
      </c>
      <c r="I1913" s="103" t="s">
        <v>31</v>
      </c>
      <c r="J1913" s="103" t="s">
        <v>1884</v>
      </c>
      <c r="K1913" s="103" t="s">
        <v>1885</v>
      </c>
      <c r="L1913" s="104">
        <v>6151</v>
      </c>
      <c r="M1913" s="103" t="s">
        <v>1886</v>
      </c>
      <c r="N1913" s="103" t="s">
        <v>31</v>
      </c>
      <c r="O1913" s="103" t="s">
        <v>31</v>
      </c>
      <c r="P1913" s="103" t="s">
        <v>2503</v>
      </c>
      <c r="Q1913" s="103" t="s">
        <v>2503</v>
      </c>
      <c r="R1913" s="103" t="s">
        <v>5698</v>
      </c>
      <c r="S1913" s="101">
        <v>27484</v>
      </c>
      <c r="T1913" s="101">
        <v>27484</v>
      </c>
      <c r="U1913" s="103" t="s">
        <v>31</v>
      </c>
      <c r="V1913" s="103" t="s">
        <v>4966</v>
      </c>
    </row>
    <row r="1914" spans="1:22" ht="15.75" x14ac:dyDescent="0.3">
      <c r="A1914" s="103" t="s">
        <v>50</v>
      </c>
      <c r="B1914" s="103" t="s">
        <v>4024</v>
      </c>
      <c r="C1914" s="103" t="s">
        <v>1904</v>
      </c>
      <c r="D1914" s="103" t="s">
        <v>1905</v>
      </c>
      <c r="E1914" s="103" t="s">
        <v>2038</v>
      </c>
      <c r="F1914" s="103" t="s">
        <v>2051</v>
      </c>
      <c r="G1914" s="103" t="s">
        <v>31</v>
      </c>
      <c r="H1914" s="103" t="s">
        <v>31</v>
      </c>
      <c r="I1914" s="103" t="s">
        <v>31</v>
      </c>
      <c r="J1914" s="103" t="s">
        <v>1884</v>
      </c>
      <c r="K1914" s="103" t="s">
        <v>1885</v>
      </c>
      <c r="L1914" s="104">
        <v>1101</v>
      </c>
      <c r="M1914" s="103" t="s">
        <v>1886</v>
      </c>
      <c r="N1914" s="103" t="s">
        <v>31</v>
      </c>
      <c r="O1914" s="103" t="s">
        <v>31</v>
      </c>
      <c r="P1914" s="103" t="s">
        <v>2503</v>
      </c>
      <c r="Q1914" s="103" t="s">
        <v>2503</v>
      </c>
      <c r="R1914" s="103" t="s">
        <v>5699</v>
      </c>
      <c r="S1914" s="101">
        <v>28945</v>
      </c>
      <c r="T1914" s="101">
        <v>28945</v>
      </c>
      <c r="U1914" s="103" t="s">
        <v>31</v>
      </c>
      <c r="V1914" s="103" t="s">
        <v>5128</v>
      </c>
    </row>
    <row r="1915" spans="1:22" ht="15.75" x14ac:dyDescent="0.3">
      <c r="A1915" s="103" t="s">
        <v>50</v>
      </c>
      <c r="B1915" s="103" t="s">
        <v>4024</v>
      </c>
      <c r="C1915" s="103" t="s">
        <v>1904</v>
      </c>
      <c r="D1915" s="103" t="s">
        <v>1905</v>
      </c>
      <c r="E1915" s="103" t="s">
        <v>2038</v>
      </c>
      <c r="F1915" s="103" t="s">
        <v>2051</v>
      </c>
      <c r="G1915" s="103" t="s">
        <v>31</v>
      </c>
      <c r="H1915" s="103" t="s">
        <v>31</v>
      </c>
      <c r="I1915" s="103" t="s">
        <v>31</v>
      </c>
      <c r="J1915" s="103" t="s">
        <v>1884</v>
      </c>
      <c r="K1915" s="103" t="s">
        <v>1885</v>
      </c>
      <c r="L1915" s="104">
        <v>6861</v>
      </c>
      <c r="M1915" s="103" t="s">
        <v>1886</v>
      </c>
      <c r="N1915" s="103" t="s">
        <v>31</v>
      </c>
      <c r="O1915" s="103" t="s">
        <v>31</v>
      </c>
      <c r="P1915" s="103" t="s">
        <v>2503</v>
      </c>
      <c r="Q1915" s="103" t="s">
        <v>2503</v>
      </c>
      <c r="R1915" s="103" t="s">
        <v>5700</v>
      </c>
      <c r="S1915" s="101">
        <v>29676</v>
      </c>
      <c r="T1915" s="101">
        <v>29676</v>
      </c>
      <c r="U1915" s="103" t="s">
        <v>31</v>
      </c>
      <c r="V1915" s="103" t="s">
        <v>4860</v>
      </c>
    </row>
    <row r="1916" spans="1:22" ht="15.75" x14ac:dyDescent="0.3">
      <c r="A1916" s="103" t="s">
        <v>50</v>
      </c>
      <c r="B1916" s="103" t="s">
        <v>4024</v>
      </c>
      <c r="C1916" s="103" t="s">
        <v>1904</v>
      </c>
      <c r="D1916" s="103" t="s">
        <v>1905</v>
      </c>
      <c r="E1916" s="103" t="s">
        <v>2038</v>
      </c>
      <c r="F1916" s="103" t="s">
        <v>2051</v>
      </c>
      <c r="G1916" s="103" t="s">
        <v>31</v>
      </c>
      <c r="H1916" s="103" t="s">
        <v>31</v>
      </c>
      <c r="I1916" s="103" t="s">
        <v>31</v>
      </c>
      <c r="J1916" s="103" t="s">
        <v>1884</v>
      </c>
      <c r="K1916" s="103" t="s">
        <v>1885</v>
      </c>
      <c r="L1916" s="104">
        <v>48706</v>
      </c>
      <c r="M1916" s="103" t="s">
        <v>1886</v>
      </c>
      <c r="N1916" s="103" t="s">
        <v>31</v>
      </c>
      <c r="O1916" s="103" t="s">
        <v>31</v>
      </c>
      <c r="P1916" s="103" t="s">
        <v>2503</v>
      </c>
      <c r="Q1916" s="103" t="s">
        <v>2503</v>
      </c>
      <c r="R1916" s="103" t="s">
        <v>5701</v>
      </c>
      <c r="S1916" s="101">
        <v>30041</v>
      </c>
      <c r="T1916" s="101">
        <v>30041</v>
      </c>
      <c r="U1916" s="103" t="s">
        <v>31</v>
      </c>
      <c r="V1916" s="103" t="s">
        <v>4819</v>
      </c>
    </row>
    <row r="1917" spans="1:22" ht="15.75" x14ac:dyDescent="0.3">
      <c r="A1917" s="103" t="s">
        <v>50</v>
      </c>
      <c r="B1917" s="103" t="s">
        <v>4024</v>
      </c>
      <c r="C1917" s="103" t="s">
        <v>1904</v>
      </c>
      <c r="D1917" s="103" t="s">
        <v>1905</v>
      </c>
      <c r="E1917" s="103" t="s">
        <v>2038</v>
      </c>
      <c r="F1917" s="103" t="s">
        <v>2051</v>
      </c>
      <c r="G1917" s="103" t="s">
        <v>31</v>
      </c>
      <c r="H1917" s="103" t="s">
        <v>31</v>
      </c>
      <c r="I1917" s="103" t="s">
        <v>31</v>
      </c>
      <c r="J1917" s="103" t="s">
        <v>1884</v>
      </c>
      <c r="K1917" s="103" t="s">
        <v>1885</v>
      </c>
      <c r="L1917" s="104">
        <v>13482</v>
      </c>
      <c r="M1917" s="103" t="s">
        <v>1886</v>
      </c>
      <c r="N1917" s="103" t="s">
        <v>31</v>
      </c>
      <c r="O1917" s="103" t="s">
        <v>31</v>
      </c>
      <c r="P1917" s="103" t="s">
        <v>2503</v>
      </c>
      <c r="Q1917" s="103" t="s">
        <v>2503</v>
      </c>
      <c r="R1917" s="103" t="s">
        <v>5702</v>
      </c>
      <c r="S1917" s="101">
        <v>31502</v>
      </c>
      <c r="T1917" s="101">
        <v>31502</v>
      </c>
      <c r="U1917" s="103" t="s">
        <v>31</v>
      </c>
      <c r="V1917" s="103" t="s">
        <v>4921</v>
      </c>
    </row>
    <row r="1918" spans="1:22" ht="15.75" x14ac:dyDescent="0.3">
      <c r="A1918" s="103" t="s">
        <v>50</v>
      </c>
      <c r="B1918" s="103" t="s">
        <v>4024</v>
      </c>
      <c r="C1918" s="103" t="s">
        <v>1904</v>
      </c>
      <c r="D1918" s="103" t="s">
        <v>1905</v>
      </c>
      <c r="E1918" s="103" t="s">
        <v>2038</v>
      </c>
      <c r="F1918" s="103" t="s">
        <v>2051</v>
      </c>
      <c r="G1918" s="103" t="s">
        <v>31</v>
      </c>
      <c r="H1918" s="103" t="s">
        <v>31</v>
      </c>
      <c r="I1918" s="103" t="s">
        <v>31</v>
      </c>
      <c r="J1918" s="103" t="s">
        <v>1884</v>
      </c>
      <c r="K1918" s="103" t="s">
        <v>1885</v>
      </c>
      <c r="L1918" s="104">
        <v>50559</v>
      </c>
      <c r="M1918" s="103" t="s">
        <v>1886</v>
      </c>
      <c r="N1918" s="103" t="s">
        <v>31</v>
      </c>
      <c r="O1918" s="103" t="s">
        <v>31</v>
      </c>
      <c r="P1918" s="103" t="s">
        <v>2503</v>
      </c>
      <c r="Q1918" s="103" t="s">
        <v>2503</v>
      </c>
      <c r="R1918" s="103" t="s">
        <v>5703</v>
      </c>
      <c r="S1918" s="101">
        <v>31502</v>
      </c>
      <c r="T1918" s="101">
        <v>31502</v>
      </c>
      <c r="U1918" s="103" t="s">
        <v>31</v>
      </c>
      <c r="V1918" s="103" t="s">
        <v>5026</v>
      </c>
    </row>
    <row r="1919" spans="1:22" ht="15.75" x14ac:dyDescent="0.3">
      <c r="A1919" s="103" t="s">
        <v>50</v>
      </c>
      <c r="B1919" s="103" t="s">
        <v>4024</v>
      </c>
      <c r="C1919" s="103" t="s">
        <v>1904</v>
      </c>
      <c r="D1919" s="103" t="s">
        <v>1905</v>
      </c>
      <c r="E1919" s="103" t="s">
        <v>2038</v>
      </c>
      <c r="F1919" s="103" t="s">
        <v>2051</v>
      </c>
      <c r="G1919" s="103" t="s">
        <v>31</v>
      </c>
      <c r="H1919" s="103" t="s">
        <v>31</v>
      </c>
      <c r="I1919" s="103" t="s">
        <v>31</v>
      </c>
      <c r="J1919" s="103" t="s">
        <v>1884</v>
      </c>
      <c r="K1919" s="103" t="s">
        <v>1885</v>
      </c>
      <c r="L1919" s="104">
        <v>21657</v>
      </c>
      <c r="M1919" s="103" t="s">
        <v>1886</v>
      </c>
      <c r="N1919" s="103" t="s">
        <v>31</v>
      </c>
      <c r="O1919" s="103" t="s">
        <v>31</v>
      </c>
      <c r="P1919" s="103" t="s">
        <v>2503</v>
      </c>
      <c r="Q1919" s="103" t="s">
        <v>2503</v>
      </c>
      <c r="R1919" s="103" t="s">
        <v>5704</v>
      </c>
      <c r="S1919" s="101">
        <v>33694</v>
      </c>
      <c r="T1919" s="101">
        <v>33694</v>
      </c>
      <c r="U1919" s="103" t="s">
        <v>31</v>
      </c>
      <c r="V1919" s="103" t="s">
        <v>4980</v>
      </c>
    </row>
    <row r="1920" spans="1:22" ht="15.75" x14ac:dyDescent="0.3">
      <c r="A1920" s="103" t="s">
        <v>50</v>
      </c>
      <c r="B1920" s="103" t="s">
        <v>4024</v>
      </c>
      <c r="C1920" s="103" t="s">
        <v>1904</v>
      </c>
      <c r="D1920" s="103" t="s">
        <v>1905</v>
      </c>
      <c r="E1920" s="103" t="s">
        <v>2038</v>
      </c>
      <c r="F1920" s="103" t="s">
        <v>2051</v>
      </c>
      <c r="G1920" s="103" t="s">
        <v>31</v>
      </c>
      <c r="H1920" s="103" t="s">
        <v>31</v>
      </c>
      <c r="I1920" s="103" t="s">
        <v>31</v>
      </c>
      <c r="J1920" s="103" t="s">
        <v>1884</v>
      </c>
      <c r="K1920" s="103" t="s">
        <v>1885</v>
      </c>
      <c r="L1920" s="104">
        <v>4325</v>
      </c>
      <c r="M1920" s="103" t="s">
        <v>1886</v>
      </c>
      <c r="N1920" s="103" t="s">
        <v>31</v>
      </c>
      <c r="O1920" s="103" t="s">
        <v>31</v>
      </c>
      <c r="P1920" s="103" t="s">
        <v>2503</v>
      </c>
      <c r="Q1920" s="103" t="s">
        <v>2503</v>
      </c>
      <c r="R1920" s="103" t="s">
        <v>5705</v>
      </c>
      <c r="S1920" s="101">
        <v>34059</v>
      </c>
      <c r="T1920" s="101">
        <v>34059</v>
      </c>
      <c r="U1920" s="103" t="s">
        <v>4824</v>
      </c>
      <c r="V1920" s="103" t="s">
        <v>4825</v>
      </c>
    </row>
    <row r="1921" spans="1:22" ht="15.75" x14ac:dyDescent="0.3">
      <c r="A1921" s="103" t="s">
        <v>50</v>
      </c>
      <c r="B1921" s="103" t="s">
        <v>4024</v>
      </c>
      <c r="C1921" s="103" t="s">
        <v>1904</v>
      </c>
      <c r="D1921" s="103" t="s">
        <v>1905</v>
      </c>
      <c r="E1921" s="103" t="s">
        <v>2038</v>
      </c>
      <c r="F1921" s="103" t="s">
        <v>2051</v>
      </c>
      <c r="G1921" s="103" t="s">
        <v>31</v>
      </c>
      <c r="H1921" s="103" t="s">
        <v>31</v>
      </c>
      <c r="I1921" s="103" t="s">
        <v>31</v>
      </c>
      <c r="J1921" s="103" t="s">
        <v>1884</v>
      </c>
      <c r="K1921" s="103" t="s">
        <v>1885</v>
      </c>
      <c r="L1921" s="104">
        <v>-0.02</v>
      </c>
      <c r="M1921" s="103" t="s">
        <v>1886</v>
      </c>
      <c r="N1921" s="103" t="s">
        <v>31</v>
      </c>
      <c r="O1921" s="103" t="s">
        <v>31</v>
      </c>
      <c r="P1921" s="103" t="s">
        <v>2503</v>
      </c>
      <c r="Q1921" s="103" t="s">
        <v>2503</v>
      </c>
      <c r="R1921" s="103" t="s">
        <v>5705</v>
      </c>
      <c r="S1921" s="101">
        <v>36738</v>
      </c>
      <c r="T1921" s="101">
        <v>36738</v>
      </c>
      <c r="U1921" s="103" t="s">
        <v>4824</v>
      </c>
      <c r="V1921" s="103" t="s">
        <v>4825</v>
      </c>
    </row>
    <row r="1922" spans="1:22" ht="15.75" x14ac:dyDescent="0.3">
      <c r="A1922" s="103" t="s">
        <v>50</v>
      </c>
      <c r="B1922" s="103" t="s">
        <v>4024</v>
      </c>
      <c r="C1922" s="103" t="s">
        <v>1904</v>
      </c>
      <c r="D1922" s="103" t="s">
        <v>1905</v>
      </c>
      <c r="E1922" s="103" t="s">
        <v>2038</v>
      </c>
      <c r="F1922" s="103" t="s">
        <v>2051</v>
      </c>
      <c r="G1922" s="103" t="s">
        <v>31</v>
      </c>
      <c r="H1922" s="103" t="s">
        <v>31</v>
      </c>
      <c r="I1922" s="103" t="s">
        <v>31</v>
      </c>
      <c r="J1922" s="103" t="s">
        <v>1884</v>
      </c>
      <c r="K1922" s="103" t="s">
        <v>1885</v>
      </c>
      <c r="L1922" s="104">
        <v>45239.09</v>
      </c>
      <c r="M1922" s="103" t="s">
        <v>1886</v>
      </c>
      <c r="N1922" s="103" t="s">
        <v>31</v>
      </c>
      <c r="O1922" s="103" t="s">
        <v>31</v>
      </c>
      <c r="P1922" s="103" t="s">
        <v>2052</v>
      </c>
      <c r="Q1922" s="103" t="s">
        <v>31</v>
      </c>
      <c r="R1922" s="103" t="s">
        <v>5706</v>
      </c>
      <c r="S1922" s="101">
        <v>40724</v>
      </c>
      <c r="T1922" s="101">
        <v>40724</v>
      </c>
      <c r="U1922" s="103" t="s">
        <v>5381</v>
      </c>
      <c r="V1922" s="103" t="s">
        <v>31</v>
      </c>
    </row>
    <row r="1923" spans="1:22" ht="15.75" x14ac:dyDescent="0.3">
      <c r="A1923" s="103" t="s">
        <v>50</v>
      </c>
      <c r="B1923" s="103" t="s">
        <v>4024</v>
      </c>
      <c r="C1923" s="103" t="s">
        <v>1904</v>
      </c>
      <c r="D1923" s="103" t="s">
        <v>1905</v>
      </c>
      <c r="E1923" s="103" t="s">
        <v>2038</v>
      </c>
      <c r="F1923" s="103" t="s">
        <v>2051</v>
      </c>
      <c r="G1923" s="103" t="s">
        <v>31</v>
      </c>
      <c r="H1923" s="103" t="s">
        <v>31</v>
      </c>
      <c r="I1923" s="103" t="s">
        <v>31</v>
      </c>
      <c r="J1923" s="103" t="s">
        <v>1884</v>
      </c>
      <c r="K1923" s="103" t="s">
        <v>1885</v>
      </c>
      <c r="L1923" s="104">
        <v>3184.5</v>
      </c>
      <c r="M1923" s="103" t="s">
        <v>1886</v>
      </c>
      <c r="N1923" s="103" t="s">
        <v>31</v>
      </c>
      <c r="O1923" s="103" t="s">
        <v>31</v>
      </c>
      <c r="P1923" s="103" t="s">
        <v>2052</v>
      </c>
      <c r="Q1923" s="103" t="s">
        <v>31</v>
      </c>
      <c r="R1923" s="103" t="s">
        <v>5706</v>
      </c>
      <c r="S1923" s="101">
        <v>40999</v>
      </c>
      <c r="T1923" s="101">
        <v>40999</v>
      </c>
      <c r="U1923" s="103" t="s">
        <v>5381</v>
      </c>
      <c r="V1923" s="103" t="s">
        <v>31</v>
      </c>
    </row>
    <row r="1924" spans="1:22" ht="15.75" x14ac:dyDescent="0.3">
      <c r="A1924" s="103" t="s">
        <v>50</v>
      </c>
      <c r="B1924" s="103" t="s">
        <v>4024</v>
      </c>
      <c r="C1924" s="103" t="s">
        <v>1904</v>
      </c>
      <c r="D1924" s="103" t="s">
        <v>1905</v>
      </c>
      <c r="E1924" s="103" t="s">
        <v>2038</v>
      </c>
      <c r="F1924" s="103" t="s">
        <v>2123</v>
      </c>
      <c r="G1924" s="103" t="s">
        <v>31</v>
      </c>
      <c r="H1924" s="103" t="s">
        <v>31</v>
      </c>
      <c r="I1924" s="103" t="s">
        <v>31</v>
      </c>
      <c r="J1924" s="103" t="s">
        <v>1884</v>
      </c>
      <c r="K1924" s="103" t="s">
        <v>1885</v>
      </c>
      <c r="L1924" s="105">
        <v>-71.11</v>
      </c>
      <c r="M1924" s="103" t="s">
        <v>1886</v>
      </c>
      <c r="N1924" s="103" t="s">
        <v>4162</v>
      </c>
      <c r="O1924" s="103" t="s">
        <v>31</v>
      </c>
      <c r="P1924" s="103" t="s">
        <v>2125</v>
      </c>
      <c r="Q1924" s="103" t="s">
        <v>31</v>
      </c>
      <c r="R1924" s="103" t="s">
        <v>4163</v>
      </c>
      <c r="S1924" s="101">
        <v>42886</v>
      </c>
      <c r="T1924" s="101">
        <v>42886</v>
      </c>
      <c r="U1924" s="103" t="s">
        <v>4029</v>
      </c>
      <c r="V1924" s="103" t="s">
        <v>31</v>
      </c>
    </row>
    <row r="1925" spans="1:22" ht="15.75" x14ac:dyDescent="0.3">
      <c r="A1925" s="103" t="s">
        <v>50</v>
      </c>
      <c r="B1925" s="103" t="s">
        <v>4024</v>
      </c>
      <c r="C1925" s="103" t="s">
        <v>1904</v>
      </c>
      <c r="D1925" s="103" t="s">
        <v>1905</v>
      </c>
      <c r="E1925" s="103" t="s">
        <v>2038</v>
      </c>
      <c r="F1925" s="103" t="s">
        <v>2123</v>
      </c>
      <c r="G1925" s="103" t="s">
        <v>31</v>
      </c>
      <c r="H1925" s="103" t="s">
        <v>31</v>
      </c>
      <c r="I1925" s="103" t="s">
        <v>31</v>
      </c>
      <c r="J1925" s="103" t="s">
        <v>1884</v>
      </c>
      <c r="K1925" s="103" t="s">
        <v>1885</v>
      </c>
      <c r="L1925" s="105">
        <v>-71.11</v>
      </c>
      <c r="M1925" s="103" t="s">
        <v>1886</v>
      </c>
      <c r="N1925" s="103" t="s">
        <v>4166</v>
      </c>
      <c r="O1925" s="103" t="s">
        <v>31</v>
      </c>
      <c r="P1925" s="103" t="s">
        <v>2125</v>
      </c>
      <c r="Q1925" s="103" t="s">
        <v>31</v>
      </c>
      <c r="R1925" s="103" t="s">
        <v>4167</v>
      </c>
      <c r="S1925" s="101">
        <v>42886</v>
      </c>
      <c r="T1925" s="101">
        <v>42886</v>
      </c>
      <c r="U1925" s="103" t="s">
        <v>4029</v>
      </c>
      <c r="V1925" s="103" t="s">
        <v>31</v>
      </c>
    </row>
    <row r="1926" spans="1:22" ht="15.75" x14ac:dyDescent="0.3">
      <c r="A1926" s="103" t="s">
        <v>50</v>
      </c>
      <c r="B1926" s="103" t="s">
        <v>4024</v>
      </c>
      <c r="C1926" s="103" t="s">
        <v>1904</v>
      </c>
      <c r="D1926" s="103" t="s">
        <v>1905</v>
      </c>
      <c r="E1926" s="103" t="s">
        <v>2038</v>
      </c>
      <c r="F1926" s="103" t="s">
        <v>2062</v>
      </c>
      <c r="G1926" s="103" t="s">
        <v>31</v>
      </c>
      <c r="H1926" s="103" t="s">
        <v>31</v>
      </c>
      <c r="I1926" s="103" t="s">
        <v>31</v>
      </c>
      <c r="J1926" s="103" t="s">
        <v>1884</v>
      </c>
      <c r="K1926" s="103" t="s">
        <v>1885</v>
      </c>
      <c r="L1926" s="105">
        <v>-82.27</v>
      </c>
      <c r="M1926" s="103" t="s">
        <v>1886</v>
      </c>
      <c r="N1926" s="103" t="s">
        <v>4148</v>
      </c>
      <c r="O1926" s="103" t="s">
        <v>31</v>
      </c>
      <c r="P1926" s="103" t="s">
        <v>2064</v>
      </c>
      <c r="Q1926" s="103" t="s">
        <v>31</v>
      </c>
      <c r="R1926" s="103" t="s">
        <v>4149</v>
      </c>
      <c r="S1926" s="101">
        <v>42825</v>
      </c>
      <c r="T1926" s="101">
        <v>42825</v>
      </c>
      <c r="U1926" s="103" t="s">
        <v>4029</v>
      </c>
      <c r="V1926" s="103" t="s">
        <v>31</v>
      </c>
    </row>
    <row r="1927" spans="1:22" ht="15.75" x14ac:dyDescent="0.3">
      <c r="A1927" s="103" t="s">
        <v>50</v>
      </c>
      <c r="B1927" s="103" t="s">
        <v>4024</v>
      </c>
      <c r="C1927" s="103" t="s">
        <v>1904</v>
      </c>
      <c r="D1927" s="103" t="s">
        <v>1905</v>
      </c>
      <c r="E1927" s="103" t="s">
        <v>2038</v>
      </c>
      <c r="F1927" s="103" t="s">
        <v>2062</v>
      </c>
      <c r="G1927" s="103" t="s">
        <v>31</v>
      </c>
      <c r="H1927" s="103" t="s">
        <v>31</v>
      </c>
      <c r="I1927" s="103" t="s">
        <v>31</v>
      </c>
      <c r="J1927" s="103" t="s">
        <v>1884</v>
      </c>
      <c r="K1927" s="103" t="s">
        <v>1885</v>
      </c>
      <c r="L1927" s="105">
        <v>-82.27</v>
      </c>
      <c r="M1927" s="103" t="s">
        <v>1886</v>
      </c>
      <c r="N1927" s="103" t="s">
        <v>4152</v>
      </c>
      <c r="O1927" s="103" t="s">
        <v>31</v>
      </c>
      <c r="P1927" s="103" t="s">
        <v>2064</v>
      </c>
      <c r="Q1927" s="103" t="s">
        <v>31</v>
      </c>
      <c r="R1927" s="103" t="s">
        <v>4153</v>
      </c>
      <c r="S1927" s="101">
        <v>42825</v>
      </c>
      <c r="T1927" s="101">
        <v>42825</v>
      </c>
      <c r="U1927" s="103" t="s">
        <v>4029</v>
      </c>
      <c r="V1927" s="103" t="s">
        <v>31</v>
      </c>
    </row>
    <row r="1928" spans="1:22" ht="15.75" x14ac:dyDescent="0.3">
      <c r="A1928" s="103" t="s">
        <v>50</v>
      </c>
      <c r="B1928" s="103" t="s">
        <v>4024</v>
      </c>
      <c r="C1928" s="103" t="s">
        <v>1904</v>
      </c>
      <c r="D1928" s="103" t="s">
        <v>1905</v>
      </c>
      <c r="E1928" s="103" t="s">
        <v>2038</v>
      </c>
      <c r="F1928" s="103" t="s">
        <v>2062</v>
      </c>
      <c r="G1928" s="103" t="s">
        <v>31</v>
      </c>
      <c r="H1928" s="103" t="s">
        <v>31</v>
      </c>
      <c r="I1928" s="103" t="s">
        <v>31</v>
      </c>
      <c r="J1928" s="103" t="s">
        <v>1884</v>
      </c>
      <c r="K1928" s="103" t="s">
        <v>1885</v>
      </c>
      <c r="L1928" s="105">
        <v>-82.27</v>
      </c>
      <c r="M1928" s="103" t="s">
        <v>1886</v>
      </c>
      <c r="N1928" s="103" t="s">
        <v>4154</v>
      </c>
      <c r="O1928" s="103" t="s">
        <v>31</v>
      </c>
      <c r="P1928" s="103" t="s">
        <v>2064</v>
      </c>
      <c r="Q1928" s="103" t="s">
        <v>31</v>
      </c>
      <c r="R1928" s="103" t="s">
        <v>4155</v>
      </c>
      <c r="S1928" s="101">
        <v>42825</v>
      </c>
      <c r="T1928" s="101">
        <v>42825</v>
      </c>
      <c r="U1928" s="103" t="s">
        <v>4029</v>
      </c>
      <c r="V1928" s="103" t="s">
        <v>31</v>
      </c>
    </row>
    <row r="1929" spans="1:22" ht="15.75" x14ac:dyDescent="0.3">
      <c r="A1929" s="103" t="s">
        <v>50</v>
      </c>
      <c r="B1929" s="103" t="s">
        <v>4024</v>
      </c>
      <c r="C1929" s="103" t="s">
        <v>1879</v>
      </c>
      <c r="D1929" s="103" t="s">
        <v>1880</v>
      </c>
      <c r="E1929" s="103" t="s">
        <v>2038</v>
      </c>
      <c r="F1929" s="103" t="s">
        <v>2082</v>
      </c>
      <c r="G1929" s="103" t="s">
        <v>31</v>
      </c>
      <c r="H1929" s="103" t="s">
        <v>1883</v>
      </c>
      <c r="I1929" s="103" t="s">
        <v>1880</v>
      </c>
      <c r="J1929" s="103" t="s">
        <v>1884</v>
      </c>
      <c r="K1929" s="103" t="s">
        <v>1885</v>
      </c>
      <c r="L1929" s="105">
        <v>-96.61</v>
      </c>
      <c r="M1929" s="103" t="s">
        <v>1886</v>
      </c>
      <c r="N1929" s="103" t="s">
        <v>31</v>
      </c>
      <c r="O1929" s="103" t="s">
        <v>31</v>
      </c>
      <c r="P1929" s="103" t="s">
        <v>2083</v>
      </c>
      <c r="Q1929" s="103" t="s">
        <v>31</v>
      </c>
      <c r="R1929" s="103" t="s">
        <v>4202</v>
      </c>
      <c r="S1929" s="101">
        <v>42855</v>
      </c>
      <c r="T1929" s="101">
        <v>42855</v>
      </c>
      <c r="U1929" s="103" t="s">
        <v>4026</v>
      </c>
      <c r="V1929" s="103" t="s">
        <v>31</v>
      </c>
    </row>
    <row r="1930" spans="1:22" ht="15.75" x14ac:dyDescent="0.3">
      <c r="A1930" s="103" t="s">
        <v>50</v>
      </c>
      <c r="B1930" s="103" t="s">
        <v>4024</v>
      </c>
      <c r="C1930" s="103" t="s">
        <v>1904</v>
      </c>
      <c r="D1930" s="103" t="s">
        <v>1905</v>
      </c>
      <c r="E1930" s="103" t="s">
        <v>2038</v>
      </c>
      <c r="F1930" s="103" t="s">
        <v>2070</v>
      </c>
      <c r="G1930" s="103" t="s">
        <v>31</v>
      </c>
      <c r="H1930" s="103" t="s">
        <v>31</v>
      </c>
      <c r="I1930" s="103" t="s">
        <v>31</v>
      </c>
      <c r="J1930" s="103" t="s">
        <v>1884</v>
      </c>
      <c r="K1930" s="103" t="s">
        <v>1885</v>
      </c>
      <c r="L1930" s="105">
        <v>-97.66</v>
      </c>
      <c r="M1930" s="103" t="s">
        <v>1886</v>
      </c>
      <c r="N1930" s="103" t="s">
        <v>31</v>
      </c>
      <c r="O1930" s="103" t="s">
        <v>31</v>
      </c>
      <c r="P1930" s="103" t="s">
        <v>2072</v>
      </c>
      <c r="Q1930" s="103" t="s">
        <v>31</v>
      </c>
      <c r="R1930" s="103" t="s">
        <v>4146</v>
      </c>
      <c r="S1930" s="101">
        <v>42825</v>
      </c>
      <c r="T1930" s="101">
        <v>42825</v>
      </c>
      <c r="U1930" s="103" t="s">
        <v>4029</v>
      </c>
      <c r="V1930" s="103" t="s">
        <v>31</v>
      </c>
    </row>
    <row r="1931" spans="1:22" ht="15.75" x14ac:dyDescent="0.3">
      <c r="A1931" s="103" t="s">
        <v>50</v>
      </c>
      <c r="B1931" s="103" t="s">
        <v>4024</v>
      </c>
      <c r="C1931" s="103" t="s">
        <v>1904</v>
      </c>
      <c r="D1931" s="103" t="s">
        <v>1905</v>
      </c>
      <c r="E1931" s="103" t="s">
        <v>2038</v>
      </c>
      <c r="F1931" s="103" t="s">
        <v>2054</v>
      </c>
      <c r="G1931" s="103" t="s">
        <v>31</v>
      </c>
      <c r="H1931" s="103" t="s">
        <v>31</v>
      </c>
      <c r="I1931" s="103" t="s">
        <v>31</v>
      </c>
      <c r="J1931" s="103" t="s">
        <v>1884</v>
      </c>
      <c r="K1931" s="103" t="s">
        <v>1885</v>
      </c>
      <c r="L1931" s="105">
        <v>-98.2</v>
      </c>
      <c r="M1931" s="103" t="s">
        <v>1886</v>
      </c>
      <c r="N1931" s="103" t="s">
        <v>4034</v>
      </c>
      <c r="O1931" s="103" t="s">
        <v>31</v>
      </c>
      <c r="P1931" s="103" t="s">
        <v>2056</v>
      </c>
      <c r="Q1931" s="103" t="s">
        <v>31</v>
      </c>
      <c r="R1931" s="103" t="s">
        <v>4035</v>
      </c>
      <c r="S1931" s="101">
        <v>42978</v>
      </c>
      <c r="T1931" s="101">
        <v>42978</v>
      </c>
      <c r="U1931" s="103" t="s">
        <v>4029</v>
      </c>
      <c r="V1931" s="103" t="s">
        <v>31</v>
      </c>
    </row>
    <row r="1932" spans="1:22" ht="15.75" x14ac:dyDescent="0.3">
      <c r="A1932" s="103" t="s">
        <v>50</v>
      </c>
      <c r="B1932" s="103" t="s">
        <v>4024</v>
      </c>
      <c r="C1932" s="103" t="s">
        <v>1904</v>
      </c>
      <c r="D1932" s="103" t="s">
        <v>1905</v>
      </c>
      <c r="E1932" s="103" t="s">
        <v>2038</v>
      </c>
      <c r="F1932" s="103" t="s">
        <v>2207</v>
      </c>
      <c r="G1932" s="103" t="s">
        <v>31</v>
      </c>
      <c r="H1932" s="103" t="s">
        <v>31</v>
      </c>
      <c r="I1932" s="103" t="s">
        <v>31</v>
      </c>
      <c r="J1932" s="103" t="s">
        <v>1884</v>
      </c>
      <c r="K1932" s="103" t="s">
        <v>1885</v>
      </c>
      <c r="L1932" s="104">
        <v>3631</v>
      </c>
      <c r="M1932" s="103" t="s">
        <v>1886</v>
      </c>
      <c r="N1932" s="103" t="s">
        <v>31</v>
      </c>
      <c r="O1932" s="103" t="s">
        <v>31</v>
      </c>
      <c r="P1932" s="103" t="s">
        <v>3796</v>
      </c>
      <c r="Q1932" s="103" t="s">
        <v>3797</v>
      </c>
      <c r="R1932" s="103" t="s">
        <v>5707</v>
      </c>
      <c r="S1932" s="101">
        <v>19449</v>
      </c>
      <c r="T1932" s="101">
        <v>19449</v>
      </c>
      <c r="U1932" s="103" t="s">
        <v>31</v>
      </c>
      <c r="V1932" s="103" t="s">
        <v>31</v>
      </c>
    </row>
    <row r="1933" spans="1:22" ht="15.75" x14ac:dyDescent="0.3">
      <c r="A1933" s="103" t="s">
        <v>50</v>
      </c>
      <c r="B1933" s="103" t="s">
        <v>4024</v>
      </c>
      <c r="C1933" s="103" t="s">
        <v>1904</v>
      </c>
      <c r="D1933" s="103" t="s">
        <v>1905</v>
      </c>
      <c r="E1933" s="103" t="s">
        <v>2038</v>
      </c>
      <c r="F1933" s="103" t="s">
        <v>2207</v>
      </c>
      <c r="G1933" s="103" t="s">
        <v>31</v>
      </c>
      <c r="H1933" s="103" t="s">
        <v>31</v>
      </c>
      <c r="I1933" s="103" t="s">
        <v>31</v>
      </c>
      <c r="J1933" s="103" t="s">
        <v>1884</v>
      </c>
      <c r="K1933" s="103" t="s">
        <v>1885</v>
      </c>
      <c r="L1933" s="104">
        <v>4779</v>
      </c>
      <c r="M1933" s="103" t="s">
        <v>1886</v>
      </c>
      <c r="N1933" s="103" t="s">
        <v>31</v>
      </c>
      <c r="O1933" s="103" t="s">
        <v>31</v>
      </c>
      <c r="P1933" s="103" t="s">
        <v>3796</v>
      </c>
      <c r="Q1933" s="103" t="s">
        <v>3797</v>
      </c>
      <c r="R1933" s="103" t="s">
        <v>5708</v>
      </c>
      <c r="S1933" s="101">
        <v>22006</v>
      </c>
      <c r="T1933" s="101">
        <v>22006</v>
      </c>
      <c r="U1933" s="103" t="s">
        <v>31</v>
      </c>
      <c r="V1933" s="103" t="s">
        <v>5709</v>
      </c>
    </row>
    <row r="1934" spans="1:22" ht="15.75" x14ac:dyDescent="0.3">
      <c r="A1934" s="103" t="s">
        <v>50</v>
      </c>
      <c r="B1934" s="103" t="s">
        <v>4024</v>
      </c>
      <c r="C1934" s="103" t="s">
        <v>1904</v>
      </c>
      <c r="D1934" s="103" t="s">
        <v>1905</v>
      </c>
      <c r="E1934" s="103" t="s">
        <v>2038</v>
      </c>
      <c r="F1934" s="103" t="s">
        <v>2207</v>
      </c>
      <c r="G1934" s="103" t="s">
        <v>31</v>
      </c>
      <c r="H1934" s="103" t="s">
        <v>31</v>
      </c>
      <c r="I1934" s="103" t="s">
        <v>31</v>
      </c>
      <c r="J1934" s="103" t="s">
        <v>1884</v>
      </c>
      <c r="K1934" s="103" t="s">
        <v>1885</v>
      </c>
      <c r="L1934" s="104">
        <v>4378</v>
      </c>
      <c r="M1934" s="103" t="s">
        <v>1886</v>
      </c>
      <c r="N1934" s="103" t="s">
        <v>31</v>
      </c>
      <c r="O1934" s="103" t="s">
        <v>31</v>
      </c>
      <c r="P1934" s="103" t="s">
        <v>3796</v>
      </c>
      <c r="Q1934" s="103" t="s">
        <v>3797</v>
      </c>
      <c r="R1934" s="103" t="s">
        <v>5710</v>
      </c>
      <c r="S1934" s="101">
        <v>25658</v>
      </c>
      <c r="T1934" s="101">
        <v>25658</v>
      </c>
      <c r="U1934" s="103" t="s">
        <v>31</v>
      </c>
      <c r="V1934" s="103" t="s">
        <v>4686</v>
      </c>
    </row>
    <row r="1935" spans="1:22" ht="15.75" x14ac:dyDescent="0.3">
      <c r="A1935" s="103" t="s">
        <v>50</v>
      </c>
      <c r="B1935" s="103" t="s">
        <v>4024</v>
      </c>
      <c r="C1935" s="103" t="s">
        <v>1904</v>
      </c>
      <c r="D1935" s="103" t="s">
        <v>1905</v>
      </c>
      <c r="E1935" s="103" t="s">
        <v>2038</v>
      </c>
      <c r="F1935" s="103" t="s">
        <v>2101</v>
      </c>
      <c r="G1935" s="103" t="s">
        <v>31</v>
      </c>
      <c r="H1935" s="103" t="s">
        <v>31</v>
      </c>
      <c r="I1935" s="103" t="s">
        <v>31</v>
      </c>
      <c r="J1935" s="103" t="s">
        <v>1884</v>
      </c>
      <c r="K1935" s="103" t="s">
        <v>1885</v>
      </c>
      <c r="L1935" s="104">
        <v>10</v>
      </c>
      <c r="M1935" s="103" t="s">
        <v>1886</v>
      </c>
      <c r="N1935" s="103" t="s">
        <v>31</v>
      </c>
      <c r="O1935" s="103" t="s">
        <v>31</v>
      </c>
      <c r="P1935" s="103" t="s">
        <v>3465</v>
      </c>
      <c r="Q1935" s="103" t="s">
        <v>3466</v>
      </c>
      <c r="R1935" s="103" t="s">
        <v>5711</v>
      </c>
      <c r="S1935" s="101">
        <v>19084</v>
      </c>
      <c r="T1935" s="101">
        <v>19084</v>
      </c>
      <c r="U1935" s="103" t="s">
        <v>31</v>
      </c>
      <c r="V1935" s="103" t="s">
        <v>4983</v>
      </c>
    </row>
    <row r="1936" spans="1:22" ht="15.75" x14ac:dyDescent="0.3">
      <c r="A1936" s="103" t="s">
        <v>50</v>
      </c>
      <c r="B1936" s="103" t="s">
        <v>4024</v>
      </c>
      <c r="C1936" s="103" t="s">
        <v>1904</v>
      </c>
      <c r="D1936" s="103" t="s">
        <v>1905</v>
      </c>
      <c r="E1936" s="103" t="s">
        <v>2038</v>
      </c>
      <c r="F1936" s="103" t="s">
        <v>2101</v>
      </c>
      <c r="G1936" s="103" t="s">
        <v>31</v>
      </c>
      <c r="H1936" s="103" t="s">
        <v>31</v>
      </c>
      <c r="I1936" s="103" t="s">
        <v>31</v>
      </c>
      <c r="J1936" s="103" t="s">
        <v>1884</v>
      </c>
      <c r="K1936" s="103" t="s">
        <v>1885</v>
      </c>
      <c r="L1936" s="104">
        <v>533</v>
      </c>
      <c r="M1936" s="103" t="s">
        <v>1886</v>
      </c>
      <c r="N1936" s="103" t="s">
        <v>31</v>
      </c>
      <c r="O1936" s="103" t="s">
        <v>31</v>
      </c>
      <c r="P1936" s="103" t="s">
        <v>3465</v>
      </c>
      <c r="Q1936" s="103" t="s">
        <v>3466</v>
      </c>
      <c r="R1936" s="103" t="s">
        <v>5712</v>
      </c>
      <c r="S1936" s="101">
        <v>20179</v>
      </c>
      <c r="T1936" s="101">
        <v>20179</v>
      </c>
      <c r="U1936" s="103" t="s">
        <v>31</v>
      </c>
      <c r="V1936" s="103" t="s">
        <v>4938</v>
      </c>
    </row>
    <row r="1937" spans="1:22" ht="15.75" x14ac:dyDescent="0.3">
      <c r="A1937" s="103" t="s">
        <v>50</v>
      </c>
      <c r="B1937" s="103" t="s">
        <v>4024</v>
      </c>
      <c r="C1937" s="103" t="s">
        <v>1904</v>
      </c>
      <c r="D1937" s="103" t="s">
        <v>1905</v>
      </c>
      <c r="E1937" s="103" t="s">
        <v>2038</v>
      </c>
      <c r="F1937" s="103" t="s">
        <v>2101</v>
      </c>
      <c r="G1937" s="103" t="s">
        <v>31</v>
      </c>
      <c r="H1937" s="103" t="s">
        <v>31</v>
      </c>
      <c r="I1937" s="103" t="s">
        <v>31</v>
      </c>
      <c r="J1937" s="103" t="s">
        <v>1884</v>
      </c>
      <c r="K1937" s="103" t="s">
        <v>1885</v>
      </c>
      <c r="L1937" s="104">
        <v>270</v>
      </c>
      <c r="M1937" s="103" t="s">
        <v>1886</v>
      </c>
      <c r="N1937" s="103" t="s">
        <v>31</v>
      </c>
      <c r="O1937" s="103" t="s">
        <v>31</v>
      </c>
      <c r="P1937" s="103" t="s">
        <v>3465</v>
      </c>
      <c r="Q1937" s="103" t="s">
        <v>3466</v>
      </c>
      <c r="R1937" s="103" t="s">
        <v>5713</v>
      </c>
      <c r="S1937" s="101">
        <v>21275</v>
      </c>
      <c r="T1937" s="101">
        <v>21275</v>
      </c>
      <c r="U1937" s="103" t="s">
        <v>31</v>
      </c>
      <c r="V1937" s="103" t="s">
        <v>5676</v>
      </c>
    </row>
    <row r="1938" spans="1:22" ht="15.75" x14ac:dyDescent="0.3">
      <c r="A1938" s="103" t="s">
        <v>50</v>
      </c>
      <c r="B1938" s="103" t="s">
        <v>4024</v>
      </c>
      <c r="C1938" s="103" t="s">
        <v>1904</v>
      </c>
      <c r="D1938" s="103" t="s">
        <v>1905</v>
      </c>
      <c r="E1938" s="103" t="s">
        <v>2038</v>
      </c>
      <c r="F1938" s="103" t="s">
        <v>2101</v>
      </c>
      <c r="G1938" s="103" t="s">
        <v>31</v>
      </c>
      <c r="H1938" s="103" t="s">
        <v>31</v>
      </c>
      <c r="I1938" s="103" t="s">
        <v>31</v>
      </c>
      <c r="J1938" s="103" t="s">
        <v>1884</v>
      </c>
      <c r="K1938" s="103" t="s">
        <v>1885</v>
      </c>
      <c r="L1938" s="104">
        <v>1393</v>
      </c>
      <c r="M1938" s="103" t="s">
        <v>1886</v>
      </c>
      <c r="N1938" s="103" t="s">
        <v>31</v>
      </c>
      <c r="O1938" s="103" t="s">
        <v>31</v>
      </c>
      <c r="P1938" s="103" t="s">
        <v>3465</v>
      </c>
      <c r="Q1938" s="103" t="s">
        <v>3466</v>
      </c>
      <c r="R1938" s="103" t="s">
        <v>5714</v>
      </c>
      <c r="S1938" s="101">
        <v>21640</v>
      </c>
      <c r="T1938" s="101">
        <v>21640</v>
      </c>
      <c r="U1938" s="103" t="s">
        <v>31</v>
      </c>
      <c r="V1938" s="103" t="s">
        <v>4670</v>
      </c>
    </row>
    <row r="1939" spans="1:22" ht="15.75" x14ac:dyDescent="0.3">
      <c r="A1939" s="103" t="s">
        <v>50</v>
      </c>
      <c r="B1939" s="103" t="s">
        <v>4024</v>
      </c>
      <c r="C1939" s="103" t="s">
        <v>1904</v>
      </c>
      <c r="D1939" s="103" t="s">
        <v>1905</v>
      </c>
      <c r="E1939" s="103" t="s">
        <v>2038</v>
      </c>
      <c r="F1939" s="103" t="s">
        <v>2101</v>
      </c>
      <c r="G1939" s="103" t="s">
        <v>31</v>
      </c>
      <c r="H1939" s="103" t="s">
        <v>31</v>
      </c>
      <c r="I1939" s="103" t="s">
        <v>31</v>
      </c>
      <c r="J1939" s="103" t="s">
        <v>1884</v>
      </c>
      <c r="K1939" s="103" t="s">
        <v>1885</v>
      </c>
      <c r="L1939" s="104">
        <v>11857</v>
      </c>
      <c r="M1939" s="103" t="s">
        <v>1886</v>
      </c>
      <c r="N1939" s="103" t="s">
        <v>31</v>
      </c>
      <c r="O1939" s="103" t="s">
        <v>31</v>
      </c>
      <c r="P1939" s="103" t="s">
        <v>3465</v>
      </c>
      <c r="Q1939" s="103" t="s">
        <v>3466</v>
      </c>
      <c r="R1939" s="103" t="s">
        <v>5715</v>
      </c>
      <c r="S1939" s="101">
        <v>21640</v>
      </c>
      <c r="T1939" s="101">
        <v>21640</v>
      </c>
      <c r="U1939" s="103" t="s">
        <v>31</v>
      </c>
      <c r="V1939" s="103" t="s">
        <v>4672</v>
      </c>
    </row>
    <row r="1940" spans="1:22" ht="15.75" x14ac:dyDescent="0.3">
      <c r="A1940" s="103" t="s">
        <v>50</v>
      </c>
      <c r="B1940" s="103" t="s">
        <v>4024</v>
      </c>
      <c r="C1940" s="103" t="s">
        <v>1904</v>
      </c>
      <c r="D1940" s="103" t="s">
        <v>1905</v>
      </c>
      <c r="E1940" s="103" t="s">
        <v>2038</v>
      </c>
      <c r="F1940" s="103" t="s">
        <v>2101</v>
      </c>
      <c r="G1940" s="103" t="s">
        <v>31</v>
      </c>
      <c r="H1940" s="103" t="s">
        <v>31</v>
      </c>
      <c r="I1940" s="103" t="s">
        <v>31</v>
      </c>
      <c r="J1940" s="103" t="s">
        <v>1884</v>
      </c>
      <c r="K1940" s="103" t="s">
        <v>1885</v>
      </c>
      <c r="L1940" s="104">
        <v>3714</v>
      </c>
      <c r="M1940" s="103" t="s">
        <v>1886</v>
      </c>
      <c r="N1940" s="103" t="s">
        <v>31</v>
      </c>
      <c r="O1940" s="103" t="s">
        <v>31</v>
      </c>
      <c r="P1940" s="103" t="s">
        <v>3465</v>
      </c>
      <c r="Q1940" s="103" t="s">
        <v>3466</v>
      </c>
      <c r="R1940" s="103" t="s">
        <v>5716</v>
      </c>
      <c r="S1940" s="101">
        <v>22006</v>
      </c>
      <c r="T1940" s="101">
        <v>22006</v>
      </c>
      <c r="U1940" s="103" t="s">
        <v>31</v>
      </c>
      <c r="V1940" s="103" t="s">
        <v>4674</v>
      </c>
    </row>
    <row r="1941" spans="1:22" ht="15.75" x14ac:dyDescent="0.3">
      <c r="A1941" s="103" t="s">
        <v>50</v>
      </c>
      <c r="B1941" s="103" t="s">
        <v>4024</v>
      </c>
      <c r="C1941" s="103" t="s">
        <v>1904</v>
      </c>
      <c r="D1941" s="103" t="s">
        <v>1905</v>
      </c>
      <c r="E1941" s="103" t="s">
        <v>2038</v>
      </c>
      <c r="F1941" s="103" t="s">
        <v>2101</v>
      </c>
      <c r="G1941" s="103" t="s">
        <v>31</v>
      </c>
      <c r="H1941" s="103" t="s">
        <v>31</v>
      </c>
      <c r="I1941" s="103" t="s">
        <v>31</v>
      </c>
      <c r="J1941" s="103" t="s">
        <v>1884</v>
      </c>
      <c r="K1941" s="103" t="s">
        <v>1885</v>
      </c>
      <c r="L1941" s="104">
        <v>750</v>
      </c>
      <c r="M1941" s="103" t="s">
        <v>1886</v>
      </c>
      <c r="N1941" s="103" t="s">
        <v>31</v>
      </c>
      <c r="O1941" s="103" t="s">
        <v>31</v>
      </c>
      <c r="P1941" s="103" t="s">
        <v>3465</v>
      </c>
      <c r="Q1941" s="103" t="s">
        <v>3466</v>
      </c>
      <c r="R1941" s="103" t="s">
        <v>5717</v>
      </c>
      <c r="S1941" s="101">
        <v>22371</v>
      </c>
      <c r="T1941" s="101">
        <v>22371</v>
      </c>
      <c r="U1941" s="103" t="s">
        <v>31</v>
      </c>
      <c r="V1941" s="103" t="s">
        <v>5682</v>
      </c>
    </row>
    <row r="1942" spans="1:22" ht="15.75" x14ac:dyDescent="0.3">
      <c r="A1942" s="103" t="s">
        <v>50</v>
      </c>
      <c r="B1942" s="103" t="s">
        <v>4024</v>
      </c>
      <c r="C1942" s="103" t="s">
        <v>1904</v>
      </c>
      <c r="D1942" s="103" t="s">
        <v>1905</v>
      </c>
      <c r="E1942" s="103" t="s">
        <v>2038</v>
      </c>
      <c r="F1942" s="103" t="s">
        <v>2101</v>
      </c>
      <c r="G1942" s="103" t="s">
        <v>31</v>
      </c>
      <c r="H1942" s="103" t="s">
        <v>31</v>
      </c>
      <c r="I1942" s="103" t="s">
        <v>31</v>
      </c>
      <c r="J1942" s="103" t="s">
        <v>1884</v>
      </c>
      <c r="K1942" s="103" t="s">
        <v>1885</v>
      </c>
      <c r="L1942" s="104">
        <v>3130</v>
      </c>
      <c r="M1942" s="103" t="s">
        <v>1886</v>
      </c>
      <c r="N1942" s="103" t="s">
        <v>31</v>
      </c>
      <c r="O1942" s="103" t="s">
        <v>31</v>
      </c>
      <c r="P1942" s="103" t="s">
        <v>3465</v>
      </c>
      <c r="Q1942" s="103" t="s">
        <v>3466</v>
      </c>
      <c r="R1942" s="103" t="s">
        <v>5718</v>
      </c>
      <c r="S1942" s="101">
        <v>23101</v>
      </c>
      <c r="T1942" s="101">
        <v>23101</v>
      </c>
      <c r="U1942" s="103" t="s">
        <v>31</v>
      </c>
      <c r="V1942" s="103" t="s">
        <v>4676</v>
      </c>
    </row>
    <row r="1943" spans="1:22" ht="15.75" x14ac:dyDescent="0.3">
      <c r="A1943" s="103" t="s">
        <v>50</v>
      </c>
      <c r="B1943" s="103" t="s">
        <v>4024</v>
      </c>
      <c r="C1943" s="103" t="s">
        <v>1904</v>
      </c>
      <c r="D1943" s="103" t="s">
        <v>1905</v>
      </c>
      <c r="E1943" s="103" t="s">
        <v>2038</v>
      </c>
      <c r="F1943" s="103" t="s">
        <v>2101</v>
      </c>
      <c r="G1943" s="103" t="s">
        <v>31</v>
      </c>
      <c r="H1943" s="103" t="s">
        <v>31</v>
      </c>
      <c r="I1943" s="103" t="s">
        <v>31</v>
      </c>
      <c r="J1943" s="103" t="s">
        <v>1884</v>
      </c>
      <c r="K1943" s="103" t="s">
        <v>1885</v>
      </c>
      <c r="L1943" s="104">
        <v>10719</v>
      </c>
      <c r="M1943" s="103" t="s">
        <v>1886</v>
      </c>
      <c r="N1943" s="103" t="s">
        <v>31</v>
      </c>
      <c r="O1943" s="103" t="s">
        <v>31</v>
      </c>
      <c r="P1943" s="103" t="s">
        <v>3465</v>
      </c>
      <c r="Q1943" s="103" t="s">
        <v>3466</v>
      </c>
      <c r="R1943" s="103" t="s">
        <v>5719</v>
      </c>
      <c r="S1943" s="101">
        <v>24928</v>
      </c>
      <c r="T1943" s="101">
        <v>24928</v>
      </c>
      <c r="U1943" s="103" t="s">
        <v>31</v>
      </c>
      <c r="V1943" s="103" t="s">
        <v>4682</v>
      </c>
    </row>
    <row r="1944" spans="1:22" ht="15.75" x14ac:dyDescent="0.3">
      <c r="A1944" s="103" t="s">
        <v>50</v>
      </c>
      <c r="B1944" s="103" t="s">
        <v>4024</v>
      </c>
      <c r="C1944" s="103" t="s">
        <v>1904</v>
      </c>
      <c r="D1944" s="103" t="s">
        <v>1905</v>
      </c>
      <c r="E1944" s="103" t="s">
        <v>2038</v>
      </c>
      <c r="F1944" s="103" t="s">
        <v>2101</v>
      </c>
      <c r="G1944" s="103" t="s">
        <v>31</v>
      </c>
      <c r="H1944" s="103" t="s">
        <v>31</v>
      </c>
      <c r="I1944" s="103" t="s">
        <v>31</v>
      </c>
      <c r="J1944" s="103" t="s">
        <v>1884</v>
      </c>
      <c r="K1944" s="103" t="s">
        <v>1885</v>
      </c>
      <c r="L1944" s="104">
        <v>11836</v>
      </c>
      <c r="M1944" s="103" t="s">
        <v>1886</v>
      </c>
      <c r="N1944" s="103" t="s">
        <v>31</v>
      </c>
      <c r="O1944" s="103" t="s">
        <v>31</v>
      </c>
      <c r="P1944" s="103" t="s">
        <v>3465</v>
      </c>
      <c r="Q1944" s="103" t="s">
        <v>3466</v>
      </c>
      <c r="R1944" s="103" t="s">
        <v>5720</v>
      </c>
      <c r="S1944" s="101">
        <v>25293</v>
      </c>
      <c r="T1944" s="101">
        <v>25293</v>
      </c>
      <c r="U1944" s="103" t="s">
        <v>31</v>
      </c>
      <c r="V1944" s="103" t="s">
        <v>4684</v>
      </c>
    </row>
    <row r="1945" spans="1:22" ht="15.75" x14ac:dyDescent="0.3">
      <c r="A1945" s="103" t="s">
        <v>50</v>
      </c>
      <c r="B1945" s="103" t="s">
        <v>4024</v>
      </c>
      <c r="C1945" s="103" t="s">
        <v>1904</v>
      </c>
      <c r="D1945" s="103" t="s">
        <v>1905</v>
      </c>
      <c r="E1945" s="103" t="s">
        <v>2038</v>
      </c>
      <c r="F1945" s="103" t="s">
        <v>2101</v>
      </c>
      <c r="G1945" s="103" t="s">
        <v>31</v>
      </c>
      <c r="H1945" s="103" t="s">
        <v>31</v>
      </c>
      <c r="I1945" s="103" t="s">
        <v>31</v>
      </c>
      <c r="J1945" s="103" t="s">
        <v>1884</v>
      </c>
      <c r="K1945" s="103" t="s">
        <v>1885</v>
      </c>
      <c r="L1945" s="104">
        <v>2640</v>
      </c>
      <c r="M1945" s="103" t="s">
        <v>1886</v>
      </c>
      <c r="N1945" s="103" t="s">
        <v>31</v>
      </c>
      <c r="O1945" s="103" t="s">
        <v>31</v>
      </c>
      <c r="P1945" s="103" t="s">
        <v>3465</v>
      </c>
      <c r="Q1945" s="103" t="s">
        <v>3466</v>
      </c>
      <c r="R1945" s="103" t="s">
        <v>5721</v>
      </c>
      <c r="S1945" s="101">
        <v>25658</v>
      </c>
      <c r="T1945" s="101">
        <v>25658</v>
      </c>
      <c r="U1945" s="103" t="s">
        <v>31</v>
      </c>
      <c r="V1945" s="103" t="s">
        <v>4957</v>
      </c>
    </row>
    <row r="1946" spans="1:22" ht="15.75" x14ac:dyDescent="0.3">
      <c r="A1946" s="103" t="s">
        <v>50</v>
      </c>
      <c r="B1946" s="103" t="s">
        <v>4024</v>
      </c>
      <c r="C1946" s="103" t="s">
        <v>1904</v>
      </c>
      <c r="D1946" s="103" t="s">
        <v>1905</v>
      </c>
      <c r="E1946" s="103" t="s">
        <v>2038</v>
      </c>
      <c r="F1946" s="103" t="s">
        <v>2101</v>
      </c>
      <c r="G1946" s="103" t="s">
        <v>31</v>
      </c>
      <c r="H1946" s="103" t="s">
        <v>31</v>
      </c>
      <c r="I1946" s="103" t="s">
        <v>31</v>
      </c>
      <c r="J1946" s="103" t="s">
        <v>1884</v>
      </c>
      <c r="K1946" s="103" t="s">
        <v>1885</v>
      </c>
      <c r="L1946" s="104">
        <v>13590</v>
      </c>
      <c r="M1946" s="103" t="s">
        <v>1886</v>
      </c>
      <c r="N1946" s="103" t="s">
        <v>31</v>
      </c>
      <c r="O1946" s="103" t="s">
        <v>31</v>
      </c>
      <c r="P1946" s="103" t="s">
        <v>3465</v>
      </c>
      <c r="Q1946" s="103" t="s">
        <v>3466</v>
      </c>
      <c r="R1946" s="103" t="s">
        <v>5722</v>
      </c>
      <c r="S1946" s="101">
        <v>25658</v>
      </c>
      <c r="T1946" s="101">
        <v>25658</v>
      </c>
      <c r="U1946" s="103" t="s">
        <v>31</v>
      </c>
      <c r="V1946" s="103" t="s">
        <v>4688</v>
      </c>
    </row>
    <row r="1947" spans="1:22" ht="15.75" x14ac:dyDescent="0.3">
      <c r="A1947" s="103" t="s">
        <v>50</v>
      </c>
      <c r="B1947" s="103" t="s">
        <v>4024</v>
      </c>
      <c r="C1947" s="103" t="s">
        <v>1904</v>
      </c>
      <c r="D1947" s="103" t="s">
        <v>1905</v>
      </c>
      <c r="E1947" s="103" t="s">
        <v>2038</v>
      </c>
      <c r="F1947" s="103" t="s">
        <v>2101</v>
      </c>
      <c r="G1947" s="103" t="s">
        <v>31</v>
      </c>
      <c r="H1947" s="103" t="s">
        <v>31</v>
      </c>
      <c r="I1947" s="103" t="s">
        <v>31</v>
      </c>
      <c r="J1947" s="103" t="s">
        <v>1884</v>
      </c>
      <c r="K1947" s="103" t="s">
        <v>1885</v>
      </c>
      <c r="L1947" s="104">
        <v>711</v>
      </c>
      <c r="M1947" s="103" t="s">
        <v>1886</v>
      </c>
      <c r="N1947" s="103" t="s">
        <v>31</v>
      </c>
      <c r="O1947" s="103" t="s">
        <v>31</v>
      </c>
      <c r="P1947" s="103" t="s">
        <v>3465</v>
      </c>
      <c r="Q1947" s="103" t="s">
        <v>3466</v>
      </c>
      <c r="R1947" s="103" t="s">
        <v>5723</v>
      </c>
      <c r="S1947" s="101">
        <v>26389</v>
      </c>
      <c r="T1947" s="101">
        <v>26389</v>
      </c>
      <c r="U1947" s="103" t="s">
        <v>31</v>
      </c>
      <c r="V1947" s="103" t="s">
        <v>4857</v>
      </c>
    </row>
    <row r="1948" spans="1:22" ht="15.75" x14ac:dyDescent="0.3">
      <c r="A1948" s="103" t="s">
        <v>50</v>
      </c>
      <c r="B1948" s="103" t="s">
        <v>4024</v>
      </c>
      <c r="C1948" s="103" t="s">
        <v>1904</v>
      </c>
      <c r="D1948" s="103" t="s">
        <v>1905</v>
      </c>
      <c r="E1948" s="103" t="s">
        <v>2038</v>
      </c>
      <c r="F1948" s="103" t="s">
        <v>2101</v>
      </c>
      <c r="G1948" s="103" t="s">
        <v>31</v>
      </c>
      <c r="H1948" s="103" t="s">
        <v>31</v>
      </c>
      <c r="I1948" s="103" t="s">
        <v>31</v>
      </c>
      <c r="J1948" s="103" t="s">
        <v>1884</v>
      </c>
      <c r="K1948" s="103" t="s">
        <v>1885</v>
      </c>
      <c r="L1948" s="104">
        <v>774</v>
      </c>
      <c r="M1948" s="103" t="s">
        <v>1886</v>
      </c>
      <c r="N1948" s="103" t="s">
        <v>31</v>
      </c>
      <c r="O1948" s="103" t="s">
        <v>31</v>
      </c>
      <c r="P1948" s="103" t="s">
        <v>3465</v>
      </c>
      <c r="Q1948" s="103" t="s">
        <v>3466</v>
      </c>
      <c r="R1948" s="103" t="s">
        <v>5724</v>
      </c>
      <c r="S1948" s="101">
        <v>27484</v>
      </c>
      <c r="T1948" s="101">
        <v>27484</v>
      </c>
      <c r="U1948" s="103" t="s">
        <v>31</v>
      </c>
      <c r="V1948" s="103" t="s">
        <v>4692</v>
      </c>
    </row>
    <row r="1949" spans="1:22" ht="15.75" x14ac:dyDescent="0.3">
      <c r="A1949" s="103" t="s">
        <v>50</v>
      </c>
      <c r="B1949" s="103" t="s">
        <v>4024</v>
      </c>
      <c r="C1949" s="103" t="s">
        <v>1904</v>
      </c>
      <c r="D1949" s="103" t="s">
        <v>1905</v>
      </c>
      <c r="E1949" s="103" t="s">
        <v>2038</v>
      </c>
      <c r="F1949" s="103" t="s">
        <v>2101</v>
      </c>
      <c r="G1949" s="103" t="s">
        <v>31</v>
      </c>
      <c r="H1949" s="103" t="s">
        <v>31</v>
      </c>
      <c r="I1949" s="103" t="s">
        <v>31</v>
      </c>
      <c r="J1949" s="103" t="s">
        <v>1884</v>
      </c>
      <c r="K1949" s="103" t="s">
        <v>1885</v>
      </c>
      <c r="L1949" s="104">
        <v>2183</v>
      </c>
      <c r="M1949" s="103" t="s">
        <v>1886</v>
      </c>
      <c r="N1949" s="103" t="s">
        <v>31</v>
      </c>
      <c r="O1949" s="103" t="s">
        <v>31</v>
      </c>
      <c r="P1949" s="103" t="s">
        <v>3465</v>
      </c>
      <c r="Q1949" s="103" t="s">
        <v>3466</v>
      </c>
      <c r="R1949" s="103" t="s">
        <v>5725</v>
      </c>
      <c r="S1949" s="101">
        <v>30041</v>
      </c>
      <c r="T1949" s="101">
        <v>30041</v>
      </c>
      <c r="U1949" s="103" t="s">
        <v>31</v>
      </c>
      <c r="V1949" s="103" t="s">
        <v>4819</v>
      </c>
    </row>
    <row r="1950" spans="1:22" ht="15.75" x14ac:dyDescent="0.3">
      <c r="A1950" s="103" t="s">
        <v>50</v>
      </c>
      <c r="B1950" s="103" t="s">
        <v>4024</v>
      </c>
      <c r="C1950" s="103" t="s">
        <v>1904</v>
      </c>
      <c r="D1950" s="103" t="s">
        <v>1905</v>
      </c>
      <c r="E1950" s="103" t="s">
        <v>2038</v>
      </c>
      <c r="F1950" s="103" t="s">
        <v>2101</v>
      </c>
      <c r="G1950" s="103" t="s">
        <v>31</v>
      </c>
      <c r="H1950" s="103" t="s">
        <v>31</v>
      </c>
      <c r="I1950" s="103" t="s">
        <v>31</v>
      </c>
      <c r="J1950" s="103" t="s">
        <v>1884</v>
      </c>
      <c r="K1950" s="103" t="s">
        <v>1885</v>
      </c>
      <c r="L1950" s="104">
        <v>1002</v>
      </c>
      <c r="M1950" s="103" t="s">
        <v>1886</v>
      </c>
      <c r="N1950" s="103" t="s">
        <v>31</v>
      </c>
      <c r="O1950" s="103" t="s">
        <v>31</v>
      </c>
      <c r="P1950" s="103" t="s">
        <v>3465</v>
      </c>
      <c r="Q1950" s="103" t="s">
        <v>3466</v>
      </c>
      <c r="R1950" s="103" t="s">
        <v>5726</v>
      </c>
      <c r="S1950" s="101">
        <v>31502</v>
      </c>
      <c r="T1950" s="101">
        <v>31502</v>
      </c>
      <c r="U1950" s="103" t="s">
        <v>31</v>
      </c>
      <c r="V1950" s="103" t="s">
        <v>5026</v>
      </c>
    </row>
    <row r="1951" spans="1:22" ht="15.75" x14ac:dyDescent="0.3">
      <c r="A1951" s="103" t="s">
        <v>50</v>
      </c>
      <c r="B1951" s="103" t="s">
        <v>4024</v>
      </c>
      <c r="C1951" s="103" t="s">
        <v>1904</v>
      </c>
      <c r="D1951" s="103" t="s">
        <v>1905</v>
      </c>
      <c r="E1951" s="103" t="s">
        <v>2038</v>
      </c>
      <c r="F1951" s="103" t="s">
        <v>2101</v>
      </c>
      <c r="G1951" s="103" t="s">
        <v>31</v>
      </c>
      <c r="H1951" s="103" t="s">
        <v>31</v>
      </c>
      <c r="I1951" s="103" t="s">
        <v>31</v>
      </c>
      <c r="J1951" s="103" t="s">
        <v>1884</v>
      </c>
      <c r="K1951" s="103" t="s">
        <v>1885</v>
      </c>
      <c r="L1951" s="104">
        <v>1637</v>
      </c>
      <c r="M1951" s="103" t="s">
        <v>1886</v>
      </c>
      <c r="N1951" s="103" t="s">
        <v>31</v>
      </c>
      <c r="O1951" s="103" t="s">
        <v>31</v>
      </c>
      <c r="P1951" s="103" t="s">
        <v>3465</v>
      </c>
      <c r="Q1951" s="103" t="s">
        <v>3466</v>
      </c>
      <c r="R1951" s="103" t="s">
        <v>5727</v>
      </c>
      <c r="S1951" s="101">
        <v>31502</v>
      </c>
      <c r="T1951" s="101">
        <v>31502</v>
      </c>
      <c r="U1951" s="103" t="s">
        <v>31</v>
      </c>
      <c r="V1951" s="103" t="s">
        <v>4921</v>
      </c>
    </row>
    <row r="1952" spans="1:22" ht="15.75" x14ac:dyDescent="0.3">
      <c r="A1952" s="103" t="s">
        <v>50</v>
      </c>
      <c r="B1952" s="103" t="s">
        <v>4024</v>
      </c>
      <c r="C1952" s="103" t="s">
        <v>1904</v>
      </c>
      <c r="D1952" s="103" t="s">
        <v>1905</v>
      </c>
      <c r="E1952" s="103" t="s">
        <v>2038</v>
      </c>
      <c r="F1952" s="103" t="s">
        <v>2054</v>
      </c>
      <c r="G1952" s="103" t="s">
        <v>31</v>
      </c>
      <c r="H1952" s="103" t="s">
        <v>31</v>
      </c>
      <c r="I1952" s="103" t="s">
        <v>31</v>
      </c>
      <c r="J1952" s="103" t="s">
        <v>1884</v>
      </c>
      <c r="K1952" s="103" t="s">
        <v>1885</v>
      </c>
      <c r="L1952" s="105">
        <v>-98.2</v>
      </c>
      <c r="M1952" s="103" t="s">
        <v>1886</v>
      </c>
      <c r="N1952" s="103" t="s">
        <v>4036</v>
      </c>
      <c r="O1952" s="103" t="s">
        <v>31</v>
      </c>
      <c r="P1952" s="103" t="s">
        <v>2056</v>
      </c>
      <c r="Q1952" s="103" t="s">
        <v>31</v>
      </c>
      <c r="R1952" s="103" t="s">
        <v>4037</v>
      </c>
      <c r="S1952" s="101">
        <v>42978</v>
      </c>
      <c r="T1952" s="101">
        <v>42978</v>
      </c>
      <c r="U1952" s="103" t="s">
        <v>4029</v>
      </c>
      <c r="V1952" s="103" t="s">
        <v>31</v>
      </c>
    </row>
    <row r="1953" spans="1:22" ht="15.75" x14ac:dyDescent="0.3">
      <c r="A1953" s="103" t="s">
        <v>50</v>
      </c>
      <c r="B1953" s="103" t="s">
        <v>4024</v>
      </c>
      <c r="C1953" s="103" t="s">
        <v>1904</v>
      </c>
      <c r="D1953" s="103" t="s">
        <v>1905</v>
      </c>
      <c r="E1953" s="103" t="s">
        <v>2038</v>
      </c>
      <c r="F1953" s="103" t="s">
        <v>2062</v>
      </c>
      <c r="G1953" s="103" t="s">
        <v>31</v>
      </c>
      <c r="H1953" s="103" t="s">
        <v>31</v>
      </c>
      <c r="I1953" s="103" t="s">
        <v>31</v>
      </c>
      <c r="J1953" s="103" t="s">
        <v>1884</v>
      </c>
      <c r="K1953" s="103" t="s">
        <v>1885</v>
      </c>
      <c r="L1953" s="105">
        <v>-99.68</v>
      </c>
      <c r="M1953" s="103" t="s">
        <v>1886</v>
      </c>
      <c r="N1953" s="103" t="s">
        <v>4148</v>
      </c>
      <c r="O1953" s="103" t="s">
        <v>31</v>
      </c>
      <c r="P1953" s="103" t="s">
        <v>2064</v>
      </c>
      <c r="Q1953" s="103" t="s">
        <v>31</v>
      </c>
      <c r="R1953" s="103" t="s">
        <v>4149</v>
      </c>
      <c r="S1953" s="101">
        <v>42886</v>
      </c>
      <c r="T1953" s="101">
        <v>42886</v>
      </c>
      <c r="U1953" s="103" t="s">
        <v>4029</v>
      </c>
      <c r="V1953" s="103" t="s">
        <v>31</v>
      </c>
    </row>
    <row r="1954" spans="1:22" ht="15.75" x14ac:dyDescent="0.3">
      <c r="A1954" s="103" t="s">
        <v>50</v>
      </c>
      <c r="B1954" s="103" t="s">
        <v>4024</v>
      </c>
      <c r="C1954" s="103" t="s">
        <v>1904</v>
      </c>
      <c r="D1954" s="103" t="s">
        <v>1905</v>
      </c>
      <c r="E1954" s="103" t="s">
        <v>2038</v>
      </c>
      <c r="F1954" s="103" t="s">
        <v>2062</v>
      </c>
      <c r="G1954" s="103" t="s">
        <v>31</v>
      </c>
      <c r="H1954" s="103" t="s">
        <v>31</v>
      </c>
      <c r="I1954" s="103" t="s">
        <v>31</v>
      </c>
      <c r="J1954" s="103" t="s">
        <v>1884</v>
      </c>
      <c r="K1954" s="103" t="s">
        <v>1885</v>
      </c>
      <c r="L1954" s="105">
        <v>-99.68</v>
      </c>
      <c r="M1954" s="103" t="s">
        <v>1886</v>
      </c>
      <c r="N1954" s="103" t="s">
        <v>4152</v>
      </c>
      <c r="O1954" s="103" t="s">
        <v>31</v>
      </c>
      <c r="P1954" s="103" t="s">
        <v>2064</v>
      </c>
      <c r="Q1954" s="103" t="s">
        <v>31</v>
      </c>
      <c r="R1954" s="103" t="s">
        <v>4153</v>
      </c>
      <c r="S1954" s="101">
        <v>42886</v>
      </c>
      <c r="T1954" s="101">
        <v>42886</v>
      </c>
      <c r="U1954" s="103" t="s">
        <v>4029</v>
      </c>
      <c r="V1954" s="103" t="s">
        <v>31</v>
      </c>
    </row>
    <row r="1955" spans="1:22" ht="15.75" x14ac:dyDescent="0.3">
      <c r="A1955" s="103" t="s">
        <v>50</v>
      </c>
      <c r="B1955" s="103" t="s">
        <v>4024</v>
      </c>
      <c r="C1955" s="103" t="s">
        <v>1904</v>
      </c>
      <c r="D1955" s="103" t="s">
        <v>1905</v>
      </c>
      <c r="E1955" s="103" t="s">
        <v>2038</v>
      </c>
      <c r="F1955" s="103" t="s">
        <v>2062</v>
      </c>
      <c r="G1955" s="103" t="s">
        <v>31</v>
      </c>
      <c r="H1955" s="103" t="s">
        <v>31</v>
      </c>
      <c r="I1955" s="103" t="s">
        <v>31</v>
      </c>
      <c r="J1955" s="103" t="s">
        <v>1884</v>
      </c>
      <c r="K1955" s="103" t="s">
        <v>1885</v>
      </c>
      <c r="L1955" s="105">
        <v>-99.68</v>
      </c>
      <c r="M1955" s="103" t="s">
        <v>1886</v>
      </c>
      <c r="N1955" s="103" t="s">
        <v>4154</v>
      </c>
      <c r="O1955" s="103" t="s">
        <v>31</v>
      </c>
      <c r="P1955" s="103" t="s">
        <v>2064</v>
      </c>
      <c r="Q1955" s="103" t="s">
        <v>31</v>
      </c>
      <c r="R1955" s="103" t="s">
        <v>4155</v>
      </c>
      <c r="S1955" s="101">
        <v>42886</v>
      </c>
      <c r="T1955" s="101">
        <v>42886</v>
      </c>
      <c r="U1955" s="103" t="s">
        <v>4029</v>
      </c>
      <c r="V1955" s="103" t="s">
        <v>31</v>
      </c>
    </row>
    <row r="1956" spans="1:22" ht="15.75" x14ac:dyDescent="0.3">
      <c r="A1956" s="103" t="s">
        <v>50</v>
      </c>
      <c r="B1956" s="103" t="s">
        <v>4024</v>
      </c>
      <c r="C1956" s="103" t="s">
        <v>1879</v>
      </c>
      <c r="D1956" s="103" t="s">
        <v>1880</v>
      </c>
      <c r="E1956" s="103" t="s">
        <v>2038</v>
      </c>
      <c r="F1956" s="103" t="s">
        <v>2054</v>
      </c>
      <c r="G1956" s="103" t="s">
        <v>31</v>
      </c>
      <c r="H1956" s="103" t="s">
        <v>1883</v>
      </c>
      <c r="I1956" s="103" t="s">
        <v>1880</v>
      </c>
      <c r="J1956" s="103" t="s">
        <v>1884</v>
      </c>
      <c r="K1956" s="103" t="s">
        <v>1885</v>
      </c>
      <c r="L1956" s="105">
        <v>-99.89</v>
      </c>
      <c r="M1956" s="103" t="s">
        <v>1886</v>
      </c>
      <c r="N1956" s="103" t="s">
        <v>4065</v>
      </c>
      <c r="O1956" s="103" t="s">
        <v>31</v>
      </c>
      <c r="P1956" s="103" t="s">
        <v>2056</v>
      </c>
      <c r="Q1956" s="103" t="s">
        <v>31</v>
      </c>
      <c r="R1956" s="103" t="s">
        <v>4066</v>
      </c>
      <c r="S1956" s="101">
        <v>42855</v>
      </c>
      <c r="T1956" s="101">
        <v>42855</v>
      </c>
      <c r="U1956" s="103" t="s">
        <v>4026</v>
      </c>
      <c r="V1956" s="103" t="s">
        <v>31</v>
      </c>
    </row>
    <row r="1957" spans="1:22" ht="15.75" x14ac:dyDescent="0.3">
      <c r="A1957" s="103" t="s">
        <v>50</v>
      </c>
      <c r="B1957" s="103" t="s">
        <v>4024</v>
      </c>
      <c r="C1957" s="103" t="s">
        <v>1904</v>
      </c>
      <c r="D1957" s="103" t="s">
        <v>1905</v>
      </c>
      <c r="E1957" s="103" t="s">
        <v>2038</v>
      </c>
      <c r="F1957" s="103" t="s">
        <v>3386</v>
      </c>
      <c r="G1957" s="103" t="s">
        <v>31</v>
      </c>
      <c r="H1957" s="103" t="s">
        <v>31</v>
      </c>
      <c r="I1957" s="103" t="s">
        <v>31</v>
      </c>
      <c r="J1957" s="103" t="s">
        <v>1851</v>
      </c>
      <c r="K1957" s="103" t="s">
        <v>2017</v>
      </c>
      <c r="L1957" s="105">
        <v>-108.31</v>
      </c>
      <c r="M1957" s="103" t="s">
        <v>1886</v>
      </c>
      <c r="N1957" s="103" t="s">
        <v>31</v>
      </c>
      <c r="O1957" s="103" t="s">
        <v>31</v>
      </c>
      <c r="P1957" s="103" t="s">
        <v>3387</v>
      </c>
      <c r="Q1957" s="103" t="s">
        <v>2460</v>
      </c>
      <c r="R1957" s="103" t="s">
        <v>4903</v>
      </c>
      <c r="S1957" s="101">
        <v>42704</v>
      </c>
      <c r="T1957" s="101">
        <v>42675</v>
      </c>
      <c r="U1957" s="103" t="s">
        <v>31</v>
      </c>
      <c r="V1957" s="103" t="s">
        <v>31</v>
      </c>
    </row>
    <row r="1958" spans="1:22" ht="15.75" x14ac:dyDescent="0.3">
      <c r="A1958" s="103" t="s">
        <v>50</v>
      </c>
      <c r="B1958" s="103" t="s">
        <v>4024</v>
      </c>
      <c r="C1958" s="103" t="s">
        <v>1904</v>
      </c>
      <c r="D1958" s="103" t="s">
        <v>1905</v>
      </c>
      <c r="E1958" s="103" t="s">
        <v>2038</v>
      </c>
      <c r="F1958" s="103" t="s">
        <v>2070</v>
      </c>
      <c r="G1958" s="103" t="s">
        <v>31</v>
      </c>
      <c r="H1958" s="103" t="s">
        <v>31</v>
      </c>
      <c r="I1958" s="103" t="s">
        <v>31</v>
      </c>
      <c r="J1958" s="103" t="s">
        <v>1884</v>
      </c>
      <c r="K1958" s="103" t="s">
        <v>1885</v>
      </c>
      <c r="L1958" s="105">
        <v>-118.4</v>
      </c>
      <c r="M1958" s="103" t="s">
        <v>1886</v>
      </c>
      <c r="N1958" s="103" t="s">
        <v>31</v>
      </c>
      <c r="O1958" s="103" t="s">
        <v>31</v>
      </c>
      <c r="P1958" s="103" t="s">
        <v>2072</v>
      </c>
      <c r="Q1958" s="103" t="s">
        <v>31</v>
      </c>
      <c r="R1958" s="103" t="s">
        <v>4146</v>
      </c>
      <c r="S1958" s="101">
        <v>42886</v>
      </c>
      <c r="T1958" s="101">
        <v>42886</v>
      </c>
      <c r="U1958" s="103" t="s">
        <v>4029</v>
      </c>
      <c r="V1958" s="103" t="s">
        <v>31</v>
      </c>
    </row>
    <row r="1959" spans="1:22" ht="15.75" x14ac:dyDescent="0.3">
      <c r="A1959" s="103" t="s">
        <v>50</v>
      </c>
      <c r="B1959" s="103" t="s">
        <v>4024</v>
      </c>
      <c r="C1959" s="103" t="s">
        <v>1904</v>
      </c>
      <c r="D1959" s="103" t="s">
        <v>1905</v>
      </c>
      <c r="E1959" s="103" t="s">
        <v>2038</v>
      </c>
      <c r="F1959" s="103" t="s">
        <v>2082</v>
      </c>
      <c r="G1959" s="103" t="s">
        <v>31</v>
      </c>
      <c r="H1959" s="103" t="s">
        <v>31</v>
      </c>
      <c r="I1959" s="103" t="s">
        <v>31</v>
      </c>
      <c r="J1959" s="103" t="s">
        <v>1884</v>
      </c>
      <c r="K1959" s="103" t="s">
        <v>1885</v>
      </c>
      <c r="L1959" s="105">
        <v>-146.44999999999999</v>
      </c>
      <c r="M1959" s="103" t="s">
        <v>1886</v>
      </c>
      <c r="N1959" s="103" t="s">
        <v>31</v>
      </c>
      <c r="O1959" s="103" t="s">
        <v>31</v>
      </c>
      <c r="P1959" s="103" t="s">
        <v>2083</v>
      </c>
      <c r="Q1959" s="103" t="s">
        <v>31</v>
      </c>
      <c r="R1959" s="103" t="s">
        <v>4156</v>
      </c>
      <c r="S1959" s="101">
        <v>42978</v>
      </c>
      <c r="T1959" s="101">
        <v>42978</v>
      </c>
      <c r="U1959" s="103" t="s">
        <v>4068</v>
      </c>
      <c r="V1959" s="103" t="s">
        <v>31</v>
      </c>
    </row>
    <row r="1960" spans="1:22" ht="15.75" x14ac:dyDescent="0.3">
      <c r="A1960" s="103" t="s">
        <v>50</v>
      </c>
      <c r="B1960" s="103" t="s">
        <v>4024</v>
      </c>
      <c r="C1960" s="103" t="s">
        <v>1904</v>
      </c>
      <c r="D1960" s="103" t="s">
        <v>1905</v>
      </c>
      <c r="E1960" s="103" t="s">
        <v>2038</v>
      </c>
      <c r="F1960" s="103" t="s">
        <v>2101</v>
      </c>
      <c r="G1960" s="103" t="s">
        <v>31</v>
      </c>
      <c r="H1960" s="103" t="s">
        <v>31</v>
      </c>
      <c r="I1960" s="103" t="s">
        <v>31</v>
      </c>
      <c r="J1960" s="103" t="s">
        <v>1884</v>
      </c>
      <c r="K1960" s="103" t="s">
        <v>1885</v>
      </c>
      <c r="L1960" s="104">
        <v>201437.81</v>
      </c>
      <c r="M1960" s="103" t="s">
        <v>1886</v>
      </c>
      <c r="N1960" s="103" t="s">
        <v>31</v>
      </c>
      <c r="O1960" s="103" t="s">
        <v>31</v>
      </c>
      <c r="P1960" s="103" t="s">
        <v>2505</v>
      </c>
      <c r="Q1960" s="103" t="s">
        <v>31</v>
      </c>
      <c r="R1960" s="103" t="s">
        <v>5728</v>
      </c>
      <c r="S1960" s="101">
        <v>37772</v>
      </c>
      <c r="T1960" s="101">
        <v>37772</v>
      </c>
      <c r="U1960" s="103" t="s">
        <v>5147</v>
      </c>
      <c r="V1960" s="103" t="s">
        <v>31</v>
      </c>
    </row>
    <row r="1961" spans="1:22" ht="15.75" x14ac:dyDescent="0.3">
      <c r="A1961" s="103" t="s">
        <v>50</v>
      </c>
      <c r="B1961" s="103" t="s">
        <v>4024</v>
      </c>
      <c r="C1961" s="103" t="s">
        <v>1904</v>
      </c>
      <c r="D1961" s="103" t="s">
        <v>1905</v>
      </c>
      <c r="E1961" s="103" t="s">
        <v>2038</v>
      </c>
      <c r="F1961" s="103" t="s">
        <v>2101</v>
      </c>
      <c r="G1961" s="103" t="s">
        <v>31</v>
      </c>
      <c r="H1961" s="103" t="s">
        <v>31</v>
      </c>
      <c r="I1961" s="103" t="s">
        <v>31</v>
      </c>
      <c r="J1961" s="103" t="s">
        <v>1884</v>
      </c>
      <c r="K1961" s="103" t="s">
        <v>1885</v>
      </c>
      <c r="L1961" s="104">
        <v>-145.56</v>
      </c>
      <c r="M1961" s="103" t="s">
        <v>1886</v>
      </c>
      <c r="N1961" s="103" t="s">
        <v>31</v>
      </c>
      <c r="O1961" s="103" t="s">
        <v>31</v>
      </c>
      <c r="P1961" s="103" t="s">
        <v>2505</v>
      </c>
      <c r="Q1961" s="103" t="s">
        <v>31</v>
      </c>
      <c r="R1961" s="103" t="s">
        <v>5728</v>
      </c>
      <c r="S1961" s="101">
        <v>38107</v>
      </c>
      <c r="T1961" s="101">
        <v>38107</v>
      </c>
      <c r="U1961" s="103" t="s">
        <v>5147</v>
      </c>
      <c r="V1961" s="103" t="s">
        <v>31</v>
      </c>
    </row>
    <row r="1962" spans="1:22" ht="15.75" x14ac:dyDescent="0.3">
      <c r="A1962" s="103" t="s">
        <v>50</v>
      </c>
      <c r="B1962" s="103" t="s">
        <v>4024</v>
      </c>
      <c r="C1962" s="103" t="s">
        <v>1904</v>
      </c>
      <c r="D1962" s="103" t="s">
        <v>1905</v>
      </c>
      <c r="E1962" s="103" t="s">
        <v>2038</v>
      </c>
      <c r="F1962" s="103" t="s">
        <v>2101</v>
      </c>
      <c r="G1962" s="103" t="s">
        <v>31</v>
      </c>
      <c r="H1962" s="103" t="s">
        <v>31</v>
      </c>
      <c r="I1962" s="103" t="s">
        <v>31</v>
      </c>
      <c r="J1962" s="103" t="s">
        <v>1884</v>
      </c>
      <c r="K1962" s="103" t="s">
        <v>1885</v>
      </c>
      <c r="L1962" s="104">
        <v>-0.4</v>
      </c>
      <c r="M1962" s="103" t="s">
        <v>1886</v>
      </c>
      <c r="N1962" s="103" t="s">
        <v>31</v>
      </c>
      <c r="O1962" s="103" t="s">
        <v>31</v>
      </c>
      <c r="P1962" s="103" t="s">
        <v>2505</v>
      </c>
      <c r="Q1962" s="103" t="s">
        <v>31</v>
      </c>
      <c r="R1962" s="103" t="s">
        <v>5728</v>
      </c>
      <c r="S1962" s="101">
        <v>38383</v>
      </c>
      <c r="T1962" s="101">
        <v>38383</v>
      </c>
      <c r="U1962" s="103" t="s">
        <v>5147</v>
      </c>
      <c r="V1962" s="103" t="s">
        <v>31</v>
      </c>
    </row>
    <row r="1963" spans="1:22" ht="15.75" x14ac:dyDescent="0.3">
      <c r="A1963" s="103" t="s">
        <v>50</v>
      </c>
      <c r="B1963" s="103" t="s">
        <v>4024</v>
      </c>
      <c r="C1963" s="103" t="s">
        <v>1904</v>
      </c>
      <c r="D1963" s="103" t="s">
        <v>1905</v>
      </c>
      <c r="E1963" s="103" t="s">
        <v>2038</v>
      </c>
      <c r="F1963" s="103" t="s">
        <v>2101</v>
      </c>
      <c r="G1963" s="103" t="s">
        <v>31</v>
      </c>
      <c r="H1963" s="103" t="s">
        <v>31</v>
      </c>
      <c r="I1963" s="103" t="s">
        <v>31</v>
      </c>
      <c r="J1963" s="103" t="s">
        <v>1884</v>
      </c>
      <c r="K1963" s="103" t="s">
        <v>1885</v>
      </c>
      <c r="L1963" s="104">
        <v>1690</v>
      </c>
      <c r="M1963" s="103" t="s">
        <v>1886</v>
      </c>
      <c r="N1963" s="103" t="s">
        <v>5172</v>
      </c>
      <c r="O1963" s="103" t="s">
        <v>5172</v>
      </c>
      <c r="P1963" s="103" t="s">
        <v>3063</v>
      </c>
      <c r="Q1963" s="103" t="s">
        <v>3064</v>
      </c>
      <c r="R1963" s="103" t="s">
        <v>5729</v>
      </c>
      <c r="S1963" s="101">
        <v>25658</v>
      </c>
      <c r="T1963" s="101">
        <v>25658</v>
      </c>
      <c r="U1963" s="103" t="s">
        <v>31</v>
      </c>
      <c r="V1963" s="103" t="s">
        <v>4688</v>
      </c>
    </row>
    <row r="1964" spans="1:22" ht="15.75" x14ac:dyDescent="0.3">
      <c r="A1964" s="103" t="s">
        <v>50</v>
      </c>
      <c r="B1964" s="103" t="s">
        <v>4024</v>
      </c>
      <c r="C1964" s="103" t="s">
        <v>1904</v>
      </c>
      <c r="D1964" s="103" t="s">
        <v>1905</v>
      </c>
      <c r="E1964" s="103" t="s">
        <v>2038</v>
      </c>
      <c r="F1964" s="103" t="s">
        <v>2101</v>
      </c>
      <c r="G1964" s="103" t="s">
        <v>31</v>
      </c>
      <c r="H1964" s="103" t="s">
        <v>31</v>
      </c>
      <c r="I1964" s="103" t="s">
        <v>31</v>
      </c>
      <c r="J1964" s="103" t="s">
        <v>1884</v>
      </c>
      <c r="K1964" s="103" t="s">
        <v>1885</v>
      </c>
      <c r="L1964" s="104">
        <v>1690</v>
      </c>
      <c r="M1964" s="103" t="s">
        <v>1886</v>
      </c>
      <c r="N1964" s="103" t="s">
        <v>5174</v>
      </c>
      <c r="O1964" s="103" t="s">
        <v>5174</v>
      </c>
      <c r="P1964" s="103" t="s">
        <v>3063</v>
      </c>
      <c r="Q1964" s="103" t="s">
        <v>3064</v>
      </c>
      <c r="R1964" s="103" t="s">
        <v>5730</v>
      </c>
      <c r="S1964" s="101">
        <v>25658</v>
      </c>
      <c r="T1964" s="101">
        <v>25658</v>
      </c>
      <c r="U1964" s="103" t="s">
        <v>31</v>
      </c>
      <c r="V1964" s="103" t="s">
        <v>4688</v>
      </c>
    </row>
    <row r="1965" spans="1:22" ht="15.75" x14ac:dyDescent="0.3">
      <c r="A1965" s="103" t="s">
        <v>50</v>
      </c>
      <c r="B1965" s="103" t="s">
        <v>4024</v>
      </c>
      <c r="C1965" s="103" t="s">
        <v>1904</v>
      </c>
      <c r="D1965" s="103" t="s">
        <v>1905</v>
      </c>
      <c r="E1965" s="103" t="s">
        <v>2038</v>
      </c>
      <c r="F1965" s="103" t="s">
        <v>2101</v>
      </c>
      <c r="G1965" s="103" t="s">
        <v>31</v>
      </c>
      <c r="H1965" s="103" t="s">
        <v>31</v>
      </c>
      <c r="I1965" s="103" t="s">
        <v>31</v>
      </c>
      <c r="J1965" s="103" t="s">
        <v>1884</v>
      </c>
      <c r="K1965" s="103" t="s">
        <v>1885</v>
      </c>
      <c r="L1965" s="104">
        <v>1690</v>
      </c>
      <c r="M1965" s="103" t="s">
        <v>1886</v>
      </c>
      <c r="N1965" s="103" t="s">
        <v>5177</v>
      </c>
      <c r="O1965" s="103" t="s">
        <v>5177</v>
      </c>
      <c r="P1965" s="103" t="s">
        <v>3063</v>
      </c>
      <c r="Q1965" s="103" t="s">
        <v>3064</v>
      </c>
      <c r="R1965" s="103" t="s">
        <v>5731</v>
      </c>
      <c r="S1965" s="101">
        <v>25658</v>
      </c>
      <c r="T1965" s="101">
        <v>25658</v>
      </c>
      <c r="U1965" s="103" t="s">
        <v>31</v>
      </c>
      <c r="V1965" s="103" t="s">
        <v>4688</v>
      </c>
    </row>
    <row r="1966" spans="1:22" ht="15.75" x14ac:dyDescent="0.3">
      <c r="A1966" s="103" t="s">
        <v>50</v>
      </c>
      <c r="B1966" s="103" t="s">
        <v>4024</v>
      </c>
      <c r="C1966" s="103" t="s">
        <v>1904</v>
      </c>
      <c r="D1966" s="103" t="s">
        <v>1905</v>
      </c>
      <c r="E1966" s="103" t="s">
        <v>2038</v>
      </c>
      <c r="F1966" s="103" t="s">
        <v>2101</v>
      </c>
      <c r="G1966" s="103" t="s">
        <v>31</v>
      </c>
      <c r="H1966" s="103" t="s">
        <v>31</v>
      </c>
      <c r="I1966" s="103" t="s">
        <v>31</v>
      </c>
      <c r="J1966" s="103" t="s">
        <v>1884</v>
      </c>
      <c r="K1966" s="103" t="s">
        <v>1885</v>
      </c>
      <c r="L1966" s="104">
        <v>1916</v>
      </c>
      <c r="M1966" s="103" t="s">
        <v>1886</v>
      </c>
      <c r="N1966" s="103" t="s">
        <v>5179</v>
      </c>
      <c r="O1966" s="103" t="s">
        <v>5179</v>
      </c>
      <c r="P1966" s="103" t="s">
        <v>3021</v>
      </c>
      <c r="Q1966" s="103" t="s">
        <v>3022</v>
      </c>
      <c r="R1966" s="103" t="s">
        <v>5732</v>
      </c>
      <c r="S1966" s="101">
        <v>19449</v>
      </c>
      <c r="T1966" s="101">
        <v>19449</v>
      </c>
      <c r="U1966" s="103" t="s">
        <v>31</v>
      </c>
      <c r="V1966" s="103" t="s">
        <v>4657</v>
      </c>
    </row>
    <row r="1967" spans="1:22" ht="15.75" x14ac:dyDescent="0.3">
      <c r="A1967" s="103" t="s">
        <v>50</v>
      </c>
      <c r="B1967" s="103" t="s">
        <v>4024</v>
      </c>
      <c r="C1967" s="103" t="s">
        <v>1904</v>
      </c>
      <c r="D1967" s="103" t="s">
        <v>1905</v>
      </c>
      <c r="E1967" s="103" t="s">
        <v>2038</v>
      </c>
      <c r="F1967" s="103" t="s">
        <v>2101</v>
      </c>
      <c r="G1967" s="103" t="s">
        <v>31</v>
      </c>
      <c r="H1967" s="103" t="s">
        <v>31</v>
      </c>
      <c r="I1967" s="103" t="s">
        <v>31</v>
      </c>
      <c r="J1967" s="103" t="s">
        <v>1884</v>
      </c>
      <c r="K1967" s="103" t="s">
        <v>1885</v>
      </c>
      <c r="L1967" s="104">
        <v>1915</v>
      </c>
      <c r="M1967" s="103" t="s">
        <v>1886</v>
      </c>
      <c r="N1967" s="103" t="s">
        <v>5181</v>
      </c>
      <c r="O1967" s="103" t="s">
        <v>5181</v>
      </c>
      <c r="P1967" s="103" t="s">
        <v>3021</v>
      </c>
      <c r="Q1967" s="103" t="s">
        <v>3022</v>
      </c>
      <c r="R1967" s="103" t="s">
        <v>5733</v>
      </c>
      <c r="S1967" s="101">
        <v>19449</v>
      </c>
      <c r="T1967" s="101">
        <v>19449</v>
      </c>
      <c r="U1967" s="103" t="s">
        <v>31</v>
      </c>
      <c r="V1967" s="103" t="s">
        <v>4657</v>
      </c>
    </row>
    <row r="1968" spans="1:22" ht="15.75" x14ac:dyDescent="0.3">
      <c r="A1968" s="103" t="s">
        <v>50</v>
      </c>
      <c r="B1968" s="103" t="s">
        <v>4024</v>
      </c>
      <c r="C1968" s="103" t="s">
        <v>1904</v>
      </c>
      <c r="D1968" s="103" t="s">
        <v>1905</v>
      </c>
      <c r="E1968" s="103" t="s">
        <v>2038</v>
      </c>
      <c r="F1968" s="103" t="s">
        <v>2101</v>
      </c>
      <c r="G1968" s="103" t="s">
        <v>31</v>
      </c>
      <c r="H1968" s="103" t="s">
        <v>31</v>
      </c>
      <c r="I1968" s="103" t="s">
        <v>31</v>
      </c>
      <c r="J1968" s="103" t="s">
        <v>1884</v>
      </c>
      <c r="K1968" s="103" t="s">
        <v>1885</v>
      </c>
      <c r="L1968" s="104">
        <v>1915</v>
      </c>
      <c r="M1968" s="103" t="s">
        <v>1886</v>
      </c>
      <c r="N1968" s="103" t="s">
        <v>5183</v>
      </c>
      <c r="O1968" s="103" t="s">
        <v>5183</v>
      </c>
      <c r="P1968" s="103" t="s">
        <v>3021</v>
      </c>
      <c r="Q1968" s="103" t="s">
        <v>3022</v>
      </c>
      <c r="R1968" s="103" t="s">
        <v>5734</v>
      </c>
      <c r="S1968" s="101">
        <v>19449</v>
      </c>
      <c r="T1968" s="101">
        <v>19449</v>
      </c>
      <c r="U1968" s="103" t="s">
        <v>31</v>
      </c>
      <c r="V1968" s="103" t="s">
        <v>4657</v>
      </c>
    </row>
    <row r="1969" spans="1:22" ht="15.75" x14ac:dyDescent="0.3">
      <c r="A1969" s="103" t="s">
        <v>50</v>
      </c>
      <c r="B1969" s="103" t="s">
        <v>4024</v>
      </c>
      <c r="C1969" s="103" t="s">
        <v>1904</v>
      </c>
      <c r="D1969" s="103" t="s">
        <v>1905</v>
      </c>
      <c r="E1969" s="103" t="s">
        <v>2038</v>
      </c>
      <c r="F1969" s="103" t="s">
        <v>2101</v>
      </c>
      <c r="G1969" s="103" t="s">
        <v>31</v>
      </c>
      <c r="H1969" s="103" t="s">
        <v>31</v>
      </c>
      <c r="I1969" s="103" t="s">
        <v>31</v>
      </c>
      <c r="J1969" s="103" t="s">
        <v>1884</v>
      </c>
      <c r="K1969" s="103" t="s">
        <v>1885</v>
      </c>
      <c r="L1969" s="104">
        <v>1111</v>
      </c>
      <c r="M1969" s="103" t="s">
        <v>1886</v>
      </c>
      <c r="N1969" s="103" t="s">
        <v>5185</v>
      </c>
      <c r="O1969" s="103" t="s">
        <v>5185</v>
      </c>
      <c r="P1969" s="103" t="s">
        <v>3021</v>
      </c>
      <c r="Q1969" s="103" t="s">
        <v>3022</v>
      </c>
      <c r="R1969" s="103" t="s">
        <v>5735</v>
      </c>
      <c r="S1969" s="101">
        <v>19449</v>
      </c>
      <c r="T1969" s="101">
        <v>19449</v>
      </c>
      <c r="U1969" s="103" t="s">
        <v>31</v>
      </c>
      <c r="V1969" s="103" t="s">
        <v>4657</v>
      </c>
    </row>
    <row r="1970" spans="1:22" ht="15.75" x14ac:dyDescent="0.3">
      <c r="A1970" s="103" t="s">
        <v>50</v>
      </c>
      <c r="B1970" s="103" t="s">
        <v>4024</v>
      </c>
      <c r="C1970" s="103" t="s">
        <v>1904</v>
      </c>
      <c r="D1970" s="103" t="s">
        <v>1905</v>
      </c>
      <c r="E1970" s="103" t="s">
        <v>2038</v>
      </c>
      <c r="F1970" s="103" t="s">
        <v>2101</v>
      </c>
      <c r="G1970" s="103" t="s">
        <v>31</v>
      </c>
      <c r="H1970" s="103" t="s">
        <v>31</v>
      </c>
      <c r="I1970" s="103" t="s">
        <v>31</v>
      </c>
      <c r="J1970" s="103" t="s">
        <v>1884</v>
      </c>
      <c r="K1970" s="103" t="s">
        <v>1885</v>
      </c>
      <c r="L1970" s="104">
        <v>1111</v>
      </c>
      <c r="M1970" s="103" t="s">
        <v>1886</v>
      </c>
      <c r="N1970" s="103" t="s">
        <v>5187</v>
      </c>
      <c r="O1970" s="103" t="s">
        <v>5187</v>
      </c>
      <c r="P1970" s="103" t="s">
        <v>3021</v>
      </c>
      <c r="Q1970" s="103" t="s">
        <v>3022</v>
      </c>
      <c r="R1970" s="103" t="s">
        <v>5736</v>
      </c>
      <c r="S1970" s="101">
        <v>19449</v>
      </c>
      <c r="T1970" s="101">
        <v>19449</v>
      </c>
      <c r="U1970" s="103" t="s">
        <v>31</v>
      </c>
      <c r="V1970" s="103" t="s">
        <v>4657</v>
      </c>
    </row>
    <row r="1971" spans="1:22" ht="15.75" x14ac:dyDescent="0.3">
      <c r="A1971" s="103" t="s">
        <v>50</v>
      </c>
      <c r="B1971" s="103" t="s">
        <v>4024</v>
      </c>
      <c r="C1971" s="103" t="s">
        <v>1904</v>
      </c>
      <c r="D1971" s="103" t="s">
        <v>1905</v>
      </c>
      <c r="E1971" s="103" t="s">
        <v>2038</v>
      </c>
      <c r="F1971" s="103" t="s">
        <v>2101</v>
      </c>
      <c r="G1971" s="103" t="s">
        <v>31</v>
      </c>
      <c r="H1971" s="103" t="s">
        <v>31</v>
      </c>
      <c r="I1971" s="103" t="s">
        <v>31</v>
      </c>
      <c r="J1971" s="103" t="s">
        <v>1884</v>
      </c>
      <c r="K1971" s="103" t="s">
        <v>1885</v>
      </c>
      <c r="L1971" s="104">
        <v>1111</v>
      </c>
      <c r="M1971" s="103" t="s">
        <v>1886</v>
      </c>
      <c r="N1971" s="103" t="s">
        <v>5189</v>
      </c>
      <c r="O1971" s="103" t="s">
        <v>5189</v>
      </c>
      <c r="P1971" s="103" t="s">
        <v>3021</v>
      </c>
      <c r="Q1971" s="103" t="s">
        <v>3022</v>
      </c>
      <c r="R1971" s="103" t="s">
        <v>5737</v>
      </c>
      <c r="S1971" s="101">
        <v>19449</v>
      </c>
      <c r="T1971" s="101">
        <v>19449</v>
      </c>
      <c r="U1971" s="103" t="s">
        <v>31</v>
      </c>
      <c r="V1971" s="103" t="s">
        <v>4657</v>
      </c>
    </row>
    <row r="1972" spans="1:22" ht="15.75" x14ac:dyDescent="0.3">
      <c r="A1972" s="103" t="s">
        <v>50</v>
      </c>
      <c r="B1972" s="103" t="s">
        <v>4024</v>
      </c>
      <c r="C1972" s="103" t="s">
        <v>1904</v>
      </c>
      <c r="D1972" s="103" t="s">
        <v>1905</v>
      </c>
      <c r="E1972" s="103" t="s">
        <v>2038</v>
      </c>
      <c r="F1972" s="103" t="s">
        <v>2101</v>
      </c>
      <c r="G1972" s="103" t="s">
        <v>31</v>
      </c>
      <c r="H1972" s="103" t="s">
        <v>31</v>
      </c>
      <c r="I1972" s="103" t="s">
        <v>31</v>
      </c>
      <c r="J1972" s="103" t="s">
        <v>1884</v>
      </c>
      <c r="K1972" s="103" t="s">
        <v>1885</v>
      </c>
      <c r="L1972" s="104">
        <v>1111</v>
      </c>
      <c r="M1972" s="103" t="s">
        <v>1886</v>
      </c>
      <c r="N1972" s="103" t="s">
        <v>5191</v>
      </c>
      <c r="O1972" s="103" t="s">
        <v>5191</v>
      </c>
      <c r="P1972" s="103" t="s">
        <v>3021</v>
      </c>
      <c r="Q1972" s="103" t="s">
        <v>3022</v>
      </c>
      <c r="R1972" s="103" t="s">
        <v>5738</v>
      </c>
      <c r="S1972" s="101">
        <v>19449</v>
      </c>
      <c r="T1972" s="101">
        <v>19449</v>
      </c>
      <c r="U1972" s="103" t="s">
        <v>31</v>
      </c>
      <c r="V1972" s="103" t="s">
        <v>4657</v>
      </c>
    </row>
    <row r="1973" spans="1:22" ht="15.75" x14ac:dyDescent="0.3">
      <c r="A1973" s="103" t="s">
        <v>50</v>
      </c>
      <c r="B1973" s="103" t="s">
        <v>4024</v>
      </c>
      <c r="C1973" s="103" t="s">
        <v>1904</v>
      </c>
      <c r="D1973" s="103" t="s">
        <v>1905</v>
      </c>
      <c r="E1973" s="103" t="s">
        <v>2038</v>
      </c>
      <c r="F1973" s="103" t="s">
        <v>2101</v>
      </c>
      <c r="G1973" s="103" t="s">
        <v>31</v>
      </c>
      <c r="H1973" s="103" t="s">
        <v>31</v>
      </c>
      <c r="I1973" s="103" t="s">
        <v>31</v>
      </c>
      <c r="J1973" s="103" t="s">
        <v>1884</v>
      </c>
      <c r="K1973" s="103" t="s">
        <v>1885</v>
      </c>
      <c r="L1973" s="104">
        <v>1111</v>
      </c>
      <c r="M1973" s="103" t="s">
        <v>1886</v>
      </c>
      <c r="N1973" s="103" t="s">
        <v>5193</v>
      </c>
      <c r="O1973" s="103" t="s">
        <v>5193</v>
      </c>
      <c r="P1973" s="103" t="s">
        <v>3063</v>
      </c>
      <c r="Q1973" s="103" t="s">
        <v>3064</v>
      </c>
      <c r="R1973" s="103" t="s">
        <v>5739</v>
      </c>
      <c r="S1973" s="101">
        <v>29676</v>
      </c>
      <c r="T1973" s="101">
        <v>29676</v>
      </c>
      <c r="U1973" s="103" t="s">
        <v>31</v>
      </c>
      <c r="V1973" s="103" t="s">
        <v>4860</v>
      </c>
    </row>
    <row r="1974" spans="1:22" ht="15.75" x14ac:dyDescent="0.3">
      <c r="A1974" s="103" t="s">
        <v>50</v>
      </c>
      <c r="B1974" s="103" t="s">
        <v>4024</v>
      </c>
      <c r="C1974" s="103" t="s">
        <v>1904</v>
      </c>
      <c r="D1974" s="103" t="s">
        <v>1905</v>
      </c>
      <c r="E1974" s="103" t="s">
        <v>2038</v>
      </c>
      <c r="F1974" s="103" t="s">
        <v>2101</v>
      </c>
      <c r="G1974" s="103" t="s">
        <v>31</v>
      </c>
      <c r="H1974" s="103" t="s">
        <v>31</v>
      </c>
      <c r="I1974" s="103" t="s">
        <v>31</v>
      </c>
      <c r="J1974" s="103" t="s">
        <v>1884</v>
      </c>
      <c r="K1974" s="103" t="s">
        <v>1885</v>
      </c>
      <c r="L1974" s="104">
        <v>1111</v>
      </c>
      <c r="M1974" s="103" t="s">
        <v>1886</v>
      </c>
      <c r="N1974" s="103" t="s">
        <v>5195</v>
      </c>
      <c r="O1974" s="103" t="s">
        <v>5195</v>
      </c>
      <c r="P1974" s="103" t="s">
        <v>3021</v>
      </c>
      <c r="Q1974" s="103" t="s">
        <v>3022</v>
      </c>
      <c r="R1974" s="103" t="s">
        <v>5740</v>
      </c>
      <c r="S1974" s="101">
        <v>19449</v>
      </c>
      <c r="T1974" s="101">
        <v>19449</v>
      </c>
      <c r="U1974" s="103" t="s">
        <v>31</v>
      </c>
      <c r="V1974" s="103" t="s">
        <v>4657</v>
      </c>
    </row>
    <row r="1975" spans="1:22" ht="15.75" x14ac:dyDescent="0.3">
      <c r="A1975" s="103" t="s">
        <v>50</v>
      </c>
      <c r="B1975" s="103" t="s">
        <v>4024</v>
      </c>
      <c r="C1975" s="103" t="s">
        <v>1904</v>
      </c>
      <c r="D1975" s="103" t="s">
        <v>1905</v>
      </c>
      <c r="E1975" s="103" t="s">
        <v>2038</v>
      </c>
      <c r="F1975" s="103" t="s">
        <v>2101</v>
      </c>
      <c r="G1975" s="103" t="s">
        <v>31</v>
      </c>
      <c r="H1975" s="103" t="s">
        <v>31</v>
      </c>
      <c r="I1975" s="103" t="s">
        <v>31</v>
      </c>
      <c r="J1975" s="103" t="s">
        <v>1884</v>
      </c>
      <c r="K1975" s="103" t="s">
        <v>1885</v>
      </c>
      <c r="L1975" s="104">
        <v>1111</v>
      </c>
      <c r="M1975" s="103" t="s">
        <v>1886</v>
      </c>
      <c r="N1975" s="103" t="s">
        <v>5197</v>
      </c>
      <c r="O1975" s="103" t="s">
        <v>5197</v>
      </c>
      <c r="P1975" s="103" t="s">
        <v>3021</v>
      </c>
      <c r="Q1975" s="103" t="s">
        <v>3022</v>
      </c>
      <c r="R1975" s="103" t="s">
        <v>5741</v>
      </c>
      <c r="S1975" s="101">
        <v>19449</v>
      </c>
      <c r="T1975" s="101">
        <v>19449</v>
      </c>
      <c r="U1975" s="103" t="s">
        <v>31</v>
      </c>
      <c r="V1975" s="103" t="s">
        <v>4657</v>
      </c>
    </row>
    <row r="1976" spans="1:22" ht="15.75" x14ac:dyDescent="0.3">
      <c r="A1976" s="103" t="s">
        <v>50</v>
      </c>
      <c r="B1976" s="103" t="s">
        <v>4024</v>
      </c>
      <c r="C1976" s="103" t="s">
        <v>1904</v>
      </c>
      <c r="D1976" s="103" t="s">
        <v>1905</v>
      </c>
      <c r="E1976" s="103" t="s">
        <v>2038</v>
      </c>
      <c r="F1976" s="103" t="s">
        <v>2101</v>
      </c>
      <c r="G1976" s="103" t="s">
        <v>31</v>
      </c>
      <c r="H1976" s="103" t="s">
        <v>31</v>
      </c>
      <c r="I1976" s="103" t="s">
        <v>31</v>
      </c>
      <c r="J1976" s="103" t="s">
        <v>1884</v>
      </c>
      <c r="K1976" s="103" t="s">
        <v>1885</v>
      </c>
      <c r="L1976" s="104">
        <v>1111</v>
      </c>
      <c r="M1976" s="103" t="s">
        <v>1886</v>
      </c>
      <c r="N1976" s="103" t="s">
        <v>5199</v>
      </c>
      <c r="O1976" s="103" t="s">
        <v>5199</v>
      </c>
      <c r="P1976" s="103" t="s">
        <v>3021</v>
      </c>
      <c r="Q1976" s="103" t="s">
        <v>3022</v>
      </c>
      <c r="R1976" s="103" t="s">
        <v>5742</v>
      </c>
      <c r="S1976" s="101">
        <v>19449</v>
      </c>
      <c r="T1976" s="101">
        <v>19449</v>
      </c>
      <c r="U1976" s="103" t="s">
        <v>31</v>
      </c>
      <c r="V1976" s="103" t="s">
        <v>4657</v>
      </c>
    </row>
    <row r="1977" spans="1:22" ht="15.75" x14ac:dyDescent="0.3">
      <c r="A1977" s="103" t="s">
        <v>50</v>
      </c>
      <c r="B1977" s="103" t="s">
        <v>4024</v>
      </c>
      <c r="C1977" s="103" t="s">
        <v>1904</v>
      </c>
      <c r="D1977" s="103" t="s">
        <v>1905</v>
      </c>
      <c r="E1977" s="103" t="s">
        <v>2038</v>
      </c>
      <c r="F1977" s="103" t="s">
        <v>2101</v>
      </c>
      <c r="G1977" s="103" t="s">
        <v>31</v>
      </c>
      <c r="H1977" s="103" t="s">
        <v>31</v>
      </c>
      <c r="I1977" s="103" t="s">
        <v>31</v>
      </c>
      <c r="J1977" s="103" t="s">
        <v>1884</v>
      </c>
      <c r="K1977" s="103" t="s">
        <v>1885</v>
      </c>
      <c r="L1977" s="104">
        <v>1111</v>
      </c>
      <c r="M1977" s="103" t="s">
        <v>1886</v>
      </c>
      <c r="N1977" s="103" t="s">
        <v>5201</v>
      </c>
      <c r="O1977" s="103" t="s">
        <v>5201</v>
      </c>
      <c r="P1977" s="103" t="s">
        <v>3021</v>
      </c>
      <c r="Q1977" s="103" t="s">
        <v>3022</v>
      </c>
      <c r="R1977" s="103" t="s">
        <v>5743</v>
      </c>
      <c r="S1977" s="101">
        <v>19449</v>
      </c>
      <c r="T1977" s="101">
        <v>19449</v>
      </c>
      <c r="U1977" s="103" t="s">
        <v>31</v>
      </c>
      <c r="V1977" s="103" t="s">
        <v>4657</v>
      </c>
    </row>
    <row r="1978" spans="1:22" ht="15.75" x14ac:dyDescent="0.3">
      <c r="A1978" s="103" t="s">
        <v>50</v>
      </c>
      <c r="B1978" s="103" t="s">
        <v>4024</v>
      </c>
      <c r="C1978" s="103" t="s">
        <v>1904</v>
      </c>
      <c r="D1978" s="103" t="s">
        <v>1905</v>
      </c>
      <c r="E1978" s="103" t="s">
        <v>2038</v>
      </c>
      <c r="F1978" s="103" t="s">
        <v>2101</v>
      </c>
      <c r="G1978" s="103" t="s">
        <v>31</v>
      </c>
      <c r="H1978" s="103" t="s">
        <v>31</v>
      </c>
      <c r="I1978" s="103" t="s">
        <v>31</v>
      </c>
      <c r="J1978" s="103" t="s">
        <v>1884</v>
      </c>
      <c r="K1978" s="103" t="s">
        <v>1885</v>
      </c>
      <c r="L1978" s="104">
        <v>1111</v>
      </c>
      <c r="M1978" s="103" t="s">
        <v>1886</v>
      </c>
      <c r="N1978" s="103" t="s">
        <v>5203</v>
      </c>
      <c r="O1978" s="103" t="s">
        <v>5203</v>
      </c>
      <c r="P1978" s="103" t="s">
        <v>3021</v>
      </c>
      <c r="Q1978" s="103" t="s">
        <v>3022</v>
      </c>
      <c r="R1978" s="103" t="s">
        <v>5744</v>
      </c>
      <c r="S1978" s="101">
        <v>19449</v>
      </c>
      <c r="T1978" s="101">
        <v>19449</v>
      </c>
      <c r="U1978" s="103" t="s">
        <v>31</v>
      </c>
      <c r="V1978" s="103" t="s">
        <v>4657</v>
      </c>
    </row>
    <row r="1979" spans="1:22" ht="15.75" x14ac:dyDescent="0.3">
      <c r="A1979" s="103" t="s">
        <v>50</v>
      </c>
      <c r="B1979" s="103" t="s">
        <v>4024</v>
      </c>
      <c r="C1979" s="103" t="s">
        <v>1904</v>
      </c>
      <c r="D1979" s="103" t="s">
        <v>1905</v>
      </c>
      <c r="E1979" s="103" t="s">
        <v>2038</v>
      </c>
      <c r="F1979" s="103" t="s">
        <v>2101</v>
      </c>
      <c r="G1979" s="103" t="s">
        <v>31</v>
      </c>
      <c r="H1979" s="103" t="s">
        <v>31</v>
      </c>
      <c r="I1979" s="103" t="s">
        <v>31</v>
      </c>
      <c r="J1979" s="103" t="s">
        <v>1884</v>
      </c>
      <c r="K1979" s="103" t="s">
        <v>1885</v>
      </c>
      <c r="L1979" s="104">
        <v>1024</v>
      </c>
      <c r="M1979" s="103" t="s">
        <v>1886</v>
      </c>
      <c r="N1979" s="103" t="s">
        <v>5205</v>
      </c>
      <c r="O1979" s="103" t="s">
        <v>5205</v>
      </c>
      <c r="P1979" s="103" t="s">
        <v>3063</v>
      </c>
      <c r="Q1979" s="103" t="s">
        <v>3064</v>
      </c>
      <c r="R1979" s="103" t="s">
        <v>5745</v>
      </c>
      <c r="S1979" s="101">
        <v>25658</v>
      </c>
      <c r="T1979" s="101">
        <v>25658</v>
      </c>
      <c r="U1979" s="103" t="s">
        <v>31</v>
      </c>
      <c r="V1979" s="103" t="s">
        <v>4686</v>
      </c>
    </row>
    <row r="1980" spans="1:22" ht="15.75" x14ac:dyDescent="0.3">
      <c r="A1980" s="103" t="s">
        <v>50</v>
      </c>
      <c r="B1980" s="103" t="s">
        <v>4024</v>
      </c>
      <c r="C1980" s="103" t="s">
        <v>1904</v>
      </c>
      <c r="D1980" s="103" t="s">
        <v>1905</v>
      </c>
      <c r="E1980" s="103" t="s">
        <v>2038</v>
      </c>
      <c r="F1980" s="103" t="s">
        <v>2101</v>
      </c>
      <c r="G1980" s="103" t="s">
        <v>31</v>
      </c>
      <c r="H1980" s="103" t="s">
        <v>31</v>
      </c>
      <c r="I1980" s="103" t="s">
        <v>31</v>
      </c>
      <c r="J1980" s="103" t="s">
        <v>1884</v>
      </c>
      <c r="K1980" s="103" t="s">
        <v>1885</v>
      </c>
      <c r="L1980" s="104">
        <v>1111</v>
      </c>
      <c r="M1980" s="103" t="s">
        <v>1886</v>
      </c>
      <c r="N1980" s="103" t="s">
        <v>5207</v>
      </c>
      <c r="O1980" s="103" t="s">
        <v>5207</v>
      </c>
      <c r="P1980" s="103" t="s">
        <v>3021</v>
      </c>
      <c r="Q1980" s="103" t="s">
        <v>3022</v>
      </c>
      <c r="R1980" s="103" t="s">
        <v>5746</v>
      </c>
      <c r="S1980" s="101">
        <v>19449</v>
      </c>
      <c r="T1980" s="101">
        <v>19449</v>
      </c>
      <c r="U1980" s="103" t="s">
        <v>31</v>
      </c>
      <c r="V1980" s="103" t="s">
        <v>4657</v>
      </c>
    </row>
    <row r="1981" spans="1:22" ht="15.75" x14ac:dyDescent="0.3">
      <c r="A1981" s="103" t="s">
        <v>50</v>
      </c>
      <c r="B1981" s="103" t="s">
        <v>4024</v>
      </c>
      <c r="C1981" s="103" t="s">
        <v>1904</v>
      </c>
      <c r="D1981" s="103" t="s">
        <v>1905</v>
      </c>
      <c r="E1981" s="103" t="s">
        <v>2038</v>
      </c>
      <c r="F1981" s="103" t="s">
        <v>2101</v>
      </c>
      <c r="G1981" s="103" t="s">
        <v>31</v>
      </c>
      <c r="H1981" s="103" t="s">
        <v>31</v>
      </c>
      <c r="I1981" s="103" t="s">
        <v>31</v>
      </c>
      <c r="J1981" s="103" t="s">
        <v>1884</v>
      </c>
      <c r="K1981" s="103" t="s">
        <v>1885</v>
      </c>
      <c r="L1981" s="104">
        <v>1111</v>
      </c>
      <c r="M1981" s="103" t="s">
        <v>1886</v>
      </c>
      <c r="N1981" s="103" t="s">
        <v>5209</v>
      </c>
      <c r="O1981" s="103" t="s">
        <v>5209</v>
      </c>
      <c r="P1981" s="103" t="s">
        <v>3021</v>
      </c>
      <c r="Q1981" s="103" t="s">
        <v>3022</v>
      </c>
      <c r="R1981" s="103" t="s">
        <v>5747</v>
      </c>
      <c r="S1981" s="101">
        <v>19449</v>
      </c>
      <c r="T1981" s="101">
        <v>19449</v>
      </c>
      <c r="U1981" s="103" t="s">
        <v>31</v>
      </c>
      <c r="V1981" s="103" t="s">
        <v>4657</v>
      </c>
    </row>
    <row r="1982" spans="1:22" ht="15.75" x14ac:dyDescent="0.3">
      <c r="A1982" s="103" t="s">
        <v>50</v>
      </c>
      <c r="B1982" s="103" t="s">
        <v>4024</v>
      </c>
      <c r="C1982" s="103" t="s">
        <v>1904</v>
      </c>
      <c r="D1982" s="103" t="s">
        <v>1905</v>
      </c>
      <c r="E1982" s="103" t="s">
        <v>2038</v>
      </c>
      <c r="F1982" s="103" t="s">
        <v>2101</v>
      </c>
      <c r="G1982" s="103" t="s">
        <v>31</v>
      </c>
      <c r="H1982" s="103" t="s">
        <v>31</v>
      </c>
      <c r="I1982" s="103" t="s">
        <v>31</v>
      </c>
      <c r="J1982" s="103" t="s">
        <v>1884</v>
      </c>
      <c r="K1982" s="103" t="s">
        <v>1885</v>
      </c>
      <c r="L1982" s="104">
        <v>1111</v>
      </c>
      <c r="M1982" s="103" t="s">
        <v>1886</v>
      </c>
      <c r="N1982" s="103" t="s">
        <v>5211</v>
      </c>
      <c r="O1982" s="103" t="s">
        <v>5211</v>
      </c>
      <c r="P1982" s="103" t="s">
        <v>3021</v>
      </c>
      <c r="Q1982" s="103" t="s">
        <v>3022</v>
      </c>
      <c r="R1982" s="103" t="s">
        <v>5748</v>
      </c>
      <c r="S1982" s="101">
        <v>19449</v>
      </c>
      <c r="T1982" s="101">
        <v>19449</v>
      </c>
      <c r="U1982" s="103" t="s">
        <v>31</v>
      </c>
      <c r="V1982" s="103" t="s">
        <v>4657</v>
      </c>
    </row>
    <row r="1983" spans="1:22" ht="15.75" x14ac:dyDescent="0.3">
      <c r="A1983" s="103" t="s">
        <v>50</v>
      </c>
      <c r="B1983" s="103" t="s">
        <v>4024</v>
      </c>
      <c r="C1983" s="103" t="s">
        <v>1904</v>
      </c>
      <c r="D1983" s="103" t="s">
        <v>1905</v>
      </c>
      <c r="E1983" s="103" t="s">
        <v>2038</v>
      </c>
      <c r="F1983" s="103" t="s">
        <v>2101</v>
      </c>
      <c r="G1983" s="103" t="s">
        <v>31</v>
      </c>
      <c r="H1983" s="103" t="s">
        <v>31</v>
      </c>
      <c r="I1983" s="103" t="s">
        <v>31</v>
      </c>
      <c r="J1983" s="103" t="s">
        <v>1884</v>
      </c>
      <c r="K1983" s="103" t="s">
        <v>1885</v>
      </c>
      <c r="L1983" s="104">
        <v>1065</v>
      </c>
      <c r="M1983" s="103" t="s">
        <v>1886</v>
      </c>
      <c r="N1983" s="103" t="s">
        <v>5213</v>
      </c>
      <c r="O1983" s="103" t="s">
        <v>5213</v>
      </c>
      <c r="P1983" s="103" t="s">
        <v>3021</v>
      </c>
      <c r="Q1983" s="103" t="s">
        <v>3022</v>
      </c>
      <c r="R1983" s="103" t="s">
        <v>5749</v>
      </c>
      <c r="S1983" s="101">
        <v>19084</v>
      </c>
      <c r="T1983" s="101">
        <v>19084</v>
      </c>
      <c r="U1983" s="103" t="s">
        <v>31</v>
      </c>
      <c r="V1983" s="103" t="s">
        <v>4983</v>
      </c>
    </row>
    <row r="1984" spans="1:22" ht="15.75" x14ac:dyDescent="0.3">
      <c r="A1984" s="103" t="s">
        <v>50</v>
      </c>
      <c r="B1984" s="103" t="s">
        <v>4024</v>
      </c>
      <c r="C1984" s="103" t="s">
        <v>1904</v>
      </c>
      <c r="D1984" s="103" t="s">
        <v>1905</v>
      </c>
      <c r="E1984" s="103" t="s">
        <v>2038</v>
      </c>
      <c r="F1984" s="103" t="s">
        <v>2101</v>
      </c>
      <c r="G1984" s="103" t="s">
        <v>31</v>
      </c>
      <c r="H1984" s="103" t="s">
        <v>31</v>
      </c>
      <c r="I1984" s="103" t="s">
        <v>31</v>
      </c>
      <c r="J1984" s="103" t="s">
        <v>1884</v>
      </c>
      <c r="K1984" s="103" t="s">
        <v>1885</v>
      </c>
      <c r="L1984" s="104">
        <v>1065</v>
      </c>
      <c r="M1984" s="103" t="s">
        <v>1886</v>
      </c>
      <c r="N1984" s="103" t="s">
        <v>5215</v>
      </c>
      <c r="O1984" s="103" t="s">
        <v>5215</v>
      </c>
      <c r="P1984" s="103" t="s">
        <v>3021</v>
      </c>
      <c r="Q1984" s="103" t="s">
        <v>3022</v>
      </c>
      <c r="R1984" s="103" t="s">
        <v>5750</v>
      </c>
      <c r="S1984" s="101">
        <v>19084</v>
      </c>
      <c r="T1984" s="101">
        <v>19084</v>
      </c>
      <c r="U1984" s="103" t="s">
        <v>31</v>
      </c>
      <c r="V1984" s="103" t="s">
        <v>4983</v>
      </c>
    </row>
    <row r="1985" spans="1:22" ht="15.75" x14ac:dyDescent="0.3">
      <c r="A1985" s="103" t="s">
        <v>50</v>
      </c>
      <c r="B1985" s="103" t="s">
        <v>4024</v>
      </c>
      <c r="C1985" s="103" t="s">
        <v>1904</v>
      </c>
      <c r="D1985" s="103" t="s">
        <v>1905</v>
      </c>
      <c r="E1985" s="103" t="s">
        <v>2038</v>
      </c>
      <c r="F1985" s="103" t="s">
        <v>2101</v>
      </c>
      <c r="G1985" s="103" t="s">
        <v>31</v>
      </c>
      <c r="H1985" s="103" t="s">
        <v>31</v>
      </c>
      <c r="I1985" s="103" t="s">
        <v>31</v>
      </c>
      <c r="J1985" s="103" t="s">
        <v>1884</v>
      </c>
      <c r="K1985" s="103" t="s">
        <v>1885</v>
      </c>
      <c r="L1985" s="104">
        <v>1065</v>
      </c>
      <c r="M1985" s="103" t="s">
        <v>1886</v>
      </c>
      <c r="N1985" s="103" t="s">
        <v>5217</v>
      </c>
      <c r="O1985" s="103" t="s">
        <v>5217</v>
      </c>
      <c r="P1985" s="103" t="s">
        <v>3021</v>
      </c>
      <c r="Q1985" s="103" t="s">
        <v>3022</v>
      </c>
      <c r="R1985" s="103" t="s">
        <v>5751</v>
      </c>
      <c r="S1985" s="101">
        <v>19084</v>
      </c>
      <c r="T1985" s="101">
        <v>19084</v>
      </c>
      <c r="U1985" s="103" t="s">
        <v>31</v>
      </c>
      <c r="V1985" s="103" t="s">
        <v>4983</v>
      </c>
    </row>
    <row r="1986" spans="1:22" ht="15.75" x14ac:dyDescent="0.3">
      <c r="A1986" s="103" t="s">
        <v>50</v>
      </c>
      <c r="B1986" s="103" t="s">
        <v>4024</v>
      </c>
      <c r="C1986" s="103" t="s">
        <v>1904</v>
      </c>
      <c r="D1986" s="103" t="s">
        <v>1905</v>
      </c>
      <c r="E1986" s="103" t="s">
        <v>2038</v>
      </c>
      <c r="F1986" s="103" t="s">
        <v>2101</v>
      </c>
      <c r="G1986" s="103" t="s">
        <v>31</v>
      </c>
      <c r="H1986" s="103" t="s">
        <v>31</v>
      </c>
      <c r="I1986" s="103" t="s">
        <v>31</v>
      </c>
      <c r="J1986" s="103" t="s">
        <v>1884</v>
      </c>
      <c r="K1986" s="103" t="s">
        <v>1885</v>
      </c>
      <c r="L1986" s="104">
        <v>1079</v>
      </c>
      <c r="M1986" s="103" t="s">
        <v>1886</v>
      </c>
      <c r="N1986" s="103" t="s">
        <v>5219</v>
      </c>
      <c r="O1986" s="103" t="s">
        <v>5219</v>
      </c>
      <c r="P1986" s="103" t="s">
        <v>3021</v>
      </c>
      <c r="Q1986" s="103" t="s">
        <v>3022</v>
      </c>
      <c r="R1986" s="103" t="s">
        <v>5752</v>
      </c>
      <c r="S1986" s="101">
        <v>20179</v>
      </c>
      <c r="T1986" s="101">
        <v>20179</v>
      </c>
      <c r="U1986" s="103" t="s">
        <v>31</v>
      </c>
      <c r="V1986" s="103" t="s">
        <v>4938</v>
      </c>
    </row>
    <row r="1987" spans="1:22" ht="15.75" x14ac:dyDescent="0.3">
      <c r="A1987" s="103" t="s">
        <v>50</v>
      </c>
      <c r="B1987" s="103" t="s">
        <v>4024</v>
      </c>
      <c r="C1987" s="103" t="s">
        <v>1904</v>
      </c>
      <c r="D1987" s="103" t="s">
        <v>1905</v>
      </c>
      <c r="E1987" s="103" t="s">
        <v>2038</v>
      </c>
      <c r="F1987" s="103" t="s">
        <v>2101</v>
      </c>
      <c r="G1987" s="103" t="s">
        <v>31</v>
      </c>
      <c r="H1987" s="103" t="s">
        <v>31</v>
      </c>
      <c r="I1987" s="103" t="s">
        <v>31</v>
      </c>
      <c r="J1987" s="103" t="s">
        <v>1884</v>
      </c>
      <c r="K1987" s="103" t="s">
        <v>1885</v>
      </c>
      <c r="L1987" s="104">
        <v>1079</v>
      </c>
      <c r="M1987" s="103" t="s">
        <v>1886</v>
      </c>
      <c r="N1987" s="103" t="s">
        <v>5231</v>
      </c>
      <c r="O1987" s="103" t="s">
        <v>5231</v>
      </c>
      <c r="P1987" s="103" t="s">
        <v>3021</v>
      </c>
      <c r="Q1987" s="103" t="s">
        <v>3022</v>
      </c>
      <c r="R1987" s="103" t="s">
        <v>5753</v>
      </c>
      <c r="S1987" s="101">
        <v>20179</v>
      </c>
      <c r="T1987" s="101">
        <v>20179</v>
      </c>
      <c r="U1987" s="103" t="s">
        <v>31</v>
      </c>
      <c r="V1987" s="103" t="s">
        <v>4938</v>
      </c>
    </row>
    <row r="1988" spans="1:22" ht="15.75" x14ac:dyDescent="0.3">
      <c r="A1988" s="103" t="s">
        <v>50</v>
      </c>
      <c r="B1988" s="103" t="s">
        <v>4024</v>
      </c>
      <c r="C1988" s="103" t="s">
        <v>1904</v>
      </c>
      <c r="D1988" s="103" t="s">
        <v>1905</v>
      </c>
      <c r="E1988" s="103" t="s">
        <v>2038</v>
      </c>
      <c r="F1988" s="103" t="s">
        <v>2101</v>
      </c>
      <c r="G1988" s="103" t="s">
        <v>31</v>
      </c>
      <c r="H1988" s="103" t="s">
        <v>31</v>
      </c>
      <c r="I1988" s="103" t="s">
        <v>31</v>
      </c>
      <c r="J1988" s="103" t="s">
        <v>1884</v>
      </c>
      <c r="K1988" s="103" t="s">
        <v>1885</v>
      </c>
      <c r="L1988" s="104">
        <v>1079</v>
      </c>
      <c r="M1988" s="103" t="s">
        <v>1886</v>
      </c>
      <c r="N1988" s="103" t="s">
        <v>5234</v>
      </c>
      <c r="O1988" s="103" t="s">
        <v>5234</v>
      </c>
      <c r="P1988" s="103" t="s">
        <v>3021</v>
      </c>
      <c r="Q1988" s="103" t="s">
        <v>3022</v>
      </c>
      <c r="R1988" s="103" t="s">
        <v>5754</v>
      </c>
      <c r="S1988" s="101">
        <v>20179</v>
      </c>
      <c r="T1988" s="101">
        <v>20179</v>
      </c>
      <c r="U1988" s="103" t="s">
        <v>31</v>
      </c>
      <c r="V1988" s="103" t="s">
        <v>4938</v>
      </c>
    </row>
    <row r="1989" spans="1:22" ht="15.75" x14ac:dyDescent="0.3">
      <c r="A1989" s="103" t="s">
        <v>50</v>
      </c>
      <c r="B1989" s="103" t="s">
        <v>4024</v>
      </c>
      <c r="C1989" s="103" t="s">
        <v>1904</v>
      </c>
      <c r="D1989" s="103" t="s">
        <v>1905</v>
      </c>
      <c r="E1989" s="103" t="s">
        <v>2038</v>
      </c>
      <c r="F1989" s="103" t="s">
        <v>2101</v>
      </c>
      <c r="G1989" s="103" t="s">
        <v>31</v>
      </c>
      <c r="H1989" s="103" t="s">
        <v>31</v>
      </c>
      <c r="I1989" s="103" t="s">
        <v>31</v>
      </c>
      <c r="J1989" s="103" t="s">
        <v>1884</v>
      </c>
      <c r="K1989" s="103" t="s">
        <v>1885</v>
      </c>
      <c r="L1989" s="104">
        <v>2479</v>
      </c>
      <c r="M1989" s="103" t="s">
        <v>1886</v>
      </c>
      <c r="N1989" s="103" t="s">
        <v>5236</v>
      </c>
      <c r="O1989" s="103" t="s">
        <v>5236</v>
      </c>
      <c r="P1989" s="103" t="s">
        <v>3021</v>
      </c>
      <c r="Q1989" s="103" t="s">
        <v>3022</v>
      </c>
      <c r="R1989" s="103" t="s">
        <v>5755</v>
      </c>
      <c r="S1989" s="101">
        <v>21640</v>
      </c>
      <c r="T1989" s="101">
        <v>21640</v>
      </c>
      <c r="U1989" s="103" t="s">
        <v>31</v>
      </c>
      <c r="V1989" s="103" t="s">
        <v>4668</v>
      </c>
    </row>
    <row r="1990" spans="1:22" ht="15.75" x14ac:dyDescent="0.3">
      <c r="A1990" s="103" t="s">
        <v>50</v>
      </c>
      <c r="B1990" s="103" t="s">
        <v>4024</v>
      </c>
      <c r="C1990" s="103" t="s">
        <v>1904</v>
      </c>
      <c r="D1990" s="103" t="s">
        <v>1905</v>
      </c>
      <c r="E1990" s="103" t="s">
        <v>2038</v>
      </c>
      <c r="F1990" s="103" t="s">
        <v>2101</v>
      </c>
      <c r="G1990" s="103" t="s">
        <v>31</v>
      </c>
      <c r="H1990" s="103" t="s">
        <v>31</v>
      </c>
      <c r="I1990" s="103" t="s">
        <v>31</v>
      </c>
      <c r="J1990" s="103" t="s">
        <v>1884</v>
      </c>
      <c r="K1990" s="103" t="s">
        <v>1885</v>
      </c>
      <c r="L1990" s="104">
        <v>2479</v>
      </c>
      <c r="M1990" s="103" t="s">
        <v>1886</v>
      </c>
      <c r="N1990" s="103" t="s">
        <v>5238</v>
      </c>
      <c r="O1990" s="103" t="s">
        <v>5238</v>
      </c>
      <c r="P1990" s="103" t="s">
        <v>3021</v>
      </c>
      <c r="Q1990" s="103" t="s">
        <v>3022</v>
      </c>
      <c r="R1990" s="103" t="s">
        <v>5756</v>
      </c>
      <c r="S1990" s="101">
        <v>21640</v>
      </c>
      <c r="T1990" s="101">
        <v>21640</v>
      </c>
      <c r="U1990" s="103" t="s">
        <v>31</v>
      </c>
      <c r="V1990" s="103" t="s">
        <v>4668</v>
      </c>
    </row>
    <row r="1991" spans="1:22" ht="15.75" x14ac:dyDescent="0.3">
      <c r="A1991" s="103" t="s">
        <v>50</v>
      </c>
      <c r="B1991" s="103" t="s">
        <v>4024</v>
      </c>
      <c r="C1991" s="103" t="s">
        <v>1904</v>
      </c>
      <c r="D1991" s="103" t="s">
        <v>1905</v>
      </c>
      <c r="E1991" s="103" t="s">
        <v>2038</v>
      </c>
      <c r="F1991" s="103" t="s">
        <v>2101</v>
      </c>
      <c r="G1991" s="103" t="s">
        <v>31</v>
      </c>
      <c r="H1991" s="103" t="s">
        <v>31</v>
      </c>
      <c r="I1991" s="103" t="s">
        <v>31</v>
      </c>
      <c r="J1991" s="103" t="s">
        <v>1884</v>
      </c>
      <c r="K1991" s="103" t="s">
        <v>1885</v>
      </c>
      <c r="L1991" s="104">
        <v>2361</v>
      </c>
      <c r="M1991" s="103" t="s">
        <v>1886</v>
      </c>
      <c r="N1991" s="103" t="s">
        <v>5240</v>
      </c>
      <c r="O1991" s="103" t="s">
        <v>5240</v>
      </c>
      <c r="P1991" s="103" t="s">
        <v>3021</v>
      </c>
      <c r="Q1991" s="103" t="s">
        <v>3022</v>
      </c>
      <c r="R1991" s="103" t="s">
        <v>5757</v>
      </c>
      <c r="S1991" s="101">
        <v>21640</v>
      </c>
      <c r="T1991" s="101">
        <v>21640</v>
      </c>
      <c r="U1991" s="103" t="s">
        <v>31</v>
      </c>
      <c r="V1991" s="103" t="s">
        <v>4668</v>
      </c>
    </row>
    <row r="1992" spans="1:22" ht="15.75" x14ac:dyDescent="0.3">
      <c r="A1992" s="103" t="s">
        <v>50</v>
      </c>
      <c r="B1992" s="103" t="s">
        <v>4024</v>
      </c>
      <c r="C1992" s="103" t="s">
        <v>1904</v>
      </c>
      <c r="D1992" s="103" t="s">
        <v>1905</v>
      </c>
      <c r="E1992" s="103" t="s">
        <v>2038</v>
      </c>
      <c r="F1992" s="103" t="s">
        <v>2101</v>
      </c>
      <c r="G1992" s="103" t="s">
        <v>31</v>
      </c>
      <c r="H1992" s="103" t="s">
        <v>31</v>
      </c>
      <c r="I1992" s="103" t="s">
        <v>31</v>
      </c>
      <c r="J1992" s="103" t="s">
        <v>1884</v>
      </c>
      <c r="K1992" s="103" t="s">
        <v>1885</v>
      </c>
      <c r="L1992" s="104">
        <v>2497</v>
      </c>
      <c r="M1992" s="103" t="s">
        <v>1886</v>
      </c>
      <c r="N1992" s="103" t="s">
        <v>5242</v>
      </c>
      <c r="O1992" s="103" t="s">
        <v>5242</v>
      </c>
      <c r="P1992" s="103" t="s">
        <v>3021</v>
      </c>
      <c r="Q1992" s="103" t="s">
        <v>3022</v>
      </c>
      <c r="R1992" s="103" t="s">
        <v>5758</v>
      </c>
      <c r="S1992" s="101">
        <v>21640</v>
      </c>
      <c r="T1992" s="101">
        <v>21640</v>
      </c>
      <c r="U1992" s="103" t="s">
        <v>31</v>
      </c>
      <c r="V1992" s="103" t="s">
        <v>4670</v>
      </c>
    </row>
    <row r="1993" spans="1:22" ht="15.75" x14ac:dyDescent="0.3">
      <c r="A1993" s="103" t="s">
        <v>50</v>
      </c>
      <c r="B1993" s="103" t="s">
        <v>4024</v>
      </c>
      <c r="C1993" s="103" t="s">
        <v>1904</v>
      </c>
      <c r="D1993" s="103" t="s">
        <v>1905</v>
      </c>
      <c r="E1993" s="103" t="s">
        <v>2038</v>
      </c>
      <c r="F1993" s="103" t="s">
        <v>2101</v>
      </c>
      <c r="G1993" s="103" t="s">
        <v>31</v>
      </c>
      <c r="H1993" s="103" t="s">
        <v>31</v>
      </c>
      <c r="I1993" s="103" t="s">
        <v>31</v>
      </c>
      <c r="J1993" s="103" t="s">
        <v>1884</v>
      </c>
      <c r="K1993" s="103" t="s">
        <v>1885</v>
      </c>
      <c r="L1993" s="104">
        <v>2497</v>
      </c>
      <c r="M1993" s="103" t="s">
        <v>1886</v>
      </c>
      <c r="N1993" s="103" t="s">
        <v>5244</v>
      </c>
      <c r="O1993" s="103" t="s">
        <v>5244</v>
      </c>
      <c r="P1993" s="103" t="s">
        <v>3021</v>
      </c>
      <c r="Q1993" s="103" t="s">
        <v>3022</v>
      </c>
      <c r="R1993" s="103" t="s">
        <v>5759</v>
      </c>
      <c r="S1993" s="101">
        <v>21640</v>
      </c>
      <c r="T1993" s="101">
        <v>21640</v>
      </c>
      <c r="U1993" s="103" t="s">
        <v>31</v>
      </c>
      <c r="V1993" s="103" t="s">
        <v>4670</v>
      </c>
    </row>
    <row r="1994" spans="1:22" ht="15.75" x14ac:dyDescent="0.3">
      <c r="A1994" s="103" t="s">
        <v>50</v>
      </c>
      <c r="B1994" s="103" t="s">
        <v>4024</v>
      </c>
      <c r="C1994" s="103" t="s">
        <v>1904</v>
      </c>
      <c r="D1994" s="103" t="s">
        <v>1905</v>
      </c>
      <c r="E1994" s="103" t="s">
        <v>2038</v>
      </c>
      <c r="F1994" s="103" t="s">
        <v>2101</v>
      </c>
      <c r="G1994" s="103" t="s">
        <v>31</v>
      </c>
      <c r="H1994" s="103" t="s">
        <v>31</v>
      </c>
      <c r="I1994" s="103" t="s">
        <v>31</v>
      </c>
      <c r="J1994" s="103" t="s">
        <v>1884</v>
      </c>
      <c r="K1994" s="103" t="s">
        <v>1885</v>
      </c>
      <c r="L1994" s="104">
        <v>2497</v>
      </c>
      <c r="M1994" s="103" t="s">
        <v>1886</v>
      </c>
      <c r="N1994" s="103" t="s">
        <v>5246</v>
      </c>
      <c r="O1994" s="103" t="s">
        <v>5246</v>
      </c>
      <c r="P1994" s="103" t="s">
        <v>3021</v>
      </c>
      <c r="Q1994" s="103" t="s">
        <v>3022</v>
      </c>
      <c r="R1994" s="103" t="s">
        <v>5760</v>
      </c>
      <c r="S1994" s="101">
        <v>21640</v>
      </c>
      <c r="T1994" s="101">
        <v>21640</v>
      </c>
      <c r="U1994" s="103" t="s">
        <v>31</v>
      </c>
      <c r="V1994" s="103" t="s">
        <v>4670</v>
      </c>
    </row>
    <row r="1995" spans="1:22" ht="15.75" x14ac:dyDescent="0.3">
      <c r="A1995" s="103" t="s">
        <v>50</v>
      </c>
      <c r="B1995" s="103" t="s">
        <v>4024</v>
      </c>
      <c r="C1995" s="103" t="s">
        <v>1904</v>
      </c>
      <c r="D1995" s="103" t="s">
        <v>1905</v>
      </c>
      <c r="E1995" s="103" t="s">
        <v>2038</v>
      </c>
      <c r="F1995" s="103" t="s">
        <v>2101</v>
      </c>
      <c r="G1995" s="103" t="s">
        <v>31</v>
      </c>
      <c r="H1995" s="103" t="s">
        <v>31</v>
      </c>
      <c r="I1995" s="103" t="s">
        <v>31</v>
      </c>
      <c r="J1995" s="103" t="s">
        <v>1884</v>
      </c>
      <c r="K1995" s="103" t="s">
        <v>1885</v>
      </c>
      <c r="L1995" s="104">
        <v>1587</v>
      </c>
      <c r="M1995" s="103" t="s">
        <v>1886</v>
      </c>
      <c r="N1995" s="103" t="s">
        <v>5248</v>
      </c>
      <c r="O1995" s="103" t="s">
        <v>5248</v>
      </c>
      <c r="P1995" s="103" t="s">
        <v>3021</v>
      </c>
      <c r="Q1995" s="103" t="s">
        <v>3022</v>
      </c>
      <c r="R1995" s="103" t="s">
        <v>5761</v>
      </c>
      <c r="S1995" s="101">
        <v>21640</v>
      </c>
      <c r="T1995" s="101">
        <v>21640</v>
      </c>
      <c r="U1995" s="103" t="s">
        <v>31</v>
      </c>
      <c r="V1995" s="103" t="s">
        <v>4672</v>
      </c>
    </row>
    <row r="1996" spans="1:22" ht="15.75" x14ac:dyDescent="0.3">
      <c r="A1996" s="103" t="s">
        <v>50</v>
      </c>
      <c r="B1996" s="103" t="s">
        <v>4024</v>
      </c>
      <c r="C1996" s="103" t="s">
        <v>1904</v>
      </c>
      <c r="D1996" s="103" t="s">
        <v>1905</v>
      </c>
      <c r="E1996" s="103" t="s">
        <v>2038</v>
      </c>
      <c r="F1996" s="103" t="s">
        <v>2101</v>
      </c>
      <c r="G1996" s="103" t="s">
        <v>31</v>
      </c>
      <c r="H1996" s="103" t="s">
        <v>31</v>
      </c>
      <c r="I1996" s="103" t="s">
        <v>31</v>
      </c>
      <c r="J1996" s="103" t="s">
        <v>1884</v>
      </c>
      <c r="K1996" s="103" t="s">
        <v>1885</v>
      </c>
      <c r="L1996" s="104">
        <v>1587</v>
      </c>
      <c r="M1996" s="103" t="s">
        <v>1886</v>
      </c>
      <c r="N1996" s="103" t="s">
        <v>5250</v>
      </c>
      <c r="O1996" s="103" t="s">
        <v>5250</v>
      </c>
      <c r="P1996" s="103" t="s">
        <v>3021</v>
      </c>
      <c r="Q1996" s="103" t="s">
        <v>3022</v>
      </c>
      <c r="R1996" s="103" t="s">
        <v>5762</v>
      </c>
      <c r="S1996" s="101">
        <v>21640</v>
      </c>
      <c r="T1996" s="101">
        <v>21640</v>
      </c>
      <c r="U1996" s="103" t="s">
        <v>31</v>
      </c>
      <c r="V1996" s="103" t="s">
        <v>4672</v>
      </c>
    </row>
    <row r="1997" spans="1:22" ht="15.75" x14ac:dyDescent="0.3">
      <c r="A1997" s="103" t="s">
        <v>50</v>
      </c>
      <c r="B1997" s="103" t="s">
        <v>4024</v>
      </c>
      <c r="C1997" s="103" t="s">
        <v>1904</v>
      </c>
      <c r="D1997" s="103" t="s">
        <v>1905</v>
      </c>
      <c r="E1997" s="103" t="s">
        <v>2038</v>
      </c>
      <c r="F1997" s="103" t="s">
        <v>2101</v>
      </c>
      <c r="G1997" s="103" t="s">
        <v>31</v>
      </c>
      <c r="H1997" s="103" t="s">
        <v>31</v>
      </c>
      <c r="I1997" s="103" t="s">
        <v>31</v>
      </c>
      <c r="J1997" s="103" t="s">
        <v>1884</v>
      </c>
      <c r="K1997" s="103" t="s">
        <v>1885</v>
      </c>
      <c r="L1997" s="104">
        <v>1587</v>
      </c>
      <c r="M1997" s="103" t="s">
        <v>1886</v>
      </c>
      <c r="N1997" s="103" t="s">
        <v>5252</v>
      </c>
      <c r="O1997" s="103" t="s">
        <v>5252</v>
      </c>
      <c r="P1997" s="103" t="s">
        <v>3021</v>
      </c>
      <c r="Q1997" s="103" t="s">
        <v>3022</v>
      </c>
      <c r="R1997" s="103" t="s">
        <v>5763</v>
      </c>
      <c r="S1997" s="101">
        <v>21640</v>
      </c>
      <c r="T1997" s="101">
        <v>21640</v>
      </c>
      <c r="U1997" s="103" t="s">
        <v>31</v>
      </c>
      <c r="V1997" s="103" t="s">
        <v>4672</v>
      </c>
    </row>
    <row r="1998" spans="1:22" ht="15.75" x14ac:dyDescent="0.3">
      <c r="A1998" s="103" t="s">
        <v>50</v>
      </c>
      <c r="B1998" s="103" t="s">
        <v>4024</v>
      </c>
      <c r="C1998" s="103" t="s">
        <v>1904</v>
      </c>
      <c r="D1998" s="103" t="s">
        <v>1905</v>
      </c>
      <c r="E1998" s="103" t="s">
        <v>2038</v>
      </c>
      <c r="F1998" s="103" t="s">
        <v>2101</v>
      </c>
      <c r="G1998" s="103" t="s">
        <v>31</v>
      </c>
      <c r="H1998" s="103" t="s">
        <v>31</v>
      </c>
      <c r="I1998" s="103" t="s">
        <v>31</v>
      </c>
      <c r="J1998" s="103" t="s">
        <v>1884</v>
      </c>
      <c r="K1998" s="103" t="s">
        <v>1885</v>
      </c>
      <c r="L1998" s="104">
        <v>1657</v>
      </c>
      <c r="M1998" s="103" t="s">
        <v>1886</v>
      </c>
      <c r="N1998" s="103" t="s">
        <v>5254</v>
      </c>
      <c r="O1998" s="103" t="s">
        <v>5254</v>
      </c>
      <c r="P1998" s="103" t="s">
        <v>3021</v>
      </c>
      <c r="Q1998" s="103" t="s">
        <v>3022</v>
      </c>
      <c r="R1998" s="103" t="s">
        <v>5764</v>
      </c>
      <c r="S1998" s="101">
        <v>23101</v>
      </c>
      <c r="T1998" s="101">
        <v>23101</v>
      </c>
      <c r="U1998" s="103" t="s">
        <v>31</v>
      </c>
      <c r="V1998" s="103" t="s">
        <v>4676</v>
      </c>
    </row>
    <row r="1999" spans="1:22" ht="15.75" x14ac:dyDescent="0.3">
      <c r="A1999" s="103" t="s">
        <v>50</v>
      </c>
      <c r="B1999" s="103" t="s">
        <v>4024</v>
      </c>
      <c r="C1999" s="103" t="s">
        <v>1904</v>
      </c>
      <c r="D1999" s="103" t="s">
        <v>1905</v>
      </c>
      <c r="E1999" s="103" t="s">
        <v>2038</v>
      </c>
      <c r="F1999" s="103" t="s">
        <v>2101</v>
      </c>
      <c r="G1999" s="103" t="s">
        <v>31</v>
      </c>
      <c r="H1999" s="103" t="s">
        <v>31</v>
      </c>
      <c r="I1999" s="103" t="s">
        <v>31</v>
      </c>
      <c r="J1999" s="103" t="s">
        <v>1884</v>
      </c>
      <c r="K1999" s="103" t="s">
        <v>1885</v>
      </c>
      <c r="L1999" s="104">
        <v>1657</v>
      </c>
      <c r="M1999" s="103" t="s">
        <v>1886</v>
      </c>
      <c r="N1999" s="103" t="s">
        <v>5257</v>
      </c>
      <c r="O1999" s="103" t="s">
        <v>5257</v>
      </c>
      <c r="P1999" s="103" t="s">
        <v>3021</v>
      </c>
      <c r="Q1999" s="103" t="s">
        <v>3022</v>
      </c>
      <c r="R1999" s="103" t="s">
        <v>5765</v>
      </c>
      <c r="S1999" s="101">
        <v>23101</v>
      </c>
      <c r="T1999" s="101">
        <v>23101</v>
      </c>
      <c r="U1999" s="103" t="s">
        <v>31</v>
      </c>
      <c r="V1999" s="103" t="s">
        <v>4676</v>
      </c>
    </row>
    <row r="2000" spans="1:22" ht="15.75" x14ac:dyDescent="0.3">
      <c r="A2000" s="103" t="s">
        <v>50</v>
      </c>
      <c r="B2000" s="103" t="s">
        <v>4024</v>
      </c>
      <c r="C2000" s="103" t="s">
        <v>1904</v>
      </c>
      <c r="D2000" s="103" t="s">
        <v>1905</v>
      </c>
      <c r="E2000" s="103" t="s">
        <v>2038</v>
      </c>
      <c r="F2000" s="103" t="s">
        <v>2101</v>
      </c>
      <c r="G2000" s="103" t="s">
        <v>31</v>
      </c>
      <c r="H2000" s="103" t="s">
        <v>31</v>
      </c>
      <c r="I2000" s="103" t="s">
        <v>31</v>
      </c>
      <c r="J2000" s="103" t="s">
        <v>1884</v>
      </c>
      <c r="K2000" s="103" t="s">
        <v>1885</v>
      </c>
      <c r="L2000" s="104">
        <v>1556</v>
      </c>
      <c r="M2000" s="103" t="s">
        <v>1886</v>
      </c>
      <c r="N2000" s="103" t="s">
        <v>5261</v>
      </c>
      <c r="O2000" s="103" t="s">
        <v>5261</v>
      </c>
      <c r="P2000" s="103" t="s">
        <v>3021</v>
      </c>
      <c r="Q2000" s="103" t="s">
        <v>3022</v>
      </c>
      <c r="R2000" s="103" t="s">
        <v>5766</v>
      </c>
      <c r="S2000" s="101">
        <v>24928</v>
      </c>
      <c r="T2000" s="101">
        <v>24928</v>
      </c>
      <c r="U2000" s="103" t="s">
        <v>31</v>
      </c>
      <c r="V2000" s="103" t="s">
        <v>4682</v>
      </c>
    </row>
    <row r="2001" spans="1:22" ht="15.75" x14ac:dyDescent="0.3">
      <c r="A2001" s="103" t="s">
        <v>50</v>
      </c>
      <c r="B2001" s="103" t="s">
        <v>4024</v>
      </c>
      <c r="C2001" s="103" t="s">
        <v>1904</v>
      </c>
      <c r="D2001" s="103" t="s">
        <v>1905</v>
      </c>
      <c r="E2001" s="103" t="s">
        <v>2038</v>
      </c>
      <c r="F2001" s="103" t="s">
        <v>2101</v>
      </c>
      <c r="G2001" s="103" t="s">
        <v>31</v>
      </c>
      <c r="H2001" s="103" t="s">
        <v>31</v>
      </c>
      <c r="I2001" s="103" t="s">
        <v>31</v>
      </c>
      <c r="J2001" s="103" t="s">
        <v>1884</v>
      </c>
      <c r="K2001" s="103" t="s">
        <v>1885</v>
      </c>
      <c r="L2001" s="104">
        <v>916</v>
      </c>
      <c r="M2001" s="103" t="s">
        <v>1886</v>
      </c>
      <c r="N2001" s="103" t="s">
        <v>5266</v>
      </c>
      <c r="O2001" s="103" t="s">
        <v>5266</v>
      </c>
      <c r="P2001" s="103" t="s">
        <v>3021</v>
      </c>
      <c r="Q2001" s="103" t="s">
        <v>3022</v>
      </c>
      <c r="R2001" s="103" t="s">
        <v>5767</v>
      </c>
      <c r="S2001" s="101">
        <v>24197</v>
      </c>
      <c r="T2001" s="101">
        <v>24197</v>
      </c>
      <c r="U2001" s="103" t="s">
        <v>31</v>
      </c>
      <c r="V2001" s="103" t="s">
        <v>4678</v>
      </c>
    </row>
    <row r="2002" spans="1:22" ht="15.75" x14ac:dyDescent="0.3">
      <c r="A2002" s="103" t="s">
        <v>50</v>
      </c>
      <c r="B2002" s="103" t="s">
        <v>4024</v>
      </c>
      <c r="C2002" s="103" t="s">
        <v>1904</v>
      </c>
      <c r="D2002" s="103" t="s">
        <v>1905</v>
      </c>
      <c r="E2002" s="103" t="s">
        <v>2038</v>
      </c>
      <c r="F2002" s="103" t="s">
        <v>2101</v>
      </c>
      <c r="G2002" s="103" t="s">
        <v>31</v>
      </c>
      <c r="H2002" s="103" t="s">
        <v>31</v>
      </c>
      <c r="I2002" s="103" t="s">
        <v>31</v>
      </c>
      <c r="J2002" s="103" t="s">
        <v>1884</v>
      </c>
      <c r="K2002" s="103" t="s">
        <v>1885</v>
      </c>
      <c r="L2002" s="104">
        <v>1024</v>
      </c>
      <c r="M2002" s="103" t="s">
        <v>1886</v>
      </c>
      <c r="N2002" s="103" t="s">
        <v>5269</v>
      </c>
      <c r="O2002" s="103" t="s">
        <v>5269</v>
      </c>
      <c r="P2002" s="103" t="s">
        <v>3063</v>
      </c>
      <c r="Q2002" s="103" t="s">
        <v>3064</v>
      </c>
      <c r="R2002" s="103" t="s">
        <v>5768</v>
      </c>
      <c r="S2002" s="101">
        <v>25658</v>
      </c>
      <c r="T2002" s="101">
        <v>25658</v>
      </c>
      <c r="U2002" s="103" t="s">
        <v>31</v>
      </c>
      <c r="V2002" s="103" t="s">
        <v>4686</v>
      </c>
    </row>
    <row r="2003" spans="1:22" ht="15.75" x14ac:dyDescent="0.3">
      <c r="A2003" s="103" t="s">
        <v>50</v>
      </c>
      <c r="B2003" s="103" t="s">
        <v>4024</v>
      </c>
      <c r="C2003" s="103" t="s">
        <v>1904</v>
      </c>
      <c r="D2003" s="103" t="s">
        <v>1905</v>
      </c>
      <c r="E2003" s="103" t="s">
        <v>2038</v>
      </c>
      <c r="F2003" s="103" t="s">
        <v>2101</v>
      </c>
      <c r="G2003" s="103" t="s">
        <v>31</v>
      </c>
      <c r="H2003" s="103" t="s">
        <v>31</v>
      </c>
      <c r="I2003" s="103" t="s">
        <v>31</v>
      </c>
      <c r="J2003" s="103" t="s">
        <v>1884</v>
      </c>
      <c r="K2003" s="103" t="s">
        <v>1885</v>
      </c>
      <c r="L2003" s="104">
        <v>4124</v>
      </c>
      <c r="M2003" s="103" t="s">
        <v>1886</v>
      </c>
      <c r="N2003" s="103" t="s">
        <v>5272</v>
      </c>
      <c r="O2003" s="103" t="s">
        <v>5272</v>
      </c>
      <c r="P2003" s="103" t="s">
        <v>3060</v>
      </c>
      <c r="Q2003" s="103" t="s">
        <v>3061</v>
      </c>
      <c r="R2003" s="103" t="s">
        <v>5769</v>
      </c>
      <c r="S2003" s="101">
        <v>25293</v>
      </c>
      <c r="T2003" s="101">
        <v>25293</v>
      </c>
      <c r="U2003" s="103" t="s">
        <v>31</v>
      </c>
      <c r="V2003" s="103" t="s">
        <v>4684</v>
      </c>
    </row>
    <row r="2004" spans="1:22" ht="15.75" x14ac:dyDescent="0.3">
      <c r="A2004" s="103" t="s">
        <v>50</v>
      </c>
      <c r="B2004" s="103" t="s">
        <v>4024</v>
      </c>
      <c r="C2004" s="103" t="s">
        <v>1904</v>
      </c>
      <c r="D2004" s="103" t="s">
        <v>1905</v>
      </c>
      <c r="E2004" s="103" t="s">
        <v>2038</v>
      </c>
      <c r="F2004" s="103" t="s">
        <v>2101</v>
      </c>
      <c r="G2004" s="103" t="s">
        <v>31</v>
      </c>
      <c r="H2004" s="103" t="s">
        <v>31</v>
      </c>
      <c r="I2004" s="103" t="s">
        <v>31</v>
      </c>
      <c r="J2004" s="103" t="s">
        <v>1884</v>
      </c>
      <c r="K2004" s="103" t="s">
        <v>1885</v>
      </c>
      <c r="L2004" s="104">
        <v>2369</v>
      </c>
      <c r="M2004" s="103" t="s">
        <v>1886</v>
      </c>
      <c r="N2004" s="103" t="s">
        <v>5275</v>
      </c>
      <c r="O2004" s="103" t="s">
        <v>5275</v>
      </c>
      <c r="P2004" s="103" t="s">
        <v>3841</v>
      </c>
      <c r="Q2004" s="103" t="s">
        <v>3842</v>
      </c>
      <c r="R2004" s="103" t="s">
        <v>5770</v>
      </c>
      <c r="S2004" s="101">
        <v>25293</v>
      </c>
      <c r="T2004" s="101">
        <v>25293</v>
      </c>
      <c r="U2004" s="103" t="s">
        <v>31</v>
      </c>
      <c r="V2004" s="103" t="s">
        <v>4684</v>
      </c>
    </row>
    <row r="2005" spans="1:22" ht="15.75" x14ac:dyDescent="0.3">
      <c r="A2005" s="103" t="s">
        <v>50</v>
      </c>
      <c r="B2005" s="103" t="s">
        <v>4024</v>
      </c>
      <c r="C2005" s="103" t="s">
        <v>1904</v>
      </c>
      <c r="D2005" s="103" t="s">
        <v>1905</v>
      </c>
      <c r="E2005" s="103" t="s">
        <v>2038</v>
      </c>
      <c r="F2005" s="103" t="s">
        <v>2101</v>
      </c>
      <c r="G2005" s="103" t="s">
        <v>31</v>
      </c>
      <c r="H2005" s="103" t="s">
        <v>31</v>
      </c>
      <c r="I2005" s="103" t="s">
        <v>31</v>
      </c>
      <c r="J2005" s="103" t="s">
        <v>1884</v>
      </c>
      <c r="K2005" s="103" t="s">
        <v>1885</v>
      </c>
      <c r="L2005" s="104">
        <v>2369</v>
      </c>
      <c r="M2005" s="103" t="s">
        <v>1886</v>
      </c>
      <c r="N2005" s="103" t="s">
        <v>5277</v>
      </c>
      <c r="O2005" s="103" t="s">
        <v>5277</v>
      </c>
      <c r="P2005" s="103" t="s">
        <v>3841</v>
      </c>
      <c r="Q2005" s="103" t="s">
        <v>3842</v>
      </c>
      <c r="R2005" s="103" t="s">
        <v>5771</v>
      </c>
      <c r="S2005" s="101">
        <v>25293</v>
      </c>
      <c r="T2005" s="101">
        <v>25293</v>
      </c>
      <c r="U2005" s="103" t="s">
        <v>31</v>
      </c>
      <c r="V2005" s="103" t="s">
        <v>4684</v>
      </c>
    </row>
    <row r="2006" spans="1:22" ht="15.75" x14ac:dyDescent="0.3">
      <c r="A2006" s="103" t="s">
        <v>50</v>
      </c>
      <c r="B2006" s="103" t="s">
        <v>4024</v>
      </c>
      <c r="C2006" s="103" t="s">
        <v>1904</v>
      </c>
      <c r="D2006" s="103" t="s">
        <v>1905</v>
      </c>
      <c r="E2006" s="103" t="s">
        <v>2038</v>
      </c>
      <c r="F2006" s="103" t="s">
        <v>2101</v>
      </c>
      <c r="G2006" s="103" t="s">
        <v>31</v>
      </c>
      <c r="H2006" s="103" t="s">
        <v>31</v>
      </c>
      <c r="I2006" s="103" t="s">
        <v>31</v>
      </c>
      <c r="J2006" s="103" t="s">
        <v>1884</v>
      </c>
      <c r="K2006" s="103" t="s">
        <v>1885</v>
      </c>
      <c r="L2006" s="104">
        <v>2369</v>
      </c>
      <c r="M2006" s="103" t="s">
        <v>1886</v>
      </c>
      <c r="N2006" s="103" t="s">
        <v>4895</v>
      </c>
      <c r="O2006" s="103" t="s">
        <v>4895</v>
      </c>
      <c r="P2006" s="103" t="s">
        <v>3841</v>
      </c>
      <c r="Q2006" s="103" t="s">
        <v>3842</v>
      </c>
      <c r="R2006" s="103" t="s">
        <v>5772</v>
      </c>
      <c r="S2006" s="101">
        <v>25293</v>
      </c>
      <c r="T2006" s="101">
        <v>25293</v>
      </c>
      <c r="U2006" s="103" t="s">
        <v>31</v>
      </c>
      <c r="V2006" s="103" t="s">
        <v>4684</v>
      </c>
    </row>
    <row r="2007" spans="1:22" ht="15.75" x14ac:dyDescent="0.3">
      <c r="A2007" s="103" t="s">
        <v>50</v>
      </c>
      <c r="B2007" s="103" t="s">
        <v>4024</v>
      </c>
      <c r="C2007" s="103" t="s">
        <v>1904</v>
      </c>
      <c r="D2007" s="103" t="s">
        <v>1905</v>
      </c>
      <c r="E2007" s="103" t="s">
        <v>2038</v>
      </c>
      <c r="F2007" s="103" t="s">
        <v>2101</v>
      </c>
      <c r="G2007" s="103" t="s">
        <v>31</v>
      </c>
      <c r="H2007" s="103" t="s">
        <v>31</v>
      </c>
      <c r="I2007" s="103" t="s">
        <v>31</v>
      </c>
      <c r="J2007" s="103" t="s">
        <v>1884</v>
      </c>
      <c r="K2007" s="103" t="s">
        <v>1885</v>
      </c>
      <c r="L2007" s="104">
        <v>2369</v>
      </c>
      <c r="M2007" s="103" t="s">
        <v>1886</v>
      </c>
      <c r="N2007" s="103" t="s">
        <v>4897</v>
      </c>
      <c r="O2007" s="103" t="s">
        <v>4897</v>
      </c>
      <c r="P2007" s="103" t="s">
        <v>3841</v>
      </c>
      <c r="Q2007" s="103" t="s">
        <v>3842</v>
      </c>
      <c r="R2007" s="103" t="s">
        <v>5773</v>
      </c>
      <c r="S2007" s="101">
        <v>25293</v>
      </c>
      <c r="T2007" s="101">
        <v>25293</v>
      </c>
      <c r="U2007" s="103" t="s">
        <v>31</v>
      </c>
      <c r="V2007" s="103" t="s">
        <v>4684</v>
      </c>
    </row>
    <row r="2008" spans="1:22" ht="15.75" x14ac:dyDescent="0.3">
      <c r="A2008" s="103" t="s">
        <v>50</v>
      </c>
      <c r="B2008" s="103" t="s">
        <v>4024</v>
      </c>
      <c r="C2008" s="103" t="s">
        <v>1904</v>
      </c>
      <c r="D2008" s="103" t="s">
        <v>1905</v>
      </c>
      <c r="E2008" s="103" t="s">
        <v>2038</v>
      </c>
      <c r="F2008" s="103" t="s">
        <v>2101</v>
      </c>
      <c r="G2008" s="103" t="s">
        <v>31</v>
      </c>
      <c r="H2008" s="103" t="s">
        <v>31</v>
      </c>
      <c r="I2008" s="103" t="s">
        <v>31</v>
      </c>
      <c r="J2008" s="103" t="s">
        <v>1884</v>
      </c>
      <c r="K2008" s="103" t="s">
        <v>1885</v>
      </c>
      <c r="L2008" s="104">
        <v>2367</v>
      </c>
      <c r="M2008" s="103" t="s">
        <v>1886</v>
      </c>
      <c r="N2008" s="103" t="s">
        <v>4899</v>
      </c>
      <c r="O2008" s="103" t="s">
        <v>4899</v>
      </c>
      <c r="P2008" s="103" t="s">
        <v>3841</v>
      </c>
      <c r="Q2008" s="103" t="s">
        <v>3842</v>
      </c>
      <c r="R2008" s="103" t="s">
        <v>5774</v>
      </c>
      <c r="S2008" s="101">
        <v>25293</v>
      </c>
      <c r="T2008" s="101">
        <v>25293</v>
      </c>
      <c r="U2008" s="103" t="s">
        <v>31</v>
      </c>
      <c r="V2008" s="103" t="s">
        <v>4684</v>
      </c>
    </row>
    <row r="2009" spans="1:22" ht="15.75" x14ac:dyDescent="0.3">
      <c r="A2009" s="103" t="s">
        <v>50</v>
      </c>
      <c r="B2009" s="103" t="s">
        <v>4024</v>
      </c>
      <c r="C2009" s="103" t="s">
        <v>1904</v>
      </c>
      <c r="D2009" s="103" t="s">
        <v>1905</v>
      </c>
      <c r="E2009" s="103" t="s">
        <v>2038</v>
      </c>
      <c r="F2009" s="103" t="s">
        <v>2101</v>
      </c>
      <c r="G2009" s="103" t="s">
        <v>31</v>
      </c>
      <c r="H2009" s="103" t="s">
        <v>31</v>
      </c>
      <c r="I2009" s="103" t="s">
        <v>31</v>
      </c>
      <c r="J2009" s="103" t="s">
        <v>1884</v>
      </c>
      <c r="K2009" s="103" t="s">
        <v>1885</v>
      </c>
      <c r="L2009" s="104">
        <v>863</v>
      </c>
      <c r="M2009" s="103" t="s">
        <v>1886</v>
      </c>
      <c r="N2009" s="103" t="s">
        <v>5279</v>
      </c>
      <c r="O2009" s="103" t="s">
        <v>5279</v>
      </c>
      <c r="P2009" s="103" t="s">
        <v>3063</v>
      </c>
      <c r="Q2009" s="103" t="s">
        <v>3064</v>
      </c>
      <c r="R2009" s="103" t="s">
        <v>5775</v>
      </c>
      <c r="S2009" s="101">
        <v>25658</v>
      </c>
      <c r="T2009" s="101">
        <v>25658</v>
      </c>
      <c r="U2009" s="103" t="s">
        <v>31</v>
      </c>
      <c r="V2009" s="103" t="s">
        <v>4686</v>
      </c>
    </row>
    <row r="2010" spans="1:22" ht="15.75" x14ac:dyDescent="0.3">
      <c r="A2010" s="103" t="s">
        <v>50</v>
      </c>
      <c r="B2010" s="103" t="s">
        <v>4024</v>
      </c>
      <c r="C2010" s="103" t="s">
        <v>1904</v>
      </c>
      <c r="D2010" s="103" t="s">
        <v>1905</v>
      </c>
      <c r="E2010" s="103" t="s">
        <v>2038</v>
      </c>
      <c r="F2010" s="103" t="s">
        <v>2101</v>
      </c>
      <c r="G2010" s="103" t="s">
        <v>31</v>
      </c>
      <c r="H2010" s="103" t="s">
        <v>31</v>
      </c>
      <c r="I2010" s="103" t="s">
        <v>31</v>
      </c>
      <c r="J2010" s="103" t="s">
        <v>1884</v>
      </c>
      <c r="K2010" s="103" t="s">
        <v>1885</v>
      </c>
      <c r="L2010" s="104">
        <v>1419</v>
      </c>
      <c r="M2010" s="103" t="s">
        <v>1886</v>
      </c>
      <c r="N2010" s="103" t="s">
        <v>5294</v>
      </c>
      <c r="O2010" s="103" t="s">
        <v>5294</v>
      </c>
      <c r="P2010" s="103" t="s">
        <v>3063</v>
      </c>
      <c r="Q2010" s="103" t="s">
        <v>3064</v>
      </c>
      <c r="R2010" s="103" t="s">
        <v>5776</v>
      </c>
      <c r="S2010" s="101">
        <v>25658</v>
      </c>
      <c r="T2010" s="101">
        <v>25658</v>
      </c>
      <c r="U2010" s="103" t="s">
        <v>31</v>
      </c>
      <c r="V2010" s="103" t="s">
        <v>4686</v>
      </c>
    </row>
    <row r="2011" spans="1:22" ht="15.75" x14ac:dyDescent="0.3">
      <c r="A2011" s="103" t="s">
        <v>50</v>
      </c>
      <c r="B2011" s="103" t="s">
        <v>4024</v>
      </c>
      <c r="C2011" s="103" t="s">
        <v>1904</v>
      </c>
      <c r="D2011" s="103" t="s">
        <v>1905</v>
      </c>
      <c r="E2011" s="103" t="s">
        <v>2038</v>
      </c>
      <c r="F2011" s="103" t="s">
        <v>2101</v>
      </c>
      <c r="G2011" s="103" t="s">
        <v>31</v>
      </c>
      <c r="H2011" s="103" t="s">
        <v>31</v>
      </c>
      <c r="I2011" s="103" t="s">
        <v>31</v>
      </c>
      <c r="J2011" s="103" t="s">
        <v>1884</v>
      </c>
      <c r="K2011" s="103" t="s">
        <v>1885</v>
      </c>
      <c r="L2011" s="104">
        <v>1419</v>
      </c>
      <c r="M2011" s="103" t="s">
        <v>1886</v>
      </c>
      <c r="N2011" s="103" t="s">
        <v>5296</v>
      </c>
      <c r="O2011" s="103" t="s">
        <v>5296</v>
      </c>
      <c r="P2011" s="103" t="s">
        <v>3063</v>
      </c>
      <c r="Q2011" s="103" t="s">
        <v>3064</v>
      </c>
      <c r="R2011" s="103" t="s">
        <v>5777</v>
      </c>
      <c r="S2011" s="101">
        <v>25658</v>
      </c>
      <c r="T2011" s="101">
        <v>25658</v>
      </c>
      <c r="U2011" s="103" t="s">
        <v>31</v>
      </c>
      <c r="V2011" s="103" t="s">
        <v>4686</v>
      </c>
    </row>
    <row r="2012" spans="1:22" ht="15.75" x14ac:dyDescent="0.3">
      <c r="A2012" s="103" t="s">
        <v>50</v>
      </c>
      <c r="B2012" s="103" t="s">
        <v>4024</v>
      </c>
      <c r="C2012" s="103" t="s">
        <v>1904</v>
      </c>
      <c r="D2012" s="103" t="s">
        <v>1905</v>
      </c>
      <c r="E2012" s="103" t="s">
        <v>2038</v>
      </c>
      <c r="F2012" s="103" t="s">
        <v>2101</v>
      </c>
      <c r="G2012" s="103" t="s">
        <v>31</v>
      </c>
      <c r="H2012" s="103" t="s">
        <v>31</v>
      </c>
      <c r="I2012" s="103" t="s">
        <v>31</v>
      </c>
      <c r="J2012" s="103" t="s">
        <v>1884</v>
      </c>
      <c r="K2012" s="103" t="s">
        <v>1885</v>
      </c>
      <c r="L2012" s="104">
        <v>1419</v>
      </c>
      <c r="M2012" s="103" t="s">
        <v>1886</v>
      </c>
      <c r="N2012" s="103" t="s">
        <v>5298</v>
      </c>
      <c r="O2012" s="103" t="s">
        <v>5298</v>
      </c>
      <c r="P2012" s="103" t="s">
        <v>3063</v>
      </c>
      <c r="Q2012" s="103" t="s">
        <v>3064</v>
      </c>
      <c r="R2012" s="103" t="s">
        <v>5778</v>
      </c>
      <c r="S2012" s="101">
        <v>25658</v>
      </c>
      <c r="T2012" s="101">
        <v>25658</v>
      </c>
      <c r="U2012" s="103" t="s">
        <v>31</v>
      </c>
      <c r="V2012" s="103" t="s">
        <v>4686</v>
      </c>
    </row>
    <row r="2013" spans="1:22" ht="15.75" x14ac:dyDescent="0.3">
      <c r="A2013" s="103" t="s">
        <v>50</v>
      </c>
      <c r="B2013" s="103" t="s">
        <v>4024</v>
      </c>
      <c r="C2013" s="103" t="s">
        <v>1904</v>
      </c>
      <c r="D2013" s="103" t="s">
        <v>1905</v>
      </c>
      <c r="E2013" s="103" t="s">
        <v>2038</v>
      </c>
      <c r="F2013" s="103" t="s">
        <v>2101</v>
      </c>
      <c r="G2013" s="103" t="s">
        <v>31</v>
      </c>
      <c r="H2013" s="103" t="s">
        <v>31</v>
      </c>
      <c r="I2013" s="103" t="s">
        <v>31</v>
      </c>
      <c r="J2013" s="103" t="s">
        <v>1884</v>
      </c>
      <c r="K2013" s="103" t="s">
        <v>1885</v>
      </c>
      <c r="L2013" s="104">
        <v>863</v>
      </c>
      <c r="M2013" s="103" t="s">
        <v>1886</v>
      </c>
      <c r="N2013" s="103" t="s">
        <v>5300</v>
      </c>
      <c r="O2013" s="103" t="s">
        <v>5300</v>
      </c>
      <c r="P2013" s="103" t="s">
        <v>3063</v>
      </c>
      <c r="Q2013" s="103" t="s">
        <v>3064</v>
      </c>
      <c r="R2013" s="103" t="s">
        <v>5779</v>
      </c>
      <c r="S2013" s="101">
        <v>25658</v>
      </c>
      <c r="T2013" s="101">
        <v>25658</v>
      </c>
      <c r="U2013" s="103" t="s">
        <v>31</v>
      </c>
      <c r="V2013" s="103" t="s">
        <v>4686</v>
      </c>
    </row>
    <row r="2014" spans="1:22" ht="15.75" x14ac:dyDescent="0.3">
      <c r="A2014" s="103" t="s">
        <v>50</v>
      </c>
      <c r="B2014" s="103" t="s">
        <v>4024</v>
      </c>
      <c r="C2014" s="103" t="s">
        <v>1904</v>
      </c>
      <c r="D2014" s="103" t="s">
        <v>1905</v>
      </c>
      <c r="E2014" s="103" t="s">
        <v>2038</v>
      </c>
      <c r="F2014" s="103" t="s">
        <v>2101</v>
      </c>
      <c r="G2014" s="103" t="s">
        <v>31</v>
      </c>
      <c r="H2014" s="103" t="s">
        <v>31</v>
      </c>
      <c r="I2014" s="103" t="s">
        <v>31</v>
      </c>
      <c r="J2014" s="103" t="s">
        <v>1884</v>
      </c>
      <c r="K2014" s="103" t="s">
        <v>1885</v>
      </c>
      <c r="L2014" s="104">
        <v>863</v>
      </c>
      <c r="M2014" s="103" t="s">
        <v>1886</v>
      </c>
      <c r="N2014" s="103" t="s">
        <v>5302</v>
      </c>
      <c r="O2014" s="103" t="s">
        <v>5302</v>
      </c>
      <c r="P2014" s="103" t="s">
        <v>3063</v>
      </c>
      <c r="Q2014" s="103" t="s">
        <v>3064</v>
      </c>
      <c r="R2014" s="103" t="s">
        <v>5780</v>
      </c>
      <c r="S2014" s="101">
        <v>25658</v>
      </c>
      <c r="T2014" s="101">
        <v>25658</v>
      </c>
      <c r="U2014" s="103" t="s">
        <v>31</v>
      </c>
      <c r="V2014" s="103" t="s">
        <v>4686</v>
      </c>
    </row>
    <row r="2015" spans="1:22" ht="15.75" x14ac:dyDescent="0.3">
      <c r="A2015" s="103" t="s">
        <v>50</v>
      </c>
      <c r="B2015" s="103" t="s">
        <v>4024</v>
      </c>
      <c r="C2015" s="103" t="s">
        <v>1904</v>
      </c>
      <c r="D2015" s="103" t="s">
        <v>1905</v>
      </c>
      <c r="E2015" s="103" t="s">
        <v>2038</v>
      </c>
      <c r="F2015" s="103" t="s">
        <v>2101</v>
      </c>
      <c r="G2015" s="103" t="s">
        <v>31</v>
      </c>
      <c r="H2015" s="103" t="s">
        <v>31</v>
      </c>
      <c r="I2015" s="103" t="s">
        <v>31</v>
      </c>
      <c r="J2015" s="103" t="s">
        <v>1884</v>
      </c>
      <c r="K2015" s="103" t="s">
        <v>1885</v>
      </c>
      <c r="L2015" s="104">
        <v>857</v>
      </c>
      <c r="M2015" s="103" t="s">
        <v>1886</v>
      </c>
      <c r="N2015" s="103" t="s">
        <v>5304</v>
      </c>
      <c r="O2015" s="103" t="s">
        <v>5304</v>
      </c>
      <c r="P2015" s="103" t="s">
        <v>3063</v>
      </c>
      <c r="Q2015" s="103" t="s">
        <v>3064</v>
      </c>
      <c r="R2015" s="103" t="s">
        <v>5781</v>
      </c>
      <c r="S2015" s="101">
        <v>25658</v>
      </c>
      <c r="T2015" s="101">
        <v>25658</v>
      </c>
      <c r="U2015" s="103" t="s">
        <v>31</v>
      </c>
      <c r="V2015" s="103" t="s">
        <v>4957</v>
      </c>
    </row>
    <row r="2016" spans="1:22" ht="15.75" x14ac:dyDescent="0.3">
      <c r="A2016" s="103" t="s">
        <v>50</v>
      </c>
      <c r="B2016" s="103" t="s">
        <v>4024</v>
      </c>
      <c r="C2016" s="103" t="s">
        <v>1904</v>
      </c>
      <c r="D2016" s="103" t="s">
        <v>1905</v>
      </c>
      <c r="E2016" s="103" t="s">
        <v>2038</v>
      </c>
      <c r="F2016" s="103" t="s">
        <v>2101</v>
      </c>
      <c r="G2016" s="103" t="s">
        <v>31</v>
      </c>
      <c r="H2016" s="103" t="s">
        <v>31</v>
      </c>
      <c r="I2016" s="103" t="s">
        <v>31</v>
      </c>
      <c r="J2016" s="103" t="s">
        <v>1884</v>
      </c>
      <c r="K2016" s="103" t="s">
        <v>1885</v>
      </c>
      <c r="L2016" s="104">
        <v>857</v>
      </c>
      <c r="M2016" s="103" t="s">
        <v>1886</v>
      </c>
      <c r="N2016" s="103" t="s">
        <v>5307</v>
      </c>
      <c r="O2016" s="103" t="s">
        <v>5307</v>
      </c>
      <c r="P2016" s="103" t="s">
        <v>3063</v>
      </c>
      <c r="Q2016" s="103" t="s">
        <v>3064</v>
      </c>
      <c r="R2016" s="103" t="s">
        <v>5782</v>
      </c>
      <c r="S2016" s="101">
        <v>25658</v>
      </c>
      <c r="T2016" s="101">
        <v>25658</v>
      </c>
      <c r="U2016" s="103" t="s">
        <v>31</v>
      </c>
      <c r="V2016" s="103" t="s">
        <v>4957</v>
      </c>
    </row>
    <row r="2017" spans="1:22" ht="15.75" x14ac:dyDescent="0.3">
      <c r="A2017" s="103" t="s">
        <v>50</v>
      </c>
      <c r="B2017" s="103" t="s">
        <v>4024</v>
      </c>
      <c r="C2017" s="103" t="s">
        <v>1904</v>
      </c>
      <c r="D2017" s="103" t="s">
        <v>1905</v>
      </c>
      <c r="E2017" s="103" t="s">
        <v>2038</v>
      </c>
      <c r="F2017" s="103" t="s">
        <v>2101</v>
      </c>
      <c r="G2017" s="103" t="s">
        <v>31</v>
      </c>
      <c r="H2017" s="103" t="s">
        <v>31</v>
      </c>
      <c r="I2017" s="103" t="s">
        <v>31</v>
      </c>
      <c r="J2017" s="103" t="s">
        <v>1884</v>
      </c>
      <c r="K2017" s="103" t="s">
        <v>1885</v>
      </c>
      <c r="L2017" s="104">
        <v>852</v>
      </c>
      <c r="M2017" s="103" t="s">
        <v>1886</v>
      </c>
      <c r="N2017" s="103" t="s">
        <v>5309</v>
      </c>
      <c r="O2017" s="103" t="s">
        <v>5309</v>
      </c>
      <c r="P2017" s="103" t="s">
        <v>3063</v>
      </c>
      <c r="Q2017" s="103" t="s">
        <v>3064</v>
      </c>
      <c r="R2017" s="103" t="s">
        <v>5783</v>
      </c>
      <c r="S2017" s="101">
        <v>25658</v>
      </c>
      <c r="T2017" s="101">
        <v>25658</v>
      </c>
      <c r="U2017" s="103" t="s">
        <v>31</v>
      </c>
      <c r="V2017" s="103" t="s">
        <v>4686</v>
      </c>
    </row>
    <row r="2018" spans="1:22" ht="15.75" x14ac:dyDescent="0.3">
      <c r="A2018" s="103" t="s">
        <v>50</v>
      </c>
      <c r="B2018" s="103" t="s">
        <v>4024</v>
      </c>
      <c r="C2018" s="103" t="s">
        <v>1904</v>
      </c>
      <c r="D2018" s="103" t="s">
        <v>1905</v>
      </c>
      <c r="E2018" s="103" t="s">
        <v>2038</v>
      </c>
      <c r="F2018" s="103" t="s">
        <v>2101</v>
      </c>
      <c r="G2018" s="103" t="s">
        <v>31</v>
      </c>
      <c r="H2018" s="103" t="s">
        <v>31</v>
      </c>
      <c r="I2018" s="103" t="s">
        <v>31</v>
      </c>
      <c r="J2018" s="103" t="s">
        <v>1884</v>
      </c>
      <c r="K2018" s="103" t="s">
        <v>1885</v>
      </c>
      <c r="L2018" s="104">
        <v>852</v>
      </c>
      <c r="M2018" s="103" t="s">
        <v>1886</v>
      </c>
      <c r="N2018" s="103" t="s">
        <v>5311</v>
      </c>
      <c r="O2018" s="103" t="s">
        <v>5311</v>
      </c>
      <c r="P2018" s="103" t="s">
        <v>3063</v>
      </c>
      <c r="Q2018" s="103" t="s">
        <v>3064</v>
      </c>
      <c r="R2018" s="103" t="s">
        <v>5784</v>
      </c>
      <c r="S2018" s="101">
        <v>25658</v>
      </c>
      <c r="T2018" s="101">
        <v>25658</v>
      </c>
      <c r="U2018" s="103" t="s">
        <v>31</v>
      </c>
      <c r="V2018" s="103" t="s">
        <v>4686</v>
      </c>
    </row>
    <row r="2019" spans="1:22" ht="15.75" x14ac:dyDescent="0.3">
      <c r="A2019" s="103" t="s">
        <v>50</v>
      </c>
      <c r="B2019" s="103" t="s">
        <v>4024</v>
      </c>
      <c r="C2019" s="103" t="s">
        <v>1904</v>
      </c>
      <c r="D2019" s="103" t="s">
        <v>1905</v>
      </c>
      <c r="E2019" s="103" t="s">
        <v>2038</v>
      </c>
      <c r="F2019" s="103" t="s">
        <v>2101</v>
      </c>
      <c r="G2019" s="103" t="s">
        <v>31</v>
      </c>
      <c r="H2019" s="103" t="s">
        <v>31</v>
      </c>
      <c r="I2019" s="103" t="s">
        <v>31</v>
      </c>
      <c r="J2019" s="103" t="s">
        <v>1884</v>
      </c>
      <c r="K2019" s="103" t="s">
        <v>1885</v>
      </c>
      <c r="L2019" s="104">
        <v>852</v>
      </c>
      <c r="M2019" s="103" t="s">
        <v>1886</v>
      </c>
      <c r="N2019" s="103" t="s">
        <v>5313</v>
      </c>
      <c r="O2019" s="103" t="s">
        <v>5313</v>
      </c>
      <c r="P2019" s="103" t="s">
        <v>3063</v>
      </c>
      <c r="Q2019" s="103" t="s">
        <v>3064</v>
      </c>
      <c r="R2019" s="103" t="s">
        <v>5785</v>
      </c>
      <c r="S2019" s="101">
        <v>25658</v>
      </c>
      <c r="T2019" s="101">
        <v>25658</v>
      </c>
      <c r="U2019" s="103" t="s">
        <v>31</v>
      </c>
      <c r="V2019" s="103" t="s">
        <v>4686</v>
      </c>
    </row>
    <row r="2020" spans="1:22" ht="15.75" x14ac:dyDescent="0.3">
      <c r="A2020" s="103" t="s">
        <v>50</v>
      </c>
      <c r="B2020" s="103" t="s">
        <v>4024</v>
      </c>
      <c r="C2020" s="103" t="s">
        <v>1904</v>
      </c>
      <c r="D2020" s="103" t="s">
        <v>1905</v>
      </c>
      <c r="E2020" s="103" t="s">
        <v>2038</v>
      </c>
      <c r="F2020" s="103" t="s">
        <v>2101</v>
      </c>
      <c r="G2020" s="103" t="s">
        <v>31</v>
      </c>
      <c r="H2020" s="103" t="s">
        <v>31</v>
      </c>
      <c r="I2020" s="103" t="s">
        <v>31</v>
      </c>
      <c r="J2020" s="103" t="s">
        <v>1884</v>
      </c>
      <c r="K2020" s="103" t="s">
        <v>1885</v>
      </c>
      <c r="L2020" s="104">
        <v>854</v>
      </c>
      <c r="M2020" s="103" t="s">
        <v>1886</v>
      </c>
      <c r="N2020" s="103" t="s">
        <v>5315</v>
      </c>
      <c r="O2020" s="103" t="s">
        <v>5315</v>
      </c>
      <c r="P2020" s="103" t="s">
        <v>3063</v>
      </c>
      <c r="Q2020" s="103" t="s">
        <v>3064</v>
      </c>
      <c r="R2020" s="103" t="s">
        <v>5786</v>
      </c>
      <c r="S2020" s="101">
        <v>25658</v>
      </c>
      <c r="T2020" s="101">
        <v>25658</v>
      </c>
      <c r="U2020" s="103" t="s">
        <v>31</v>
      </c>
      <c r="V2020" s="103" t="s">
        <v>4686</v>
      </c>
    </row>
    <row r="2021" spans="1:22" ht="15.75" x14ac:dyDescent="0.3">
      <c r="A2021" s="103" t="s">
        <v>50</v>
      </c>
      <c r="B2021" s="103" t="s">
        <v>4024</v>
      </c>
      <c r="C2021" s="103" t="s">
        <v>1904</v>
      </c>
      <c r="D2021" s="103" t="s">
        <v>1905</v>
      </c>
      <c r="E2021" s="103" t="s">
        <v>2038</v>
      </c>
      <c r="F2021" s="103" t="s">
        <v>2101</v>
      </c>
      <c r="G2021" s="103" t="s">
        <v>31</v>
      </c>
      <c r="H2021" s="103" t="s">
        <v>31</v>
      </c>
      <c r="I2021" s="103" t="s">
        <v>31</v>
      </c>
      <c r="J2021" s="103" t="s">
        <v>1884</v>
      </c>
      <c r="K2021" s="103" t="s">
        <v>1885</v>
      </c>
      <c r="L2021" s="104">
        <v>2119</v>
      </c>
      <c r="M2021" s="103" t="s">
        <v>1886</v>
      </c>
      <c r="N2021" s="103" t="s">
        <v>4901</v>
      </c>
      <c r="O2021" s="103" t="s">
        <v>4901</v>
      </c>
      <c r="P2021" s="103" t="s">
        <v>3466</v>
      </c>
      <c r="Q2021" s="103" t="s">
        <v>3466</v>
      </c>
      <c r="R2021" s="103" t="s">
        <v>5787</v>
      </c>
      <c r="S2021" s="101">
        <v>26389</v>
      </c>
      <c r="T2021" s="101">
        <v>26389</v>
      </c>
      <c r="U2021" s="103" t="s">
        <v>31</v>
      </c>
      <c r="V2021" s="103" t="s">
        <v>4857</v>
      </c>
    </row>
    <row r="2022" spans="1:22" ht="15.75" x14ac:dyDescent="0.3">
      <c r="A2022" s="103" t="s">
        <v>50</v>
      </c>
      <c r="B2022" s="103" t="s">
        <v>4024</v>
      </c>
      <c r="C2022" s="103" t="s">
        <v>1904</v>
      </c>
      <c r="D2022" s="103" t="s">
        <v>1905</v>
      </c>
      <c r="E2022" s="103" t="s">
        <v>2038</v>
      </c>
      <c r="F2022" s="103" t="s">
        <v>2101</v>
      </c>
      <c r="G2022" s="103" t="s">
        <v>31</v>
      </c>
      <c r="H2022" s="103" t="s">
        <v>31</v>
      </c>
      <c r="I2022" s="103" t="s">
        <v>31</v>
      </c>
      <c r="J2022" s="103" t="s">
        <v>1884</v>
      </c>
      <c r="K2022" s="103" t="s">
        <v>1885</v>
      </c>
      <c r="L2022" s="104">
        <v>1573</v>
      </c>
      <c r="M2022" s="103" t="s">
        <v>1886</v>
      </c>
      <c r="N2022" s="103" t="s">
        <v>5317</v>
      </c>
      <c r="O2022" s="103" t="s">
        <v>5317</v>
      </c>
      <c r="P2022" s="103" t="s">
        <v>3063</v>
      </c>
      <c r="Q2022" s="103" t="s">
        <v>3064</v>
      </c>
      <c r="R2022" s="103" t="s">
        <v>5788</v>
      </c>
      <c r="S2022" s="101">
        <v>26023</v>
      </c>
      <c r="T2022" s="101">
        <v>26023</v>
      </c>
      <c r="U2022" s="103" t="s">
        <v>31</v>
      </c>
      <c r="V2022" s="103" t="s">
        <v>4690</v>
      </c>
    </row>
    <row r="2023" spans="1:22" ht="15.75" x14ac:dyDescent="0.3">
      <c r="A2023" s="103" t="s">
        <v>50</v>
      </c>
      <c r="B2023" s="103" t="s">
        <v>4024</v>
      </c>
      <c r="C2023" s="103" t="s">
        <v>1904</v>
      </c>
      <c r="D2023" s="103" t="s">
        <v>1905</v>
      </c>
      <c r="E2023" s="103" t="s">
        <v>2038</v>
      </c>
      <c r="F2023" s="103" t="s">
        <v>2101</v>
      </c>
      <c r="G2023" s="103" t="s">
        <v>31</v>
      </c>
      <c r="H2023" s="103" t="s">
        <v>31</v>
      </c>
      <c r="I2023" s="103" t="s">
        <v>31</v>
      </c>
      <c r="J2023" s="103" t="s">
        <v>1884</v>
      </c>
      <c r="K2023" s="103" t="s">
        <v>1885</v>
      </c>
      <c r="L2023" s="104">
        <v>1573</v>
      </c>
      <c r="M2023" s="103" t="s">
        <v>1886</v>
      </c>
      <c r="N2023" s="103" t="s">
        <v>5320</v>
      </c>
      <c r="O2023" s="103" t="s">
        <v>5320</v>
      </c>
      <c r="P2023" s="103" t="s">
        <v>3063</v>
      </c>
      <c r="Q2023" s="103" t="s">
        <v>3064</v>
      </c>
      <c r="R2023" s="103" t="s">
        <v>5789</v>
      </c>
      <c r="S2023" s="101">
        <v>26023</v>
      </c>
      <c r="T2023" s="101">
        <v>26023</v>
      </c>
      <c r="U2023" s="103" t="s">
        <v>31</v>
      </c>
      <c r="V2023" s="103" t="s">
        <v>4690</v>
      </c>
    </row>
    <row r="2024" spans="1:22" ht="15.75" x14ac:dyDescent="0.3">
      <c r="A2024" s="103" t="s">
        <v>50</v>
      </c>
      <c r="B2024" s="103" t="s">
        <v>4024</v>
      </c>
      <c r="C2024" s="103" t="s">
        <v>1904</v>
      </c>
      <c r="D2024" s="103" t="s">
        <v>1905</v>
      </c>
      <c r="E2024" s="103" t="s">
        <v>2038</v>
      </c>
      <c r="F2024" s="103" t="s">
        <v>2101</v>
      </c>
      <c r="G2024" s="103" t="s">
        <v>31</v>
      </c>
      <c r="H2024" s="103" t="s">
        <v>31</v>
      </c>
      <c r="I2024" s="103" t="s">
        <v>31</v>
      </c>
      <c r="J2024" s="103" t="s">
        <v>1884</v>
      </c>
      <c r="K2024" s="103" t="s">
        <v>1885</v>
      </c>
      <c r="L2024" s="104">
        <v>2119</v>
      </c>
      <c r="M2024" s="103" t="s">
        <v>1886</v>
      </c>
      <c r="N2024" s="103" t="s">
        <v>5322</v>
      </c>
      <c r="O2024" s="103" t="s">
        <v>5322</v>
      </c>
      <c r="P2024" s="103" t="s">
        <v>3466</v>
      </c>
      <c r="Q2024" s="103" t="s">
        <v>3466</v>
      </c>
      <c r="R2024" s="103" t="s">
        <v>5790</v>
      </c>
      <c r="S2024" s="101">
        <v>26389</v>
      </c>
      <c r="T2024" s="101">
        <v>26389</v>
      </c>
      <c r="U2024" s="103" t="s">
        <v>31</v>
      </c>
      <c r="V2024" s="103" t="s">
        <v>4857</v>
      </c>
    </row>
    <row r="2025" spans="1:22" ht="15.75" x14ac:dyDescent="0.3">
      <c r="A2025" s="103" t="s">
        <v>50</v>
      </c>
      <c r="B2025" s="103" t="s">
        <v>4024</v>
      </c>
      <c r="C2025" s="103" t="s">
        <v>1904</v>
      </c>
      <c r="D2025" s="103" t="s">
        <v>1905</v>
      </c>
      <c r="E2025" s="103" t="s">
        <v>2038</v>
      </c>
      <c r="F2025" s="103" t="s">
        <v>2101</v>
      </c>
      <c r="G2025" s="103" t="s">
        <v>31</v>
      </c>
      <c r="H2025" s="103" t="s">
        <v>31</v>
      </c>
      <c r="I2025" s="103" t="s">
        <v>31</v>
      </c>
      <c r="J2025" s="103" t="s">
        <v>1884</v>
      </c>
      <c r="K2025" s="103" t="s">
        <v>1885</v>
      </c>
      <c r="L2025" s="104">
        <v>4370</v>
      </c>
      <c r="M2025" s="103" t="s">
        <v>1886</v>
      </c>
      <c r="N2025" s="103" t="s">
        <v>5325</v>
      </c>
      <c r="O2025" s="103" t="s">
        <v>5325</v>
      </c>
      <c r="P2025" s="103" t="s">
        <v>3063</v>
      </c>
      <c r="Q2025" s="103" t="s">
        <v>3064</v>
      </c>
      <c r="R2025" s="103" t="s">
        <v>5791</v>
      </c>
      <c r="S2025" s="101">
        <v>31502</v>
      </c>
      <c r="T2025" s="101">
        <v>31502</v>
      </c>
      <c r="U2025" s="103" t="s">
        <v>31</v>
      </c>
      <c r="V2025" s="103" t="s">
        <v>4921</v>
      </c>
    </row>
    <row r="2026" spans="1:22" ht="15.75" x14ac:dyDescent="0.3">
      <c r="A2026" s="103" t="s">
        <v>50</v>
      </c>
      <c r="B2026" s="103" t="s">
        <v>4024</v>
      </c>
      <c r="C2026" s="103" t="s">
        <v>1904</v>
      </c>
      <c r="D2026" s="103" t="s">
        <v>1905</v>
      </c>
      <c r="E2026" s="103" t="s">
        <v>2038</v>
      </c>
      <c r="F2026" s="103" t="s">
        <v>2101</v>
      </c>
      <c r="G2026" s="103" t="s">
        <v>31</v>
      </c>
      <c r="H2026" s="103" t="s">
        <v>31</v>
      </c>
      <c r="I2026" s="103" t="s">
        <v>31</v>
      </c>
      <c r="J2026" s="103" t="s">
        <v>1884</v>
      </c>
      <c r="K2026" s="103" t="s">
        <v>1885</v>
      </c>
      <c r="L2026" s="104">
        <v>3807</v>
      </c>
      <c r="M2026" s="103" t="s">
        <v>1886</v>
      </c>
      <c r="N2026" s="103" t="s">
        <v>5328</v>
      </c>
      <c r="O2026" s="103" t="s">
        <v>5328</v>
      </c>
      <c r="P2026" s="103" t="s">
        <v>3063</v>
      </c>
      <c r="Q2026" s="103" t="s">
        <v>3064</v>
      </c>
      <c r="R2026" s="103" t="s">
        <v>5792</v>
      </c>
      <c r="S2026" s="101">
        <v>29676</v>
      </c>
      <c r="T2026" s="101">
        <v>29676</v>
      </c>
      <c r="U2026" s="103" t="s">
        <v>31</v>
      </c>
      <c r="V2026" s="103" t="s">
        <v>4860</v>
      </c>
    </row>
    <row r="2027" spans="1:22" ht="15.75" x14ac:dyDescent="0.3">
      <c r="A2027" s="103" t="s">
        <v>50</v>
      </c>
      <c r="B2027" s="103" t="s">
        <v>4024</v>
      </c>
      <c r="C2027" s="103" t="s">
        <v>1904</v>
      </c>
      <c r="D2027" s="103" t="s">
        <v>1905</v>
      </c>
      <c r="E2027" s="103" t="s">
        <v>2038</v>
      </c>
      <c r="F2027" s="103" t="s">
        <v>2101</v>
      </c>
      <c r="G2027" s="103" t="s">
        <v>31</v>
      </c>
      <c r="H2027" s="103" t="s">
        <v>31</v>
      </c>
      <c r="I2027" s="103" t="s">
        <v>31</v>
      </c>
      <c r="J2027" s="103" t="s">
        <v>1884</v>
      </c>
      <c r="K2027" s="103" t="s">
        <v>1885</v>
      </c>
      <c r="L2027" s="104">
        <v>3807</v>
      </c>
      <c r="M2027" s="103" t="s">
        <v>1886</v>
      </c>
      <c r="N2027" s="103" t="s">
        <v>5330</v>
      </c>
      <c r="O2027" s="103" t="s">
        <v>5330</v>
      </c>
      <c r="P2027" s="103" t="s">
        <v>3063</v>
      </c>
      <c r="Q2027" s="103" t="s">
        <v>3064</v>
      </c>
      <c r="R2027" s="103" t="s">
        <v>5793</v>
      </c>
      <c r="S2027" s="101">
        <v>29676</v>
      </c>
      <c r="T2027" s="101">
        <v>29676</v>
      </c>
      <c r="U2027" s="103" t="s">
        <v>31</v>
      </c>
      <c r="V2027" s="103" t="s">
        <v>4860</v>
      </c>
    </row>
    <row r="2028" spans="1:22" ht="15.75" x14ac:dyDescent="0.3">
      <c r="A2028" s="103" t="s">
        <v>50</v>
      </c>
      <c r="B2028" s="103" t="s">
        <v>4024</v>
      </c>
      <c r="C2028" s="103" t="s">
        <v>1904</v>
      </c>
      <c r="D2028" s="103" t="s">
        <v>1905</v>
      </c>
      <c r="E2028" s="103" t="s">
        <v>2038</v>
      </c>
      <c r="F2028" s="103" t="s">
        <v>2101</v>
      </c>
      <c r="G2028" s="103" t="s">
        <v>31</v>
      </c>
      <c r="H2028" s="103" t="s">
        <v>31</v>
      </c>
      <c r="I2028" s="103" t="s">
        <v>31</v>
      </c>
      <c r="J2028" s="103" t="s">
        <v>1884</v>
      </c>
      <c r="K2028" s="103" t="s">
        <v>1885</v>
      </c>
      <c r="L2028" s="104">
        <v>4370</v>
      </c>
      <c r="M2028" s="103" t="s">
        <v>1886</v>
      </c>
      <c r="N2028" s="103" t="s">
        <v>5332</v>
      </c>
      <c r="O2028" s="103" t="s">
        <v>5332</v>
      </c>
      <c r="P2028" s="103" t="s">
        <v>3063</v>
      </c>
      <c r="Q2028" s="103" t="s">
        <v>3064</v>
      </c>
      <c r="R2028" s="103" t="s">
        <v>5794</v>
      </c>
      <c r="S2028" s="101">
        <v>31502</v>
      </c>
      <c r="T2028" s="101">
        <v>31502</v>
      </c>
      <c r="U2028" s="103" t="s">
        <v>31</v>
      </c>
      <c r="V2028" s="103" t="s">
        <v>4921</v>
      </c>
    </row>
    <row r="2029" spans="1:22" ht="15.75" x14ac:dyDescent="0.3">
      <c r="A2029" s="103" t="s">
        <v>50</v>
      </c>
      <c r="B2029" s="103" t="s">
        <v>4024</v>
      </c>
      <c r="C2029" s="103" t="s">
        <v>1904</v>
      </c>
      <c r="D2029" s="103" t="s">
        <v>1905</v>
      </c>
      <c r="E2029" s="103" t="s">
        <v>2038</v>
      </c>
      <c r="F2029" s="103" t="s">
        <v>2101</v>
      </c>
      <c r="G2029" s="103" t="s">
        <v>31</v>
      </c>
      <c r="H2029" s="103" t="s">
        <v>31</v>
      </c>
      <c r="I2029" s="103" t="s">
        <v>31</v>
      </c>
      <c r="J2029" s="103" t="s">
        <v>1884</v>
      </c>
      <c r="K2029" s="103" t="s">
        <v>1885</v>
      </c>
      <c r="L2029" s="104">
        <v>4370</v>
      </c>
      <c r="M2029" s="103" t="s">
        <v>1886</v>
      </c>
      <c r="N2029" s="103" t="s">
        <v>5334</v>
      </c>
      <c r="O2029" s="103" t="s">
        <v>5334</v>
      </c>
      <c r="P2029" s="103" t="s">
        <v>3063</v>
      </c>
      <c r="Q2029" s="103" t="s">
        <v>3064</v>
      </c>
      <c r="R2029" s="103" t="s">
        <v>5795</v>
      </c>
      <c r="S2029" s="101">
        <v>31502</v>
      </c>
      <c r="T2029" s="101">
        <v>31502</v>
      </c>
      <c r="U2029" s="103" t="s">
        <v>31</v>
      </c>
      <c r="V2029" s="103" t="s">
        <v>4921</v>
      </c>
    </row>
    <row r="2030" spans="1:22" ht="15.75" x14ac:dyDescent="0.3">
      <c r="A2030" s="103" t="s">
        <v>50</v>
      </c>
      <c r="B2030" s="103" t="s">
        <v>4024</v>
      </c>
      <c r="C2030" s="103" t="s">
        <v>1904</v>
      </c>
      <c r="D2030" s="103" t="s">
        <v>1905</v>
      </c>
      <c r="E2030" s="103" t="s">
        <v>2038</v>
      </c>
      <c r="F2030" s="103" t="s">
        <v>2110</v>
      </c>
      <c r="G2030" s="103" t="s">
        <v>31</v>
      </c>
      <c r="H2030" s="103" t="s">
        <v>31</v>
      </c>
      <c r="I2030" s="103" t="s">
        <v>31</v>
      </c>
      <c r="J2030" s="103" t="s">
        <v>1884</v>
      </c>
      <c r="K2030" s="103" t="s">
        <v>1885</v>
      </c>
      <c r="L2030" s="104">
        <v>88118</v>
      </c>
      <c r="M2030" s="103" t="s">
        <v>1886</v>
      </c>
      <c r="N2030" s="103" t="s">
        <v>31</v>
      </c>
      <c r="O2030" s="103" t="s">
        <v>31</v>
      </c>
      <c r="P2030" s="103" t="s">
        <v>2509</v>
      </c>
      <c r="Q2030" s="103" t="s">
        <v>2509</v>
      </c>
      <c r="R2030" s="103" t="s">
        <v>5796</v>
      </c>
      <c r="S2030" s="101">
        <v>19449</v>
      </c>
      <c r="T2030" s="101">
        <v>19449</v>
      </c>
      <c r="U2030" s="103" t="s">
        <v>31</v>
      </c>
      <c r="V2030" s="103" t="s">
        <v>31</v>
      </c>
    </row>
    <row r="2031" spans="1:22" ht="15.75" x14ac:dyDescent="0.3">
      <c r="A2031" s="103" t="s">
        <v>50</v>
      </c>
      <c r="B2031" s="103" t="s">
        <v>4024</v>
      </c>
      <c r="C2031" s="103" t="s">
        <v>1904</v>
      </c>
      <c r="D2031" s="103" t="s">
        <v>1905</v>
      </c>
      <c r="E2031" s="103" t="s">
        <v>2038</v>
      </c>
      <c r="F2031" s="103" t="s">
        <v>2110</v>
      </c>
      <c r="G2031" s="103" t="s">
        <v>31</v>
      </c>
      <c r="H2031" s="103" t="s">
        <v>31</v>
      </c>
      <c r="I2031" s="103" t="s">
        <v>31</v>
      </c>
      <c r="J2031" s="103" t="s">
        <v>1884</v>
      </c>
      <c r="K2031" s="103" t="s">
        <v>1885</v>
      </c>
      <c r="L2031" s="104">
        <v>1174</v>
      </c>
      <c r="M2031" s="103" t="s">
        <v>1886</v>
      </c>
      <c r="N2031" s="103" t="s">
        <v>31</v>
      </c>
      <c r="O2031" s="103" t="s">
        <v>31</v>
      </c>
      <c r="P2031" s="103" t="s">
        <v>2509</v>
      </c>
      <c r="Q2031" s="103" t="s">
        <v>2509</v>
      </c>
      <c r="R2031" s="103" t="s">
        <v>5797</v>
      </c>
      <c r="S2031" s="101">
        <v>20179</v>
      </c>
      <c r="T2031" s="101">
        <v>20179</v>
      </c>
      <c r="U2031" s="103" t="s">
        <v>31</v>
      </c>
      <c r="V2031" s="103" t="s">
        <v>31</v>
      </c>
    </row>
    <row r="2032" spans="1:22" ht="15.75" x14ac:dyDescent="0.3">
      <c r="A2032" s="103" t="s">
        <v>50</v>
      </c>
      <c r="B2032" s="103" t="s">
        <v>4024</v>
      </c>
      <c r="C2032" s="103" t="s">
        <v>1904</v>
      </c>
      <c r="D2032" s="103" t="s">
        <v>1905</v>
      </c>
      <c r="E2032" s="103" t="s">
        <v>2038</v>
      </c>
      <c r="F2032" s="103" t="s">
        <v>2110</v>
      </c>
      <c r="G2032" s="103" t="s">
        <v>31</v>
      </c>
      <c r="H2032" s="103" t="s">
        <v>31</v>
      </c>
      <c r="I2032" s="103" t="s">
        <v>31</v>
      </c>
      <c r="J2032" s="103" t="s">
        <v>1884</v>
      </c>
      <c r="K2032" s="103" t="s">
        <v>1885</v>
      </c>
      <c r="L2032" s="104">
        <v>791</v>
      </c>
      <c r="M2032" s="103" t="s">
        <v>1886</v>
      </c>
      <c r="N2032" s="103" t="s">
        <v>31</v>
      </c>
      <c r="O2032" s="103" t="s">
        <v>31</v>
      </c>
      <c r="P2032" s="103" t="s">
        <v>2509</v>
      </c>
      <c r="Q2032" s="103" t="s">
        <v>2509</v>
      </c>
      <c r="R2032" s="103" t="s">
        <v>5798</v>
      </c>
      <c r="S2032" s="101">
        <v>21275</v>
      </c>
      <c r="T2032" s="101">
        <v>21275</v>
      </c>
      <c r="U2032" s="103" t="s">
        <v>31</v>
      </c>
      <c r="V2032" s="103" t="s">
        <v>31</v>
      </c>
    </row>
    <row r="2033" spans="1:22" ht="15.75" x14ac:dyDescent="0.3">
      <c r="A2033" s="103" t="s">
        <v>50</v>
      </c>
      <c r="B2033" s="103" t="s">
        <v>4024</v>
      </c>
      <c r="C2033" s="103" t="s">
        <v>1904</v>
      </c>
      <c r="D2033" s="103" t="s">
        <v>1905</v>
      </c>
      <c r="E2033" s="103" t="s">
        <v>2038</v>
      </c>
      <c r="F2033" s="103" t="s">
        <v>2110</v>
      </c>
      <c r="G2033" s="103" t="s">
        <v>31</v>
      </c>
      <c r="H2033" s="103" t="s">
        <v>31</v>
      </c>
      <c r="I2033" s="103" t="s">
        <v>31</v>
      </c>
      <c r="J2033" s="103" t="s">
        <v>1884</v>
      </c>
      <c r="K2033" s="103" t="s">
        <v>1885</v>
      </c>
      <c r="L2033" s="104">
        <v>1252</v>
      </c>
      <c r="M2033" s="103" t="s">
        <v>1886</v>
      </c>
      <c r="N2033" s="103" t="s">
        <v>31</v>
      </c>
      <c r="O2033" s="103" t="s">
        <v>31</v>
      </c>
      <c r="P2033" s="103" t="s">
        <v>2509</v>
      </c>
      <c r="Q2033" s="103" t="s">
        <v>2509</v>
      </c>
      <c r="R2033" s="103" t="s">
        <v>5799</v>
      </c>
      <c r="S2033" s="101">
        <v>21640</v>
      </c>
      <c r="T2033" s="101">
        <v>21640</v>
      </c>
      <c r="U2033" s="103" t="s">
        <v>31</v>
      </c>
      <c r="V2033" s="103" t="s">
        <v>31</v>
      </c>
    </row>
    <row r="2034" spans="1:22" ht="15.75" x14ac:dyDescent="0.3">
      <c r="A2034" s="103" t="s">
        <v>50</v>
      </c>
      <c r="B2034" s="103" t="s">
        <v>4024</v>
      </c>
      <c r="C2034" s="103" t="s">
        <v>1904</v>
      </c>
      <c r="D2034" s="103" t="s">
        <v>1905</v>
      </c>
      <c r="E2034" s="103" t="s">
        <v>2038</v>
      </c>
      <c r="F2034" s="103" t="s">
        <v>2110</v>
      </c>
      <c r="G2034" s="103" t="s">
        <v>31</v>
      </c>
      <c r="H2034" s="103" t="s">
        <v>31</v>
      </c>
      <c r="I2034" s="103" t="s">
        <v>31</v>
      </c>
      <c r="J2034" s="103" t="s">
        <v>1884</v>
      </c>
      <c r="K2034" s="103" t="s">
        <v>1885</v>
      </c>
      <c r="L2034" s="104">
        <v>5267</v>
      </c>
      <c r="M2034" s="103" t="s">
        <v>1886</v>
      </c>
      <c r="N2034" s="103" t="s">
        <v>31</v>
      </c>
      <c r="O2034" s="103" t="s">
        <v>31</v>
      </c>
      <c r="P2034" s="103" t="s">
        <v>2509</v>
      </c>
      <c r="Q2034" s="103" t="s">
        <v>2509</v>
      </c>
      <c r="R2034" s="103" t="s">
        <v>5800</v>
      </c>
      <c r="S2034" s="101">
        <v>21640</v>
      </c>
      <c r="T2034" s="101">
        <v>21640</v>
      </c>
      <c r="U2034" s="103" t="s">
        <v>31</v>
      </c>
      <c r="V2034" s="103" t="s">
        <v>4670</v>
      </c>
    </row>
    <row r="2035" spans="1:22" ht="15.75" x14ac:dyDescent="0.3">
      <c r="A2035" s="103" t="s">
        <v>50</v>
      </c>
      <c r="B2035" s="103" t="s">
        <v>4024</v>
      </c>
      <c r="C2035" s="103" t="s">
        <v>1904</v>
      </c>
      <c r="D2035" s="103" t="s">
        <v>1905</v>
      </c>
      <c r="E2035" s="103" t="s">
        <v>2038</v>
      </c>
      <c r="F2035" s="103" t="s">
        <v>2110</v>
      </c>
      <c r="G2035" s="103" t="s">
        <v>31</v>
      </c>
      <c r="H2035" s="103" t="s">
        <v>31</v>
      </c>
      <c r="I2035" s="103" t="s">
        <v>31</v>
      </c>
      <c r="J2035" s="103" t="s">
        <v>1884</v>
      </c>
      <c r="K2035" s="103" t="s">
        <v>1885</v>
      </c>
      <c r="L2035" s="104">
        <v>5657</v>
      </c>
      <c r="M2035" s="103" t="s">
        <v>1886</v>
      </c>
      <c r="N2035" s="103" t="s">
        <v>31</v>
      </c>
      <c r="O2035" s="103" t="s">
        <v>31</v>
      </c>
      <c r="P2035" s="103" t="s">
        <v>2509</v>
      </c>
      <c r="Q2035" s="103" t="s">
        <v>2509</v>
      </c>
      <c r="R2035" s="103" t="s">
        <v>5801</v>
      </c>
      <c r="S2035" s="101">
        <v>21640</v>
      </c>
      <c r="T2035" s="101">
        <v>21640</v>
      </c>
      <c r="U2035" s="103" t="s">
        <v>31</v>
      </c>
      <c r="V2035" s="103" t="s">
        <v>4668</v>
      </c>
    </row>
    <row r="2036" spans="1:22" ht="15.75" x14ac:dyDescent="0.3">
      <c r="A2036" s="103" t="s">
        <v>50</v>
      </c>
      <c r="B2036" s="103" t="s">
        <v>4024</v>
      </c>
      <c r="C2036" s="103" t="s">
        <v>1904</v>
      </c>
      <c r="D2036" s="103" t="s">
        <v>1905</v>
      </c>
      <c r="E2036" s="103" t="s">
        <v>2038</v>
      </c>
      <c r="F2036" s="103" t="s">
        <v>2110</v>
      </c>
      <c r="G2036" s="103" t="s">
        <v>31</v>
      </c>
      <c r="H2036" s="103" t="s">
        <v>31</v>
      </c>
      <c r="I2036" s="103" t="s">
        <v>31</v>
      </c>
      <c r="J2036" s="103" t="s">
        <v>1884</v>
      </c>
      <c r="K2036" s="103" t="s">
        <v>1885</v>
      </c>
      <c r="L2036" s="104">
        <v>1917</v>
      </c>
      <c r="M2036" s="103" t="s">
        <v>1886</v>
      </c>
      <c r="N2036" s="103" t="s">
        <v>31</v>
      </c>
      <c r="O2036" s="103" t="s">
        <v>31</v>
      </c>
      <c r="P2036" s="103" t="s">
        <v>2509</v>
      </c>
      <c r="Q2036" s="103" t="s">
        <v>2509</v>
      </c>
      <c r="R2036" s="103" t="s">
        <v>5802</v>
      </c>
      <c r="S2036" s="101">
        <v>22006</v>
      </c>
      <c r="T2036" s="101">
        <v>22006</v>
      </c>
      <c r="U2036" s="103" t="s">
        <v>31</v>
      </c>
      <c r="V2036" s="103" t="s">
        <v>4674</v>
      </c>
    </row>
    <row r="2037" spans="1:22" ht="15.75" x14ac:dyDescent="0.3">
      <c r="A2037" s="103" t="s">
        <v>50</v>
      </c>
      <c r="B2037" s="103" t="s">
        <v>4024</v>
      </c>
      <c r="C2037" s="103" t="s">
        <v>1904</v>
      </c>
      <c r="D2037" s="103" t="s">
        <v>1905</v>
      </c>
      <c r="E2037" s="103" t="s">
        <v>2038</v>
      </c>
      <c r="F2037" s="103" t="s">
        <v>2110</v>
      </c>
      <c r="G2037" s="103" t="s">
        <v>31</v>
      </c>
      <c r="H2037" s="103" t="s">
        <v>31</v>
      </c>
      <c r="I2037" s="103" t="s">
        <v>31</v>
      </c>
      <c r="J2037" s="103" t="s">
        <v>1884</v>
      </c>
      <c r="K2037" s="103" t="s">
        <v>1885</v>
      </c>
      <c r="L2037" s="104">
        <v>755</v>
      </c>
      <c r="M2037" s="103" t="s">
        <v>1886</v>
      </c>
      <c r="N2037" s="103" t="s">
        <v>31</v>
      </c>
      <c r="O2037" s="103" t="s">
        <v>31</v>
      </c>
      <c r="P2037" s="103" t="s">
        <v>2509</v>
      </c>
      <c r="Q2037" s="103" t="s">
        <v>2509</v>
      </c>
      <c r="R2037" s="103" t="s">
        <v>5803</v>
      </c>
      <c r="S2037" s="101">
        <v>23101</v>
      </c>
      <c r="T2037" s="101">
        <v>23101</v>
      </c>
      <c r="U2037" s="103" t="s">
        <v>31</v>
      </c>
      <c r="V2037" s="103" t="s">
        <v>4676</v>
      </c>
    </row>
    <row r="2038" spans="1:22" ht="15.75" x14ac:dyDescent="0.3">
      <c r="A2038" s="103" t="s">
        <v>50</v>
      </c>
      <c r="B2038" s="103" t="s">
        <v>4024</v>
      </c>
      <c r="C2038" s="103" t="s">
        <v>1904</v>
      </c>
      <c r="D2038" s="103" t="s">
        <v>1905</v>
      </c>
      <c r="E2038" s="103" t="s">
        <v>2038</v>
      </c>
      <c r="F2038" s="103" t="s">
        <v>2110</v>
      </c>
      <c r="G2038" s="103" t="s">
        <v>31</v>
      </c>
      <c r="H2038" s="103" t="s">
        <v>31</v>
      </c>
      <c r="I2038" s="103" t="s">
        <v>31</v>
      </c>
      <c r="J2038" s="103" t="s">
        <v>1884</v>
      </c>
      <c r="K2038" s="103" t="s">
        <v>1885</v>
      </c>
      <c r="L2038" s="104">
        <v>325</v>
      </c>
      <c r="M2038" s="103" t="s">
        <v>1886</v>
      </c>
      <c r="N2038" s="103" t="s">
        <v>31</v>
      </c>
      <c r="O2038" s="103" t="s">
        <v>31</v>
      </c>
      <c r="P2038" s="103" t="s">
        <v>2509</v>
      </c>
      <c r="Q2038" s="103" t="s">
        <v>2509</v>
      </c>
      <c r="R2038" s="103" t="s">
        <v>5804</v>
      </c>
      <c r="S2038" s="101">
        <v>23467</v>
      </c>
      <c r="T2038" s="101">
        <v>23467</v>
      </c>
      <c r="U2038" s="103" t="s">
        <v>31</v>
      </c>
      <c r="V2038" s="103" t="s">
        <v>4948</v>
      </c>
    </row>
    <row r="2039" spans="1:22" ht="15.75" x14ac:dyDescent="0.3">
      <c r="A2039" s="103" t="s">
        <v>50</v>
      </c>
      <c r="B2039" s="103" t="s">
        <v>4024</v>
      </c>
      <c r="C2039" s="103" t="s">
        <v>1904</v>
      </c>
      <c r="D2039" s="103" t="s">
        <v>1905</v>
      </c>
      <c r="E2039" s="103" t="s">
        <v>2038</v>
      </c>
      <c r="F2039" s="103" t="s">
        <v>2110</v>
      </c>
      <c r="G2039" s="103" t="s">
        <v>31</v>
      </c>
      <c r="H2039" s="103" t="s">
        <v>31</v>
      </c>
      <c r="I2039" s="103" t="s">
        <v>31</v>
      </c>
      <c r="J2039" s="103" t="s">
        <v>1884</v>
      </c>
      <c r="K2039" s="103" t="s">
        <v>1885</v>
      </c>
      <c r="L2039" s="104">
        <v>560</v>
      </c>
      <c r="M2039" s="103" t="s">
        <v>1886</v>
      </c>
      <c r="N2039" s="103" t="s">
        <v>31</v>
      </c>
      <c r="O2039" s="103" t="s">
        <v>31</v>
      </c>
      <c r="P2039" s="103" t="s">
        <v>2509</v>
      </c>
      <c r="Q2039" s="103" t="s">
        <v>2509</v>
      </c>
      <c r="R2039" s="103" t="s">
        <v>5805</v>
      </c>
      <c r="S2039" s="101">
        <v>24197</v>
      </c>
      <c r="T2039" s="101">
        <v>24197</v>
      </c>
      <c r="U2039" s="103" t="s">
        <v>31</v>
      </c>
      <c r="V2039" s="103" t="s">
        <v>4678</v>
      </c>
    </row>
    <row r="2040" spans="1:22" ht="15.75" x14ac:dyDescent="0.3">
      <c r="A2040" s="103" t="s">
        <v>50</v>
      </c>
      <c r="B2040" s="103" t="s">
        <v>4024</v>
      </c>
      <c r="C2040" s="103" t="s">
        <v>1904</v>
      </c>
      <c r="D2040" s="103" t="s">
        <v>1905</v>
      </c>
      <c r="E2040" s="103" t="s">
        <v>2038</v>
      </c>
      <c r="F2040" s="103" t="s">
        <v>2110</v>
      </c>
      <c r="G2040" s="103" t="s">
        <v>31</v>
      </c>
      <c r="H2040" s="103" t="s">
        <v>31</v>
      </c>
      <c r="I2040" s="103" t="s">
        <v>31</v>
      </c>
      <c r="J2040" s="103" t="s">
        <v>1884</v>
      </c>
      <c r="K2040" s="103" t="s">
        <v>1885</v>
      </c>
      <c r="L2040" s="104">
        <v>428</v>
      </c>
      <c r="M2040" s="103" t="s">
        <v>1886</v>
      </c>
      <c r="N2040" s="103" t="s">
        <v>31</v>
      </c>
      <c r="O2040" s="103" t="s">
        <v>31</v>
      </c>
      <c r="P2040" s="103" t="s">
        <v>2509</v>
      </c>
      <c r="Q2040" s="103" t="s">
        <v>2509</v>
      </c>
      <c r="R2040" s="103" t="s">
        <v>5806</v>
      </c>
      <c r="S2040" s="101">
        <v>24928</v>
      </c>
      <c r="T2040" s="101">
        <v>24928</v>
      </c>
      <c r="U2040" s="103" t="s">
        <v>31</v>
      </c>
      <c r="V2040" s="103" t="s">
        <v>4680</v>
      </c>
    </row>
    <row r="2041" spans="1:22" ht="15.75" x14ac:dyDescent="0.3">
      <c r="A2041" s="103" t="s">
        <v>50</v>
      </c>
      <c r="B2041" s="103" t="s">
        <v>4024</v>
      </c>
      <c r="C2041" s="103" t="s">
        <v>1904</v>
      </c>
      <c r="D2041" s="103" t="s">
        <v>1905</v>
      </c>
      <c r="E2041" s="103" t="s">
        <v>2038</v>
      </c>
      <c r="F2041" s="103" t="s">
        <v>2110</v>
      </c>
      <c r="G2041" s="103" t="s">
        <v>31</v>
      </c>
      <c r="H2041" s="103" t="s">
        <v>31</v>
      </c>
      <c r="I2041" s="103" t="s">
        <v>31</v>
      </c>
      <c r="J2041" s="103" t="s">
        <v>1884</v>
      </c>
      <c r="K2041" s="103" t="s">
        <v>1885</v>
      </c>
      <c r="L2041" s="104">
        <v>5115</v>
      </c>
      <c r="M2041" s="103" t="s">
        <v>1886</v>
      </c>
      <c r="N2041" s="103" t="s">
        <v>31</v>
      </c>
      <c r="O2041" s="103" t="s">
        <v>31</v>
      </c>
      <c r="P2041" s="103" t="s">
        <v>2509</v>
      </c>
      <c r="Q2041" s="103" t="s">
        <v>2509</v>
      </c>
      <c r="R2041" s="103" t="s">
        <v>5807</v>
      </c>
      <c r="S2041" s="101">
        <v>24928</v>
      </c>
      <c r="T2041" s="101">
        <v>24928</v>
      </c>
      <c r="U2041" s="103" t="s">
        <v>31</v>
      </c>
      <c r="V2041" s="103" t="s">
        <v>4682</v>
      </c>
    </row>
    <row r="2042" spans="1:22" ht="15.75" x14ac:dyDescent="0.3">
      <c r="A2042" s="103" t="s">
        <v>50</v>
      </c>
      <c r="B2042" s="103" t="s">
        <v>4024</v>
      </c>
      <c r="C2042" s="103" t="s">
        <v>1904</v>
      </c>
      <c r="D2042" s="103" t="s">
        <v>1905</v>
      </c>
      <c r="E2042" s="103" t="s">
        <v>2038</v>
      </c>
      <c r="F2042" s="103" t="s">
        <v>2110</v>
      </c>
      <c r="G2042" s="103" t="s">
        <v>31</v>
      </c>
      <c r="H2042" s="103" t="s">
        <v>31</v>
      </c>
      <c r="I2042" s="103" t="s">
        <v>31</v>
      </c>
      <c r="J2042" s="103" t="s">
        <v>1884</v>
      </c>
      <c r="K2042" s="103" t="s">
        <v>1885</v>
      </c>
      <c r="L2042" s="104">
        <v>22028</v>
      </c>
      <c r="M2042" s="103" t="s">
        <v>1886</v>
      </c>
      <c r="N2042" s="103" t="s">
        <v>31</v>
      </c>
      <c r="O2042" s="103" t="s">
        <v>31</v>
      </c>
      <c r="P2042" s="103" t="s">
        <v>2509</v>
      </c>
      <c r="Q2042" s="103" t="s">
        <v>2509</v>
      </c>
      <c r="R2042" s="103" t="s">
        <v>5808</v>
      </c>
      <c r="S2042" s="101">
        <v>25293</v>
      </c>
      <c r="T2042" s="101">
        <v>25293</v>
      </c>
      <c r="U2042" s="103" t="s">
        <v>31</v>
      </c>
      <c r="V2042" s="103" t="s">
        <v>4684</v>
      </c>
    </row>
    <row r="2043" spans="1:22" ht="15.75" x14ac:dyDescent="0.3">
      <c r="A2043" s="103" t="s">
        <v>50</v>
      </c>
      <c r="B2043" s="103" t="s">
        <v>4024</v>
      </c>
      <c r="C2043" s="103" t="s">
        <v>1904</v>
      </c>
      <c r="D2043" s="103" t="s">
        <v>1905</v>
      </c>
      <c r="E2043" s="103" t="s">
        <v>2038</v>
      </c>
      <c r="F2043" s="103" t="s">
        <v>2110</v>
      </c>
      <c r="G2043" s="103" t="s">
        <v>31</v>
      </c>
      <c r="H2043" s="103" t="s">
        <v>31</v>
      </c>
      <c r="I2043" s="103" t="s">
        <v>31</v>
      </c>
      <c r="J2043" s="103" t="s">
        <v>1884</v>
      </c>
      <c r="K2043" s="103" t="s">
        <v>1885</v>
      </c>
      <c r="L2043" s="104">
        <v>5068</v>
      </c>
      <c r="M2043" s="103" t="s">
        <v>1886</v>
      </c>
      <c r="N2043" s="103" t="s">
        <v>31</v>
      </c>
      <c r="O2043" s="103" t="s">
        <v>31</v>
      </c>
      <c r="P2043" s="103" t="s">
        <v>2509</v>
      </c>
      <c r="Q2043" s="103" t="s">
        <v>2509</v>
      </c>
      <c r="R2043" s="103" t="s">
        <v>5809</v>
      </c>
      <c r="S2043" s="101">
        <v>25658</v>
      </c>
      <c r="T2043" s="101">
        <v>25658</v>
      </c>
      <c r="U2043" s="103" t="s">
        <v>31</v>
      </c>
      <c r="V2043" s="103" t="s">
        <v>4957</v>
      </c>
    </row>
    <row r="2044" spans="1:22" ht="15.75" x14ac:dyDescent="0.3">
      <c r="A2044" s="103" t="s">
        <v>50</v>
      </c>
      <c r="B2044" s="103" t="s">
        <v>4024</v>
      </c>
      <c r="C2044" s="103" t="s">
        <v>1904</v>
      </c>
      <c r="D2044" s="103" t="s">
        <v>1905</v>
      </c>
      <c r="E2044" s="103" t="s">
        <v>2038</v>
      </c>
      <c r="F2044" s="103" t="s">
        <v>2110</v>
      </c>
      <c r="G2044" s="103" t="s">
        <v>31</v>
      </c>
      <c r="H2044" s="103" t="s">
        <v>31</v>
      </c>
      <c r="I2044" s="103" t="s">
        <v>31</v>
      </c>
      <c r="J2044" s="103" t="s">
        <v>1884</v>
      </c>
      <c r="K2044" s="103" t="s">
        <v>1885</v>
      </c>
      <c r="L2044" s="104">
        <v>11773</v>
      </c>
      <c r="M2044" s="103" t="s">
        <v>1886</v>
      </c>
      <c r="N2044" s="103" t="s">
        <v>31</v>
      </c>
      <c r="O2044" s="103" t="s">
        <v>31</v>
      </c>
      <c r="P2044" s="103" t="s">
        <v>2509</v>
      </c>
      <c r="Q2044" s="103" t="s">
        <v>2509</v>
      </c>
      <c r="R2044" s="103" t="s">
        <v>5810</v>
      </c>
      <c r="S2044" s="101">
        <v>25658</v>
      </c>
      <c r="T2044" s="101">
        <v>25658</v>
      </c>
      <c r="U2044" s="103" t="s">
        <v>31</v>
      </c>
      <c r="V2044" s="103" t="s">
        <v>4686</v>
      </c>
    </row>
    <row r="2045" spans="1:22" ht="15.75" x14ac:dyDescent="0.3">
      <c r="A2045" s="103" t="s">
        <v>50</v>
      </c>
      <c r="B2045" s="103" t="s">
        <v>4024</v>
      </c>
      <c r="C2045" s="103" t="s">
        <v>1904</v>
      </c>
      <c r="D2045" s="103" t="s">
        <v>1905</v>
      </c>
      <c r="E2045" s="103" t="s">
        <v>2038</v>
      </c>
      <c r="F2045" s="103" t="s">
        <v>2110</v>
      </c>
      <c r="G2045" s="103" t="s">
        <v>31</v>
      </c>
      <c r="H2045" s="103" t="s">
        <v>31</v>
      </c>
      <c r="I2045" s="103" t="s">
        <v>31</v>
      </c>
      <c r="J2045" s="103" t="s">
        <v>1884</v>
      </c>
      <c r="K2045" s="103" t="s">
        <v>1885</v>
      </c>
      <c r="L2045" s="104">
        <v>21517</v>
      </c>
      <c r="M2045" s="103" t="s">
        <v>1886</v>
      </c>
      <c r="N2045" s="103" t="s">
        <v>31</v>
      </c>
      <c r="O2045" s="103" t="s">
        <v>31</v>
      </c>
      <c r="P2045" s="103" t="s">
        <v>2509</v>
      </c>
      <c r="Q2045" s="103" t="s">
        <v>2509</v>
      </c>
      <c r="R2045" s="103" t="s">
        <v>5811</v>
      </c>
      <c r="S2045" s="101">
        <v>25658</v>
      </c>
      <c r="T2045" s="101">
        <v>25658</v>
      </c>
      <c r="U2045" s="103" t="s">
        <v>31</v>
      </c>
      <c r="V2045" s="103" t="s">
        <v>4688</v>
      </c>
    </row>
    <row r="2046" spans="1:22" ht="15.75" x14ac:dyDescent="0.3">
      <c r="A2046" s="103" t="s">
        <v>50</v>
      </c>
      <c r="B2046" s="103" t="s">
        <v>4024</v>
      </c>
      <c r="C2046" s="103" t="s">
        <v>1904</v>
      </c>
      <c r="D2046" s="103" t="s">
        <v>1905</v>
      </c>
      <c r="E2046" s="103" t="s">
        <v>2038</v>
      </c>
      <c r="F2046" s="103" t="s">
        <v>2110</v>
      </c>
      <c r="G2046" s="103" t="s">
        <v>31</v>
      </c>
      <c r="H2046" s="103" t="s">
        <v>31</v>
      </c>
      <c r="I2046" s="103" t="s">
        <v>31</v>
      </c>
      <c r="J2046" s="103" t="s">
        <v>1884</v>
      </c>
      <c r="K2046" s="103" t="s">
        <v>1885</v>
      </c>
      <c r="L2046" s="104">
        <v>22566</v>
      </c>
      <c r="M2046" s="103" t="s">
        <v>1886</v>
      </c>
      <c r="N2046" s="103" t="s">
        <v>31</v>
      </c>
      <c r="O2046" s="103" t="s">
        <v>31</v>
      </c>
      <c r="P2046" s="103" t="s">
        <v>2509</v>
      </c>
      <c r="Q2046" s="103" t="s">
        <v>2509</v>
      </c>
      <c r="R2046" s="103" t="s">
        <v>5812</v>
      </c>
      <c r="S2046" s="101">
        <v>26023</v>
      </c>
      <c r="T2046" s="101">
        <v>26023</v>
      </c>
      <c r="U2046" s="103" t="s">
        <v>31</v>
      </c>
      <c r="V2046" s="103" t="s">
        <v>4690</v>
      </c>
    </row>
    <row r="2047" spans="1:22" ht="15.75" x14ac:dyDescent="0.3">
      <c r="A2047" s="103" t="s">
        <v>50</v>
      </c>
      <c r="B2047" s="103" t="s">
        <v>4024</v>
      </c>
      <c r="C2047" s="103" t="s">
        <v>1904</v>
      </c>
      <c r="D2047" s="103" t="s">
        <v>1905</v>
      </c>
      <c r="E2047" s="103" t="s">
        <v>2038</v>
      </c>
      <c r="F2047" s="103" t="s">
        <v>2110</v>
      </c>
      <c r="G2047" s="103" t="s">
        <v>31</v>
      </c>
      <c r="H2047" s="103" t="s">
        <v>31</v>
      </c>
      <c r="I2047" s="103" t="s">
        <v>31</v>
      </c>
      <c r="J2047" s="103" t="s">
        <v>1884</v>
      </c>
      <c r="K2047" s="103" t="s">
        <v>1885</v>
      </c>
      <c r="L2047" s="104">
        <v>2735</v>
      </c>
      <c r="M2047" s="103" t="s">
        <v>1886</v>
      </c>
      <c r="N2047" s="103" t="s">
        <v>31</v>
      </c>
      <c r="O2047" s="103" t="s">
        <v>31</v>
      </c>
      <c r="P2047" s="103" t="s">
        <v>2509</v>
      </c>
      <c r="Q2047" s="103" t="s">
        <v>2509</v>
      </c>
      <c r="R2047" s="103" t="s">
        <v>5813</v>
      </c>
      <c r="S2047" s="101">
        <v>26389</v>
      </c>
      <c r="T2047" s="101">
        <v>26389</v>
      </c>
      <c r="U2047" s="103" t="s">
        <v>31</v>
      </c>
      <c r="V2047" s="103" t="s">
        <v>4857</v>
      </c>
    </row>
    <row r="2048" spans="1:22" ht="15.75" x14ac:dyDescent="0.3">
      <c r="A2048" s="103" t="s">
        <v>50</v>
      </c>
      <c r="B2048" s="103" t="s">
        <v>4024</v>
      </c>
      <c r="C2048" s="103" t="s">
        <v>1904</v>
      </c>
      <c r="D2048" s="103" t="s">
        <v>1905</v>
      </c>
      <c r="E2048" s="103" t="s">
        <v>2038</v>
      </c>
      <c r="F2048" s="103" t="s">
        <v>2110</v>
      </c>
      <c r="G2048" s="103" t="s">
        <v>31</v>
      </c>
      <c r="H2048" s="103" t="s">
        <v>31</v>
      </c>
      <c r="I2048" s="103" t="s">
        <v>31</v>
      </c>
      <c r="J2048" s="103" t="s">
        <v>1884</v>
      </c>
      <c r="K2048" s="103" t="s">
        <v>1885</v>
      </c>
      <c r="L2048" s="104">
        <v>2037</v>
      </c>
      <c r="M2048" s="103" t="s">
        <v>1886</v>
      </c>
      <c r="N2048" s="103" t="s">
        <v>31</v>
      </c>
      <c r="O2048" s="103" t="s">
        <v>31</v>
      </c>
      <c r="P2048" s="103" t="s">
        <v>2509</v>
      </c>
      <c r="Q2048" s="103" t="s">
        <v>2509</v>
      </c>
      <c r="R2048" s="103" t="s">
        <v>5814</v>
      </c>
      <c r="S2048" s="101">
        <v>27484</v>
      </c>
      <c r="T2048" s="101">
        <v>27484</v>
      </c>
      <c r="U2048" s="103" t="s">
        <v>31</v>
      </c>
      <c r="V2048" s="103" t="s">
        <v>4692</v>
      </c>
    </row>
    <row r="2049" spans="1:22" ht="15.75" x14ac:dyDescent="0.3">
      <c r="A2049" s="103" t="s">
        <v>50</v>
      </c>
      <c r="B2049" s="103" t="s">
        <v>4024</v>
      </c>
      <c r="C2049" s="103" t="s">
        <v>1904</v>
      </c>
      <c r="D2049" s="103" t="s">
        <v>1905</v>
      </c>
      <c r="E2049" s="103" t="s">
        <v>2038</v>
      </c>
      <c r="F2049" s="103" t="s">
        <v>2264</v>
      </c>
      <c r="G2049" s="103" t="s">
        <v>31</v>
      </c>
      <c r="H2049" s="103" t="s">
        <v>31</v>
      </c>
      <c r="I2049" s="103" t="s">
        <v>31</v>
      </c>
      <c r="J2049" s="103" t="s">
        <v>1884</v>
      </c>
      <c r="K2049" s="103" t="s">
        <v>1885</v>
      </c>
      <c r="L2049" s="105">
        <v>-171.05</v>
      </c>
      <c r="M2049" s="103" t="s">
        <v>1886</v>
      </c>
      <c r="N2049" s="103" t="s">
        <v>31</v>
      </c>
      <c r="O2049" s="103" t="s">
        <v>31</v>
      </c>
      <c r="P2049" s="103" t="s">
        <v>2265</v>
      </c>
      <c r="Q2049" s="103" t="s">
        <v>31</v>
      </c>
      <c r="R2049" s="103" t="s">
        <v>4141</v>
      </c>
      <c r="S2049" s="101">
        <v>42825</v>
      </c>
      <c r="T2049" s="101">
        <v>42825</v>
      </c>
      <c r="U2049" s="103" t="s">
        <v>4029</v>
      </c>
      <c r="V2049" s="103" t="s">
        <v>31</v>
      </c>
    </row>
    <row r="2050" spans="1:22" ht="15.75" x14ac:dyDescent="0.3">
      <c r="A2050" s="103" t="s">
        <v>50</v>
      </c>
      <c r="B2050" s="103" t="s">
        <v>4024</v>
      </c>
      <c r="C2050" s="103" t="s">
        <v>1904</v>
      </c>
      <c r="D2050" s="103" t="s">
        <v>1905</v>
      </c>
      <c r="E2050" s="103" t="s">
        <v>2038</v>
      </c>
      <c r="F2050" s="103" t="s">
        <v>2104</v>
      </c>
      <c r="G2050" s="103" t="s">
        <v>31</v>
      </c>
      <c r="H2050" s="103" t="s">
        <v>31</v>
      </c>
      <c r="I2050" s="103" t="s">
        <v>31</v>
      </c>
      <c r="J2050" s="103" t="s">
        <v>1884</v>
      </c>
      <c r="K2050" s="103" t="s">
        <v>1885</v>
      </c>
      <c r="L2050" s="105">
        <v>-172.48</v>
      </c>
      <c r="M2050" s="103" t="s">
        <v>1886</v>
      </c>
      <c r="N2050" s="103" t="s">
        <v>4115</v>
      </c>
      <c r="O2050" s="103" t="s">
        <v>31</v>
      </c>
      <c r="P2050" s="103" t="s">
        <v>2106</v>
      </c>
      <c r="Q2050" s="103" t="s">
        <v>31</v>
      </c>
      <c r="R2050" s="103" t="s">
        <v>4116</v>
      </c>
      <c r="S2050" s="101">
        <v>42825</v>
      </c>
      <c r="T2050" s="101">
        <v>42825</v>
      </c>
      <c r="U2050" s="103" t="s">
        <v>4029</v>
      </c>
      <c r="V2050" s="103" t="s">
        <v>31</v>
      </c>
    </row>
    <row r="2051" spans="1:22" ht="15.75" x14ac:dyDescent="0.3">
      <c r="A2051" s="103" t="s">
        <v>50</v>
      </c>
      <c r="B2051" s="103" t="s">
        <v>4024</v>
      </c>
      <c r="C2051" s="103" t="s">
        <v>1904</v>
      </c>
      <c r="D2051" s="103" t="s">
        <v>1905</v>
      </c>
      <c r="E2051" s="103" t="s">
        <v>2038</v>
      </c>
      <c r="F2051" s="103" t="s">
        <v>2104</v>
      </c>
      <c r="G2051" s="103" t="s">
        <v>31</v>
      </c>
      <c r="H2051" s="103" t="s">
        <v>31</v>
      </c>
      <c r="I2051" s="103" t="s">
        <v>31</v>
      </c>
      <c r="J2051" s="103" t="s">
        <v>1884</v>
      </c>
      <c r="K2051" s="103" t="s">
        <v>1885</v>
      </c>
      <c r="L2051" s="105">
        <v>-172.48</v>
      </c>
      <c r="M2051" s="103" t="s">
        <v>1886</v>
      </c>
      <c r="N2051" s="103" t="s">
        <v>4139</v>
      </c>
      <c r="O2051" s="103" t="s">
        <v>31</v>
      </c>
      <c r="P2051" s="103" t="s">
        <v>2106</v>
      </c>
      <c r="Q2051" s="103" t="s">
        <v>31</v>
      </c>
      <c r="R2051" s="103" t="s">
        <v>4140</v>
      </c>
      <c r="S2051" s="101">
        <v>42825</v>
      </c>
      <c r="T2051" s="101">
        <v>42825</v>
      </c>
      <c r="U2051" s="103" t="s">
        <v>4029</v>
      </c>
      <c r="V2051" s="103" t="s">
        <v>31</v>
      </c>
    </row>
    <row r="2052" spans="1:22" ht="15.75" x14ac:dyDescent="0.3">
      <c r="A2052" s="103" t="s">
        <v>50</v>
      </c>
      <c r="B2052" s="103" t="s">
        <v>4024</v>
      </c>
      <c r="C2052" s="103" t="s">
        <v>1904</v>
      </c>
      <c r="D2052" s="103" t="s">
        <v>1905</v>
      </c>
      <c r="E2052" s="103" t="s">
        <v>2038</v>
      </c>
      <c r="F2052" s="103" t="s">
        <v>2062</v>
      </c>
      <c r="G2052" s="103" t="s">
        <v>31</v>
      </c>
      <c r="H2052" s="103" t="s">
        <v>31</v>
      </c>
      <c r="I2052" s="103" t="s">
        <v>31</v>
      </c>
      <c r="J2052" s="103" t="s">
        <v>1884</v>
      </c>
      <c r="K2052" s="103" t="s">
        <v>1885</v>
      </c>
      <c r="L2052" s="105">
        <v>-191.34</v>
      </c>
      <c r="M2052" s="103" t="s">
        <v>1886</v>
      </c>
      <c r="N2052" s="103" t="s">
        <v>4027</v>
      </c>
      <c r="O2052" s="103" t="s">
        <v>31</v>
      </c>
      <c r="P2052" s="103" t="s">
        <v>2064</v>
      </c>
      <c r="Q2052" s="103" t="s">
        <v>31</v>
      </c>
      <c r="R2052" s="103" t="s">
        <v>4028</v>
      </c>
      <c r="S2052" s="101">
        <v>42978</v>
      </c>
      <c r="T2052" s="101">
        <v>42978</v>
      </c>
      <c r="U2052" s="103" t="s">
        <v>4029</v>
      </c>
      <c r="V2052" s="103" t="s">
        <v>31</v>
      </c>
    </row>
    <row r="2053" spans="1:22" ht="15.75" x14ac:dyDescent="0.3">
      <c r="A2053" s="103" t="s">
        <v>50</v>
      </c>
      <c r="B2053" s="103" t="s">
        <v>4024</v>
      </c>
      <c r="C2053" s="103" t="s">
        <v>1904</v>
      </c>
      <c r="D2053" s="103" t="s">
        <v>1905</v>
      </c>
      <c r="E2053" s="103" t="s">
        <v>2038</v>
      </c>
      <c r="F2053" s="103" t="s">
        <v>2062</v>
      </c>
      <c r="G2053" s="103" t="s">
        <v>31</v>
      </c>
      <c r="H2053" s="103" t="s">
        <v>31</v>
      </c>
      <c r="I2053" s="103" t="s">
        <v>31</v>
      </c>
      <c r="J2053" s="103" t="s">
        <v>1884</v>
      </c>
      <c r="K2053" s="103" t="s">
        <v>1885</v>
      </c>
      <c r="L2053" s="105">
        <v>-191.37</v>
      </c>
      <c r="M2053" s="103" t="s">
        <v>1886</v>
      </c>
      <c r="N2053" s="103" t="s">
        <v>4032</v>
      </c>
      <c r="O2053" s="103" t="s">
        <v>31</v>
      </c>
      <c r="P2053" s="103" t="s">
        <v>2072</v>
      </c>
      <c r="Q2053" s="103" t="s">
        <v>31</v>
      </c>
      <c r="R2053" s="103" t="s">
        <v>4033</v>
      </c>
      <c r="S2053" s="101">
        <v>42978</v>
      </c>
      <c r="T2053" s="101">
        <v>42978</v>
      </c>
      <c r="U2053" s="103" t="s">
        <v>4029</v>
      </c>
      <c r="V2053" s="103" t="s">
        <v>31</v>
      </c>
    </row>
    <row r="2054" spans="1:22" ht="15.75" x14ac:dyDescent="0.3">
      <c r="A2054" s="103" t="s">
        <v>50</v>
      </c>
      <c r="B2054" s="103" t="s">
        <v>4024</v>
      </c>
      <c r="C2054" s="103" t="s">
        <v>1904</v>
      </c>
      <c r="D2054" s="103" t="s">
        <v>1905</v>
      </c>
      <c r="E2054" s="103" t="s">
        <v>2038</v>
      </c>
      <c r="F2054" s="103" t="s">
        <v>2062</v>
      </c>
      <c r="G2054" s="103" t="s">
        <v>31</v>
      </c>
      <c r="H2054" s="103" t="s">
        <v>31</v>
      </c>
      <c r="I2054" s="103" t="s">
        <v>31</v>
      </c>
      <c r="J2054" s="103" t="s">
        <v>1884</v>
      </c>
      <c r="K2054" s="103" t="s">
        <v>1885</v>
      </c>
      <c r="L2054" s="105">
        <v>-191.38</v>
      </c>
      <c r="M2054" s="103" t="s">
        <v>1886</v>
      </c>
      <c r="N2054" s="103" t="s">
        <v>4030</v>
      </c>
      <c r="O2054" s="103" t="s">
        <v>31</v>
      </c>
      <c r="P2054" s="103" t="s">
        <v>2064</v>
      </c>
      <c r="Q2054" s="103" t="s">
        <v>31</v>
      </c>
      <c r="R2054" s="103" t="s">
        <v>4031</v>
      </c>
      <c r="S2054" s="101">
        <v>42978</v>
      </c>
      <c r="T2054" s="101">
        <v>42978</v>
      </c>
      <c r="U2054" s="103" t="s">
        <v>4029</v>
      </c>
      <c r="V2054" s="103" t="s">
        <v>31</v>
      </c>
    </row>
    <row r="2055" spans="1:22" ht="15.75" x14ac:dyDescent="0.3">
      <c r="A2055" s="103" t="s">
        <v>50</v>
      </c>
      <c r="B2055" s="103" t="s">
        <v>4024</v>
      </c>
      <c r="C2055" s="103" t="s">
        <v>1904</v>
      </c>
      <c r="D2055" s="103" t="s">
        <v>1905</v>
      </c>
      <c r="E2055" s="103" t="s">
        <v>2033</v>
      </c>
      <c r="F2055" s="103" t="s">
        <v>2058</v>
      </c>
      <c r="G2055" s="103" t="s">
        <v>31</v>
      </c>
      <c r="H2055" s="103" t="s">
        <v>31</v>
      </c>
      <c r="I2055" s="103" t="s">
        <v>31</v>
      </c>
      <c r="J2055" s="103" t="s">
        <v>1884</v>
      </c>
      <c r="K2055" s="103" t="s">
        <v>1885</v>
      </c>
      <c r="L2055" s="105">
        <v>-207.25</v>
      </c>
      <c r="M2055" s="103" t="s">
        <v>2002</v>
      </c>
      <c r="N2055" s="103" t="s">
        <v>31</v>
      </c>
      <c r="O2055" s="103" t="s">
        <v>31</v>
      </c>
      <c r="P2055" s="103" t="s">
        <v>2059</v>
      </c>
      <c r="Q2055" s="103" t="s">
        <v>31</v>
      </c>
      <c r="R2055" s="103" t="s">
        <v>4114</v>
      </c>
      <c r="S2055" s="101">
        <v>42825</v>
      </c>
      <c r="T2055" s="101">
        <v>42825</v>
      </c>
      <c r="U2055" s="103" t="s">
        <v>4029</v>
      </c>
      <c r="V2055" s="103" t="s">
        <v>31</v>
      </c>
    </row>
    <row r="2056" spans="1:22" ht="15.75" x14ac:dyDescent="0.3">
      <c r="A2056" s="103" t="s">
        <v>50</v>
      </c>
      <c r="B2056" s="103" t="s">
        <v>4024</v>
      </c>
      <c r="C2056" s="103" t="s">
        <v>1904</v>
      </c>
      <c r="D2056" s="103" t="s">
        <v>1905</v>
      </c>
      <c r="E2056" s="103" t="s">
        <v>2038</v>
      </c>
      <c r="F2056" s="103" t="s">
        <v>2264</v>
      </c>
      <c r="G2056" s="103" t="s">
        <v>31</v>
      </c>
      <c r="H2056" s="103" t="s">
        <v>31</v>
      </c>
      <c r="I2056" s="103" t="s">
        <v>31</v>
      </c>
      <c r="J2056" s="103" t="s">
        <v>1884</v>
      </c>
      <c r="K2056" s="103" t="s">
        <v>1885</v>
      </c>
      <c r="L2056" s="105">
        <v>-207.27</v>
      </c>
      <c r="M2056" s="103" t="s">
        <v>1886</v>
      </c>
      <c r="N2056" s="103" t="s">
        <v>31</v>
      </c>
      <c r="O2056" s="103" t="s">
        <v>31</v>
      </c>
      <c r="P2056" s="103" t="s">
        <v>2265</v>
      </c>
      <c r="Q2056" s="103" t="s">
        <v>31</v>
      </c>
      <c r="R2056" s="103" t="s">
        <v>4141</v>
      </c>
      <c r="S2056" s="101">
        <v>42886</v>
      </c>
      <c r="T2056" s="101">
        <v>42886</v>
      </c>
      <c r="U2056" s="103" t="s">
        <v>4029</v>
      </c>
      <c r="V2056" s="103" t="s">
        <v>31</v>
      </c>
    </row>
    <row r="2057" spans="1:22" ht="15.75" x14ac:dyDescent="0.3">
      <c r="A2057" s="103" t="s">
        <v>50</v>
      </c>
      <c r="B2057" s="103" t="s">
        <v>4024</v>
      </c>
      <c r="C2057" s="103" t="s">
        <v>1904</v>
      </c>
      <c r="D2057" s="103" t="s">
        <v>1905</v>
      </c>
      <c r="E2057" s="103" t="s">
        <v>2038</v>
      </c>
      <c r="F2057" s="103" t="s">
        <v>2402</v>
      </c>
      <c r="G2057" s="103" t="s">
        <v>31</v>
      </c>
      <c r="H2057" s="103" t="s">
        <v>31</v>
      </c>
      <c r="I2057" s="103" t="s">
        <v>31</v>
      </c>
      <c r="J2057" s="103" t="s">
        <v>1884</v>
      </c>
      <c r="K2057" s="103" t="s">
        <v>1885</v>
      </c>
      <c r="L2057" s="104">
        <v>50245</v>
      </c>
      <c r="M2057" s="103" t="s">
        <v>1886</v>
      </c>
      <c r="N2057" s="103" t="s">
        <v>31</v>
      </c>
      <c r="O2057" s="103" t="s">
        <v>31</v>
      </c>
      <c r="P2057" s="103" t="s">
        <v>3870</v>
      </c>
      <c r="Q2057" s="103" t="s">
        <v>3871</v>
      </c>
      <c r="R2057" s="103" t="s">
        <v>5815</v>
      </c>
      <c r="S2057" s="101">
        <v>19449</v>
      </c>
      <c r="T2057" s="101">
        <v>19449</v>
      </c>
      <c r="U2057" s="103" t="s">
        <v>31</v>
      </c>
      <c r="V2057" s="103" t="s">
        <v>31</v>
      </c>
    </row>
    <row r="2058" spans="1:22" ht="15.75" x14ac:dyDescent="0.3">
      <c r="A2058" s="103" t="s">
        <v>50</v>
      </c>
      <c r="B2058" s="103" t="s">
        <v>4024</v>
      </c>
      <c r="C2058" s="103" t="s">
        <v>1904</v>
      </c>
      <c r="D2058" s="103" t="s">
        <v>1905</v>
      </c>
      <c r="E2058" s="103" t="s">
        <v>2038</v>
      </c>
      <c r="F2058" s="103" t="s">
        <v>2402</v>
      </c>
      <c r="G2058" s="103" t="s">
        <v>31</v>
      </c>
      <c r="H2058" s="103" t="s">
        <v>31</v>
      </c>
      <c r="I2058" s="103" t="s">
        <v>31</v>
      </c>
      <c r="J2058" s="103" t="s">
        <v>1884</v>
      </c>
      <c r="K2058" s="103" t="s">
        <v>1885</v>
      </c>
      <c r="L2058" s="104">
        <v>839</v>
      </c>
      <c r="M2058" s="103" t="s">
        <v>1886</v>
      </c>
      <c r="N2058" s="103" t="s">
        <v>31</v>
      </c>
      <c r="O2058" s="103" t="s">
        <v>31</v>
      </c>
      <c r="P2058" s="103" t="s">
        <v>3870</v>
      </c>
      <c r="Q2058" s="103" t="s">
        <v>3871</v>
      </c>
      <c r="R2058" s="103" t="s">
        <v>5816</v>
      </c>
      <c r="S2058" s="101">
        <v>21640</v>
      </c>
      <c r="T2058" s="101">
        <v>21640</v>
      </c>
      <c r="U2058" s="103" t="s">
        <v>31</v>
      </c>
      <c r="V2058" s="103" t="s">
        <v>4670</v>
      </c>
    </row>
    <row r="2059" spans="1:22" ht="15.75" x14ac:dyDescent="0.3">
      <c r="A2059" s="103" t="s">
        <v>50</v>
      </c>
      <c r="B2059" s="103" t="s">
        <v>4024</v>
      </c>
      <c r="C2059" s="103" t="s">
        <v>1904</v>
      </c>
      <c r="D2059" s="103" t="s">
        <v>1905</v>
      </c>
      <c r="E2059" s="103" t="s">
        <v>2038</v>
      </c>
      <c r="F2059" s="103" t="s">
        <v>2402</v>
      </c>
      <c r="G2059" s="103" t="s">
        <v>31</v>
      </c>
      <c r="H2059" s="103" t="s">
        <v>31</v>
      </c>
      <c r="I2059" s="103" t="s">
        <v>31</v>
      </c>
      <c r="J2059" s="103" t="s">
        <v>1884</v>
      </c>
      <c r="K2059" s="103" t="s">
        <v>1885</v>
      </c>
      <c r="L2059" s="104">
        <v>1357</v>
      </c>
      <c r="M2059" s="103" t="s">
        <v>1886</v>
      </c>
      <c r="N2059" s="103" t="s">
        <v>31</v>
      </c>
      <c r="O2059" s="103" t="s">
        <v>31</v>
      </c>
      <c r="P2059" s="103" t="s">
        <v>3870</v>
      </c>
      <c r="Q2059" s="103" t="s">
        <v>3871</v>
      </c>
      <c r="R2059" s="103" t="s">
        <v>5817</v>
      </c>
      <c r="S2059" s="101">
        <v>21640</v>
      </c>
      <c r="T2059" s="101">
        <v>21640</v>
      </c>
      <c r="U2059" s="103" t="s">
        <v>31</v>
      </c>
      <c r="V2059" s="103" t="s">
        <v>4668</v>
      </c>
    </row>
    <row r="2060" spans="1:22" ht="15.75" x14ac:dyDescent="0.3">
      <c r="A2060" s="103" t="s">
        <v>50</v>
      </c>
      <c r="B2060" s="103" t="s">
        <v>4024</v>
      </c>
      <c r="C2060" s="103" t="s">
        <v>1904</v>
      </c>
      <c r="D2060" s="103" t="s">
        <v>1905</v>
      </c>
      <c r="E2060" s="103" t="s">
        <v>2038</v>
      </c>
      <c r="F2060" s="103" t="s">
        <v>2402</v>
      </c>
      <c r="G2060" s="103" t="s">
        <v>31</v>
      </c>
      <c r="H2060" s="103" t="s">
        <v>31</v>
      </c>
      <c r="I2060" s="103" t="s">
        <v>31</v>
      </c>
      <c r="J2060" s="103" t="s">
        <v>1884</v>
      </c>
      <c r="K2060" s="103" t="s">
        <v>1885</v>
      </c>
      <c r="L2060" s="104">
        <v>2627</v>
      </c>
      <c r="M2060" s="103" t="s">
        <v>1886</v>
      </c>
      <c r="N2060" s="103" t="s">
        <v>31</v>
      </c>
      <c r="O2060" s="103" t="s">
        <v>31</v>
      </c>
      <c r="P2060" s="103" t="s">
        <v>3870</v>
      </c>
      <c r="Q2060" s="103" t="s">
        <v>3871</v>
      </c>
      <c r="R2060" s="103" t="s">
        <v>5818</v>
      </c>
      <c r="S2060" s="101">
        <v>24928</v>
      </c>
      <c r="T2060" s="101">
        <v>24928</v>
      </c>
      <c r="U2060" s="103" t="s">
        <v>31</v>
      </c>
      <c r="V2060" s="103" t="s">
        <v>4682</v>
      </c>
    </row>
    <row r="2061" spans="1:22" ht="15.75" x14ac:dyDescent="0.3">
      <c r="A2061" s="103" t="s">
        <v>50</v>
      </c>
      <c r="B2061" s="103" t="s">
        <v>4024</v>
      </c>
      <c r="C2061" s="103" t="s">
        <v>1904</v>
      </c>
      <c r="D2061" s="103" t="s">
        <v>1905</v>
      </c>
      <c r="E2061" s="103" t="s">
        <v>2038</v>
      </c>
      <c r="F2061" s="103" t="s">
        <v>2402</v>
      </c>
      <c r="G2061" s="103" t="s">
        <v>31</v>
      </c>
      <c r="H2061" s="103" t="s">
        <v>31</v>
      </c>
      <c r="I2061" s="103" t="s">
        <v>31</v>
      </c>
      <c r="J2061" s="103" t="s">
        <v>1884</v>
      </c>
      <c r="K2061" s="103" t="s">
        <v>1885</v>
      </c>
      <c r="L2061" s="104">
        <v>3762</v>
      </c>
      <c r="M2061" s="103" t="s">
        <v>1886</v>
      </c>
      <c r="N2061" s="103" t="s">
        <v>31</v>
      </c>
      <c r="O2061" s="103" t="s">
        <v>31</v>
      </c>
      <c r="P2061" s="103" t="s">
        <v>3870</v>
      </c>
      <c r="Q2061" s="103" t="s">
        <v>3871</v>
      </c>
      <c r="R2061" s="103" t="s">
        <v>5819</v>
      </c>
      <c r="S2061" s="101">
        <v>25293</v>
      </c>
      <c r="T2061" s="101">
        <v>25293</v>
      </c>
      <c r="U2061" s="103" t="s">
        <v>31</v>
      </c>
      <c r="V2061" s="103" t="s">
        <v>4684</v>
      </c>
    </row>
    <row r="2062" spans="1:22" ht="15.75" x14ac:dyDescent="0.3">
      <c r="A2062" s="103" t="s">
        <v>50</v>
      </c>
      <c r="B2062" s="103" t="s">
        <v>4024</v>
      </c>
      <c r="C2062" s="103" t="s">
        <v>1904</v>
      </c>
      <c r="D2062" s="103" t="s">
        <v>1905</v>
      </c>
      <c r="E2062" s="103" t="s">
        <v>2038</v>
      </c>
      <c r="F2062" s="103" t="s">
        <v>2402</v>
      </c>
      <c r="G2062" s="103" t="s">
        <v>31</v>
      </c>
      <c r="H2062" s="103" t="s">
        <v>31</v>
      </c>
      <c r="I2062" s="103" t="s">
        <v>31</v>
      </c>
      <c r="J2062" s="103" t="s">
        <v>1884</v>
      </c>
      <c r="K2062" s="103" t="s">
        <v>1885</v>
      </c>
      <c r="L2062" s="104">
        <v>1009</v>
      </c>
      <c r="M2062" s="103" t="s">
        <v>1886</v>
      </c>
      <c r="N2062" s="103" t="s">
        <v>31</v>
      </c>
      <c r="O2062" s="103" t="s">
        <v>31</v>
      </c>
      <c r="P2062" s="103" t="s">
        <v>3870</v>
      </c>
      <c r="Q2062" s="103" t="s">
        <v>3871</v>
      </c>
      <c r="R2062" s="103" t="s">
        <v>5820</v>
      </c>
      <c r="S2062" s="101">
        <v>25658</v>
      </c>
      <c r="T2062" s="101">
        <v>25658</v>
      </c>
      <c r="U2062" s="103" t="s">
        <v>31</v>
      </c>
      <c r="V2062" s="103" t="s">
        <v>4957</v>
      </c>
    </row>
    <row r="2063" spans="1:22" ht="15.75" x14ac:dyDescent="0.3">
      <c r="A2063" s="103" t="s">
        <v>50</v>
      </c>
      <c r="B2063" s="103" t="s">
        <v>4024</v>
      </c>
      <c r="C2063" s="103" t="s">
        <v>1904</v>
      </c>
      <c r="D2063" s="103" t="s">
        <v>1905</v>
      </c>
      <c r="E2063" s="103" t="s">
        <v>2038</v>
      </c>
      <c r="F2063" s="103" t="s">
        <v>2402</v>
      </c>
      <c r="G2063" s="103" t="s">
        <v>31</v>
      </c>
      <c r="H2063" s="103" t="s">
        <v>31</v>
      </c>
      <c r="I2063" s="103" t="s">
        <v>31</v>
      </c>
      <c r="J2063" s="103" t="s">
        <v>1884</v>
      </c>
      <c r="K2063" s="103" t="s">
        <v>1885</v>
      </c>
      <c r="L2063" s="104">
        <v>1097</v>
      </c>
      <c r="M2063" s="103" t="s">
        <v>1886</v>
      </c>
      <c r="N2063" s="103" t="s">
        <v>31</v>
      </c>
      <c r="O2063" s="103" t="s">
        <v>31</v>
      </c>
      <c r="P2063" s="103" t="s">
        <v>3870</v>
      </c>
      <c r="Q2063" s="103" t="s">
        <v>3871</v>
      </c>
      <c r="R2063" s="103" t="s">
        <v>5821</v>
      </c>
      <c r="S2063" s="101">
        <v>25658</v>
      </c>
      <c r="T2063" s="101">
        <v>25658</v>
      </c>
      <c r="U2063" s="103" t="s">
        <v>31</v>
      </c>
      <c r="V2063" s="103" t="s">
        <v>4686</v>
      </c>
    </row>
    <row r="2064" spans="1:22" ht="15.75" x14ac:dyDescent="0.3">
      <c r="A2064" s="103" t="s">
        <v>50</v>
      </c>
      <c r="B2064" s="103" t="s">
        <v>4024</v>
      </c>
      <c r="C2064" s="103" t="s">
        <v>1904</v>
      </c>
      <c r="D2064" s="103" t="s">
        <v>1905</v>
      </c>
      <c r="E2064" s="103" t="s">
        <v>2038</v>
      </c>
      <c r="F2064" s="103" t="s">
        <v>2402</v>
      </c>
      <c r="G2064" s="103" t="s">
        <v>31</v>
      </c>
      <c r="H2064" s="103" t="s">
        <v>31</v>
      </c>
      <c r="I2064" s="103" t="s">
        <v>31</v>
      </c>
      <c r="J2064" s="103" t="s">
        <v>1884</v>
      </c>
      <c r="K2064" s="103" t="s">
        <v>1885</v>
      </c>
      <c r="L2064" s="104">
        <v>1298</v>
      </c>
      <c r="M2064" s="103" t="s">
        <v>1886</v>
      </c>
      <c r="N2064" s="103" t="s">
        <v>31</v>
      </c>
      <c r="O2064" s="103" t="s">
        <v>31</v>
      </c>
      <c r="P2064" s="103" t="s">
        <v>3870</v>
      </c>
      <c r="Q2064" s="103" t="s">
        <v>3871</v>
      </c>
      <c r="R2064" s="103" t="s">
        <v>5822</v>
      </c>
      <c r="S2064" s="101">
        <v>25658</v>
      </c>
      <c r="T2064" s="101">
        <v>25658</v>
      </c>
      <c r="U2064" s="103" t="s">
        <v>31</v>
      </c>
      <c r="V2064" s="103" t="s">
        <v>4688</v>
      </c>
    </row>
    <row r="2065" spans="1:22" ht="15.75" x14ac:dyDescent="0.3">
      <c r="A2065" s="103" t="s">
        <v>50</v>
      </c>
      <c r="B2065" s="103" t="s">
        <v>4024</v>
      </c>
      <c r="C2065" s="103" t="s">
        <v>1904</v>
      </c>
      <c r="D2065" s="103" t="s">
        <v>1905</v>
      </c>
      <c r="E2065" s="103" t="s">
        <v>2038</v>
      </c>
      <c r="F2065" s="103" t="s">
        <v>2402</v>
      </c>
      <c r="G2065" s="103" t="s">
        <v>31</v>
      </c>
      <c r="H2065" s="103" t="s">
        <v>31</v>
      </c>
      <c r="I2065" s="103" t="s">
        <v>31</v>
      </c>
      <c r="J2065" s="103" t="s">
        <v>1884</v>
      </c>
      <c r="K2065" s="103" t="s">
        <v>1885</v>
      </c>
      <c r="L2065" s="104">
        <v>1165</v>
      </c>
      <c r="M2065" s="103" t="s">
        <v>1886</v>
      </c>
      <c r="N2065" s="103" t="s">
        <v>31</v>
      </c>
      <c r="O2065" s="103" t="s">
        <v>31</v>
      </c>
      <c r="P2065" s="103" t="s">
        <v>3870</v>
      </c>
      <c r="Q2065" s="103" t="s">
        <v>3871</v>
      </c>
      <c r="R2065" s="103" t="s">
        <v>5823</v>
      </c>
      <c r="S2065" s="101">
        <v>26023</v>
      </c>
      <c r="T2065" s="101">
        <v>26023</v>
      </c>
      <c r="U2065" s="103" t="s">
        <v>31</v>
      </c>
      <c r="V2065" s="103" t="s">
        <v>4690</v>
      </c>
    </row>
    <row r="2066" spans="1:22" ht="15.75" x14ac:dyDescent="0.3">
      <c r="A2066" s="103" t="s">
        <v>50</v>
      </c>
      <c r="B2066" s="103" t="s">
        <v>4024</v>
      </c>
      <c r="C2066" s="103" t="s">
        <v>1904</v>
      </c>
      <c r="D2066" s="103" t="s">
        <v>1905</v>
      </c>
      <c r="E2066" s="103" t="s">
        <v>2038</v>
      </c>
      <c r="F2066" s="103" t="s">
        <v>2402</v>
      </c>
      <c r="G2066" s="103" t="s">
        <v>31</v>
      </c>
      <c r="H2066" s="103" t="s">
        <v>31</v>
      </c>
      <c r="I2066" s="103" t="s">
        <v>31</v>
      </c>
      <c r="J2066" s="103" t="s">
        <v>1884</v>
      </c>
      <c r="K2066" s="103" t="s">
        <v>1885</v>
      </c>
      <c r="L2066" s="104">
        <v>10363</v>
      </c>
      <c r="M2066" s="103" t="s">
        <v>1886</v>
      </c>
      <c r="N2066" s="103" t="s">
        <v>31</v>
      </c>
      <c r="O2066" s="103" t="s">
        <v>31</v>
      </c>
      <c r="P2066" s="103" t="s">
        <v>3870</v>
      </c>
      <c r="Q2066" s="103" t="s">
        <v>3871</v>
      </c>
      <c r="R2066" s="103" t="s">
        <v>5824</v>
      </c>
      <c r="S2066" s="101">
        <v>35155</v>
      </c>
      <c r="T2066" s="101">
        <v>35155</v>
      </c>
      <c r="U2066" s="103" t="s">
        <v>31</v>
      </c>
      <c r="V2066" s="103" t="s">
        <v>4789</v>
      </c>
    </row>
    <row r="2067" spans="1:22" ht="15.75" x14ac:dyDescent="0.3">
      <c r="A2067" s="103" t="s">
        <v>50</v>
      </c>
      <c r="B2067" s="103" t="s">
        <v>4024</v>
      </c>
      <c r="C2067" s="103" t="s">
        <v>1904</v>
      </c>
      <c r="D2067" s="103" t="s">
        <v>1905</v>
      </c>
      <c r="E2067" s="103" t="s">
        <v>2038</v>
      </c>
      <c r="F2067" s="103" t="s">
        <v>2104</v>
      </c>
      <c r="G2067" s="103" t="s">
        <v>31</v>
      </c>
      <c r="H2067" s="103" t="s">
        <v>31</v>
      </c>
      <c r="I2067" s="103" t="s">
        <v>31</v>
      </c>
      <c r="J2067" s="103" t="s">
        <v>1884</v>
      </c>
      <c r="K2067" s="103" t="s">
        <v>1885</v>
      </c>
      <c r="L2067" s="105">
        <v>-209.04</v>
      </c>
      <c r="M2067" s="103" t="s">
        <v>1886</v>
      </c>
      <c r="N2067" s="103" t="s">
        <v>4115</v>
      </c>
      <c r="O2067" s="103" t="s">
        <v>31</v>
      </c>
      <c r="P2067" s="103" t="s">
        <v>2106</v>
      </c>
      <c r="Q2067" s="103" t="s">
        <v>31</v>
      </c>
      <c r="R2067" s="103" t="s">
        <v>4116</v>
      </c>
      <c r="S2067" s="101">
        <v>42886</v>
      </c>
      <c r="T2067" s="101">
        <v>42886</v>
      </c>
      <c r="U2067" s="103" t="s">
        <v>4029</v>
      </c>
      <c r="V2067" s="103" t="s">
        <v>31</v>
      </c>
    </row>
    <row r="2068" spans="1:22" ht="15.75" x14ac:dyDescent="0.3">
      <c r="A2068" s="103" t="s">
        <v>50</v>
      </c>
      <c r="B2068" s="103" t="s">
        <v>4024</v>
      </c>
      <c r="C2068" s="103" t="s">
        <v>1904</v>
      </c>
      <c r="D2068" s="103" t="s">
        <v>1905</v>
      </c>
      <c r="E2068" s="103" t="s">
        <v>2038</v>
      </c>
      <c r="F2068" s="103" t="s">
        <v>2104</v>
      </c>
      <c r="G2068" s="103" t="s">
        <v>31</v>
      </c>
      <c r="H2068" s="103" t="s">
        <v>31</v>
      </c>
      <c r="I2068" s="103" t="s">
        <v>31</v>
      </c>
      <c r="J2068" s="103" t="s">
        <v>1884</v>
      </c>
      <c r="K2068" s="103" t="s">
        <v>1885</v>
      </c>
      <c r="L2068" s="105">
        <v>-209.04</v>
      </c>
      <c r="M2068" s="103" t="s">
        <v>1886</v>
      </c>
      <c r="N2068" s="103" t="s">
        <v>4139</v>
      </c>
      <c r="O2068" s="103" t="s">
        <v>31</v>
      </c>
      <c r="P2068" s="103" t="s">
        <v>2106</v>
      </c>
      <c r="Q2068" s="103" t="s">
        <v>31</v>
      </c>
      <c r="R2068" s="103" t="s">
        <v>4140</v>
      </c>
      <c r="S2068" s="101">
        <v>42886</v>
      </c>
      <c r="T2068" s="101">
        <v>42886</v>
      </c>
      <c r="U2068" s="103" t="s">
        <v>4029</v>
      </c>
      <c r="V2068" s="103" t="s">
        <v>31</v>
      </c>
    </row>
    <row r="2069" spans="1:22" ht="15.75" x14ac:dyDescent="0.3">
      <c r="A2069" s="103" t="s">
        <v>50</v>
      </c>
      <c r="B2069" s="103" t="s">
        <v>4024</v>
      </c>
      <c r="C2069" s="103" t="s">
        <v>1904</v>
      </c>
      <c r="D2069" s="103" t="s">
        <v>1905</v>
      </c>
      <c r="E2069" s="103" t="s">
        <v>2033</v>
      </c>
      <c r="F2069" s="103" t="s">
        <v>2058</v>
      </c>
      <c r="G2069" s="103" t="s">
        <v>31</v>
      </c>
      <c r="H2069" s="103" t="s">
        <v>31</v>
      </c>
      <c r="I2069" s="103" t="s">
        <v>31</v>
      </c>
      <c r="J2069" s="103" t="s">
        <v>1884</v>
      </c>
      <c r="K2069" s="103" t="s">
        <v>1885</v>
      </c>
      <c r="L2069" s="105">
        <v>-251.21</v>
      </c>
      <c r="M2069" s="103" t="s">
        <v>2002</v>
      </c>
      <c r="N2069" s="103" t="s">
        <v>31</v>
      </c>
      <c r="O2069" s="103" t="s">
        <v>31</v>
      </c>
      <c r="P2069" s="103" t="s">
        <v>2059</v>
      </c>
      <c r="Q2069" s="103" t="s">
        <v>31</v>
      </c>
      <c r="R2069" s="103" t="s">
        <v>4114</v>
      </c>
      <c r="S2069" s="101">
        <v>42886</v>
      </c>
      <c r="T2069" s="101">
        <v>42886</v>
      </c>
      <c r="U2069" s="103" t="s">
        <v>4029</v>
      </c>
      <c r="V2069" s="103" t="s">
        <v>31</v>
      </c>
    </row>
    <row r="2070" spans="1:22" ht="15.75" x14ac:dyDescent="0.3">
      <c r="A2070" s="103" t="s">
        <v>50</v>
      </c>
      <c r="B2070" s="103" t="s">
        <v>4024</v>
      </c>
      <c r="C2070" s="103" t="s">
        <v>1904</v>
      </c>
      <c r="D2070" s="103" t="s">
        <v>1905</v>
      </c>
      <c r="E2070" s="103" t="s">
        <v>2038</v>
      </c>
      <c r="F2070" s="103" t="s">
        <v>2101</v>
      </c>
      <c r="G2070" s="103" t="s">
        <v>31</v>
      </c>
      <c r="H2070" s="103" t="s">
        <v>31</v>
      </c>
      <c r="I2070" s="103" t="s">
        <v>31</v>
      </c>
      <c r="J2070" s="103" t="s">
        <v>1884</v>
      </c>
      <c r="K2070" s="103" t="s">
        <v>1885</v>
      </c>
      <c r="L2070" s="105">
        <v>-315.86</v>
      </c>
      <c r="M2070" s="103" t="s">
        <v>1886</v>
      </c>
      <c r="N2070" s="103" t="s">
        <v>31</v>
      </c>
      <c r="O2070" s="103" t="s">
        <v>31</v>
      </c>
      <c r="P2070" s="103" t="s">
        <v>2102</v>
      </c>
      <c r="Q2070" s="103" t="s">
        <v>31</v>
      </c>
      <c r="R2070" s="103" t="s">
        <v>4071</v>
      </c>
      <c r="S2070" s="101">
        <v>42825</v>
      </c>
      <c r="T2070" s="101">
        <v>42825</v>
      </c>
      <c r="U2070" s="103" t="s">
        <v>4029</v>
      </c>
      <c r="V2070" s="103" t="s">
        <v>31</v>
      </c>
    </row>
    <row r="2071" spans="1:22" ht="15.75" x14ac:dyDescent="0.3">
      <c r="A2071" s="103" t="s">
        <v>50</v>
      </c>
      <c r="B2071" s="103" t="s">
        <v>4024</v>
      </c>
      <c r="C2071" s="103" t="s">
        <v>1904</v>
      </c>
      <c r="D2071" s="103" t="s">
        <v>1905</v>
      </c>
      <c r="E2071" s="103" t="s">
        <v>2038</v>
      </c>
      <c r="F2071" s="103" t="s">
        <v>2082</v>
      </c>
      <c r="G2071" s="103" t="s">
        <v>31</v>
      </c>
      <c r="H2071" s="103" t="s">
        <v>31</v>
      </c>
      <c r="I2071" s="103" t="s">
        <v>31</v>
      </c>
      <c r="J2071" s="103" t="s">
        <v>1884</v>
      </c>
      <c r="K2071" s="103" t="s">
        <v>1885</v>
      </c>
      <c r="L2071" s="105">
        <v>-326.22000000000003</v>
      </c>
      <c r="M2071" s="103" t="s">
        <v>1886</v>
      </c>
      <c r="N2071" s="103" t="s">
        <v>31</v>
      </c>
      <c r="O2071" s="103" t="s">
        <v>31</v>
      </c>
      <c r="P2071" s="103" t="s">
        <v>2083</v>
      </c>
      <c r="Q2071" s="103" t="s">
        <v>31</v>
      </c>
      <c r="R2071" s="103" t="s">
        <v>4070</v>
      </c>
      <c r="S2071" s="101">
        <v>42825</v>
      </c>
      <c r="T2071" s="101">
        <v>42825</v>
      </c>
      <c r="U2071" s="103" t="s">
        <v>4029</v>
      </c>
      <c r="V2071" s="103" t="s">
        <v>31</v>
      </c>
    </row>
    <row r="2072" spans="1:22" ht="15.75" x14ac:dyDescent="0.3">
      <c r="A2072" s="103" t="s">
        <v>50</v>
      </c>
      <c r="B2072" s="103" t="s">
        <v>4024</v>
      </c>
      <c r="C2072" s="103" t="s">
        <v>1904</v>
      </c>
      <c r="D2072" s="103" t="s">
        <v>1905</v>
      </c>
      <c r="E2072" s="103" t="s">
        <v>2038</v>
      </c>
      <c r="F2072" s="103" t="s">
        <v>2438</v>
      </c>
      <c r="G2072" s="103" t="s">
        <v>31</v>
      </c>
      <c r="H2072" s="103" t="s">
        <v>31</v>
      </c>
      <c r="I2072" s="103" t="s">
        <v>31</v>
      </c>
      <c r="J2072" s="103" t="s">
        <v>1884</v>
      </c>
      <c r="K2072" s="103" t="s">
        <v>1885</v>
      </c>
      <c r="L2072" s="105">
        <v>-353.69</v>
      </c>
      <c r="M2072" s="103" t="s">
        <v>1886</v>
      </c>
      <c r="N2072" s="103" t="s">
        <v>31</v>
      </c>
      <c r="O2072" s="103" t="s">
        <v>31</v>
      </c>
      <c r="P2072" s="103" t="s">
        <v>2439</v>
      </c>
      <c r="Q2072" s="103" t="s">
        <v>31</v>
      </c>
      <c r="R2072" s="103" t="s">
        <v>4069</v>
      </c>
      <c r="S2072" s="101">
        <v>42825</v>
      </c>
      <c r="T2072" s="101">
        <v>42825</v>
      </c>
      <c r="U2072" s="103" t="s">
        <v>4029</v>
      </c>
      <c r="V2072" s="103" t="s">
        <v>31</v>
      </c>
    </row>
    <row r="2073" spans="1:22" ht="15.75" x14ac:dyDescent="0.3">
      <c r="A2073" s="103" t="s">
        <v>50</v>
      </c>
      <c r="B2073" s="103" t="s">
        <v>4024</v>
      </c>
      <c r="C2073" s="103" t="s">
        <v>1904</v>
      </c>
      <c r="D2073" s="103" t="s">
        <v>1905</v>
      </c>
      <c r="E2073" s="103" t="s">
        <v>2038</v>
      </c>
      <c r="F2073" s="103" t="s">
        <v>2101</v>
      </c>
      <c r="G2073" s="103" t="s">
        <v>31</v>
      </c>
      <c r="H2073" s="103" t="s">
        <v>31</v>
      </c>
      <c r="I2073" s="103" t="s">
        <v>31</v>
      </c>
      <c r="J2073" s="103" t="s">
        <v>1884</v>
      </c>
      <c r="K2073" s="103" t="s">
        <v>1885</v>
      </c>
      <c r="L2073" s="105">
        <v>-382.83</v>
      </c>
      <c r="M2073" s="103" t="s">
        <v>1886</v>
      </c>
      <c r="N2073" s="103" t="s">
        <v>31</v>
      </c>
      <c r="O2073" s="103" t="s">
        <v>31</v>
      </c>
      <c r="P2073" s="103" t="s">
        <v>2102</v>
      </c>
      <c r="Q2073" s="103" t="s">
        <v>31</v>
      </c>
      <c r="R2073" s="103" t="s">
        <v>4071</v>
      </c>
      <c r="S2073" s="101">
        <v>42886</v>
      </c>
      <c r="T2073" s="101">
        <v>42886</v>
      </c>
      <c r="U2073" s="103" t="s">
        <v>4029</v>
      </c>
      <c r="V2073" s="103" t="s">
        <v>31</v>
      </c>
    </row>
    <row r="2074" spans="1:22" ht="15.75" x14ac:dyDescent="0.3">
      <c r="A2074" s="103" t="s">
        <v>50</v>
      </c>
      <c r="B2074" s="103" t="s">
        <v>4024</v>
      </c>
      <c r="C2074" s="103" t="s">
        <v>1904</v>
      </c>
      <c r="D2074" s="103" t="s">
        <v>1905</v>
      </c>
      <c r="E2074" s="103" t="s">
        <v>2038</v>
      </c>
      <c r="F2074" s="103" t="s">
        <v>2082</v>
      </c>
      <c r="G2074" s="103" t="s">
        <v>31</v>
      </c>
      <c r="H2074" s="103" t="s">
        <v>31</v>
      </c>
      <c r="I2074" s="103" t="s">
        <v>31</v>
      </c>
      <c r="J2074" s="103" t="s">
        <v>1884</v>
      </c>
      <c r="K2074" s="103" t="s">
        <v>1885</v>
      </c>
      <c r="L2074" s="105">
        <v>-395.33</v>
      </c>
      <c r="M2074" s="103" t="s">
        <v>1886</v>
      </c>
      <c r="N2074" s="103" t="s">
        <v>31</v>
      </c>
      <c r="O2074" s="103" t="s">
        <v>31</v>
      </c>
      <c r="P2074" s="103" t="s">
        <v>2083</v>
      </c>
      <c r="Q2074" s="103" t="s">
        <v>31</v>
      </c>
      <c r="R2074" s="103" t="s">
        <v>4070</v>
      </c>
      <c r="S2074" s="101">
        <v>42886</v>
      </c>
      <c r="T2074" s="101">
        <v>42886</v>
      </c>
      <c r="U2074" s="103" t="s">
        <v>4029</v>
      </c>
      <c r="V2074" s="103" t="s">
        <v>31</v>
      </c>
    </row>
    <row r="2075" spans="1:22" ht="15.75" x14ac:dyDescent="0.3">
      <c r="A2075" s="103" t="s">
        <v>50</v>
      </c>
      <c r="B2075" s="103" t="s">
        <v>4024</v>
      </c>
      <c r="C2075" s="103" t="s">
        <v>1904</v>
      </c>
      <c r="D2075" s="103" t="s">
        <v>1905</v>
      </c>
      <c r="E2075" s="103" t="s">
        <v>2038</v>
      </c>
      <c r="F2075" s="103" t="s">
        <v>2039</v>
      </c>
      <c r="G2075" s="103" t="s">
        <v>31</v>
      </c>
      <c r="H2075" s="103" t="s">
        <v>31</v>
      </c>
      <c r="I2075" s="103" t="s">
        <v>31</v>
      </c>
      <c r="J2075" s="103" t="s">
        <v>1884</v>
      </c>
      <c r="K2075" s="103" t="s">
        <v>1885</v>
      </c>
      <c r="L2075" s="104">
        <v>237727</v>
      </c>
      <c r="M2075" s="103" t="s">
        <v>1886</v>
      </c>
      <c r="N2075" s="103" t="s">
        <v>31</v>
      </c>
      <c r="O2075" s="103" t="s">
        <v>31</v>
      </c>
      <c r="P2075" s="103" t="s">
        <v>3880</v>
      </c>
      <c r="Q2075" s="103" t="s">
        <v>3073</v>
      </c>
      <c r="R2075" s="103" t="s">
        <v>5825</v>
      </c>
      <c r="S2075" s="101">
        <v>34789</v>
      </c>
      <c r="T2075" s="101">
        <v>34789</v>
      </c>
      <c r="U2075" s="103" t="s">
        <v>31</v>
      </c>
      <c r="V2075" s="103" t="s">
        <v>5826</v>
      </c>
    </row>
    <row r="2076" spans="1:22" ht="15.75" x14ac:dyDescent="0.3">
      <c r="A2076" s="103" t="s">
        <v>50</v>
      </c>
      <c r="B2076" s="103" t="s">
        <v>4024</v>
      </c>
      <c r="C2076" s="103" t="s">
        <v>1904</v>
      </c>
      <c r="D2076" s="103" t="s">
        <v>1905</v>
      </c>
      <c r="E2076" s="103" t="s">
        <v>2038</v>
      </c>
      <c r="F2076" s="103" t="s">
        <v>2039</v>
      </c>
      <c r="G2076" s="103" t="s">
        <v>31</v>
      </c>
      <c r="H2076" s="103" t="s">
        <v>31</v>
      </c>
      <c r="I2076" s="103" t="s">
        <v>31</v>
      </c>
      <c r="J2076" s="103" t="s">
        <v>1884</v>
      </c>
      <c r="K2076" s="103" t="s">
        <v>1885</v>
      </c>
      <c r="L2076" s="104">
        <v>188</v>
      </c>
      <c r="M2076" s="103" t="s">
        <v>1886</v>
      </c>
      <c r="N2076" s="103" t="s">
        <v>31</v>
      </c>
      <c r="O2076" s="103" t="s">
        <v>31</v>
      </c>
      <c r="P2076" s="103" t="s">
        <v>3880</v>
      </c>
      <c r="Q2076" s="103" t="s">
        <v>3073</v>
      </c>
      <c r="R2076" s="103" t="s">
        <v>5827</v>
      </c>
      <c r="S2076" s="101">
        <v>35155</v>
      </c>
      <c r="T2076" s="101">
        <v>35155</v>
      </c>
      <c r="U2076" s="103" t="s">
        <v>31</v>
      </c>
      <c r="V2076" s="103" t="s">
        <v>5828</v>
      </c>
    </row>
    <row r="2077" spans="1:22" ht="15.75" x14ac:dyDescent="0.3">
      <c r="A2077" s="103" t="s">
        <v>50</v>
      </c>
      <c r="B2077" s="103" t="s">
        <v>4024</v>
      </c>
      <c r="C2077" s="103" t="s">
        <v>1904</v>
      </c>
      <c r="D2077" s="103" t="s">
        <v>1905</v>
      </c>
      <c r="E2077" s="103" t="s">
        <v>2038</v>
      </c>
      <c r="F2077" s="103" t="s">
        <v>2039</v>
      </c>
      <c r="G2077" s="103" t="s">
        <v>31</v>
      </c>
      <c r="H2077" s="103" t="s">
        <v>31</v>
      </c>
      <c r="I2077" s="103" t="s">
        <v>31</v>
      </c>
      <c r="J2077" s="103" t="s">
        <v>1884</v>
      </c>
      <c r="K2077" s="103" t="s">
        <v>1885</v>
      </c>
      <c r="L2077" s="104">
        <v>90033</v>
      </c>
      <c r="M2077" s="103" t="s">
        <v>1886</v>
      </c>
      <c r="N2077" s="103" t="s">
        <v>5829</v>
      </c>
      <c r="O2077" s="103" t="s">
        <v>5829</v>
      </c>
      <c r="P2077" s="103" t="s">
        <v>3885</v>
      </c>
      <c r="Q2077" s="103" t="s">
        <v>3073</v>
      </c>
      <c r="R2077" s="103" t="s">
        <v>5830</v>
      </c>
      <c r="S2077" s="101">
        <v>19449</v>
      </c>
      <c r="T2077" s="101">
        <v>19449</v>
      </c>
      <c r="U2077" s="103" t="s">
        <v>31</v>
      </c>
      <c r="V2077" s="103" t="s">
        <v>31</v>
      </c>
    </row>
    <row r="2078" spans="1:22" ht="15.75" x14ac:dyDescent="0.3">
      <c r="A2078" s="103" t="s">
        <v>50</v>
      </c>
      <c r="B2078" s="103" t="s">
        <v>4024</v>
      </c>
      <c r="C2078" s="103" t="s">
        <v>1904</v>
      </c>
      <c r="D2078" s="103" t="s">
        <v>1905</v>
      </c>
      <c r="E2078" s="103" t="s">
        <v>2038</v>
      </c>
      <c r="F2078" s="103" t="s">
        <v>2039</v>
      </c>
      <c r="G2078" s="103" t="s">
        <v>31</v>
      </c>
      <c r="H2078" s="103" t="s">
        <v>31</v>
      </c>
      <c r="I2078" s="103" t="s">
        <v>31</v>
      </c>
      <c r="J2078" s="103" t="s">
        <v>1884</v>
      </c>
      <c r="K2078" s="103" t="s">
        <v>1885</v>
      </c>
      <c r="L2078" s="104">
        <v>90033</v>
      </c>
      <c r="M2078" s="103" t="s">
        <v>1886</v>
      </c>
      <c r="N2078" s="103" t="s">
        <v>5831</v>
      </c>
      <c r="O2078" s="103" t="s">
        <v>5831</v>
      </c>
      <c r="P2078" s="103" t="s">
        <v>3885</v>
      </c>
      <c r="Q2078" s="103" t="s">
        <v>3073</v>
      </c>
      <c r="R2078" s="103" t="s">
        <v>5832</v>
      </c>
      <c r="S2078" s="101">
        <v>19449</v>
      </c>
      <c r="T2078" s="101">
        <v>19449</v>
      </c>
      <c r="U2078" s="103" t="s">
        <v>31</v>
      </c>
      <c r="V2078" s="103" t="s">
        <v>31</v>
      </c>
    </row>
    <row r="2079" spans="1:22" ht="15.75" x14ac:dyDescent="0.3">
      <c r="A2079" s="103" t="s">
        <v>50</v>
      </c>
      <c r="B2079" s="103" t="s">
        <v>4024</v>
      </c>
      <c r="C2079" s="103" t="s">
        <v>1904</v>
      </c>
      <c r="D2079" s="103" t="s">
        <v>1905</v>
      </c>
      <c r="E2079" s="103" t="s">
        <v>2038</v>
      </c>
      <c r="F2079" s="103" t="s">
        <v>2039</v>
      </c>
      <c r="G2079" s="103" t="s">
        <v>31</v>
      </c>
      <c r="H2079" s="103" t="s">
        <v>31</v>
      </c>
      <c r="I2079" s="103" t="s">
        <v>31</v>
      </c>
      <c r="J2079" s="103" t="s">
        <v>1884</v>
      </c>
      <c r="K2079" s="103" t="s">
        <v>1885</v>
      </c>
      <c r="L2079" s="104">
        <v>90756</v>
      </c>
      <c r="M2079" s="103" t="s">
        <v>1886</v>
      </c>
      <c r="N2079" s="103" t="s">
        <v>5833</v>
      </c>
      <c r="O2079" s="103" t="s">
        <v>5833</v>
      </c>
      <c r="P2079" s="103" t="s">
        <v>3885</v>
      </c>
      <c r="Q2079" s="103" t="s">
        <v>3073</v>
      </c>
      <c r="R2079" s="103" t="s">
        <v>5834</v>
      </c>
      <c r="S2079" s="101">
        <v>19449</v>
      </c>
      <c r="T2079" s="101">
        <v>19449</v>
      </c>
      <c r="U2079" s="103" t="s">
        <v>31</v>
      </c>
      <c r="V2079" s="103" t="s">
        <v>31</v>
      </c>
    </row>
    <row r="2080" spans="1:22" ht="15.75" x14ac:dyDescent="0.3">
      <c r="A2080" s="103" t="s">
        <v>50</v>
      </c>
      <c r="B2080" s="103" t="s">
        <v>4024</v>
      </c>
      <c r="C2080" s="103" t="s">
        <v>1904</v>
      </c>
      <c r="D2080" s="103" t="s">
        <v>1905</v>
      </c>
      <c r="E2080" s="103" t="s">
        <v>2038</v>
      </c>
      <c r="F2080" s="103" t="s">
        <v>2039</v>
      </c>
      <c r="G2080" s="103" t="s">
        <v>31</v>
      </c>
      <c r="H2080" s="103" t="s">
        <v>31</v>
      </c>
      <c r="I2080" s="103" t="s">
        <v>31</v>
      </c>
      <c r="J2080" s="103" t="s">
        <v>1884</v>
      </c>
      <c r="K2080" s="103" t="s">
        <v>1885</v>
      </c>
      <c r="L2080" s="104">
        <v>409737</v>
      </c>
      <c r="M2080" s="103" t="s">
        <v>1886</v>
      </c>
      <c r="N2080" s="103" t="s">
        <v>5835</v>
      </c>
      <c r="O2080" s="103" t="s">
        <v>5835</v>
      </c>
      <c r="P2080" s="103" t="s">
        <v>5836</v>
      </c>
      <c r="Q2080" s="103" t="s">
        <v>3073</v>
      </c>
      <c r="R2080" s="103" t="s">
        <v>5837</v>
      </c>
      <c r="S2080" s="101">
        <v>25293</v>
      </c>
      <c r="T2080" s="101">
        <v>25293</v>
      </c>
      <c r="U2080" s="103" t="s">
        <v>31</v>
      </c>
      <c r="V2080" s="103" t="s">
        <v>4684</v>
      </c>
    </row>
    <row r="2081" spans="1:22" ht="15.75" x14ac:dyDescent="0.3">
      <c r="A2081" s="103" t="s">
        <v>50</v>
      </c>
      <c r="B2081" s="103" t="s">
        <v>4024</v>
      </c>
      <c r="C2081" s="103" t="s">
        <v>1904</v>
      </c>
      <c r="D2081" s="103" t="s">
        <v>1905</v>
      </c>
      <c r="E2081" s="103" t="s">
        <v>2038</v>
      </c>
      <c r="F2081" s="103" t="s">
        <v>2039</v>
      </c>
      <c r="G2081" s="103" t="s">
        <v>31</v>
      </c>
      <c r="H2081" s="103" t="s">
        <v>31</v>
      </c>
      <c r="I2081" s="103" t="s">
        <v>31</v>
      </c>
      <c r="J2081" s="103" t="s">
        <v>1884</v>
      </c>
      <c r="K2081" s="103" t="s">
        <v>1885</v>
      </c>
      <c r="L2081" s="104">
        <v>409737</v>
      </c>
      <c r="M2081" s="103" t="s">
        <v>1886</v>
      </c>
      <c r="N2081" s="103" t="s">
        <v>5838</v>
      </c>
      <c r="O2081" s="103" t="s">
        <v>5838</v>
      </c>
      <c r="P2081" s="103" t="s">
        <v>5836</v>
      </c>
      <c r="Q2081" s="103" t="s">
        <v>3073</v>
      </c>
      <c r="R2081" s="103" t="s">
        <v>5839</v>
      </c>
      <c r="S2081" s="101">
        <v>25293</v>
      </c>
      <c r="T2081" s="101">
        <v>25293</v>
      </c>
      <c r="U2081" s="103" t="s">
        <v>31</v>
      </c>
      <c r="V2081" s="103" t="s">
        <v>4684</v>
      </c>
    </row>
    <row r="2082" spans="1:22" ht="15.75" x14ac:dyDescent="0.3">
      <c r="A2082" s="103" t="s">
        <v>50</v>
      </c>
      <c r="B2082" s="103" t="s">
        <v>4024</v>
      </c>
      <c r="C2082" s="103" t="s">
        <v>1904</v>
      </c>
      <c r="D2082" s="103" t="s">
        <v>1905</v>
      </c>
      <c r="E2082" s="103" t="s">
        <v>2038</v>
      </c>
      <c r="F2082" s="103" t="s">
        <v>2039</v>
      </c>
      <c r="G2082" s="103" t="s">
        <v>31</v>
      </c>
      <c r="H2082" s="103" t="s">
        <v>31</v>
      </c>
      <c r="I2082" s="103" t="s">
        <v>31</v>
      </c>
      <c r="J2082" s="103" t="s">
        <v>1884</v>
      </c>
      <c r="K2082" s="103" t="s">
        <v>1885</v>
      </c>
      <c r="L2082" s="104">
        <v>409737</v>
      </c>
      <c r="M2082" s="103" t="s">
        <v>1886</v>
      </c>
      <c r="N2082" s="103" t="s">
        <v>5840</v>
      </c>
      <c r="O2082" s="103" t="s">
        <v>5840</v>
      </c>
      <c r="P2082" s="103" t="s">
        <v>5836</v>
      </c>
      <c r="Q2082" s="103" t="s">
        <v>3073</v>
      </c>
      <c r="R2082" s="103" t="s">
        <v>5841</v>
      </c>
      <c r="S2082" s="101">
        <v>25293</v>
      </c>
      <c r="T2082" s="101">
        <v>25293</v>
      </c>
      <c r="U2082" s="103" t="s">
        <v>31</v>
      </c>
      <c r="V2082" s="103" t="s">
        <v>4684</v>
      </c>
    </row>
    <row r="2083" spans="1:22" ht="15.75" x14ac:dyDescent="0.3">
      <c r="A2083" s="103" t="s">
        <v>50</v>
      </c>
      <c r="B2083" s="103" t="s">
        <v>4024</v>
      </c>
      <c r="C2083" s="103" t="s">
        <v>1904</v>
      </c>
      <c r="D2083" s="103" t="s">
        <v>1905</v>
      </c>
      <c r="E2083" s="103" t="s">
        <v>2038</v>
      </c>
      <c r="F2083" s="103" t="s">
        <v>2039</v>
      </c>
      <c r="G2083" s="103" t="s">
        <v>31</v>
      </c>
      <c r="H2083" s="103" t="s">
        <v>31</v>
      </c>
      <c r="I2083" s="103" t="s">
        <v>31</v>
      </c>
      <c r="J2083" s="103" t="s">
        <v>1884</v>
      </c>
      <c r="K2083" s="103" t="s">
        <v>1885</v>
      </c>
      <c r="L2083" s="104">
        <v>9584</v>
      </c>
      <c r="M2083" s="103" t="s">
        <v>1886</v>
      </c>
      <c r="N2083" s="103" t="s">
        <v>4393</v>
      </c>
      <c r="O2083" s="103" t="s">
        <v>31</v>
      </c>
      <c r="P2083" s="103" t="s">
        <v>5842</v>
      </c>
      <c r="Q2083" s="103" t="s">
        <v>5843</v>
      </c>
      <c r="R2083" s="103" t="s">
        <v>5844</v>
      </c>
      <c r="S2083" s="101">
        <v>35155</v>
      </c>
      <c r="T2083" s="101">
        <v>35155</v>
      </c>
      <c r="U2083" s="103" t="s">
        <v>31</v>
      </c>
      <c r="V2083" s="103" t="s">
        <v>5845</v>
      </c>
    </row>
    <row r="2084" spans="1:22" ht="15.75" x14ac:dyDescent="0.3">
      <c r="A2084" s="103" t="s">
        <v>50</v>
      </c>
      <c r="B2084" s="103" t="s">
        <v>4024</v>
      </c>
      <c r="C2084" s="103" t="s">
        <v>1904</v>
      </c>
      <c r="D2084" s="103" t="s">
        <v>1905</v>
      </c>
      <c r="E2084" s="103" t="s">
        <v>2038</v>
      </c>
      <c r="F2084" s="103" t="s">
        <v>2039</v>
      </c>
      <c r="G2084" s="103" t="s">
        <v>31</v>
      </c>
      <c r="H2084" s="103" t="s">
        <v>31</v>
      </c>
      <c r="I2084" s="103" t="s">
        <v>31</v>
      </c>
      <c r="J2084" s="103" t="s">
        <v>1884</v>
      </c>
      <c r="K2084" s="103" t="s">
        <v>1885</v>
      </c>
      <c r="L2084" s="104">
        <v>432512</v>
      </c>
      <c r="M2084" s="103" t="s">
        <v>1886</v>
      </c>
      <c r="N2084" s="103" t="s">
        <v>4393</v>
      </c>
      <c r="O2084" s="103" t="s">
        <v>4393</v>
      </c>
      <c r="P2084" s="103" t="s">
        <v>5846</v>
      </c>
      <c r="Q2084" s="103" t="s">
        <v>3073</v>
      </c>
      <c r="R2084" s="103" t="s">
        <v>5847</v>
      </c>
      <c r="S2084" s="101">
        <v>25658</v>
      </c>
      <c r="T2084" s="101">
        <v>25658</v>
      </c>
      <c r="U2084" s="103" t="s">
        <v>31</v>
      </c>
      <c r="V2084" s="103" t="s">
        <v>4686</v>
      </c>
    </row>
    <row r="2085" spans="1:22" ht="15.75" x14ac:dyDescent="0.3">
      <c r="A2085" s="103" t="s">
        <v>50</v>
      </c>
      <c r="B2085" s="103" t="s">
        <v>4024</v>
      </c>
      <c r="C2085" s="103" t="s">
        <v>1904</v>
      </c>
      <c r="D2085" s="103" t="s">
        <v>1905</v>
      </c>
      <c r="E2085" s="103" t="s">
        <v>2038</v>
      </c>
      <c r="F2085" s="103" t="s">
        <v>2039</v>
      </c>
      <c r="G2085" s="103" t="s">
        <v>31</v>
      </c>
      <c r="H2085" s="103" t="s">
        <v>31</v>
      </c>
      <c r="I2085" s="103" t="s">
        <v>31</v>
      </c>
      <c r="J2085" s="103" t="s">
        <v>1884</v>
      </c>
      <c r="K2085" s="103" t="s">
        <v>1885</v>
      </c>
      <c r="L2085" s="104">
        <v>351818</v>
      </c>
      <c r="M2085" s="103" t="s">
        <v>1886</v>
      </c>
      <c r="N2085" s="103" t="s">
        <v>5848</v>
      </c>
      <c r="O2085" s="103" t="s">
        <v>5848</v>
      </c>
      <c r="P2085" s="103" t="s">
        <v>5849</v>
      </c>
      <c r="Q2085" s="103" t="s">
        <v>3073</v>
      </c>
      <c r="R2085" s="103" t="s">
        <v>5850</v>
      </c>
      <c r="S2085" s="101">
        <v>31502</v>
      </c>
      <c r="T2085" s="101">
        <v>31502</v>
      </c>
      <c r="U2085" s="103" t="s">
        <v>31</v>
      </c>
      <c r="V2085" s="103" t="s">
        <v>4921</v>
      </c>
    </row>
    <row r="2086" spans="1:22" ht="15.75" x14ac:dyDescent="0.3">
      <c r="A2086" s="103" t="s">
        <v>50</v>
      </c>
      <c r="B2086" s="103" t="s">
        <v>4024</v>
      </c>
      <c r="C2086" s="103" t="s">
        <v>1904</v>
      </c>
      <c r="D2086" s="103" t="s">
        <v>1905</v>
      </c>
      <c r="E2086" s="103" t="s">
        <v>2038</v>
      </c>
      <c r="F2086" s="103" t="s">
        <v>3916</v>
      </c>
      <c r="G2086" s="103" t="s">
        <v>31</v>
      </c>
      <c r="H2086" s="103" t="s">
        <v>31</v>
      </c>
      <c r="I2086" s="103" t="s">
        <v>31</v>
      </c>
      <c r="J2086" s="103" t="s">
        <v>1884</v>
      </c>
      <c r="K2086" s="103" t="s">
        <v>1885</v>
      </c>
      <c r="L2086" s="104">
        <v>10457</v>
      </c>
      <c r="M2086" s="103" t="s">
        <v>1886</v>
      </c>
      <c r="N2086" s="103" t="s">
        <v>5851</v>
      </c>
      <c r="O2086" s="103" t="s">
        <v>5851</v>
      </c>
      <c r="P2086" s="103" t="s">
        <v>3918</v>
      </c>
      <c r="Q2086" s="103" t="s">
        <v>3914</v>
      </c>
      <c r="R2086" s="103" t="s">
        <v>5852</v>
      </c>
      <c r="S2086" s="101">
        <v>19449</v>
      </c>
      <c r="T2086" s="101">
        <v>19449</v>
      </c>
      <c r="U2086" s="103" t="s">
        <v>31</v>
      </c>
      <c r="V2086" s="103" t="s">
        <v>31</v>
      </c>
    </row>
    <row r="2087" spans="1:22" ht="15.75" x14ac:dyDescent="0.3">
      <c r="A2087" s="103" t="s">
        <v>50</v>
      </c>
      <c r="B2087" s="103" t="s">
        <v>4024</v>
      </c>
      <c r="C2087" s="103" t="s">
        <v>1904</v>
      </c>
      <c r="D2087" s="103" t="s">
        <v>1905</v>
      </c>
      <c r="E2087" s="103" t="s">
        <v>2038</v>
      </c>
      <c r="F2087" s="103" t="s">
        <v>5853</v>
      </c>
      <c r="G2087" s="103" t="s">
        <v>31</v>
      </c>
      <c r="H2087" s="103" t="s">
        <v>31</v>
      </c>
      <c r="I2087" s="103" t="s">
        <v>31</v>
      </c>
      <c r="J2087" s="103" t="s">
        <v>1884</v>
      </c>
      <c r="K2087" s="103" t="s">
        <v>1885</v>
      </c>
      <c r="L2087" s="104">
        <v>188696.33</v>
      </c>
      <c r="M2087" s="103" t="s">
        <v>1886</v>
      </c>
      <c r="N2087" s="103" t="s">
        <v>4636</v>
      </c>
      <c r="O2087" s="103" t="s">
        <v>31</v>
      </c>
      <c r="P2087" s="103" t="s">
        <v>5854</v>
      </c>
      <c r="Q2087" s="103" t="s">
        <v>31</v>
      </c>
      <c r="R2087" s="103" t="s">
        <v>5855</v>
      </c>
      <c r="S2087" s="101">
        <v>41639</v>
      </c>
      <c r="T2087" s="101">
        <v>41639</v>
      </c>
      <c r="U2087" s="103" t="s">
        <v>5581</v>
      </c>
      <c r="V2087" s="103" t="s">
        <v>31</v>
      </c>
    </row>
    <row r="2088" spans="1:22" ht="15.75" x14ac:dyDescent="0.3">
      <c r="A2088" s="103" t="s">
        <v>50</v>
      </c>
      <c r="B2088" s="103" t="s">
        <v>4024</v>
      </c>
      <c r="C2088" s="103" t="s">
        <v>1904</v>
      </c>
      <c r="D2088" s="103" t="s">
        <v>1905</v>
      </c>
      <c r="E2088" s="103" t="s">
        <v>2038</v>
      </c>
      <c r="F2088" s="103" t="s">
        <v>5853</v>
      </c>
      <c r="G2088" s="103" t="s">
        <v>31</v>
      </c>
      <c r="H2088" s="103" t="s">
        <v>31</v>
      </c>
      <c r="I2088" s="103" t="s">
        <v>31</v>
      </c>
      <c r="J2088" s="103" t="s">
        <v>1884</v>
      </c>
      <c r="K2088" s="103" t="s">
        <v>1885</v>
      </c>
      <c r="L2088" s="104">
        <v>1844.25</v>
      </c>
      <c r="M2088" s="103" t="s">
        <v>1886</v>
      </c>
      <c r="N2088" s="103" t="s">
        <v>4636</v>
      </c>
      <c r="O2088" s="103" t="s">
        <v>31</v>
      </c>
      <c r="P2088" s="103" t="s">
        <v>5854</v>
      </c>
      <c r="Q2088" s="103" t="s">
        <v>31</v>
      </c>
      <c r="R2088" s="103" t="s">
        <v>5855</v>
      </c>
      <c r="S2088" s="101">
        <v>41882</v>
      </c>
      <c r="T2088" s="101">
        <v>41882</v>
      </c>
      <c r="U2088" s="103" t="s">
        <v>5581</v>
      </c>
      <c r="V2088" s="103" t="s">
        <v>31</v>
      </c>
    </row>
    <row r="2089" spans="1:22" ht="15.75" x14ac:dyDescent="0.3">
      <c r="A2089" s="103" t="s">
        <v>50</v>
      </c>
      <c r="B2089" s="103" t="s">
        <v>4024</v>
      </c>
      <c r="C2089" s="103" t="s">
        <v>1904</v>
      </c>
      <c r="D2089" s="103" t="s">
        <v>1905</v>
      </c>
      <c r="E2089" s="103" t="s">
        <v>2038</v>
      </c>
      <c r="F2089" s="103" t="s">
        <v>5853</v>
      </c>
      <c r="G2089" s="103" t="s">
        <v>31</v>
      </c>
      <c r="H2089" s="103" t="s">
        <v>31</v>
      </c>
      <c r="I2089" s="103" t="s">
        <v>31</v>
      </c>
      <c r="J2089" s="103" t="s">
        <v>1884</v>
      </c>
      <c r="K2089" s="103" t="s">
        <v>1885</v>
      </c>
      <c r="L2089" s="104">
        <v>-380.57</v>
      </c>
      <c r="M2089" s="103" t="s">
        <v>1886</v>
      </c>
      <c r="N2089" s="103" t="s">
        <v>4636</v>
      </c>
      <c r="O2089" s="103" t="s">
        <v>31</v>
      </c>
      <c r="P2089" s="103" t="s">
        <v>5854</v>
      </c>
      <c r="Q2089" s="103" t="s">
        <v>31</v>
      </c>
      <c r="R2089" s="103" t="s">
        <v>5855</v>
      </c>
      <c r="S2089" s="101">
        <v>41912</v>
      </c>
      <c r="T2089" s="101">
        <v>41912</v>
      </c>
      <c r="U2089" s="103" t="s">
        <v>5581</v>
      </c>
      <c r="V2089" s="103" t="s">
        <v>31</v>
      </c>
    </row>
    <row r="2090" spans="1:22" ht="15.75" x14ac:dyDescent="0.3">
      <c r="A2090" s="103" t="s">
        <v>50</v>
      </c>
      <c r="B2090" s="103" t="s">
        <v>4024</v>
      </c>
      <c r="C2090" s="103" t="s">
        <v>1904</v>
      </c>
      <c r="D2090" s="103" t="s">
        <v>1905</v>
      </c>
      <c r="E2090" s="103" t="s">
        <v>2038</v>
      </c>
      <c r="F2090" s="103" t="s">
        <v>5853</v>
      </c>
      <c r="G2090" s="103" t="s">
        <v>31</v>
      </c>
      <c r="H2090" s="103" t="s">
        <v>31</v>
      </c>
      <c r="I2090" s="103" t="s">
        <v>31</v>
      </c>
      <c r="J2090" s="103" t="s">
        <v>1884</v>
      </c>
      <c r="K2090" s="103" t="s">
        <v>1885</v>
      </c>
      <c r="L2090" s="104">
        <v>-1463.68</v>
      </c>
      <c r="M2090" s="103" t="s">
        <v>1886</v>
      </c>
      <c r="N2090" s="103" t="s">
        <v>4636</v>
      </c>
      <c r="O2090" s="103" t="s">
        <v>31</v>
      </c>
      <c r="P2090" s="103" t="s">
        <v>5854</v>
      </c>
      <c r="Q2090" s="103" t="s">
        <v>31</v>
      </c>
      <c r="R2090" s="103" t="s">
        <v>5855</v>
      </c>
      <c r="S2090" s="101">
        <v>42063</v>
      </c>
      <c r="T2090" s="101">
        <v>42063</v>
      </c>
      <c r="U2090" s="103" t="s">
        <v>5581</v>
      </c>
      <c r="V2090" s="103" t="s">
        <v>31</v>
      </c>
    </row>
    <row r="2091" spans="1:22" ht="15.75" x14ac:dyDescent="0.3">
      <c r="A2091" s="103" t="s">
        <v>50</v>
      </c>
      <c r="B2091" s="103" t="s">
        <v>4024</v>
      </c>
      <c r="C2091" s="103" t="s">
        <v>1904</v>
      </c>
      <c r="D2091" s="103" t="s">
        <v>1905</v>
      </c>
      <c r="E2091" s="103" t="s">
        <v>2038</v>
      </c>
      <c r="F2091" s="103" t="s">
        <v>5853</v>
      </c>
      <c r="G2091" s="103" t="s">
        <v>31</v>
      </c>
      <c r="H2091" s="103" t="s">
        <v>31</v>
      </c>
      <c r="I2091" s="103" t="s">
        <v>31</v>
      </c>
      <c r="J2091" s="103" t="s">
        <v>1884</v>
      </c>
      <c r="K2091" s="103" t="s">
        <v>1885</v>
      </c>
      <c r="L2091" s="104">
        <v>188696.75</v>
      </c>
      <c r="M2091" s="103" t="s">
        <v>1886</v>
      </c>
      <c r="N2091" s="103" t="s">
        <v>4641</v>
      </c>
      <c r="O2091" s="103" t="s">
        <v>31</v>
      </c>
      <c r="P2091" s="103" t="s">
        <v>5854</v>
      </c>
      <c r="Q2091" s="103" t="s">
        <v>31</v>
      </c>
      <c r="R2091" s="103" t="s">
        <v>5856</v>
      </c>
      <c r="S2091" s="101">
        <v>41639</v>
      </c>
      <c r="T2091" s="101">
        <v>41639</v>
      </c>
      <c r="U2091" s="103" t="s">
        <v>5581</v>
      </c>
      <c r="V2091" s="103" t="s">
        <v>31</v>
      </c>
    </row>
    <row r="2092" spans="1:22" ht="15.75" x14ac:dyDescent="0.3">
      <c r="A2092" s="103" t="s">
        <v>50</v>
      </c>
      <c r="B2092" s="103" t="s">
        <v>4024</v>
      </c>
      <c r="C2092" s="103" t="s">
        <v>1904</v>
      </c>
      <c r="D2092" s="103" t="s">
        <v>1905</v>
      </c>
      <c r="E2092" s="103" t="s">
        <v>2038</v>
      </c>
      <c r="F2092" s="103" t="s">
        <v>5853</v>
      </c>
      <c r="G2092" s="103" t="s">
        <v>31</v>
      </c>
      <c r="H2092" s="103" t="s">
        <v>31</v>
      </c>
      <c r="I2092" s="103" t="s">
        <v>31</v>
      </c>
      <c r="J2092" s="103" t="s">
        <v>1884</v>
      </c>
      <c r="K2092" s="103" t="s">
        <v>1885</v>
      </c>
      <c r="L2092" s="104">
        <v>1844.23</v>
      </c>
      <c r="M2092" s="103" t="s">
        <v>1886</v>
      </c>
      <c r="N2092" s="103" t="s">
        <v>4641</v>
      </c>
      <c r="O2092" s="103" t="s">
        <v>31</v>
      </c>
      <c r="P2092" s="103" t="s">
        <v>5854</v>
      </c>
      <c r="Q2092" s="103" t="s">
        <v>31</v>
      </c>
      <c r="R2092" s="103" t="s">
        <v>5856</v>
      </c>
      <c r="S2092" s="101">
        <v>41882</v>
      </c>
      <c r="T2092" s="101">
        <v>41882</v>
      </c>
      <c r="U2092" s="103" t="s">
        <v>5581</v>
      </c>
      <c r="V2092" s="103" t="s">
        <v>31</v>
      </c>
    </row>
    <row r="2093" spans="1:22" ht="15.75" x14ac:dyDescent="0.3">
      <c r="A2093" s="103" t="s">
        <v>50</v>
      </c>
      <c r="B2093" s="103" t="s">
        <v>4024</v>
      </c>
      <c r="C2093" s="103" t="s">
        <v>1904</v>
      </c>
      <c r="D2093" s="103" t="s">
        <v>1905</v>
      </c>
      <c r="E2093" s="103" t="s">
        <v>2038</v>
      </c>
      <c r="F2093" s="103" t="s">
        <v>5853</v>
      </c>
      <c r="G2093" s="103" t="s">
        <v>31</v>
      </c>
      <c r="H2093" s="103" t="s">
        <v>31</v>
      </c>
      <c r="I2093" s="103" t="s">
        <v>31</v>
      </c>
      <c r="J2093" s="103" t="s">
        <v>1884</v>
      </c>
      <c r="K2093" s="103" t="s">
        <v>1885</v>
      </c>
      <c r="L2093" s="104">
        <v>-380.55</v>
      </c>
      <c r="M2093" s="103" t="s">
        <v>1886</v>
      </c>
      <c r="N2093" s="103" t="s">
        <v>4641</v>
      </c>
      <c r="O2093" s="103" t="s">
        <v>31</v>
      </c>
      <c r="P2093" s="103" t="s">
        <v>5854</v>
      </c>
      <c r="Q2093" s="103" t="s">
        <v>31</v>
      </c>
      <c r="R2093" s="103" t="s">
        <v>5856</v>
      </c>
      <c r="S2093" s="101">
        <v>41912</v>
      </c>
      <c r="T2093" s="101">
        <v>41912</v>
      </c>
      <c r="U2093" s="103" t="s">
        <v>5581</v>
      </c>
      <c r="V2093" s="103" t="s">
        <v>31</v>
      </c>
    </row>
    <row r="2094" spans="1:22" ht="15.75" x14ac:dyDescent="0.3">
      <c r="A2094" s="103" t="s">
        <v>50</v>
      </c>
      <c r="B2094" s="103" t="s">
        <v>4024</v>
      </c>
      <c r="C2094" s="103" t="s">
        <v>1904</v>
      </c>
      <c r="D2094" s="103" t="s">
        <v>1905</v>
      </c>
      <c r="E2094" s="103" t="s">
        <v>2038</v>
      </c>
      <c r="F2094" s="103" t="s">
        <v>5853</v>
      </c>
      <c r="G2094" s="103" t="s">
        <v>31</v>
      </c>
      <c r="H2094" s="103" t="s">
        <v>31</v>
      </c>
      <c r="I2094" s="103" t="s">
        <v>31</v>
      </c>
      <c r="J2094" s="103" t="s">
        <v>1884</v>
      </c>
      <c r="K2094" s="103" t="s">
        <v>1885</v>
      </c>
      <c r="L2094" s="104">
        <v>-1463.68</v>
      </c>
      <c r="M2094" s="103" t="s">
        <v>1886</v>
      </c>
      <c r="N2094" s="103" t="s">
        <v>4641</v>
      </c>
      <c r="O2094" s="103" t="s">
        <v>31</v>
      </c>
      <c r="P2094" s="103" t="s">
        <v>5854</v>
      </c>
      <c r="Q2094" s="103" t="s">
        <v>31</v>
      </c>
      <c r="R2094" s="103" t="s">
        <v>5856</v>
      </c>
      <c r="S2094" s="101">
        <v>42063</v>
      </c>
      <c r="T2094" s="101">
        <v>42063</v>
      </c>
      <c r="U2094" s="103" t="s">
        <v>5581</v>
      </c>
      <c r="V2094" s="103" t="s">
        <v>31</v>
      </c>
    </row>
    <row r="2095" spans="1:22" ht="15.75" x14ac:dyDescent="0.3">
      <c r="A2095" s="103" t="s">
        <v>50</v>
      </c>
      <c r="B2095" s="103" t="s">
        <v>4024</v>
      </c>
      <c r="C2095" s="103" t="s">
        <v>1904</v>
      </c>
      <c r="D2095" s="103" t="s">
        <v>1905</v>
      </c>
      <c r="E2095" s="103" t="s">
        <v>2038</v>
      </c>
      <c r="F2095" s="103" t="s">
        <v>5853</v>
      </c>
      <c r="G2095" s="103" t="s">
        <v>31</v>
      </c>
      <c r="H2095" s="103" t="s">
        <v>31</v>
      </c>
      <c r="I2095" s="103" t="s">
        <v>31</v>
      </c>
      <c r="J2095" s="103" t="s">
        <v>1884</v>
      </c>
      <c r="K2095" s="103" t="s">
        <v>1885</v>
      </c>
      <c r="L2095" s="104">
        <v>188696.75</v>
      </c>
      <c r="M2095" s="103" t="s">
        <v>1886</v>
      </c>
      <c r="N2095" s="103" t="s">
        <v>4644</v>
      </c>
      <c r="O2095" s="103" t="s">
        <v>31</v>
      </c>
      <c r="P2095" s="103" t="s">
        <v>5854</v>
      </c>
      <c r="Q2095" s="103" t="s">
        <v>31</v>
      </c>
      <c r="R2095" s="103" t="s">
        <v>5857</v>
      </c>
      <c r="S2095" s="101">
        <v>41639</v>
      </c>
      <c r="T2095" s="101">
        <v>41639</v>
      </c>
      <c r="U2095" s="103" t="s">
        <v>5581</v>
      </c>
      <c r="V2095" s="103" t="s">
        <v>31</v>
      </c>
    </row>
    <row r="2096" spans="1:22" ht="15.75" x14ac:dyDescent="0.3">
      <c r="A2096" s="103" t="s">
        <v>50</v>
      </c>
      <c r="B2096" s="103" t="s">
        <v>4024</v>
      </c>
      <c r="C2096" s="103" t="s">
        <v>1904</v>
      </c>
      <c r="D2096" s="103" t="s">
        <v>1905</v>
      </c>
      <c r="E2096" s="103" t="s">
        <v>2038</v>
      </c>
      <c r="F2096" s="103" t="s">
        <v>5853</v>
      </c>
      <c r="G2096" s="103" t="s">
        <v>31</v>
      </c>
      <c r="H2096" s="103" t="s">
        <v>31</v>
      </c>
      <c r="I2096" s="103" t="s">
        <v>31</v>
      </c>
      <c r="J2096" s="103" t="s">
        <v>1884</v>
      </c>
      <c r="K2096" s="103" t="s">
        <v>1885</v>
      </c>
      <c r="L2096" s="104">
        <v>1844.23</v>
      </c>
      <c r="M2096" s="103" t="s">
        <v>1886</v>
      </c>
      <c r="N2096" s="103" t="s">
        <v>4644</v>
      </c>
      <c r="O2096" s="103" t="s">
        <v>31</v>
      </c>
      <c r="P2096" s="103" t="s">
        <v>5854</v>
      </c>
      <c r="Q2096" s="103" t="s">
        <v>31</v>
      </c>
      <c r="R2096" s="103" t="s">
        <v>5857</v>
      </c>
      <c r="S2096" s="101">
        <v>41882</v>
      </c>
      <c r="T2096" s="101">
        <v>41882</v>
      </c>
      <c r="U2096" s="103" t="s">
        <v>5581</v>
      </c>
      <c r="V2096" s="103" t="s">
        <v>31</v>
      </c>
    </row>
    <row r="2097" spans="1:22" ht="15.75" x14ac:dyDescent="0.3">
      <c r="A2097" s="103" t="s">
        <v>50</v>
      </c>
      <c r="B2097" s="103" t="s">
        <v>4024</v>
      </c>
      <c r="C2097" s="103" t="s">
        <v>1904</v>
      </c>
      <c r="D2097" s="103" t="s">
        <v>1905</v>
      </c>
      <c r="E2097" s="103" t="s">
        <v>2038</v>
      </c>
      <c r="F2097" s="103" t="s">
        <v>5853</v>
      </c>
      <c r="G2097" s="103" t="s">
        <v>31</v>
      </c>
      <c r="H2097" s="103" t="s">
        <v>31</v>
      </c>
      <c r="I2097" s="103" t="s">
        <v>31</v>
      </c>
      <c r="J2097" s="103" t="s">
        <v>1884</v>
      </c>
      <c r="K2097" s="103" t="s">
        <v>1885</v>
      </c>
      <c r="L2097" s="104">
        <v>-380.55</v>
      </c>
      <c r="M2097" s="103" t="s">
        <v>1886</v>
      </c>
      <c r="N2097" s="103" t="s">
        <v>4644</v>
      </c>
      <c r="O2097" s="103" t="s">
        <v>31</v>
      </c>
      <c r="P2097" s="103" t="s">
        <v>5854</v>
      </c>
      <c r="Q2097" s="103" t="s">
        <v>31</v>
      </c>
      <c r="R2097" s="103" t="s">
        <v>5857</v>
      </c>
      <c r="S2097" s="101">
        <v>41912</v>
      </c>
      <c r="T2097" s="101">
        <v>41912</v>
      </c>
      <c r="U2097" s="103" t="s">
        <v>5581</v>
      </c>
      <c r="V2097" s="103" t="s">
        <v>31</v>
      </c>
    </row>
    <row r="2098" spans="1:22" ht="15.75" x14ac:dyDescent="0.3">
      <c r="A2098" s="103" t="s">
        <v>50</v>
      </c>
      <c r="B2098" s="103" t="s">
        <v>4024</v>
      </c>
      <c r="C2098" s="103" t="s">
        <v>1904</v>
      </c>
      <c r="D2098" s="103" t="s">
        <v>1905</v>
      </c>
      <c r="E2098" s="103" t="s">
        <v>2038</v>
      </c>
      <c r="F2098" s="103" t="s">
        <v>5853</v>
      </c>
      <c r="G2098" s="103" t="s">
        <v>31</v>
      </c>
      <c r="H2098" s="103" t="s">
        <v>31</v>
      </c>
      <c r="I2098" s="103" t="s">
        <v>31</v>
      </c>
      <c r="J2098" s="103" t="s">
        <v>1884</v>
      </c>
      <c r="K2098" s="103" t="s">
        <v>1885</v>
      </c>
      <c r="L2098" s="104">
        <v>-1463.68</v>
      </c>
      <c r="M2098" s="103" t="s">
        <v>1886</v>
      </c>
      <c r="N2098" s="103" t="s">
        <v>4644</v>
      </c>
      <c r="O2098" s="103" t="s">
        <v>31</v>
      </c>
      <c r="P2098" s="103" t="s">
        <v>5854</v>
      </c>
      <c r="Q2098" s="103" t="s">
        <v>31</v>
      </c>
      <c r="R2098" s="103" t="s">
        <v>5857</v>
      </c>
      <c r="S2098" s="101">
        <v>42063</v>
      </c>
      <c r="T2098" s="101">
        <v>42063</v>
      </c>
      <c r="U2098" s="103" t="s">
        <v>5581</v>
      </c>
      <c r="V2098" s="103" t="s">
        <v>31</v>
      </c>
    </row>
    <row r="2099" spans="1:22" ht="15.75" x14ac:dyDescent="0.3">
      <c r="A2099" s="103" t="s">
        <v>50</v>
      </c>
      <c r="B2099" s="103" t="s">
        <v>4024</v>
      </c>
      <c r="C2099" s="103" t="s">
        <v>1904</v>
      </c>
      <c r="D2099" s="103" t="s">
        <v>1905</v>
      </c>
      <c r="E2099" s="103" t="s">
        <v>2038</v>
      </c>
      <c r="F2099" s="103" t="s">
        <v>2405</v>
      </c>
      <c r="G2099" s="103" t="s">
        <v>31</v>
      </c>
      <c r="H2099" s="103" t="s">
        <v>31</v>
      </c>
      <c r="I2099" s="103" t="s">
        <v>31</v>
      </c>
      <c r="J2099" s="103" t="s">
        <v>1884</v>
      </c>
      <c r="K2099" s="103" t="s">
        <v>1885</v>
      </c>
      <c r="L2099" s="104">
        <v>31876</v>
      </c>
      <c r="M2099" s="103" t="s">
        <v>1886</v>
      </c>
      <c r="N2099" s="103" t="s">
        <v>31</v>
      </c>
      <c r="O2099" s="103" t="s">
        <v>31</v>
      </c>
      <c r="P2099" s="103" t="s">
        <v>4632</v>
      </c>
      <c r="Q2099" s="103" t="s">
        <v>4633</v>
      </c>
      <c r="R2099" s="103" t="s">
        <v>5858</v>
      </c>
      <c r="S2099" s="101">
        <v>24197</v>
      </c>
      <c r="T2099" s="101">
        <v>24197</v>
      </c>
      <c r="U2099" s="103" t="s">
        <v>31</v>
      </c>
      <c r="V2099" s="103" t="s">
        <v>4678</v>
      </c>
    </row>
    <row r="2100" spans="1:22" ht="15.75" x14ac:dyDescent="0.3">
      <c r="A2100" s="103" t="s">
        <v>50</v>
      </c>
      <c r="B2100" s="103" t="s">
        <v>4024</v>
      </c>
      <c r="C2100" s="103" t="s">
        <v>1904</v>
      </c>
      <c r="D2100" s="103" t="s">
        <v>1905</v>
      </c>
      <c r="E2100" s="103" t="s">
        <v>2038</v>
      </c>
      <c r="F2100" s="103" t="s">
        <v>2405</v>
      </c>
      <c r="G2100" s="103" t="s">
        <v>31</v>
      </c>
      <c r="H2100" s="103" t="s">
        <v>31</v>
      </c>
      <c r="I2100" s="103" t="s">
        <v>31</v>
      </c>
      <c r="J2100" s="103" t="s">
        <v>1884</v>
      </c>
      <c r="K2100" s="103" t="s">
        <v>1885</v>
      </c>
      <c r="L2100" s="104">
        <v>690</v>
      </c>
      <c r="M2100" s="103" t="s">
        <v>1886</v>
      </c>
      <c r="N2100" s="103" t="s">
        <v>5859</v>
      </c>
      <c r="O2100" s="103" t="s">
        <v>5859</v>
      </c>
      <c r="P2100" s="103" t="s">
        <v>5047</v>
      </c>
      <c r="Q2100" s="103" t="s">
        <v>4638</v>
      </c>
      <c r="R2100" s="103" t="s">
        <v>5860</v>
      </c>
      <c r="S2100" s="101">
        <v>24197</v>
      </c>
      <c r="T2100" s="101">
        <v>24197</v>
      </c>
      <c r="U2100" s="103" t="s">
        <v>31</v>
      </c>
      <c r="V2100" s="103" t="s">
        <v>4678</v>
      </c>
    </row>
    <row r="2101" spans="1:22" ht="15.75" x14ac:dyDescent="0.3">
      <c r="A2101" s="103" t="s">
        <v>50</v>
      </c>
      <c r="B2101" s="103" t="s">
        <v>4024</v>
      </c>
      <c r="C2101" s="103" t="s">
        <v>1904</v>
      </c>
      <c r="D2101" s="103" t="s">
        <v>1905</v>
      </c>
      <c r="E2101" s="103" t="s">
        <v>2038</v>
      </c>
      <c r="F2101" s="103" t="s">
        <v>2405</v>
      </c>
      <c r="G2101" s="103" t="s">
        <v>31</v>
      </c>
      <c r="H2101" s="103" t="s">
        <v>31</v>
      </c>
      <c r="I2101" s="103" t="s">
        <v>31</v>
      </c>
      <c r="J2101" s="103" t="s">
        <v>1884</v>
      </c>
      <c r="K2101" s="103" t="s">
        <v>1885</v>
      </c>
      <c r="L2101" s="104">
        <v>690</v>
      </c>
      <c r="M2101" s="103" t="s">
        <v>1886</v>
      </c>
      <c r="N2101" s="103" t="s">
        <v>5861</v>
      </c>
      <c r="O2101" s="103" t="s">
        <v>5861</v>
      </c>
      <c r="P2101" s="103" t="s">
        <v>5047</v>
      </c>
      <c r="Q2101" s="103" t="s">
        <v>4638</v>
      </c>
      <c r="R2101" s="103" t="s">
        <v>5862</v>
      </c>
      <c r="S2101" s="101">
        <v>24197</v>
      </c>
      <c r="T2101" s="101">
        <v>24197</v>
      </c>
      <c r="U2101" s="103" t="s">
        <v>31</v>
      </c>
      <c r="V2101" s="103" t="s">
        <v>4678</v>
      </c>
    </row>
    <row r="2102" spans="1:22" ht="15.75" x14ac:dyDescent="0.3">
      <c r="A2102" s="103" t="s">
        <v>50</v>
      </c>
      <c r="B2102" s="103" t="s">
        <v>4024</v>
      </c>
      <c r="C2102" s="103" t="s">
        <v>1904</v>
      </c>
      <c r="D2102" s="103" t="s">
        <v>1905</v>
      </c>
      <c r="E2102" s="103" t="s">
        <v>2038</v>
      </c>
      <c r="F2102" s="103" t="s">
        <v>2405</v>
      </c>
      <c r="G2102" s="103" t="s">
        <v>31</v>
      </c>
      <c r="H2102" s="103" t="s">
        <v>31</v>
      </c>
      <c r="I2102" s="103" t="s">
        <v>31</v>
      </c>
      <c r="J2102" s="103" t="s">
        <v>1884</v>
      </c>
      <c r="K2102" s="103" t="s">
        <v>1885</v>
      </c>
      <c r="L2102" s="104">
        <v>690</v>
      </c>
      <c r="M2102" s="103" t="s">
        <v>1886</v>
      </c>
      <c r="N2102" s="103" t="s">
        <v>5863</v>
      </c>
      <c r="O2102" s="103" t="s">
        <v>5863</v>
      </c>
      <c r="P2102" s="103" t="s">
        <v>5047</v>
      </c>
      <c r="Q2102" s="103" t="s">
        <v>4638</v>
      </c>
      <c r="R2102" s="103" t="s">
        <v>5864</v>
      </c>
      <c r="S2102" s="101">
        <v>24197</v>
      </c>
      <c r="T2102" s="101">
        <v>24197</v>
      </c>
      <c r="U2102" s="103" t="s">
        <v>31</v>
      </c>
      <c r="V2102" s="103" t="s">
        <v>4678</v>
      </c>
    </row>
    <row r="2103" spans="1:22" ht="15.75" x14ac:dyDescent="0.3">
      <c r="A2103" s="103" t="s">
        <v>50</v>
      </c>
      <c r="B2103" s="103" t="s">
        <v>4024</v>
      </c>
      <c r="C2103" s="103" t="s">
        <v>1904</v>
      </c>
      <c r="D2103" s="103" t="s">
        <v>1905</v>
      </c>
      <c r="E2103" s="103" t="s">
        <v>2038</v>
      </c>
      <c r="F2103" s="103" t="s">
        <v>3921</v>
      </c>
      <c r="G2103" s="103" t="s">
        <v>31</v>
      </c>
      <c r="H2103" s="103" t="s">
        <v>31</v>
      </c>
      <c r="I2103" s="103" t="s">
        <v>31</v>
      </c>
      <c r="J2103" s="103" t="s">
        <v>1884</v>
      </c>
      <c r="K2103" s="103" t="s">
        <v>1885</v>
      </c>
      <c r="L2103" s="104">
        <v>56862.16</v>
      </c>
      <c r="M2103" s="103" t="s">
        <v>1886</v>
      </c>
      <c r="N2103" s="103" t="s">
        <v>31</v>
      </c>
      <c r="O2103" s="103" t="s">
        <v>31</v>
      </c>
      <c r="P2103" s="103" t="s">
        <v>3923</v>
      </c>
      <c r="Q2103" s="103" t="s">
        <v>5865</v>
      </c>
      <c r="R2103" s="103" t="s">
        <v>5866</v>
      </c>
      <c r="S2103" s="101">
        <v>38503</v>
      </c>
      <c r="T2103" s="101">
        <v>38491</v>
      </c>
      <c r="U2103" s="103" t="s">
        <v>5867</v>
      </c>
      <c r="V2103" s="103" t="s">
        <v>31</v>
      </c>
    </row>
    <row r="2104" spans="1:22" ht="15.75" x14ac:dyDescent="0.3">
      <c r="A2104" s="103" t="s">
        <v>50</v>
      </c>
      <c r="B2104" s="103" t="s">
        <v>4024</v>
      </c>
      <c r="C2104" s="103" t="s">
        <v>1904</v>
      </c>
      <c r="D2104" s="103" t="s">
        <v>1905</v>
      </c>
      <c r="E2104" s="103" t="s">
        <v>2038</v>
      </c>
      <c r="F2104" s="103" t="s">
        <v>3921</v>
      </c>
      <c r="G2104" s="103" t="s">
        <v>31</v>
      </c>
      <c r="H2104" s="103" t="s">
        <v>31</v>
      </c>
      <c r="I2104" s="103" t="s">
        <v>31</v>
      </c>
      <c r="J2104" s="103" t="s">
        <v>1884</v>
      </c>
      <c r="K2104" s="103" t="s">
        <v>1885</v>
      </c>
      <c r="L2104" s="104">
        <v>616.30999999999995</v>
      </c>
      <c r="M2104" s="103" t="s">
        <v>1886</v>
      </c>
      <c r="N2104" s="103" t="s">
        <v>31</v>
      </c>
      <c r="O2104" s="103" t="s">
        <v>31</v>
      </c>
      <c r="P2104" s="103" t="s">
        <v>3923</v>
      </c>
      <c r="Q2104" s="103" t="s">
        <v>5865</v>
      </c>
      <c r="R2104" s="103" t="s">
        <v>5866</v>
      </c>
      <c r="S2104" s="101">
        <v>38533</v>
      </c>
      <c r="T2104" s="101">
        <v>38533</v>
      </c>
      <c r="U2104" s="103" t="s">
        <v>5867</v>
      </c>
      <c r="V2104" s="103" t="s">
        <v>31</v>
      </c>
    </row>
    <row r="2105" spans="1:22" ht="15.75" x14ac:dyDescent="0.3">
      <c r="A2105" s="103" t="s">
        <v>50</v>
      </c>
      <c r="B2105" s="103" t="s">
        <v>4024</v>
      </c>
      <c r="C2105" s="103" t="s">
        <v>1904</v>
      </c>
      <c r="D2105" s="103" t="s">
        <v>1905</v>
      </c>
      <c r="E2105" s="103" t="s">
        <v>2038</v>
      </c>
      <c r="F2105" s="103" t="s">
        <v>3921</v>
      </c>
      <c r="G2105" s="103" t="s">
        <v>31</v>
      </c>
      <c r="H2105" s="103" t="s">
        <v>31</v>
      </c>
      <c r="I2105" s="103" t="s">
        <v>31</v>
      </c>
      <c r="J2105" s="103" t="s">
        <v>1884</v>
      </c>
      <c r="K2105" s="103" t="s">
        <v>1885</v>
      </c>
      <c r="L2105" s="104">
        <v>4900.82</v>
      </c>
      <c r="M2105" s="103" t="s">
        <v>1886</v>
      </c>
      <c r="N2105" s="103" t="s">
        <v>31</v>
      </c>
      <c r="O2105" s="103" t="s">
        <v>31</v>
      </c>
      <c r="P2105" s="103" t="s">
        <v>3923</v>
      </c>
      <c r="Q2105" s="103" t="s">
        <v>5865</v>
      </c>
      <c r="R2105" s="103" t="s">
        <v>5866</v>
      </c>
      <c r="S2105" s="101">
        <v>38564</v>
      </c>
      <c r="T2105" s="101">
        <v>38533</v>
      </c>
      <c r="U2105" s="103" t="s">
        <v>5867</v>
      </c>
      <c r="V2105" s="103" t="s">
        <v>31</v>
      </c>
    </row>
    <row r="2106" spans="1:22" ht="15.75" x14ac:dyDescent="0.3">
      <c r="A2106" s="103" t="s">
        <v>50</v>
      </c>
      <c r="B2106" s="103" t="s">
        <v>4024</v>
      </c>
      <c r="C2106" s="103" t="s">
        <v>1904</v>
      </c>
      <c r="D2106" s="103" t="s">
        <v>1905</v>
      </c>
      <c r="E2106" s="103" t="s">
        <v>2038</v>
      </c>
      <c r="F2106" s="103" t="s">
        <v>3921</v>
      </c>
      <c r="G2106" s="103" t="s">
        <v>31</v>
      </c>
      <c r="H2106" s="103" t="s">
        <v>31</v>
      </c>
      <c r="I2106" s="103" t="s">
        <v>31</v>
      </c>
      <c r="J2106" s="103" t="s">
        <v>1884</v>
      </c>
      <c r="K2106" s="103" t="s">
        <v>1885</v>
      </c>
      <c r="L2106" s="104">
        <v>253.73</v>
      </c>
      <c r="M2106" s="103" t="s">
        <v>1886</v>
      </c>
      <c r="N2106" s="103" t="s">
        <v>31</v>
      </c>
      <c r="O2106" s="103" t="s">
        <v>31</v>
      </c>
      <c r="P2106" s="103" t="s">
        <v>3923</v>
      </c>
      <c r="Q2106" s="103" t="s">
        <v>5865</v>
      </c>
      <c r="R2106" s="103" t="s">
        <v>5866</v>
      </c>
      <c r="S2106" s="101">
        <v>38656</v>
      </c>
      <c r="T2106" s="101">
        <v>38533</v>
      </c>
      <c r="U2106" s="103" t="s">
        <v>5867</v>
      </c>
      <c r="V2106" s="103" t="s">
        <v>31</v>
      </c>
    </row>
    <row r="2107" spans="1:22" ht="15.75" x14ac:dyDescent="0.3">
      <c r="A2107" s="103" t="s">
        <v>50</v>
      </c>
      <c r="B2107" s="103" t="s">
        <v>4024</v>
      </c>
      <c r="C2107" s="103" t="s">
        <v>1904</v>
      </c>
      <c r="D2107" s="103" t="s">
        <v>1905</v>
      </c>
      <c r="E2107" s="103" t="s">
        <v>2038</v>
      </c>
      <c r="F2107" s="103" t="s">
        <v>2048</v>
      </c>
      <c r="G2107" s="103" t="s">
        <v>31</v>
      </c>
      <c r="H2107" s="103" t="s">
        <v>31</v>
      </c>
      <c r="I2107" s="103" t="s">
        <v>31</v>
      </c>
      <c r="J2107" s="103" t="s">
        <v>1884</v>
      </c>
      <c r="K2107" s="103" t="s">
        <v>1885</v>
      </c>
      <c r="L2107" s="104">
        <v>6138</v>
      </c>
      <c r="M2107" s="103" t="s">
        <v>1886</v>
      </c>
      <c r="N2107" s="103" t="s">
        <v>31</v>
      </c>
      <c r="O2107" s="103" t="s">
        <v>31</v>
      </c>
      <c r="P2107" s="103" t="s">
        <v>2513</v>
      </c>
      <c r="Q2107" s="103" t="s">
        <v>3078</v>
      </c>
      <c r="R2107" s="103" t="s">
        <v>5868</v>
      </c>
      <c r="S2107" s="101">
        <v>19084</v>
      </c>
      <c r="T2107" s="101">
        <v>19084</v>
      </c>
      <c r="U2107" s="103" t="s">
        <v>31</v>
      </c>
      <c r="V2107" s="103" t="s">
        <v>4983</v>
      </c>
    </row>
    <row r="2108" spans="1:22" ht="15.75" x14ac:dyDescent="0.3">
      <c r="A2108" s="103" t="s">
        <v>50</v>
      </c>
      <c r="B2108" s="103" t="s">
        <v>4024</v>
      </c>
      <c r="C2108" s="103" t="s">
        <v>1904</v>
      </c>
      <c r="D2108" s="103" t="s">
        <v>1905</v>
      </c>
      <c r="E2108" s="103" t="s">
        <v>2038</v>
      </c>
      <c r="F2108" s="103" t="s">
        <v>2048</v>
      </c>
      <c r="G2108" s="103" t="s">
        <v>31</v>
      </c>
      <c r="H2108" s="103" t="s">
        <v>31</v>
      </c>
      <c r="I2108" s="103" t="s">
        <v>31</v>
      </c>
      <c r="J2108" s="103" t="s">
        <v>1884</v>
      </c>
      <c r="K2108" s="103" t="s">
        <v>1885</v>
      </c>
      <c r="L2108" s="104">
        <v>64036</v>
      </c>
      <c r="M2108" s="103" t="s">
        <v>1886</v>
      </c>
      <c r="N2108" s="103" t="s">
        <v>31</v>
      </c>
      <c r="O2108" s="103" t="s">
        <v>31</v>
      </c>
      <c r="P2108" s="103" t="s">
        <v>2513</v>
      </c>
      <c r="Q2108" s="103" t="s">
        <v>3078</v>
      </c>
      <c r="R2108" s="103" t="s">
        <v>5869</v>
      </c>
      <c r="S2108" s="101">
        <v>19449</v>
      </c>
      <c r="T2108" s="101">
        <v>19449</v>
      </c>
      <c r="U2108" s="103" t="s">
        <v>31</v>
      </c>
      <c r="V2108" s="103" t="s">
        <v>4657</v>
      </c>
    </row>
    <row r="2109" spans="1:22" ht="15.75" x14ac:dyDescent="0.3">
      <c r="A2109" s="103" t="s">
        <v>50</v>
      </c>
      <c r="B2109" s="103" t="s">
        <v>4024</v>
      </c>
      <c r="C2109" s="103" t="s">
        <v>1904</v>
      </c>
      <c r="D2109" s="103" t="s">
        <v>1905</v>
      </c>
      <c r="E2109" s="103" t="s">
        <v>2038</v>
      </c>
      <c r="F2109" s="103" t="s">
        <v>2048</v>
      </c>
      <c r="G2109" s="103" t="s">
        <v>31</v>
      </c>
      <c r="H2109" s="103" t="s">
        <v>31</v>
      </c>
      <c r="I2109" s="103" t="s">
        <v>31</v>
      </c>
      <c r="J2109" s="103" t="s">
        <v>1884</v>
      </c>
      <c r="K2109" s="103" t="s">
        <v>1885</v>
      </c>
      <c r="L2109" s="104">
        <v>3113</v>
      </c>
      <c r="M2109" s="103" t="s">
        <v>1886</v>
      </c>
      <c r="N2109" s="103" t="s">
        <v>31</v>
      </c>
      <c r="O2109" s="103" t="s">
        <v>31</v>
      </c>
      <c r="P2109" s="103" t="s">
        <v>2513</v>
      </c>
      <c r="Q2109" s="103" t="s">
        <v>3078</v>
      </c>
      <c r="R2109" s="103" t="s">
        <v>5870</v>
      </c>
      <c r="S2109" s="101">
        <v>20179</v>
      </c>
      <c r="T2109" s="101">
        <v>20179</v>
      </c>
      <c r="U2109" s="103" t="s">
        <v>31</v>
      </c>
      <c r="V2109" s="103" t="s">
        <v>4938</v>
      </c>
    </row>
    <row r="2110" spans="1:22" ht="15.75" x14ac:dyDescent="0.3">
      <c r="A2110" s="103" t="s">
        <v>50</v>
      </c>
      <c r="B2110" s="103" t="s">
        <v>4024</v>
      </c>
      <c r="C2110" s="103" t="s">
        <v>1904</v>
      </c>
      <c r="D2110" s="103" t="s">
        <v>1905</v>
      </c>
      <c r="E2110" s="103" t="s">
        <v>2038</v>
      </c>
      <c r="F2110" s="103" t="s">
        <v>2048</v>
      </c>
      <c r="G2110" s="103" t="s">
        <v>31</v>
      </c>
      <c r="H2110" s="103" t="s">
        <v>31</v>
      </c>
      <c r="I2110" s="103" t="s">
        <v>31</v>
      </c>
      <c r="J2110" s="103" t="s">
        <v>1884</v>
      </c>
      <c r="K2110" s="103" t="s">
        <v>1885</v>
      </c>
      <c r="L2110" s="104">
        <v>633</v>
      </c>
      <c r="M2110" s="103" t="s">
        <v>1886</v>
      </c>
      <c r="N2110" s="103" t="s">
        <v>31</v>
      </c>
      <c r="O2110" s="103" t="s">
        <v>31</v>
      </c>
      <c r="P2110" s="103" t="s">
        <v>2513</v>
      </c>
      <c r="Q2110" s="103" t="s">
        <v>3078</v>
      </c>
      <c r="R2110" s="103" t="s">
        <v>5871</v>
      </c>
      <c r="S2110" s="101">
        <v>21275</v>
      </c>
      <c r="T2110" s="101">
        <v>21275</v>
      </c>
      <c r="U2110" s="103" t="s">
        <v>31</v>
      </c>
      <c r="V2110" s="103" t="s">
        <v>5676</v>
      </c>
    </row>
    <row r="2111" spans="1:22" ht="15.75" x14ac:dyDescent="0.3">
      <c r="A2111" s="103" t="s">
        <v>50</v>
      </c>
      <c r="B2111" s="103" t="s">
        <v>4024</v>
      </c>
      <c r="C2111" s="103" t="s">
        <v>1904</v>
      </c>
      <c r="D2111" s="103" t="s">
        <v>1905</v>
      </c>
      <c r="E2111" s="103" t="s">
        <v>2038</v>
      </c>
      <c r="F2111" s="103" t="s">
        <v>2048</v>
      </c>
      <c r="G2111" s="103" t="s">
        <v>31</v>
      </c>
      <c r="H2111" s="103" t="s">
        <v>31</v>
      </c>
      <c r="I2111" s="103" t="s">
        <v>31</v>
      </c>
      <c r="J2111" s="103" t="s">
        <v>1884</v>
      </c>
      <c r="K2111" s="103" t="s">
        <v>1885</v>
      </c>
      <c r="L2111" s="104">
        <v>851</v>
      </c>
      <c r="M2111" s="103" t="s">
        <v>1886</v>
      </c>
      <c r="N2111" s="103" t="s">
        <v>31</v>
      </c>
      <c r="O2111" s="103" t="s">
        <v>31</v>
      </c>
      <c r="P2111" s="103" t="s">
        <v>2513</v>
      </c>
      <c r="Q2111" s="103" t="s">
        <v>3078</v>
      </c>
      <c r="R2111" s="103" t="s">
        <v>5872</v>
      </c>
      <c r="S2111" s="101">
        <v>21275</v>
      </c>
      <c r="T2111" s="101">
        <v>21275</v>
      </c>
      <c r="U2111" s="103" t="s">
        <v>31</v>
      </c>
      <c r="V2111" s="103" t="s">
        <v>5873</v>
      </c>
    </row>
    <row r="2112" spans="1:22" ht="15.75" x14ac:dyDescent="0.3">
      <c r="A2112" s="103" t="s">
        <v>50</v>
      </c>
      <c r="B2112" s="103" t="s">
        <v>4024</v>
      </c>
      <c r="C2112" s="103" t="s">
        <v>1904</v>
      </c>
      <c r="D2112" s="103" t="s">
        <v>1905</v>
      </c>
      <c r="E2112" s="103" t="s">
        <v>2038</v>
      </c>
      <c r="F2112" s="103" t="s">
        <v>2048</v>
      </c>
      <c r="G2112" s="103" t="s">
        <v>31</v>
      </c>
      <c r="H2112" s="103" t="s">
        <v>31</v>
      </c>
      <c r="I2112" s="103" t="s">
        <v>31</v>
      </c>
      <c r="J2112" s="103" t="s">
        <v>1884</v>
      </c>
      <c r="K2112" s="103" t="s">
        <v>1885</v>
      </c>
      <c r="L2112" s="104">
        <v>2666</v>
      </c>
      <c r="M2112" s="103" t="s">
        <v>1886</v>
      </c>
      <c r="N2112" s="103" t="s">
        <v>31</v>
      </c>
      <c r="O2112" s="103" t="s">
        <v>31</v>
      </c>
      <c r="P2112" s="103" t="s">
        <v>2513</v>
      </c>
      <c r="Q2112" s="103" t="s">
        <v>3078</v>
      </c>
      <c r="R2112" s="103" t="s">
        <v>5874</v>
      </c>
      <c r="S2112" s="101">
        <v>21640</v>
      </c>
      <c r="T2112" s="101">
        <v>21640</v>
      </c>
      <c r="U2112" s="103" t="s">
        <v>31</v>
      </c>
      <c r="V2112" s="103" t="s">
        <v>4672</v>
      </c>
    </row>
    <row r="2113" spans="1:22" ht="15.75" x14ac:dyDescent="0.3">
      <c r="A2113" s="103" t="s">
        <v>50</v>
      </c>
      <c r="B2113" s="103" t="s">
        <v>4024</v>
      </c>
      <c r="C2113" s="103" t="s">
        <v>1904</v>
      </c>
      <c r="D2113" s="103" t="s">
        <v>1905</v>
      </c>
      <c r="E2113" s="103" t="s">
        <v>2038</v>
      </c>
      <c r="F2113" s="103" t="s">
        <v>2048</v>
      </c>
      <c r="G2113" s="103" t="s">
        <v>31</v>
      </c>
      <c r="H2113" s="103" t="s">
        <v>31</v>
      </c>
      <c r="I2113" s="103" t="s">
        <v>31</v>
      </c>
      <c r="J2113" s="103" t="s">
        <v>1884</v>
      </c>
      <c r="K2113" s="103" t="s">
        <v>1885</v>
      </c>
      <c r="L2113" s="104">
        <v>11031</v>
      </c>
      <c r="M2113" s="103" t="s">
        <v>1886</v>
      </c>
      <c r="N2113" s="103" t="s">
        <v>31</v>
      </c>
      <c r="O2113" s="103" t="s">
        <v>31</v>
      </c>
      <c r="P2113" s="103" t="s">
        <v>2513</v>
      </c>
      <c r="Q2113" s="103" t="s">
        <v>3078</v>
      </c>
      <c r="R2113" s="103" t="s">
        <v>5875</v>
      </c>
      <c r="S2113" s="101">
        <v>21640</v>
      </c>
      <c r="T2113" s="101">
        <v>21640</v>
      </c>
      <c r="U2113" s="103" t="s">
        <v>31</v>
      </c>
      <c r="V2113" s="103" t="s">
        <v>4668</v>
      </c>
    </row>
    <row r="2114" spans="1:22" ht="15.75" x14ac:dyDescent="0.3">
      <c r="A2114" s="103" t="s">
        <v>50</v>
      </c>
      <c r="B2114" s="103" t="s">
        <v>4024</v>
      </c>
      <c r="C2114" s="103" t="s">
        <v>1904</v>
      </c>
      <c r="D2114" s="103" t="s">
        <v>1905</v>
      </c>
      <c r="E2114" s="103" t="s">
        <v>2038</v>
      </c>
      <c r="F2114" s="103" t="s">
        <v>2048</v>
      </c>
      <c r="G2114" s="103" t="s">
        <v>31</v>
      </c>
      <c r="H2114" s="103" t="s">
        <v>31</v>
      </c>
      <c r="I2114" s="103" t="s">
        <v>31</v>
      </c>
      <c r="J2114" s="103" t="s">
        <v>1884</v>
      </c>
      <c r="K2114" s="103" t="s">
        <v>1885</v>
      </c>
      <c r="L2114" s="104">
        <v>24528</v>
      </c>
      <c r="M2114" s="103" t="s">
        <v>1886</v>
      </c>
      <c r="N2114" s="103" t="s">
        <v>31</v>
      </c>
      <c r="O2114" s="103" t="s">
        <v>31</v>
      </c>
      <c r="P2114" s="103" t="s">
        <v>2513</v>
      </c>
      <c r="Q2114" s="103" t="s">
        <v>3078</v>
      </c>
      <c r="R2114" s="103" t="s">
        <v>5876</v>
      </c>
      <c r="S2114" s="101">
        <v>21640</v>
      </c>
      <c r="T2114" s="101">
        <v>21640</v>
      </c>
      <c r="U2114" s="103" t="s">
        <v>31</v>
      </c>
      <c r="V2114" s="103" t="s">
        <v>4670</v>
      </c>
    </row>
    <row r="2115" spans="1:22" ht="15.75" x14ac:dyDescent="0.3">
      <c r="A2115" s="103" t="s">
        <v>50</v>
      </c>
      <c r="B2115" s="103" t="s">
        <v>4024</v>
      </c>
      <c r="C2115" s="103" t="s">
        <v>1904</v>
      </c>
      <c r="D2115" s="103" t="s">
        <v>1905</v>
      </c>
      <c r="E2115" s="103" t="s">
        <v>2038</v>
      </c>
      <c r="F2115" s="103" t="s">
        <v>2048</v>
      </c>
      <c r="G2115" s="103" t="s">
        <v>31</v>
      </c>
      <c r="H2115" s="103" t="s">
        <v>31</v>
      </c>
      <c r="I2115" s="103" t="s">
        <v>31</v>
      </c>
      <c r="J2115" s="103" t="s">
        <v>1884</v>
      </c>
      <c r="K2115" s="103" t="s">
        <v>1885</v>
      </c>
      <c r="L2115" s="104">
        <v>4732</v>
      </c>
      <c r="M2115" s="103" t="s">
        <v>1886</v>
      </c>
      <c r="N2115" s="103" t="s">
        <v>31</v>
      </c>
      <c r="O2115" s="103" t="s">
        <v>31</v>
      </c>
      <c r="P2115" s="103" t="s">
        <v>2513</v>
      </c>
      <c r="Q2115" s="103" t="s">
        <v>3078</v>
      </c>
      <c r="R2115" s="103" t="s">
        <v>5877</v>
      </c>
      <c r="S2115" s="101">
        <v>22006</v>
      </c>
      <c r="T2115" s="101">
        <v>22006</v>
      </c>
      <c r="U2115" s="103" t="s">
        <v>31</v>
      </c>
      <c r="V2115" s="103" t="s">
        <v>4674</v>
      </c>
    </row>
    <row r="2116" spans="1:22" ht="15.75" x14ac:dyDescent="0.3">
      <c r="A2116" s="103" t="s">
        <v>50</v>
      </c>
      <c r="B2116" s="103" t="s">
        <v>4024</v>
      </c>
      <c r="C2116" s="103" t="s">
        <v>1904</v>
      </c>
      <c r="D2116" s="103" t="s">
        <v>1905</v>
      </c>
      <c r="E2116" s="103" t="s">
        <v>2038</v>
      </c>
      <c r="F2116" s="103" t="s">
        <v>2048</v>
      </c>
      <c r="G2116" s="103" t="s">
        <v>31</v>
      </c>
      <c r="H2116" s="103" t="s">
        <v>31</v>
      </c>
      <c r="I2116" s="103" t="s">
        <v>31</v>
      </c>
      <c r="J2116" s="103" t="s">
        <v>1884</v>
      </c>
      <c r="K2116" s="103" t="s">
        <v>1885</v>
      </c>
      <c r="L2116" s="104">
        <v>7517</v>
      </c>
      <c r="M2116" s="103" t="s">
        <v>1886</v>
      </c>
      <c r="N2116" s="103" t="s">
        <v>31</v>
      </c>
      <c r="O2116" s="103" t="s">
        <v>31</v>
      </c>
      <c r="P2116" s="103" t="s">
        <v>2513</v>
      </c>
      <c r="Q2116" s="103" t="s">
        <v>3078</v>
      </c>
      <c r="R2116" s="103" t="s">
        <v>5878</v>
      </c>
      <c r="S2116" s="101">
        <v>23101</v>
      </c>
      <c r="T2116" s="101">
        <v>23101</v>
      </c>
      <c r="U2116" s="103" t="s">
        <v>31</v>
      </c>
      <c r="V2116" s="103" t="s">
        <v>4676</v>
      </c>
    </row>
    <row r="2117" spans="1:22" ht="15.75" x14ac:dyDescent="0.3">
      <c r="A2117" s="103" t="s">
        <v>50</v>
      </c>
      <c r="B2117" s="103" t="s">
        <v>4024</v>
      </c>
      <c r="C2117" s="103" t="s">
        <v>1904</v>
      </c>
      <c r="D2117" s="103" t="s">
        <v>1905</v>
      </c>
      <c r="E2117" s="103" t="s">
        <v>2038</v>
      </c>
      <c r="F2117" s="103" t="s">
        <v>2048</v>
      </c>
      <c r="G2117" s="103" t="s">
        <v>31</v>
      </c>
      <c r="H2117" s="103" t="s">
        <v>31</v>
      </c>
      <c r="I2117" s="103" t="s">
        <v>31</v>
      </c>
      <c r="J2117" s="103" t="s">
        <v>1884</v>
      </c>
      <c r="K2117" s="103" t="s">
        <v>1885</v>
      </c>
      <c r="L2117" s="104">
        <v>1202</v>
      </c>
      <c r="M2117" s="103" t="s">
        <v>1886</v>
      </c>
      <c r="N2117" s="103" t="s">
        <v>31</v>
      </c>
      <c r="O2117" s="103" t="s">
        <v>31</v>
      </c>
      <c r="P2117" s="103" t="s">
        <v>2513</v>
      </c>
      <c r="Q2117" s="103" t="s">
        <v>3078</v>
      </c>
      <c r="R2117" s="103" t="s">
        <v>5879</v>
      </c>
      <c r="S2117" s="101">
        <v>23467</v>
      </c>
      <c r="T2117" s="101">
        <v>23467</v>
      </c>
      <c r="U2117" s="103" t="s">
        <v>31</v>
      </c>
      <c r="V2117" s="103" t="s">
        <v>4948</v>
      </c>
    </row>
    <row r="2118" spans="1:22" ht="15.75" x14ac:dyDescent="0.3">
      <c r="A2118" s="103" t="s">
        <v>50</v>
      </c>
      <c r="B2118" s="103" t="s">
        <v>4024</v>
      </c>
      <c r="C2118" s="103" t="s">
        <v>1904</v>
      </c>
      <c r="D2118" s="103" t="s">
        <v>1905</v>
      </c>
      <c r="E2118" s="103" t="s">
        <v>2038</v>
      </c>
      <c r="F2118" s="103" t="s">
        <v>2048</v>
      </c>
      <c r="G2118" s="103" t="s">
        <v>31</v>
      </c>
      <c r="H2118" s="103" t="s">
        <v>31</v>
      </c>
      <c r="I2118" s="103" t="s">
        <v>31</v>
      </c>
      <c r="J2118" s="103" t="s">
        <v>1884</v>
      </c>
      <c r="K2118" s="103" t="s">
        <v>1885</v>
      </c>
      <c r="L2118" s="104">
        <v>2651</v>
      </c>
      <c r="M2118" s="103" t="s">
        <v>1886</v>
      </c>
      <c r="N2118" s="103" t="s">
        <v>31</v>
      </c>
      <c r="O2118" s="103" t="s">
        <v>31</v>
      </c>
      <c r="P2118" s="103" t="s">
        <v>2513</v>
      </c>
      <c r="Q2118" s="103" t="s">
        <v>3078</v>
      </c>
      <c r="R2118" s="103" t="s">
        <v>5880</v>
      </c>
      <c r="S2118" s="101">
        <v>24197</v>
      </c>
      <c r="T2118" s="101">
        <v>24197</v>
      </c>
      <c r="U2118" s="103" t="s">
        <v>31</v>
      </c>
      <c r="V2118" s="103" t="s">
        <v>4678</v>
      </c>
    </row>
    <row r="2119" spans="1:22" ht="15.75" x14ac:dyDescent="0.3">
      <c r="A2119" s="103" t="s">
        <v>50</v>
      </c>
      <c r="B2119" s="103" t="s">
        <v>4024</v>
      </c>
      <c r="C2119" s="103" t="s">
        <v>1904</v>
      </c>
      <c r="D2119" s="103" t="s">
        <v>1905</v>
      </c>
      <c r="E2119" s="103" t="s">
        <v>2038</v>
      </c>
      <c r="F2119" s="103" t="s">
        <v>2048</v>
      </c>
      <c r="G2119" s="103" t="s">
        <v>31</v>
      </c>
      <c r="H2119" s="103" t="s">
        <v>31</v>
      </c>
      <c r="I2119" s="103" t="s">
        <v>31</v>
      </c>
      <c r="J2119" s="103" t="s">
        <v>1884</v>
      </c>
      <c r="K2119" s="103" t="s">
        <v>1885</v>
      </c>
      <c r="L2119" s="104">
        <v>6419</v>
      </c>
      <c r="M2119" s="103" t="s">
        <v>1886</v>
      </c>
      <c r="N2119" s="103" t="s">
        <v>31</v>
      </c>
      <c r="O2119" s="103" t="s">
        <v>31</v>
      </c>
      <c r="P2119" s="103" t="s">
        <v>2513</v>
      </c>
      <c r="Q2119" s="103" t="s">
        <v>3078</v>
      </c>
      <c r="R2119" s="103" t="s">
        <v>5881</v>
      </c>
      <c r="S2119" s="101">
        <v>24928</v>
      </c>
      <c r="T2119" s="101">
        <v>24928</v>
      </c>
      <c r="U2119" s="103" t="s">
        <v>31</v>
      </c>
      <c r="V2119" s="103" t="s">
        <v>4680</v>
      </c>
    </row>
    <row r="2120" spans="1:22" ht="15.75" x14ac:dyDescent="0.3">
      <c r="A2120" s="103" t="s">
        <v>50</v>
      </c>
      <c r="B2120" s="103" t="s">
        <v>4024</v>
      </c>
      <c r="C2120" s="103" t="s">
        <v>1904</v>
      </c>
      <c r="D2120" s="103" t="s">
        <v>1905</v>
      </c>
      <c r="E2120" s="103" t="s">
        <v>2038</v>
      </c>
      <c r="F2120" s="103" t="s">
        <v>2048</v>
      </c>
      <c r="G2120" s="103" t="s">
        <v>31</v>
      </c>
      <c r="H2120" s="103" t="s">
        <v>31</v>
      </c>
      <c r="I2120" s="103" t="s">
        <v>31</v>
      </c>
      <c r="J2120" s="103" t="s">
        <v>1884</v>
      </c>
      <c r="K2120" s="103" t="s">
        <v>1885</v>
      </c>
      <c r="L2120" s="104">
        <v>24365</v>
      </c>
      <c r="M2120" s="103" t="s">
        <v>1886</v>
      </c>
      <c r="N2120" s="103" t="s">
        <v>31</v>
      </c>
      <c r="O2120" s="103" t="s">
        <v>31</v>
      </c>
      <c r="P2120" s="103" t="s">
        <v>2513</v>
      </c>
      <c r="Q2120" s="103" t="s">
        <v>3078</v>
      </c>
      <c r="R2120" s="103" t="s">
        <v>5882</v>
      </c>
      <c r="S2120" s="101">
        <v>24928</v>
      </c>
      <c r="T2120" s="101">
        <v>24928</v>
      </c>
      <c r="U2120" s="103" t="s">
        <v>31</v>
      </c>
      <c r="V2120" s="103" t="s">
        <v>4682</v>
      </c>
    </row>
    <row r="2121" spans="1:22" ht="15.75" x14ac:dyDescent="0.3">
      <c r="A2121" s="103" t="s">
        <v>50</v>
      </c>
      <c r="B2121" s="103" t="s">
        <v>4024</v>
      </c>
      <c r="C2121" s="103" t="s">
        <v>1904</v>
      </c>
      <c r="D2121" s="103" t="s">
        <v>1905</v>
      </c>
      <c r="E2121" s="103" t="s">
        <v>2038</v>
      </c>
      <c r="F2121" s="103" t="s">
        <v>2048</v>
      </c>
      <c r="G2121" s="103" t="s">
        <v>31</v>
      </c>
      <c r="H2121" s="103" t="s">
        <v>31</v>
      </c>
      <c r="I2121" s="103" t="s">
        <v>31</v>
      </c>
      <c r="J2121" s="103" t="s">
        <v>1884</v>
      </c>
      <c r="K2121" s="103" t="s">
        <v>1885</v>
      </c>
      <c r="L2121" s="104">
        <v>49893</v>
      </c>
      <c r="M2121" s="103" t="s">
        <v>1886</v>
      </c>
      <c r="N2121" s="103" t="s">
        <v>31</v>
      </c>
      <c r="O2121" s="103" t="s">
        <v>31</v>
      </c>
      <c r="P2121" s="103" t="s">
        <v>2513</v>
      </c>
      <c r="Q2121" s="103" t="s">
        <v>3078</v>
      </c>
      <c r="R2121" s="103" t="s">
        <v>5883</v>
      </c>
      <c r="S2121" s="101">
        <v>25293</v>
      </c>
      <c r="T2121" s="101">
        <v>25293</v>
      </c>
      <c r="U2121" s="103" t="s">
        <v>31</v>
      </c>
      <c r="V2121" s="103" t="s">
        <v>4684</v>
      </c>
    </row>
    <row r="2122" spans="1:22" ht="15.75" x14ac:dyDescent="0.3">
      <c r="A2122" s="103" t="s">
        <v>50</v>
      </c>
      <c r="B2122" s="103" t="s">
        <v>4024</v>
      </c>
      <c r="C2122" s="103" t="s">
        <v>1904</v>
      </c>
      <c r="D2122" s="103" t="s">
        <v>1905</v>
      </c>
      <c r="E2122" s="103" t="s">
        <v>2038</v>
      </c>
      <c r="F2122" s="103" t="s">
        <v>2048</v>
      </c>
      <c r="G2122" s="103" t="s">
        <v>31</v>
      </c>
      <c r="H2122" s="103" t="s">
        <v>31</v>
      </c>
      <c r="I2122" s="103" t="s">
        <v>31</v>
      </c>
      <c r="J2122" s="103" t="s">
        <v>1884</v>
      </c>
      <c r="K2122" s="103" t="s">
        <v>1885</v>
      </c>
      <c r="L2122" s="104">
        <v>9896</v>
      </c>
      <c r="M2122" s="103" t="s">
        <v>1886</v>
      </c>
      <c r="N2122" s="103" t="s">
        <v>31</v>
      </c>
      <c r="O2122" s="103" t="s">
        <v>31</v>
      </c>
      <c r="P2122" s="103" t="s">
        <v>2513</v>
      </c>
      <c r="Q2122" s="103" t="s">
        <v>3078</v>
      </c>
      <c r="R2122" s="103" t="s">
        <v>5884</v>
      </c>
      <c r="S2122" s="101">
        <v>25658</v>
      </c>
      <c r="T2122" s="101">
        <v>25658</v>
      </c>
      <c r="U2122" s="103" t="s">
        <v>31</v>
      </c>
      <c r="V2122" s="103" t="s">
        <v>4957</v>
      </c>
    </row>
    <row r="2123" spans="1:22" ht="15.75" x14ac:dyDescent="0.3">
      <c r="A2123" s="103" t="s">
        <v>50</v>
      </c>
      <c r="B2123" s="103" t="s">
        <v>4024</v>
      </c>
      <c r="C2123" s="103" t="s">
        <v>1904</v>
      </c>
      <c r="D2123" s="103" t="s">
        <v>1905</v>
      </c>
      <c r="E2123" s="103" t="s">
        <v>2038</v>
      </c>
      <c r="F2123" s="103" t="s">
        <v>2048</v>
      </c>
      <c r="G2123" s="103" t="s">
        <v>31</v>
      </c>
      <c r="H2123" s="103" t="s">
        <v>31</v>
      </c>
      <c r="I2123" s="103" t="s">
        <v>31</v>
      </c>
      <c r="J2123" s="103" t="s">
        <v>1884</v>
      </c>
      <c r="K2123" s="103" t="s">
        <v>1885</v>
      </c>
      <c r="L2123" s="104">
        <v>26928</v>
      </c>
      <c r="M2123" s="103" t="s">
        <v>1886</v>
      </c>
      <c r="N2123" s="103" t="s">
        <v>31</v>
      </c>
      <c r="O2123" s="103" t="s">
        <v>31</v>
      </c>
      <c r="P2123" s="103" t="s">
        <v>2513</v>
      </c>
      <c r="Q2123" s="103" t="s">
        <v>3078</v>
      </c>
      <c r="R2123" s="103" t="s">
        <v>5885</v>
      </c>
      <c r="S2123" s="101">
        <v>25658</v>
      </c>
      <c r="T2123" s="101">
        <v>25658</v>
      </c>
      <c r="U2123" s="103" t="s">
        <v>31</v>
      </c>
      <c r="V2123" s="103" t="s">
        <v>4688</v>
      </c>
    </row>
    <row r="2124" spans="1:22" ht="15.75" x14ac:dyDescent="0.3">
      <c r="A2124" s="103" t="s">
        <v>50</v>
      </c>
      <c r="B2124" s="103" t="s">
        <v>4024</v>
      </c>
      <c r="C2124" s="103" t="s">
        <v>1904</v>
      </c>
      <c r="D2124" s="103" t="s">
        <v>1905</v>
      </c>
      <c r="E2124" s="103" t="s">
        <v>2038</v>
      </c>
      <c r="F2124" s="103" t="s">
        <v>2048</v>
      </c>
      <c r="G2124" s="103" t="s">
        <v>31</v>
      </c>
      <c r="H2124" s="103" t="s">
        <v>31</v>
      </c>
      <c r="I2124" s="103" t="s">
        <v>31</v>
      </c>
      <c r="J2124" s="103" t="s">
        <v>1884</v>
      </c>
      <c r="K2124" s="103" t="s">
        <v>1885</v>
      </c>
      <c r="L2124" s="104">
        <v>32222</v>
      </c>
      <c r="M2124" s="103" t="s">
        <v>1886</v>
      </c>
      <c r="N2124" s="103" t="s">
        <v>31</v>
      </c>
      <c r="O2124" s="103" t="s">
        <v>31</v>
      </c>
      <c r="P2124" s="103" t="s">
        <v>2513</v>
      </c>
      <c r="Q2124" s="103" t="s">
        <v>3078</v>
      </c>
      <c r="R2124" s="103" t="s">
        <v>5886</v>
      </c>
      <c r="S2124" s="101">
        <v>25658</v>
      </c>
      <c r="T2124" s="101">
        <v>25658</v>
      </c>
      <c r="U2124" s="103" t="s">
        <v>31</v>
      </c>
      <c r="V2124" s="103" t="s">
        <v>4686</v>
      </c>
    </row>
    <row r="2125" spans="1:22" ht="15.75" x14ac:dyDescent="0.3">
      <c r="A2125" s="103" t="s">
        <v>50</v>
      </c>
      <c r="B2125" s="103" t="s">
        <v>4024</v>
      </c>
      <c r="C2125" s="103" t="s">
        <v>1904</v>
      </c>
      <c r="D2125" s="103" t="s">
        <v>1905</v>
      </c>
      <c r="E2125" s="103" t="s">
        <v>2038</v>
      </c>
      <c r="F2125" s="103" t="s">
        <v>2048</v>
      </c>
      <c r="G2125" s="103" t="s">
        <v>31</v>
      </c>
      <c r="H2125" s="103" t="s">
        <v>31</v>
      </c>
      <c r="I2125" s="103" t="s">
        <v>31</v>
      </c>
      <c r="J2125" s="103" t="s">
        <v>1884</v>
      </c>
      <c r="K2125" s="103" t="s">
        <v>1885</v>
      </c>
      <c r="L2125" s="104">
        <v>26195</v>
      </c>
      <c r="M2125" s="103" t="s">
        <v>1886</v>
      </c>
      <c r="N2125" s="103" t="s">
        <v>31</v>
      </c>
      <c r="O2125" s="103" t="s">
        <v>31</v>
      </c>
      <c r="P2125" s="103" t="s">
        <v>2513</v>
      </c>
      <c r="Q2125" s="103" t="s">
        <v>3078</v>
      </c>
      <c r="R2125" s="103" t="s">
        <v>5887</v>
      </c>
      <c r="S2125" s="101">
        <v>26023</v>
      </c>
      <c r="T2125" s="101">
        <v>26023</v>
      </c>
      <c r="U2125" s="103" t="s">
        <v>31</v>
      </c>
      <c r="V2125" s="103" t="s">
        <v>4690</v>
      </c>
    </row>
    <row r="2126" spans="1:22" ht="15.75" x14ac:dyDescent="0.3">
      <c r="A2126" s="103" t="s">
        <v>50</v>
      </c>
      <c r="B2126" s="103" t="s">
        <v>4024</v>
      </c>
      <c r="C2126" s="103" t="s">
        <v>1904</v>
      </c>
      <c r="D2126" s="103" t="s">
        <v>1905</v>
      </c>
      <c r="E2126" s="103" t="s">
        <v>2038</v>
      </c>
      <c r="F2126" s="103" t="s">
        <v>2048</v>
      </c>
      <c r="G2126" s="103" t="s">
        <v>31</v>
      </c>
      <c r="H2126" s="103" t="s">
        <v>31</v>
      </c>
      <c r="I2126" s="103" t="s">
        <v>31</v>
      </c>
      <c r="J2126" s="103" t="s">
        <v>1884</v>
      </c>
      <c r="K2126" s="103" t="s">
        <v>1885</v>
      </c>
      <c r="L2126" s="104">
        <v>5688</v>
      </c>
      <c r="M2126" s="103" t="s">
        <v>1886</v>
      </c>
      <c r="N2126" s="103" t="s">
        <v>31</v>
      </c>
      <c r="O2126" s="103" t="s">
        <v>31</v>
      </c>
      <c r="P2126" s="103" t="s">
        <v>2513</v>
      </c>
      <c r="Q2126" s="103" t="s">
        <v>3078</v>
      </c>
      <c r="R2126" s="103" t="s">
        <v>5888</v>
      </c>
      <c r="S2126" s="101">
        <v>26389</v>
      </c>
      <c r="T2126" s="101">
        <v>26389</v>
      </c>
      <c r="U2126" s="103" t="s">
        <v>31</v>
      </c>
      <c r="V2126" s="103" t="s">
        <v>4857</v>
      </c>
    </row>
    <row r="2127" spans="1:22" ht="15.75" x14ac:dyDescent="0.3">
      <c r="A2127" s="103" t="s">
        <v>50</v>
      </c>
      <c r="B2127" s="103" t="s">
        <v>4024</v>
      </c>
      <c r="C2127" s="103" t="s">
        <v>1904</v>
      </c>
      <c r="D2127" s="103" t="s">
        <v>1905</v>
      </c>
      <c r="E2127" s="103" t="s">
        <v>2038</v>
      </c>
      <c r="F2127" s="103" t="s">
        <v>2048</v>
      </c>
      <c r="G2127" s="103" t="s">
        <v>31</v>
      </c>
      <c r="H2127" s="103" t="s">
        <v>31</v>
      </c>
      <c r="I2127" s="103" t="s">
        <v>31</v>
      </c>
      <c r="J2127" s="103" t="s">
        <v>1884</v>
      </c>
      <c r="K2127" s="103" t="s">
        <v>1885</v>
      </c>
      <c r="L2127" s="104">
        <v>3260</v>
      </c>
      <c r="M2127" s="103" t="s">
        <v>1886</v>
      </c>
      <c r="N2127" s="103" t="s">
        <v>31</v>
      </c>
      <c r="O2127" s="103" t="s">
        <v>31</v>
      </c>
      <c r="P2127" s="103" t="s">
        <v>2513</v>
      </c>
      <c r="Q2127" s="103" t="s">
        <v>3078</v>
      </c>
      <c r="R2127" s="103" t="s">
        <v>5889</v>
      </c>
      <c r="S2127" s="101">
        <v>27484</v>
      </c>
      <c r="T2127" s="101">
        <v>27484</v>
      </c>
      <c r="U2127" s="103" t="s">
        <v>31</v>
      </c>
      <c r="V2127" s="103" t="s">
        <v>4966</v>
      </c>
    </row>
    <row r="2128" spans="1:22" ht="15.75" x14ac:dyDescent="0.3">
      <c r="A2128" s="103" t="s">
        <v>50</v>
      </c>
      <c r="B2128" s="103" t="s">
        <v>4024</v>
      </c>
      <c r="C2128" s="103" t="s">
        <v>1904</v>
      </c>
      <c r="D2128" s="103" t="s">
        <v>1905</v>
      </c>
      <c r="E2128" s="103" t="s">
        <v>2038</v>
      </c>
      <c r="F2128" s="103" t="s">
        <v>2048</v>
      </c>
      <c r="G2128" s="103" t="s">
        <v>31</v>
      </c>
      <c r="H2128" s="103" t="s">
        <v>31</v>
      </c>
      <c r="I2128" s="103" t="s">
        <v>31</v>
      </c>
      <c r="J2128" s="103" t="s">
        <v>1884</v>
      </c>
      <c r="K2128" s="103" t="s">
        <v>1885</v>
      </c>
      <c r="L2128" s="104">
        <v>11428</v>
      </c>
      <c r="M2128" s="103" t="s">
        <v>1886</v>
      </c>
      <c r="N2128" s="103" t="s">
        <v>31</v>
      </c>
      <c r="O2128" s="103" t="s">
        <v>31</v>
      </c>
      <c r="P2128" s="103" t="s">
        <v>2513</v>
      </c>
      <c r="Q2128" s="103" t="s">
        <v>3078</v>
      </c>
      <c r="R2128" s="103" t="s">
        <v>5890</v>
      </c>
      <c r="S2128" s="101">
        <v>27484</v>
      </c>
      <c r="T2128" s="101">
        <v>27484</v>
      </c>
      <c r="U2128" s="103" t="s">
        <v>31</v>
      </c>
      <c r="V2128" s="103" t="s">
        <v>4692</v>
      </c>
    </row>
    <row r="2129" spans="1:22" ht="15.75" x14ac:dyDescent="0.3">
      <c r="A2129" s="103" t="s">
        <v>50</v>
      </c>
      <c r="B2129" s="103" t="s">
        <v>4024</v>
      </c>
      <c r="C2129" s="103" t="s">
        <v>1904</v>
      </c>
      <c r="D2129" s="103" t="s">
        <v>1905</v>
      </c>
      <c r="E2129" s="103" t="s">
        <v>2038</v>
      </c>
      <c r="F2129" s="103" t="s">
        <v>2048</v>
      </c>
      <c r="G2129" s="103" t="s">
        <v>31</v>
      </c>
      <c r="H2129" s="103" t="s">
        <v>31</v>
      </c>
      <c r="I2129" s="103" t="s">
        <v>31</v>
      </c>
      <c r="J2129" s="103" t="s">
        <v>1884</v>
      </c>
      <c r="K2129" s="103" t="s">
        <v>1885</v>
      </c>
      <c r="L2129" s="104">
        <v>17690</v>
      </c>
      <c r="M2129" s="103" t="s">
        <v>1886</v>
      </c>
      <c r="N2129" s="103" t="s">
        <v>31</v>
      </c>
      <c r="O2129" s="103" t="s">
        <v>31</v>
      </c>
      <c r="P2129" s="103" t="s">
        <v>2513</v>
      </c>
      <c r="Q2129" s="103" t="s">
        <v>3078</v>
      </c>
      <c r="R2129" s="103" t="s">
        <v>5891</v>
      </c>
      <c r="S2129" s="101">
        <v>30041</v>
      </c>
      <c r="T2129" s="101">
        <v>30041</v>
      </c>
      <c r="U2129" s="103" t="s">
        <v>31</v>
      </c>
      <c r="V2129" s="103" t="s">
        <v>4819</v>
      </c>
    </row>
    <row r="2130" spans="1:22" ht="15.75" x14ac:dyDescent="0.3">
      <c r="A2130" s="103" t="s">
        <v>50</v>
      </c>
      <c r="B2130" s="103" t="s">
        <v>4024</v>
      </c>
      <c r="C2130" s="103" t="s">
        <v>1904</v>
      </c>
      <c r="D2130" s="103" t="s">
        <v>1905</v>
      </c>
      <c r="E2130" s="103" t="s">
        <v>2038</v>
      </c>
      <c r="F2130" s="103" t="s">
        <v>2048</v>
      </c>
      <c r="G2130" s="103" t="s">
        <v>31</v>
      </c>
      <c r="H2130" s="103" t="s">
        <v>31</v>
      </c>
      <c r="I2130" s="103" t="s">
        <v>31</v>
      </c>
      <c r="J2130" s="103" t="s">
        <v>1884</v>
      </c>
      <c r="K2130" s="103" t="s">
        <v>1885</v>
      </c>
      <c r="L2130" s="104">
        <v>3411</v>
      </c>
      <c r="M2130" s="103" t="s">
        <v>1886</v>
      </c>
      <c r="N2130" s="103" t="s">
        <v>31</v>
      </c>
      <c r="O2130" s="103" t="s">
        <v>31</v>
      </c>
      <c r="P2130" s="103" t="s">
        <v>2513</v>
      </c>
      <c r="Q2130" s="103" t="s">
        <v>3078</v>
      </c>
      <c r="R2130" s="103" t="s">
        <v>5892</v>
      </c>
      <c r="S2130" s="101">
        <v>31502</v>
      </c>
      <c r="T2130" s="101">
        <v>31502</v>
      </c>
      <c r="U2130" s="103" t="s">
        <v>31</v>
      </c>
      <c r="V2130" s="103" t="s">
        <v>4921</v>
      </c>
    </row>
    <row r="2131" spans="1:22" ht="15.75" x14ac:dyDescent="0.3">
      <c r="A2131" s="103" t="s">
        <v>50</v>
      </c>
      <c r="B2131" s="103" t="s">
        <v>4024</v>
      </c>
      <c r="C2131" s="103" t="s">
        <v>1904</v>
      </c>
      <c r="D2131" s="103" t="s">
        <v>1905</v>
      </c>
      <c r="E2131" s="103" t="s">
        <v>2038</v>
      </c>
      <c r="F2131" s="103" t="s">
        <v>2048</v>
      </c>
      <c r="G2131" s="103" t="s">
        <v>31</v>
      </c>
      <c r="H2131" s="103" t="s">
        <v>31</v>
      </c>
      <c r="I2131" s="103" t="s">
        <v>31</v>
      </c>
      <c r="J2131" s="103" t="s">
        <v>1884</v>
      </c>
      <c r="K2131" s="103" t="s">
        <v>1885</v>
      </c>
      <c r="L2131" s="104">
        <v>10828</v>
      </c>
      <c r="M2131" s="103" t="s">
        <v>1886</v>
      </c>
      <c r="N2131" s="103" t="s">
        <v>31</v>
      </c>
      <c r="O2131" s="103" t="s">
        <v>31</v>
      </c>
      <c r="P2131" s="103" t="s">
        <v>2513</v>
      </c>
      <c r="Q2131" s="103" t="s">
        <v>3078</v>
      </c>
      <c r="R2131" s="103" t="s">
        <v>5893</v>
      </c>
      <c r="S2131" s="101">
        <v>33694</v>
      </c>
      <c r="T2131" s="101">
        <v>33694</v>
      </c>
      <c r="U2131" s="103" t="s">
        <v>31</v>
      </c>
      <c r="V2131" s="103" t="s">
        <v>4980</v>
      </c>
    </row>
    <row r="2132" spans="1:22" ht="15.75" x14ac:dyDescent="0.3">
      <c r="A2132" s="103" t="s">
        <v>50</v>
      </c>
      <c r="B2132" s="103" t="s">
        <v>4024</v>
      </c>
      <c r="C2132" s="103" t="s">
        <v>1904</v>
      </c>
      <c r="D2132" s="103" t="s">
        <v>1905</v>
      </c>
      <c r="E2132" s="103" t="s">
        <v>2038</v>
      </c>
      <c r="F2132" s="103" t="s">
        <v>2048</v>
      </c>
      <c r="G2132" s="103" t="s">
        <v>31</v>
      </c>
      <c r="H2132" s="103" t="s">
        <v>31</v>
      </c>
      <c r="I2132" s="103" t="s">
        <v>31</v>
      </c>
      <c r="J2132" s="103" t="s">
        <v>1884</v>
      </c>
      <c r="K2132" s="103" t="s">
        <v>1885</v>
      </c>
      <c r="L2132" s="104">
        <v>8650</v>
      </c>
      <c r="M2132" s="103" t="s">
        <v>1886</v>
      </c>
      <c r="N2132" s="103" t="s">
        <v>31</v>
      </c>
      <c r="O2132" s="103" t="s">
        <v>31</v>
      </c>
      <c r="P2132" s="103" t="s">
        <v>2513</v>
      </c>
      <c r="Q2132" s="103" t="s">
        <v>3078</v>
      </c>
      <c r="R2132" s="103" t="s">
        <v>5894</v>
      </c>
      <c r="S2132" s="101">
        <v>34059</v>
      </c>
      <c r="T2132" s="101">
        <v>34059</v>
      </c>
      <c r="U2132" s="103" t="s">
        <v>4824</v>
      </c>
      <c r="V2132" s="103" t="s">
        <v>4825</v>
      </c>
    </row>
    <row r="2133" spans="1:22" ht="15.75" x14ac:dyDescent="0.3">
      <c r="A2133" s="103" t="s">
        <v>50</v>
      </c>
      <c r="B2133" s="103" t="s">
        <v>4024</v>
      </c>
      <c r="C2133" s="103" t="s">
        <v>1904</v>
      </c>
      <c r="D2133" s="103" t="s">
        <v>1905</v>
      </c>
      <c r="E2133" s="103" t="s">
        <v>2038</v>
      </c>
      <c r="F2133" s="103" t="s">
        <v>2048</v>
      </c>
      <c r="G2133" s="103" t="s">
        <v>31</v>
      </c>
      <c r="H2133" s="103" t="s">
        <v>31</v>
      </c>
      <c r="I2133" s="103" t="s">
        <v>31</v>
      </c>
      <c r="J2133" s="103" t="s">
        <v>1884</v>
      </c>
      <c r="K2133" s="103" t="s">
        <v>1885</v>
      </c>
      <c r="L2133" s="104">
        <v>-0.04</v>
      </c>
      <c r="M2133" s="103" t="s">
        <v>1886</v>
      </c>
      <c r="N2133" s="103" t="s">
        <v>31</v>
      </c>
      <c r="O2133" s="103" t="s">
        <v>31</v>
      </c>
      <c r="P2133" s="103" t="s">
        <v>2513</v>
      </c>
      <c r="Q2133" s="103" t="s">
        <v>3078</v>
      </c>
      <c r="R2133" s="103" t="s">
        <v>5894</v>
      </c>
      <c r="S2133" s="101">
        <v>36738</v>
      </c>
      <c r="T2133" s="101">
        <v>36738</v>
      </c>
      <c r="U2133" s="103" t="s">
        <v>4824</v>
      </c>
      <c r="V2133" s="103" t="s">
        <v>4825</v>
      </c>
    </row>
    <row r="2134" spans="1:22" ht="15.75" x14ac:dyDescent="0.3">
      <c r="A2134" s="103" t="s">
        <v>50</v>
      </c>
      <c r="B2134" s="103" t="s">
        <v>4024</v>
      </c>
      <c r="C2134" s="103" t="s">
        <v>1904</v>
      </c>
      <c r="D2134" s="103" t="s">
        <v>1905</v>
      </c>
      <c r="E2134" s="103" t="s">
        <v>2038</v>
      </c>
      <c r="F2134" s="103" t="s">
        <v>2048</v>
      </c>
      <c r="G2134" s="103" t="s">
        <v>31</v>
      </c>
      <c r="H2134" s="103" t="s">
        <v>31</v>
      </c>
      <c r="I2134" s="103" t="s">
        <v>31</v>
      </c>
      <c r="J2134" s="103" t="s">
        <v>1884</v>
      </c>
      <c r="K2134" s="103" t="s">
        <v>1885</v>
      </c>
      <c r="L2134" s="104">
        <v>5694.68</v>
      </c>
      <c r="M2134" s="103" t="s">
        <v>1886</v>
      </c>
      <c r="N2134" s="103" t="s">
        <v>31</v>
      </c>
      <c r="O2134" s="103" t="s">
        <v>31</v>
      </c>
      <c r="P2134" s="103" t="s">
        <v>2049</v>
      </c>
      <c r="Q2134" s="103" t="s">
        <v>31</v>
      </c>
      <c r="R2134" s="103" t="s">
        <v>5895</v>
      </c>
      <c r="S2134" s="101">
        <v>39263</v>
      </c>
      <c r="T2134" s="101">
        <v>39263</v>
      </c>
      <c r="U2134" s="103" t="s">
        <v>5110</v>
      </c>
      <c r="V2134" s="103" t="s">
        <v>31</v>
      </c>
    </row>
    <row r="2135" spans="1:22" ht="15.75" x14ac:dyDescent="0.3">
      <c r="A2135" s="103" t="s">
        <v>50</v>
      </c>
      <c r="B2135" s="103" t="s">
        <v>4024</v>
      </c>
      <c r="C2135" s="103" t="s">
        <v>1904</v>
      </c>
      <c r="D2135" s="103" t="s">
        <v>1905</v>
      </c>
      <c r="E2135" s="103" t="s">
        <v>2038</v>
      </c>
      <c r="F2135" s="103" t="s">
        <v>2048</v>
      </c>
      <c r="G2135" s="103" t="s">
        <v>31</v>
      </c>
      <c r="H2135" s="103" t="s">
        <v>31</v>
      </c>
      <c r="I2135" s="103" t="s">
        <v>31</v>
      </c>
      <c r="J2135" s="103" t="s">
        <v>1884</v>
      </c>
      <c r="K2135" s="103" t="s">
        <v>1885</v>
      </c>
      <c r="L2135" s="104">
        <v>4.71</v>
      </c>
      <c r="M2135" s="103" t="s">
        <v>1886</v>
      </c>
      <c r="N2135" s="103" t="s">
        <v>31</v>
      </c>
      <c r="O2135" s="103" t="s">
        <v>31</v>
      </c>
      <c r="P2135" s="103" t="s">
        <v>2049</v>
      </c>
      <c r="Q2135" s="103" t="s">
        <v>31</v>
      </c>
      <c r="R2135" s="103" t="s">
        <v>5895</v>
      </c>
      <c r="S2135" s="101">
        <v>39294</v>
      </c>
      <c r="T2135" s="101">
        <v>39294</v>
      </c>
      <c r="U2135" s="103" t="s">
        <v>5110</v>
      </c>
      <c r="V2135" s="103" t="s">
        <v>31</v>
      </c>
    </row>
    <row r="2136" spans="1:22" ht="15.75" x14ac:dyDescent="0.3">
      <c r="A2136" s="103" t="s">
        <v>50</v>
      </c>
      <c r="B2136" s="103" t="s">
        <v>4024</v>
      </c>
      <c r="C2136" s="103" t="s">
        <v>1904</v>
      </c>
      <c r="D2136" s="103" t="s">
        <v>1905</v>
      </c>
      <c r="E2136" s="103" t="s">
        <v>2038</v>
      </c>
      <c r="F2136" s="103" t="s">
        <v>2048</v>
      </c>
      <c r="G2136" s="103" t="s">
        <v>31</v>
      </c>
      <c r="H2136" s="103" t="s">
        <v>31</v>
      </c>
      <c r="I2136" s="103" t="s">
        <v>31</v>
      </c>
      <c r="J2136" s="103" t="s">
        <v>1884</v>
      </c>
      <c r="K2136" s="103" t="s">
        <v>1885</v>
      </c>
      <c r="L2136" s="104">
        <v>103211.58</v>
      </c>
      <c r="M2136" s="103" t="s">
        <v>1886</v>
      </c>
      <c r="N2136" s="103" t="s">
        <v>31</v>
      </c>
      <c r="O2136" s="103" t="s">
        <v>31</v>
      </c>
      <c r="P2136" s="103" t="s">
        <v>2049</v>
      </c>
      <c r="Q2136" s="103" t="s">
        <v>31</v>
      </c>
      <c r="R2136" s="103" t="s">
        <v>5896</v>
      </c>
      <c r="S2136" s="101">
        <v>40724</v>
      </c>
      <c r="T2136" s="101">
        <v>40724</v>
      </c>
      <c r="U2136" s="103" t="s">
        <v>5381</v>
      </c>
      <c r="V2136" s="103" t="s">
        <v>31</v>
      </c>
    </row>
    <row r="2137" spans="1:22" ht="15.75" x14ac:dyDescent="0.3">
      <c r="A2137" s="103" t="s">
        <v>50</v>
      </c>
      <c r="B2137" s="103" t="s">
        <v>4024</v>
      </c>
      <c r="C2137" s="103" t="s">
        <v>1904</v>
      </c>
      <c r="D2137" s="103" t="s">
        <v>1905</v>
      </c>
      <c r="E2137" s="103" t="s">
        <v>2038</v>
      </c>
      <c r="F2137" s="103" t="s">
        <v>2048</v>
      </c>
      <c r="G2137" s="103" t="s">
        <v>31</v>
      </c>
      <c r="H2137" s="103" t="s">
        <v>31</v>
      </c>
      <c r="I2137" s="103" t="s">
        <v>31</v>
      </c>
      <c r="J2137" s="103" t="s">
        <v>1884</v>
      </c>
      <c r="K2137" s="103" t="s">
        <v>1885</v>
      </c>
      <c r="L2137" s="104">
        <v>7265.35</v>
      </c>
      <c r="M2137" s="103" t="s">
        <v>1886</v>
      </c>
      <c r="N2137" s="103" t="s">
        <v>31</v>
      </c>
      <c r="O2137" s="103" t="s">
        <v>31</v>
      </c>
      <c r="P2137" s="103" t="s">
        <v>2049</v>
      </c>
      <c r="Q2137" s="103" t="s">
        <v>31</v>
      </c>
      <c r="R2137" s="103" t="s">
        <v>5896</v>
      </c>
      <c r="S2137" s="101">
        <v>40999</v>
      </c>
      <c r="T2137" s="101">
        <v>40999</v>
      </c>
      <c r="U2137" s="103" t="s">
        <v>5381</v>
      </c>
      <c r="V2137" s="103" t="s">
        <v>31</v>
      </c>
    </row>
    <row r="2138" spans="1:22" ht="15.75" x14ac:dyDescent="0.3">
      <c r="A2138" s="103" t="s">
        <v>50</v>
      </c>
      <c r="B2138" s="103" t="s">
        <v>4024</v>
      </c>
      <c r="C2138" s="103" t="s">
        <v>1904</v>
      </c>
      <c r="D2138" s="103" t="s">
        <v>1905</v>
      </c>
      <c r="E2138" s="103" t="s">
        <v>2038</v>
      </c>
      <c r="F2138" s="103" t="s">
        <v>2438</v>
      </c>
      <c r="G2138" s="103" t="s">
        <v>31</v>
      </c>
      <c r="H2138" s="103" t="s">
        <v>31</v>
      </c>
      <c r="I2138" s="103" t="s">
        <v>31</v>
      </c>
      <c r="J2138" s="103" t="s">
        <v>1884</v>
      </c>
      <c r="K2138" s="103" t="s">
        <v>1885</v>
      </c>
      <c r="L2138" s="105">
        <v>-428.69</v>
      </c>
      <c r="M2138" s="103" t="s">
        <v>1886</v>
      </c>
      <c r="N2138" s="103" t="s">
        <v>31</v>
      </c>
      <c r="O2138" s="103" t="s">
        <v>31</v>
      </c>
      <c r="P2138" s="103" t="s">
        <v>2439</v>
      </c>
      <c r="Q2138" s="103" t="s">
        <v>31</v>
      </c>
      <c r="R2138" s="103" t="s">
        <v>4069</v>
      </c>
      <c r="S2138" s="101">
        <v>42886</v>
      </c>
      <c r="T2138" s="101">
        <v>42886</v>
      </c>
      <c r="U2138" s="103" t="s">
        <v>4029</v>
      </c>
      <c r="V2138" s="103" t="s">
        <v>31</v>
      </c>
    </row>
    <row r="2139" spans="1:22" ht="15.75" x14ac:dyDescent="0.3">
      <c r="A2139" s="103" t="s">
        <v>50</v>
      </c>
      <c r="B2139" s="103" t="s">
        <v>4024</v>
      </c>
      <c r="C2139" s="103" t="s">
        <v>1904</v>
      </c>
      <c r="D2139" s="103" t="s">
        <v>1905</v>
      </c>
      <c r="E2139" s="103" t="s">
        <v>2038</v>
      </c>
      <c r="F2139" s="103" t="s">
        <v>2070</v>
      </c>
      <c r="G2139" s="103" t="s">
        <v>31</v>
      </c>
      <c r="H2139" s="103" t="s">
        <v>31</v>
      </c>
      <c r="I2139" s="103" t="s">
        <v>31</v>
      </c>
      <c r="J2139" s="103" t="s">
        <v>1884</v>
      </c>
      <c r="K2139" s="103" t="s">
        <v>2017</v>
      </c>
      <c r="L2139" s="105">
        <v>-646.99</v>
      </c>
      <c r="M2139" s="103" t="s">
        <v>1886</v>
      </c>
      <c r="N2139" s="103" t="s">
        <v>31</v>
      </c>
      <c r="O2139" s="103" t="s">
        <v>31</v>
      </c>
      <c r="P2139" s="103" t="s">
        <v>2494</v>
      </c>
      <c r="Q2139" s="103" t="s">
        <v>2980</v>
      </c>
      <c r="R2139" s="103" t="s">
        <v>5506</v>
      </c>
      <c r="S2139" s="101">
        <v>42947</v>
      </c>
      <c r="T2139" s="101">
        <v>42917</v>
      </c>
      <c r="U2139" s="103" t="s">
        <v>4824</v>
      </c>
      <c r="V2139" s="103" t="s">
        <v>4825</v>
      </c>
    </row>
    <row r="2140" spans="1:22" ht="15.75" x14ac:dyDescent="0.3">
      <c r="A2140" s="103" t="s">
        <v>50</v>
      </c>
      <c r="B2140" s="103" t="s">
        <v>4024</v>
      </c>
      <c r="C2140" s="103" t="s">
        <v>1904</v>
      </c>
      <c r="D2140" s="103" t="s">
        <v>1905</v>
      </c>
      <c r="E2140" s="103" t="s">
        <v>2038</v>
      </c>
      <c r="F2140" s="103" t="s">
        <v>2048</v>
      </c>
      <c r="G2140" s="103" t="s">
        <v>31</v>
      </c>
      <c r="H2140" s="103" t="s">
        <v>31</v>
      </c>
      <c r="I2140" s="103" t="s">
        <v>31</v>
      </c>
      <c r="J2140" s="103" t="s">
        <v>1884</v>
      </c>
      <c r="K2140" s="103" t="s">
        <v>1885</v>
      </c>
      <c r="L2140" s="105">
        <v>-952.09</v>
      </c>
      <c r="M2140" s="103" t="s">
        <v>1886</v>
      </c>
      <c r="N2140" s="103" t="s">
        <v>31</v>
      </c>
      <c r="O2140" s="103" t="s">
        <v>31</v>
      </c>
      <c r="P2140" s="103" t="s">
        <v>2049</v>
      </c>
      <c r="Q2140" s="103" t="s">
        <v>31</v>
      </c>
      <c r="R2140" s="103" t="s">
        <v>4038</v>
      </c>
      <c r="S2140" s="101">
        <v>42825</v>
      </c>
      <c r="T2140" s="101">
        <v>42825</v>
      </c>
      <c r="U2140" s="103" t="s">
        <v>4029</v>
      </c>
      <c r="V2140" s="103" t="s">
        <v>31</v>
      </c>
    </row>
    <row r="2141" spans="1:22" ht="15.75" x14ac:dyDescent="0.3">
      <c r="A2141" s="103" t="s">
        <v>50</v>
      </c>
      <c r="B2141" s="103" t="s">
        <v>4024</v>
      </c>
      <c r="C2141" s="103" t="s">
        <v>1904</v>
      </c>
      <c r="D2141" s="103" t="s">
        <v>1905</v>
      </c>
      <c r="E2141" s="103" t="s">
        <v>2038</v>
      </c>
      <c r="F2141" s="103" t="s">
        <v>2499</v>
      </c>
      <c r="G2141" s="103" t="s">
        <v>31</v>
      </c>
      <c r="H2141" s="103" t="s">
        <v>31</v>
      </c>
      <c r="I2141" s="103" t="s">
        <v>31</v>
      </c>
      <c r="J2141" s="103" t="s">
        <v>1884</v>
      </c>
      <c r="K2141" s="103" t="s">
        <v>1885</v>
      </c>
      <c r="L2141" s="105">
        <v>-968.55</v>
      </c>
      <c r="M2141" s="103" t="s">
        <v>1886</v>
      </c>
      <c r="N2141" s="103" t="s">
        <v>31</v>
      </c>
      <c r="O2141" s="103" t="s">
        <v>31</v>
      </c>
      <c r="P2141" s="103" t="s">
        <v>3672</v>
      </c>
      <c r="Q2141" s="103" t="s">
        <v>31</v>
      </c>
      <c r="R2141" s="103" t="s">
        <v>4207</v>
      </c>
      <c r="S2141" s="101">
        <v>42735</v>
      </c>
      <c r="T2141" s="101">
        <v>42735</v>
      </c>
      <c r="U2141" s="103" t="s">
        <v>4208</v>
      </c>
      <c r="V2141" s="103" t="s">
        <v>31</v>
      </c>
    </row>
    <row r="2142" spans="1:22" ht="15.75" x14ac:dyDescent="0.3">
      <c r="A2142" s="103" t="s">
        <v>50</v>
      </c>
      <c r="B2142" s="103" t="s">
        <v>4024</v>
      </c>
      <c r="C2142" s="103" t="s">
        <v>1904</v>
      </c>
      <c r="D2142" s="103" t="s">
        <v>1905</v>
      </c>
      <c r="E2142" s="103" t="s">
        <v>2038</v>
      </c>
      <c r="F2142" s="103" t="s">
        <v>2048</v>
      </c>
      <c r="G2142" s="103" t="s">
        <v>31</v>
      </c>
      <c r="H2142" s="103" t="s">
        <v>31</v>
      </c>
      <c r="I2142" s="103" t="s">
        <v>31</v>
      </c>
      <c r="J2142" s="103" t="s">
        <v>1884</v>
      </c>
      <c r="K2142" s="103" t="s">
        <v>1885</v>
      </c>
      <c r="L2142" s="105">
        <v>-1153.92</v>
      </c>
      <c r="M2142" s="103" t="s">
        <v>1886</v>
      </c>
      <c r="N2142" s="103" t="s">
        <v>31</v>
      </c>
      <c r="O2142" s="103" t="s">
        <v>31</v>
      </c>
      <c r="P2142" s="103" t="s">
        <v>2049</v>
      </c>
      <c r="Q2142" s="103" t="s">
        <v>31</v>
      </c>
      <c r="R2142" s="103" t="s">
        <v>4038</v>
      </c>
      <c r="S2142" s="101">
        <v>42886</v>
      </c>
      <c r="T2142" s="101">
        <v>42886</v>
      </c>
      <c r="U2142" s="103" t="s">
        <v>4029</v>
      </c>
      <c r="V2142" s="103" t="s">
        <v>31</v>
      </c>
    </row>
    <row r="2143" spans="1:22" ht="15.75" x14ac:dyDescent="0.3">
      <c r="A2143" s="103" t="s">
        <v>50</v>
      </c>
      <c r="B2143" s="103" t="s">
        <v>4024</v>
      </c>
      <c r="C2143" s="103" t="s">
        <v>1904</v>
      </c>
      <c r="D2143" s="103" t="s">
        <v>1905</v>
      </c>
      <c r="E2143" s="103" t="s">
        <v>2038</v>
      </c>
      <c r="F2143" s="103" t="s">
        <v>2054</v>
      </c>
      <c r="G2143" s="103" t="s">
        <v>31</v>
      </c>
      <c r="H2143" s="103" t="s">
        <v>31</v>
      </c>
      <c r="I2143" s="103" t="s">
        <v>31</v>
      </c>
      <c r="J2143" s="103" t="s">
        <v>1884</v>
      </c>
      <c r="K2143" s="103" t="s">
        <v>1885</v>
      </c>
      <c r="L2143" s="105">
        <v>-1435.35</v>
      </c>
      <c r="M2143" s="103" t="s">
        <v>1886</v>
      </c>
      <c r="N2143" s="103" t="s">
        <v>4034</v>
      </c>
      <c r="O2143" s="103" t="s">
        <v>31</v>
      </c>
      <c r="P2143" s="103" t="s">
        <v>2056</v>
      </c>
      <c r="Q2143" s="103" t="s">
        <v>31</v>
      </c>
      <c r="R2143" s="103" t="s">
        <v>4035</v>
      </c>
      <c r="S2143" s="101">
        <v>42825</v>
      </c>
      <c r="T2143" s="101">
        <v>42825</v>
      </c>
      <c r="U2143" s="103" t="s">
        <v>4029</v>
      </c>
      <c r="V2143" s="103" t="s">
        <v>31</v>
      </c>
    </row>
    <row r="2144" spans="1:22" ht="15.75" x14ac:dyDescent="0.3">
      <c r="A2144" s="103" t="s">
        <v>50</v>
      </c>
      <c r="B2144" s="103" t="s">
        <v>4024</v>
      </c>
      <c r="C2144" s="103" t="s">
        <v>1904</v>
      </c>
      <c r="D2144" s="103" t="s">
        <v>1905</v>
      </c>
      <c r="E2144" s="103" t="s">
        <v>2038</v>
      </c>
      <c r="F2144" s="103" t="s">
        <v>2054</v>
      </c>
      <c r="G2144" s="103" t="s">
        <v>31</v>
      </c>
      <c r="H2144" s="103" t="s">
        <v>31</v>
      </c>
      <c r="I2144" s="103" t="s">
        <v>31</v>
      </c>
      <c r="J2144" s="103" t="s">
        <v>1884</v>
      </c>
      <c r="K2144" s="103" t="s">
        <v>1885</v>
      </c>
      <c r="L2144" s="105">
        <v>-1435.35</v>
      </c>
      <c r="M2144" s="103" t="s">
        <v>1886</v>
      </c>
      <c r="N2144" s="103" t="s">
        <v>4036</v>
      </c>
      <c r="O2144" s="103" t="s">
        <v>31</v>
      </c>
      <c r="P2144" s="103" t="s">
        <v>2056</v>
      </c>
      <c r="Q2144" s="103" t="s">
        <v>31</v>
      </c>
      <c r="R2144" s="103" t="s">
        <v>4037</v>
      </c>
      <c r="S2144" s="101">
        <v>42825</v>
      </c>
      <c r="T2144" s="101">
        <v>42825</v>
      </c>
      <c r="U2144" s="103" t="s">
        <v>4029</v>
      </c>
      <c r="V2144" s="103" t="s">
        <v>31</v>
      </c>
    </row>
    <row r="2145" spans="1:22" ht="15.75" x14ac:dyDescent="0.3">
      <c r="A2145" s="103" t="s">
        <v>50</v>
      </c>
      <c r="B2145" s="103" t="s">
        <v>4024</v>
      </c>
      <c r="C2145" s="103" t="s">
        <v>1904</v>
      </c>
      <c r="D2145" s="103" t="s">
        <v>1905</v>
      </c>
      <c r="E2145" s="103" t="s">
        <v>2038</v>
      </c>
      <c r="F2145" s="103" t="s">
        <v>2070</v>
      </c>
      <c r="G2145" s="103" t="s">
        <v>31</v>
      </c>
      <c r="H2145" s="103" t="s">
        <v>31</v>
      </c>
      <c r="I2145" s="103" t="s">
        <v>31</v>
      </c>
      <c r="J2145" s="103" t="s">
        <v>1884</v>
      </c>
      <c r="K2145" s="103" t="s">
        <v>1885</v>
      </c>
      <c r="L2145" s="105">
        <v>-1508.47</v>
      </c>
      <c r="M2145" s="103" t="s">
        <v>1886</v>
      </c>
      <c r="N2145" s="103" t="s">
        <v>31</v>
      </c>
      <c r="O2145" s="103" t="s">
        <v>31</v>
      </c>
      <c r="P2145" s="103" t="s">
        <v>2072</v>
      </c>
      <c r="Q2145" s="103" t="s">
        <v>31</v>
      </c>
      <c r="R2145" s="103" t="s">
        <v>4067</v>
      </c>
      <c r="S2145" s="101">
        <v>42978</v>
      </c>
      <c r="T2145" s="101">
        <v>42978</v>
      </c>
      <c r="U2145" s="103" t="s">
        <v>4068</v>
      </c>
      <c r="V2145" s="103" t="s">
        <v>31</v>
      </c>
    </row>
    <row r="2146" spans="1:22" ht="15.75" x14ac:dyDescent="0.3">
      <c r="A2146" s="103" t="s">
        <v>50</v>
      </c>
      <c r="B2146" s="103" t="s">
        <v>4024</v>
      </c>
      <c r="C2146" s="103" t="s">
        <v>1904</v>
      </c>
      <c r="D2146" s="103" t="s">
        <v>1905</v>
      </c>
      <c r="E2146" s="103" t="s">
        <v>2038</v>
      </c>
      <c r="F2146" s="103" t="s">
        <v>2438</v>
      </c>
      <c r="G2146" s="103" t="s">
        <v>31</v>
      </c>
      <c r="H2146" s="103" t="s">
        <v>31</v>
      </c>
      <c r="I2146" s="103" t="s">
        <v>31</v>
      </c>
      <c r="J2146" s="103" t="s">
        <v>1884</v>
      </c>
      <c r="K2146" s="103" t="s">
        <v>1885</v>
      </c>
      <c r="L2146" s="104">
        <v>201437.81</v>
      </c>
      <c r="M2146" s="103" t="s">
        <v>1886</v>
      </c>
      <c r="N2146" s="103" t="s">
        <v>31</v>
      </c>
      <c r="O2146" s="103" t="s">
        <v>31</v>
      </c>
      <c r="P2146" s="103" t="s">
        <v>2515</v>
      </c>
      <c r="Q2146" s="103" t="s">
        <v>31</v>
      </c>
      <c r="R2146" s="103" t="s">
        <v>5897</v>
      </c>
      <c r="S2146" s="101">
        <v>37772</v>
      </c>
      <c r="T2146" s="101">
        <v>37772</v>
      </c>
      <c r="U2146" s="103" t="s">
        <v>5147</v>
      </c>
      <c r="V2146" s="103" t="s">
        <v>31</v>
      </c>
    </row>
    <row r="2147" spans="1:22" ht="15.75" x14ac:dyDescent="0.3">
      <c r="A2147" s="103" t="s">
        <v>50</v>
      </c>
      <c r="B2147" s="103" t="s">
        <v>4024</v>
      </c>
      <c r="C2147" s="103" t="s">
        <v>1904</v>
      </c>
      <c r="D2147" s="103" t="s">
        <v>1905</v>
      </c>
      <c r="E2147" s="103" t="s">
        <v>2038</v>
      </c>
      <c r="F2147" s="103" t="s">
        <v>2438</v>
      </c>
      <c r="G2147" s="103" t="s">
        <v>31</v>
      </c>
      <c r="H2147" s="103" t="s">
        <v>31</v>
      </c>
      <c r="I2147" s="103" t="s">
        <v>31</v>
      </c>
      <c r="J2147" s="103" t="s">
        <v>1884</v>
      </c>
      <c r="K2147" s="103" t="s">
        <v>1885</v>
      </c>
      <c r="L2147" s="104">
        <v>-145.56</v>
      </c>
      <c r="M2147" s="103" t="s">
        <v>1886</v>
      </c>
      <c r="N2147" s="103" t="s">
        <v>31</v>
      </c>
      <c r="O2147" s="103" t="s">
        <v>31</v>
      </c>
      <c r="P2147" s="103" t="s">
        <v>2515</v>
      </c>
      <c r="Q2147" s="103" t="s">
        <v>31</v>
      </c>
      <c r="R2147" s="103" t="s">
        <v>5897</v>
      </c>
      <c r="S2147" s="101">
        <v>38107</v>
      </c>
      <c r="T2147" s="101">
        <v>38107</v>
      </c>
      <c r="U2147" s="103" t="s">
        <v>5147</v>
      </c>
      <c r="V2147" s="103" t="s">
        <v>31</v>
      </c>
    </row>
    <row r="2148" spans="1:22" ht="15.75" x14ac:dyDescent="0.3">
      <c r="A2148" s="103" t="s">
        <v>50</v>
      </c>
      <c r="B2148" s="103" t="s">
        <v>4024</v>
      </c>
      <c r="C2148" s="103" t="s">
        <v>1904</v>
      </c>
      <c r="D2148" s="103" t="s">
        <v>1905</v>
      </c>
      <c r="E2148" s="103" t="s">
        <v>2038</v>
      </c>
      <c r="F2148" s="103" t="s">
        <v>2438</v>
      </c>
      <c r="G2148" s="103" t="s">
        <v>31</v>
      </c>
      <c r="H2148" s="103" t="s">
        <v>31</v>
      </c>
      <c r="I2148" s="103" t="s">
        <v>31</v>
      </c>
      <c r="J2148" s="103" t="s">
        <v>1884</v>
      </c>
      <c r="K2148" s="103" t="s">
        <v>1885</v>
      </c>
      <c r="L2148" s="104">
        <v>-0.4</v>
      </c>
      <c r="M2148" s="103" t="s">
        <v>1886</v>
      </c>
      <c r="N2148" s="103" t="s">
        <v>31</v>
      </c>
      <c r="O2148" s="103" t="s">
        <v>31</v>
      </c>
      <c r="P2148" s="103" t="s">
        <v>2515</v>
      </c>
      <c r="Q2148" s="103" t="s">
        <v>31</v>
      </c>
      <c r="R2148" s="103" t="s">
        <v>5897</v>
      </c>
      <c r="S2148" s="101">
        <v>38383</v>
      </c>
      <c r="T2148" s="101">
        <v>38383</v>
      </c>
      <c r="U2148" s="103" t="s">
        <v>5147</v>
      </c>
      <c r="V2148" s="103" t="s">
        <v>31</v>
      </c>
    </row>
    <row r="2149" spans="1:22" ht="15.75" x14ac:dyDescent="0.3">
      <c r="A2149" s="103" t="s">
        <v>50</v>
      </c>
      <c r="B2149" s="103" t="s">
        <v>4024</v>
      </c>
      <c r="C2149" s="103" t="s">
        <v>1904</v>
      </c>
      <c r="D2149" s="103" t="s">
        <v>1905</v>
      </c>
      <c r="E2149" s="103" t="s">
        <v>2038</v>
      </c>
      <c r="F2149" s="103" t="s">
        <v>2438</v>
      </c>
      <c r="G2149" s="103" t="s">
        <v>31</v>
      </c>
      <c r="H2149" s="103" t="s">
        <v>31</v>
      </c>
      <c r="I2149" s="103" t="s">
        <v>31</v>
      </c>
      <c r="J2149" s="103" t="s">
        <v>1884</v>
      </c>
      <c r="K2149" s="103" t="s">
        <v>1885</v>
      </c>
      <c r="L2149" s="104">
        <v>5770</v>
      </c>
      <c r="M2149" s="103" t="s">
        <v>1886</v>
      </c>
      <c r="N2149" s="103" t="s">
        <v>31</v>
      </c>
      <c r="O2149" s="103" t="s">
        <v>31</v>
      </c>
      <c r="P2149" s="103" t="s">
        <v>3941</v>
      </c>
      <c r="Q2149" s="103" t="s">
        <v>3942</v>
      </c>
      <c r="R2149" s="103" t="s">
        <v>5898</v>
      </c>
      <c r="S2149" s="101">
        <v>19084</v>
      </c>
      <c r="T2149" s="101">
        <v>19084</v>
      </c>
      <c r="U2149" s="103" t="s">
        <v>31</v>
      </c>
      <c r="V2149" s="103" t="s">
        <v>31</v>
      </c>
    </row>
    <row r="2150" spans="1:22" ht="15.75" x14ac:dyDescent="0.3">
      <c r="A2150" s="103" t="s">
        <v>50</v>
      </c>
      <c r="B2150" s="103" t="s">
        <v>4024</v>
      </c>
      <c r="C2150" s="103" t="s">
        <v>1904</v>
      </c>
      <c r="D2150" s="103" t="s">
        <v>1905</v>
      </c>
      <c r="E2150" s="103" t="s">
        <v>2038</v>
      </c>
      <c r="F2150" s="103" t="s">
        <v>2438</v>
      </c>
      <c r="G2150" s="103" t="s">
        <v>31</v>
      </c>
      <c r="H2150" s="103" t="s">
        <v>31</v>
      </c>
      <c r="I2150" s="103" t="s">
        <v>31</v>
      </c>
      <c r="J2150" s="103" t="s">
        <v>1884</v>
      </c>
      <c r="K2150" s="103" t="s">
        <v>1885</v>
      </c>
      <c r="L2150" s="104">
        <v>56508</v>
      </c>
      <c r="M2150" s="103" t="s">
        <v>1886</v>
      </c>
      <c r="N2150" s="103" t="s">
        <v>31</v>
      </c>
      <c r="O2150" s="103" t="s">
        <v>31</v>
      </c>
      <c r="P2150" s="103" t="s">
        <v>3941</v>
      </c>
      <c r="Q2150" s="103" t="s">
        <v>3942</v>
      </c>
      <c r="R2150" s="103" t="s">
        <v>5899</v>
      </c>
      <c r="S2150" s="101">
        <v>19449</v>
      </c>
      <c r="T2150" s="101">
        <v>19449</v>
      </c>
      <c r="U2150" s="103" t="s">
        <v>31</v>
      </c>
      <c r="V2150" s="103" t="s">
        <v>31</v>
      </c>
    </row>
    <row r="2151" spans="1:22" ht="15.75" x14ac:dyDescent="0.3">
      <c r="A2151" s="103" t="s">
        <v>50</v>
      </c>
      <c r="B2151" s="103" t="s">
        <v>4024</v>
      </c>
      <c r="C2151" s="103" t="s">
        <v>1904</v>
      </c>
      <c r="D2151" s="103" t="s">
        <v>1905</v>
      </c>
      <c r="E2151" s="103" t="s">
        <v>2038</v>
      </c>
      <c r="F2151" s="103" t="s">
        <v>2438</v>
      </c>
      <c r="G2151" s="103" t="s">
        <v>31</v>
      </c>
      <c r="H2151" s="103" t="s">
        <v>31</v>
      </c>
      <c r="I2151" s="103" t="s">
        <v>31</v>
      </c>
      <c r="J2151" s="103" t="s">
        <v>1884</v>
      </c>
      <c r="K2151" s="103" t="s">
        <v>1885</v>
      </c>
      <c r="L2151" s="104">
        <v>1943</v>
      </c>
      <c r="M2151" s="103" t="s">
        <v>1886</v>
      </c>
      <c r="N2151" s="103" t="s">
        <v>31</v>
      </c>
      <c r="O2151" s="103" t="s">
        <v>31</v>
      </c>
      <c r="P2151" s="103" t="s">
        <v>3941</v>
      </c>
      <c r="Q2151" s="103" t="s">
        <v>3942</v>
      </c>
      <c r="R2151" s="103" t="s">
        <v>5900</v>
      </c>
      <c r="S2151" s="101">
        <v>20179</v>
      </c>
      <c r="T2151" s="101">
        <v>20179</v>
      </c>
      <c r="U2151" s="103" t="s">
        <v>31</v>
      </c>
      <c r="V2151" s="103" t="s">
        <v>31</v>
      </c>
    </row>
    <row r="2152" spans="1:22" ht="15.75" x14ac:dyDescent="0.3">
      <c r="A2152" s="103" t="s">
        <v>50</v>
      </c>
      <c r="B2152" s="103" t="s">
        <v>4024</v>
      </c>
      <c r="C2152" s="103" t="s">
        <v>1904</v>
      </c>
      <c r="D2152" s="103" t="s">
        <v>1905</v>
      </c>
      <c r="E2152" s="103" t="s">
        <v>2038</v>
      </c>
      <c r="F2152" s="103" t="s">
        <v>2438</v>
      </c>
      <c r="G2152" s="103" t="s">
        <v>31</v>
      </c>
      <c r="H2152" s="103" t="s">
        <v>31</v>
      </c>
      <c r="I2152" s="103" t="s">
        <v>31</v>
      </c>
      <c r="J2152" s="103" t="s">
        <v>1884</v>
      </c>
      <c r="K2152" s="103" t="s">
        <v>1885</v>
      </c>
      <c r="L2152" s="104">
        <v>1521</v>
      </c>
      <c r="M2152" s="103" t="s">
        <v>1886</v>
      </c>
      <c r="N2152" s="103" t="s">
        <v>31</v>
      </c>
      <c r="O2152" s="103" t="s">
        <v>31</v>
      </c>
      <c r="P2152" s="103" t="s">
        <v>3941</v>
      </c>
      <c r="Q2152" s="103" t="s">
        <v>3942</v>
      </c>
      <c r="R2152" s="103" t="s">
        <v>5901</v>
      </c>
      <c r="S2152" s="101">
        <v>21275</v>
      </c>
      <c r="T2152" s="101">
        <v>21275</v>
      </c>
      <c r="U2152" s="103" t="s">
        <v>31</v>
      </c>
      <c r="V2152" s="103" t="s">
        <v>31</v>
      </c>
    </row>
    <row r="2153" spans="1:22" ht="15.75" x14ac:dyDescent="0.3">
      <c r="A2153" s="103" t="s">
        <v>50</v>
      </c>
      <c r="B2153" s="103" t="s">
        <v>4024</v>
      </c>
      <c r="C2153" s="103" t="s">
        <v>1904</v>
      </c>
      <c r="D2153" s="103" t="s">
        <v>1905</v>
      </c>
      <c r="E2153" s="103" t="s">
        <v>2038</v>
      </c>
      <c r="F2153" s="103" t="s">
        <v>2438</v>
      </c>
      <c r="G2153" s="103" t="s">
        <v>31</v>
      </c>
      <c r="H2153" s="103" t="s">
        <v>31</v>
      </c>
      <c r="I2153" s="103" t="s">
        <v>31</v>
      </c>
      <c r="J2153" s="103" t="s">
        <v>1884</v>
      </c>
      <c r="K2153" s="103" t="s">
        <v>1885</v>
      </c>
      <c r="L2153" s="104">
        <v>6316</v>
      </c>
      <c r="M2153" s="103" t="s">
        <v>1886</v>
      </c>
      <c r="N2153" s="103" t="s">
        <v>31</v>
      </c>
      <c r="O2153" s="103" t="s">
        <v>31</v>
      </c>
      <c r="P2153" s="103" t="s">
        <v>3941</v>
      </c>
      <c r="Q2153" s="103" t="s">
        <v>3942</v>
      </c>
      <c r="R2153" s="103" t="s">
        <v>5902</v>
      </c>
      <c r="S2153" s="101">
        <v>21640</v>
      </c>
      <c r="T2153" s="101">
        <v>21640</v>
      </c>
      <c r="U2153" s="103" t="s">
        <v>31</v>
      </c>
      <c r="V2153" s="103" t="s">
        <v>31</v>
      </c>
    </row>
    <row r="2154" spans="1:22" ht="15.75" x14ac:dyDescent="0.3">
      <c r="A2154" s="103" t="s">
        <v>50</v>
      </c>
      <c r="B2154" s="103" t="s">
        <v>4024</v>
      </c>
      <c r="C2154" s="103" t="s">
        <v>1904</v>
      </c>
      <c r="D2154" s="103" t="s">
        <v>1905</v>
      </c>
      <c r="E2154" s="103" t="s">
        <v>2038</v>
      </c>
      <c r="F2154" s="103" t="s">
        <v>2438</v>
      </c>
      <c r="G2154" s="103" t="s">
        <v>31</v>
      </c>
      <c r="H2154" s="103" t="s">
        <v>31</v>
      </c>
      <c r="I2154" s="103" t="s">
        <v>31</v>
      </c>
      <c r="J2154" s="103" t="s">
        <v>1884</v>
      </c>
      <c r="K2154" s="103" t="s">
        <v>1885</v>
      </c>
      <c r="L2154" s="104">
        <v>12640</v>
      </c>
      <c r="M2154" s="103" t="s">
        <v>1886</v>
      </c>
      <c r="N2154" s="103" t="s">
        <v>31</v>
      </c>
      <c r="O2154" s="103" t="s">
        <v>31</v>
      </c>
      <c r="P2154" s="103" t="s">
        <v>3941</v>
      </c>
      <c r="Q2154" s="103" t="s">
        <v>3942</v>
      </c>
      <c r="R2154" s="103" t="s">
        <v>5903</v>
      </c>
      <c r="S2154" s="101">
        <v>21640</v>
      </c>
      <c r="T2154" s="101">
        <v>21640</v>
      </c>
      <c r="U2154" s="103" t="s">
        <v>31</v>
      </c>
      <c r="V2154" s="103" t="s">
        <v>4668</v>
      </c>
    </row>
    <row r="2155" spans="1:22" ht="15.75" x14ac:dyDescent="0.3">
      <c r="A2155" s="103" t="s">
        <v>50</v>
      </c>
      <c r="B2155" s="103" t="s">
        <v>4024</v>
      </c>
      <c r="C2155" s="103" t="s">
        <v>1904</v>
      </c>
      <c r="D2155" s="103" t="s">
        <v>1905</v>
      </c>
      <c r="E2155" s="103" t="s">
        <v>2038</v>
      </c>
      <c r="F2155" s="103" t="s">
        <v>2438</v>
      </c>
      <c r="G2155" s="103" t="s">
        <v>31</v>
      </c>
      <c r="H2155" s="103" t="s">
        <v>31</v>
      </c>
      <c r="I2155" s="103" t="s">
        <v>31</v>
      </c>
      <c r="J2155" s="103" t="s">
        <v>1884</v>
      </c>
      <c r="K2155" s="103" t="s">
        <v>1885</v>
      </c>
      <c r="L2155" s="104">
        <v>84120</v>
      </c>
      <c r="M2155" s="103" t="s">
        <v>1886</v>
      </c>
      <c r="N2155" s="103" t="s">
        <v>31</v>
      </c>
      <c r="O2155" s="103" t="s">
        <v>31</v>
      </c>
      <c r="P2155" s="103" t="s">
        <v>3941</v>
      </c>
      <c r="Q2155" s="103" t="s">
        <v>3942</v>
      </c>
      <c r="R2155" s="103" t="s">
        <v>5904</v>
      </c>
      <c r="S2155" s="101">
        <v>21640</v>
      </c>
      <c r="T2155" s="101">
        <v>21640</v>
      </c>
      <c r="U2155" s="103" t="s">
        <v>31</v>
      </c>
      <c r="V2155" s="103" t="s">
        <v>4670</v>
      </c>
    </row>
    <row r="2156" spans="1:22" ht="15.75" x14ac:dyDescent="0.3">
      <c r="A2156" s="103" t="s">
        <v>50</v>
      </c>
      <c r="B2156" s="103" t="s">
        <v>4024</v>
      </c>
      <c r="C2156" s="103" t="s">
        <v>1904</v>
      </c>
      <c r="D2156" s="103" t="s">
        <v>1905</v>
      </c>
      <c r="E2156" s="103" t="s">
        <v>2038</v>
      </c>
      <c r="F2156" s="103" t="s">
        <v>2438</v>
      </c>
      <c r="G2156" s="103" t="s">
        <v>31</v>
      </c>
      <c r="H2156" s="103" t="s">
        <v>31</v>
      </c>
      <c r="I2156" s="103" t="s">
        <v>31</v>
      </c>
      <c r="J2156" s="103" t="s">
        <v>1884</v>
      </c>
      <c r="K2156" s="103" t="s">
        <v>1885</v>
      </c>
      <c r="L2156" s="104">
        <v>2177</v>
      </c>
      <c r="M2156" s="103" t="s">
        <v>1886</v>
      </c>
      <c r="N2156" s="103" t="s">
        <v>31</v>
      </c>
      <c r="O2156" s="103" t="s">
        <v>31</v>
      </c>
      <c r="P2156" s="103" t="s">
        <v>3941</v>
      </c>
      <c r="Q2156" s="103" t="s">
        <v>3942</v>
      </c>
      <c r="R2156" s="103" t="s">
        <v>5905</v>
      </c>
      <c r="S2156" s="101">
        <v>22006</v>
      </c>
      <c r="T2156" s="101">
        <v>22006</v>
      </c>
      <c r="U2156" s="103" t="s">
        <v>31</v>
      </c>
      <c r="V2156" s="103" t="s">
        <v>4674</v>
      </c>
    </row>
    <row r="2157" spans="1:22" ht="15.75" x14ac:dyDescent="0.3">
      <c r="A2157" s="103" t="s">
        <v>50</v>
      </c>
      <c r="B2157" s="103" t="s">
        <v>4024</v>
      </c>
      <c r="C2157" s="103" t="s">
        <v>1904</v>
      </c>
      <c r="D2157" s="103" t="s">
        <v>1905</v>
      </c>
      <c r="E2157" s="103" t="s">
        <v>2038</v>
      </c>
      <c r="F2157" s="103" t="s">
        <v>2438</v>
      </c>
      <c r="G2157" s="103" t="s">
        <v>31</v>
      </c>
      <c r="H2157" s="103" t="s">
        <v>31</v>
      </c>
      <c r="I2157" s="103" t="s">
        <v>31</v>
      </c>
      <c r="J2157" s="103" t="s">
        <v>1884</v>
      </c>
      <c r="K2157" s="103" t="s">
        <v>1885</v>
      </c>
      <c r="L2157" s="104">
        <v>4581</v>
      </c>
      <c r="M2157" s="103" t="s">
        <v>1886</v>
      </c>
      <c r="N2157" s="103" t="s">
        <v>31</v>
      </c>
      <c r="O2157" s="103" t="s">
        <v>31</v>
      </c>
      <c r="P2157" s="103" t="s">
        <v>3941</v>
      </c>
      <c r="Q2157" s="103" t="s">
        <v>3942</v>
      </c>
      <c r="R2157" s="103" t="s">
        <v>5906</v>
      </c>
      <c r="S2157" s="101">
        <v>23101</v>
      </c>
      <c r="T2157" s="101">
        <v>23101</v>
      </c>
      <c r="U2157" s="103" t="s">
        <v>31</v>
      </c>
      <c r="V2157" s="103" t="s">
        <v>4676</v>
      </c>
    </row>
    <row r="2158" spans="1:22" ht="15.75" x14ac:dyDescent="0.3">
      <c r="A2158" s="103" t="s">
        <v>50</v>
      </c>
      <c r="B2158" s="103" t="s">
        <v>4024</v>
      </c>
      <c r="C2158" s="103" t="s">
        <v>1904</v>
      </c>
      <c r="D2158" s="103" t="s">
        <v>1905</v>
      </c>
      <c r="E2158" s="103" t="s">
        <v>2038</v>
      </c>
      <c r="F2158" s="103" t="s">
        <v>2438</v>
      </c>
      <c r="G2158" s="103" t="s">
        <v>31</v>
      </c>
      <c r="H2158" s="103" t="s">
        <v>31</v>
      </c>
      <c r="I2158" s="103" t="s">
        <v>31</v>
      </c>
      <c r="J2158" s="103" t="s">
        <v>1884</v>
      </c>
      <c r="K2158" s="103" t="s">
        <v>1885</v>
      </c>
      <c r="L2158" s="104">
        <v>1960</v>
      </c>
      <c r="M2158" s="103" t="s">
        <v>1886</v>
      </c>
      <c r="N2158" s="103" t="s">
        <v>31</v>
      </c>
      <c r="O2158" s="103" t="s">
        <v>31</v>
      </c>
      <c r="P2158" s="103" t="s">
        <v>3941</v>
      </c>
      <c r="Q2158" s="103" t="s">
        <v>3942</v>
      </c>
      <c r="R2158" s="103" t="s">
        <v>5907</v>
      </c>
      <c r="S2158" s="101">
        <v>23467</v>
      </c>
      <c r="T2158" s="101">
        <v>23467</v>
      </c>
      <c r="U2158" s="103" t="s">
        <v>31</v>
      </c>
      <c r="V2158" s="103" t="s">
        <v>4948</v>
      </c>
    </row>
    <row r="2159" spans="1:22" ht="15.75" x14ac:dyDescent="0.3">
      <c r="A2159" s="103" t="s">
        <v>50</v>
      </c>
      <c r="B2159" s="103" t="s">
        <v>4024</v>
      </c>
      <c r="C2159" s="103" t="s">
        <v>1904</v>
      </c>
      <c r="D2159" s="103" t="s">
        <v>1905</v>
      </c>
      <c r="E2159" s="103" t="s">
        <v>2038</v>
      </c>
      <c r="F2159" s="103" t="s">
        <v>2438</v>
      </c>
      <c r="G2159" s="103" t="s">
        <v>31</v>
      </c>
      <c r="H2159" s="103" t="s">
        <v>31</v>
      </c>
      <c r="I2159" s="103" t="s">
        <v>31</v>
      </c>
      <c r="J2159" s="103" t="s">
        <v>1884</v>
      </c>
      <c r="K2159" s="103" t="s">
        <v>1885</v>
      </c>
      <c r="L2159" s="104">
        <v>1100</v>
      </c>
      <c r="M2159" s="103" t="s">
        <v>1886</v>
      </c>
      <c r="N2159" s="103" t="s">
        <v>31</v>
      </c>
      <c r="O2159" s="103" t="s">
        <v>31</v>
      </c>
      <c r="P2159" s="103" t="s">
        <v>3941</v>
      </c>
      <c r="Q2159" s="103" t="s">
        <v>3942</v>
      </c>
      <c r="R2159" s="103" t="s">
        <v>5908</v>
      </c>
      <c r="S2159" s="101">
        <v>24197</v>
      </c>
      <c r="T2159" s="101">
        <v>24197</v>
      </c>
      <c r="U2159" s="103" t="s">
        <v>31</v>
      </c>
      <c r="V2159" s="103" t="s">
        <v>4678</v>
      </c>
    </row>
    <row r="2160" spans="1:22" ht="15.75" x14ac:dyDescent="0.3">
      <c r="A2160" s="103" t="s">
        <v>50</v>
      </c>
      <c r="B2160" s="103" t="s">
        <v>4024</v>
      </c>
      <c r="C2160" s="103" t="s">
        <v>1904</v>
      </c>
      <c r="D2160" s="103" t="s">
        <v>1905</v>
      </c>
      <c r="E2160" s="103" t="s">
        <v>2038</v>
      </c>
      <c r="F2160" s="103" t="s">
        <v>2438</v>
      </c>
      <c r="G2160" s="103" t="s">
        <v>31</v>
      </c>
      <c r="H2160" s="103" t="s">
        <v>31</v>
      </c>
      <c r="I2160" s="103" t="s">
        <v>31</v>
      </c>
      <c r="J2160" s="103" t="s">
        <v>1884</v>
      </c>
      <c r="K2160" s="103" t="s">
        <v>1885</v>
      </c>
      <c r="L2160" s="104">
        <v>81</v>
      </c>
      <c r="M2160" s="103" t="s">
        <v>1886</v>
      </c>
      <c r="N2160" s="103" t="s">
        <v>31</v>
      </c>
      <c r="O2160" s="103" t="s">
        <v>31</v>
      </c>
      <c r="P2160" s="103" t="s">
        <v>3941</v>
      </c>
      <c r="Q2160" s="103" t="s">
        <v>3942</v>
      </c>
      <c r="R2160" s="103" t="s">
        <v>5909</v>
      </c>
      <c r="S2160" s="101">
        <v>24928</v>
      </c>
      <c r="T2160" s="101">
        <v>24928</v>
      </c>
      <c r="U2160" s="103" t="s">
        <v>31</v>
      </c>
      <c r="V2160" s="103" t="s">
        <v>4680</v>
      </c>
    </row>
    <row r="2161" spans="1:22" ht="15.75" x14ac:dyDescent="0.3">
      <c r="A2161" s="103" t="s">
        <v>50</v>
      </c>
      <c r="B2161" s="103" t="s">
        <v>4024</v>
      </c>
      <c r="C2161" s="103" t="s">
        <v>1904</v>
      </c>
      <c r="D2161" s="103" t="s">
        <v>1905</v>
      </c>
      <c r="E2161" s="103" t="s">
        <v>2038</v>
      </c>
      <c r="F2161" s="103" t="s">
        <v>2438</v>
      </c>
      <c r="G2161" s="103" t="s">
        <v>31</v>
      </c>
      <c r="H2161" s="103" t="s">
        <v>31</v>
      </c>
      <c r="I2161" s="103" t="s">
        <v>31</v>
      </c>
      <c r="J2161" s="103" t="s">
        <v>1884</v>
      </c>
      <c r="K2161" s="103" t="s">
        <v>1885</v>
      </c>
      <c r="L2161" s="104">
        <v>27502</v>
      </c>
      <c r="M2161" s="103" t="s">
        <v>1886</v>
      </c>
      <c r="N2161" s="103" t="s">
        <v>31</v>
      </c>
      <c r="O2161" s="103" t="s">
        <v>31</v>
      </c>
      <c r="P2161" s="103" t="s">
        <v>3941</v>
      </c>
      <c r="Q2161" s="103" t="s">
        <v>3942</v>
      </c>
      <c r="R2161" s="103" t="s">
        <v>5910</v>
      </c>
      <c r="S2161" s="101">
        <v>24928</v>
      </c>
      <c r="T2161" s="101">
        <v>24928</v>
      </c>
      <c r="U2161" s="103" t="s">
        <v>31</v>
      </c>
      <c r="V2161" s="103" t="s">
        <v>4682</v>
      </c>
    </row>
    <row r="2162" spans="1:22" ht="15.75" x14ac:dyDescent="0.3">
      <c r="A2162" s="103" t="s">
        <v>50</v>
      </c>
      <c r="B2162" s="103" t="s">
        <v>4024</v>
      </c>
      <c r="C2162" s="103" t="s">
        <v>1904</v>
      </c>
      <c r="D2162" s="103" t="s">
        <v>1905</v>
      </c>
      <c r="E2162" s="103" t="s">
        <v>2038</v>
      </c>
      <c r="F2162" s="103" t="s">
        <v>2438</v>
      </c>
      <c r="G2162" s="103" t="s">
        <v>31</v>
      </c>
      <c r="H2162" s="103" t="s">
        <v>31</v>
      </c>
      <c r="I2162" s="103" t="s">
        <v>31</v>
      </c>
      <c r="J2162" s="103" t="s">
        <v>1884</v>
      </c>
      <c r="K2162" s="103" t="s">
        <v>1885</v>
      </c>
      <c r="L2162" s="104">
        <v>61144</v>
      </c>
      <c r="M2162" s="103" t="s">
        <v>1886</v>
      </c>
      <c r="N2162" s="103" t="s">
        <v>31</v>
      </c>
      <c r="O2162" s="103" t="s">
        <v>31</v>
      </c>
      <c r="P2162" s="103" t="s">
        <v>3941</v>
      </c>
      <c r="Q2162" s="103" t="s">
        <v>3942</v>
      </c>
      <c r="R2162" s="103" t="s">
        <v>5911</v>
      </c>
      <c r="S2162" s="101">
        <v>25293</v>
      </c>
      <c r="T2162" s="101">
        <v>25293</v>
      </c>
      <c r="U2162" s="103" t="s">
        <v>31</v>
      </c>
      <c r="V2162" s="103" t="s">
        <v>4684</v>
      </c>
    </row>
    <row r="2163" spans="1:22" ht="15.75" x14ac:dyDescent="0.3">
      <c r="A2163" s="103" t="s">
        <v>50</v>
      </c>
      <c r="B2163" s="103" t="s">
        <v>4024</v>
      </c>
      <c r="C2163" s="103" t="s">
        <v>1904</v>
      </c>
      <c r="D2163" s="103" t="s">
        <v>1905</v>
      </c>
      <c r="E2163" s="103" t="s">
        <v>2038</v>
      </c>
      <c r="F2163" s="103" t="s">
        <v>2438</v>
      </c>
      <c r="G2163" s="103" t="s">
        <v>31</v>
      </c>
      <c r="H2163" s="103" t="s">
        <v>31</v>
      </c>
      <c r="I2163" s="103" t="s">
        <v>31</v>
      </c>
      <c r="J2163" s="103" t="s">
        <v>1884</v>
      </c>
      <c r="K2163" s="103" t="s">
        <v>1885</v>
      </c>
      <c r="L2163" s="104">
        <v>9381</v>
      </c>
      <c r="M2163" s="103" t="s">
        <v>1886</v>
      </c>
      <c r="N2163" s="103" t="s">
        <v>31</v>
      </c>
      <c r="O2163" s="103" t="s">
        <v>31</v>
      </c>
      <c r="P2163" s="103" t="s">
        <v>3941</v>
      </c>
      <c r="Q2163" s="103" t="s">
        <v>3942</v>
      </c>
      <c r="R2163" s="103" t="s">
        <v>5912</v>
      </c>
      <c r="S2163" s="101">
        <v>25658</v>
      </c>
      <c r="T2163" s="101">
        <v>25658</v>
      </c>
      <c r="U2163" s="103" t="s">
        <v>31</v>
      </c>
      <c r="V2163" s="103" t="s">
        <v>4957</v>
      </c>
    </row>
    <row r="2164" spans="1:22" ht="15.75" x14ac:dyDescent="0.3">
      <c r="A2164" s="103" t="s">
        <v>50</v>
      </c>
      <c r="B2164" s="103" t="s">
        <v>4024</v>
      </c>
      <c r="C2164" s="103" t="s">
        <v>1904</v>
      </c>
      <c r="D2164" s="103" t="s">
        <v>1905</v>
      </c>
      <c r="E2164" s="103" t="s">
        <v>2038</v>
      </c>
      <c r="F2164" s="103" t="s">
        <v>2438</v>
      </c>
      <c r="G2164" s="103" t="s">
        <v>31</v>
      </c>
      <c r="H2164" s="103" t="s">
        <v>31</v>
      </c>
      <c r="I2164" s="103" t="s">
        <v>31</v>
      </c>
      <c r="J2164" s="103" t="s">
        <v>1884</v>
      </c>
      <c r="K2164" s="103" t="s">
        <v>1885</v>
      </c>
      <c r="L2164" s="104">
        <v>21980</v>
      </c>
      <c r="M2164" s="103" t="s">
        <v>1886</v>
      </c>
      <c r="N2164" s="103" t="s">
        <v>31</v>
      </c>
      <c r="O2164" s="103" t="s">
        <v>31</v>
      </c>
      <c r="P2164" s="103" t="s">
        <v>3941</v>
      </c>
      <c r="Q2164" s="103" t="s">
        <v>3942</v>
      </c>
      <c r="R2164" s="103" t="s">
        <v>5913</v>
      </c>
      <c r="S2164" s="101">
        <v>25658</v>
      </c>
      <c r="T2164" s="101">
        <v>25658</v>
      </c>
      <c r="U2164" s="103" t="s">
        <v>31</v>
      </c>
      <c r="V2164" s="103" t="s">
        <v>4688</v>
      </c>
    </row>
    <row r="2165" spans="1:22" ht="15.75" x14ac:dyDescent="0.3">
      <c r="A2165" s="103" t="s">
        <v>50</v>
      </c>
      <c r="B2165" s="103" t="s">
        <v>4024</v>
      </c>
      <c r="C2165" s="103" t="s">
        <v>1904</v>
      </c>
      <c r="D2165" s="103" t="s">
        <v>1905</v>
      </c>
      <c r="E2165" s="103" t="s">
        <v>2038</v>
      </c>
      <c r="F2165" s="103" t="s">
        <v>2438</v>
      </c>
      <c r="G2165" s="103" t="s">
        <v>31</v>
      </c>
      <c r="H2165" s="103" t="s">
        <v>31</v>
      </c>
      <c r="I2165" s="103" t="s">
        <v>31</v>
      </c>
      <c r="J2165" s="103" t="s">
        <v>1884</v>
      </c>
      <c r="K2165" s="103" t="s">
        <v>1885</v>
      </c>
      <c r="L2165" s="104">
        <v>27988</v>
      </c>
      <c r="M2165" s="103" t="s">
        <v>1886</v>
      </c>
      <c r="N2165" s="103" t="s">
        <v>31</v>
      </c>
      <c r="O2165" s="103" t="s">
        <v>31</v>
      </c>
      <c r="P2165" s="103" t="s">
        <v>3941</v>
      </c>
      <c r="Q2165" s="103" t="s">
        <v>3942</v>
      </c>
      <c r="R2165" s="103" t="s">
        <v>5914</v>
      </c>
      <c r="S2165" s="101">
        <v>25658</v>
      </c>
      <c r="T2165" s="101">
        <v>25658</v>
      </c>
      <c r="U2165" s="103" t="s">
        <v>31</v>
      </c>
      <c r="V2165" s="103" t="s">
        <v>4686</v>
      </c>
    </row>
    <row r="2166" spans="1:22" ht="15.75" x14ac:dyDescent="0.3">
      <c r="A2166" s="103" t="s">
        <v>50</v>
      </c>
      <c r="B2166" s="103" t="s">
        <v>4024</v>
      </c>
      <c r="C2166" s="103" t="s">
        <v>1904</v>
      </c>
      <c r="D2166" s="103" t="s">
        <v>1905</v>
      </c>
      <c r="E2166" s="103" t="s">
        <v>2038</v>
      </c>
      <c r="F2166" s="103" t="s">
        <v>2438</v>
      </c>
      <c r="G2166" s="103" t="s">
        <v>31</v>
      </c>
      <c r="H2166" s="103" t="s">
        <v>31</v>
      </c>
      <c r="I2166" s="103" t="s">
        <v>31</v>
      </c>
      <c r="J2166" s="103" t="s">
        <v>1884</v>
      </c>
      <c r="K2166" s="103" t="s">
        <v>1885</v>
      </c>
      <c r="L2166" s="104">
        <v>3710</v>
      </c>
      <c r="M2166" s="103" t="s">
        <v>1886</v>
      </c>
      <c r="N2166" s="103" t="s">
        <v>31</v>
      </c>
      <c r="O2166" s="103" t="s">
        <v>31</v>
      </c>
      <c r="P2166" s="103" t="s">
        <v>3941</v>
      </c>
      <c r="Q2166" s="103" t="s">
        <v>3942</v>
      </c>
      <c r="R2166" s="103" t="s">
        <v>5915</v>
      </c>
      <c r="S2166" s="101">
        <v>26023</v>
      </c>
      <c r="T2166" s="101">
        <v>26023</v>
      </c>
      <c r="U2166" s="103" t="s">
        <v>31</v>
      </c>
      <c r="V2166" s="103" t="s">
        <v>4690</v>
      </c>
    </row>
    <row r="2167" spans="1:22" ht="15.75" x14ac:dyDescent="0.3">
      <c r="A2167" s="103" t="s">
        <v>50</v>
      </c>
      <c r="B2167" s="103" t="s">
        <v>4024</v>
      </c>
      <c r="C2167" s="103" t="s">
        <v>1904</v>
      </c>
      <c r="D2167" s="103" t="s">
        <v>1905</v>
      </c>
      <c r="E2167" s="103" t="s">
        <v>2038</v>
      </c>
      <c r="F2167" s="103" t="s">
        <v>2438</v>
      </c>
      <c r="G2167" s="103" t="s">
        <v>31</v>
      </c>
      <c r="H2167" s="103" t="s">
        <v>31</v>
      </c>
      <c r="I2167" s="103" t="s">
        <v>31</v>
      </c>
      <c r="J2167" s="103" t="s">
        <v>1884</v>
      </c>
      <c r="K2167" s="103" t="s">
        <v>1885</v>
      </c>
      <c r="L2167" s="104">
        <v>6043</v>
      </c>
      <c r="M2167" s="103" t="s">
        <v>1886</v>
      </c>
      <c r="N2167" s="103" t="s">
        <v>31</v>
      </c>
      <c r="O2167" s="103" t="s">
        <v>31</v>
      </c>
      <c r="P2167" s="103" t="s">
        <v>3941</v>
      </c>
      <c r="Q2167" s="103" t="s">
        <v>3942</v>
      </c>
      <c r="R2167" s="103" t="s">
        <v>5916</v>
      </c>
      <c r="S2167" s="101">
        <v>26389</v>
      </c>
      <c r="T2167" s="101">
        <v>26389</v>
      </c>
      <c r="U2167" s="103" t="s">
        <v>31</v>
      </c>
      <c r="V2167" s="103" t="s">
        <v>4857</v>
      </c>
    </row>
    <row r="2168" spans="1:22" ht="15.75" x14ac:dyDescent="0.3">
      <c r="A2168" s="103" t="s">
        <v>50</v>
      </c>
      <c r="B2168" s="103" t="s">
        <v>4024</v>
      </c>
      <c r="C2168" s="103" t="s">
        <v>1904</v>
      </c>
      <c r="D2168" s="103" t="s">
        <v>1905</v>
      </c>
      <c r="E2168" s="103" t="s">
        <v>2038</v>
      </c>
      <c r="F2168" s="103" t="s">
        <v>2438</v>
      </c>
      <c r="G2168" s="103" t="s">
        <v>31</v>
      </c>
      <c r="H2168" s="103" t="s">
        <v>31</v>
      </c>
      <c r="I2168" s="103" t="s">
        <v>31</v>
      </c>
      <c r="J2168" s="103" t="s">
        <v>1884</v>
      </c>
      <c r="K2168" s="103" t="s">
        <v>1885</v>
      </c>
      <c r="L2168" s="104">
        <v>1706</v>
      </c>
      <c r="M2168" s="103" t="s">
        <v>1886</v>
      </c>
      <c r="N2168" s="103" t="s">
        <v>31</v>
      </c>
      <c r="O2168" s="103" t="s">
        <v>31</v>
      </c>
      <c r="P2168" s="103" t="s">
        <v>3941</v>
      </c>
      <c r="Q2168" s="103" t="s">
        <v>3942</v>
      </c>
      <c r="R2168" s="103" t="s">
        <v>5917</v>
      </c>
      <c r="S2168" s="101">
        <v>27484</v>
      </c>
      <c r="T2168" s="101">
        <v>27484</v>
      </c>
      <c r="U2168" s="103" t="s">
        <v>31</v>
      </c>
      <c r="V2168" s="103" t="s">
        <v>4692</v>
      </c>
    </row>
    <row r="2169" spans="1:22" ht="15.75" x14ac:dyDescent="0.3">
      <c r="A2169" s="103" t="s">
        <v>50</v>
      </c>
      <c r="B2169" s="103" t="s">
        <v>4024</v>
      </c>
      <c r="C2169" s="103" t="s">
        <v>1904</v>
      </c>
      <c r="D2169" s="103" t="s">
        <v>1905</v>
      </c>
      <c r="E2169" s="103" t="s">
        <v>2038</v>
      </c>
      <c r="F2169" s="103" t="s">
        <v>2438</v>
      </c>
      <c r="G2169" s="103" t="s">
        <v>31</v>
      </c>
      <c r="H2169" s="103" t="s">
        <v>31</v>
      </c>
      <c r="I2169" s="103" t="s">
        <v>31</v>
      </c>
      <c r="J2169" s="103" t="s">
        <v>1884</v>
      </c>
      <c r="K2169" s="103" t="s">
        <v>1885</v>
      </c>
      <c r="L2169" s="104">
        <v>2256</v>
      </c>
      <c r="M2169" s="103" t="s">
        <v>1886</v>
      </c>
      <c r="N2169" s="103" t="s">
        <v>31</v>
      </c>
      <c r="O2169" s="103" t="s">
        <v>31</v>
      </c>
      <c r="P2169" s="103" t="s">
        <v>3941</v>
      </c>
      <c r="Q2169" s="103" t="s">
        <v>3942</v>
      </c>
      <c r="R2169" s="103" t="s">
        <v>5918</v>
      </c>
      <c r="S2169" s="101">
        <v>27484</v>
      </c>
      <c r="T2169" s="101">
        <v>27484</v>
      </c>
      <c r="U2169" s="103" t="s">
        <v>31</v>
      </c>
      <c r="V2169" s="103" t="s">
        <v>4966</v>
      </c>
    </row>
    <row r="2170" spans="1:22" ht="15.75" x14ac:dyDescent="0.3">
      <c r="A2170" s="103" t="s">
        <v>50</v>
      </c>
      <c r="B2170" s="103" t="s">
        <v>4024</v>
      </c>
      <c r="C2170" s="103" t="s">
        <v>1904</v>
      </c>
      <c r="D2170" s="103" t="s">
        <v>1905</v>
      </c>
      <c r="E2170" s="103" t="s">
        <v>2038</v>
      </c>
      <c r="F2170" s="103" t="s">
        <v>2438</v>
      </c>
      <c r="G2170" s="103" t="s">
        <v>31</v>
      </c>
      <c r="H2170" s="103" t="s">
        <v>31</v>
      </c>
      <c r="I2170" s="103" t="s">
        <v>31</v>
      </c>
      <c r="J2170" s="103" t="s">
        <v>1884</v>
      </c>
      <c r="K2170" s="103" t="s">
        <v>1885</v>
      </c>
      <c r="L2170" s="104">
        <v>13743</v>
      </c>
      <c r="M2170" s="103" t="s">
        <v>1886</v>
      </c>
      <c r="N2170" s="103" t="s">
        <v>31</v>
      </c>
      <c r="O2170" s="103" t="s">
        <v>31</v>
      </c>
      <c r="P2170" s="103" t="s">
        <v>3941</v>
      </c>
      <c r="Q2170" s="103" t="s">
        <v>3942</v>
      </c>
      <c r="R2170" s="103" t="s">
        <v>5919</v>
      </c>
      <c r="S2170" s="101">
        <v>30041</v>
      </c>
      <c r="T2170" s="101">
        <v>30041</v>
      </c>
      <c r="U2170" s="103" t="s">
        <v>31</v>
      </c>
      <c r="V2170" s="103" t="s">
        <v>4819</v>
      </c>
    </row>
    <row r="2171" spans="1:22" ht="15.75" x14ac:dyDescent="0.3">
      <c r="A2171" s="103" t="s">
        <v>50</v>
      </c>
      <c r="B2171" s="103" t="s">
        <v>4024</v>
      </c>
      <c r="C2171" s="103" t="s">
        <v>1904</v>
      </c>
      <c r="D2171" s="103" t="s">
        <v>1905</v>
      </c>
      <c r="E2171" s="103" t="s">
        <v>2038</v>
      </c>
      <c r="F2171" s="103" t="s">
        <v>2438</v>
      </c>
      <c r="G2171" s="103" t="s">
        <v>31</v>
      </c>
      <c r="H2171" s="103" t="s">
        <v>31</v>
      </c>
      <c r="I2171" s="103" t="s">
        <v>31</v>
      </c>
      <c r="J2171" s="103" t="s">
        <v>1884</v>
      </c>
      <c r="K2171" s="103" t="s">
        <v>1885</v>
      </c>
      <c r="L2171" s="104">
        <v>3214</v>
      </c>
      <c r="M2171" s="103" t="s">
        <v>1886</v>
      </c>
      <c r="N2171" s="103" t="s">
        <v>31</v>
      </c>
      <c r="O2171" s="103" t="s">
        <v>31</v>
      </c>
      <c r="P2171" s="103" t="s">
        <v>3941</v>
      </c>
      <c r="Q2171" s="103" t="s">
        <v>3942</v>
      </c>
      <c r="R2171" s="103" t="s">
        <v>5920</v>
      </c>
      <c r="S2171" s="101">
        <v>31502</v>
      </c>
      <c r="T2171" s="101">
        <v>31502</v>
      </c>
      <c r="U2171" s="103" t="s">
        <v>31</v>
      </c>
      <c r="V2171" s="103" t="s">
        <v>4921</v>
      </c>
    </row>
    <row r="2172" spans="1:22" ht="15.75" x14ac:dyDescent="0.3">
      <c r="A2172" s="103" t="s">
        <v>50</v>
      </c>
      <c r="B2172" s="103" t="s">
        <v>4024</v>
      </c>
      <c r="C2172" s="103" t="s">
        <v>1904</v>
      </c>
      <c r="D2172" s="103" t="s">
        <v>1905</v>
      </c>
      <c r="E2172" s="103" t="s">
        <v>2038</v>
      </c>
      <c r="F2172" s="103" t="s">
        <v>2438</v>
      </c>
      <c r="G2172" s="103" t="s">
        <v>31</v>
      </c>
      <c r="H2172" s="103" t="s">
        <v>31</v>
      </c>
      <c r="I2172" s="103" t="s">
        <v>31</v>
      </c>
      <c r="J2172" s="103" t="s">
        <v>1884</v>
      </c>
      <c r="K2172" s="103" t="s">
        <v>1885</v>
      </c>
      <c r="L2172" s="104">
        <v>10832</v>
      </c>
      <c r="M2172" s="103" t="s">
        <v>1886</v>
      </c>
      <c r="N2172" s="103" t="s">
        <v>31</v>
      </c>
      <c r="O2172" s="103" t="s">
        <v>31</v>
      </c>
      <c r="P2172" s="103" t="s">
        <v>3941</v>
      </c>
      <c r="Q2172" s="103" t="s">
        <v>3942</v>
      </c>
      <c r="R2172" s="103" t="s">
        <v>5921</v>
      </c>
      <c r="S2172" s="101">
        <v>33694</v>
      </c>
      <c r="T2172" s="101">
        <v>33694</v>
      </c>
      <c r="U2172" s="103" t="s">
        <v>31</v>
      </c>
      <c r="V2172" s="103" t="s">
        <v>4980</v>
      </c>
    </row>
    <row r="2173" spans="1:22" ht="15.75" x14ac:dyDescent="0.3">
      <c r="A2173" s="103" t="s">
        <v>50</v>
      </c>
      <c r="B2173" s="103" t="s">
        <v>4024</v>
      </c>
      <c r="C2173" s="103" t="s">
        <v>1904</v>
      </c>
      <c r="D2173" s="103" t="s">
        <v>1905</v>
      </c>
      <c r="E2173" s="103" t="s">
        <v>2038</v>
      </c>
      <c r="F2173" s="103" t="s">
        <v>2438</v>
      </c>
      <c r="G2173" s="103" t="s">
        <v>31</v>
      </c>
      <c r="H2173" s="103" t="s">
        <v>31</v>
      </c>
      <c r="I2173" s="103" t="s">
        <v>31</v>
      </c>
      <c r="J2173" s="103" t="s">
        <v>1884</v>
      </c>
      <c r="K2173" s="103" t="s">
        <v>1885</v>
      </c>
      <c r="L2173" s="104">
        <v>24294.3</v>
      </c>
      <c r="M2173" s="103" t="s">
        <v>1886</v>
      </c>
      <c r="N2173" s="103" t="s">
        <v>31</v>
      </c>
      <c r="O2173" s="103" t="s">
        <v>31</v>
      </c>
      <c r="P2173" s="103" t="s">
        <v>2439</v>
      </c>
      <c r="Q2173" s="103" t="s">
        <v>31</v>
      </c>
      <c r="R2173" s="103" t="s">
        <v>5922</v>
      </c>
      <c r="S2173" s="101">
        <v>40724</v>
      </c>
      <c r="T2173" s="101">
        <v>40724</v>
      </c>
      <c r="U2173" s="103" t="s">
        <v>5381</v>
      </c>
      <c r="V2173" s="103" t="s">
        <v>31</v>
      </c>
    </row>
    <row r="2174" spans="1:22" ht="15.75" x14ac:dyDescent="0.3">
      <c r="A2174" s="103" t="s">
        <v>50</v>
      </c>
      <c r="B2174" s="103" t="s">
        <v>4024</v>
      </c>
      <c r="C2174" s="103" t="s">
        <v>1904</v>
      </c>
      <c r="D2174" s="103" t="s">
        <v>1905</v>
      </c>
      <c r="E2174" s="103" t="s">
        <v>2038</v>
      </c>
      <c r="F2174" s="103" t="s">
        <v>2438</v>
      </c>
      <c r="G2174" s="103" t="s">
        <v>31</v>
      </c>
      <c r="H2174" s="103" t="s">
        <v>31</v>
      </c>
      <c r="I2174" s="103" t="s">
        <v>31</v>
      </c>
      <c r="J2174" s="103" t="s">
        <v>1884</v>
      </c>
      <c r="K2174" s="103" t="s">
        <v>1885</v>
      </c>
      <c r="L2174" s="104">
        <v>1710.15</v>
      </c>
      <c r="M2174" s="103" t="s">
        <v>1886</v>
      </c>
      <c r="N2174" s="103" t="s">
        <v>31</v>
      </c>
      <c r="O2174" s="103" t="s">
        <v>31</v>
      </c>
      <c r="P2174" s="103" t="s">
        <v>2439</v>
      </c>
      <c r="Q2174" s="103" t="s">
        <v>31</v>
      </c>
      <c r="R2174" s="103" t="s">
        <v>5922</v>
      </c>
      <c r="S2174" s="101">
        <v>40999</v>
      </c>
      <c r="T2174" s="101">
        <v>40999</v>
      </c>
      <c r="U2174" s="103" t="s">
        <v>5381</v>
      </c>
      <c r="V2174" s="103" t="s">
        <v>31</v>
      </c>
    </row>
    <row r="2175" spans="1:22" ht="15.75" x14ac:dyDescent="0.3">
      <c r="A2175" s="103" t="s">
        <v>50</v>
      </c>
      <c r="B2175" s="103" t="s">
        <v>4024</v>
      </c>
      <c r="C2175" s="103" t="s">
        <v>1904</v>
      </c>
      <c r="D2175" s="103" t="s">
        <v>1905</v>
      </c>
      <c r="E2175" s="103" t="s">
        <v>2038</v>
      </c>
      <c r="F2175" s="103" t="s">
        <v>2082</v>
      </c>
      <c r="G2175" s="103" t="s">
        <v>31</v>
      </c>
      <c r="H2175" s="103" t="s">
        <v>31</v>
      </c>
      <c r="I2175" s="103" t="s">
        <v>31</v>
      </c>
      <c r="J2175" s="103" t="s">
        <v>1851</v>
      </c>
      <c r="K2175" s="103" t="s">
        <v>2017</v>
      </c>
      <c r="L2175" s="105">
        <v>-1520</v>
      </c>
      <c r="M2175" s="103" t="s">
        <v>1886</v>
      </c>
      <c r="N2175" s="103" t="s">
        <v>31</v>
      </c>
      <c r="O2175" s="103" t="s">
        <v>31</v>
      </c>
      <c r="P2175" s="103" t="s">
        <v>2496</v>
      </c>
      <c r="Q2175" s="103" t="s">
        <v>3615</v>
      </c>
      <c r="R2175" s="103" t="s">
        <v>4994</v>
      </c>
      <c r="S2175" s="101">
        <v>42947</v>
      </c>
      <c r="T2175" s="101">
        <v>42917</v>
      </c>
      <c r="U2175" s="103" t="s">
        <v>31</v>
      </c>
      <c r="V2175" s="103" t="s">
        <v>4674</v>
      </c>
    </row>
    <row r="2176" spans="1:22" ht="15.75" x14ac:dyDescent="0.3">
      <c r="A2176" s="103" t="s">
        <v>50</v>
      </c>
      <c r="B2176" s="103" t="s">
        <v>4024</v>
      </c>
      <c r="C2176" s="103" t="s">
        <v>1904</v>
      </c>
      <c r="D2176" s="103" t="s">
        <v>1905</v>
      </c>
      <c r="E2176" s="103" t="s">
        <v>2038</v>
      </c>
      <c r="F2176" s="103" t="s">
        <v>2054</v>
      </c>
      <c r="G2176" s="103" t="s">
        <v>31</v>
      </c>
      <c r="H2176" s="103" t="s">
        <v>31</v>
      </c>
      <c r="I2176" s="103" t="s">
        <v>31</v>
      </c>
      <c r="J2176" s="103" t="s">
        <v>1884</v>
      </c>
      <c r="K2176" s="103" t="s">
        <v>1885</v>
      </c>
      <c r="L2176" s="105">
        <v>-1739.63</v>
      </c>
      <c r="M2176" s="103" t="s">
        <v>1886</v>
      </c>
      <c r="N2176" s="103" t="s">
        <v>4034</v>
      </c>
      <c r="O2176" s="103" t="s">
        <v>31</v>
      </c>
      <c r="P2176" s="103" t="s">
        <v>2056</v>
      </c>
      <c r="Q2176" s="103" t="s">
        <v>31</v>
      </c>
      <c r="R2176" s="103" t="s">
        <v>4035</v>
      </c>
      <c r="S2176" s="101">
        <v>42886</v>
      </c>
      <c r="T2176" s="101">
        <v>42886</v>
      </c>
      <c r="U2176" s="103" t="s">
        <v>4029</v>
      </c>
      <c r="V2176" s="103" t="s">
        <v>31</v>
      </c>
    </row>
    <row r="2177" spans="1:22" ht="15.75" x14ac:dyDescent="0.3">
      <c r="A2177" s="103" t="s">
        <v>50</v>
      </c>
      <c r="B2177" s="103" t="s">
        <v>4024</v>
      </c>
      <c r="C2177" s="103" t="s">
        <v>1904</v>
      </c>
      <c r="D2177" s="103" t="s">
        <v>1905</v>
      </c>
      <c r="E2177" s="103" t="s">
        <v>2038</v>
      </c>
      <c r="F2177" s="103" t="s">
        <v>2054</v>
      </c>
      <c r="G2177" s="103" t="s">
        <v>31</v>
      </c>
      <c r="H2177" s="103" t="s">
        <v>31</v>
      </c>
      <c r="I2177" s="103" t="s">
        <v>31</v>
      </c>
      <c r="J2177" s="103" t="s">
        <v>1884</v>
      </c>
      <c r="K2177" s="103" t="s">
        <v>1885</v>
      </c>
      <c r="L2177" s="105">
        <v>-1739.63</v>
      </c>
      <c r="M2177" s="103" t="s">
        <v>1886</v>
      </c>
      <c r="N2177" s="103" t="s">
        <v>4036</v>
      </c>
      <c r="O2177" s="103" t="s">
        <v>31</v>
      </c>
      <c r="P2177" s="103" t="s">
        <v>2056</v>
      </c>
      <c r="Q2177" s="103" t="s">
        <v>31</v>
      </c>
      <c r="R2177" s="103" t="s">
        <v>4037</v>
      </c>
      <c r="S2177" s="101">
        <v>42886</v>
      </c>
      <c r="T2177" s="101">
        <v>42886</v>
      </c>
      <c r="U2177" s="103" t="s">
        <v>4029</v>
      </c>
      <c r="V2177" s="103" t="s">
        <v>31</v>
      </c>
    </row>
    <row r="2178" spans="1:22" ht="15.75" x14ac:dyDescent="0.3">
      <c r="A2178" s="103" t="s">
        <v>50</v>
      </c>
      <c r="B2178" s="103" t="s">
        <v>4024</v>
      </c>
      <c r="C2178" s="103" t="s">
        <v>1904</v>
      </c>
      <c r="D2178" s="103" t="s">
        <v>1905</v>
      </c>
      <c r="E2178" s="103" t="s">
        <v>2038</v>
      </c>
      <c r="F2178" s="103" t="s">
        <v>3386</v>
      </c>
      <c r="G2178" s="103" t="s">
        <v>31</v>
      </c>
      <c r="H2178" s="103" t="s">
        <v>31</v>
      </c>
      <c r="I2178" s="103" t="s">
        <v>31</v>
      </c>
      <c r="J2178" s="103" t="s">
        <v>1884</v>
      </c>
      <c r="K2178" s="103" t="s">
        <v>2017</v>
      </c>
      <c r="L2178" s="105">
        <v>-1770.17</v>
      </c>
      <c r="M2178" s="103" t="s">
        <v>1886</v>
      </c>
      <c r="N2178" s="103" t="s">
        <v>31</v>
      </c>
      <c r="O2178" s="103" t="s">
        <v>31</v>
      </c>
      <c r="P2178" s="103" t="s">
        <v>2467</v>
      </c>
      <c r="Q2178" s="103" t="s">
        <v>31</v>
      </c>
      <c r="R2178" s="103" t="s">
        <v>5348</v>
      </c>
      <c r="S2178" s="101">
        <v>42704</v>
      </c>
      <c r="T2178" s="101">
        <v>42675</v>
      </c>
      <c r="U2178" s="103" t="s">
        <v>5147</v>
      </c>
      <c r="V2178" s="103" t="s">
        <v>31</v>
      </c>
    </row>
    <row r="2179" spans="1:22" ht="15.75" x14ac:dyDescent="0.3">
      <c r="A2179" s="103" t="s">
        <v>50</v>
      </c>
      <c r="B2179" s="103" t="s">
        <v>4024</v>
      </c>
      <c r="C2179" s="103" t="s">
        <v>1879</v>
      </c>
      <c r="D2179" s="103" t="s">
        <v>1880</v>
      </c>
      <c r="E2179" s="103" t="s">
        <v>2038</v>
      </c>
      <c r="F2179" s="103" t="s">
        <v>3916</v>
      </c>
      <c r="G2179" s="103" t="s">
        <v>31</v>
      </c>
      <c r="H2179" s="103" t="s">
        <v>1883</v>
      </c>
      <c r="I2179" s="103" t="s">
        <v>1880</v>
      </c>
      <c r="J2179" s="103" t="s">
        <v>1884</v>
      </c>
      <c r="K2179" s="103" t="s">
        <v>1885</v>
      </c>
      <c r="L2179" s="105">
        <v>-1796.55</v>
      </c>
      <c r="M2179" s="103" t="s">
        <v>1886</v>
      </c>
      <c r="N2179" s="103" t="s">
        <v>4157</v>
      </c>
      <c r="O2179" s="103" t="s">
        <v>31</v>
      </c>
      <c r="P2179" s="103" t="s">
        <v>4158</v>
      </c>
      <c r="Q2179" s="103" t="s">
        <v>31</v>
      </c>
      <c r="R2179" s="103" t="s">
        <v>4159</v>
      </c>
      <c r="S2179" s="101">
        <v>42855</v>
      </c>
      <c r="T2179" s="101">
        <v>42855</v>
      </c>
      <c r="U2179" s="103" t="s">
        <v>4026</v>
      </c>
      <c r="V2179" s="103" t="s">
        <v>31</v>
      </c>
    </row>
    <row r="2180" spans="1:22" ht="15.75" x14ac:dyDescent="0.3">
      <c r="A2180" s="103" t="s">
        <v>50</v>
      </c>
      <c r="B2180" s="103" t="s">
        <v>4024</v>
      </c>
      <c r="C2180" s="103" t="s">
        <v>1904</v>
      </c>
      <c r="D2180" s="103" t="s">
        <v>1905</v>
      </c>
      <c r="E2180" s="103" t="s">
        <v>2038</v>
      </c>
      <c r="F2180" s="103" t="s">
        <v>3386</v>
      </c>
      <c r="G2180" s="103" t="s">
        <v>31</v>
      </c>
      <c r="H2180" s="103" t="s">
        <v>31</v>
      </c>
      <c r="I2180" s="103" t="s">
        <v>31</v>
      </c>
      <c r="J2180" s="103" t="s">
        <v>1851</v>
      </c>
      <c r="K2180" s="103" t="s">
        <v>2017</v>
      </c>
      <c r="L2180" s="105">
        <v>-1870</v>
      </c>
      <c r="M2180" s="103" t="s">
        <v>1886</v>
      </c>
      <c r="N2180" s="103" t="s">
        <v>31</v>
      </c>
      <c r="O2180" s="103" t="s">
        <v>31</v>
      </c>
      <c r="P2180" s="103" t="s">
        <v>3387</v>
      </c>
      <c r="Q2180" s="103" t="s">
        <v>2460</v>
      </c>
      <c r="R2180" s="103" t="s">
        <v>4904</v>
      </c>
      <c r="S2180" s="101">
        <v>42704</v>
      </c>
      <c r="T2180" s="101">
        <v>42675</v>
      </c>
      <c r="U2180" s="103" t="s">
        <v>31</v>
      </c>
      <c r="V2180" s="103" t="s">
        <v>4657</v>
      </c>
    </row>
    <row r="2181" spans="1:22" ht="15.75" x14ac:dyDescent="0.3">
      <c r="A2181" s="103" t="s">
        <v>50</v>
      </c>
      <c r="B2181" s="103" t="s">
        <v>4024</v>
      </c>
      <c r="C2181" s="103" t="s">
        <v>1904</v>
      </c>
      <c r="D2181" s="103" t="s">
        <v>1905</v>
      </c>
      <c r="E2181" s="103" t="s">
        <v>2038</v>
      </c>
      <c r="F2181" s="103" t="s">
        <v>2082</v>
      </c>
      <c r="G2181" s="103" t="s">
        <v>31</v>
      </c>
      <c r="H2181" s="103" t="s">
        <v>31</v>
      </c>
      <c r="I2181" s="103" t="s">
        <v>31</v>
      </c>
      <c r="J2181" s="103" t="s">
        <v>1851</v>
      </c>
      <c r="K2181" s="103" t="s">
        <v>2017</v>
      </c>
      <c r="L2181" s="105">
        <v>-2231.7199999999998</v>
      </c>
      <c r="M2181" s="103" t="s">
        <v>1886</v>
      </c>
      <c r="N2181" s="103" t="s">
        <v>31</v>
      </c>
      <c r="O2181" s="103" t="s">
        <v>31</v>
      </c>
      <c r="P2181" s="103" t="s">
        <v>2496</v>
      </c>
      <c r="Q2181" s="103" t="s">
        <v>3615</v>
      </c>
      <c r="R2181" s="103" t="s">
        <v>4993</v>
      </c>
      <c r="S2181" s="101">
        <v>42825</v>
      </c>
      <c r="T2181" s="101">
        <v>42795</v>
      </c>
      <c r="U2181" s="103" t="s">
        <v>31</v>
      </c>
      <c r="V2181" s="103" t="s">
        <v>4670</v>
      </c>
    </row>
    <row r="2182" spans="1:22" ht="15.75" x14ac:dyDescent="0.3">
      <c r="A2182" s="103" t="s">
        <v>50</v>
      </c>
      <c r="B2182" s="103" t="s">
        <v>4024</v>
      </c>
      <c r="C2182" s="103" t="s">
        <v>1904</v>
      </c>
      <c r="D2182" s="103" t="s">
        <v>1905</v>
      </c>
      <c r="E2182" s="103" t="s">
        <v>2038</v>
      </c>
      <c r="F2182" s="103" t="s">
        <v>2062</v>
      </c>
      <c r="G2182" s="103" t="s">
        <v>31</v>
      </c>
      <c r="H2182" s="103" t="s">
        <v>31</v>
      </c>
      <c r="I2182" s="103" t="s">
        <v>31</v>
      </c>
      <c r="J2182" s="103" t="s">
        <v>1884</v>
      </c>
      <c r="K2182" s="103" t="s">
        <v>1885</v>
      </c>
      <c r="L2182" s="105">
        <v>-2796.3</v>
      </c>
      <c r="M2182" s="103" t="s">
        <v>1886</v>
      </c>
      <c r="N2182" s="103" t="s">
        <v>4027</v>
      </c>
      <c r="O2182" s="103" t="s">
        <v>31</v>
      </c>
      <c r="P2182" s="103" t="s">
        <v>2064</v>
      </c>
      <c r="Q2182" s="103" t="s">
        <v>31</v>
      </c>
      <c r="R2182" s="103" t="s">
        <v>4028</v>
      </c>
      <c r="S2182" s="101">
        <v>42825</v>
      </c>
      <c r="T2182" s="101">
        <v>42825</v>
      </c>
      <c r="U2182" s="103" t="s">
        <v>4029</v>
      </c>
      <c r="V2182" s="103" t="s">
        <v>31</v>
      </c>
    </row>
    <row r="2183" spans="1:22" ht="15.75" x14ac:dyDescent="0.3">
      <c r="A2183" s="103" t="s">
        <v>50</v>
      </c>
      <c r="B2183" s="103" t="s">
        <v>4024</v>
      </c>
      <c r="C2183" s="103" t="s">
        <v>1904</v>
      </c>
      <c r="D2183" s="103" t="s">
        <v>1905</v>
      </c>
      <c r="E2183" s="103" t="s">
        <v>2038</v>
      </c>
      <c r="F2183" s="103" t="s">
        <v>5923</v>
      </c>
      <c r="G2183" s="103" t="s">
        <v>31</v>
      </c>
      <c r="H2183" s="103" t="s">
        <v>31</v>
      </c>
      <c r="I2183" s="103" t="s">
        <v>31</v>
      </c>
      <c r="J2183" s="103" t="s">
        <v>1884</v>
      </c>
      <c r="K2183" s="103" t="s">
        <v>1885</v>
      </c>
      <c r="L2183" s="104">
        <v>290</v>
      </c>
      <c r="M2183" s="103" t="s">
        <v>1886</v>
      </c>
      <c r="N2183" s="103" t="s">
        <v>31</v>
      </c>
      <c r="O2183" s="103" t="s">
        <v>31</v>
      </c>
      <c r="P2183" s="103" t="s">
        <v>5924</v>
      </c>
      <c r="Q2183" s="103" t="s">
        <v>5925</v>
      </c>
      <c r="R2183" s="103" t="s">
        <v>5926</v>
      </c>
      <c r="S2183" s="101">
        <v>19084</v>
      </c>
      <c r="T2183" s="101">
        <v>19084</v>
      </c>
      <c r="U2183" s="103" t="s">
        <v>31</v>
      </c>
      <c r="V2183" s="103" t="s">
        <v>5927</v>
      </c>
    </row>
    <row r="2184" spans="1:22" ht="15.75" x14ac:dyDescent="0.3">
      <c r="A2184" s="103" t="s">
        <v>50</v>
      </c>
      <c r="B2184" s="103" t="s">
        <v>4024</v>
      </c>
      <c r="C2184" s="103" t="s">
        <v>1904</v>
      </c>
      <c r="D2184" s="103" t="s">
        <v>1905</v>
      </c>
      <c r="E2184" s="103" t="s">
        <v>2038</v>
      </c>
      <c r="F2184" s="103" t="s">
        <v>3959</v>
      </c>
      <c r="G2184" s="103" t="s">
        <v>31</v>
      </c>
      <c r="H2184" s="103" t="s">
        <v>31</v>
      </c>
      <c r="I2184" s="103" t="s">
        <v>31</v>
      </c>
      <c r="J2184" s="103" t="s">
        <v>1884</v>
      </c>
      <c r="K2184" s="103" t="s">
        <v>1885</v>
      </c>
      <c r="L2184" s="104">
        <v>12213</v>
      </c>
      <c r="M2184" s="103" t="s">
        <v>1886</v>
      </c>
      <c r="N2184" s="103" t="s">
        <v>31</v>
      </c>
      <c r="O2184" s="103" t="s">
        <v>31</v>
      </c>
      <c r="P2184" s="103" t="s">
        <v>3960</v>
      </c>
      <c r="Q2184" s="103" t="s">
        <v>3961</v>
      </c>
      <c r="R2184" s="103" t="s">
        <v>5928</v>
      </c>
      <c r="S2184" s="101">
        <v>19449</v>
      </c>
      <c r="T2184" s="101">
        <v>19449</v>
      </c>
      <c r="U2184" s="103" t="s">
        <v>31</v>
      </c>
      <c r="V2184" s="103" t="s">
        <v>4657</v>
      </c>
    </row>
    <row r="2185" spans="1:22" ht="15.75" x14ac:dyDescent="0.3">
      <c r="A2185" s="103" t="s">
        <v>50</v>
      </c>
      <c r="B2185" s="103" t="s">
        <v>4024</v>
      </c>
      <c r="C2185" s="103" t="s">
        <v>1904</v>
      </c>
      <c r="D2185" s="103" t="s">
        <v>1905</v>
      </c>
      <c r="E2185" s="103" t="s">
        <v>2038</v>
      </c>
      <c r="F2185" s="103" t="s">
        <v>3959</v>
      </c>
      <c r="G2185" s="103" t="s">
        <v>31</v>
      </c>
      <c r="H2185" s="103" t="s">
        <v>31</v>
      </c>
      <c r="I2185" s="103" t="s">
        <v>31</v>
      </c>
      <c r="J2185" s="103" t="s">
        <v>1884</v>
      </c>
      <c r="K2185" s="103" t="s">
        <v>1885</v>
      </c>
      <c r="L2185" s="104">
        <v>5139</v>
      </c>
      <c r="M2185" s="103" t="s">
        <v>1886</v>
      </c>
      <c r="N2185" s="103" t="s">
        <v>31</v>
      </c>
      <c r="O2185" s="103" t="s">
        <v>31</v>
      </c>
      <c r="P2185" s="103" t="s">
        <v>3960</v>
      </c>
      <c r="Q2185" s="103" t="s">
        <v>3961</v>
      </c>
      <c r="R2185" s="103" t="s">
        <v>5929</v>
      </c>
      <c r="S2185" s="101">
        <v>20910</v>
      </c>
      <c r="T2185" s="101">
        <v>20910</v>
      </c>
      <c r="U2185" s="103" t="s">
        <v>31</v>
      </c>
      <c r="V2185" s="103" t="s">
        <v>5930</v>
      </c>
    </row>
    <row r="2186" spans="1:22" ht="15.75" x14ac:dyDescent="0.3">
      <c r="A2186" s="103" t="s">
        <v>50</v>
      </c>
      <c r="B2186" s="103" t="s">
        <v>4024</v>
      </c>
      <c r="C2186" s="103" t="s">
        <v>1904</v>
      </c>
      <c r="D2186" s="103" t="s">
        <v>1905</v>
      </c>
      <c r="E2186" s="103" t="s">
        <v>2038</v>
      </c>
      <c r="F2186" s="103" t="s">
        <v>3959</v>
      </c>
      <c r="G2186" s="103" t="s">
        <v>31</v>
      </c>
      <c r="H2186" s="103" t="s">
        <v>31</v>
      </c>
      <c r="I2186" s="103" t="s">
        <v>31</v>
      </c>
      <c r="J2186" s="103" t="s">
        <v>1884</v>
      </c>
      <c r="K2186" s="103" t="s">
        <v>1885</v>
      </c>
      <c r="L2186" s="104">
        <v>926</v>
      </c>
      <c r="M2186" s="103" t="s">
        <v>1886</v>
      </c>
      <c r="N2186" s="103" t="s">
        <v>31</v>
      </c>
      <c r="O2186" s="103" t="s">
        <v>31</v>
      </c>
      <c r="P2186" s="103" t="s">
        <v>3960</v>
      </c>
      <c r="Q2186" s="103" t="s">
        <v>3961</v>
      </c>
      <c r="R2186" s="103" t="s">
        <v>5931</v>
      </c>
      <c r="S2186" s="101">
        <v>22006</v>
      </c>
      <c r="T2186" s="101">
        <v>22006</v>
      </c>
      <c r="U2186" s="103" t="s">
        <v>31</v>
      </c>
      <c r="V2186" s="103" t="s">
        <v>4674</v>
      </c>
    </row>
    <row r="2187" spans="1:22" ht="15.75" x14ac:dyDescent="0.3">
      <c r="A2187" s="103" t="s">
        <v>50</v>
      </c>
      <c r="B2187" s="103" t="s">
        <v>4024</v>
      </c>
      <c r="C2187" s="103" t="s">
        <v>1904</v>
      </c>
      <c r="D2187" s="103" t="s">
        <v>1905</v>
      </c>
      <c r="E2187" s="103" t="s">
        <v>2038</v>
      </c>
      <c r="F2187" s="103" t="s">
        <v>3959</v>
      </c>
      <c r="G2187" s="103" t="s">
        <v>31</v>
      </c>
      <c r="H2187" s="103" t="s">
        <v>31</v>
      </c>
      <c r="I2187" s="103" t="s">
        <v>31</v>
      </c>
      <c r="J2187" s="103" t="s">
        <v>1884</v>
      </c>
      <c r="K2187" s="103" t="s">
        <v>1885</v>
      </c>
      <c r="L2187" s="104">
        <v>2995</v>
      </c>
      <c r="M2187" s="103" t="s">
        <v>1886</v>
      </c>
      <c r="N2187" s="103" t="s">
        <v>31</v>
      </c>
      <c r="O2187" s="103" t="s">
        <v>31</v>
      </c>
      <c r="P2187" s="103" t="s">
        <v>3960</v>
      </c>
      <c r="Q2187" s="103" t="s">
        <v>3961</v>
      </c>
      <c r="R2187" s="103" t="s">
        <v>5932</v>
      </c>
      <c r="S2187" s="101">
        <v>23101</v>
      </c>
      <c r="T2187" s="101">
        <v>23101</v>
      </c>
      <c r="U2187" s="103" t="s">
        <v>31</v>
      </c>
      <c r="V2187" s="103" t="s">
        <v>4676</v>
      </c>
    </row>
    <row r="2188" spans="1:22" ht="15.75" x14ac:dyDescent="0.3">
      <c r="A2188" s="103" t="s">
        <v>50</v>
      </c>
      <c r="B2188" s="103" t="s">
        <v>4024</v>
      </c>
      <c r="C2188" s="103" t="s">
        <v>1904</v>
      </c>
      <c r="D2188" s="103" t="s">
        <v>1905</v>
      </c>
      <c r="E2188" s="103" t="s">
        <v>2038</v>
      </c>
      <c r="F2188" s="103" t="s">
        <v>3959</v>
      </c>
      <c r="G2188" s="103" t="s">
        <v>31</v>
      </c>
      <c r="H2188" s="103" t="s">
        <v>31</v>
      </c>
      <c r="I2188" s="103" t="s">
        <v>31</v>
      </c>
      <c r="J2188" s="103" t="s">
        <v>1884</v>
      </c>
      <c r="K2188" s="103" t="s">
        <v>1885</v>
      </c>
      <c r="L2188" s="104">
        <v>931</v>
      </c>
      <c r="M2188" s="103" t="s">
        <v>1886</v>
      </c>
      <c r="N2188" s="103" t="s">
        <v>31</v>
      </c>
      <c r="O2188" s="103" t="s">
        <v>31</v>
      </c>
      <c r="P2188" s="103" t="s">
        <v>3960</v>
      </c>
      <c r="Q2188" s="103" t="s">
        <v>3961</v>
      </c>
      <c r="R2188" s="103" t="s">
        <v>5933</v>
      </c>
      <c r="S2188" s="101">
        <v>24197</v>
      </c>
      <c r="T2188" s="101">
        <v>24197</v>
      </c>
      <c r="U2188" s="103" t="s">
        <v>31</v>
      </c>
      <c r="V2188" s="103" t="s">
        <v>4678</v>
      </c>
    </row>
    <row r="2189" spans="1:22" ht="15.75" x14ac:dyDescent="0.3">
      <c r="A2189" s="103" t="s">
        <v>50</v>
      </c>
      <c r="B2189" s="103" t="s">
        <v>4024</v>
      </c>
      <c r="C2189" s="103" t="s">
        <v>1904</v>
      </c>
      <c r="D2189" s="103" t="s">
        <v>1905</v>
      </c>
      <c r="E2189" s="103" t="s">
        <v>2038</v>
      </c>
      <c r="F2189" s="103" t="s">
        <v>3959</v>
      </c>
      <c r="G2189" s="103" t="s">
        <v>31</v>
      </c>
      <c r="H2189" s="103" t="s">
        <v>31</v>
      </c>
      <c r="I2189" s="103" t="s">
        <v>31</v>
      </c>
      <c r="J2189" s="103" t="s">
        <v>1884</v>
      </c>
      <c r="K2189" s="103" t="s">
        <v>1885</v>
      </c>
      <c r="L2189" s="104">
        <v>1821</v>
      </c>
      <c r="M2189" s="103" t="s">
        <v>1886</v>
      </c>
      <c r="N2189" s="103" t="s">
        <v>31</v>
      </c>
      <c r="O2189" s="103" t="s">
        <v>31</v>
      </c>
      <c r="P2189" s="103" t="s">
        <v>3960</v>
      </c>
      <c r="Q2189" s="103" t="s">
        <v>3961</v>
      </c>
      <c r="R2189" s="103" t="s">
        <v>5934</v>
      </c>
      <c r="S2189" s="101">
        <v>24928</v>
      </c>
      <c r="T2189" s="101">
        <v>24928</v>
      </c>
      <c r="U2189" s="103" t="s">
        <v>31</v>
      </c>
      <c r="V2189" s="103" t="s">
        <v>4680</v>
      </c>
    </row>
    <row r="2190" spans="1:22" ht="15.75" x14ac:dyDescent="0.3">
      <c r="A2190" s="103" t="s">
        <v>50</v>
      </c>
      <c r="B2190" s="103" t="s">
        <v>4024</v>
      </c>
      <c r="C2190" s="103" t="s">
        <v>1904</v>
      </c>
      <c r="D2190" s="103" t="s">
        <v>1905</v>
      </c>
      <c r="E2190" s="103" t="s">
        <v>2038</v>
      </c>
      <c r="F2190" s="103" t="s">
        <v>3959</v>
      </c>
      <c r="G2190" s="103" t="s">
        <v>31</v>
      </c>
      <c r="H2190" s="103" t="s">
        <v>31</v>
      </c>
      <c r="I2190" s="103" t="s">
        <v>31</v>
      </c>
      <c r="J2190" s="103" t="s">
        <v>1884</v>
      </c>
      <c r="K2190" s="103" t="s">
        <v>1885</v>
      </c>
      <c r="L2190" s="104">
        <v>4002</v>
      </c>
      <c r="M2190" s="103" t="s">
        <v>1886</v>
      </c>
      <c r="N2190" s="103" t="s">
        <v>31</v>
      </c>
      <c r="O2190" s="103" t="s">
        <v>31</v>
      </c>
      <c r="P2190" s="103" t="s">
        <v>3960</v>
      </c>
      <c r="Q2190" s="103" t="s">
        <v>3961</v>
      </c>
      <c r="R2190" s="103" t="s">
        <v>5935</v>
      </c>
      <c r="S2190" s="101">
        <v>24928</v>
      </c>
      <c r="T2190" s="101">
        <v>24928</v>
      </c>
      <c r="U2190" s="103" t="s">
        <v>31</v>
      </c>
      <c r="V2190" s="103" t="s">
        <v>4682</v>
      </c>
    </row>
    <row r="2191" spans="1:22" ht="15.75" x14ac:dyDescent="0.3">
      <c r="A2191" s="103" t="s">
        <v>50</v>
      </c>
      <c r="B2191" s="103" t="s">
        <v>4024</v>
      </c>
      <c r="C2191" s="103" t="s">
        <v>1904</v>
      </c>
      <c r="D2191" s="103" t="s">
        <v>1905</v>
      </c>
      <c r="E2191" s="103" t="s">
        <v>2038</v>
      </c>
      <c r="F2191" s="103" t="s">
        <v>3959</v>
      </c>
      <c r="G2191" s="103" t="s">
        <v>31</v>
      </c>
      <c r="H2191" s="103" t="s">
        <v>31</v>
      </c>
      <c r="I2191" s="103" t="s">
        <v>31</v>
      </c>
      <c r="J2191" s="103" t="s">
        <v>1884</v>
      </c>
      <c r="K2191" s="103" t="s">
        <v>1885</v>
      </c>
      <c r="L2191" s="104">
        <v>9201</v>
      </c>
      <c r="M2191" s="103" t="s">
        <v>1886</v>
      </c>
      <c r="N2191" s="103" t="s">
        <v>31</v>
      </c>
      <c r="O2191" s="103" t="s">
        <v>31</v>
      </c>
      <c r="P2191" s="103" t="s">
        <v>3960</v>
      </c>
      <c r="Q2191" s="103" t="s">
        <v>3961</v>
      </c>
      <c r="R2191" s="103" t="s">
        <v>5936</v>
      </c>
      <c r="S2191" s="101">
        <v>25293</v>
      </c>
      <c r="T2191" s="101">
        <v>25293</v>
      </c>
      <c r="U2191" s="103" t="s">
        <v>31</v>
      </c>
      <c r="V2191" s="103" t="s">
        <v>4684</v>
      </c>
    </row>
    <row r="2192" spans="1:22" ht="15.75" x14ac:dyDescent="0.3">
      <c r="A2192" s="103" t="s">
        <v>50</v>
      </c>
      <c r="B2192" s="103" t="s">
        <v>4024</v>
      </c>
      <c r="C2192" s="103" t="s">
        <v>1904</v>
      </c>
      <c r="D2192" s="103" t="s">
        <v>1905</v>
      </c>
      <c r="E2192" s="103" t="s">
        <v>2038</v>
      </c>
      <c r="F2192" s="103" t="s">
        <v>3959</v>
      </c>
      <c r="G2192" s="103" t="s">
        <v>31</v>
      </c>
      <c r="H2192" s="103" t="s">
        <v>31</v>
      </c>
      <c r="I2192" s="103" t="s">
        <v>31</v>
      </c>
      <c r="J2192" s="103" t="s">
        <v>1884</v>
      </c>
      <c r="K2192" s="103" t="s">
        <v>1885</v>
      </c>
      <c r="L2192" s="104">
        <v>2796</v>
      </c>
      <c r="M2192" s="103" t="s">
        <v>1886</v>
      </c>
      <c r="N2192" s="103" t="s">
        <v>31</v>
      </c>
      <c r="O2192" s="103" t="s">
        <v>31</v>
      </c>
      <c r="P2192" s="103" t="s">
        <v>3960</v>
      </c>
      <c r="Q2192" s="103" t="s">
        <v>3961</v>
      </c>
      <c r="R2192" s="103" t="s">
        <v>5937</v>
      </c>
      <c r="S2192" s="101">
        <v>25658</v>
      </c>
      <c r="T2192" s="101">
        <v>25658</v>
      </c>
      <c r="U2192" s="103" t="s">
        <v>31</v>
      </c>
      <c r="V2192" s="103" t="s">
        <v>4688</v>
      </c>
    </row>
    <row r="2193" spans="1:22" ht="15.75" x14ac:dyDescent="0.3">
      <c r="A2193" s="103" t="s">
        <v>50</v>
      </c>
      <c r="B2193" s="103" t="s">
        <v>4024</v>
      </c>
      <c r="C2193" s="103" t="s">
        <v>1904</v>
      </c>
      <c r="D2193" s="103" t="s">
        <v>1905</v>
      </c>
      <c r="E2193" s="103" t="s">
        <v>2038</v>
      </c>
      <c r="F2193" s="103" t="s">
        <v>3959</v>
      </c>
      <c r="G2193" s="103" t="s">
        <v>31</v>
      </c>
      <c r="H2193" s="103" t="s">
        <v>31</v>
      </c>
      <c r="I2193" s="103" t="s">
        <v>31</v>
      </c>
      <c r="J2193" s="103" t="s">
        <v>1884</v>
      </c>
      <c r="K2193" s="103" t="s">
        <v>1885</v>
      </c>
      <c r="L2193" s="104">
        <v>3389</v>
      </c>
      <c r="M2193" s="103" t="s">
        <v>1886</v>
      </c>
      <c r="N2193" s="103" t="s">
        <v>31</v>
      </c>
      <c r="O2193" s="103" t="s">
        <v>31</v>
      </c>
      <c r="P2193" s="103" t="s">
        <v>3960</v>
      </c>
      <c r="Q2193" s="103" t="s">
        <v>3961</v>
      </c>
      <c r="R2193" s="103" t="s">
        <v>5938</v>
      </c>
      <c r="S2193" s="101">
        <v>25658</v>
      </c>
      <c r="T2193" s="101">
        <v>25658</v>
      </c>
      <c r="U2193" s="103" t="s">
        <v>31</v>
      </c>
      <c r="V2193" s="103" t="s">
        <v>4686</v>
      </c>
    </row>
    <row r="2194" spans="1:22" ht="15.75" x14ac:dyDescent="0.3">
      <c r="A2194" s="103" t="s">
        <v>50</v>
      </c>
      <c r="B2194" s="103" t="s">
        <v>4024</v>
      </c>
      <c r="C2194" s="103" t="s">
        <v>1904</v>
      </c>
      <c r="D2194" s="103" t="s">
        <v>1905</v>
      </c>
      <c r="E2194" s="103" t="s">
        <v>2038</v>
      </c>
      <c r="F2194" s="103" t="s">
        <v>3959</v>
      </c>
      <c r="G2194" s="103" t="s">
        <v>31</v>
      </c>
      <c r="H2194" s="103" t="s">
        <v>31</v>
      </c>
      <c r="I2194" s="103" t="s">
        <v>31</v>
      </c>
      <c r="J2194" s="103" t="s">
        <v>1884</v>
      </c>
      <c r="K2194" s="103" t="s">
        <v>1885</v>
      </c>
      <c r="L2194" s="104">
        <v>5146</v>
      </c>
      <c r="M2194" s="103" t="s">
        <v>1886</v>
      </c>
      <c r="N2194" s="103" t="s">
        <v>31</v>
      </c>
      <c r="O2194" s="103" t="s">
        <v>31</v>
      </c>
      <c r="P2194" s="103" t="s">
        <v>3960</v>
      </c>
      <c r="Q2194" s="103" t="s">
        <v>3961</v>
      </c>
      <c r="R2194" s="103" t="s">
        <v>5939</v>
      </c>
      <c r="S2194" s="101">
        <v>26023</v>
      </c>
      <c r="T2194" s="101">
        <v>26023</v>
      </c>
      <c r="U2194" s="103" t="s">
        <v>31</v>
      </c>
      <c r="V2194" s="103" t="s">
        <v>4690</v>
      </c>
    </row>
    <row r="2195" spans="1:22" ht="15.75" x14ac:dyDescent="0.3">
      <c r="A2195" s="103" t="s">
        <v>50</v>
      </c>
      <c r="B2195" s="103" t="s">
        <v>4024</v>
      </c>
      <c r="C2195" s="103" t="s">
        <v>1904</v>
      </c>
      <c r="D2195" s="103" t="s">
        <v>1905</v>
      </c>
      <c r="E2195" s="103" t="s">
        <v>2038</v>
      </c>
      <c r="F2195" s="103" t="s">
        <v>3959</v>
      </c>
      <c r="G2195" s="103" t="s">
        <v>31</v>
      </c>
      <c r="H2195" s="103" t="s">
        <v>31</v>
      </c>
      <c r="I2195" s="103" t="s">
        <v>31</v>
      </c>
      <c r="J2195" s="103" t="s">
        <v>1884</v>
      </c>
      <c r="K2195" s="103" t="s">
        <v>1885</v>
      </c>
      <c r="L2195" s="104">
        <v>6557</v>
      </c>
      <c r="M2195" s="103" t="s">
        <v>1886</v>
      </c>
      <c r="N2195" s="103" t="s">
        <v>31</v>
      </c>
      <c r="O2195" s="103" t="s">
        <v>31</v>
      </c>
      <c r="P2195" s="103" t="s">
        <v>3960</v>
      </c>
      <c r="Q2195" s="103" t="s">
        <v>3961</v>
      </c>
      <c r="R2195" s="103" t="s">
        <v>5940</v>
      </c>
      <c r="S2195" s="101">
        <v>27484</v>
      </c>
      <c r="T2195" s="101">
        <v>27484</v>
      </c>
      <c r="U2195" s="103" t="s">
        <v>31</v>
      </c>
      <c r="V2195" s="103" t="s">
        <v>4692</v>
      </c>
    </row>
    <row r="2196" spans="1:22" ht="15.75" x14ac:dyDescent="0.3">
      <c r="A2196" s="103" t="s">
        <v>50</v>
      </c>
      <c r="B2196" s="103" t="s">
        <v>4024</v>
      </c>
      <c r="C2196" s="103" t="s">
        <v>1904</v>
      </c>
      <c r="D2196" s="103" t="s">
        <v>1905</v>
      </c>
      <c r="E2196" s="103" t="s">
        <v>2038</v>
      </c>
      <c r="F2196" s="103" t="s">
        <v>3959</v>
      </c>
      <c r="G2196" s="103" t="s">
        <v>31</v>
      </c>
      <c r="H2196" s="103" t="s">
        <v>31</v>
      </c>
      <c r="I2196" s="103" t="s">
        <v>31</v>
      </c>
      <c r="J2196" s="103" t="s">
        <v>1884</v>
      </c>
      <c r="K2196" s="103" t="s">
        <v>1885</v>
      </c>
      <c r="L2196" s="104">
        <v>5108</v>
      </c>
      <c r="M2196" s="103" t="s">
        <v>1886</v>
      </c>
      <c r="N2196" s="103" t="s">
        <v>31</v>
      </c>
      <c r="O2196" s="103" t="s">
        <v>31</v>
      </c>
      <c r="P2196" s="103" t="s">
        <v>3960</v>
      </c>
      <c r="Q2196" s="103" t="s">
        <v>3961</v>
      </c>
      <c r="R2196" s="103" t="s">
        <v>5941</v>
      </c>
      <c r="S2196" s="101">
        <v>28215</v>
      </c>
      <c r="T2196" s="101">
        <v>28215</v>
      </c>
      <c r="U2196" s="103" t="s">
        <v>31</v>
      </c>
      <c r="V2196" s="103" t="s">
        <v>4694</v>
      </c>
    </row>
    <row r="2197" spans="1:22" ht="15.75" x14ac:dyDescent="0.3">
      <c r="A2197" s="103" t="s">
        <v>50</v>
      </c>
      <c r="B2197" s="103" t="s">
        <v>4024</v>
      </c>
      <c r="C2197" s="103" t="s">
        <v>1904</v>
      </c>
      <c r="D2197" s="103" t="s">
        <v>1905</v>
      </c>
      <c r="E2197" s="103" t="s">
        <v>2038</v>
      </c>
      <c r="F2197" s="103" t="s">
        <v>3959</v>
      </c>
      <c r="G2197" s="103" t="s">
        <v>31</v>
      </c>
      <c r="H2197" s="103" t="s">
        <v>31</v>
      </c>
      <c r="I2197" s="103" t="s">
        <v>31</v>
      </c>
      <c r="J2197" s="103" t="s">
        <v>1884</v>
      </c>
      <c r="K2197" s="103" t="s">
        <v>1885</v>
      </c>
      <c r="L2197" s="104">
        <v>8505</v>
      </c>
      <c r="M2197" s="103" t="s">
        <v>1886</v>
      </c>
      <c r="N2197" s="103" t="s">
        <v>31</v>
      </c>
      <c r="O2197" s="103" t="s">
        <v>31</v>
      </c>
      <c r="P2197" s="103" t="s">
        <v>3960</v>
      </c>
      <c r="Q2197" s="103" t="s">
        <v>3961</v>
      </c>
      <c r="R2197" s="103" t="s">
        <v>5942</v>
      </c>
      <c r="S2197" s="101">
        <v>30406</v>
      </c>
      <c r="T2197" s="101">
        <v>30406</v>
      </c>
      <c r="U2197" s="103" t="s">
        <v>31</v>
      </c>
      <c r="V2197" s="103" t="s">
        <v>4782</v>
      </c>
    </row>
    <row r="2198" spans="1:22" ht="15.75" x14ac:dyDescent="0.3">
      <c r="A2198" s="103" t="s">
        <v>50</v>
      </c>
      <c r="B2198" s="103" t="s">
        <v>4024</v>
      </c>
      <c r="C2198" s="103" t="s">
        <v>1904</v>
      </c>
      <c r="D2198" s="103" t="s">
        <v>1905</v>
      </c>
      <c r="E2198" s="103" t="s">
        <v>2038</v>
      </c>
      <c r="F2198" s="103" t="s">
        <v>3959</v>
      </c>
      <c r="G2198" s="103" t="s">
        <v>31</v>
      </c>
      <c r="H2198" s="103" t="s">
        <v>31</v>
      </c>
      <c r="I2198" s="103" t="s">
        <v>31</v>
      </c>
      <c r="J2198" s="103" t="s">
        <v>1884</v>
      </c>
      <c r="K2198" s="103" t="s">
        <v>1885</v>
      </c>
      <c r="L2198" s="104">
        <v>18661</v>
      </c>
      <c r="M2198" s="103" t="s">
        <v>1886</v>
      </c>
      <c r="N2198" s="103" t="s">
        <v>31</v>
      </c>
      <c r="O2198" s="103" t="s">
        <v>31</v>
      </c>
      <c r="P2198" s="103" t="s">
        <v>3960</v>
      </c>
      <c r="Q2198" s="103" t="s">
        <v>3961</v>
      </c>
      <c r="R2198" s="103" t="s">
        <v>5943</v>
      </c>
      <c r="S2198" s="101">
        <v>34789</v>
      </c>
      <c r="T2198" s="101">
        <v>34789</v>
      </c>
      <c r="U2198" s="103" t="s">
        <v>31</v>
      </c>
      <c r="V2198" s="103" t="s">
        <v>5944</v>
      </c>
    </row>
    <row r="2199" spans="1:22" ht="15.75" x14ac:dyDescent="0.3">
      <c r="A2199" s="103" t="s">
        <v>50</v>
      </c>
      <c r="B2199" s="103" t="s">
        <v>4024</v>
      </c>
      <c r="C2199" s="103" t="s">
        <v>1904</v>
      </c>
      <c r="D2199" s="103" t="s">
        <v>1905</v>
      </c>
      <c r="E2199" s="103" t="s">
        <v>2038</v>
      </c>
      <c r="F2199" s="103" t="s">
        <v>3965</v>
      </c>
      <c r="G2199" s="103" t="s">
        <v>31</v>
      </c>
      <c r="H2199" s="103" t="s">
        <v>31</v>
      </c>
      <c r="I2199" s="103" t="s">
        <v>31</v>
      </c>
      <c r="J2199" s="103" t="s">
        <v>1884</v>
      </c>
      <c r="K2199" s="103" t="s">
        <v>1885</v>
      </c>
      <c r="L2199" s="104">
        <v>34928</v>
      </c>
      <c r="M2199" s="103" t="s">
        <v>1886</v>
      </c>
      <c r="N2199" s="103" t="s">
        <v>31</v>
      </c>
      <c r="O2199" s="103" t="s">
        <v>31</v>
      </c>
      <c r="P2199" s="103" t="s">
        <v>3966</v>
      </c>
      <c r="Q2199" s="103" t="s">
        <v>2965</v>
      </c>
      <c r="R2199" s="103" t="s">
        <v>5945</v>
      </c>
      <c r="S2199" s="101">
        <v>19449</v>
      </c>
      <c r="T2199" s="101">
        <v>19449</v>
      </c>
      <c r="U2199" s="103" t="s">
        <v>31</v>
      </c>
      <c r="V2199" s="103" t="s">
        <v>31</v>
      </c>
    </row>
    <row r="2200" spans="1:22" ht="15.75" x14ac:dyDescent="0.3">
      <c r="A2200" s="103" t="s">
        <v>50</v>
      </c>
      <c r="B2200" s="103" t="s">
        <v>4024</v>
      </c>
      <c r="C2200" s="103" t="s">
        <v>1904</v>
      </c>
      <c r="D2200" s="103" t="s">
        <v>1905</v>
      </c>
      <c r="E2200" s="103" t="s">
        <v>2038</v>
      </c>
      <c r="F2200" s="103" t="s">
        <v>3969</v>
      </c>
      <c r="G2200" s="103" t="s">
        <v>31</v>
      </c>
      <c r="H2200" s="103" t="s">
        <v>31</v>
      </c>
      <c r="I2200" s="103" t="s">
        <v>31</v>
      </c>
      <c r="J2200" s="103" t="s">
        <v>1884</v>
      </c>
      <c r="K2200" s="103" t="s">
        <v>1885</v>
      </c>
      <c r="L2200" s="104">
        <v>52050</v>
      </c>
      <c r="M2200" s="103" t="s">
        <v>1886</v>
      </c>
      <c r="N2200" s="103" t="s">
        <v>31</v>
      </c>
      <c r="O2200" s="103" t="s">
        <v>31</v>
      </c>
      <c r="P2200" s="103" t="s">
        <v>3970</v>
      </c>
      <c r="Q2200" s="103" t="s">
        <v>3971</v>
      </c>
      <c r="R2200" s="103" t="s">
        <v>5946</v>
      </c>
      <c r="S2200" s="101">
        <v>19449</v>
      </c>
      <c r="T2200" s="101">
        <v>19449</v>
      </c>
      <c r="U2200" s="103" t="s">
        <v>31</v>
      </c>
      <c r="V2200" s="103" t="s">
        <v>4657</v>
      </c>
    </row>
    <row r="2201" spans="1:22" ht="15.75" x14ac:dyDescent="0.3">
      <c r="A2201" s="103" t="s">
        <v>50</v>
      </c>
      <c r="B2201" s="103" t="s">
        <v>4024</v>
      </c>
      <c r="C2201" s="103" t="s">
        <v>1904</v>
      </c>
      <c r="D2201" s="103" t="s">
        <v>1905</v>
      </c>
      <c r="E2201" s="103" t="s">
        <v>2038</v>
      </c>
      <c r="F2201" s="103" t="s">
        <v>3969</v>
      </c>
      <c r="G2201" s="103" t="s">
        <v>31</v>
      </c>
      <c r="H2201" s="103" t="s">
        <v>31</v>
      </c>
      <c r="I2201" s="103" t="s">
        <v>31</v>
      </c>
      <c r="J2201" s="103" t="s">
        <v>1884</v>
      </c>
      <c r="K2201" s="103" t="s">
        <v>1885</v>
      </c>
      <c r="L2201" s="104">
        <v>1204</v>
      </c>
      <c r="M2201" s="103" t="s">
        <v>1886</v>
      </c>
      <c r="N2201" s="103" t="s">
        <v>31</v>
      </c>
      <c r="O2201" s="103" t="s">
        <v>31</v>
      </c>
      <c r="P2201" s="103" t="s">
        <v>3970</v>
      </c>
      <c r="Q2201" s="103" t="s">
        <v>3971</v>
      </c>
      <c r="R2201" s="103" t="s">
        <v>5947</v>
      </c>
      <c r="S2201" s="101">
        <v>20179</v>
      </c>
      <c r="T2201" s="101">
        <v>20179</v>
      </c>
      <c r="U2201" s="103" t="s">
        <v>31</v>
      </c>
      <c r="V2201" s="103" t="s">
        <v>4938</v>
      </c>
    </row>
    <row r="2202" spans="1:22" ht="15.75" x14ac:dyDescent="0.3">
      <c r="A2202" s="103" t="s">
        <v>50</v>
      </c>
      <c r="B2202" s="103" t="s">
        <v>4024</v>
      </c>
      <c r="C2202" s="103" t="s">
        <v>1904</v>
      </c>
      <c r="D2202" s="103" t="s">
        <v>1905</v>
      </c>
      <c r="E2202" s="103" t="s">
        <v>2038</v>
      </c>
      <c r="F2202" s="103" t="s">
        <v>3969</v>
      </c>
      <c r="G2202" s="103" t="s">
        <v>31</v>
      </c>
      <c r="H2202" s="103" t="s">
        <v>31</v>
      </c>
      <c r="I2202" s="103" t="s">
        <v>31</v>
      </c>
      <c r="J2202" s="103" t="s">
        <v>1884</v>
      </c>
      <c r="K2202" s="103" t="s">
        <v>1885</v>
      </c>
      <c r="L2202" s="104">
        <v>362</v>
      </c>
      <c r="M2202" s="103" t="s">
        <v>1886</v>
      </c>
      <c r="N2202" s="103" t="s">
        <v>31</v>
      </c>
      <c r="O2202" s="103" t="s">
        <v>31</v>
      </c>
      <c r="P2202" s="103" t="s">
        <v>3970</v>
      </c>
      <c r="Q2202" s="103" t="s">
        <v>3971</v>
      </c>
      <c r="R2202" s="103" t="s">
        <v>5948</v>
      </c>
      <c r="S2202" s="101">
        <v>21640</v>
      </c>
      <c r="T2202" s="101">
        <v>21640</v>
      </c>
      <c r="U2202" s="103" t="s">
        <v>31</v>
      </c>
      <c r="V2202" s="103" t="s">
        <v>4668</v>
      </c>
    </row>
    <row r="2203" spans="1:22" ht="15.75" x14ac:dyDescent="0.3">
      <c r="A2203" s="103" t="s">
        <v>50</v>
      </c>
      <c r="B2203" s="103" t="s">
        <v>4024</v>
      </c>
      <c r="C2203" s="103" t="s">
        <v>1904</v>
      </c>
      <c r="D2203" s="103" t="s">
        <v>1905</v>
      </c>
      <c r="E2203" s="103" t="s">
        <v>2038</v>
      </c>
      <c r="F2203" s="103" t="s">
        <v>3969</v>
      </c>
      <c r="G2203" s="103" t="s">
        <v>31</v>
      </c>
      <c r="H2203" s="103" t="s">
        <v>31</v>
      </c>
      <c r="I2203" s="103" t="s">
        <v>31</v>
      </c>
      <c r="J2203" s="103" t="s">
        <v>1884</v>
      </c>
      <c r="K2203" s="103" t="s">
        <v>1885</v>
      </c>
      <c r="L2203" s="104">
        <v>587</v>
      </c>
      <c r="M2203" s="103" t="s">
        <v>1886</v>
      </c>
      <c r="N2203" s="103" t="s">
        <v>31</v>
      </c>
      <c r="O2203" s="103" t="s">
        <v>31</v>
      </c>
      <c r="P2203" s="103" t="s">
        <v>3970</v>
      </c>
      <c r="Q2203" s="103" t="s">
        <v>3971</v>
      </c>
      <c r="R2203" s="103" t="s">
        <v>5949</v>
      </c>
      <c r="S2203" s="101">
        <v>21640</v>
      </c>
      <c r="T2203" s="101">
        <v>21640</v>
      </c>
      <c r="U2203" s="103" t="s">
        <v>31</v>
      </c>
      <c r="V2203" s="103" t="s">
        <v>4672</v>
      </c>
    </row>
    <row r="2204" spans="1:22" ht="15.75" x14ac:dyDescent="0.3">
      <c r="A2204" s="103" t="s">
        <v>50</v>
      </c>
      <c r="B2204" s="103" t="s">
        <v>4024</v>
      </c>
      <c r="C2204" s="103" t="s">
        <v>1904</v>
      </c>
      <c r="D2204" s="103" t="s">
        <v>1905</v>
      </c>
      <c r="E2204" s="103" t="s">
        <v>2038</v>
      </c>
      <c r="F2204" s="103" t="s">
        <v>3969</v>
      </c>
      <c r="G2204" s="103" t="s">
        <v>31</v>
      </c>
      <c r="H2204" s="103" t="s">
        <v>31</v>
      </c>
      <c r="I2204" s="103" t="s">
        <v>31</v>
      </c>
      <c r="J2204" s="103" t="s">
        <v>1884</v>
      </c>
      <c r="K2204" s="103" t="s">
        <v>1885</v>
      </c>
      <c r="L2204" s="104">
        <v>960</v>
      </c>
      <c r="M2204" s="103" t="s">
        <v>1886</v>
      </c>
      <c r="N2204" s="103" t="s">
        <v>31</v>
      </c>
      <c r="O2204" s="103" t="s">
        <v>31</v>
      </c>
      <c r="P2204" s="103" t="s">
        <v>3970</v>
      </c>
      <c r="Q2204" s="103" t="s">
        <v>3971</v>
      </c>
      <c r="R2204" s="103" t="s">
        <v>5950</v>
      </c>
      <c r="S2204" s="101">
        <v>21640</v>
      </c>
      <c r="T2204" s="101">
        <v>21640</v>
      </c>
      <c r="U2204" s="103" t="s">
        <v>31</v>
      </c>
      <c r="V2204" s="103" t="s">
        <v>4670</v>
      </c>
    </row>
    <row r="2205" spans="1:22" ht="15.75" x14ac:dyDescent="0.3">
      <c r="A2205" s="103" t="s">
        <v>50</v>
      </c>
      <c r="B2205" s="103" t="s">
        <v>4024</v>
      </c>
      <c r="C2205" s="103" t="s">
        <v>1904</v>
      </c>
      <c r="D2205" s="103" t="s">
        <v>1905</v>
      </c>
      <c r="E2205" s="103" t="s">
        <v>2038</v>
      </c>
      <c r="F2205" s="103" t="s">
        <v>3969</v>
      </c>
      <c r="G2205" s="103" t="s">
        <v>31</v>
      </c>
      <c r="H2205" s="103" t="s">
        <v>31</v>
      </c>
      <c r="I2205" s="103" t="s">
        <v>31</v>
      </c>
      <c r="J2205" s="103" t="s">
        <v>1884</v>
      </c>
      <c r="K2205" s="103" t="s">
        <v>1885</v>
      </c>
      <c r="L2205" s="104">
        <v>2263</v>
      </c>
      <c r="M2205" s="103" t="s">
        <v>1886</v>
      </c>
      <c r="N2205" s="103" t="s">
        <v>31</v>
      </c>
      <c r="O2205" s="103" t="s">
        <v>31</v>
      </c>
      <c r="P2205" s="103" t="s">
        <v>3970</v>
      </c>
      <c r="Q2205" s="103" t="s">
        <v>3971</v>
      </c>
      <c r="R2205" s="103" t="s">
        <v>5951</v>
      </c>
      <c r="S2205" s="101">
        <v>25293</v>
      </c>
      <c r="T2205" s="101">
        <v>25293</v>
      </c>
      <c r="U2205" s="103" t="s">
        <v>31</v>
      </c>
      <c r="V2205" s="103" t="s">
        <v>4684</v>
      </c>
    </row>
    <row r="2206" spans="1:22" ht="15.75" x14ac:dyDescent="0.3">
      <c r="A2206" s="103" t="s">
        <v>50</v>
      </c>
      <c r="B2206" s="103" t="s">
        <v>4024</v>
      </c>
      <c r="C2206" s="103" t="s">
        <v>1904</v>
      </c>
      <c r="D2206" s="103" t="s">
        <v>1905</v>
      </c>
      <c r="E2206" s="103" t="s">
        <v>2038</v>
      </c>
      <c r="F2206" s="103" t="s">
        <v>3969</v>
      </c>
      <c r="G2206" s="103" t="s">
        <v>31</v>
      </c>
      <c r="H2206" s="103" t="s">
        <v>31</v>
      </c>
      <c r="I2206" s="103" t="s">
        <v>31</v>
      </c>
      <c r="J2206" s="103" t="s">
        <v>1884</v>
      </c>
      <c r="K2206" s="103" t="s">
        <v>1885</v>
      </c>
      <c r="L2206" s="104">
        <v>148</v>
      </c>
      <c r="M2206" s="103" t="s">
        <v>1886</v>
      </c>
      <c r="N2206" s="103" t="s">
        <v>31</v>
      </c>
      <c r="O2206" s="103" t="s">
        <v>31</v>
      </c>
      <c r="P2206" s="103" t="s">
        <v>3970</v>
      </c>
      <c r="Q2206" s="103" t="s">
        <v>3971</v>
      </c>
      <c r="R2206" s="103" t="s">
        <v>5952</v>
      </c>
      <c r="S2206" s="101">
        <v>25658</v>
      </c>
      <c r="T2206" s="101">
        <v>25658</v>
      </c>
      <c r="U2206" s="103" t="s">
        <v>31</v>
      </c>
      <c r="V2206" s="103" t="s">
        <v>4957</v>
      </c>
    </row>
    <row r="2207" spans="1:22" ht="15.75" x14ac:dyDescent="0.3">
      <c r="A2207" s="103" t="s">
        <v>50</v>
      </c>
      <c r="B2207" s="103" t="s">
        <v>4024</v>
      </c>
      <c r="C2207" s="103" t="s">
        <v>1904</v>
      </c>
      <c r="D2207" s="103" t="s">
        <v>1905</v>
      </c>
      <c r="E2207" s="103" t="s">
        <v>2038</v>
      </c>
      <c r="F2207" s="103" t="s">
        <v>3969</v>
      </c>
      <c r="G2207" s="103" t="s">
        <v>31</v>
      </c>
      <c r="H2207" s="103" t="s">
        <v>31</v>
      </c>
      <c r="I2207" s="103" t="s">
        <v>31</v>
      </c>
      <c r="J2207" s="103" t="s">
        <v>1884</v>
      </c>
      <c r="K2207" s="103" t="s">
        <v>1885</v>
      </c>
      <c r="L2207" s="104">
        <v>357</v>
      </c>
      <c r="M2207" s="103" t="s">
        <v>1886</v>
      </c>
      <c r="N2207" s="103" t="s">
        <v>31</v>
      </c>
      <c r="O2207" s="103" t="s">
        <v>31</v>
      </c>
      <c r="P2207" s="103" t="s">
        <v>3970</v>
      </c>
      <c r="Q2207" s="103" t="s">
        <v>3971</v>
      </c>
      <c r="R2207" s="103" t="s">
        <v>5953</v>
      </c>
      <c r="S2207" s="101">
        <v>25658</v>
      </c>
      <c r="T2207" s="101">
        <v>25658</v>
      </c>
      <c r="U2207" s="103" t="s">
        <v>31</v>
      </c>
      <c r="V2207" s="103" t="s">
        <v>4688</v>
      </c>
    </row>
    <row r="2208" spans="1:22" ht="15.75" x14ac:dyDescent="0.3">
      <c r="A2208" s="103" t="s">
        <v>50</v>
      </c>
      <c r="B2208" s="103" t="s">
        <v>4024</v>
      </c>
      <c r="C2208" s="103" t="s">
        <v>1904</v>
      </c>
      <c r="D2208" s="103" t="s">
        <v>1905</v>
      </c>
      <c r="E2208" s="103" t="s">
        <v>2038</v>
      </c>
      <c r="F2208" s="103" t="s">
        <v>3969</v>
      </c>
      <c r="G2208" s="103" t="s">
        <v>31</v>
      </c>
      <c r="H2208" s="103" t="s">
        <v>31</v>
      </c>
      <c r="I2208" s="103" t="s">
        <v>31</v>
      </c>
      <c r="J2208" s="103" t="s">
        <v>1884</v>
      </c>
      <c r="K2208" s="103" t="s">
        <v>1885</v>
      </c>
      <c r="L2208" s="104">
        <v>830</v>
      </c>
      <c r="M2208" s="103" t="s">
        <v>1886</v>
      </c>
      <c r="N2208" s="103" t="s">
        <v>31</v>
      </c>
      <c r="O2208" s="103" t="s">
        <v>31</v>
      </c>
      <c r="P2208" s="103" t="s">
        <v>3970</v>
      </c>
      <c r="Q2208" s="103" t="s">
        <v>3971</v>
      </c>
      <c r="R2208" s="103" t="s">
        <v>5954</v>
      </c>
      <c r="S2208" s="101">
        <v>25658</v>
      </c>
      <c r="T2208" s="101">
        <v>25658</v>
      </c>
      <c r="U2208" s="103" t="s">
        <v>31</v>
      </c>
      <c r="V2208" s="103" t="s">
        <v>4686</v>
      </c>
    </row>
    <row r="2209" spans="1:22" ht="15.75" x14ac:dyDescent="0.3">
      <c r="A2209" s="103" t="s">
        <v>50</v>
      </c>
      <c r="B2209" s="103" t="s">
        <v>4024</v>
      </c>
      <c r="C2209" s="103" t="s">
        <v>1904</v>
      </c>
      <c r="D2209" s="103" t="s">
        <v>1905</v>
      </c>
      <c r="E2209" s="103" t="s">
        <v>2038</v>
      </c>
      <c r="F2209" s="103" t="s">
        <v>3969</v>
      </c>
      <c r="G2209" s="103" t="s">
        <v>31</v>
      </c>
      <c r="H2209" s="103" t="s">
        <v>31</v>
      </c>
      <c r="I2209" s="103" t="s">
        <v>31</v>
      </c>
      <c r="J2209" s="103" t="s">
        <v>1884</v>
      </c>
      <c r="K2209" s="103" t="s">
        <v>1885</v>
      </c>
      <c r="L2209" s="104">
        <v>3589</v>
      </c>
      <c r="M2209" s="103" t="s">
        <v>1886</v>
      </c>
      <c r="N2209" s="103" t="s">
        <v>31</v>
      </c>
      <c r="O2209" s="103" t="s">
        <v>31</v>
      </c>
      <c r="P2209" s="103" t="s">
        <v>3970</v>
      </c>
      <c r="Q2209" s="103" t="s">
        <v>3971</v>
      </c>
      <c r="R2209" s="103" t="s">
        <v>5955</v>
      </c>
      <c r="S2209" s="101">
        <v>26023</v>
      </c>
      <c r="T2209" s="101">
        <v>26023</v>
      </c>
      <c r="U2209" s="103" t="s">
        <v>31</v>
      </c>
      <c r="V2209" s="103" t="s">
        <v>4690</v>
      </c>
    </row>
    <row r="2210" spans="1:22" ht="15.75" x14ac:dyDescent="0.3">
      <c r="A2210" s="103" t="s">
        <v>50</v>
      </c>
      <c r="B2210" s="103" t="s">
        <v>4024</v>
      </c>
      <c r="C2210" s="103" t="s">
        <v>1904</v>
      </c>
      <c r="D2210" s="103" t="s">
        <v>1905</v>
      </c>
      <c r="E2210" s="103" t="s">
        <v>2038</v>
      </c>
      <c r="F2210" s="103" t="s">
        <v>2419</v>
      </c>
      <c r="G2210" s="103" t="s">
        <v>31</v>
      </c>
      <c r="H2210" s="103" t="s">
        <v>31</v>
      </c>
      <c r="I2210" s="103" t="s">
        <v>31</v>
      </c>
      <c r="J2210" s="103" t="s">
        <v>1884</v>
      </c>
      <c r="K2210" s="103" t="s">
        <v>1885</v>
      </c>
      <c r="L2210" s="104">
        <v>166</v>
      </c>
      <c r="M2210" s="103" t="s">
        <v>1886</v>
      </c>
      <c r="N2210" s="103" t="s">
        <v>31</v>
      </c>
      <c r="O2210" s="103" t="s">
        <v>31</v>
      </c>
      <c r="P2210" s="103" t="s">
        <v>3981</v>
      </c>
      <c r="Q2210" s="103" t="s">
        <v>3982</v>
      </c>
      <c r="R2210" s="103" t="s">
        <v>5956</v>
      </c>
      <c r="S2210" s="101">
        <v>18718</v>
      </c>
      <c r="T2210" s="101">
        <v>18718</v>
      </c>
      <c r="U2210" s="103" t="s">
        <v>31</v>
      </c>
      <c r="V2210" s="103" t="s">
        <v>31</v>
      </c>
    </row>
    <row r="2211" spans="1:22" ht="15.75" x14ac:dyDescent="0.3">
      <c r="A2211" s="103" t="s">
        <v>50</v>
      </c>
      <c r="B2211" s="103" t="s">
        <v>4024</v>
      </c>
      <c r="C2211" s="103" t="s">
        <v>1904</v>
      </c>
      <c r="D2211" s="103" t="s">
        <v>1905</v>
      </c>
      <c r="E2211" s="103" t="s">
        <v>2038</v>
      </c>
      <c r="F2211" s="103" t="s">
        <v>2419</v>
      </c>
      <c r="G2211" s="103" t="s">
        <v>31</v>
      </c>
      <c r="H2211" s="103" t="s">
        <v>31</v>
      </c>
      <c r="I2211" s="103" t="s">
        <v>31</v>
      </c>
      <c r="J2211" s="103" t="s">
        <v>1884</v>
      </c>
      <c r="K2211" s="103" t="s">
        <v>1885</v>
      </c>
      <c r="L2211" s="104">
        <v>12711</v>
      </c>
      <c r="M2211" s="103" t="s">
        <v>1886</v>
      </c>
      <c r="N2211" s="103" t="s">
        <v>31</v>
      </c>
      <c r="O2211" s="103" t="s">
        <v>31</v>
      </c>
      <c r="P2211" s="103" t="s">
        <v>3981</v>
      </c>
      <c r="Q2211" s="103" t="s">
        <v>3982</v>
      </c>
      <c r="R2211" s="103" t="s">
        <v>5957</v>
      </c>
      <c r="S2211" s="101">
        <v>19449</v>
      </c>
      <c r="T2211" s="101">
        <v>19449</v>
      </c>
      <c r="U2211" s="103" t="s">
        <v>31</v>
      </c>
      <c r="V2211" s="103" t="s">
        <v>31</v>
      </c>
    </row>
    <row r="2212" spans="1:22" ht="15.75" x14ac:dyDescent="0.3">
      <c r="A2212" s="103" t="s">
        <v>50</v>
      </c>
      <c r="B2212" s="103" t="s">
        <v>4024</v>
      </c>
      <c r="C2212" s="103" t="s">
        <v>1904</v>
      </c>
      <c r="D2212" s="103" t="s">
        <v>1905</v>
      </c>
      <c r="E2212" s="103" t="s">
        <v>2038</v>
      </c>
      <c r="F2212" s="103" t="s">
        <v>2419</v>
      </c>
      <c r="G2212" s="103" t="s">
        <v>31</v>
      </c>
      <c r="H2212" s="103" t="s">
        <v>31</v>
      </c>
      <c r="I2212" s="103" t="s">
        <v>31</v>
      </c>
      <c r="J2212" s="103" t="s">
        <v>1884</v>
      </c>
      <c r="K2212" s="103" t="s">
        <v>1885</v>
      </c>
      <c r="L2212" s="104">
        <v>176</v>
      </c>
      <c r="M2212" s="103" t="s">
        <v>1886</v>
      </c>
      <c r="N2212" s="103" t="s">
        <v>31</v>
      </c>
      <c r="O2212" s="103" t="s">
        <v>31</v>
      </c>
      <c r="P2212" s="103" t="s">
        <v>3981</v>
      </c>
      <c r="Q2212" s="103" t="s">
        <v>3982</v>
      </c>
      <c r="R2212" s="103" t="s">
        <v>5958</v>
      </c>
      <c r="S2212" s="101">
        <v>21640</v>
      </c>
      <c r="T2212" s="101">
        <v>21640</v>
      </c>
      <c r="U2212" s="103" t="s">
        <v>31</v>
      </c>
      <c r="V2212" s="103" t="s">
        <v>4670</v>
      </c>
    </row>
    <row r="2213" spans="1:22" ht="15.75" x14ac:dyDescent="0.3">
      <c r="A2213" s="103" t="s">
        <v>50</v>
      </c>
      <c r="B2213" s="103" t="s">
        <v>4024</v>
      </c>
      <c r="C2213" s="103" t="s">
        <v>1904</v>
      </c>
      <c r="D2213" s="103" t="s">
        <v>1905</v>
      </c>
      <c r="E2213" s="103" t="s">
        <v>2038</v>
      </c>
      <c r="F2213" s="103" t="s">
        <v>2419</v>
      </c>
      <c r="G2213" s="103" t="s">
        <v>31</v>
      </c>
      <c r="H2213" s="103" t="s">
        <v>31</v>
      </c>
      <c r="I2213" s="103" t="s">
        <v>31</v>
      </c>
      <c r="J2213" s="103" t="s">
        <v>1884</v>
      </c>
      <c r="K2213" s="103" t="s">
        <v>1885</v>
      </c>
      <c r="L2213" s="104">
        <v>177</v>
      </c>
      <c r="M2213" s="103" t="s">
        <v>1886</v>
      </c>
      <c r="N2213" s="103" t="s">
        <v>31</v>
      </c>
      <c r="O2213" s="103" t="s">
        <v>31</v>
      </c>
      <c r="P2213" s="103" t="s">
        <v>3981</v>
      </c>
      <c r="Q2213" s="103" t="s">
        <v>3982</v>
      </c>
      <c r="R2213" s="103" t="s">
        <v>5959</v>
      </c>
      <c r="S2213" s="101">
        <v>21640</v>
      </c>
      <c r="T2213" s="101">
        <v>21640</v>
      </c>
      <c r="U2213" s="103" t="s">
        <v>31</v>
      </c>
      <c r="V2213" s="103" t="s">
        <v>31</v>
      </c>
    </row>
    <row r="2214" spans="1:22" ht="15.75" x14ac:dyDescent="0.3">
      <c r="A2214" s="103" t="s">
        <v>50</v>
      </c>
      <c r="B2214" s="103" t="s">
        <v>4024</v>
      </c>
      <c r="C2214" s="103" t="s">
        <v>1904</v>
      </c>
      <c r="D2214" s="103" t="s">
        <v>1905</v>
      </c>
      <c r="E2214" s="103" t="s">
        <v>2038</v>
      </c>
      <c r="F2214" s="103" t="s">
        <v>2419</v>
      </c>
      <c r="G2214" s="103" t="s">
        <v>31</v>
      </c>
      <c r="H2214" s="103" t="s">
        <v>31</v>
      </c>
      <c r="I2214" s="103" t="s">
        <v>31</v>
      </c>
      <c r="J2214" s="103" t="s">
        <v>1884</v>
      </c>
      <c r="K2214" s="103" t="s">
        <v>1885</v>
      </c>
      <c r="L2214" s="104">
        <v>263</v>
      </c>
      <c r="M2214" s="103" t="s">
        <v>1886</v>
      </c>
      <c r="N2214" s="103" t="s">
        <v>31</v>
      </c>
      <c r="O2214" s="103" t="s">
        <v>31</v>
      </c>
      <c r="P2214" s="103" t="s">
        <v>3981</v>
      </c>
      <c r="Q2214" s="103" t="s">
        <v>3982</v>
      </c>
      <c r="R2214" s="103" t="s">
        <v>5960</v>
      </c>
      <c r="S2214" s="101">
        <v>21640</v>
      </c>
      <c r="T2214" s="101">
        <v>21640</v>
      </c>
      <c r="U2214" s="103" t="s">
        <v>31</v>
      </c>
      <c r="V2214" s="103" t="s">
        <v>4668</v>
      </c>
    </row>
    <row r="2215" spans="1:22" ht="15.75" x14ac:dyDescent="0.3">
      <c r="A2215" s="103" t="s">
        <v>50</v>
      </c>
      <c r="B2215" s="103" t="s">
        <v>4024</v>
      </c>
      <c r="C2215" s="103" t="s">
        <v>1904</v>
      </c>
      <c r="D2215" s="103" t="s">
        <v>1905</v>
      </c>
      <c r="E2215" s="103" t="s">
        <v>2038</v>
      </c>
      <c r="F2215" s="103" t="s">
        <v>2419</v>
      </c>
      <c r="G2215" s="103" t="s">
        <v>31</v>
      </c>
      <c r="H2215" s="103" t="s">
        <v>31</v>
      </c>
      <c r="I2215" s="103" t="s">
        <v>31</v>
      </c>
      <c r="J2215" s="103" t="s">
        <v>1884</v>
      </c>
      <c r="K2215" s="103" t="s">
        <v>1885</v>
      </c>
      <c r="L2215" s="104">
        <v>721</v>
      </c>
      <c r="M2215" s="103" t="s">
        <v>1886</v>
      </c>
      <c r="N2215" s="103" t="s">
        <v>31</v>
      </c>
      <c r="O2215" s="103" t="s">
        <v>31</v>
      </c>
      <c r="P2215" s="103" t="s">
        <v>3981</v>
      </c>
      <c r="Q2215" s="103" t="s">
        <v>3982</v>
      </c>
      <c r="R2215" s="103" t="s">
        <v>5961</v>
      </c>
      <c r="S2215" s="101">
        <v>22006</v>
      </c>
      <c r="T2215" s="101">
        <v>22006</v>
      </c>
      <c r="U2215" s="103" t="s">
        <v>31</v>
      </c>
      <c r="V2215" s="103" t="s">
        <v>4674</v>
      </c>
    </row>
    <row r="2216" spans="1:22" ht="15.75" x14ac:dyDescent="0.3">
      <c r="A2216" s="103" t="s">
        <v>50</v>
      </c>
      <c r="B2216" s="103" t="s">
        <v>4024</v>
      </c>
      <c r="C2216" s="103" t="s">
        <v>1904</v>
      </c>
      <c r="D2216" s="103" t="s">
        <v>1905</v>
      </c>
      <c r="E2216" s="103" t="s">
        <v>2038</v>
      </c>
      <c r="F2216" s="103" t="s">
        <v>2419</v>
      </c>
      <c r="G2216" s="103" t="s">
        <v>31</v>
      </c>
      <c r="H2216" s="103" t="s">
        <v>31</v>
      </c>
      <c r="I2216" s="103" t="s">
        <v>31</v>
      </c>
      <c r="J2216" s="103" t="s">
        <v>1884</v>
      </c>
      <c r="K2216" s="103" t="s">
        <v>1885</v>
      </c>
      <c r="L2216" s="104">
        <v>574</v>
      </c>
      <c r="M2216" s="103" t="s">
        <v>1886</v>
      </c>
      <c r="N2216" s="103" t="s">
        <v>31</v>
      </c>
      <c r="O2216" s="103" t="s">
        <v>31</v>
      </c>
      <c r="P2216" s="103" t="s">
        <v>3981</v>
      </c>
      <c r="Q2216" s="103" t="s">
        <v>3982</v>
      </c>
      <c r="R2216" s="103" t="s">
        <v>5962</v>
      </c>
      <c r="S2216" s="101">
        <v>23101</v>
      </c>
      <c r="T2216" s="101">
        <v>23101</v>
      </c>
      <c r="U2216" s="103" t="s">
        <v>31</v>
      </c>
      <c r="V2216" s="103" t="s">
        <v>4676</v>
      </c>
    </row>
    <row r="2217" spans="1:22" ht="15.75" x14ac:dyDescent="0.3">
      <c r="A2217" s="103" t="s">
        <v>50</v>
      </c>
      <c r="B2217" s="103" t="s">
        <v>4024</v>
      </c>
      <c r="C2217" s="103" t="s">
        <v>1904</v>
      </c>
      <c r="D2217" s="103" t="s">
        <v>1905</v>
      </c>
      <c r="E2217" s="103" t="s">
        <v>2038</v>
      </c>
      <c r="F2217" s="103" t="s">
        <v>2419</v>
      </c>
      <c r="G2217" s="103" t="s">
        <v>31</v>
      </c>
      <c r="H2217" s="103" t="s">
        <v>31</v>
      </c>
      <c r="I2217" s="103" t="s">
        <v>31</v>
      </c>
      <c r="J2217" s="103" t="s">
        <v>1884</v>
      </c>
      <c r="K2217" s="103" t="s">
        <v>1885</v>
      </c>
      <c r="L2217" s="104">
        <v>1228</v>
      </c>
      <c r="M2217" s="103" t="s">
        <v>1886</v>
      </c>
      <c r="N2217" s="103" t="s">
        <v>31</v>
      </c>
      <c r="O2217" s="103" t="s">
        <v>31</v>
      </c>
      <c r="P2217" s="103" t="s">
        <v>3981</v>
      </c>
      <c r="Q2217" s="103" t="s">
        <v>3982</v>
      </c>
      <c r="R2217" s="103" t="s">
        <v>5963</v>
      </c>
      <c r="S2217" s="101">
        <v>24197</v>
      </c>
      <c r="T2217" s="101">
        <v>24197</v>
      </c>
      <c r="U2217" s="103" t="s">
        <v>31</v>
      </c>
      <c r="V2217" s="103" t="s">
        <v>4678</v>
      </c>
    </row>
    <row r="2218" spans="1:22" ht="15.75" x14ac:dyDescent="0.3">
      <c r="A2218" s="103" t="s">
        <v>50</v>
      </c>
      <c r="B2218" s="103" t="s">
        <v>4024</v>
      </c>
      <c r="C2218" s="103" t="s">
        <v>1904</v>
      </c>
      <c r="D2218" s="103" t="s">
        <v>1905</v>
      </c>
      <c r="E2218" s="103" t="s">
        <v>2038</v>
      </c>
      <c r="F2218" s="103" t="s">
        <v>2419</v>
      </c>
      <c r="G2218" s="103" t="s">
        <v>31</v>
      </c>
      <c r="H2218" s="103" t="s">
        <v>31</v>
      </c>
      <c r="I2218" s="103" t="s">
        <v>31</v>
      </c>
      <c r="J2218" s="103" t="s">
        <v>1884</v>
      </c>
      <c r="K2218" s="103" t="s">
        <v>1885</v>
      </c>
      <c r="L2218" s="104">
        <v>5021</v>
      </c>
      <c r="M2218" s="103" t="s">
        <v>1886</v>
      </c>
      <c r="N2218" s="103" t="s">
        <v>31</v>
      </c>
      <c r="O2218" s="103" t="s">
        <v>31</v>
      </c>
      <c r="P2218" s="103" t="s">
        <v>3981</v>
      </c>
      <c r="Q2218" s="103" t="s">
        <v>3982</v>
      </c>
      <c r="R2218" s="103" t="s">
        <v>5964</v>
      </c>
      <c r="S2218" s="101">
        <v>24928</v>
      </c>
      <c r="T2218" s="101">
        <v>24928</v>
      </c>
      <c r="U2218" s="103" t="s">
        <v>31</v>
      </c>
      <c r="V2218" s="103" t="s">
        <v>4682</v>
      </c>
    </row>
    <row r="2219" spans="1:22" ht="15.75" x14ac:dyDescent="0.3">
      <c r="A2219" s="103" t="s">
        <v>50</v>
      </c>
      <c r="B2219" s="103" t="s">
        <v>4024</v>
      </c>
      <c r="C2219" s="103" t="s">
        <v>1904</v>
      </c>
      <c r="D2219" s="103" t="s">
        <v>1905</v>
      </c>
      <c r="E2219" s="103" t="s">
        <v>2038</v>
      </c>
      <c r="F2219" s="103" t="s">
        <v>2419</v>
      </c>
      <c r="G2219" s="103" t="s">
        <v>31</v>
      </c>
      <c r="H2219" s="103" t="s">
        <v>31</v>
      </c>
      <c r="I2219" s="103" t="s">
        <v>31</v>
      </c>
      <c r="J2219" s="103" t="s">
        <v>1884</v>
      </c>
      <c r="K2219" s="103" t="s">
        <v>1885</v>
      </c>
      <c r="L2219" s="104">
        <v>4140</v>
      </c>
      <c r="M2219" s="103" t="s">
        <v>1886</v>
      </c>
      <c r="N2219" s="103" t="s">
        <v>31</v>
      </c>
      <c r="O2219" s="103" t="s">
        <v>31</v>
      </c>
      <c r="P2219" s="103" t="s">
        <v>3981</v>
      </c>
      <c r="Q2219" s="103" t="s">
        <v>3982</v>
      </c>
      <c r="R2219" s="103" t="s">
        <v>5965</v>
      </c>
      <c r="S2219" s="101">
        <v>25293</v>
      </c>
      <c r="T2219" s="101">
        <v>25293</v>
      </c>
      <c r="U2219" s="103" t="s">
        <v>31</v>
      </c>
      <c r="V2219" s="103" t="s">
        <v>4684</v>
      </c>
    </row>
    <row r="2220" spans="1:22" ht="15.75" x14ac:dyDescent="0.3">
      <c r="A2220" s="103" t="s">
        <v>50</v>
      </c>
      <c r="B2220" s="103" t="s">
        <v>4024</v>
      </c>
      <c r="C2220" s="103" t="s">
        <v>1904</v>
      </c>
      <c r="D2220" s="103" t="s">
        <v>1905</v>
      </c>
      <c r="E2220" s="103" t="s">
        <v>2038</v>
      </c>
      <c r="F2220" s="103" t="s">
        <v>2419</v>
      </c>
      <c r="G2220" s="103" t="s">
        <v>31</v>
      </c>
      <c r="H2220" s="103" t="s">
        <v>31</v>
      </c>
      <c r="I2220" s="103" t="s">
        <v>31</v>
      </c>
      <c r="J2220" s="103" t="s">
        <v>1884</v>
      </c>
      <c r="K2220" s="103" t="s">
        <v>1885</v>
      </c>
      <c r="L2220" s="104">
        <v>627</v>
      </c>
      <c r="M2220" s="103" t="s">
        <v>1886</v>
      </c>
      <c r="N2220" s="103" t="s">
        <v>31</v>
      </c>
      <c r="O2220" s="103" t="s">
        <v>31</v>
      </c>
      <c r="P2220" s="103" t="s">
        <v>3981</v>
      </c>
      <c r="Q2220" s="103" t="s">
        <v>3982</v>
      </c>
      <c r="R2220" s="103" t="s">
        <v>5966</v>
      </c>
      <c r="S2220" s="101">
        <v>25658</v>
      </c>
      <c r="T2220" s="101">
        <v>25658</v>
      </c>
      <c r="U2220" s="103" t="s">
        <v>31</v>
      </c>
      <c r="V2220" s="103" t="s">
        <v>4957</v>
      </c>
    </row>
    <row r="2221" spans="1:22" ht="15.75" x14ac:dyDescent="0.3">
      <c r="A2221" s="103" t="s">
        <v>50</v>
      </c>
      <c r="B2221" s="103" t="s">
        <v>4024</v>
      </c>
      <c r="C2221" s="103" t="s">
        <v>1904</v>
      </c>
      <c r="D2221" s="103" t="s">
        <v>1905</v>
      </c>
      <c r="E2221" s="103" t="s">
        <v>2038</v>
      </c>
      <c r="F2221" s="103" t="s">
        <v>2419</v>
      </c>
      <c r="G2221" s="103" t="s">
        <v>31</v>
      </c>
      <c r="H2221" s="103" t="s">
        <v>31</v>
      </c>
      <c r="I2221" s="103" t="s">
        <v>31</v>
      </c>
      <c r="J2221" s="103" t="s">
        <v>1884</v>
      </c>
      <c r="K2221" s="103" t="s">
        <v>1885</v>
      </c>
      <c r="L2221" s="104">
        <v>874</v>
      </c>
      <c r="M2221" s="103" t="s">
        <v>1886</v>
      </c>
      <c r="N2221" s="103" t="s">
        <v>31</v>
      </c>
      <c r="O2221" s="103" t="s">
        <v>31</v>
      </c>
      <c r="P2221" s="103" t="s">
        <v>3981</v>
      </c>
      <c r="Q2221" s="103" t="s">
        <v>3982</v>
      </c>
      <c r="R2221" s="103" t="s">
        <v>5967</v>
      </c>
      <c r="S2221" s="101">
        <v>25658</v>
      </c>
      <c r="T2221" s="101">
        <v>25658</v>
      </c>
      <c r="U2221" s="103" t="s">
        <v>31</v>
      </c>
      <c r="V2221" s="103" t="s">
        <v>4688</v>
      </c>
    </row>
    <row r="2222" spans="1:22" ht="15.75" x14ac:dyDescent="0.3">
      <c r="A2222" s="103" t="s">
        <v>50</v>
      </c>
      <c r="B2222" s="103" t="s">
        <v>4024</v>
      </c>
      <c r="C2222" s="103" t="s">
        <v>1904</v>
      </c>
      <c r="D2222" s="103" t="s">
        <v>1905</v>
      </c>
      <c r="E2222" s="103" t="s">
        <v>2038</v>
      </c>
      <c r="F2222" s="103" t="s">
        <v>2419</v>
      </c>
      <c r="G2222" s="103" t="s">
        <v>31</v>
      </c>
      <c r="H2222" s="103" t="s">
        <v>31</v>
      </c>
      <c r="I2222" s="103" t="s">
        <v>31</v>
      </c>
      <c r="J2222" s="103" t="s">
        <v>1884</v>
      </c>
      <c r="K2222" s="103" t="s">
        <v>1885</v>
      </c>
      <c r="L2222" s="104">
        <v>912</v>
      </c>
      <c r="M2222" s="103" t="s">
        <v>1886</v>
      </c>
      <c r="N2222" s="103" t="s">
        <v>31</v>
      </c>
      <c r="O2222" s="103" t="s">
        <v>31</v>
      </c>
      <c r="P2222" s="103" t="s">
        <v>3981</v>
      </c>
      <c r="Q2222" s="103" t="s">
        <v>3982</v>
      </c>
      <c r="R2222" s="103" t="s">
        <v>5968</v>
      </c>
      <c r="S2222" s="101">
        <v>25658</v>
      </c>
      <c r="T2222" s="101">
        <v>25658</v>
      </c>
      <c r="U2222" s="103" t="s">
        <v>31</v>
      </c>
      <c r="V2222" s="103" t="s">
        <v>4686</v>
      </c>
    </row>
    <row r="2223" spans="1:22" ht="15.75" x14ac:dyDescent="0.3">
      <c r="A2223" s="103" t="s">
        <v>50</v>
      </c>
      <c r="B2223" s="103" t="s">
        <v>4024</v>
      </c>
      <c r="C2223" s="103" t="s">
        <v>1904</v>
      </c>
      <c r="D2223" s="103" t="s">
        <v>1905</v>
      </c>
      <c r="E2223" s="103" t="s">
        <v>2038</v>
      </c>
      <c r="F2223" s="103" t="s">
        <v>2419</v>
      </c>
      <c r="G2223" s="103" t="s">
        <v>31</v>
      </c>
      <c r="H2223" s="103" t="s">
        <v>31</v>
      </c>
      <c r="I2223" s="103" t="s">
        <v>31</v>
      </c>
      <c r="J2223" s="103" t="s">
        <v>1884</v>
      </c>
      <c r="K2223" s="103" t="s">
        <v>1885</v>
      </c>
      <c r="L2223" s="104">
        <v>1581</v>
      </c>
      <c r="M2223" s="103" t="s">
        <v>1886</v>
      </c>
      <c r="N2223" s="103" t="s">
        <v>31</v>
      </c>
      <c r="O2223" s="103" t="s">
        <v>31</v>
      </c>
      <c r="P2223" s="103" t="s">
        <v>3981</v>
      </c>
      <c r="Q2223" s="103" t="s">
        <v>3982</v>
      </c>
      <c r="R2223" s="103" t="s">
        <v>5969</v>
      </c>
      <c r="S2223" s="101">
        <v>26023</v>
      </c>
      <c r="T2223" s="101">
        <v>26023</v>
      </c>
      <c r="U2223" s="103" t="s">
        <v>31</v>
      </c>
      <c r="V2223" s="103" t="s">
        <v>4690</v>
      </c>
    </row>
    <row r="2224" spans="1:22" ht="15.75" x14ac:dyDescent="0.3">
      <c r="A2224" s="103" t="s">
        <v>50</v>
      </c>
      <c r="B2224" s="103" t="s">
        <v>4024</v>
      </c>
      <c r="C2224" s="103" t="s">
        <v>1904</v>
      </c>
      <c r="D2224" s="103" t="s">
        <v>1905</v>
      </c>
      <c r="E2224" s="103" t="s">
        <v>2038</v>
      </c>
      <c r="F2224" s="103" t="s">
        <v>2419</v>
      </c>
      <c r="G2224" s="103" t="s">
        <v>31</v>
      </c>
      <c r="H2224" s="103" t="s">
        <v>31</v>
      </c>
      <c r="I2224" s="103" t="s">
        <v>31</v>
      </c>
      <c r="J2224" s="103" t="s">
        <v>1884</v>
      </c>
      <c r="K2224" s="103" t="s">
        <v>1885</v>
      </c>
      <c r="L2224" s="104">
        <v>361</v>
      </c>
      <c r="M2224" s="103" t="s">
        <v>1886</v>
      </c>
      <c r="N2224" s="103" t="s">
        <v>31</v>
      </c>
      <c r="O2224" s="103" t="s">
        <v>31</v>
      </c>
      <c r="P2224" s="103" t="s">
        <v>3981</v>
      </c>
      <c r="Q2224" s="103" t="s">
        <v>3982</v>
      </c>
      <c r="R2224" s="103" t="s">
        <v>5970</v>
      </c>
      <c r="S2224" s="101">
        <v>27484</v>
      </c>
      <c r="T2224" s="101">
        <v>27484</v>
      </c>
      <c r="U2224" s="103" t="s">
        <v>31</v>
      </c>
      <c r="V2224" s="103" t="s">
        <v>4692</v>
      </c>
    </row>
    <row r="2225" spans="1:22" ht="15.75" x14ac:dyDescent="0.3">
      <c r="A2225" s="103" t="s">
        <v>50</v>
      </c>
      <c r="B2225" s="103" t="s">
        <v>4024</v>
      </c>
      <c r="C2225" s="103" t="s">
        <v>1904</v>
      </c>
      <c r="D2225" s="103" t="s">
        <v>1905</v>
      </c>
      <c r="E2225" s="103" t="s">
        <v>2038</v>
      </c>
      <c r="F2225" s="103" t="s">
        <v>2519</v>
      </c>
      <c r="G2225" s="103" t="s">
        <v>31</v>
      </c>
      <c r="H2225" s="103" t="s">
        <v>31</v>
      </c>
      <c r="I2225" s="103" t="s">
        <v>31</v>
      </c>
      <c r="J2225" s="103" t="s">
        <v>1884</v>
      </c>
      <c r="K2225" s="103" t="s">
        <v>1885</v>
      </c>
      <c r="L2225" s="104">
        <v>83252.36</v>
      </c>
      <c r="M2225" s="103" t="s">
        <v>1886</v>
      </c>
      <c r="N2225" s="103" t="s">
        <v>5971</v>
      </c>
      <c r="O2225" s="103" t="s">
        <v>31</v>
      </c>
      <c r="P2225" s="103" t="s">
        <v>4437</v>
      </c>
      <c r="Q2225" s="103" t="s">
        <v>31</v>
      </c>
      <c r="R2225" s="103" t="s">
        <v>5972</v>
      </c>
      <c r="S2225" s="101">
        <v>39568</v>
      </c>
      <c r="T2225" s="101">
        <v>39568</v>
      </c>
      <c r="U2225" s="103" t="s">
        <v>5973</v>
      </c>
      <c r="V2225" s="103" t="s">
        <v>31</v>
      </c>
    </row>
    <row r="2226" spans="1:22" ht="15.75" x14ac:dyDescent="0.3">
      <c r="A2226" s="103" t="s">
        <v>50</v>
      </c>
      <c r="B2226" s="103" t="s">
        <v>4024</v>
      </c>
      <c r="C2226" s="103" t="s">
        <v>1904</v>
      </c>
      <c r="D2226" s="103" t="s">
        <v>1905</v>
      </c>
      <c r="E2226" s="103" t="s">
        <v>2038</v>
      </c>
      <c r="F2226" s="103" t="s">
        <v>2519</v>
      </c>
      <c r="G2226" s="103" t="s">
        <v>31</v>
      </c>
      <c r="H2226" s="103" t="s">
        <v>31</v>
      </c>
      <c r="I2226" s="103" t="s">
        <v>31</v>
      </c>
      <c r="J2226" s="103" t="s">
        <v>1884</v>
      </c>
      <c r="K2226" s="103" t="s">
        <v>1885</v>
      </c>
      <c r="L2226" s="104">
        <v>1241.97</v>
      </c>
      <c r="M2226" s="103" t="s">
        <v>1886</v>
      </c>
      <c r="N2226" s="103" t="s">
        <v>5971</v>
      </c>
      <c r="O2226" s="103" t="s">
        <v>31</v>
      </c>
      <c r="P2226" s="103" t="s">
        <v>4437</v>
      </c>
      <c r="Q2226" s="103" t="s">
        <v>31</v>
      </c>
      <c r="R2226" s="103" t="s">
        <v>5972</v>
      </c>
      <c r="S2226" s="101">
        <v>39721</v>
      </c>
      <c r="T2226" s="101">
        <v>39721</v>
      </c>
      <c r="U2226" s="103" t="s">
        <v>5973</v>
      </c>
      <c r="V2226" s="103" t="s">
        <v>31</v>
      </c>
    </row>
    <row r="2227" spans="1:22" ht="15.75" x14ac:dyDescent="0.3">
      <c r="A2227" s="103" t="s">
        <v>50</v>
      </c>
      <c r="B2227" s="103" t="s">
        <v>4024</v>
      </c>
      <c r="C2227" s="103" t="s">
        <v>1904</v>
      </c>
      <c r="D2227" s="103" t="s">
        <v>1905</v>
      </c>
      <c r="E2227" s="103" t="s">
        <v>2038</v>
      </c>
      <c r="F2227" s="103" t="s">
        <v>2519</v>
      </c>
      <c r="G2227" s="103" t="s">
        <v>31</v>
      </c>
      <c r="H2227" s="103" t="s">
        <v>31</v>
      </c>
      <c r="I2227" s="103" t="s">
        <v>31</v>
      </c>
      <c r="J2227" s="103" t="s">
        <v>1884</v>
      </c>
      <c r="K2227" s="103" t="s">
        <v>1885</v>
      </c>
      <c r="L2227" s="104">
        <v>1346.67</v>
      </c>
      <c r="M2227" s="103" t="s">
        <v>1886</v>
      </c>
      <c r="N2227" s="103" t="s">
        <v>5971</v>
      </c>
      <c r="O2227" s="103" t="s">
        <v>31</v>
      </c>
      <c r="P2227" s="103" t="s">
        <v>4437</v>
      </c>
      <c r="Q2227" s="103" t="s">
        <v>31</v>
      </c>
      <c r="R2227" s="103" t="s">
        <v>5972</v>
      </c>
      <c r="S2227" s="101">
        <v>39752</v>
      </c>
      <c r="T2227" s="101">
        <v>39752</v>
      </c>
      <c r="U2227" s="103" t="s">
        <v>5973</v>
      </c>
      <c r="V2227" s="103" t="s">
        <v>31</v>
      </c>
    </row>
    <row r="2228" spans="1:22" ht="15.75" x14ac:dyDescent="0.3">
      <c r="A2228" s="103" t="s">
        <v>50</v>
      </c>
      <c r="B2228" s="103" t="s">
        <v>4024</v>
      </c>
      <c r="C2228" s="103" t="s">
        <v>1904</v>
      </c>
      <c r="D2228" s="103" t="s">
        <v>1905</v>
      </c>
      <c r="E2228" s="103" t="s">
        <v>2038</v>
      </c>
      <c r="F2228" s="103" t="s">
        <v>3080</v>
      </c>
      <c r="G2228" s="103" t="s">
        <v>31</v>
      </c>
      <c r="H2228" s="103" t="s">
        <v>31</v>
      </c>
      <c r="I2228" s="103" t="s">
        <v>31</v>
      </c>
      <c r="J2228" s="103" t="s">
        <v>1884</v>
      </c>
      <c r="K2228" s="103" t="s">
        <v>1885</v>
      </c>
      <c r="L2228" s="104">
        <v>2592</v>
      </c>
      <c r="M2228" s="103" t="s">
        <v>1886</v>
      </c>
      <c r="N2228" s="103" t="s">
        <v>31</v>
      </c>
      <c r="O2228" s="103" t="s">
        <v>31</v>
      </c>
      <c r="P2228" s="103" t="s">
        <v>3081</v>
      </c>
      <c r="Q2228" s="103" t="s">
        <v>3082</v>
      </c>
      <c r="R2228" s="103" t="s">
        <v>5974</v>
      </c>
      <c r="S2228" s="101">
        <v>21275</v>
      </c>
      <c r="T2228" s="101">
        <v>21275</v>
      </c>
      <c r="U2228" s="103" t="s">
        <v>31</v>
      </c>
      <c r="V2228" s="103" t="s">
        <v>5975</v>
      </c>
    </row>
    <row r="2229" spans="1:22" ht="15.75" x14ac:dyDescent="0.3">
      <c r="A2229" s="103" t="s">
        <v>50</v>
      </c>
      <c r="B2229" s="103" t="s">
        <v>4024</v>
      </c>
      <c r="C2229" s="103" t="s">
        <v>1904</v>
      </c>
      <c r="D2229" s="103" t="s">
        <v>1905</v>
      </c>
      <c r="E2229" s="103" t="s">
        <v>2038</v>
      </c>
      <c r="F2229" s="103" t="s">
        <v>3080</v>
      </c>
      <c r="G2229" s="103" t="s">
        <v>31</v>
      </c>
      <c r="H2229" s="103" t="s">
        <v>31</v>
      </c>
      <c r="I2229" s="103" t="s">
        <v>31</v>
      </c>
      <c r="J2229" s="103" t="s">
        <v>1884</v>
      </c>
      <c r="K2229" s="103" t="s">
        <v>1885</v>
      </c>
      <c r="L2229" s="104">
        <v>21854</v>
      </c>
      <c r="M2229" s="103" t="s">
        <v>1886</v>
      </c>
      <c r="N2229" s="103" t="s">
        <v>31</v>
      </c>
      <c r="O2229" s="103" t="s">
        <v>31</v>
      </c>
      <c r="P2229" s="103" t="s">
        <v>3081</v>
      </c>
      <c r="Q2229" s="103" t="s">
        <v>3082</v>
      </c>
      <c r="R2229" s="103" t="s">
        <v>5976</v>
      </c>
      <c r="S2229" s="101">
        <v>21275</v>
      </c>
      <c r="T2229" s="101">
        <v>21275</v>
      </c>
      <c r="U2229" s="103" t="s">
        <v>31</v>
      </c>
      <c r="V2229" s="103" t="s">
        <v>4761</v>
      </c>
    </row>
    <row r="2230" spans="1:22" ht="15.75" x14ac:dyDescent="0.3">
      <c r="A2230" s="103" t="s">
        <v>50</v>
      </c>
      <c r="B2230" s="103" t="s">
        <v>4024</v>
      </c>
      <c r="C2230" s="103" t="s">
        <v>1904</v>
      </c>
      <c r="D2230" s="103" t="s">
        <v>1905</v>
      </c>
      <c r="E2230" s="103" t="s">
        <v>2038</v>
      </c>
      <c r="F2230" s="103" t="s">
        <v>3080</v>
      </c>
      <c r="G2230" s="103" t="s">
        <v>31</v>
      </c>
      <c r="H2230" s="103" t="s">
        <v>31</v>
      </c>
      <c r="I2230" s="103" t="s">
        <v>31</v>
      </c>
      <c r="J2230" s="103" t="s">
        <v>1884</v>
      </c>
      <c r="K2230" s="103" t="s">
        <v>1885</v>
      </c>
      <c r="L2230" s="104">
        <v>83</v>
      </c>
      <c r="M2230" s="103" t="s">
        <v>1886</v>
      </c>
      <c r="N2230" s="103" t="s">
        <v>31</v>
      </c>
      <c r="O2230" s="103" t="s">
        <v>31</v>
      </c>
      <c r="P2230" s="103" t="s">
        <v>3081</v>
      </c>
      <c r="Q2230" s="103" t="s">
        <v>3082</v>
      </c>
      <c r="R2230" s="103" t="s">
        <v>5977</v>
      </c>
      <c r="S2230" s="101">
        <v>21640</v>
      </c>
      <c r="T2230" s="101">
        <v>21640</v>
      </c>
      <c r="U2230" s="103" t="s">
        <v>31</v>
      </c>
      <c r="V2230" s="103" t="s">
        <v>4672</v>
      </c>
    </row>
    <row r="2231" spans="1:22" ht="15.75" x14ac:dyDescent="0.3">
      <c r="A2231" s="103" t="s">
        <v>50</v>
      </c>
      <c r="B2231" s="103" t="s">
        <v>4024</v>
      </c>
      <c r="C2231" s="103" t="s">
        <v>1904</v>
      </c>
      <c r="D2231" s="103" t="s">
        <v>1905</v>
      </c>
      <c r="E2231" s="103" t="s">
        <v>2038</v>
      </c>
      <c r="F2231" s="103" t="s">
        <v>3080</v>
      </c>
      <c r="G2231" s="103" t="s">
        <v>31</v>
      </c>
      <c r="H2231" s="103" t="s">
        <v>31</v>
      </c>
      <c r="I2231" s="103" t="s">
        <v>31</v>
      </c>
      <c r="J2231" s="103" t="s">
        <v>1884</v>
      </c>
      <c r="K2231" s="103" t="s">
        <v>1885</v>
      </c>
      <c r="L2231" s="104">
        <v>184</v>
      </c>
      <c r="M2231" s="103" t="s">
        <v>1886</v>
      </c>
      <c r="N2231" s="103" t="s">
        <v>31</v>
      </c>
      <c r="O2231" s="103" t="s">
        <v>31</v>
      </c>
      <c r="P2231" s="103" t="s">
        <v>3081</v>
      </c>
      <c r="Q2231" s="103" t="s">
        <v>3082</v>
      </c>
      <c r="R2231" s="103" t="s">
        <v>5978</v>
      </c>
      <c r="S2231" s="101">
        <v>21640</v>
      </c>
      <c r="T2231" s="101">
        <v>21640</v>
      </c>
      <c r="U2231" s="103" t="s">
        <v>31</v>
      </c>
      <c r="V2231" s="103" t="s">
        <v>4670</v>
      </c>
    </row>
    <row r="2232" spans="1:22" ht="15.75" x14ac:dyDescent="0.3">
      <c r="A2232" s="103" t="s">
        <v>50</v>
      </c>
      <c r="B2232" s="103" t="s">
        <v>4024</v>
      </c>
      <c r="C2232" s="103" t="s">
        <v>1904</v>
      </c>
      <c r="D2232" s="103" t="s">
        <v>1905</v>
      </c>
      <c r="E2232" s="103" t="s">
        <v>2038</v>
      </c>
      <c r="F2232" s="103" t="s">
        <v>3080</v>
      </c>
      <c r="G2232" s="103" t="s">
        <v>31</v>
      </c>
      <c r="H2232" s="103" t="s">
        <v>31</v>
      </c>
      <c r="I2232" s="103" t="s">
        <v>31</v>
      </c>
      <c r="J2232" s="103" t="s">
        <v>1884</v>
      </c>
      <c r="K2232" s="103" t="s">
        <v>1885</v>
      </c>
      <c r="L2232" s="104">
        <v>882</v>
      </c>
      <c r="M2232" s="103" t="s">
        <v>1886</v>
      </c>
      <c r="N2232" s="103" t="s">
        <v>31</v>
      </c>
      <c r="O2232" s="103" t="s">
        <v>31</v>
      </c>
      <c r="P2232" s="103" t="s">
        <v>3081</v>
      </c>
      <c r="Q2232" s="103" t="s">
        <v>3082</v>
      </c>
      <c r="R2232" s="103" t="s">
        <v>5979</v>
      </c>
      <c r="S2232" s="101">
        <v>22736</v>
      </c>
      <c r="T2232" s="101">
        <v>22736</v>
      </c>
      <c r="U2232" s="103" t="s">
        <v>31</v>
      </c>
      <c r="V2232" s="103" t="s">
        <v>5980</v>
      </c>
    </row>
    <row r="2233" spans="1:22" ht="15.75" x14ac:dyDescent="0.3">
      <c r="A2233" s="103" t="s">
        <v>50</v>
      </c>
      <c r="B2233" s="103" t="s">
        <v>4024</v>
      </c>
      <c r="C2233" s="103" t="s">
        <v>1904</v>
      </c>
      <c r="D2233" s="103" t="s">
        <v>1905</v>
      </c>
      <c r="E2233" s="103" t="s">
        <v>2038</v>
      </c>
      <c r="F2233" s="103" t="s">
        <v>3080</v>
      </c>
      <c r="G2233" s="103" t="s">
        <v>31</v>
      </c>
      <c r="H2233" s="103" t="s">
        <v>31</v>
      </c>
      <c r="I2233" s="103" t="s">
        <v>31</v>
      </c>
      <c r="J2233" s="103" t="s">
        <v>1884</v>
      </c>
      <c r="K2233" s="103" t="s">
        <v>1885</v>
      </c>
      <c r="L2233" s="104">
        <v>105</v>
      </c>
      <c r="M2233" s="103" t="s">
        <v>1886</v>
      </c>
      <c r="N2233" s="103" t="s">
        <v>31</v>
      </c>
      <c r="O2233" s="103" t="s">
        <v>31</v>
      </c>
      <c r="P2233" s="103" t="s">
        <v>3081</v>
      </c>
      <c r="Q2233" s="103" t="s">
        <v>3082</v>
      </c>
      <c r="R2233" s="103" t="s">
        <v>5981</v>
      </c>
      <c r="S2233" s="101">
        <v>23101</v>
      </c>
      <c r="T2233" s="101">
        <v>23101</v>
      </c>
      <c r="U2233" s="103" t="s">
        <v>31</v>
      </c>
      <c r="V2233" s="103" t="s">
        <v>4676</v>
      </c>
    </row>
    <row r="2234" spans="1:22" ht="15.75" x14ac:dyDescent="0.3">
      <c r="A2234" s="103" t="s">
        <v>50</v>
      </c>
      <c r="B2234" s="103" t="s">
        <v>4024</v>
      </c>
      <c r="C2234" s="103" t="s">
        <v>1904</v>
      </c>
      <c r="D2234" s="103" t="s">
        <v>1905</v>
      </c>
      <c r="E2234" s="103" t="s">
        <v>2038</v>
      </c>
      <c r="F2234" s="103" t="s">
        <v>3080</v>
      </c>
      <c r="G2234" s="103" t="s">
        <v>31</v>
      </c>
      <c r="H2234" s="103" t="s">
        <v>31</v>
      </c>
      <c r="I2234" s="103" t="s">
        <v>31</v>
      </c>
      <c r="J2234" s="103" t="s">
        <v>1884</v>
      </c>
      <c r="K2234" s="103" t="s">
        <v>1885</v>
      </c>
      <c r="L2234" s="104">
        <v>9295</v>
      </c>
      <c r="M2234" s="103" t="s">
        <v>1886</v>
      </c>
      <c r="N2234" s="103" t="s">
        <v>31</v>
      </c>
      <c r="O2234" s="103" t="s">
        <v>31</v>
      </c>
      <c r="P2234" s="103" t="s">
        <v>3081</v>
      </c>
      <c r="Q2234" s="103" t="s">
        <v>3082</v>
      </c>
      <c r="R2234" s="103" t="s">
        <v>5982</v>
      </c>
      <c r="S2234" s="101">
        <v>25293</v>
      </c>
      <c r="T2234" s="101">
        <v>25293</v>
      </c>
      <c r="U2234" s="103" t="s">
        <v>31</v>
      </c>
      <c r="V2234" s="103" t="s">
        <v>4684</v>
      </c>
    </row>
    <row r="2235" spans="1:22" ht="15.75" x14ac:dyDescent="0.3">
      <c r="A2235" s="103" t="s">
        <v>50</v>
      </c>
      <c r="B2235" s="103" t="s">
        <v>4024</v>
      </c>
      <c r="C2235" s="103" t="s">
        <v>1904</v>
      </c>
      <c r="D2235" s="103" t="s">
        <v>1905</v>
      </c>
      <c r="E2235" s="103" t="s">
        <v>2038</v>
      </c>
      <c r="F2235" s="103" t="s">
        <v>3080</v>
      </c>
      <c r="G2235" s="103" t="s">
        <v>31</v>
      </c>
      <c r="H2235" s="103" t="s">
        <v>31</v>
      </c>
      <c r="I2235" s="103" t="s">
        <v>31</v>
      </c>
      <c r="J2235" s="103" t="s">
        <v>1884</v>
      </c>
      <c r="K2235" s="103" t="s">
        <v>1885</v>
      </c>
      <c r="L2235" s="104">
        <v>2017</v>
      </c>
      <c r="M2235" s="103" t="s">
        <v>1886</v>
      </c>
      <c r="N2235" s="103" t="s">
        <v>31</v>
      </c>
      <c r="O2235" s="103" t="s">
        <v>31</v>
      </c>
      <c r="P2235" s="103" t="s">
        <v>3081</v>
      </c>
      <c r="Q2235" s="103" t="s">
        <v>3082</v>
      </c>
      <c r="R2235" s="103" t="s">
        <v>5983</v>
      </c>
      <c r="S2235" s="101">
        <v>28215</v>
      </c>
      <c r="T2235" s="101">
        <v>28215</v>
      </c>
      <c r="U2235" s="103" t="s">
        <v>31</v>
      </c>
      <c r="V2235" s="103" t="s">
        <v>5984</v>
      </c>
    </row>
    <row r="2236" spans="1:22" ht="15.75" x14ac:dyDescent="0.3">
      <c r="A2236" s="103" t="s">
        <v>50</v>
      </c>
      <c r="B2236" s="103" t="s">
        <v>4024</v>
      </c>
      <c r="C2236" s="103" t="s">
        <v>1904</v>
      </c>
      <c r="D2236" s="103" t="s">
        <v>1905</v>
      </c>
      <c r="E2236" s="103" t="s">
        <v>2038</v>
      </c>
      <c r="F2236" s="103" t="s">
        <v>3080</v>
      </c>
      <c r="G2236" s="103" t="s">
        <v>31</v>
      </c>
      <c r="H2236" s="103" t="s">
        <v>31</v>
      </c>
      <c r="I2236" s="103" t="s">
        <v>31</v>
      </c>
      <c r="J2236" s="103" t="s">
        <v>1884</v>
      </c>
      <c r="K2236" s="103" t="s">
        <v>1885</v>
      </c>
      <c r="L2236" s="104">
        <v>1159</v>
      </c>
      <c r="M2236" s="103" t="s">
        <v>1886</v>
      </c>
      <c r="N2236" s="103" t="s">
        <v>31</v>
      </c>
      <c r="O2236" s="103" t="s">
        <v>31</v>
      </c>
      <c r="P2236" s="103" t="s">
        <v>3081</v>
      </c>
      <c r="Q2236" s="103" t="s">
        <v>3082</v>
      </c>
      <c r="R2236" s="103" t="s">
        <v>5985</v>
      </c>
      <c r="S2236" s="101">
        <v>33694</v>
      </c>
      <c r="T2236" s="101">
        <v>33694</v>
      </c>
      <c r="U2236" s="103" t="s">
        <v>31</v>
      </c>
      <c r="V2236" s="103" t="s">
        <v>5986</v>
      </c>
    </row>
    <row r="2237" spans="1:22" ht="15.75" x14ac:dyDescent="0.3">
      <c r="A2237" s="103" t="s">
        <v>50</v>
      </c>
      <c r="B2237" s="103" t="s">
        <v>4024</v>
      </c>
      <c r="C2237" s="103" t="s">
        <v>1904</v>
      </c>
      <c r="D2237" s="103" t="s">
        <v>1905</v>
      </c>
      <c r="E2237" s="103" t="s">
        <v>2038</v>
      </c>
      <c r="F2237" s="103" t="s">
        <v>3080</v>
      </c>
      <c r="G2237" s="103" t="s">
        <v>31</v>
      </c>
      <c r="H2237" s="103" t="s">
        <v>31</v>
      </c>
      <c r="I2237" s="103" t="s">
        <v>31</v>
      </c>
      <c r="J2237" s="103" t="s">
        <v>1884</v>
      </c>
      <c r="K2237" s="103" t="s">
        <v>1885</v>
      </c>
      <c r="L2237" s="104">
        <v>11953.71</v>
      </c>
      <c r="M2237" s="103" t="s">
        <v>1886</v>
      </c>
      <c r="N2237" s="103" t="s">
        <v>31</v>
      </c>
      <c r="O2237" s="103" t="s">
        <v>31</v>
      </c>
      <c r="P2237" s="103" t="s">
        <v>4001</v>
      </c>
      <c r="Q2237" s="103" t="s">
        <v>31</v>
      </c>
      <c r="R2237" s="103" t="s">
        <v>5987</v>
      </c>
      <c r="S2237" s="101">
        <v>38807</v>
      </c>
      <c r="T2237" s="101">
        <v>38798</v>
      </c>
      <c r="U2237" s="103" t="s">
        <v>5988</v>
      </c>
      <c r="V2237" s="103" t="s">
        <v>31</v>
      </c>
    </row>
    <row r="2238" spans="1:22" ht="15.75" x14ac:dyDescent="0.3">
      <c r="A2238" s="103" t="s">
        <v>50</v>
      </c>
      <c r="B2238" s="103" t="s">
        <v>4024</v>
      </c>
      <c r="C2238" s="103" t="s">
        <v>1904</v>
      </c>
      <c r="D2238" s="103" t="s">
        <v>1905</v>
      </c>
      <c r="E2238" s="103" t="s">
        <v>2038</v>
      </c>
      <c r="F2238" s="103" t="s">
        <v>3080</v>
      </c>
      <c r="G2238" s="103" t="s">
        <v>31</v>
      </c>
      <c r="H2238" s="103" t="s">
        <v>31</v>
      </c>
      <c r="I2238" s="103" t="s">
        <v>31</v>
      </c>
      <c r="J2238" s="103" t="s">
        <v>1884</v>
      </c>
      <c r="K2238" s="103" t="s">
        <v>1885</v>
      </c>
      <c r="L2238" s="104">
        <v>2302.87</v>
      </c>
      <c r="M2238" s="103" t="s">
        <v>1886</v>
      </c>
      <c r="N2238" s="103" t="s">
        <v>31</v>
      </c>
      <c r="O2238" s="103" t="s">
        <v>31</v>
      </c>
      <c r="P2238" s="103" t="s">
        <v>4001</v>
      </c>
      <c r="Q2238" s="103" t="s">
        <v>31</v>
      </c>
      <c r="R2238" s="103" t="s">
        <v>5987</v>
      </c>
      <c r="S2238" s="101">
        <v>38837</v>
      </c>
      <c r="T2238" s="101">
        <v>38798</v>
      </c>
      <c r="U2238" s="103" t="s">
        <v>5988</v>
      </c>
      <c r="V2238" s="103" t="s">
        <v>31</v>
      </c>
    </row>
    <row r="2239" spans="1:22" ht="15.75" x14ac:dyDescent="0.3">
      <c r="A2239" s="103" t="s">
        <v>50</v>
      </c>
      <c r="B2239" s="103" t="s">
        <v>4024</v>
      </c>
      <c r="C2239" s="103" t="s">
        <v>1904</v>
      </c>
      <c r="D2239" s="103" t="s">
        <v>1905</v>
      </c>
      <c r="E2239" s="103" t="s">
        <v>2038</v>
      </c>
      <c r="F2239" s="103" t="s">
        <v>3080</v>
      </c>
      <c r="G2239" s="103" t="s">
        <v>31</v>
      </c>
      <c r="H2239" s="103" t="s">
        <v>31</v>
      </c>
      <c r="I2239" s="103" t="s">
        <v>31</v>
      </c>
      <c r="J2239" s="103" t="s">
        <v>1884</v>
      </c>
      <c r="K2239" s="103" t="s">
        <v>1885</v>
      </c>
      <c r="L2239" s="104">
        <v>101.98</v>
      </c>
      <c r="M2239" s="103" t="s">
        <v>1886</v>
      </c>
      <c r="N2239" s="103" t="s">
        <v>31</v>
      </c>
      <c r="O2239" s="103" t="s">
        <v>31</v>
      </c>
      <c r="P2239" s="103" t="s">
        <v>4001</v>
      </c>
      <c r="Q2239" s="103" t="s">
        <v>31</v>
      </c>
      <c r="R2239" s="103" t="s">
        <v>5987</v>
      </c>
      <c r="S2239" s="101">
        <v>38898</v>
      </c>
      <c r="T2239" s="101">
        <v>38798</v>
      </c>
      <c r="U2239" s="103" t="s">
        <v>5988</v>
      </c>
      <c r="V2239" s="103" t="s">
        <v>31</v>
      </c>
    </row>
    <row r="2240" spans="1:22" ht="15.75" x14ac:dyDescent="0.3">
      <c r="A2240" s="103" t="s">
        <v>50</v>
      </c>
      <c r="B2240" s="103" t="s">
        <v>4024</v>
      </c>
      <c r="C2240" s="103" t="s">
        <v>1904</v>
      </c>
      <c r="D2240" s="103" t="s">
        <v>1905</v>
      </c>
      <c r="E2240" s="103" t="s">
        <v>2038</v>
      </c>
      <c r="F2240" s="103" t="s">
        <v>4006</v>
      </c>
      <c r="G2240" s="103" t="s">
        <v>31</v>
      </c>
      <c r="H2240" s="103" t="s">
        <v>31</v>
      </c>
      <c r="I2240" s="103" t="s">
        <v>31</v>
      </c>
      <c r="J2240" s="103" t="s">
        <v>1884</v>
      </c>
      <c r="K2240" s="103" t="s">
        <v>1885</v>
      </c>
      <c r="L2240" s="104">
        <v>962</v>
      </c>
      <c r="M2240" s="103" t="s">
        <v>1886</v>
      </c>
      <c r="N2240" s="103" t="s">
        <v>31</v>
      </c>
      <c r="O2240" s="103" t="s">
        <v>31</v>
      </c>
      <c r="P2240" s="103" t="s">
        <v>4007</v>
      </c>
      <c r="Q2240" s="103" t="s">
        <v>4008</v>
      </c>
      <c r="R2240" s="103" t="s">
        <v>5989</v>
      </c>
      <c r="S2240" s="101">
        <v>20910</v>
      </c>
      <c r="T2240" s="101">
        <v>20910</v>
      </c>
      <c r="U2240" s="103" t="s">
        <v>31</v>
      </c>
      <c r="V2240" s="103" t="s">
        <v>31</v>
      </c>
    </row>
    <row r="2241" spans="1:22" ht="15.75" x14ac:dyDescent="0.3">
      <c r="A2241" s="103" t="s">
        <v>50</v>
      </c>
      <c r="B2241" s="103" t="s">
        <v>4024</v>
      </c>
      <c r="C2241" s="103" t="s">
        <v>1904</v>
      </c>
      <c r="D2241" s="103" t="s">
        <v>1905</v>
      </c>
      <c r="E2241" s="103" t="s">
        <v>2038</v>
      </c>
      <c r="F2241" s="103" t="s">
        <v>4006</v>
      </c>
      <c r="G2241" s="103" t="s">
        <v>31</v>
      </c>
      <c r="H2241" s="103" t="s">
        <v>31</v>
      </c>
      <c r="I2241" s="103" t="s">
        <v>31</v>
      </c>
      <c r="J2241" s="103" t="s">
        <v>1884</v>
      </c>
      <c r="K2241" s="103" t="s">
        <v>1885</v>
      </c>
      <c r="L2241" s="104">
        <v>571</v>
      </c>
      <c r="M2241" s="103" t="s">
        <v>1886</v>
      </c>
      <c r="N2241" s="103" t="s">
        <v>31</v>
      </c>
      <c r="O2241" s="103" t="s">
        <v>31</v>
      </c>
      <c r="P2241" s="103" t="s">
        <v>4007</v>
      </c>
      <c r="Q2241" s="103" t="s">
        <v>4008</v>
      </c>
      <c r="R2241" s="103" t="s">
        <v>5990</v>
      </c>
      <c r="S2241" s="101">
        <v>23467</v>
      </c>
      <c r="T2241" s="101">
        <v>23467</v>
      </c>
      <c r="U2241" s="103" t="s">
        <v>31</v>
      </c>
      <c r="V2241" s="103" t="s">
        <v>4014</v>
      </c>
    </row>
    <row r="2242" spans="1:22" ht="15.75" x14ac:dyDescent="0.3">
      <c r="A2242" s="103" t="s">
        <v>50</v>
      </c>
      <c r="B2242" s="103" t="s">
        <v>4024</v>
      </c>
      <c r="C2242" s="103" t="s">
        <v>1904</v>
      </c>
      <c r="D2242" s="103" t="s">
        <v>1905</v>
      </c>
      <c r="E2242" s="103" t="s">
        <v>1881</v>
      </c>
      <c r="F2242" s="103" t="s">
        <v>1993</v>
      </c>
      <c r="G2242" s="103" t="s">
        <v>31</v>
      </c>
      <c r="H2242" s="103" t="s">
        <v>31</v>
      </c>
      <c r="I2242" s="103" t="s">
        <v>31</v>
      </c>
      <c r="J2242" s="103" t="s">
        <v>1884</v>
      </c>
      <c r="K2242" s="103" t="s">
        <v>1885</v>
      </c>
      <c r="L2242" s="104">
        <v>426</v>
      </c>
      <c r="M2242" s="103" t="s">
        <v>1886</v>
      </c>
      <c r="N2242" s="103" t="s">
        <v>5281</v>
      </c>
      <c r="O2242" s="103" t="s">
        <v>5281</v>
      </c>
      <c r="P2242" s="103" t="s">
        <v>5991</v>
      </c>
      <c r="Q2242" s="103" t="s">
        <v>2882</v>
      </c>
      <c r="R2242" s="103" t="s">
        <v>5992</v>
      </c>
      <c r="S2242" s="101">
        <v>25293</v>
      </c>
      <c r="T2242" s="101">
        <v>25293</v>
      </c>
      <c r="U2242" s="103" t="s">
        <v>31</v>
      </c>
      <c r="V2242" s="103" t="s">
        <v>5993</v>
      </c>
    </row>
    <row r="2243" spans="1:22" ht="15.75" x14ac:dyDescent="0.3">
      <c r="A2243" s="103" t="s">
        <v>50</v>
      </c>
      <c r="B2243" s="103" t="s">
        <v>4024</v>
      </c>
      <c r="C2243" s="103" t="s">
        <v>1904</v>
      </c>
      <c r="D2243" s="103" t="s">
        <v>1905</v>
      </c>
      <c r="E2243" s="103" t="s">
        <v>2033</v>
      </c>
      <c r="F2243" s="103" t="s">
        <v>2442</v>
      </c>
      <c r="G2243" s="103" t="s">
        <v>31</v>
      </c>
      <c r="H2243" s="103" t="s">
        <v>31</v>
      </c>
      <c r="I2243" s="103" t="s">
        <v>31</v>
      </c>
      <c r="J2243" s="103" t="s">
        <v>1851</v>
      </c>
      <c r="K2243" s="103" t="s">
        <v>2017</v>
      </c>
      <c r="L2243" s="104">
        <v>-761</v>
      </c>
      <c r="M2243" s="103" t="s">
        <v>2002</v>
      </c>
      <c r="N2243" s="103" t="s">
        <v>31</v>
      </c>
      <c r="O2243" s="103" t="s">
        <v>4655</v>
      </c>
      <c r="P2243" s="103" t="s">
        <v>2644</v>
      </c>
      <c r="Q2243" s="103" t="s">
        <v>2644</v>
      </c>
      <c r="R2243" s="103" t="s">
        <v>4656</v>
      </c>
      <c r="S2243" s="101">
        <v>37011</v>
      </c>
      <c r="T2243" s="101">
        <v>37011</v>
      </c>
      <c r="U2243" s="103" t="s">
        <v>31</v>
      </c>
      <c r="V2243" s="103" t="s">
        <v>4657</v>
      </c>
    </row>
    <row r="2244" spans="1:22" ht="15.75" x14ac:dyDescent="0.3">
      <c r="A2244" s="103" t="s">
        <v>50</v>
      </c>
      <c r="B2244" s="103" t="s">
        <v>4024</v>
      </c>
      <c r="C2244" s="103" t="s">
        <v>1904</v>
      </c>
      <c r="D2244" s="103" t="s">
        <v>1905</v>
      </c>
      <c r="E2244" s="103" t="s">
        <v>2033</v>
      </c>
      <c r="F2244" s="103" t="s">
        <v>2442</v>
      </c>
      <c r="G2244" s="103" t="s">
        <v>31</v>
      </c>
      <c r="H2244" s="103" t="s">
        <v>31</v>
      </c>
      <c r="I2244" s="103" t="s">
        <v>31</v>
      </c>
      <c r="J2244" s="103" t="s">
        <v>1851</v>
      </c>
      <c r="K2244" s="103" t="s">
        <v>2017</v>
      </c>
      <c r="L2244" s="104">
        <v>-44086</v>
      </c>
      <c r="M2244" s="103" t="s">
        <v>2002</v>
      </c>
      <c r="N2244" s="103" t="s">
        <v>4658</v>
      </c>
      <c r="O2244" s="103" t="s">
        <v>4659</v>
      </c>
      <c r="P2244" s="103" t="s">
        <v>4660</v>
      </c>
      <c r="Q2244" s="103" t="s">
        <v>4661</v>
      </c>
      <c r="R2244" s="103" t="s">
        <v>4662</v>
      </c>
      <c r="S2244" s="101">
        <v>38898</v>
      </c>
      <c r="T2244" s="101">
        <v>38903</v>
      </c>
      <c r="U2244" s="103" t="s">
        <v>31</v>
      </c>
      <c r="V2244" s="103" t="s">
        <v>4663</v>
      </c>
    </row>
    <row r="2245" spans="1:22" ht="15.75" x14ac:dyDescent="0.3">
      <c r="A2245" s="103" t="s">
        <v>50</v>
      </c>
      <c r="B2245" s="103" t="s">
        <v>4024</v>
      </c>
      <c r="C2245" s="103" t="s">
        <v>1904</v>
      </c>
      <c r="D2245" s="103" t="s">
        <v>1905</v>
      </c>
      <c r="E2245" s="103" t="s">
        <v>2033</v>
      </c>
      <c r="F2245" s="103" t="s">
        <v>2058</v>
      </c>
      <c r="G2245" s="103" t="s">
        <v>31</v>
      </c>
      <c r="H2245" s="103" t="s">
        <v>31</v>
      </c>
      <c r="I2245" s="103" t="s">
        <v>31</v>
      </c>
      <c r="J2245" s="103" t="s">
        <v>1851</v>
      </c>
      <c r="K2245" s="103" t="s">
        <v>2017</v>
      </c>
      <c r="L2245" s="104">
        <v>-109135</v>
      </c>
      <c r="M2245" s="103" t="s">
        <v>2002</v>
      </c>
      <c r="N2245" s="103" t="s">
        <v>31</v>
      </c>
      <c r="O2245" s="103" t="s">
        <v>31</v>
      </c>
      <c r="P2245" s="103" t="s">
        <v>2699</v>
      </c>
      <c r="Q2245" s="103" t="s">
        <v>2700</v>
      </c>
      <c r="R2245" s="103" t="s">
        <v>4664</v>
      </c>
      <c r="S2245" s="101">
        <v>37164</v>
      </c>
      <c r="T2245" s="101">
        <v>37164</v>
      </c>
      <c r="U2245" s="103" t="s">
        <v>5994</v>
      </c>
      <c r="V2245" s="103" t="s">
        <v>31</v>
      </c>
    </row>
    <row r="2246" spans="1:22" ht="15.75" x14ac:dyDescent="0.3">
      <c r="A2246" s="103" t="s">
        <v>50</v>
      </c>
      <c r="B2246" s="103" t="s">
        <v>4024</v>
      </c>
      <c r="C2246" s="103" t="s">
        <v>1904</v>
      </c>
      <c r="D2246" s="103" t="s">
        <v>1905</v>
      </c>
      <c r="E2246" s="103" t="s">
        <v>2033</v>
      </c>
      <c r="F2246" s="103" t="s">
        <v>2058</v>
      </c>
      <c r="G2246" s="103" t="s">
        <v>31</v>
      </c>
      <c r="H2246" s="103" t="s">
        <v>31</v>
      </c>
      <c r="I2246" s="103" t="s">
        <v>31</v>
      </c>
      <c r="J2246" s="103" t="s">
        <v>1851</v>
      </c>
      <c r="K2246" s="103" t="s">
        <v>2017</v>
      </c>
      <c r="L2246" s="104">
        <v>-10221</v>
      </c>
      <c r="M2246" s="103" t="s">
        <v>2002</v>
      </c>
      <c r="N2246" s="103" t="s">
        <v>31</v>
      </c>
      <c r="O2246" s="103" t="s">
        <v>31</v>
      </c>
      <c r="P2246" s="103" t="s">
        <v>2699</v>
      </c>
      <c r="Q2246" s="103" t="s">
        <v>2700</v>
      </c>
      <c r="R2246" s="103" t="s">
        <v>4665</v>
      </c>
      <c r="S2246" s="101">
        <v>37164</v>
      </c>
      <c r="T2246" s="101">
        <v>37164</v>
      </c>
      <c r="U2246" s="103" t="s">
        <v>5994</v>
      </c>
      <c r="V2246" s="103" t="s">
        <v>4666</v>
      </c>
    </row>
    <row r="2247" spans="1:22" ht="15.75" x14ac:dyDescent="0.3">
      <c r="A2247" s="103" t="s">
        <v>50</v>
      </c>
      <c r="B2247" s="103" t="s">
        <v>4024</v>
      </c>
      <c r="C2247" s="103" t="s">
        <v>1904</v>
      </c>
      <c r="D2247" s="103" t="s">
        <v>1905</v>
      </c>
      <c r="E2247" s="103" t="s">
        <v>2033</v>
      </c>
      <c r="F2247" s="103" t="s">
        <v>2058</v>
      </c>
      <c r="G2247" s="103" t="s">
        <v>31</v>
      </c>
      <c r="H2247" s="103" t="s">
        <v>31</v>
      </c>
      <c r="I2247" s="103" t="s">
        <v>31</v>
      </c>
      <c r="J2247" s="103" t="s">
        <v>1851</v>
      </c>
      <c r="K2247" s="103" t="s">
        <v>2017</v>
      </c>
      <c r="L2247" s="104">
        <v>-578</v>
      </c>
      <c r="M2247" s="103" t="s">
        <v>2002</v>
      </c>
      <c r="N2247" s="103" t="s">
        <v>31</v>
      </c>
      <c r="O2247" s="103" t="s">
        <v>31</v>
      </c>
      <c r="P2247" s="103" t="s">
        <v>2699</v>
      </c>
      <c r="Q2247" s="103" t="s">
        <v>2700</v>
      </c>
      <c r="R2247" s="103" t="s">
        <v>4667</v>
      </c>
      <c r="S2247" s="101">
        <v>37164</v>
      </c>
      <c r="T2247" s="101">
        <v>37164</v>
      </c>
      <c r="U2247" s="103" t="s">
        <v>5994</v>
      </c>
      <c r="V2247" s="103" t="s">
        <v>4668</v>
      </c>
    </row>
    <row r="2248" spans="1:22" ht="15.75" x14ac:dyDescent="0.3">
      <c r="A2248" s="103" t="s">
        <v>50</v>
      </c>
      <c r="B2248" s="103" t="s">
        <v>4024</v>
      </c>
      <c r="C2248" s="103" t="s">
        <v>1904</v>
      </c>
      <c r="D2248" s="103" t="s">
        <v>1905</v>
      </c>
      <c r="E2248" s="103" t="s">
        <v>2033</v>
      </c>
      <c r="F2248" s="103" t="s">
        <v>2058</v>
      </c>
      <c r="G2248" s="103" t="s">
        <v>31</v>
      </c>
      <c r="H2248" s="103" t="s">
        <v>31</v>
      </c>
      <c r="I2248" s="103" t="s">
        <v>31</v>
      </c>
      <c r="J2248" s="103" t="s">
        <v>1851</v>
      </c>
      <c r="K2248" s="103" t="s">
        <v>2017</v>
      </c>
      <c r="L2248" s="104">
        <v>-2381</v>
      </c>
      <c r="M2248" s="103" t="s">
        <v>2002</v>
      </c>
      <c r="N2248" s="103" t="s">
        <v>31</v>
      </c>
      <c r="O2248" s="103" t="s">
        <v>31</v>
      </c>
      <c r="P2248" s="103" t="s">
        <v>2699</v>
      </c>
      <c r="Q2248" s="103" t="s">
        <v>2700</v>
      </c>
      <c r="R2248" s="103" t="s">
        <v>4669</v>
      </c>
      <c r="S2248" s="101">
        <v>37164</v>
      </c>
      <c r="T2248" s="101">
        <v>37164</v>
      </c>
      <c r="U2248" s="103" t="s">
        <v>5994</v>
      </c>
      <c r="V2248" s="103" t="s">
        <v>4670</v>
      </c>
    </row>
    <row r="2249" spans="1:22" ht="15.75" x14ac:dyDescent="0.3">
      <c r="A2249" s="103" t="s">
        <v>50</v>
      </c>
      <c r="B2249" s="103" t="s">
        <v>4024</v>
      </c>
      <c r="C2249" s="103" t="s">
        <v>1904</v>
      </c>
      <c r="D2249" s="103" t="s">
        <v>1905</v>
      </c>
      <c r="E2249" s="103" t="s">
        <v>2033</v>
      </c>
      <c r="F2249" s="103" t="s">
        <v>2058</v>
      </c>
      <c r="G2249" s="103" t="s">
        <v>31</v>
      </c>
      <c r="H2249" s="103" t="s">
        <v>31</v>
      </c>
      <c r="I2249" s="103" t="s">
        <v>31</v>
      </c>
      <c r="J2249" s="103" t="s">
        <v>1851</v>
      </c>
      <c r="K2249" s="103" t="s">
        <v>2017</v>
      </c>
      <c r="L2249" s="104">
        <v>-11584</v>
      </c>
      <c r="M2249" s="103" t="s">
        <v>2002</v>
      </c>
      <c r="N2249" s="103" t="s">
        <v>31</v>
      </c>
      <c r="O2249" s="103" t="s">
        <v>31</v>
      </c>
      <c r="P2249" s="103" t="s">
        <v>2699</v>
      </c>
      <c r="Q2249" s="103" t="s">
        <v>2700</v>
      </c>
      <c r="R2249" s="103" t="s">
        <v>4671</v>
      </c>
      <c r="S2249" s="101">
        <v>37164</v>
      </c>
      <c r="T2249" s="101">
        <v>37164</v>
      </c>
      <c r="U2249" s="103" t="s">
        <v>5994</v>
      </c>
      <c r="V2249" s="103" t="s">
        <v>4672</v>
      </c>
    </row>
    <row r="2250" spans="1:22" ht="15.75" x14ac:dyDescent="0.3">
      <c r="A2250" s="103" t="s">
        <v>50</v>
      </c>
      <c r="B2250" s="103" t="s">
        <v>4024</v>
      </c>
      <c r="C2250" s="103" t="s">
        <v>1904</v>
      </c>
      <c r="D2250" s="103" t="s">
        <v>1905</v>
      </c>
      <c r="E2250" s="103" t="s">
        <v>2033</v>
      </c>
      <c r="F2250" s="103" t="s">
        <v>2058</v>
      </c>
      <c r="G2250" s="103" t="s">
        <v>31</v>
      </c>
      <c r="H2250" s="103" t="s">
        <v>31</v>
      </c>
      <c r="I2250" s="103" t="s">
        <v>31</v>
      </c>
      <c r="J2250" s="103" t="s">
        <v>1851</v>
      </c>
      <c r="K2250" s="103" t="s">
        <v>2017</v>
      </c>
      <c r="L2250" s="104">
        <v>-1246</v>
      </c>
      <c r="M2250" s="103" t="s">
        <v>2002</v>
      </c>
      <c r="N2250" s="103" t="s">
        <v>31</v>
      </c>
      <c r="O2250" s="103" t="s">
        <v>31</v>
      </c>
      <c r="P2250" s="103" t="s">
        <v>2699</v>
      </c>
      <c r="Q2250" s="103" t="s">
        <v>2700</v>
      </c>
      <c r="R2250" s="103" t="s">
        <v>4673</v>
      </c>
      <c r="S2250" s="101">
        <v>37164</v>
      </c>
      <c r="T2250" s="101">
        <v>37164</v>
      </c>
      <c r="U2250" s="103" t="s">
        <v>5994</v>
      </c>
      <c r="V2250" s="103" t="s">
        <v>4674</v>
      </c>
    </row>
    <row r="2251" spans="1:22" ht="15.75" x14ac:dyDescent="0.3">
      <c r="A2251" s="103" t="s">
        <v>50</v>
      </c>
      <c r="B2251" s="103" t="s">
        <v>4024</v>
      </c>
      <c r="C2251" s="103" t="s">
        <v>1904</v>
      </c>
      <c r="D2251" s="103" t="s">
        <v>1905</v>
      </c>
      <c r="E2251" s="103" t="s">
        <v>2033</v>
      </c>
      <c r="F2251" s="103" t="s">
        <v>2058</v>
      </c>
      <c r="G2251" s="103" t="s">
        <v>31</v>
      </c>
      <c r="H2251" s="103" t="s">
        <v>31</v>
      </c>
      <c r="I2251" s="103" t="s">
        <v>31</v>
      </c>
      <c r="J2251" s="103" t="s">
        <v>1851</v>
      </c>
      <c r="K2251" s="103" t="s">
        <v>2017</v>
      </c>
      <c r="L2251" s="104">
        <v>-831</v>
      </c>
      <c r="M2251" s="103" t="s">
        <v>2002</v>
      </c>
      <c r="N2251" s="103" t="s">
        <v>31</v>
      </c>
      <c r="O2251" s="103" t="s">
        <v>31</v>
      </c>
      <c r="P2251" s="103" t="s">
        <v>2699</v>
      </c>
      <c r="Q2251" s="103" t="s">
        <v>2700</v>
      </c>
      <c r="R2251" s="103" t="s">
        <v>4675</v>
      </c>
      <c r="S2251" s="101">
        <v>37164</v>
      </c>
      <c r="T2251" s="101">
        <v>37164</v>
      </c>
      <c r="U2251" s="103" t="s">
        <v>5994</v>
      </c>
      <c r="V2251" s="103" t="s">
        <v>4676</v>
      </c>
    </row>
    <row r="2252" spans="1:22" ht="15.75" x14ac:dyDescent="0.3">
      <c r="A2252" s="103" t="s">
        <v>50</v>
      </c>
      <c r="B2252" s="103" t="s">
        <v>4024</v>
      </c>
      <c r="C2252" s="103" t="s">
        <v>1904</v>
      </c>
      <c r="D2252" s="103" t="s">
        <v>1905</v>
      </c>
      <c r="E2252" s="103" t="s">
        <v>2033</v>
      </c>
      <c r="F2252" s="103" t="s">
        <v>2058</v>
      </c>
      <c r="G2252" s="103" t="s">
        <v>31</v>
      </c>
      <c r="H2252" s="103" t="s">
        <v>31</v>
      </c>
      <c r="I2252" s="103" t="s">
        <v>31</v>
      </c>
      <c r="J2252" s="103" t="s">
        <v>1851</v>
      </c>
      <c r="K2252" s="103" t="s">
        <v>2017</v>
      </c>
      <c r="L2252" s="104">
        <v>-662</v>
      </c>
      <c r="M2252" s="103" t="s">
        <v>2002</v>
      </c>
      <c r="N2252" s="103" t="s">
        <v>31</v>
      </c>
      <c r="O2252" s="103" t="s">
        <v>31</v>
      </c>
      <c r="P2252" s="103" t="s">
        <v>2699</v>
      </c>
      <c r="Q2252" s="103" t="s">
        <v>2700</v>
      </c>
      <c r="R2252" s="103" t="s">
        <v>4677</v>
      </c>
      <c r="S2252" s="101">
        <v>37164</v>
      </c>
      <c r="T2252" s="101">
        <v>37164</v>
      </c>
      <c r="U2252" s="103" t="s">
        <v>5994</v>
      </c>
      <c r="V2252" s="103" t="s">
        <v>4678</v>
      </c>
    </row>
    <row r="2253" spans="1:22" ht="15.75" x14ac:dyDescent="0.3">
      <c r="A2253" s="103" t="s">
        <v>50</v>
      </c>
      <c r="B2253" s="103" t="s">
        <v>4024</v>
      </c>
      <c r="C2253" s="103" t="s">
        <v>1904</v>
      </c>
      <c r="D2253" s="103" t="s">
        <v>1905</v>
      </c>
      <c r="E2253" s="103" t="s">
        <v>2033</v>
      </c>
      <c r="F2253" s="103" t="s">
        <v>2058</v>
      </c>
      <c r="G2253" s="103" t="s">
        <v>31</v>
      </c>
      <c r="H2253" s="103" t="s">
        <v>31</v>
      </c>
      <c r="I2253" s="103" t="s">
        <v>31</v>
      </c>
      <c r="J2253" s="103" t="s">
        <v>1851</v>
      </c>
      <c r="K2253" s="103" t="s">
        <v>2017</v>
      </c>
      <c r="L2253" s="104">
        <v>-1758</v>
      </c>
      <c r="M2253" s="103" t="s">
        <v>2002</v>
      </c>
      <c r="N2253" s="103" t="s">
        <v>31</v>
      </c>
      <c r="O2253" s="103" t="s">
        <v>31</v>
      </c>
      <c r="P2253" s="103" t="s">
        <v>2699</v>
      </c>
      <c r="Q2253" s="103" t="s">
        <v>2700</v>
      </c>
      <c r="R2253" s="103" t="s">
        <v>4679</v>
      </c>
      <c r="S2253" s="101">
        <v>37164</v>
      </c>
      <c r="T2253" s="101">
        <v>37164</v>
      </c>
      <c r="U2253" s="103" t="s">
        <v>5994</v>
      </c>
      <c r="V2253" s="103" t="s">
        <v>4680</v>
      </c>
    </row>
    <row r="2254" spans="1:22" ht="15.75" x14ac:dyDescent="0.3">
      <c r="A2254" s="103" t="s">
        <v>50</v>
      </c>
      <c r="B2254" s="103" t="s">
        <v>4024</v>
      </c>
      <c r="C2254" s="103" t="s">
        <v>1904</v>
      </c>
      <c r="D2254" s="103" t="s">
        <v>1905</v>
      </c>
      <c r="E2254" s="103" t="s">
        <v>2033</v>
      </c>
      <c r="F2254" s="103" t="s">
        <v>2058</v>
      </c>
      <c r="G2254" s="103" t="s">
        <v>31</v>
      </c>
      <c r="H2254" s="103" t="s">
        <v>31</v>
      </c>
      <c r="I2254" s="103" t="s">
        <v>31</v>
      </c>
      <c r="J2254" s="103" t="s">
        <v>1851</v>
      </c>
      <c r="K2254" s="103" t="s">
        <v>2017</v>
      </c>
      <c r="L2254" s="104">
        <v>-8383</v>
      </c>
      <c r="M2254" s="103" t="s">
        <v>2002</v>
      </c>
      <c r="N2254" s="103" t="s">
        <v>31</v>
      </c>
      <c r="O2254" s="103" t="s">
        <v>31</v>
      </c>
      <c r="P2254" s="103" t="s">
        <v>2699</v>
      </c>
      <c r="Q2254" s="103" t="s">
        <v>2700</v>
      </c>
      <c r="R2254" s="103" t="s">
        <v>4681</v>
      </c>
      <c r="S2254" s="101">
        <v>37164</v>
      </c>
      <c r="T2254" s="101">
        <v>37164</v>
      </c>
      <c r="U2254" s="103" t="s">
        <v>5994</v>
      </c>
      <c r="V2254" s="103" t="s">
        <v>4682</v>
      </c>
    </row>
    <row r="2255" spans="1:22" ht="15.75" x14ac:dyDescent="0.3">
      <c r="A2255" s="103" t="s">
        <v>50</v>
      </c>
      <c r="B2255" s="103" t="s">
        <v>4024</v>
      </c>
      <c r="C2255" s="103" t="s">
        <v>1904</v>
      </c>
      <c r="D2255" s="103" t="s">
        <v>1905</v>
      </c>
      <c r="E2255" s="103" t="s">
        <v>2033</v>
      </c>
      <c r="F2255" s="103" t="s">
        <v>2058</v>
      </c>
      <c r="G2255" s="103" t="s">
        <v>31</v>
      </c>
      <c r="H2255" s="103" t="s">
        <v>31</v>
      </c>
      <c r="I2255" s="103" t="s">
        <v>31</v>
      </c>
      <c r="J2255" s="103" t="s">
        <v>1851</v>
      </c>
      <c r="K2255" s="103" t="s">
        <v>2017</v>
      </c>
      <c r="L2255" s="104">
        <v>-46812</v>
      </c>
      <c r="M2255" s="103" t="s">
        <v>2002</v>
      </c>
      <c r="N2255" s="103" t="s">
        <v>31</v>
      </c>
      <c r="O2255" s="103" t="s">
        <v>31</v>
      </c>
      <c r="P2255" s="103" t="s">
        <v>2699</v>
      </c>
      <c r="Q2255" s="103" t="s">
        <v>2700</v>
      </c>
      <c r="R2255" s="103" t="s">
        <v>4683</v>
      </c>
      <c r="S2255" s="101">
        <v>37164</v>
      </c>
      <c r="T2255" s="101">
        <v>37164</v>
      </c>
      <c r="U2255" s="103" t="s">
        <v>5994</v>
      </c>
      <c r="V2255" s="103" t="s">
        <v>4684</v>
      </c>
    </row>
    <row r="2256" spans="1:22" ht="15.75" x14ac:dyDescent="0.3">
      <c r="A2256" s="103" t="s">
        <v>50</v>
      </c>
      <c r="B2256" s="103" t="s">
        <v>4024</v>
      </c>
      <c r="C2256" s="103" t="s">
        <v>1904</v>
      </c>
      <c r="D2256" s="103" t="s">
        <v>1905</v>
      </c>
      <c r="E2256" s="103" t="s">
        <v>2033</v>
      </c>
      <c r="F2256" s="103" t="s">
        <v>2058</v>
      </c>
      <c r="G2256" s="103" t="s">
        <v>31</v>
      </c>
      <c r="H2256" s="103" t="s">
        <v>31</v>
      </c>
      <c r="I2256" s="103" t="s">
        <v>31</v>
      </c>
      <c r="J2256" s="103" t="s">
        <v>1851</v>
      </c>
      <c r="K2256" s="103" t="s">
        <v>2017</v>
      </c>
      <c r="L2256" s="104">
        <v>-10610</v>
      </c>
      <c r="M2256" s="103" t="s">
        <v>2002</v>
      </c>
      <c r="N2256" s="103" t="s">
        <v>31</v>
      </c>
      <c r="O2256" s="103" t="s">
        <v>31</v>
      </c>
      <c r="P2256" s="103" t="s">
        <v>2699</v>
      </c>
      <c r="Q2256" s="103" t="s">
        <v>2700</v>
      </c>
      <c r="R2256" s="103" t="s">
        <v>4685</v>
      </c>
      <c r="S2256" s="101">
        <v>37164</v>
      </c>
      <c r="T2256" s="101">
        <v>37164</v>
      </c>
      <c r="U2256" s="103" t="s">
        <v>5994</v>
      </c>
      <c r="V2256" s="103" t="s">
        <v>4686</v>
      </c>
    </row>
    <row r="2257" spans="1:22" ht="15.75" x14ac:dyDescent="0.3">
      <c r="A2257" s="103" t="s">
        <v>50</v>
      </c>
      <c r="B2257" s="103" t="s">
        <v>4024</v>
      </c>
      <c r="C2257" s="103" t="s">
        <v>1904</v>
      </c>
      <c r="D2257" s="103" t="s">
        <v>1905</v>
      </c>
      <c r="E2257" s="103" t="s">
        <v>2033</v>
      </c>
      <c r="F2257" s="103" t="s">
        <v>2058</v>
      </c>
      <c r="G2257" s="103" t="s">
        <v>31</v>
      </c>
      <c r="H2257" s="103" t="s">
        <v>31</v>
      </c>
      <c r="I2257" s="103" t="s">
        <v>31</v>
      </c>
      <c r="J2257" s="103" t="s">
        <v>1851</v>
      </c>
      <c r="K2257" s="103" t="s">
        <v>2017</v>
      </c>
      <c r="L2257" s="104">
        <v>-20398</v>
      </c>
      <c r="M2257" s="103" t="s">
        <v>2002</v>
      </c>
      <c r="N2257" s="103" t="s">
        <v>31</v>
      </c>
      <c r="O2257" s="103" t="s">
        <v>31</v>
      </c>
      <c r="P2257" s="103" t="s">
        <v>2699</v>
      </c>
      <c r="Q2257" s="103" t="s">
        <v>2700</v>
      </c>
      <c r="R2257" s="103" t="s">
        <v>4687</v>
      </c>
      <c r="S2257" s="101">
        <v>37164</v>
      </c>
      <c r="T2257" s="101">
        <v>37164</v>
      </c>
      <c r="U2257" s="103" t="s">
        <v>5994</v>
      </c>
      <c r="V2257" s="103" t="s">
        <v>4688</v>
      </c>
    </row>
    <row r="2258" spans="1:22" ht="15.75" x14ac:dyDescent="0.3">
      <c r="A2258" s="103" t="s">
        <v>50</v>
      </c>
      <c r="B2258" s="103" t="s">
        <v>4024</v>
      </c>
      <c r="C2258" s="103" t="s">
        <v>1904</v>
      </c>
      <c r="D2258" s="103" t="s">
        <v>1905</v>
      </c>
      <c r="E2258" s="103" t="s">
        <v>2033</v>
      </c>
      <c r="F2258" s="103" t="s">
        <v>2058</v>
      </c>
      <c r="G2258" s="103" t="s">
        <v>31</v>
      </c>
      <c r="H2258" s="103" t="s">
        <v>31</v>
      </c>
      <c r="I2258" s="103" t="s">
        <v>31</v>
      </c>
      <c r="J2258" s="103" t="s">
        <v>1851</v>
      </c>
      <c r="K2258" s="103" t="s">
        <v>2017</v>
      </c>
      <c r="L2258" s="104">
        <v>-14584</v>
      </c>
      <c r="M2258" s="103" t="s">
        <v>2002</v>
      </c>
      <c r="N2258" s="103" t="s">
        <v>31</v>
      </c>
      <c r="O2258" s="103" t="s">
        <v>31</v>
      </c>
      <c r="P2258" s="103" t="s">
        <v>2699</v>
      </c>
      <c r="Q2258" s="103" t="s">
        <v>2700</v>
      </c>
      <c r="R2258" s="103" t="s">
        <v>4689</v>
      </c>
      <c r="S2258" s="101">
        <v>37164</v>
      </c>
      <c r="T2258" s="101">
        <v>37164</v>
      </c>
      <c r="U2258" s="103" t="s">
        <v>5994</v>
      </c>
      <c r="V2258" s="103" t="s">
        <v>4690</v>
      </c>
    </row>
    <row r="2259" spans="1:22" ht="15.75" x14ac:dyDescent="0.3">
      <c r="A2259" s="103" t="s">
        <v>50</v>
      </c>
      <c r="B2259" s="103" t="s">
        <v>4024</v>
      </c>
      <c r="C2259" s="103" t="s">
        <v>1904</v>
      </c>
      <c r="D2259" s="103" t="s">
        <v>1905</v>
      </c>
      <c r="E2259" s="103" t="s">
        <v>2033</v>
      </c>
      <c r="F2259" s="103" t="s">
        <v>2058</v>
      </c>
      <c r="G2259" s="103" t="s">
        <v>31</v>
      </c>
      <c r="H2259" s="103" t="s">
        <v>31</v>
      </c>
      <c r="I2259" s="103" t="s">
        <v>31</v>
      </c>
      <c r="J2259" s="103" t="s">
        <v>1851</v>
      </c>
      <c r="K2259" s="103" t="s">
        <v>2017</v>
      </c>
      <c r="L2259" s="104">
        <v>-2442</v>
      </c>
      <c r="M2259" s="103" t="s">
        <v>2002</v>
      </c>
      <c r="N2259" s="103" t="s">
        <v>31</v>
      </c>
      <c r="O2259" s="103" t="s">
        <v>31</v>
      </c>
      <c r="P2259" s="103" t="s">
        <v>2699</v>
      </c>
      <c r="Q2259" s="103" t="s">
        <v>2700</v>
      </c>
      <c r="R2259" s="103" t="s">
        <v>4691</v>
      </c>
      <c r="S2259" s="101">
        <v>37164</v>
      </c>
      <c r="T2259" s="101">
        <v>37164</v>
      </c>
      <c r="U2259" s="103" t="s">
        <v>5994</v>
      </c>
      <c r="V2259" s="103" t="s">
        <v>4692</v>
      </c>
    </row>
    <row r="2260" spans="1:22" ht="15.75" x14ac:dyDescent="0.3">
      <c r="A2260" s="103" t="s">
        <v>50</v>
      </c>
      <c r="B2260" s="103" t="s">
        <v>4024</v>
      </c>
      <c r="C2260" s="103" t="s">
        <v>1904</v>
      </c>
      <c r="D2260" s="103" t="s">
        <v>1905</v>
      </c>
      <c r="E2260" s="103" t="s">
        <v>2033</v>
      </c>
      <c r="F2260" s="103" t="s">
        <v>2058</v>
      </c>
      <c r="G2260" s="103" t="s">
        <v>31</v>
      </c>
      <c r="H2260" s="103" t="s">
        <v>31</v>
      </c>
      <c r="I2260" s="103" t="s">
        <v>31</v>
      </c>
      <c r="J2260" s="103" t="s">
        <v>1851</v>
      </c>
      <c r="K2260" s="103" t="s">
        <v>2017</v>
      </c>
      <c r="L2260" s="104">
        <v>-24448</v>
      </c>
      <c r="M2260" s="103" t="s">
        <v>2002</v>
      </c>
      <c r="N2260" s="103" t="s">
        <v>31</v>
      </c>
      <c r="O2260" s="103" t="s">
        <v>31</v>
      </c>
      <c r="P2260" s="103" t="s">
        <v>2699</v>
      </c>
      <c r="Q2260" s="103" t="s">
        <v>2700</v>
      </c>
      <c r="R2260" s="103" t="s">
        <v>4693</v>
      </c>
      <c r="S2260" s="101">
        <v>37164</v>
      </c>
      <c r="T2260" s="101">
        <v>37164</v>
      </c>
      <c r="U2260" s="103" t="s">
        <v>5994</v>
      </c>
      <c r="V2260" s="103" t="s">
        <v>4694</v>
      </c>
    </row>
    <row r="2261" spans="1:22" ht="15.75" x14ac:dyDescent="0.3">
      <c r="A2261" s="103" t="s">
        <v>50</v>
      </c>
      <c r="B2261" s="103" t="s">
        <v>4024</v>
      </c>
      <c r="C2261" s="103" t="s">
        <v>1904</v>
      </c>
      <c r="D2261" s="103" t="s">
        <v>1905</v>
      </c>
      <c r="E2261" s="103" t="s">
        <v>2033</v>
      </c>
      <c r="F2261" s="103" t="s">
        <v>2058</v>
      </c>
      <c r="G2261" s="103" t="s">
        <v>31</v>
      </c>
      <c r="H2261" s="103" t="s">
        <v>31</v>
      </c>
      <c r="I2261" s="103" t="s">
        <v>31</v>
      </c>
      <c r="J2261" s="103" t="s">
        <v>1851</v>
      </c>
      <c r="K2261" s="103" t="s">
        <v>2017</v>
      </c>
      <c r="L2261" s="104">
        <v>-23283</v>
      </c>
      <c r="M2261" s="103" t="s">
        <v>2002</v>
      </c>
      <c r="N2261" s="103" t="s">
        <v>31</v>
      </c>
      <c r="O2261" s="103" t="s">
        <v>31</v>
      </c>
      <c r="P2261" s="103" t="s">
        <v>2699</v>
      </c>
      <c r="Q2261" s="103" t="s">
        <v>2700</v>
      </c>
      <c r="R2261" s="103" t="s">
        <v>4695</v>
      </c>
      <c r="S2261" s="101">
        <v>37164</v>
      </c>
      <c r="T2261" s="101">
        <v>37164</v>
      </c>
      <c r="U2261" s="103" t="s">
        <v>5994</v>
      </c>
      <c r="V2261" s="103" t="s">
        <v>4696</v>
      </c>
    </row>
    <row r="2262" spans="1:22" ht="15.75" x14ac:dyDescent="0.3">
      <c r="A2262" s="103" t="s">
        <v>50</v>
      </c>
      <c r="B2262" s="103" t="s">
        <v>4024</v>
      </c>
      <c r="C2262" s="103" t="s">
        <v>1904</v>
      </c>
      <c r="D2262" s="103" t="s">
        <v>1905</v>
      </c>
      <c r="E2262" s="103" t="s">
        <v>2033</v>
      </c>
      <c r="F2262" s="103" t="s">
        <v>2058</v>
      </c>
      <c r="G2262" s="103" t="s">
        <v>31</v>
      </c>
      <c r="H2262" s="103" t="s">
        <v>31</v>
      </c>
      <c r="I2262" s="103" t="s">
        <v>31</v>
      </c>
      <c r="J2262" s="103" t="s">
        <v>1851</v>
      </c>
      <c r="K2262" s="103" t="s">
        <v>2017</v>
      </c>
      <c r="L2262" s="104">
        <v>-62320</v>
      </c>
      <c r="M2262" s="103" t="s">
        <v>2002</v>
      </c>
      <c r="N2262" s="103" t="s">
        <v>31</v>
      </c>
      <c r="O2262" s="103" t="s">
        <v>31</v>
      </c>
      <c r="P2262" s="103" t="s">
        <v>2699</v>
      </c>
      <c r="Q2262" s="103" t="s">
        <v>2700</v>
      </c>
      <c r="R2262" s="103" t="s">
        <v>4695</v>
      </c>
      <c r="S2262" s="101">
        <v>37346</v>
      </c>
      <c r="T2262" s="101">
        <v>37346</v>
      </c>
      <c r="U2262" s="103" t="s">
        <v>5995</v>
      </c>
      <c r="V2262" s="103" t="s">
        <v>4696</v>
      </c>
    </row>
    <row r="2263" spans="1:22" ht="15.75" x14ac:dyDescent="0.3">
      <c r="A2263" s="103" t="s">
        <v>50</v>
      </c>
      <c r="B2263" s="103" t="s">
        <v>4024</v>
      </c>
      <c r="C2263" s="103" t="s">
        <v>1904</v>
      </c>
      <c r="D2263" s="103" t="s">
        <v>1905</v>
      </c>
      <c r="E2263" s="103" t="s">
        <v>2033</v>
      </c>
      <c r="F2263" s="103" t="s">
        <v>2034</v>
      </c>
      <c r="G2263" s="103" t="s">
        <v>31</v>
      </c>
      <c r="H2263" s="103" t="s">
        <v>31</v>
      </c>
      <c r="I2263" s="103" t="s">
        <v>31</v>
      </c>
      <c r="J2263" s="103" t="s">
        <v>1884</v>
      </c>
      <c r="K2263" s="103" t="s">
        <v>2017</v>
      </c>
      <c r="L2263" s="104">
        <v>-1886.39</v>
      </c>
      <c r="M2263" s="103" t="s">
        <v>2002</v>
      </c>
      <c r="N2263" s="103" t="s">
        <v>31</v>
      </c>
      <c r="O2263" s="103" t="s">
        <v>31</v>
      </c>
      <c r="P2263" s="103" t="s">
        <v>2546</v>
      </c>
      <c r="Q2263" s="103" t="s">
        <v>2547</v>
      </c>
      <c r="R2263" s="103" t="s">
        <v>4769</v>
      </c>
      <c r="S2263" s="101">
        <v>41943</v>
      </c>
      <c r="T2263" s="101">
        <v>41913</v>
      </c>
      <c r="U2263" s="103" t="s">
        <v>31</v>
      </c>
      <c r="V2263" s="103" t="s">
        <v>4657</v>
      </c>
    </row>
    <row r="2264" spans="1:22" ht="15.75" x14ac:dyDescent="0.3">
      <c r="A2264" s="103" t="s">
        <v>50</v>
      </c>
      <c r="B2264" s="103" t="s">
        <v>4024</v>
      </c>
      <c r="C2264" s="103" t="s">
        <v>1904</v>
      </c>
      <c r="D2264" s="103" t="s">
        <v>1905</v>
      </c>
      <c r="E2264" s="103" t="s">
        <v>2033</v>
      </c>
      <c r="F2264" s="103" t="s">
        <v>2034</v>
      </c>
      <c r="G2264" s="103" t="s">
        <v>31</v>
      </c>
      <c r="H2264" s="103" t="s">
        <v>31</v>
      </c>
      <c r="I2264" s="103" t="s">
        <v>31</v>
      </c>
      <c r="J2264" s="103" t="s">
        <v>1884</v>
      </c>
      <c r="K2264" s="103" t="s">
        <v>2017</v>
      </c>
      <c r="L2264" s="104">
        <v>-922.83</v>
      </c>
      <c r="M2264" s="103" t="s">
        <v>2002</v>
      </c>
      <c r="N2264" s="103" t="s">
        <v>31</v>
      </c>
      <c r="O2264" s="103" t="s">
        <v>31</v>
      </c>
      <c r="P2264" s="103" t="s">
        <v>2546</v>
      </c>
      <c r="Q2264" s="103" t="s">
        <v>2547</v>
      </c>
      <c r="R2264" s="103" t="s">
        <v>4769</v>
      </c>
      <c r="S2264" s="101">
        <v>42613</v>
      </c>
      <c r="T2264" s="101">
        <v>42583</v>
      </c>
      <c r="U2264" s="103" t="s">
        <v>31</v>
      </c>
      <c r="V2264" s="103" t="s">
        <v>4657</v>
      </c>
    </row>
    <row r="2265" spans="1:22" ht="15.75" x14ac:dyDescent="0.3">
      <c r="A2265" s="103" t="s">
        <v>50</v>
      </c>
      <c r="B2265" s="103" t="s">
        <v>4024</v>
      </c>
      <c r="C2265" s="103" t="s">
        <v>1904</v>
      </c>
      <c r="D2265" s="103" t="s">
        <v>1905</v>
      </c>
      <c r="E2265" s="103" t="s">
        <v>2033</v>
      </c>
      <c r="F2265" s="103" t="s">
        <v>2058</v>
      </c>
      <c r="G2265" s="103" t="s">
        <v>31</v>
      </c>
      <c r="H2265" s="103" t="s">
        <v>31</v>
      </c>
      <c r="I2265" s="103" t="s">
        <v>31</v>
      </c>
      <c r="J2265" s="103" t="s">
        <v>1884</v>
      </c>
      <c r="K2265" s="103" t="s">
        <v>2017</v>
      </c>
      <c r="L2265" s="104">
        <v>-17372</v>
      </c>
      <c r="M2265" s="103" t="s">
        <v>2002</v>
      </c>
      <c r="N2265" s="103" t="s">
        <v>31</v>
      </c>
      <c r="O2265" s="103" t="s">
        <v>31</v>
      </c>
      <c r="P2265" s="103" t="s">
        <v>2699</v>
      </c>
      <c r="Q2265" s="103" t="s">
        <v>2700</v>
      </c>
      <c r="R2265" s="103" t="s">
        <v>4785</v>
      </c>
      <c r="S2265" s="101">
        <v>40847</v>
      </c>
      <c r="T2265" s="101">
        <v>40817</v>
      </c>
      <c r="U2265" s="103" t="s">
        <v>31</v>
      </c>
      <c r="V2265" s="103" t="s">
        <v>4782</v>
      </c>
    </row>
    <row r="2266" spans="1:22" ht="15.75" x14ac:dyDescent="0.3">
      <c r="A2266" s="103" t="s">
        <v>50</v>
      </c>
      <c r="B2266" s="103" t="s">
        <v>4024</v>
      </c>
      <c r="C2266" s="103" t="s">
        <v>1904</v>
      </c>
      <c r="D2266" s="103" t="s">
        <v>1905</v>
      </c>
      <c r="E2266" s="103" t="s">
        <v>2038</v>
      </c>
      <c r="F2266" s="103" t="s">
        <v>2054</v>
      </c>
      <c r="G2266" s="103" t="s">
        <v>31</v>
      </c>
      <c r="H2266" s="103" t="s">
        <v>31</v>
      </c>
      <c r="I2266" s="103" t="s">
        <v>31</v>
      </c>
      <c r="J2266" s="103" t="s">
        <v>1851</v>
      </c>
      <c r="K2266" s="103" t="s">
        <v>2017</v>
      </c>
      <c r="L2266" s="104">
        <v>-7068</v>
      </c>
      <c r="M2266" s="103" t="s">
        <v>1886</v>
      </c>
      <c r="N2266" s="103" t="s">
        <v>4803</v>
      </c>
      <c r="O2266" s="103" t="s">
        <v>4804</v>
      </c>
      <c r="P2266" s="103" t="s">
        <v>4805</v>
      </c>
      <c r="Q2266" s="103" t="s">
        <v>4806</v>
      </c>
      <c r="R2266" s="103" t="s">
        <v>4807</v>
      </c>
      <c r="S2266" s="101">
        <v>38472</v>
      </c>
      <c r="T2266" s="101">
        <v>38472</v>
      </c>
      <c r="U2266" s="103" t="s">
        <v>4321</v>
      </c>
      <c r="V2266" s="103" t="s">
        <v>4808</v>
      </c>
    </row>
    <row r="2267" spans="1:22" ht="15.75" x14ac:dyDescent="0.3">
      <c r="A2267" s="103" t="s">
        <v>50</v>
      </c>
      <c r="B2267" s="103" t="s">
        <v>4024</v>
      </c>
      <c r="C2267" s="103" t="s">
        <v>1904</v>
      </c>
      <c r="D2267" s="103" t="s">
        <v>1905</v>
      </c>
      <c r="E2267" s="103" t="s">
        <v>2038</v>
      </c>
      <c r="F2267" s="103" t="s">
        <v>2054</v>
      </c>
      <c r="G2267" s="103" t="s">
        <v>31</v>
      </c>
      <c r="H2267" s="103" t="s">
        <v>31</v>
      </c>
      <c r="I2267" s="103" t="s">
        <v>31</v>
      </c>
      <c r="J2267" s="103" t="s">
        <v>1851</v>
      </c>
      <c r="K2267" s="103" t="s">
        <v>2017</v>
      </c>
      <c r="L2267" s="104">
        <v>-7069</v>
      </c>
      <c r="M2267" s="103" t="s">
        <v>1886</v>
      </c>
      <c r="N2267" s="103" t="s">
        <v>4809</v>
      </c>
      <c r="O2267" s="103" t="s">
        <v>4810</v>
      </c>
      <c r="P2267" s="103" t="s">
        <v>4805</v>
      </c>
      <c r="Q2267" s="103" t="s">
        <v>4806</v>
      </c>
      <c r="R2267" s="103" t="s">
        <v>4811</v>
      </c>
      <c r="S2267" s="101">
        <v>37164</v>
      </c>
      <c r="T2267" s="101">
        <v>37164</v>
      </c>
      <c r="U2267" s="103" t="s">
        <v>4321</v>
      </c>
      <c r="V2267" s="103" t="s">
        <v>4808</v>
      </c>
    </row>
    <row r="2268" spans="1:22" ht="15.75" x14ac:dyDescent="0.3">
      <c r="A2268" s="103" t="s">
        <v>50</v>
      </c>
      <c r="B2268" s="103" t="s">
        <v>4024</v>
      </c>
      <c r="C2268" s="103" t="s">
        <v>1904</v>
      </c>
      <c r="D2268" s="103" t="s">
        <v>1905</v>
      </c>
      <c r="E2268" s="103" t="s">
        <v>2038</v>
      </c>
      <c r="F2268" s="103" t="s">
        <v>2054</v>
      </c>
      <c r="G2268" s="103" t="s">
        <v>31</v>
      </c>
      <c r="H2268" s="103" t="s">
        <v>31</v>
      </c>
      <c r="I2268" s="103" t="s">
        <v>31</v>
      </c>
      <c r="J2268" s="103" t="s">
        <v>1851</v>
      </c>
      <c r="K2268" s="103" t="s">
        <v>2017</v>
      </c>
      <c r="L2268" s="104">
        <v>-37394</v>
      </c>
      <c r="M2268" s="103" t="s">
        <v>1886</v>
      </c>
      <c r="N2268" s="103" t="s">
        <v>4812</v>
      </c>
      <c r="O2268" s="103" t="s">
        <v>4813</v>
      </c>
      <c r="P2268" s="103" t="s">
        <v>4805</v>
      </c>
      <c r="Q2268" s="103" t="s">
        <v>4806</v>
      </c>
      <c r="R2268" s="103" t="s">
        <v>4814</v>
      </c>
      <c r="S2268" s="101">
        <v>37164</v>
      </c>
      <c r="T2268" s="101">
        <v>37164</v>
      </c>
      <c r="U2268" s="103" t="s">
        <v>4321</v>
      </c>
      <c r="V2268" s="103" t="s">
        <v>4690</v>
      </c>
    </row>
    <row r="2269" spans="1:22" ht="15.75" x14ac:dyDescent="0.3">
      <c r="A2269" s="103" t="s">
        <v>50</v>
      </c>
      <c r="B2269" s="103" t="s">
        <v>4024</v>
      </c>
      <c r="C2269" s="103" t="s">
        <v>1904</v>
      </c>
      <c r="D2269" s="103" t="s">
        <v>1905</v>
      </c>
      <c r="E2269" s="103" t="s">
        <v>2038</v>
      </c>
      <c r="F2269" s="103" t="s">
        <v>2054</v>
      </c>
      <c r="G2269" s="103" t="s">
        <v>31</v>
      </c>
      <c r="H2269" s="103" t="s">
        <v>31</v>
      </c>
      <c r="I2269" s="103" t="s">
        <v>31</v>
      </c>
      <c r="J2269" s="103" t="s">
        <v>1851</v>
      </c>
      <c r="K2269" s="103" t="s">
        <v>2017</v>
      </c>
      <c r="L2269" s="104">
        <v>-102548</v>
      </c>
      <c r="M2269" s="103" t="s">
        <v>1886</v>
      </c>
      <c r="N2269" s="103" t="s">
        <v>4815</v>
      </c>
      <c r="O2269" s="103" t="s">
        <v>4816</v>
      </c>
      <c r="P2269" s="103" t="s">
        <v>4817</v>
      </c>
      <c r="Q2269" s="103" t="s">
        <v>4806</v>
      </c>
      <c r="R2269" s="103" t="s">
        <v>4818</v>
      </c>
      <c r="S2269" s="101">
        <v>37346</v>
      </c>
      <c r="T2269" s="101">
        <v>37346</v>
      </c>
      <c r="U2269" s="103" t="s">
        <v>5995</v>
      </c>
      <c r="V2269" s="103" t="s">
        <v>4819</v>
      </c>
    </row>
    <row r="2270" spans="1:22" ht="15.75" x14ac:dyDescent="0.3">
      <c r="A2270" s="103" t="s">
        <v>50</v>
      </c>
      <c r="B2270" s="103" t="s">
        <v>4024</v>
      </c>
      <c r="C2270" s="103" t="s">
        <v>1904</v>
      </c>
      <c r="D2270" s="103" t="s">
        <v>1905</v>
      </c>
      <c r="E2270" s="103" t="s">
        <v>2038</v>
      </c>
      <c r="F2270" s="103" t="s">
        <v>2054</v>
      </c>
      <c r="G2270" s="103" t="s">
        <v>31</v>
      </c>
      <c r="H2270" s="103" t="s">
        <v>31</v>
      </c>
      <c r="I2270" s="103" t="s">
        <v>31</v>
      </c>
      <c r="J2270" s="103" t="s">
        <v>1851</v>
      </c>
      <c r="K2270" s="103" t="s">
        <v>2017</v>
      </c>
      <c r="L2270" s="104">
        <v>-156502.24</v>
      </c>
      <c r="M2270" s="103" t="s">
        <v>1886</v>
      </c>
      <c r="N2270" s="103" t="s">
        <v>4820</v>
      </c>
      <c r="O2270" s="103" t="s">
        <v>4821</v>
      </c>
      <c r="P2270" s="103" t="s">
        <v>4822</v>
      </c>
      <c r="Q2270" s="103" t="s">
        <v>2755</v>
      </c>
      <c r="R2270" s="103" t="s">
        <v>4823</v>
      </c>
      <c r="S2270" s="101">
        <v>37164</v>
      </c>
      <c r="T2270" s="101">
        <v>37164</v>
      </c>
      <c r="U2270" s="103" t="s">
        <v>4321</v>
      </c>
      <c r="V2270" s="103" t="s">
        <v>4825</v>
      </c>
    </row>
    <row r="2271" spans="1:22" ht="15.75" x14ac:dyDescent="0.3">
      <c r="A2271" s="103" t="s">
        <v>50</v>
      </c>
      <c r="B2271" s="103" t="s">
        <v>4024</v>
      </c>
      <c r="C2271" s="103" t="s">
        <v>1904</v>
      </c>
      <c r="D2271" s="103" t="s">
        <v>1905</v>
      </c>
      <c r="E2271" s="103" t="s">
        <v>2038</v>
      </c>
      <c r="F2271" s="103" t="s">
        <v>2054</v>
      </c>
      <c r="G2271" s="103" t="s">
        <v>31</v>
      </c>
      <c r="H2271" s="103" t="s">
        <v>31</v>
      </c>
      <c r="I2271" s="103" t="s">
        <v>31</v>
      </c>
      <c r="J2271" s="103" t="s">
        <v>1851</v>
      </c>
      <c r="K2271" s="103" t="s">
        <v>2017</v>
      </c>
      <c r="L2271" s="104">
        <v>-91652</v>
      </c>
      <c r="M2271" s="103" t="s">
        <v>1886</v>
      </c>
      <c r="N2271" s="103" t="s">
        <v>4826</v>
      </c>
      <c r="O2271" s="103" t="s">
        <v>4827</v>
      </c>
      <c r="P2271" s="103" t="s">
        <v>4828</v>
      </c>
      <c r="Q2271" s="103" t="s">
        <v>4829</v>
      </c>
      <c r="R2271" s="103" t="s">
        <v>4830</v>
      </c>
      <c r="S2271" s="101">
        <v>37103</v>
      </c>
      <c r="T2271" s="101">
        <v>37103</v>
      </c>
      <c r="U2271" s="103" t="s">
        <v>4331</v>
      </c>
      <c r="V2271" s="103" t="s">
        <v>4682</v>
      </c>
    </row>
    <row r="2272" spans="1:22" ht="15.75" x14ac:dyDescent="0.3">
      <c r="A2272" s="103" t="s">
        <v>50</v>
      </c>
      <c r="B2272" s="103" t="s">
        <v>4024</v>
      </c>
      <c r="C2272" s="103" t="s">
        <v>1904</v>
      </c>
      <c r="D2272" s="103" t="s">
        <v>1905</v>
      </c>
      <c r="E2272" s="103" t="s">
        <v>2038</v>
      </c>
      <c r="F2272" s="103" t="s">
        <v>2054</v>
      </c>
      <c r="G2272" s="103" t="s">
        <v>31</v>
      </c>
      <c r="H2272" s="103" t="s">
        <v>31</v>
      </c>
      <c r="I2272" s="103" t="s">
        <v>31</v>
      </c>
      <c r="J2272" s="103" t="s">
        <v>1851</v>
      </c>
      <c r="K2272" s="103" t="s">
        <v>2017</v>
      </c>
      <c r="L2272" s="104">
        <v>-3936</v>
      </c>
      <c r="M2272" s="103" t="s">
        <v>1886</v>
      </c>
      <c r="N2272" s="103" t="s">
        <v>4831</v>
      </c>
      <c r="O2272" s="103" t="s">
        <v>4831</v>
      </c>
      <c r="P2272" s="103" t="s">
        <v>4832</v>
      </c>
      <c r="Q2272" s="103" t="s">
        <v>4833</v>
      </c>
      <c r="R2272" s="103" t="s">
        <v>4834</v>
      </c>
      <c r="S2272" s="101">
        <v>42063</v>
      </c>
      <c r="T2272" s="101">
        <v>42036</v>
      </c>
      <c r="U2272" s="103" t="s">
        <v>31</v>
      </c>
      <c r="V2272" s="103" t="s">
        <v>4657</v>
      </c>
    </row>
    <row r="2273" spans="1:22" ht="15.75" x14ac:dyDescent="0.3">
      <c r="A2273" s="103" t="s">
        <v>50</v>
      </c>
      <c r="B2273" s="103" t="s">
        <v>4024</v>
      </c>
      <c r="C2273" s="103" t="s">
        <v>1904</v>
      </c>
      <c r="D2273" s="103" t="s">
        <v>1905</v>
      </c>
      <c r="E2273" s="103" t="s">
        <v>2038</v>
      </c>
      <c r="F2273" s="103" t="s">
        <v>2054</v>
      </c>
      <c r="G2273" s="103" t="s">
        <v>31</v>
      </c>
      <c r="H2273" s="103" t="s">
        <v>31</v>
      </c>
      <c r="I2273" s="103" t="s">
        <v>31</v>
      </c>
      <c r="J2273" s="103" t="s">
        <v>1851</v>
      </c>
      <c r="K2273" s="103" t="s">
        <v>2017</v>
      </c>
      <c r="L2273" s="104">
        <v>-1415</v>
      </c>
      <c r="M2273" s="103" t="s">
        <v>1886</v>
      </c>
      <c r="N2273" s="103" t="s">
        <v>4835</v>
      </c>
      <c r="O2273" s="103" t="s">
        <v>4835</v>
      </c>
      <c r="P2273" s="103" t="s">
        <v>4836</v>
      </c>
      <c r="Q2273" s="103" t="s">
        <v>2747</v>
      </c>
      <c r="R2273" s="103" t="s">
        <v>4837</v>
      </c>
      <c r="S2273" s="101">
        <v>41759</v>
      </c>
      <c r="T2273" s="101">
        <v>41730</v>
      </c>
      <c r="U2273" s="103" t="s">
        <v>31</v>
      </c>
      <c r="V2273" s="103" t="s">
        <v>4684</v>
      </c>
    </row>
    <row r="2274" spans="1:22" ht="15.75" x14ac:dyDescent="0.3">
      <c r="A2274" s="103" t="s">
        <v>50</v>
      </c>
      <c r="B2274" s="103" t="s">
        <v>4024</v>
      </c>
      <c r="C2274" s="103" t="s">
        <v>1904</v>
      </c>
      <c r="D2274" s="103" t="s">
        <v>1905</v>
      </c>
      <c r="E2274" s="103" t="s">
        <v>2038</v>
      </c>
      <c r="F2274" s="103" t="s">
        <v>2054</v>
      </c>
      <c r="G2274" s="103" t="s">
        <v>31</v>
      </c>
      <c r="H2274" s="103" t="s">
        <v>31</v>
      </c>
      <c r="I2274" s="103" t="s">
        <v>31</v>
      </c>
      <c r="J2274" s="103" t="s">
        <v>1851</v>
      </c>
      <c r="K2274" s="103" t="s">
        <v>2017</v>
      </c>
      <c r="L2274" s="104">
        <v>-1415</v>
      </c>
      <c r="M2274" s="103" t="s">
        <v>1886</v>
      </c>
      <c r="N2274" s="103" t="s">
        <v>4838</v>
      </c>
      <c r="O2274" s="103" t="s">
        <v>4838</v>
      </c>
      <c r="P2274" s="103" t="s">
        <v>4836</v>
      </c>
      <c r="Q2274" s="103" t="s">
        <v>2747</v>
      </c>
      <c r="R2274" s="103" t="s">
        <v>4839</v>
      </c>
      <c r="S2274" s="101">
        <v>41759</v>
      </c>
      <c r="T2274" s="101">
        <v>41730</v>
      </c>
      <c r="U2274" s="103" t="s">
        <v>31</v>
      </c>
      <c r="V2274" s="103" t="s">
        <v>4684</v>
      </c>
    </row>
    <row r="2275" spans="1:22" ht="15.75" x14ac:dyDescent="0.3">
      <c r="A2275" s="103" t="s">
        <v>50</v>
      </c>
      <c r="B2275" s="103" t="s">
        <v>4024</v>
      </c>
      <c r="C2275" s="103" t="s">
        <v>1904</v>
      </c>
      <c r="D2275" s="103" t="s">
        <v>1905</v>
      </c>
      <c r="E2275" s="103" t="s">
        <v>2038</v>
      </c>
      <c r="F2275" s="103" t="s">
        <v>2054</v>
      </c>
      <c r="G2275" s="103" t="s">
        <v>31</v>
      </c>
      <c r="H2275" s="103" t="s">
        <v>31</v>
      </c>
      <c r="I2275" s="103" t="s">
        <v>31</v>
      </c>
      <c r="J2275" s="103" t="s">
        <v>1851</v>
      </c>
      <c r="K2275" s="103" t="s">
        <v>2017</v>
      </c>
      <c r="L2275" s="104">
        <v>-50916</v>
      </c>
      <c r="M2275" s="103" t="s">
        <v>1886</v>
      </c>
      <c r="N2275" s="103" t="s">
        <v>4840</v>
      </c>
      <c r="O2275" s="103" t="s">
        <v>4840</v>
      </c>
      <c r="P2275" s="103" t="s">
        <v>3091</v>
      </c>
      <c r="Q2275" s="103" t="s">
        <v>3092</v>
      </c>
      <c r="R2275" s="103" t="s">
        <v>4841</v>
      </c>
      <c r="S2275" s="101">
        <v>42094</v>
      </c>
      <c r="T2275" s="101">
        <v>42064</v>
      </c>
      <c r="U2275" s="103" t="s">
        <v>31</v>
      </c>
      <c r="V2275" s="103" t="s">
        <v>4842</v>
      </c>
    </row>
    <row r="2276" spans="1:22" ht="15.75" x14ac:dyDescent="0.3">
      <c r="A2276" s="103" t="s">
        <v>50</v>
      </c>
      <c r="B2276" s="103" t="s">
        <v>4024</v>
      </c>
      <c r="C2276" s="103" t="s">
        <v>1904</v>
      </c>
      <c r="D2276" s="103" t="s">
        <v>1905</v>
      </c>
      <c r="E2276" s="103" t="s">
        <v>2038</v>
      </c>
      <c r="F2276" s="103" t="s">
        <v>2054</v>
      </c>
      <c r="G2276" s="103" t="s">
        <v>31</v>
      </c>
      <c r="H2276" s="103" t="s">
        <v>31</v>
      </c>
      <c r="I2276" s="103" t="s">
        <v>31</v>
      </c>
      <c r="J2276" s="103" t="s">
        <v>1851</v>
      </c>
      <c r="K2276" s="103" t="s">
        <v>2017</v>
      </c>
      <c r="L2276" s="104">
        <v>-50916</v>
      </c>
      <c r="M2276" s="103" t="s">
        <v>1886</v>
      </c>
      <c r="N2276" s="103" t="s">
        <v>4843</v>
      </c>
      <c r="O2276" s="103" t="s">
        <v>4843</v>
      </c>
      <c r="P2276" s="103" t="s">
        <v>3091</v>
      </c>
      <c r="Q2276" s="103" t="s">
        <v>3092</v>
      </c>
      <c r="R2276" s="103" t="s">
        <v>4844</v>
      </c>
      <c r="S2276" s="101">
        <v>41729</v>
      </c>
      <c r="T2276" s="101">
        <v>41699</v>
      </c>
      <c r="U2276" s="103" t="s">
        <v>31</v>
      </c>
      <c r="V2276" s="103" t="s">
        <v>4842</v>
      </c>
    </row>
    <row r="2277" spans="1:22" ht="15.75" x14ac:dyDescent="0.3">
      <c r="A2277" s="103" t="s">
        <v>50</v>
      </c>
      <c r="B2277" s="103" t="s">
        <v>4024</v>
      </c>
      <c r="C2277" s="103" t="s">
        <v>1904</v>
      </c>
      <c r="D2277" s="103" t="s">
        <v>1905</v>
      </c>
      <c r="E2277" s="103" t="s">
        <v>2038</v>
      </c>
      <c r="F2277" s="103" t="s">
        <v>2054</v>
      </c>
      <c r="G2277" s="103" t="s">
        <v>31</v>
      </c>
      <c r="H2277" s="103" t="s">
        <v>31</v>
      </c>
      <c r="I2277" s="103" t="s">
        <v>31</v>
      </c>
      <c r="J2277" s="103" t="s">
        <v>1851</v>
      </c>
      <c r="K2277" s="103" t="s">
        <v>2017</v>
      </c>
      <c r="L2277" s="104">
        <v>-50916</v>
      </c>
      <c r="M2277" s="103" t="s">
        <v>1886</v>
      </c>
      <c r="N2277" s="103" t="s">
        <v>4845</v>
      </c>
      <c r="O2277" s="103" t="s">
        <v>4845</v>
      </c>
      <c r="P2277" s="103" t="s">
        <v>3091</v>
      </c>
      <c r="Q2277" s="103" t="s">
        <v>3092</v>
      </c>
      <c r="R2277" s="103" t="s">
        <v>4846</v>
      </c>
      <c r="S2277" s="101">
        <v>41729</v>
      </c>
      <c r="T2277" s="101">
        <v>41699</v>
      </c>
      <c r="U2277" s="103" t="s">
        <v>31</v>
      </c>
      <c r="V2277" s="103" t="s">
        <v>4842</v>
      </c>
    </row>
    <row r="2278" spans="1:22" ht="15.75" x14ac:dyDescent="0.3">
      <c r="A2278" s="103" t="s">
        <v>50</v>
      </c>
      <c r="B2278" s="103" t="s">
        <v>4024</v>
      </c>
      <c r="C2278" s="103" t="s">
        <v>1904</v>
      </c>
      <c r="D2278" s="103" t="s">
        <v>1905</v>
      </c>
      <c r="E2278" s="103" t="s">
        <v>2038</v>
      </c>
      <c r="F2278" s="103" t="s">
        <v>2054</v>
      </c>
      <c r="G2278" s="103" t="s">
        <v>31</v>
      </c>
      <c r="H2278" s="103" t="s">
        <v>31</v>
      </c>
      <c r="I2278" s="103" t="s">
        <v>31</v>
      </c>
      <c r="J2278" s="103" t="s">
        <v>1851</v>
      </c>
      <c r="K2278" s="103" t="s">
        <v>2017</v>
      </c>
      <c r="L2278" s="104">
        <v>-50916</v>
      </c>
      <c r="M2278" s="103" t="s">
        <v>1886</v>
      </c>
      <c r="N2278" s="103" t="s">
        <v>4847</v>
      </c>
      <c r="O2278" s="103" t="s">
        <v>4847</v>
      </c>
      <c r="P2278" s="103" t="s">
        <v>3091</v>
      </c>
      <c r="Q2278" s="103" t="s">
        <v>3092</v>
      </c>
      <c r="R2278" s="103" t="s">
        <v>4848</v>
      </c>
      <c r="S2278" s="101">
        <v>42094</v>
      </c>
      <c r="T2278" s="101">
        <v>42064</v>
      </c>
      <c r="U2278" s="103" t="s">
        <v>31</v>
      </c>
      <c r="V2278" s="103" t="s">
        <v>4842</v>
      </c>
    </row>
    <row r="2279" spans="1:22" ht="15.75" x14ac:dyDescent="0.3">
      <c r="A2279" s="103" t="s">
        <v>50</v>
      </c>
      <c r="B2279" s="103" t="s">
        <v>4024</v>
      </c>
      <c r="C2279" s="103" t="s">
        <v>1904</v>
      </c>
      <c r="D2279" s="103" t="s">
        <v>1905</v>
      </c>
      <c r="E2279" s="103" t="s">
        <v>2038</v>
      </c>
      <c r="F2279" s="103" t="s">
        <v>2054</v>
      </c>
      <c r="G2279" s="103" t="s">
        <v>31</v>
      </c>
      <c r="H2279" s="103" t="s">
        <v>31</v>
      </c>
      <c r="I2279" s="103" t="s">
        <v>31</v>
      </c>
      <c r="J2279" s="103" t="s">
        <v>1851</v>
      </c>
      <c r="K2279" s="103" t="s">
        <v>2017</v>
      </c>
      <c r="L2279" s="104">
        <v>-50916</v>
      </c>
      <c r="M2279" s="103" t="s">
        <v>1886</v>
      </c>
      <c r="N2279" s="103" t="s">
        <v>4849</v>
      </c>
      <c r="O2279" s="103" t="s">
        <v>4849</v>
      </c>
      <c r="P2279" s="103" t="s">
        <v>3091</v>
      </c>
      <c r="Q2279" s="103" t="s">
        <v>3092</v>
      </c>
      <c r="R2279" s="103" t="s">
        <v>4850</v>
      </c>
      <c r="S2279" s="101">
        <v>42094</v>
      </c>
      <c r="T2279" s="101">
        <v>42064</v>
      </c>
      <c r="U2279" s="103" t="s">
        <v>31</v>
      </c>
      <c r="V2279" s="103" t="s">
        <v>4842</v>
      </c>
    </row>
    <row r="2280" spans="1:22" ht="15.75" x14ac:dyDescent="0.3">
      <c r="A2280" s="103" t="s">
        <v>50</v>
      </c>
      <c r="B2280" s="103" t="s">
        <v>4024</v>
      </c>
      <c r="C2280" s="103" t="s">
        <v>1904</v>
      </c>
      <c r="D2280" s="103" t="s">
        <v>1905</v>
      </c>
      <c r="E2280" s="103" t="s">
        <v>2038</v>
      </c>
      <c r="F2280" s="103" t="s">
        <v>2054</v>
      </c>
      <c r="G2280" s="103" t="s">
        <v>31</v>
      </c>
      <c r="H2280" s="103" t="s">
        <v>31</v>
      </c>
      <c r="I2280" s="103" t="s">
        <v>31</v>
      </c>
      <c r="J2280" s="103" t="s">
        <v>1851</v>
      </c>
      <c r="K2280" s="103" t="s">
        <v>2017</v>
      </c>
      <c r="L2280" s="104">
        <v>-50916</v>
      </c>
      <c r="M2280" s="103" t="s">
        <v>1886</v>
      </c>
      <c r="N2280" s="103" t="s">
        <v>4851</v>
      </c>
      <c r="O2280" s="103" t="s">
        <v>4851</v>
      </c>
      <c r="P2280" s="103" t="s">
        <v>3091</v>
      </c>
      <c r="Q2280" s="103" t="s">
        <v>3092</v>
      </c>
      <c r="R2280" s="103" t="s">
        <v>4852</v>
      </c>
      <c r="S2280" s="101">
        <v>41729</v>
      </c>
      <c r="T2280" s="101">
        <v>41699</v>
      </c>
      <c r="U2280" s="103" t="s">
        <v>31</v>
      </c>
      <c r="V2280" s="103" t="s">
        <v>4842</v>
      </c>
    </row>
    <row r="2281" spans="1:22" ht="15.75" x14ac:dyDescent="0.3">
      <c r="A2281" s="103" t="s">
        <v>50</v>
      </c>
      <c r="B2281" s="103" t="s">
        <v>4024</v>
      </c>
      <c r="C2281" s="103" t="s">
        <v>1904</v>
      </c>
      <c r="D2281" s="103" t="s">
        <v>1905</v>
      </c>
      <c r="E2281" s="103" t="s">
        <v>2038</v>
      </c>
      <c r="F2281" s="103" t="s">
        <v>2054</v>
      </c>
      <c r="G2281" s="103" t="s">
        <v>31</v>
      </c>
      <c r="H2281" s="103" t="s">
        <v>31</v>
      </c>
      <c r="I2281" s="103" t="s">
        <v>31</v>
      </c>
      <c r="J2281" s="103" t="s">
        <v>1851</v>
      </c>
      <c r="K2281" s="103" t="s">
        <v>2017</v>
      </c>
      <c r="L2281" s="104">
        <v>-48272</v>
      </c>
      <c r="M2281" s="103" t="s">
        <v>1886</v>
      </c>
      <c r="N2281" s="103" t="s">
        <v>4853</v>
      </c>
      <c r="O2281" s="103" t="s">
        <v>4853</v>
      </c>
      <c r="P2281" s="103" t="s">
        <v>3091</v>
      </c>
      <c r="Q2281" s="103" t="s">
        <v>3092</v>
      </c>
      <c r="R2281" s="103" t="s">
        <v>4854</v>
      </c>
      <c r="S2281" s="101">
        <v>42094</v>
      </c>
      <c r="T2281" s="101">
        <v>42064</v>
      </c>
      <c r="U2281" s="103" t="s">
        <v>31</v>
      </c>
      <c r="V2281" s="103" t="s">
        <v>4686</v>
      </c>
    </row>
    <row r="2282" spans="1:22" ht="15.75" x14ac:dyDescent="0.3">
      <c r="A2282" s="103" t="s">
        <v>50</v>
      </c>
      <c r="B2282" s="103" t="s">
        <v>4024</v>
      </c>
      <c r="C2282" s="103" t="s">
        <v>1904</v>
      </c>
      <c r="D2282" s="103" t="s">
        <v>1905</v>
      </c>
      <c r="E2282" s="103" t="s">
        <v>2038</v>
      </c>
      <c r="F2282" s="103" t="s">
        <v>2054</v>
      </c>
      <c r="G2282" s="103" t="s">
        <v>31</v>
      </c>
      <c r="H2282" s="103" t="s">
        <v>31</v>
      </c>
      <c r="I2282" s="103" t="s">
        <v>31</v>
      </c>
      <c r="J2282" s="103" t="s">
        <v>1851</v>
      </c>
      <c r="K2282" s="103" t="s">
        <v>2017</v>
      </c>
      <c r="L2282" s="104">
        <v>-67320</v>
      </c>
      <c r="M2282" s="103" t="s">
        <v>1886</v>
      </c>
      <c r="N2282" s="103" t="s">
        <v>4855</v>
      </c>
      <c r="O2282" s="103" t="s">
        <v>4855</v>
      </c>
      <c r="P2282" s="103" t="s">
        <v>3091</v>
      </c>
      <c r="Q2282" s="103" t="s">
        <v>3092</v>
      </c>
      <c r="R2282" s="103" t="s">
        <v>4856</v>
      </c>
      <c r="S2282" s="101">
        <v>41729</v>
      </c>
      <c r="T2282" s="101">
        <v>41699</v>
      </c>
      <c r="U2282" s="103" t="s">
        <v>31</v>
      </c>
      <c r="V2282" s="103" t="s">
        <v>4857</v>
      </c>
    </row>
    <row r="2283" spans="1:22" ht="15.75" x14ac:dyDescent="0.3">
      <c r="A2283" s="103" t="s">
        <v>50</v>
      </c>
      <c r="B2283" s="103" t="s">
        <v>4024</v>
      </c>
      <c r="C2283" s="103" t="s">
        <v>1904</v>
      </c>
      <c r="D2283" s="103" t="s">
        <v>1905</v>
      </c>
      <c r="E2283" s="103" t="s">
        <v>2038</v>
      </c>
      <c r="F2283" s="103" t="s">
        <v>2054</v>
      </c>
      <c r="G2283" s="103" t="s">
        <v>31</v>
      </c>
      <c r="H2283" s="103" t="s">
        <v>31</v>
      </c>
      <c r="I2283" s="103" t="s">
        <v>31</v>
      </c>
      <c r="J2283" s="103" t="s">
        <v>1851</v>
      </c>
      <c r="K2283" s="103" t="s">
        <v>2017</v>
      </c>
      <c r="L2283" s="104">
        <v>-74057</v>
      </c>
      <c r="M2283" s="103" t="s">
        <v>1886</v>
      </c>
      <c r="N2283" s="103" t="s">
        <v>4858</v>
      </c>
      <c r="O2283" s="103" t="s">
        <v>4858</v>
      </c>
      <c r="P2283" s="103" t="s">
        <v>3091</v>
      </c>
      <c r="Q2283" s="103" t="s">
        <v>3092</v>
      </c>
      <c r="R2283" s="103" t="s">
        <v>4859</v>
      </c>
      <c r="S2283" s="101">
        <v>39263</v>
      </c>
      <c r="T2283" s="101">
        <v>39234</v>
      </c>
      <c r="U2283" s="103" t="s">
        <v>31</v>
      </c>
      <c r="V2283" s="103" t="s">
        <v>4860</v>
      </c>
    </row>
    <row r="2284" spans="1:22" ht="15.75" x14ac:dyDescent="0.3">
      <c r="A2284" s="103" t="s">
        <v>50</v>
      </c>
      <c r="B2284" s="103" t="s">
        <v>4024</v>
      </c>
      <c r="C2284" s="103" t="s">
        <v>1904</v>
      </c>
      <c r="D2284" s="103" t="s">
        <v>1905</v>
      </c>
      <c r="E2284" s="103" t="s">
        <v>2038</v>
      </c>
      <c r="F2284" s="103" t="s">
        <v>2104</v>
      </c>
      <c r="G2284" s="103" t="s">
        <v>31</v>
      </c>
      <c r="H2284" s="103" t="s">
        <v>31</v>
      </c>
      <c r="I2284" s="103" t="s">
        <v>31</v>
      </c>
      <c r="J2284" s="103" t="s">
        <v>1851</v>
      </c>
      <c r="K2284" s="103" t="s">
        <v>2017</v>
      </c>
      <c r="L2284" s="104">
        <v>-212</v>
      </c>
      <c r="M2284" s="103" t="s">
        <v>1886</v>
      </c>
      <c r="N2284" s="103" t="s">
        <v>31</v>
      </c>
      <c r="O2284" s="103" t="s">
        <v>4861</v>
      </c>
      <c r="P2284" s="103" t="s">
        <v>4862</v>
      </c>
      <c r="Q2284" s="103" t="s">
        <v>4863</v>
      </c>
      <c r="R2284" s="103" t="s">
        <v>4864</v>
      </c>
      <c r="S2284" s="101">
        <v>37011</v>
      </c>
      <c r="T2284" s="101">
        <v>37011</v>
      </c>
      <c r="U2284" s="103" t="s">
        <v>31</v>
      </c>
      <c r="V2284" s="103" t="s">
        <v>4657</v>
      </c>
    </row>
    <row r="2285" spans="1:22" ht="15.75" x14ac:dyDescent="0.3">
      <c r="A2285" s="103" t="s">
        <v>50</v>
      </c>
      <c r="B2285" s="103" t="s">
        <v>4024</v>
      </c>
      <c r="C2285" s="103" t="s">
        <v>1904</v>
      </c>
      <c r="D2285" s="103" t="s">
        <v>1905</v>
      </c>
      <c r="E2285" s="103" t="s">
        <v>2038</v>
      </c>
      <c r="F2285" s="103" t="s">
        <v>2104</v>
      </c>
      <c r="G2285" s="103" t="s">
        <v>31</v>
      </c>
      <c r="H2285" s="103" t="s">
        <v>31</v>
      </c>
      <c r="I2285" s="103" t="s">
        <v>31</v>
      </c>
      <c r="J2285" s="103" t="s">
        <v>1851</v>
      </c>
      <c r="K2285" s="103" t="s">
        <v>2017</v>
      </c>
      <c r="L2285" s="104">
        <v>-212</v>
      </c>
      <c r="M2285" s="103" t="s">
        <v>1886</v>
      </c>
      <c r="N2285" s="103" t="s">
        <v>31</v>
      </c>
      <c r="O2285" s="103" t="s">
        <v>4865</v>
      </c>
      <c r="P2285" s="103" t="s">
        <v>4862</v>
      </c>
      <c r="Q2285" s="103" t="s">
        <v>4863</v>
      </c>
      <c r="R2285" s="103" t="s">
        <v>4866</v>
      </c>
      <c r="S2285" s="101">
        <v>37011</v>
      </c>
      <c r="T2285" s="101">
        <v>37011</v>
      </c>
      <c r="U2285" s="103" t="s">
        <v>31</v>
      </c>
      <c r="V2285" s="103" t="s">
        <v>4657</v>
      </c>
    </row>
    <row r="2286" spans="1:22" ht="15.75" x14ac:dyDescent="0.3">
      <c r="A2286" s="103" t="s">
        <v>50</v>
      </c>
      <c r="B2286" s="103" t="s">
        <v>4024</v>
      </c>
      <c r="C2286" s="103" t="s">
        <v>1904</v>
      </c>
      <c r="D2286" s="103" t="s">
        <v>1905</v>
      </c>
      <c r="E2286" s="103" t="s">
        <v>2038</v>
      </c>
      <c r="F2286" s="103" t="s">
        <v>2104</v>
      </c>
      <c r="G2286" s="103" t="s">
        <v>31</v>
      </c>
      <c r="H2286" s="103" t="s">
        <v>31</v>
      </c>
      <c r="I2286" s="103" t="s">
        <v>31</v>
      </c>
      <c r="J2286" s="103" t="s">
        <v>1851</v>
      </c>
      <c r="K2286" s="103" t="s">
        <v>2017</v>
      </c>
      <c r="L2286" s="104">
        <v>-212</v>
      </c>
      <c r="M2286" s="103" t="s">
        <v>1886</v>
      </c>
      <c r="N2286" s="103" t="s">
        <v>31</v>
      </c>
      <c r="O2286" s="103" t="s">
        <v>4867</v>
      </c>
      <c r="P2286" s="103" t="s">
        <v>4862</v>
      </c>
      <c r="Q2286" s="103" t="s">
        <v>4863</v>
      </c>
      <c r="R2286" s="103" t="s">
        <v>4868</v>
      </c>
      <c r="S2286" s="101">
        <v>37011</v>
      </c>
      <c r="T2286" s="101">
        <v>37011</v>
      </c>
      <c r="U2286" s="103" t="s">
        <v>31</v>
      </c>
      <c r="V2286" s="103" t="s">
        <v>4657</v>
      </c>
    </row>
    <row r="2287" spans="1:22" ht="15.75" x14ac:dyDescent="0.3">
      <c r="A2287" s="103" t="s">
        <v>50</v>
      </c>
      <c r="B2287" s="103" t="s">
        <v>4024</v>
      </c>
      <c r="C2287" s="103" t="s">
        <v>1904</v>
      </c>
      <c r="D2287" s="103" t="s">
        <v>1905</v>
      </c>
      <c r="E2287" s="103" t="s">
        <v>2038</v>
      </c>
      <c r="F2287" s="103" t="s">
        <v>2104</v>
      </c>
      <c r="G2287" s="103" t="s">
        <v>31</v>
      </c>
      <c r="H2287" s="103" t="s">
        <v>31</v>
      </c>
      <c r="I2287" s="103" t="s">
        <v>31</v>
      </c>
      <c r="J2287" s="103" t="s">
        <v>1851</v>
      </c>
      <c r="K2287" s="103" t="s">
        <v>2017</v>
      </c>
      <c r="L2287" s="104">
        <v>-4492</v>
      </c>
      <c r="M2287" s="103" t="s">
        <v>1886</v>
      </c>
      <c r="N2287" s="103" t="s">
        <v>4869</v>
      </c>
      <c r="O2287" s="103" t="s">
        <v>4870</v>
      </c>
      <c r="P2287" s="103" t="s">
        <v>2776</v>
      </c>
      <c r="Q2287" s="103" t="s">
        <v>2777</v>
      </c>
      <c r="R2287" s="103" t="s">
        <v>4871</v>
      </c>
      <c r="S2287" s="101">
        <v>36769</v>
      </c>
      <c r="T2287" s="101">
        <v>36769</v>
      </c>
      <c r="U2287" s="103" t="s">
        <v>31</v>
      </c>
      <c r="V2287" s="103" t="s">
        <v>4657</v>
      </c>
    </row>
    <row r="2288" spans="1:22" ht="15.75" x14ac:dyDescent="0.3">
      <c r="A2288" s="103" t="s">
        <v>50</v>
      </c>
      <c r="B2288" s="103" t="s">
        <v>4024</v>
      </c>
      <c r="C2288" s="103" t="s">
        <v>1904</v>
      </c>
      <c r="D2288" s="103" t="s">
        <v>1905</v>
      </c>
      <c r="E2288" s="103" t="s">
        <v>2038</v>
      </c>
      <c r="F2288" s="103" t="s">
        <v>2104</v>
      </c>
      <c r="G2288" s="103" t="s">
        <v>31</v>
      </c>
      <c r="H2288" s="103" t="s">
        <v>31</v>
      </c>
      <c r="I2288" s="103" t="s">
        <v>31</v>
      </c>
      <c r="J2288" s="103" t="s">
        <v>1851</v>
      </c>
      <c r="K2288" s="103" t="s">
        <v>2017</v>
      </c>
      <c r="L2288" s="104">
        <v>-2746</v>
      </c>
      <c r="M2288" s="103" t="s">
        <v>1886</v>
      </c>
      <c r="N2288" s="103" t="s">
        <v>4872</v>
      </c>
      <c r="O2288" s="103" t="s">
        <v>4873</v>
      </c>
      <c r="P2288" s="103" t="s">
        <v>2771</v>
      </c>
      <c r="Q2288" s="103" t="s">
        <v>2772</v>
      </c>
      <c r="R2288" s="103" t="s">
        <v>4874</v>
      </c>
      <c r="S2288" s="101">
        <v>36769</v>
      </c>
      <c r="T2288" s="101">
        <v>36769</v>
      </c>
      <c r="U2288" s="103" t="s">
        <v>31</v>
      </c>
      <c r="V2288" s="103" t="s">
        <v>4657</v>
      </c>
    </row>
    <row r="2289" spans="1:22" ht="15.75" x14ac:dyDescent="0.3">
      <c r="A2289" s="103" t="s">
        <v>50</v>
      </c>
      <c r="B2289" s="103" t="s">
        <v>4024</v>
      </c>
      <c r="C2289" s="103" t="s">
        <v>1904</v>
      </c>
      <c r="D2289" s="103" t="s">
        <v>1905</v>
      </c>
      <c r="E2289" s="103" t="s">
        <v>2038</v>
      </c>
      <c r="F2289" s="103" t="s">
        <v>2104</v>
      </c>
      <c r="G2289" s="103" t="s">
        <v>31</v>
      </c>
      <c r="H2289" s="103" t="s">
        <v>31</v>
      </c>
      <c r="I2289" s="103" t="s">
        <v>31</v>
      </c>
      <c r="J2289" s="103" t="s">
        <v>1851</v>
      </c>
      <c r="K2289" s="103" t="s">
        <v>2017</v>
      </c>
      <c r="L2289" s="104">
        <v>-2746</v>
      </c>
      <c r="M2289" s="103" t="s">
        <v>1886</v>
      </c>
      <c r="N2289" s="103" t="s">
        <v>4875</v>
      </c>
      <c r="O2289" s="103" t="s">
        <v>4876</v>
      </c>
      <c r="P2289" s="103" t="s">
        <v>4877</v>
      </c>
      <c r="Q2289" s="103" t="s">
        <v>2777</v>
      </c>
      <c r="R2289" s="103" t="s">
        <v>4878</v>
      </c>
      <c r="S2289" s="101">
        <v>36769</v>
      </c>
      <c r="T2289" s="101">
        <v>36769</v>
      </c>
      <c r="U2289" s="103" t="s">
        <v>31</v>
      </c>
      <c r="V2289" s="103" t="s">
        <v>31</v>
      </c>
    </row>
    <row r="2290" spans="1:22" ht="15.75" x14ac:dyDescent="0.3">
      <c r="A2290" s="103" t="s">
        <v>50</v>
      </c>
      <c r="B2290" s="103" t="s">
        <v>4024</v>
      </c>
      <c r="C2290" s="103" t="s">
        <v>1904</v>
      </c>
      <c r="D2290" s="103" t="s">
        <v>1905</v>
      </c>
      <c r="E2290" s="103" t="s">
        <v>2038</v>
      </c>
      <c r="F2290" s="103" t="s">
        <v>2104</v>
      </c>
      <c r="G2290" s="103" t="s">
        <v>31</v>
      </c>
      <c r="H2290" s="103" t="s">
        <v>31</v>
      </c>
      <c r="I2290" s="103" t="s">
        <v>31</v>
      </c>
      <c r="J2290" s="103" t="s">
        <v>1851</v>
      </c>
      <c r="K2290" s="103" t="s">
        <v>2017</v>
      </c>
      <c r="L2290" s="104">
        <v>-118</v>
      </c>
      <c r="M2290" s="103" t="s">
        <v>1886</v>
      </c>
      <c r="N2290" s="103" t="s">
        <v>4879</v>
      </c>
      <c r="O2290" s="103" t="s">
        <v>4879</v>
      </c>
      <c r="P2290" s="103" t="s">
        <v>4880</v>
      </c>
      <c r="Q2290" s="103" t="s">
        <v>2882</v>
      </c>
      <c r="R2290" s="103" t="s">
        <v>4881</v>
      </c>
      <c r="S2290" s="101">
        <v>42063</v>
      </c>
      <c r="T2290" s="101">
        <v>42036</v>
      </c>
      <c r="U2290" s="103" t="s">
        <v>31</v>
      </c>
      <c r="V2290" s="103" t="s">
        <v>31</v>
      </c>
    </row>
    <row r="2291" spans="1:22" ht="15.75" x14ac:dyDescent="0.3">
      <c r="A2291" s="103" t="s">
        <v>50</v>
      </c>
      <c r="B2291" s="103" t="s">
        <v>4024</v>
      </c>
      <c r="C2291" s="103" t="s">
        <v>1904</v>
      </c>
      <c r="D2291" s="103" t="s">
        <v>1905</v>
      </c>
      <c r="E2291" s="103" t="s">
        <v>2038</v>
      </c>
      <c r="F2291" s="103" t="s">
        <v>2104</v>
      </c>
      <c r="G2291" s="103" t="s">
        <v>31</v>
      </c>
      <c r="H2291" s="103" t="s">
        <v>31</v>
      </c>
      <c r="I2291" s="103" t="s">
        <v>31</v>
      </c>
      <c r="J2291" s="103" t="s">
        <v>1851</v>
      </c>
      <c r="K2291" s="103" t="s">
        <v>2017</v>
      </c>
      <c r="L2291" s="104">
        <v>-118</v>
      </c>
      <c r="M2291" s="103" t="s">
        <v>1886</v>
      </c>
      <c r="N2291" s="103" t="s">
        <v>4882</v>
      </c>
      <c r="O2291" s="103" t="s">
        <v>4882</v>
      </c>
      <c r="P2291" s="103" t="s">
        <v>4880</v>
      </c>
      <c r="Q2291" s="103" t="s">
        <v>2882</v>
      </c>
      <c r="R2291" s="103" t="s">
        <v>4883</v>
      </c>
      <c r="S2291" s="101">
        <v>42063</v>
      </c>
      <c r="T2291" s="101">
        <v>42036</v>
      </c>
      <c r="U2291" s="103" t="s">
        <v>31</v>
      </c>
      <c r="V2291" s="103" t="s">
        <v>31</v>
      </c>
    </row>
    <row r="2292" spans="1:22" ht="15.75" x14ac:dyDescent="0.3">
      <c r="A2292" s="103" t="s">
        <v>50</v>
      </c>
      <c r="B2292" s="103" t="s">
        <v>4024</v>
      </c>
      <c r="C2292" s="103" t="s">
        <v>1904</v>
      </c>
      <c r="D2292" s="103" t="s">
        <v>1905</v>
      </c>
      <c r="E2292" s="103" t="s">
        <v>2038</v>
      </c>
      <c r="F2292" s="103" t="s">
        <v>2104</v>
      </c>
      <c r="G2292" s="103" t="s">
        <v>31</v>
      </c>
      <c r="H2292" s="103" t="s">
        <v>31</v>
      </c>
      <c r="I2292" s="103" t="s">
        <v>31</v>
      </c>
      <c r="J2292" s="103" t="s">
        <v>1851</v>
      </c>
      <c r="K2292" s="103" t="s">
        <v>2017</v>
      </c>
      <c r="L2292" s="104">
        <v>-118</v>
      </c>
      <c r="M2292" s="103" t="s">
        <v>1886</v>
      </c>
      <c r="N2292" s="103" t="s">
        <v>4884</v>
      </c>
      <c r="O2292" s="103" t="s">
        <v>4884</v>
      </c>
      <c r="P2292" s="103" t="s">
        <v>4880</v>
      </c>
      <c r="Q2292" s="103" t="s">
        <v>2882</v>
      </c>
      <c r="R2292" s="103" t="s">
        <v>4885</v>
      </c>
      <c r="S2292" s="101">
        <v>42063</v>
      </c>
      <c r="T2292" s="101">
        <v>42036</v>
      </c>
      <c r="U2292" s="103" t="s">
        <v>31</v>
      </c>
      <c r="V2292" s="103" t="s">
        <v>31</v>
      </c>
    </row>
    <row r="2293" spans="1:22" ht="15.75" x14ac:dyDescent="0.3">
      <c r="A2293" s="103" t="s">
        <v>50</v>
      </c>
      <c r="B2293" s="103" t="s">
        <v>4024</v>
      </c>
      <c r="C2293" s="103" t="s">
        <v>1904</v>
      </c>
      <c r="D2293" s="103" t="s">
        <v>1905</v>
      </c>
      <c r="E2293" s="103" t="s">
        <v>2038</v>
      </c>
      <c r="F2293" s="103" t="s">
        <v>2104</v>
      </c>
      <c r="G2293" s="103" t="s">
        <v>31</v>
      </c>
      <c r="H2293" s="103" t="s">
        <v>31</v>
      </c>
      <c r="I2293" s="103" t="s">
        <v>31</v>
      </c>
      <c r="J2293" s="103" t="s">
        <v>1851</v>
      </c>
      <c r="K2293" s="103" t="s">
        <v>2017</v>
      </c>
      <c r="L2293" s="104">
        <v>-810</v>
      </c>
      <c r="M2293" s="103" t="s">
        <v>1886</v>
      </c>
      <c r="N2293" s="103" t="s">
        <v>4886</v>
      </c>
      <c r="O2293" s="103" t="s">
        <v>4886</v>
      </c>
      <c r="P2293" s="103" t="s">
        <v>4887</v>
      </c>
      <c r="Q2293" s="103" t="s">
        <v>2772</v>
      </c>
      <c r="R2293" s="103" t="s">
        <v>4888</v>
      </c>
      <c r="S2293" s="101">
        <v>42094</v>
      </c>
      <c r="T2293" s="101">
        <v>42064</v>
      </c>
      <c r="U2293" s="103" t="s">
        <v>31</v>
      </c>
      <c r="V2293" s="103" t="s">
        <v>31</v>
      </c>
    </row>
    <row r="2294" spans="1:22" ht="15.75" x14ac:dyDescent="0.3">
      <c r="A2294" s="103" t="s">
        <v>50</v>
      </c>
      <c r="B2294" s="103" t="s">
        <v>4024</v>
      </c>
      <c r="C2294" s="103" t="s">
        <v>1904</v>
      </c>
      <c r="D2294" s="103" t="s">
        <v>1905</v>
      </c>
      <c r="E2294" s="103" t="s">
        <v>2038</v>
      </c>
      <c r="F2294" s="103" t="s">
        <v>2104</v>
      </c>
      <c r="G2294" s="103" t="s">
        <v>31</v>
      </c>
      <c r="H2294" s="103" t="s">
        <v>31</v>
      </c>
      <c r="I2294" s="103" t="s">
        <v>31</v>
      </c>
      <c r="J2294" s="103" t="s">
        <v>1851</v>
      </c>
      <c r="K2294" s="103" t="s">
        <v>2017</v>
      </c>
      <c r="L2294" s="104">
        <v>-131</v>
      </c>
      <c r="M2294" s="103" t="s">
        <v>1886</v>
      </c>
      <c r="N2294" s="103" t="s">
        <v>4889</v>
      </c>
      <c r="O2294" s="103" t="s">
        <v>4889</v>
      </c>
      <c r="P2294" s="103" t="s">
        <v>4880</v>
      </c>
      <c r="Q2294" s="103" t="s">
        <v>2882</v>
      </c>
      <c r="R2294" s="103" t="s">
        <v>4890</v>
      </c>
      <c r="S2294" s="101">
        <v>42063</v>
      </c>
      <c r="T2294" s="101">
        <v>42036</v>
      </c>
      <c r="U2294" s="103" t="s">
        <v>31</v>
      </c>
      <c r="V2294" s="103" t="s">
        <v>31</v>
      </c>
    </row>
    <row r="2295" spans="1:22" ht="15.75" x14ac:dyDescent="0.3">
      <c r="A2295" s="103" t="s">
        <v>50</v>
      </c>
      <c r="B2295" s="103" t="s">
        <v>4024</v>
      </c>
      <c r="C2295" s="103" t="s">
        <v>1904</v>
      </c>
      <c r="D2295" s="103" t="s">
        <v>1905</v>
      </c>
      <c r="E2295" s="103" t="s">
        <v>2038</v>
      </c>
      <c r="F2295" s="103" t="s">
        <v>2104</v>
      </c>
      <c r="G2295" s="103" t="s">
        <v>31</v>
      </c>
      <c r="H2295" s="103" t="s">
        <v>31</v>
      </c>
      <c r="I2295" s="103" t="s">
        <v>31</v>
      </c>
      <c r="J2295" s="103" t="s">
        <v>1851</v>
      </c>
      <c r="K2295" s="103" t="s">
        <v>2017</v>
      </c>
      <c r="L2295" s="104">
        <v>-131</v>
      </c>
      <c r="M2295" s="103" t="s">
        <v>1886</v>
      </c>
      <c r="N2295" s="103" t="s">
        <v>4891</v>
      </c>
      <c r="O2295" s="103" t="s">
        <v>4891</v>
      </c>
      <c r="P2295" s="103" t="s">
        <v>4880</v>
      </c>
      <c r="Q2295" s="103" t="s">
        <v>2882</v>
      </c>
      <c r="R2295" s="103" t="s">
        <v>4892</v>
      </c>
      <c r="S2295" s="101">
        <v>42063</v>
      </c>
      <c r="T2295" s="101">
        <v>42036</v>
      </c>
      <c r="U2295" s="103" t="s">
        <v>31</v>
      </c>
      <c r="V2295" s="103" t="s">
        <v>31</v>
      </c>
    </row>
    <row r="2296" spans="1:22" ht="15.75" x14ac:dyDescent="0.3">
      <c r="A2296" s="103" t="s">
        <v>50</v>
      </c>
      <c r="B2296" s="103" t="s">
        <v>4024</v>
      </c>
      <c r="C2296" s="103" t="s">
        <v>1904</v>
      </c>
      <c r="D2296" s="103" t="s">
        <v>1905</v>
      </c>
      <c r="E2296" s="103" t="s">
        <v>2038</v>
      </c>
      <c r="F2296" s="103" t="s">
        <v>2104</v>
      </c>
      <c r="G2296" s="103" t="s">
        <v>31</v>
      </c>
      <c r="H2296" s="103" t="s">
        <v>31</v>
      </c>
      <c r="I2296" s="103" t="s">
        <v>31</v>
      </c>
      <c r="J2296" s="103" t="s">
        <v>1851</v>
      </c>
      <c r="K2296" s="103" t="s">
        <v>2017</v>
      </c>
      <c r="L2296" s="104">
        <v>-130</v>
      </c>
      <c r="M2296" s="103" t="s">
        <v>1886</v>
      </c>
      <c r="N2296" s="103" t="s">
        <v>4893</v>
      </c>
      <c r="O2296" s="103" t="s">
        <v>4893</v>
      </c>
      <c r="P2296" s="103" t="s">
        <v>4880</v>
      </c>
      <c r="Q2296" s="103" t="s">
        <v>2882</v>
      </c>
      <c r="R2296" s="103" t="s">
        <v>4894</v>
      </c>
      <c r="S2296" s="101">
        <v>42063</v>
      </c>
      <c r="T2296" s="101">
        <v>42036</v>
      </c>
      <c r="U2296" s="103" t="s">
        <v>31</v>
      </c>
      <c r="V2296" s="103" t="s">
        <v>31</v>
      </c>
    </row>
    <row r="2297" spans="1:22" ht="15.75" x14ac:dyDescent="0.3">
      <c r="A2297" s="103" t="s">
        <v>50</v>
      </c>
      <c r="B2297" s="103" t="s">
        <v>4024</v>
      </c>
      <c r="C2297" s="103" t="s">
        <v>1904</v>
      </c>
      <c r="D2297" s="103" t="s">
        <v>1905</v>
      </c>
      <c r="E2297" s="103" t="s">
        <v>2038</v>
      </c>
      <c r="F2297" s="103" t="s">
        <v>2104</v>
      </c>
      <c r="G2297" s="103" t="s">
        <v>31</v>
      </c>
      <c r="H2297" s="103" t="s">
        <v>31</v>
      </c>
      <c r="I2297" s="103" t="s">
        <v>31</v>
      </c>
      <c r="J2297" s="103" t="s">
        <v>1851</v>
      </c>
      <c r="K2297" s="103" t="s">
        <v>2017</v>
      </c>
      <c r="L2297" s="104">
        <v>-7050</v>
      </c>
      <c r="M2297" s="103" t="s">
        <v>1886</v>
      </c>
      <c r="N2297" s="103" t="s">
        <v>4895</v>
      </c>
      <c r="O2297" s="103" t="s">
        <v>4895</v>
      </c>
      <c r="P2297" s="103" t="s">
        <v>2905</v>
      </c>
      <c r="Q2297" s="103" t="s">
        <v>2906</v>
      </c>
      <c r="R2297" s="103" t="s">
        <v>4896</v>
      </c>
      <c r="S2297" s="101">
        <v>39599</v>
      </c>
      <c r="T2297" s="101">
        <v>39569</v>
      </c>
      <c r="U2297" s="103" t="s">
        <v>31</v>
      </c>
      <c r="V2297" s="103" t="s">
        <v>4684</v>
      </c>
    </row>
    <row r="2298" spans="1:22" ht="15.75" x14ac:dyDescent="0.3">
      <c r="A2298" s="103" t="s">
        <v>50</v>
      </c>
      <c r="B2298" s="103" t="s">
        <v>4024</v>
      </c>
      <c r="C2298" s="103" t="s">
        <v>1904</v>
      </c>
      <c r="D2298" s="103" t="s">
        <v>1905</v>
      </c>
      <c r="E2298" s="103" t="s">
        <v>2038</v>
      </c>
      <c r="F2298" s="103" t="s">
        <v>2104</v>
      </c>
      <c r="G2298" s="103" t="s">
        <v>31</v>
      </c>
      <c r="H2298" s="103" t="s">
        <v>31</v>
      </c>
      <c r="I2298" s="103" t="s">
        <v>31</v>
      </c>
      <c r="J2298" s="103" t="s">
        <v>1851</v>
      </c>
      <c r="K2298" s="103" t="s">
        <v>2017</v>
      </c>
      <c r="L2298" s="104">
        <v>-7050</v>
      </c>
      <c r="M2298" s="103" t="s">
        <v>1886</v>
      </c>
      <c r="N2298" s="103" t="s">
        <v>4897</v>
      </c>
      <c r="O2298" s="103" t="s">
        <v>4897</v>
      </c>
      <c r="P2298" s="103" t="s">
        <v>2905</v>
      </c>
      <c r="Q2298" s="103" t="s">
        <v>2906</v>
      </c>
      <c r="R2298" s="103" t="s">
        <v>4898</v>
      </c>
      <c r="S2298" s="101">
        <v>39599</v>
      </c>
      <c r="T2298" s="101">
        <v>39569</v>
      </c>
      <c r="U2298" s="103" t="s">
        <v>31</v>
      </c>
      <c r="V2298" s="103" t="s">
        <v>4684</v>
      </c>
    </row>
    <row r="2299" spans="1:22" ht="15.75" x14ac:dyDescent="0.3">
      <c r="A2299" s="103" t="s">
        <v>50</v>
      </c>
      <c r="B2299" s="103" t="s">
        <v>4024</v>
      </c>
      <c r="C2299" s="103" t="s">
        <v>1904</v>
      </c>
      <c r="D2299" s="103" t="s">
        <v>1905</v>
      </c>
      <c r="E2299" s="103" t="s">
        <v>2038</v>
      </c>
      <c r="F2299" s="103" t="s">
        <v>2104</v>
      </c>
      <c r="G2299" s="103" t="s">
        <v>31</v>
      </c>
      <c r="H2299" s="103" t="s">
        <v>31</v>
      </c>
      <c r="I2299" s="103" t="s">
        <v>31</v>
      </c>
      <c r="J2299" s="103" t="s">
        <v>1851</v>
      </c>
      <c r="K2299" s="103" t="s">
        <v>2017</v>
      </c>
      <c r="L2299" s="104">
        <v>-7050</v>
      </c>
      <c r="M2299" s="103" t="s">
        <v>1886</v>
      </c>
      <c r="N2299" s="103" t="s">
        <v>4899</v>
      </c>
      <c r="O2299" s="103" t="s">
        <v>4899</v>
      </c>
      <c r="P2299" s="103" t="s">
        <v>2905</v>
      </c>
      <c r="Q2299" s="103" t="s">
        <v>2906</v>
      </c>
      <c r="R2299" s="103" t="s">
        <v>4900</v>
      </c>
      <c r="S2299" s="101">
        <v>39599</v>
      </c>
      <c r="T2299" s="101">
        <v>39569</v>
      </c>
      <c r="U2299" s="103" t="s">
        <v>31</v>
      </c>
      <c r="V2299" s="103" t="s">
        <v>4684</v>
      </c>
    </row>
    <row r="2300" spans="1:22" ht="15.75" x14ac:dyDescent="0.3">
      <c r="A2300" s="103" t="s">
        <v>50</v>
      </c>
      <c r="B2300" s="103" t="s">
        <v>4024</v>
      </c>
      <c r="C2300" s="103" t="s">
        <v>1904</v>
      </c>
      <c r="D2300" s="103" t="s">
        <v>1905</v>
      </c>
      <c r="E2300" s="103" t="s">
        <v>2038</v>
      </c>
      <c r="F2300" s="103" t="s">
        <v>2104</v>
      </c>
      <c r="G2300" s="103" t="s">
        <v>31</v>
      </c>
      <c r="H2300" s="103" t="s">
        <v>31</v>
      </c>
      <c r="I2300" s="103" t="s">
        <v>31</v>
      </c>
      <c r="J2300" s="103" t="s">
        <v>1851</v>
      </c>
      <c r="K2300" s="103" t="s">
        <v>2017</v>
      </c>
      <c r="L2300" s="104">
        <v>-9641</v>
      </c>
      <c r="M2300" s="103" t="s">
        <v>1886</v>
      </c>
      <c r="N2300" s="103" t="s">
        <v>4901</v>
      </c>
      <c r="O2300" s="103" t="s">
        <v>4901</v>
      </c>
      <c r="P2300" s="103" t="s">
        <v>2905</v>
      </c>
      <c r="Q2300" s="103" t="s">
        <v>2906</v>
      </c>
      <c r="R2300" s="103" t="s">
        <v>4902</v>
      </c>
      <c r="S2300" s="101">
        <v>42063</v>
      </c>
      <c r="T2300" s="101">
        <v>42036</v>
      </c>
      <c r="U2300" s="103" t="s">
        <v>31</v>
      </c>
      <c r="V2300" s="103" t="s">
        <v>4857</v>
      </c>
    </row>
    <row r="2301" spans="1:22" ht="15.75" x14ac:dyDescent="0.3">
      <c r="A2301" s="103" t="s">
        <v>50</v>
      </c>
      <c r="B2301" s="103" t="s">
        <v>4024</v>
      </c>
      <c r="C2301" s="103" t="s">
        <v>1904</v>
      </c>
      <c r="D2301" s="103" t="s">
        <v>1905</v>
      </c>
      <c r="E2301" s="103" t="s">
        <v>2038</v>
      </c>
      <c r="F2301" s="103" t="s">
        <v>3386</v>
      </c>
      <c r="G2301" s="103" t="s">
        <v>31</v>
      </c>
      <c r="H2301" s="103" t="s">
        <v>31</v>
      </c>
      <c r="I2301" s="103" t="s">
        <v>31</v>
      </c>
      <c r="J2301" s="103" t="s">
        <v>1851</v>
      </c>
      <c r="K2301" s="103" t="s">
        <v>2017</v>
      </c>
      <c r="L2301" s="104">
        <v>-686.69</v>
      </c>
      <c r="M2301" s="103" t="s">
        <v>1886</v>
      </c>
      <c r="N2301" s="103" t="s">
        <v>31</v>
      </c>
      <c r="O2301" s="103" t="s">
        <v>31</v>
      </c>
      <c r="P2301" s="103" t="s">
        <v>3387</v>
      </c>
      <c r="Q2301" s="103" t="s">
        <v>2460</v>
      </c>
      <c r="R2301" s="103" t="s">
        <v>4903</v>
      </c>
      <c r="S2301" s="101">
        <v>42124</v>
      </c>
      <c r="T2301" s="101">
        <v>42095</v>
      </c>
      <c r="U2301" s="103" t="s">
        <v>31</v>
      </c>
      <c r="V2301" s="103" t="s">
        <v>31</v>
      </c>
    </row>
    <row r="2302" spans="1:22" ht="15.75" x14ac:dyDescent="0.3">
      <c r="A2302" s="103" t="s">
        <v>50</v>
      </c>
      <c r="B2302" s="103" t="s">
        <v>4024</v>
      </c>
      <c r="C2302" s="103" t="s">
        <v>1904</v>
      </c>
      <c r="D2302" s="103" t="s">
        <v>1905</v>
      </c>
      <c r="E2302" s="103" t="s">
        <v>2038</v>
      </c>
      <c r="F2302" s="103" t="s">
        <v>2062</v>
      </c>
      <c r="G2302" s="103" t="s">
        <v>31</v>
      </c>
      <c r="H2302" s="103" t="s">
        <v>31</v>
      </c>
      <c r="I2302" s="103" t="s">
        <v>31</v>
      </c>
      <c r="J2302" s="103" t="s">
        <v>1884</v>
      </c>
      <c r="K2302" s="103" t="s">
        <v>1885</v>
      </c>
      <c r="L2302" s="105">
        <v>-2796.31</v>
      </c>
      <c r="M2302" s="103" t="s">
        <v>1886</v>
      </c>
      <c r="N2302" s="103" t="s">
        <v>4032</v>
      </c>
      <c r="O2302" s="103" t="s">
        <v>31</v>
      </c>
      <c r="P2302" s="103" t="s">
        <v>2072</v>
      </c>
      <c r="Q2302" s="103" t="s">
        <v>31</v>
      </c>
      <c r="R2302" s="103" t="s">
        <v>4033</v>
      </c>
      <c r="S2302" s="101">
        <v>42825</v>
      </c>
      <c r="T2302" s="101">
        <v>42825</v>
      </c>
      <c r="U2302" s="103" t="s">
        <v>4029</v>
      </c>
      <c r="V2302" s="103" t="s">
        <v>31</v>
      </c>
    </row>
    <row r="2303" spans="1:22" ht="15.75" x14ac:dyDescent="0.3">
      <c r="A2303" s="103" t="s">
        <v>50</v>
      </c>
      <c r="B2303" s="103" t="s">
        <v>4024</v>
      </c>
      <c r="C2303" s="103" t="s">
        <v>1904</v>
      </c>
      <c r="D2303" s="103" t="s">
        <v>1905</v>
      </c>
      <c r="E2303" s="103" t="s">
        <v>2038</v>
      </c>
      <c r="F2303" s="103" t="s">
        <v>2062</v>
      </c>
      <c r="G2303" s="103" t="s">
        <v>31</v>
      </c>
      <c r="H2303" s="103" t="s">
        <v>31</v>
      </c>
      <c r="I2303" s="103" t="s">
        <v>31</v>
      </c>
      <c r="J2303" s="103" t="s">
        <v>1884</v>
      </c>
      <c r="K2303" s="103" t="s">
        <v>1885</v>
      </c>
      <c r="L2303" s="105">
        <v>-2796.46</v>
      </c>
      <c r="M2303" s="103" t="s">
        <v>1886</v>
      </c>
      <c r="N2303" s="103" t="s">
        <v>4030</v>
      </c>
      <c r="O2303" s="103" t="s">
        <v>31</v>
      </c>
      <c r="P2303" s="103" t="s">
        <v>2064</v>
      </c>
      <c r="Q2303" s="103" t="s">
        <v>31</v>
      </c>
      <c r="R2303" s="103" t="s">
        <v>4031</v>
      </c>
      <c r="S2303" s="101">
        <v>42825</v>
      </c>
      <c r="T2303" s="101">
        <v>42825</v>
      </c>
      <c r="U2303" s="103" t="s">
        <v>4029</v>
      </c>
      <c r="V2303" s="103" t="s">
        <v>31</v>
      </c>
    </row>
    <row r="2304" spans="1:22" ht="15.75" x14ac:dyDescent="0.3">
      <c r="A2304" s="103" t="s">
        <v>50</v>
      </c>
      <c r="B2304" s="103" t="s">
        <v>4024</v>
      </c>
      <c r="C2304" s="103" t="s">
        <v>1904</v>
      </c>
      <c r="D2304" s="103" t="s">
        <v>1905</v>
      </c>
      <c r="E2304" s="103" t="s">
        <v>2038</v>
      </c>
      <c r="F2304" s="103" t="s">
        <v>3386</v>
      </c>
      <c r="G2304" s="103" t="s">
        <v>31</v>
      </c>
      <c r="H2304" s="103" t="s">
        <v>31</v>
      </c>
      <c r="I2304" s="103" t="s">
        <v>31</v>
      </c>
      <c r="J2304" s="103" t="s">
        <v>1851</v>
      </c>
      <c r="K2304" s="103" t="s">
        <v>2017</v>
      </c>
      <c r="L2304" s="104">
        <v>-4218</v>
      </c>
      <c r="M2304" s="103" t="s">
        <v>1886</v>
      </c>
      <c r="N2304" s="103" t="s">
        <v>31</v>
      </c>
      <c r="O2304" s="103" t="s">
        <v>31</v>
      </c>
      <c r="P2304" s="103" t="s">
        <v>3387</v>
      </c>
      <c r="Q2304" s="103" t="s">
        <v>2460</v>
      </c>
      <c r="R2304" s="103" t="s">
        <v>4905</v>
      </c>
      <c r="S2304" s="101">
        <v>38807</v>
      </c>
      <c r="T2304" s="101">
        <v>38811</v>
      </c>
      <c r="U2304" s="103" t="s">
        <v>31</v>
      </c>
      <c r="V2304" s="103" t="s">
        <v>4684</v>
      </c>
    </row>
    <row r="2305" spans="1:22" ht="15.75" x14ac:dyDescent="0.3">
      <c r="A2305" s="103" t="s">
        <v>50</v>
      </c>
      <c r="B2305" s="103" t="s">
        <v>4024</v>
      </c>
      <c r="C2305" s="103" t="s">
        <v>1904</v>
      </c>
      <c r="D2305" s="103" t="s">
        <v>1905</v>
      </c>
      <c r="E2305" s="103" t="s">
        <v>2038</v>
      </c>
      <c r="F2305" s="103" t="s">
        <v>2264</v>
      </c>
      <c r="G2305" s="103" t="s">
        <v>31</v>
      </c>
      <c r="H2305" s="103" t="s">
        <v>31</v>
      </c>
      <c r="I2305" s="103" t="s">
        <v>31</v>
      </c>
      <c r="J2305" s="103" t="s">
        <v>1851</v>
      </c>
      <c r="K2305" s="103" t="s">
        <v>2017</v>
      </c>
      <c r="L2305" s="104">
        <v>-3930</v>
      </c>
      <c r="M2305" s="103" t="s">
        <v>1886</v>
      </c>
      <c r="N2305" s="103" t="s">
        <v>31</v>
      </c>
      <c r="O2305" s="103" t="s">
        <v>31</v>
      </c>
      <c r="P2305" s="103" t="s">
        <v>2470</v>
      </c>
      <c r="Q2305" s="103" t="s">
        <v>3392</v>
      </c>
      <c r="R2305" s="103" t="s">
        <v>4906</v>
      </c>
      <c r="S2305" s="101">
        <v>37346</v>
      </c>
      <c r="T2305" s="101">
        <v>37346</v>
      </c>
      <c r="U2305" s="103" t="s">
        <v>5995</v>
      </c>
      <c r="V2305" s="103" t="s">
        <v>31</v>
      </c>
    </row>
    <row r="2306" spans="1:22" ht="15.75" x14ac:dyDescent="0.3">
      <c r="A2306" s="103" t="s">
        <v>50</v>
      </c>
      <c r="B2306" s="103" t="s">
        <v>4024</v>
      </c>
      <c r="C2306" s="103" t="s">
        <v>1904</v>
      </c>
      <c r="D2306" s="103" t="s">
        <v>1905</v>
      </c>
      <c r="E2306" s="103" t="s">
        <v>2038</v>
      </c>
      <c r="F2306" s="103" t="s">
        <v>2264</v>
      </c>
      <c r="G2306" s="103" t="s">
        <v>31</v>
      </c>
      <c r="H2306" s="103" t="s">
        <v>31</v>
      </c>
      <c r="I2306" s="103" t="s">
        <v>31</v>
      </c>
      <c r="J2306" s="103" t="s">
        <v>1851</v>
      </c>
      <c r="K2306" s="103" t="s">
        <v>2017</v>
      </c>
      <c r="L2306" s="104">
        <v>-1149</v>
      </c>
      <c r="M2306" s="103" t="s">
        <v>1886</v>
      </c>
      <c r="N2306" s="103" t="s">
        <v>31</v>
      </c>
      <c r="O2306" s="103" t="s">
        <v>31</v>
      </c>
      <c r="P2306" s="103" t="s">
        <v>2470</v>
      </c>
      <c r="Q2306" s="103" t="s">
        <v>3392</v>
      </c>
      <c r="R2306" s="103" t="s">
        <v>4907</v>
      </c>
      <c r="S2306" s="101">
        <v>37346</v>
      </c>
      <c r="T2306" s="101">
        <v>37346</v>
      </c>
      <c r="U2306" s="103" t="s">
        <v>5995</v>
      </c>
      <c r="V2306" s="103" t="s">
        <v>31</v>
      </c>
    </row>
    <row r="2307" spans="1:22" ht="15.75" x14ac:dyDescent="0.3">
      <c r="A2307" s="103" t="s">
        <v>50</v>
      </c>
      <c r="B2307" s="103" t="s">
        <v>4024</v>
      </c>
      <c r="C2307" s="103" t="s">
        <v>1904</v>
      </c>
      <c r="D2307" s="103" t="s">
        <v>1905</v>
      </c>
      <c r="E2307" s="103" t="s">
        <v>2038</v>
      </c>
      <c r="F2307" s="103" t="s">
        <v>2062</v>
      </c>
      <c r="G2307" s="103" t="s">
        <v>31</v>
      </c>
      <c r="H2307" s="103" t="s">
        <v>31</v>
      </c>
      <c r="I2307" s="103" t="s">
        <v>31</v>
      </c>
      <c r="J2307" s="103" t="s">
        <v>1851</v>
      </c>
      <c r="K2307" s="103" t="s">
        <v>2017</v>
      </c>
      <c r="L2307" s="104">
        <v>-818</v>
      </c>
      <c r="M2307" s="103" t="s">
        <v>1886</v>
      </c>
      <c r="N2307" s="103" t="s">
        <v>31</v>
      </c>
      <c r="O2307" s="103" t="s">
        <v>31</v>
      </c>
      <c r="P2307" s="103" t="s">
        <v>2911</v>
      </c>
      <c r="Q2307" s="103" t="s">
        <v>2912</v>
      </c>
      <c r="R2307" s="103" t="s">
        <v>4908</v>
      </c>
      <c r="S2307" s="101">
        <v>36738</v>
      </c>
      <c r="T2307" s="101">
        <v>36738</v>
      </c>
      <c r="U2307" s="103" t="s">
        <v>5996</v>
      </c>
      <c r="V2307" s="103" t="s">
        <v>4657</v>
      </c>
    </row>
    <row r="2308" spans="1:22" ht="15.75" x14ac:dyDescent="0.3">
      <c r="A2308" s="103" t="s">
        <v>50</v>
      </c>
      <c r="B2308" s="103" t="s">
        <v>4024</v>
      </c>
      <c r="C2308" s="103" t="s">
        <v>1904</v>
      </c>
      <c r="D2308" s="103" t="s">
        <v>1905</v>
      </c>
      <c r="E2308" s="103" t="s">
        <v>2038</v>
      </c>
      <c r="F2308" s="103" t="s">
        <v>2062</v>
      </c>
      <c r="G2308" s="103" t="s">
        <v>31</v>
      </c>
      <c r="H2308" s="103" t="s">
        <v>31</v>
      </c>
      <c r="I2308" s="103" t="s">
        <v>31</v>
      </c>
      <c r="J2308" s="103" t="s">
        <v>1851</v>
      </c>
      <c r="K2308" s="103" t="s">
        <v>2017</v>
      </c>
      <c r="L2308" s="104">
        <v>-542</v>
      </c>
      <c r="M2308" s="103" t="s">
        <v>1886</v>
      </c>
      <c r="N2308" s="103" t="s">
        <v>31</v>
      </c>
      <c r="O2308" s="103" t="s">
        <v>31</v>
      </c>
      <c r="P2308" s="103" t="s">
        <v>2911</v>
      </c>
      <c r="Q2308" s="103" t="s">
        <v>2912</v>
      </c>
      <c r="R2308" s="103" t="s">
        <v>4909</v>
      </c>
      <c r="S2308" s="101">
        <v>36738</v>
      </c>
      <c r="T2308" s="101">
        <v>36738</v>
      </c>
      <c r="U2308" s="103" t="s">
        <v>5996</v>
      </c>
      <c r="V2308" s="103" t="s">
        <v>4670</v>
      </c>
    </row>
    <row r="2309" spans="1:22" ht="15.75" x14ac:dyDescent="0.3">
      <c r="A2309" s="103" t="s">
        <v>50</v>
      </c>
      <c r="B2309" s="103" t="s">
        <v>4024</v>
      </c>
      <c r="C2309" s="103" t="s">
        <v>1904</v>
      </c>
      <c r="D2309" s="103" t="s">
        <v>1905</v>
      </c>
      <c r="E2309" s="103" t="s">
        <v>2038</v>
      </c>
      <c r="F2309" s="103" t="s">
        <v>2062</v>
      </c>
      <c r="G2309" s="103" t="s">
        <v>31</v>
      </c>
      <c r="H2309" s="103" t="s">
        <v>31</v>
      </c>
      <c r="I2309" s="103" t="s">
        <v>31</v>
      </c>
      <c r="J2309" s="103" t="s">
        <v>1851</v>
      </c>
      <c r="K2309" s="103" t="s">
        <v>2017</v>
      </c>
      <c r="L2309" s="104">
        <v>-11128</v>
      </c>
      <c r="M2309" s="103" t="s">
        <v>1886</v>
      </c>
      <c r="N2309" s="103" t="s">
        <v>31</v>
      </c>
      <c r="O2309" s="103" t="s">
        <v>31</v>
      </c>
      <c r="P2309" s="103" t="s">
        <v>2911</v>
      </c>
      <c r="Q2309" s="103" t="s">
        <v>2912</v>
      </c>
      <c r="R2309" s="103" t="s">
        <v>4910</v>
      </c>
      <c r="S2309" s="101">
        <v>36738</v>
      </c>
      <c r="T2309" s="101">
        <v>36738</v>
      </c>
      <c r="U2309" s="103" t="s">
        <v>5996</v>
      </c>
      <c r="V2309" s="103" t="s">
        <v>4911</v>
      </c>
    </row>
    <row r="2310" spans="1:22" ht="15.75" x14ac:dyDescent="0.3">
      <c r="A2310" s="103" t="s">
        <v>50</v>
      </c>
      <c r="B2310" s="103" t="s">
        <v>4024</v>
      </c>
      <c r="C2310" s="103" t="s">
        <v>1904</v>
      </c>
      <c r="D2310" s="103" t="s">
        <v>1905</v>
      </c>
      <c r="E2310" s="103" t="s">
        <v>2038</v>
      </c>
      <c r="F2310" s="103" t="s">
        <v>2062</v>
      </c>
      <c r="G2310" s="103" t="s">
        <v>31</v>
      </c>
      <c r="H2310" s="103" t="s">
        <v>31</v>
      </c>
      <c r="I2310" s="103" t="s">
        <v>31</v>
      </c>
      <c r="J2310" s="103" t="s">
        <v>1851</v>
      </c>
      <c r="K2310" s="103" t="s">
        <v>2017</v>
      </c>
      <c r="L2310" s="104">
        <v>-1269</v>
      </c>
      <c r="M2310" s="103" t="s">
        <v>1886</v>
      </c>
      <c r="N2310" s="103" t="s">
        <v>31</v>
      </c>
      <c r="O2310" s="103" t="s">
        <v>31</v>
      </c>
      <c r="P2310" s="103" t="s">
        <v>2911</v>
      </c>
      <c r="Q2310" s="103" t="s">
        <v>2912</v>
      </c>
      <c r="R2310" s="103" t="s">
        <v>4910</v>
      </c>
      <c r="S2310" s="101">
        <v>37528</v>
      </c>
      <c r="T2310" s="101">
        <v>37528</v>
      </c>
      <c r="U2310" s="103" t="s">
        <v>4366</v>
      </c>
      <c r="V2310" s="103" t="s">
        <v>4911</v>
      </c>
    </row>
    <row r="2311" spans="1:22" ht="15.75" x14ac:dyDescent="0.3">
      <c r="A2311" s="103" t="s">
        <v>50</v>
      </c>
      <c r="B2311" s="103" t="s">
        <v>4024</v>
      </c>
      <c r="C2311" s="103" t="s">
        <v>1904</v>
      </c>
      <c r="D2311" s="103" t="s">
        <v>1905</v>
      </c>
      <c r="E2311" s="103" t="s">
        <v>2038</v>
      </c>
      <c r="F2311" s="103" t="s">
        <v>2062</v>
      </c>
      <c r="G2311" s="103" t="s">
        <v>31</v>
      </c>
      <c r="H2311" s="103" t="s">
        <v>31</v>
      </c>
      <c r="I2311" s="103" t="s">
        <v>31</v>
      </c>
      <c r="J2311" s="103" t="s">
        <v>1851</v>
      </c>
      <c r="K2311" s="103" t="s">
        <v>2017</v>
      </c>
      <c r="L2311" s="104">
        <v>-16376</v>
      </c>
      <c r="M2311" s="103" t="s">
        <v>1886</v>
      </c>
      <c r="N2311" s="103" t="s">
        <v>31</v>
      </c>
      <c r="O2311" s="103" t="s">
        <v>31</v>
      </c>
      <c r="P2311" s="103" t="s">
        <v>2911</v>
      </c>
      <c r="Q2311" s="103" t="s">
        <v>2912</v>
      </c>
      <c r="R2311" s="103" t="s">
        <v>4910</v>
      </c>
      <c r="S2311" s="101">
        <v>39568</v>
      </c>
      <c r="T2311" s="101">
        <v>39539</v>
      </c>
      <c r="U2311" s="103" t="s">
        <v>31</v>
      </c>
      <c r="V2311" s="103" t="s">
        <v>4911</v>
      </c>
    </row>
    <row r="2312" spans="1:22" ht="15.75" x14ac:dyDescent="0.3">
      <c r="A2312" s="103" t="s">
        <v>50</v>
      </c>
      <c r="B2312" s="103" t="s">
        <v>4024</v>
      </c>
      <c r="C2312" s="103" t="s">
        <v>1904</v>
      </c>
      <c r="D2312" s="103" t="s">
        <v>1905</v>
      </c>
      <c r="E2312" s="103" t="s">
        <v>2038</v>
      </c>
      <c r="F2312" s="103" t="s">
        <v>2062</v>
      </c>
      <c r="G2312" s="103" t="s">
        <v>31</v>
      </c>
      <c r="H2312" s="103" t="s">
        <v>31</v>
      </c>
      <c r="I2312" s="103" t="s">
        <v>31</v>
      </c>
      <c r="J2312" s="103" t="s">
        <v>1851</v>
      </c>
      <c r="K2312" s="103" t="s">
        <v>2017</v>
      </c>
      <c r="L2312" s="104">
        <v>11128</v>
      </c>
      <c r="M2312" s="103" t="s">
        <v>1886</v>
      </c>
      <c r="N2312" s="103" t="s">
        <v>31</v>
      </c>
      <c r="O2312" s="103" t="s">
        <v>31</v>
      </c>
      <c r="P2312" s="103" t="s">
        <v>2911</v>
      </c>
      <c r="Q2312" s="103" t="s">
        <v>2912</v>
      </c>
      <c r="R2312" s="103" t="s">
        <v>4910</v>
      </c>
      <c r="S2312" s="101">
        <v>39568</v>
      </c>
      <c r="T2312" s="101">
        <v>39539</v>
      </c>
      <c r="U2312" s="103" t="s">
        <v>5996</v>
      </c>
      <c r="V2312" s="103" t="s">
        <v>4911</v>
      </c>
    </row>
    <row r="2313" spans="1:22" ht="15.75" x14ac:dyDescent="0.3">
      <c r="A2313" s="103" t="s">
        <v>50</v>
      </c>
      <c r="B2313" s="103" t="s">
        <v>4024</v>
      </c>
      <c r="C2313" s="103" t="s">
        <v>1904</v>
      </c>
      <c r="D2313" s="103" t="s">
        <v>1905</v>
      </c>
      <c r="E2313" s="103" t="s">
        <v>2038</v>
      </c>
      <c r="F2313" s="103" t="s">
        <v>2062</v>
      </c>
      <c r="G2313" s="103" t="s">
        <v>31</v>
      </c>
      <c r="H2313" s="103" t="s">
        <v>31</v>
      </c>
      <c r="I2313" s="103" t="s">
        <v>31</v>
      </c>
      <c r="J2313" s="103" t="s">
        <v>1851</v>
      </c>
      <c r="K2313" s="103" t="s">
        <v>2017</v>
      </c>
      <c r="L2313" s="104">
        <v>1269</v>
      </c>
      <c r="M2313" s="103" t="s">
        <v>1886</v>
      </c>
      <c r="N2313" s="103" t="s">
        <v>31</v>
      </c>
      <c r="O2313" s="103" t="s">
        <v>31</v>
      </c>
      <c r="P2313" s="103" t="s">
        <v>2911</v>
      </c>
      <c r="Q2313" s="103" t="s">
        <v>2912</v>
      </c>
      <c r="R2313" s="103" t="s">
        <v>4910</v>
      </c>
      <c r="S2313" s="101">
        <v>39568</v>
      </c>
      <c r="T2313" s="101">
        <v>39539</v>
      </c>
      <c r="U2313" s="103" t="s">
        <v>4366</v>
      </c>
      <c r="V2313" s="103" t="s">
        <v>4911</v>
      </c>
    </row>
    <row r="2314" spans="1:22" ht="15.75" x14ac:dyDescent="0.3">
      <c r="A2314" s="103" t="s">
        <v>50</v>
      </c>
      <c r="B2314" s="103" t="s">
        <v>4024</v>
      </c>
      <c r="C2314" s="103" t="s">
        <v>1904</v>
      </c>
      <c r="D2314" s="103" t="s">
        <v>1905</v>
      </c>
      <c r="E2314" s="103" t="s">
        <v>2038</v>
      </c>
      <c r="F2314" s="103" t="s">
        <v>2062</v>
      </c>
      <c r="G2314" s="103" t="s">
        <v>31</v>
      </c>
      <c r="H2314" s="103" t="s">
        <v>31</v>
      </c>
      <c r="I2314" s="103" t="s">
        <v>31</v>
      </c>
      <c r="J2314" s="103" t="s">
        <v>1851</v>
      </c>
      <c r="K2314" s="103" t="s">
        <v>2017</v>
      </c>
      <c r="L2314" s="104">
        <v>-4444</v>
      </c>
      <c r="M2314" s="103" t="s">
        <v>1886</v>
      </c>
      <c r="N2314" s="103" t="s">
        <v>31</v>
      </c>
      <c r="O2314" s="103" t="s">
        <v>31</v>
      </c>
      <c r="P2314" s="103" t="s">
        <v>2911</v>
      </c>
      <c r="Q2314" s="103" t="s">
        <v>2912</v>
      </c>
      <c r="R2314" s="103" t="s">
        <v>4912</v>
      </c>
      <c r="S2314" s="101">
        <v>36738</v>
      </c>
      <c r="T2314" s="101">
        <v>36738</v>
      </c>
      <c r="U2314" s="103" t="s">
        <v>5996</v>
      </c>
      <c r="V2314" s="103" t="s">
        <v>4913</v>
      </c>
    </row>
    <row r="2315" spans="1:22" ht="15.75" x14ac:dyDescent="0.3">
      <c r="A2315" s="103" t="s">
        <v>50</v>
      </c>
      <c r="B2315" s="103" t="s">
        <v>4024</v>
      </c>
      <c r="C2315" s="103" t="s">
        <v>1904</v>
      </c>
      <c r="D2315" s="103" t="s">
        <v>1905</v>
      </c>
      <c r="E2315" s="103" t="s">
        <v>2038</v>
      </c>
      <c r="F2315" s="103" t="s">
        <v>2062</v>
      </c>
      <c r="G2315" s="103" t="s">
        <v>31</v>
      </c>
      <c r="H2315" s="103" t="s">
        <v>31</v>
      </c>
      <c r="I2315" s="103" t="s">
        <v>31</v>
      </c>
      <c r="J2315" s="103" t="s">
        <v>1851</v>
      </c>
      <c r="K2315" s="103" t="s">
        <v>2017</v>
      </c>
      <c r="L2315" s="104">
        <v>-296</v>
      </c>
      <c r="M2315" s="103" t="s">
        <v>1886</v>
      </c>
      <c r="N2315" s="103" t="s">
        <v>31</v>
      </c>
      <c r="O2315" s="103" t="s">
        <v>31</v>
      </c>
      <c r="P2315" s="103" t="s">
        <v>2911</v>
      </c>
      <c r="Q2315" s="103" t="s">
        <v>2912</v>
      </c>
      <c r="R2315" s="103" t="s">
        <v>4914</v>
      </c>
      <c r="S2315" s="101">
        <v>36738</v>
      </c>
      <c r="T2315" s="101">
        <v>36738</v>
      </c>
      <c r="U2315" s="103" t="s">
        <v>5996</v>
      </c>
      <c r="V2315" s="103" t="s">
        <v>4913</v>
      </c>
    </row>
    <row r="2316" spans="1:22" ht="15.75" x14ac:dyDescent="0.3">
      <c r="A2316" s="103" t="s">
        <v>50</v>
      </c>
      <c r="B2316" s="103" t="s">
        <v>4024</v>
      </c>
      <c r="C2316" s="103" t="s">
        <v>1904</v>
      </c>
      <c r="D2316" s="103" t="s">
        <v>1905</v>
      </c>
      <c r="E2316" s="103" t="s">
        <v>2038</v>
      </c>
      <c r="F2316" s="103" t="s">
        <v>2062</v>
      </c>
      <c r="G2316" s="103" t="s">
        <v>31</v>
      </c>
      <c r="H2316" s="103" t="s">
        <v>31</v>
      </c>
      <c r="I2316" s="103" t="s">
        <v>31</v>
      </c>
      <c r="J2316" s="103" t="s">
        <v>1851</v>
      </c>
      <c r="K2316" s="103" t="s">
        <v>2017</v>
      </c>
      <c r="L2316" s="104">
        <v>-299</v>
      </c>
      <c r="M2316" s="103" t="s">
        <v>1886</v>
      </c>
      <c r="N2316" s="103" t="s">
        <v>31</v>
      </c>
      <c r="O2316" s="103" t="s">
        <v>31</v>
      </c>
      <c r="P2316" s="103" t="s">
        <v>2911</v>
      </c>
      <c r="Q2316" s="103" t="s">
        <v>2912</v>
      </c>
      <c r="R2316" s="103" t="s">
        <v>4915</v>
      </c>
      <c r="S2316" s="101">
        <v>36738</v>
      </c>
      <c r="T2316" s="101">
        <v>36738</v>
      </c>
      <c r="U2316" s="103" t="s">
        <v>5996</v>
      </c>
      <c r="V2316" s="103" t="s">
        <v>4682</v>
      </c>
    </row>
    <row r="2317" spans="1:22" ht="15.75" x14ac:dyDescent="0.3">
      <c r="A2317" s="103" t="s">
        <v>50</v>
      </c>
      <c r="B2317" s="103" t="s">
        <v>4024</v>
      </c>
      <c r="C2317" s="103" t="s">
        <v>1904</v>
      </c>
      <c r="D2317" s="103" t="s">
        <v>1905</v>
      </c>
      <c r="E2317" s="103" t="s">
        <v>2038</v>
      </c>
      <c r="F2317" s="103" t="s">
        <v>2062</v>
      </c>
      <c r="G2317" s="103" t="s">
        <v>31</v>
      </c>
      <c r="H2317" s="103" t="s">
        <v>31</v>
      </c>
      <c r="I2317" s="103" t="s">
        <v>31</v>
      </c>
      <c r="J2317" s="103" t="s">
        <v>1851</v>
      </c>
      <c r="K2317" s="103" t="s">
        <v>2017</v>
      </c>
      <c r="L2317" s="104">
        <v>-31254</v>
      </c>
      <c r="M2317" s="103" t="s">
        <v>1886</v>
      </c>
      <c r="N2317" s="103" t="s">
        <v>31</v>
      </c>
      <c r="O2317" s="103" t="s">
        <v>31</v>
      </c>
      <c r="P2317" s="103" t="s">
        <v>2911</v>
      </c>
      <c r="Q2317" s="103" t="s">
        <v>2912</v>
      </c>
      <c r="R2317" s="103" t="s">
        <v>4916</v>
      </c>
      <c r="S2317" s="101">
        <v>36616</v>
      </c>
      <c r="T2317" s="101">
        <v>36616</v>
      </c>
      <c r="U2317" s="103" t="s">
        <v>4362</v>
      </c>
      <c r="V2317" s="103" t="s">
        <v>4684</v>
      </c>
    </row>
    <row r="2318" spans="1:22" ht="15.75" x14ac:dyDescent="0.3">
      <c r="A2318" s="103" t="s">
        <v>50</v>
      </c>
      <c r="B2318" s="103" t="s">
        <v>4024</v>
      </c>
      <c r="C2318" s="103" t="s">
        <v>1904</v>
      </c>
      <c r="D2318" s="103" t="s">
        <v>1905</v>
      </c>
      <c r="E2318" s="103" t="s">
        <v>2038</v>
      </c>
      <c r="F2318" s="103" t="s">
        <v>2062</v>
      </c>
      <c r="G2318" s="103" t="s">
        <v>31</v>
      </c>
      <c r="H2318" s="103" t="s">
        <v>31</v>
      </c>
      <c r="I2318" s="103" t="s">
        <v>31</v>
      </c>
      <c r="J2318" s="103" t="s">
        <v>1851</v>
      </c>
      <c r="K2318" s="103" t="s">
        <v>2017</v>
      </c>
      <c r="L2318" s="104">
        <v>-32489</v>
      </c>
      <c r="M2318" s="103" t="s">
        <v>1886</v>
      </c>
      <c r="N2318" s="103" t="s">
        <v>31</v>
      </c>
      <c r="O2318" s="103" t="s">
        <v>31</v>
      </c>
      <c r="P2318" s="103" t="s">
        <v>2911</v>
      </c>
      <c r="Q2318" s="103" t="s">
        <v>2912</v>
      </c>
      <c r="R2318" s="103" t="s">
        <v>4916</v>
      </c>
      <c r="S2318" s="101">
        <v>39568</v>
      </c>
      <c r="T2318" s="101">
        <v>39539</v>
      </c>
      <c r="U2318" s="103" t="s">
        <v>31</v>
      </c>
      <c r="V2318" s="103" t="s">
        <v>4684</v>
      </c>
    </row>
    <row r="2319" spans="1:22" ht="15.75" x14ac:dyDescent="0.3">
      <c r="A2319" s="103" t="s">
        <v>50</v>
      </c>
      <c r="B2319" s="103" t="s">
        <v>4024</v>
      </c>
      <c r="C2319" s="103" t="s">
        <v>1904</v>
      </c>
      <c r="D2319" s="103" t="s">
        <v>1905</v>
      </c>
      <c r="E2319" s="103" t="s">
        <v>2038</v>
      </c>
      <c r="F2319" s="103" t="s">
        <v>2062</v>
      </c>
      <c r="G2319" s="103" t="s">
        <v>31</v>
      </c>
      <c r="H2319" s="103" t="s">
        <v>31</v>
      </c>
      <c r="I2319" s="103" t="s">
        <v>31</v>
      </c>
      <c r="J2319" s="103" t="s">
        <v>1851</v>
      </c>
      <c r="K2319" s="103" t="s">
        <v>2017</v>
      </c>
      <c r="L2319" s="104">
        <v>31254</v>
      </c>
      <c r="M2319" s="103" t="s">
        <v>1886</v>
      </c>
      <c r="N2319" s="103" t="s">
        <v>31</v>
      </c>
      <c r="O2319" s="103" t="s">
        <v>31</v>
      </c>
      <c r="P2319" s="103" t="s">
        <v>2911</v>
      </c>
      <c r="Q2319" s="103" t="s">
        <v>2912</v>
      </c>
      <c r="R2319" s="103" t="s">
        <v>4916</v>
      </c>
      <c r="S2319" s="101">
        <v>39568</v>
      </c>
      <c r="T2319" s="101">
        <v>39539</v>
      </c>
      <c r="U2319" s="103" t="s">
        <v>4362</v>
      </c>
      <c r="V2319" s="103" t="s">
        <v>4684</v>
      </c>
    </row>
    <row r="2320" spans="1:22" ht="15.75" x14ac:dyDescent="0.3">
      <c r="A2320" s="103" t="s">
        <v>50</v>
      </c>
      <c r="B2320" s="103" t="s">
        <v>4024</v>
      </c>
      <c r="C2320" s="103" t="s">
        <v>1904</v>
      </c>
      <c r="D2320" s="103" t="s">
        <v>1905</v>
      </c>
      <c r="E2320" s="103" t="s">
        <v>2038</v>
      </c>
      <c r="F2320" s="103" t="s">
        <v>2062</v>
      </c>
      <c r="G2320" s="103" t="s">
        <v>31</v>
      </c>
      <c r="H2320" s="103" t="s">
        <v>31</v>
      </c>
      <c r="I2320" s="103" t="s">
        <v>31</v>
      </c>
      <c r="J2320" s="103" t="s">
        <v>1851</v>
      </c>
      <c r="K2320" s="103" t="s">
        <v>2017</v>
      </c>
      <c r="L2320" s="104">
        <v>-282</v>
      </c>
      <c r="M2320" s="103" t="s">
        <v>1886</v>
      </c>
      <c r="N2320" s="103" t="s">
        <v>31</v>
      </c>
      <c r="O2320" s="103" t="s">
        <v>31</v>
      </c>
      <c r="P2320" s="103" t="s">
        <v>2911</v>
      </c>
      <c r="Q2320" s="103" t="s">
        <v>2912</v>
      </c>
      <c r="R2320" s="103" t="s">
        <v>4917</v>
      </c>
      <c r="S2320" s="101">
        <v>36738</v>
      </c>
      <c r="T2320" s="101">
        <v>36738</v>
      </c>
      <c r="U2320" s="103" t="s">
        <v>5996</v>
      </c>
      <c r="V2320" s="103" t="s">
        <v>4688</v>
      </c>
    </row>
    <row r="2321" spans="1:22" ht="15.75" x14ac:dyDescent="0.3">
      <c r="A2321" s="103" t="s">
        <v>50</v>
      </c>
      <c r="B2321" s="103" t="s">
        <v>4024</v>
      </c>
      <c r="C2321" s="103" t="s">
        <v>1904</v>
      </c>
      <c r="D2321" s="103" t="s">
        <v>1905</v>
      </c>
      <c r="E2321" s="103" t="s">
        <v>2038</v>
      </c>
      <c r="F2321" s="103" t="s">
        <v>2062</v>
      </c>
      <c r="G2321" s="103" t="s">
        <v>31</v>
      </c>
      <c r="H2321" s="103" t="s">
        <v>31</v>
      </c>
      <c r="I2321" s="103" t="s">
        <v>31</v>
      </c>
      <c r="J2321" s="103" t="s">
        <v>1851</v>
      </c>
      <c r="K2321" s="103" t="s">
        <v>2017</v>
      </c>
      <c r="L2321" s="104">
        <v>-16432</v>
      </c>
      <c r="M2321" s="103" t="s">
        <v>1886</v>
      </c>
      <c r="N2321" s="103" t="s">
        <v>31</v>
      </c>
      <c r="O2321" s="103" t="s">
        <v>31</v>
      </c>
      <c r="P2321" s="103" t="s">
        <v>2911</v>
      </c>
      <c r="Q2321" s="103" t="s">
        <v>2912</v>
      </c>
      <c r="R2321" s="103" t="s">
        <v>4918</v>
      </c>
      <c r="S2321" s="101">
        <v>36738</v>
      </c>
      <c r="T2321" s="101">
        <v>36738</v>
      </c>
      <c r="U2321" s="103" t="s">
        <v>5996</v>
      </c>
      <c r="V2321" s="103" t="s">
        <v>4686</v>
      </c>
    </row>
    <row r="2322" spans="1:22" ht="15.75" x14ac:dyDescent="0.3">
      <c r="A2322" s="103" t="s">
        <v>50</v>
      </c>
      <c r="B2322" s="103" t="s">
        <v>4024</v>
      </c>
      <c r="C2322" s="103" t="s">
        <v>1904</v>
      </c>
      <c r="D2322" s="103" t="s">
        <v>1905</v>
      </c>
      <c r="E2322" s="103" t="s">
        <v>2038</v>
      </c>
      <c r="F2322" s="103" t="s">
        <v>2062</v>
      </c>
      <c r="G2322" s="103" t="s">
        <v>31</v>
      </c>
      <c r="H2322" s="103" t="s">
        <v>31</v>
      </c>
      <c r="I2322" s="103" t="s">
        <v>31</v>
      </c>
      <c r="J2322" s="103" t="s">
        <v>1851</v>
      </c>
      <c r="K2322" s="103" t="s">
        <v>2017</v>
      </c>
      <c r="L2322" s="104">
        <v>-11116</v>
      </c>
      <c r="M2322" s="103" t="s">
        <v>1886</v>
      </c>
      <c r="N2322" s="103" t="s">
        <v>31</v>
      </c>
      <c r="O2322" s="103" t="s">
        <v>31</v>
      </c>
      <c r="P2322" s="103" t="s">
        <v>2911</v>
      </c>
      <c r="Q2322" s="103" t="s">
        <v>2912</v>
      </c>
      <c r="R2322" s="103" t="s">
        <v>4919</v>
      </c>
      <c r="S2322" s="101">
        <v>37925</v>
      </c>
      <c r="T2322" s="101">
        <v>37925</v>
      </c>
      <c r="U2322" s="103" t="s">
        <v>5384</v>
      </c>
      <c r="V2322" s="103" t="s">
        <v>4690</v>
      </c>
    </row>
    <row r="2323" spans="1:22" ht="15.75" x14ac:dyDescent="0.3">
      <c r="A2323" s="103" t="s">
        <v>50</v>
      </c>
      <c r="B2323" s="103" t="s">
        <v>4024</v>
      </c>
      <c r="C2323" s="103" t="s">
        <v>1904</v>
      </c>
      <c r="D2323" s="103" t="s">
        <v>1905</v>
      </c>
      <c r="E2323" s="103" t="s">
        <v>2038</v>
      </c>
      <c r="F2323" s="103" t="s">
        <v>2062</v>
      </c>
      <c r="G2323" s="103" t="s">
        <v>31</v>
      </c>
      <c r="H2323" s="103" t="s">
        <v>31</v>
      </c>
      <c r="I2323" s="103" t="s">
        <v>31</v>
      </c>
      <c r="J2323" s="103" t="s">
        <v>1851</v>
      </c>
      <c r="K2323" s="103" t="s">
        <v>2017</v>
      </c>
      <c r="L2323" s="104">
        <v>-10666</v>
      </c>
      <c r="M2323" s="103" t="s">
        <v>1886</v>
      </c>
      <c r="N2323" s="103" t="s">
        <v>31</v>
      </c>
      <c r="O2323" s="103" t="s">
        <v>31</v>
      </c>
      <c r="P2323" s="103" t="s">
        <v>2911</v>
      </c>
      <c r="Q2323" s="103" t="s">
        <v>2912</v>
      </c>
      <c r="R2323" s="103" t="s">
        <v>4920</v>
      </c>
      <c r="S2323" s="101">
        <v>37925</v>
      </c>
      <c r="T2323" s="101">
        <v>37925</v>
      </c>
      <c r="U2323" s="103" t="s">
        <v>5384</v>
      </c>
      <c r="V2323" s="103" t="s">
        <v>4921</v>
      </c>
    </row>
    <row r="2324" spans="1:22" ht="15.75" x14ac:dyDescent="0.3">
      <c r="A2324" s="103" t="s">
        <v>50</v>
      </c>
      <c r="B2324" s="103" t="s">
        <v>4024</v>
      </c>
      <c r="C2324" s="103" t="s">
        <v>1904</v>
      </c>
      <c r="D2324" s="103" t="s">
        <v>1905</v>
      </c>
      <c r="E2324" s="103" t="s">
        <v>2038</v>
      </c>
      <c r="F2324" s="103" t="s">
        <v>2062</v>
      </c>
      <c r="G2324" s="103" t="s">
        <v>31</v>
      </c>
      <c r="H2324" s="103" t="s">
        <v>31</v>
      </c>
      <c r="I2324" s="103" t="s">
        <v>31</v>
      </c>
      <c r="J2324" s="103" t="s">
        <v>1884</v>
      </c>
      <c r="K2324" s="103" t="s">
        <v>1885</v>
      </c>
      <c r="L2324" s="105">
        <v>-3389.1</v>
      </c>
      <c r="M2324" s="103" t="s">
        <v>1886</v>
      </c>
      <c r="N2324" s="103" t="s">
        <v>4032</v>
      </c>
      <c r="O2324" s="103" t="s">
        <v>31</v>
      </c>
      <c r="P2324" s="103" t="s">
        <v>2072</v>
      </c>
      <c r="Q2324" s="103" t="s">
        <v>31</v>
      </c>
      <c r="R2324" s="103" t="s">
        <v>4033</v>
      </c>
      <c r="S2324" s="101">
        <v>42886</v>
      </c>
      <c r="T2324" s="101">
        <v>42886</v>
      </c>
      <c r="U2324" s="103" t="s">
        <v>4029</v>
      </c>
      <c r="V2324" s="103" t="s">
        <v>31</v>
      </c>
    </row>
    <row r="2325" spans="1:22" ht="15.75" x14ac:dyDescent="0.3">
      <c r="A2325" s="103" t="s">
        <v>50</v>
      </c>
      <c r="B2325" s="103" t="s">
        <v>4024</v>
      </c>
      <c r="C2325" s="103" t="s">
        <v>1904</v>
      </c>
      <c r="D2325" s="103" t="s">
        <v>1905</v>
      </c>
      <c r="E2325" s="103" t="s">
        <v>2038</v>
      </c>
      <c r="F2325" s="103" t="s">
        <v>2123</v>
      </c>
      <c r="G2325" s="103" t="s">
        <v>31</v>
      </c>
      <c r="H2325" s="103" t="s">
        <v>31</v>
      </c>
      <c r="I2325" s="103" t="s">
        <v>31</v>
      </c>
      <c r="J2325" s="103" t="s">
        <v>1851</v>
      </c>
      <c r="K2325" s="103" t="s">
        <v>2017</v>
      </c>
      <c r="L2325" s="104">
        <v>-2513</v>
      </c>
      <c r="M2325" s="103" t="s">
        <v>1886</v>
      </c>
      <c r="N2325" s="103" t="s">
        <v>4924</v>
      </c>
      <c r="O2325" s="103" t="s">
        <v>4925</v>
      </c>
      <c r="P2325" s="103" t="s">
        <v>2948</v>
      </c>
      <c r="Q2325" s="103" t="s">
        <v>2949</v>
      </c>
      <c r="R2325" s="103" t="s">
        <v>4926</v>
      </c>
      <c r="S2325" s="101">
        <v>41759</v>
      </c>
      <c r="T2325" s="101">
        <v>41730</v>
      </c>
      <c r="U2325" s="103" t="s">
        <v>31</v>
      </c>
      <c r="V2325" s="103" t="s">
        <v>4684</v>
      </c>
    </row>
    <row r="2326" spans="1:22" ht="15.75" x14ac:dyDescent="0.3">
      <c r="A2326" s="103" t="s">
        <v>50</v>
      </c>
      <c r="B2326" s="103" t="s">
        <v>4024</v>
      </c>
      <c r="C2326" s="103" t="s">
        <v>1904</v>
      </c>
      <c r="D2326" s="103" t="s">
        <v>1905</v>
      </c>
      <c r="E2326" s="103" t="s">
        <v>2038</v>
      </c>
      <c r="F2326" s="103" t="s">
        <v>2123</v>
      </c>
      <c r="G2326" s="103" t="s">
        <v>31</v>
      </c>
      <c r="H2326" s="103" t="s">
        <v>31</v>
      </c>
      <c r="I2326" s="103" t="s">
        <v>31</v>
      </c>
      <c r="J2326" s="103" t="s">
        <v>1851</v>
      </c>
      <c r="K2326" s="103" t="s">
        <v>2017</v>
      </c>
      <c r="L2326" s="104">
        <v>-7879.15</v>
      </c>
      <c r="M2326" s="103" t="s">
        <v>1886</v>
      </c>
      <c r="N2326" s="103" t="s">
        <v>4927</v>
      </c>
      <c r="O2326" s="103" t="s">
        <v>31</v>
      </c>
      <c r="P2326" s="103" t="s">
        <v>2481</v>
      </c>
      <c r="Q2326" s="103" t="s">
        <v>2468</v>
      </c>
      <c r="R2326" s="103" t="s">
        <v>4928</v>
      </c>
      <c r="S2326" s="101">
        <v>42338</v>
      </c>
      <c r="T2326" s="101">
        <v>42309</v>
      </c>
      <c r="U2326" s="103" t="s">
        <v>4654</v>
      </c>
      <c r="V2326" s="103" t="s">
        <v>31</v>
      </c>
    </row>
    <row r="2327" spans="1:22" ht="15.75" x14ac:dyDescent="0.3">
      <c r="A2327" s="103" t="s">
        <v>50</v>
      </c>
      <c r="B2327" s="103" t="s">
        <v>4024</v>
      </c>
      <c r="C2327" s="103" t="s">
        <v>1904</v>
      </c>
      <c r="D2327" s="103" t="s">
        <v>1905</v>
      </c>
      <c r="E2327" s="103" t="s">
        <v>2038</v>
      </c>
      <c r="F2327" s="103" t="s">
        <v>2123</v>
      </c>
      <c r="G2327" s="103" t="s">
        <v>31</v>
      </c>
      <c r="H2327" s="103" t="s">
        <v>31</v>
      </c>
      <c r="I2327" s="103" t="s">
        <v>31</v>
      </c>
      <c r="J2327" s="103" t="s">
        <v>1851</v>
      </c>
      <c r="K2327" s="103" t="s">
        <v>2017</v>
      </c>
      <c r="L2327" s="104">
        <v>-2512.25</v>
      </c>
      <c r="M2327" s="103" t="s">
        <v>1886</v>
      </c>
      <c r="N2327" s="103" t="s">
        <v>4929</v>
      </c>
      <c r="O2327" s="103" t="s">
        <v>31</v>
      </c>
      <c r="P2327" s="103" t="s">
        <v>2125</v>
      </c>
      <c r="Q2327" s="103" t="s">
        <v>3484</v>
      </c>
      <c r="R2327" s="103" t="s">
        <v>4930</v>
      </c>
      <c r="S2327" s="101">
        <v>42124</v>
      </c>
      <c r="T2327" s="101">
        <v>42095</v>
      </c>
      <c r="U2327" s="103" t="s">
        <v>4931</v>
      </c>
      <c r="V2327" s="103" t="s">
        <v>31</v>
      </c>
    </row>
    <row r="2328" spans="1:22" ht="15.75" x14ac:dyDescent="0.3">
      <c r="A2328" s="103" t="s">
        <v>50</v>
      </c>
      <c r="B2328" s="103" t="s">
        <v>4024</v>
      </c>
      <c r="C2328" s="103" t="s">
        <v>1904</v>
      </c>
      <c r="D2328" s="103" t="s">
        <v>1905</v>
      </c>
      <c r="E2328" s="103" t="s">
        <v>2038</v>
      </c>
      <c r="F2328" s="103" t="s">
        <v>2070</v>
      </c>
      <c r="G2328" s="103" t="s">
        <v>31</v>
      </c>
      <c r="H2328" s="103" t="s">
        <v>31</v>
      </c>
      <c r="I2328" s="103" t="s">
        <v>31</v>
      </c>
      <c r="J2328" s="103" t="s">
        <v>1851</v>
      </c>
      <c r="K2328" s="103" t="s">
        <v>2017</v>
      </c>
      <c r="L2328" s="104">
        <v>-10659</v>
      </c>
      <c r="M2328" s="103" t="s">
        <v>1886</v>
      </c>
      <c r="N2328" s="103" t="s">
        <v>31</v>
      </c>
      <c r="O2328" s="103" t="s">
        <v>31</v>
      </c>
      <c r="P2328" s="103" t="s">
        <v>2494</v>
      </c>
      <c r="Q2328" s="103" t="s">
        <v>2980</v>
      </c>
      <c r="R2328" s="103" t="s">
        <v>4932</v>
      </c>
      <c r="S2328" s="101">
        <v>37164</v>
      </c>
      <c r="T2328" s="101">
        <v>37164</v>
      </c>
      <c r="U2328" s="103" t="s">
        <v>4321</v>
      </c>
      <c r="V2328" s="103" t="s">
        <v>4933</v>
      </c>
    </row>
    <row r="2329" spans="1:22" ht="15.75" x14ac:dyDescent="0.3">
      <c r="A2329" s="103" t="s">
        <v>50</v>
      </c>
      <c r="B2329" s="103" t="s">
        <v>4024</v>
      </c>
      <c r="C2329" s="103" t="s">
        <v>1904</v>
      </c>
      <c r="D2329" s="103" t="s">
        <v>1905</v>
      </c>
      <c r="E2329" s="103" t="s">
        <v>2038</v>
      </c>
      <c r="F2329" s="103" t="s">
        <v>2070</v>
      </c>
      <c r="G2329" s="103" t="s">
        <v>31</v>
      </c>
      <c r="H2329" s="103" t="s">
        <v>31</v>
      </c>
      <c r="I2329" s="103" t="s">
        <v>31</v>
      </c>
      <c r="J2329" s="103" t="s">
        <v>1851</v>
      </c>
      <c r="K2329" s="103" t="s">
        <v>2017</v>
      </c>
      <c r="L2329" s="104">
        <v>-78896</v>
      </c>
      <c r="M2329" s="103" t="s">
        <v>1886</v>
      </c>
      <c r="N2329" s="103" t="s">
        <v>31</v>
      </c>
      <c r="O2329" s="103" t="s">
        <v>31</v>
      </c>
      <c r="P2329" s="103" t="s">
        <v>2494</v>
      </c>
      <c r="Q2329" s="103" t="s">
        <v>2980</v>
      </c>
      <c r="R2329" s="103" t="s">
        <v>4934</v>
      </c>
      <c r="S2329" s="101">
        <v>37164</v>
      </c>
      <c r="T2329" s="101">
        <v>37164</v>
      </c>
      <c r="U2329" s="103" t="s">
        <v>4321</v>
      </c>
      <c r="V2329" s="103" t="s">
        <v>4657</v>
      </c>
    </row>
    <row r="2330" spans="1:22" ht="15.75" x14ac:dyDescent="0.3">
      <c r="A2330" s="103" t="s">
        <v>50</v>
      </c>
      <c r="B2330" s="103" t="s">
        <v>4024</v>
      </c>
      <c r="C2330" s="103" t="s">
        <v>1904</v>
      </c>
      <c r="D2330" s="103" t="s">
        <v>1905</v>
      </c>
      <c r="E2330" s="103" t="s">
        <v>2038</v>
      </c>
      <c r="F2330" s="103" t="s">
        <v>2070</v>
      </c>
      <c r="G2330" s="103" t="s">
        <v>31</v>
      </c>
      <c r="H2330" s="103" t="s">
        <v>31</v>
      </c>
      <c r="I2330" s="103" t="s">
        <v>31</v>
      </c>
      <c r="J2330" s="103" t="s">
        <v>1851</v>
      </c>
      <c r="K2330" s="103" t="s">
        <v>2017</v>
      </c>
      <c r="L2330" s="104">
        <v>-766</v>
      </c>
      <c r="M2330" s="103" t="s">
        <v>1886</v>
      </c>
      <c r="N2330" s="103" t="s">
        <v>31</v>
      </c>
      <c r="O2330" s="103" t="s">
        <v>31</v>
      </c>
      <c r="P2330" s="103" t="s">
        <v>2494</v>
      </c>
      <c r="Q2330" s="103" t="s">
        <v>2980</v>
      </c>
      <c r="R2330" s="103" t="s">
        <v>4935</v>
      </c>
      <c r="S2330" s="101">
        <v>37164</v>
      </c>
      <c r="T2330" s="101">
        <v>37164</v>
      </c>
      <c r="U2330" s="103" t="s">
        <v>4321</v>
      </c>
      <c r="V2330" s="103" t="s">
        <v>4936</v>
      </c>
    </row>
    <row r="2331" spans="1:22" ht="15.75" x14ac:dyDescent="0.3">
      <c r="A2331" s="103" t="s">
        <v>50</v>
      </c>
      <c r="B2331" s="103" t="s">
        <v>4024</v>
      </c>
      <c r="C2331" s="103" t="s">
        <v>1904</v>
      </c>
      <c r="D2331" s="103" t="s">
        <v>1905</v>
      </c>
      <c r="E2331" s="103" t="s">
        <v>2038</v>
      </c>
      <c r="F2331" s="103" t="s">
        <v>2070</v>
      </c>
      <c r="G2331" s="103" t="s">
        <v>31</v>
      </c>
      <c r="H2331" s="103" t="s">
        <v>31</v>
      </c>
      <c r="I2331" s="103" t="s">
        <v>31</v>
      </c>
      <c r="J2331" s="103" t="s">
        <v>1851</v>
      </c>
      <c r="K2331" s="103" t="s">
        <v>2017</v>
      </c>
      <c r="L2331" s="104">
        <v>-6551</v>
      </c>
      <c r="M2331" s="103" t="s">
        <v>1886</v>
      </c>
      <c r="N2331" s="103" t="s">
        <v>31</v>
      </c>
      <c r="O2331" s="103" t="s">
        <v>31</v>
      </c>
      <c r="P2331" s="103" t="s">
        <v>2494</v>
      </c>
      <c r="Q2331" s="103" t="s">
        <v>2980</v>
      </c>
      <c r="R2331" s="103" t="s">
        <v>4937</v>
      </c>
      <c r="S2331" s="101">
        <v>37164</v>
      </c>
      <c r="T2331" s="101">
        <v>37164</v>
      </c>
      <c r="U2331" s="103" t="s">
        <v>4321</v>
      </c>
      <c r="V2331" s="103" t="s">
        <v>4938</v>
      </c>
    </row>
    <row r="2332" spans="1:22" ht="15.75" x14ac:dyDescent="0.3">
      <c r="A2332" s="103" t="s">
        <v>50</v>
      </c>
      <c r="B2332" s="103" t="s">
        <v>4024</v>
      </c>
      <c r="C2332" s="103" t="s">
        <v>1904</v>
      </c>
      <c r="D2332" s="103" t="s">
        <v>1905</v>
      </c>
      <c r="E2332" s="103" t="s">
        <v>2038</v>
      </c>
      <c r="F2332" s="103" t="s">
        <v>2070</v>
      </c>
      <c r="G2332" s="103" t="s">
        <v>31</v>
      </c>
      <c r="H2332" s="103" t="s">
        <v>31</v>
      </c>
      <c r="I2332" s="103" t="s">
        <v>31</v>
      </c>
      <c r="J2332" s="103" t="s">
        <v>1851</v>
      </c>
      <c r="K2332" s="103" t="s">
        <v>2017</v>
      </c>
      <c r="L2332" s="104">
        <v>-4521</v>
      </c>
      <c r="M2332" s="103" t="s">
        <v>1886</v>
      </c>
      <c r="N2332" s="103" t="s">
        <v>31</v>
      </c>
      <c r="O2332" s="103" t="s">
        <v>31</v>
      </c>
      <c r="P2332" s="103" t="s">
        <v>2494</v>
      </c>
      <c r="Q2332" s="103" t="s">
        <v>2980</v>
      </c>
      <c r="R2332" s="103" t="s">
        <v>4937</v>
      </c>
      <c r="S2332" s="101">
        <v>37346</v>
      </c>
      <c r="T2332" s="101">
        <v>37346</v>
      </c>
      <c r="U2332" s="103" t="s">
        <v>5995</v>
      </c>
      <c r="V2332" s="103" t="s">
        <v>4938</v>
      </c>
    </row>
    <row r="2333" spans="1:22" ht="15.75" x14ac:dyDescent="0.3">
      <c r="A2333" s="103" t="s">
        <v>50</v>
      </c>
      <c r="B2333" s="103" t="s">
        <v>4024</v>
      </c>
      <c r="C2333" s="103" t="s">
        <v>1904</v>
      </c>
      <c r="D2333" s="103" t="s">
        <v>1905</v>
      </c>
      <c r="E2333" s="103" t="s">
        <v>2038</v>
      </c>
      <c r="F2333" s="103" t="s">
        <v>2070</v>
      </c>
      <c r="G2333" s="103" t="s">
        <v>31</v>
      </c>
      <c r="H2333" s="103" t="s">
        <v>31</v>
      </c>
      <c r="I2333" s="103" t="s">
        <v>31</v>
      </c>
      <c r="J2333" s="103" t="s">
        <v>1851</v>
      </c>
      <c r="K2333" s="103" t="s">
        <v>2017</v>
      </c>
      <c r="L2333" s="104">
        <v>-273</v>
      </c>
      <c r="M2333" s="103" t="s">
        <v>1886</v>
      </c>
      <c r="N2333" s="103" t="s">
        <v>31</v>
      </c>
      <c r="O2333" s="103" t="s">
        <v>31</v>
      </c>
      <c r="P2333" s="103" t="s">
        <v>2494</v>
      </c>
      <c r="Q2333" s="103" t="s">
        <v>2980</v>
      </c>
      <c r="R2333" s="103" t="s">
        <v>4939</v>
      </c>
      <c r="S2333" s="101">
        <v>37346</v>
      </c>
      <c r="T2333" s="101">
        <v>37346</v>
      </c>
      <c r="U2333" s="103" t="s">
        <v>5995</v>
      </c>
      <c r="V2333" s="103" t="s">
        <v>4940</v>
      </c>
    </row>
    <row r="2334" spans="1:22" ht="15.75" x14ac:dyDescent="0.3">
      <c r="A2334" s="103" t="s">
        <v>50</v>
      </c>
      <c r="B2334" s="103" t="s">
        <v>4024</v>
      </c>
      <c r="C2334" s="103" t="s">
        <v>1904</v>
      </c>
      <c r="D2334" s="103" t="s">
        <v>1905</v>
      </c>
      <c r="E2334" s="103" t="s">
        <v>2038</v>
      </c>
      <c r="F2334" s="103" t="s">
        <v>2070</v>
      </c>
      <c r="G2334" s="103" t="s">
        <v>31</v>
      </c>
      <c r="H2334" s="103" t="s">
        <v>31</v>
      </c>
      <c r="I2334" s="103" t="s">
        <v>31</v>
      </c>
      <c r="J2334" s="103" t="s">
        <v>1851</v>
      </c>
      <c r="K2334" s="103" t="s">
        <v>2017</v>
      </c>
      <c r="L2334" s="104">
        <v>-707</v>
      </c>
      <c r="M2334" s="103" t="s">
        <v>1886</v>
      </c>
      <c r="N2334" s="103" t="s">
        <v>31</v>
      </c>
      <c r="O2334" s="103" t="s">
        <v>31</v>
      </c>
      <c r="P2334" s="103" t="s">
        <v>2494</v>
      </c>
      <c r="Q2334" s="103" t="s">
        <v>2980</v>
      </c>
      <c r="R2334" s="103" t="s">
        <v>4941</v>
      </c>
      <c r="S2334" s="101">
        <v>37346</v>
      </c>
      <c r="T2334" s="101">
        <v>37346</v>
      </c>
      <c r="U2334" s="103" t="s">
        <v>5995</v>
      </c>
      <c r="V2334" s="103" t="s">
        <v>4942</v>
      </c>
    </row>
    <row r="2335" spans="1:22" ht="15.75" x14ac:dyDescent="0.3">
      <c r="A2335" s="103" t="s">
        <v>50</v>
      </c>
      <c r="B2335" s="103" t="s">
        <v>4024</v>
      </c>
      <c r="C2335" s="103" t="s">
        <v>1904</v>
      </c>
      <c r="D2335" s="103" t="s">
        <v>1905</v>
      </c>
      <c r="E2335" s="103" t="s">
        <v>2038</v>
      </c>
      <c r="F2335" s="103" t="s">
        <v>2070</v>
      </c>
      <c r="G2335" s="103" t="s">
        <v>31</v>
      </c>
      <c r="H2335" s="103" t="s">
        <v>31</v>
      </c>
      <c r="I2335" s="103" t="s">
        <v>31</v>
      </c>
      <c r="J2335" s="103" t="s">
        <v>1851</v>
      </c>
      <c r="K2335" s="103" t="s">
        <v>2017</v>
      </c>
      <c r="L2335" s="104">
        <v>-5372</v>
      </c>
      <c r="M2335" s="103" t="s">
        <v>1886</v>
      </c>
      <c r="N2335" s="103" t="s">
        <v>31</v>
      </c>
      <c r="O2335" s="103" t="s">
        <v>31</v>
      </c>
      <c r="P2335" s="103" t="s">
        <v>2494</v>
      </c>
      <c r="Q2335" s="103" t="s">
        <v>2980</v>
      </c>
      <c r="R2335" s="103" t="s">
        <v>4943</v>
      </c>
      <c r="S2335" s="101">
        <v>37407</v>
      </c>
      <c r="T2335" s="101">
        <v>37407</v>
      </c>
      <c r="U2335" s="103" t="s">
        <v>5997</v>
      </c>
      <c r="V2335" s="103" t="s">
        <v>4672</v>
      </c>
    </row>
    <row r="2336" spans="1:22" ht="15.75" x14ac:dyDescent="0.3">
      <c r="A2336" s="103" t="s">
        <v>50</v>
      </c>
      <c r="B2336" s="103" t="s">
        <v>4024</v>
      </c>
      <c r="C2336" s="103" t="s">
        <v>1904</v>
      </c>
      <c r="D2336" s="103" t="s">
        <v>1905</v>
      </c>
      <c r="E2336" s="103" t="s">
        <v>2038</v>
      </c>
      <c r="F2336" s="103" t="s">
        <v>2070</v>
      </c>
      <c r="G2336" s="103" t="s">
        <v>31</v>
      </c>
      <c r="H2336" s="103" t="s">
        <v>31</v>
      </c>
      <c r="I2336" s="103" t="s">
        <v>31</v>
      </c>
      <c r="J2336" s="103" t="s">
        <v>1851</v>
      </c>
      <c r="K2336" s="103" t="s">
        <v>2017</v>
      </c>
      <c r="L2336" s="104">
        <v>-5372</v>
      </c>
      <c r="M2336" s="103" t="s">
        <v>1886</v>
      </c>
      <c r="N2336" s="103" t="s">
        <v>31</v>
      </c>
      <c r="O2336" s="103" t="s">
        <v>31</v>
      </c>
      <c r="P2336" s="103" t="s">
        <v>2494</v>
      </c>
      <c r="Q2336" s="103" t="s">
        <v>2980</v>
      </c>
      <c r="R2336" s="103" t="s">
        <v>4943</v>
      </c>
      <c r="S2336" s="101">
        <v>37529</v>
      </c>
      <c r="T2336" s="101">
        <v>37529</v>
      </c>
      <c r="U2336" s="103" t="s">
        <v>31</v>
      </c>
      <c r="V2336" s="103" t="s">
        <v>4672</v>
      </c>
    </row>
    <row r="2337" spans="1:22" ht="15.75" x14ac:dyDescent="0.3">
      <c r="A2337" s="103" t="s">
        <v>50</v>
      </c>
      <c r="B2337" s="103" t="s">
        <v>4024</v>
      </c>
      <c r="C2337" s="103" t="s">
        <v>1904</v>
      </c>
      <c r="D2337" s="103" t="s">
        <v>1905</v>
      </c>
      <c r="E2337" s="103" t="s">
        <v>2038</v>
      </c>
      <c r="F2337" s="103" t="s">
        <v>2070</v>
      </c>
      <c r="G2337" s="103" t="s">
        <v>31</v>
      </c>
      <c r="H2337" s="103" t="s">
        <v>31</v>
      </c>
      <c r="I2337" s="103" t="s">
        <v>31</v>
      </c>
      <c r="J2337" s="103" t="s">
        <v>1851</v>
      </c>
      <c r="K2337" s="103" t="s">
        <v>2017</v>
      </c>
      <c r="L2337" s="104">
        <v>5372</v>
      </c>
      <c r="M2337" s="103" t="s">
        <v>1886</v>
      </c>
      <c r="N2337" s="103" t="s">
        <v>31</v>
      </c>
      <c r="O2337" s="103" t="s">
        <v>31</v>
      </c>
      <c r="P2337" s="103" t="s">
        <v>2494</v>
      </c>
      <c r="Q2337" s="103" t="s">
        <v>2980</v>
      </c>
      <c r="R2337" s="103" t="s">
        <v>4943</v>
      </c>
      <c r="S2337" s="101">
        <v>37529</v>
      </c>
      <c r="T2337" s="101">
        <v>37529</v>
      </c>
      <c r="U2337" s="103" t="s">
        <v>5997</v>
      </c>
      <c r="V2337" s="103" t="s">
        <v>4672</v>
      </c>
    </row>
    <row r="2338" spans="1:22" ht="15.75" x14ac:dyDescent="0.3">
      <c r="A2338" s="103" t="s">
        <v>50</v>
      </c>
      <c r="B2338" s="103" t="s">
        <v>4024</v>
      </c>
      <c r="C2338" s="103" t="s">
        <v>1904</v>
      </c>
      <c r="D2338" s="103" t="s">
        <v>1905</v>
      </c>
      <c r="E2338" s="103" t="s">
        <v>2038</v>
      </c>
      <c r="F2338" s="103" t="s">
        <v>2070</v>
      </c>
      <c r="G2338" s="103" t="s">
        <v>31</v>
      </c>
      <c r="H2338" s="103" t="s">
        <v>31</v>
      </c>
      <c r="I2338" s="103" t="s">
        <v>31</v>
      </c>
      <c r="J2338" s="103" t="s">
        <v>1851</v>
      </c>
      <c r="K2338" s="103" t="s">
        <v>2017</v>
      </c>
      <c r="L2338" s="104">
        <v>-7207</v>
      </c>
      <c r="M2338" s="103" t="s">
        <v>1886</v>
      </c>
      <c r="N2338" s="103" t="s">
        <v>31</v>
      </c>
      <c r="O2338" s="103" t="s">
        <v>31</v>
      </c>
      <c r="P2338" s="103" t="s">
        <v>2494</v>
      </c>
      <c r="Q2338" s="103" t="s">
        <v>2980</v>
      </c>
      <c r="R2338" s="103" t="s">
        <v>4944</v>
      </c>
      <c r="S2338" s="101">
        <v>37407</v>
      </c>
      <c r="T2338" s="101">
        <v>37407</v>
      </c>
      <c r="U2338" s="103" t="s">
        <v>5997</v>
      </c>
      <c r="V2338" s="103" t="s">
        <v>4668</v>
      </c>
    </row>
    <row r="2339" spans="1:22" ht="15.75" x14ac:dyDescent="0.3">
      <c r="A2339" s="103" t="s">
        <v>50</v>
      </c>
      <c r="B2339" s="103" t="s">
        <v>4024</v>
      </c>
      <c r="C2339" s="103" t="s">
        <v>1904</v>
      </c>
      <c r="D2339" s="103" t="s">
        <v>1905</v>
      </c>
      <c r="E2339" s="103" t="s">
        <v>2038</v>
      </c>
      <c r="F2339" s="103" t="s">
        <v>2070</v>
      </c>
      <c r="G2339" s="103" t="s">
        <v>31</v>
      </c>
      <c r="H2339" s="103" t="s">
        <v>31</v>
      </c>
      <c r="I2339" s="103" t="s">
        <v>31</v>
      </c>
      <c r="J2339" s="103" t="s">
        <v>1851</v>
      </c>
      <c r="K2339" s="103" t="s">
        <v>2017</v>
      </c>
      <c r="L2339" s="104">
        <v>-14666</v>
      </c>
      <c r="M2339" s="103" t="s">
        <v>1886</v>
      </c>
      <c r="N2339" s="103" t="s">
        <v>31</v>
      </c>
      <c r="O2339" s="103" t="s">
        <v>31</v>
      </c>
      <c r="P2339" s="103" t="s">
        <v>2494</v>
      </c>
      <c r="Q2339" s="103" t="s">
        <v>2980</v>
      </c>
      <c r="R2339" s="103" t="s">
        <v>4945</v>
      </c>
      <c r="S2339" s="101">
        <v>39202</v>
      </c>
      <c r="T2339" s="101">
        <v>39173</v>
      </c>
      <c r="U2339" s="103" t="s">
        <v>31</v>
      </c>
      <c r="V2339" s="103" t="s">
        <v>4670</v>
      </c>
    </row>
    <row r="2340" spans="1:22" ht="15.75" x14ac:dyDescent="0.3">
      <c r="A2340" s="103" t="s">
        <v>50</v>
      </c>
      <c r="B2340" s="103" t="s">
        <v>4024</v>
      </c>
      <c r="C2340" s="103" t="s">
        <v>1904</v>
      </c>
      <c r="D2340" s="103" t="s">
        <v>1905</v>
      </c>
      <c r="E2340" s="103" t="s">
        <v>2038</v>
      </c>
      <c r="F2340" s="103" t="s">
        <v>2070</v>
      </c>
      <c r="G2340" s="103" t="s">
        <v>31</v>
      </c>
      <c r="H2340" s="103" t="s">
        <v>31</v>
      </c>
      <c r="I2340" s="103" t="s">
        <v>31</v>
      </c>
      <c r="J2340" s="103" t="s">
        <v>1851</v>
      </c>
      <c r="K2340" s="103" t="s">
        <v>2017</v>
      </c>
      <c r="L2340" s="104">
        <v>-4131</v>
      </c>
      <c r="M2340" s="103" t="s">
        <v>1886</v>
      </c>
      <c r="N2340" s="103" t="s">
        <v>31</v>
      </c>
      <c r="O2340" s="103" t="s">
        <v>31</v>
      </c>
      <c r="P2340" s="103" t="s">
        <v>2494</v>
      </c>
      <c r="Q2340" s="103" t="s">
        <v>2980</v>
      </c>
      <c r="R2340" s="103" t="s">
        <v>4946</v>
      </c>
      <c r="S2340" s="101">
        <v>39202</v>
      </c>
      <c r="T2340" s="101">
        <v>39173</v>
      </c>
      <c r="U2340" s="103" t="s">
        <v>31</v>
      </c>
      <c r="V2340" s="103" t="s">
        <v>4676</v>
      </c>
    </row>
    <row r="2341" spans="1:22" ht="15.75" x14ac:dyDescent="0.3">
      <c r="A2341" s="103" t="s">
        <v>50</v>
      </c>
      <c r="B2341" s="103" t="s">
        <v>4024</v>
      </c>
      <c r="C2341" s="103" t="s">
        <v>1904</v>
      </c>
      <c r="D2341" s="103" t="s">
        <v>1905</v>
      </c>
      <c r="E2341" s="103" t="s">
        <v>2038</v>
      </c>
      <c r="F2341" s="103" t="s">
        <v>2070</v>
      </c>
      <c r="G2341" s="103" t="s">
        <v>31</v>
      </c>
      <c r="H2341" s="103" t="s">
        <v>31</v>
      </c>
      <c r="I2341" s="103" t="s">
        <v>31</v>
      </c>
      <c r="J2341" s="103" t="s">
        <v>1851</v>
      </c>
      <c r="K2341" s="103" t="s">
        <v>2017</v>
      </c>
      <c r="L2341" s="104">
        <v>-1964</v>
      </c>
      <c r="M2341" s="103" t="s">
        <v>1886</v>
      </c>
      <c r="N2341" s="103" t="s">
        <v>31</v>
      </c>
      <c r="O2341" s="103" t="s">
        <v>31</v>
      </c>
      <c r="P2341" s="103" t="s">
        <v>2494</v>
      </c>
      <c r="Q2341" s="103" t="s">
        <v>2980</v>
      </c>
      <c r="R2341" s="103" t="s">
        <v>4947</v>
      </c>
      <c r="S2341" s="101">
        <v>39202</v>
      </c>
      <c r="T2341" s="101">
        <v>39173</v>
      </c>
      <c r="U2341" s="103" t="s">
        <v>31</v>
      </c>
      <c r="V2341" s="103" t="s">
        <v>4948</v>
      </c>
    </row>
    <row r="2342" spans="1:22" ht="15.75" x14ac:dyDescent="0.3">
      <c r="A2342" s="103" t="s">
        <v>50</v>
      </c>
      <c r="B2342" s="103" t="s">
        <v>4024</v>
      </c>
      <c r="C2342" s="103" t="s">
        <v>1904</v>
      </c>
      <c r="D2342" s="103" t="s">
        <v>1905</v>
      </c>
      <c r="E2342" s="103" t="s">
        <v>2038</v>
      </c>
      <c r="F2342" s="103" t="s">
        <v>2070</v>
      </c>
      <c r="G2342" s="103" t="s">
        <v>31</v>
      </c>
      <c r="H2342" s="103" t="s">
        <v>31</v>
      </c>
      <c r="I2342" s="103" t="s">
        <v>31</v>
      </c>
      <c r="J2342" s="103" t="s">
        <v>1851</v>
      </c>
      <c r="K2342" s="103" t="s">
        <v>2017</v>
      </c>
      <c r="L2342" s="104">
        <v>-3561</v>
      </c>
      <c r="M2342" s="103" t="s">
        <v>1886</v>
      </c>
      <c r="N2342" s="103" t="s">
        <v>31</v>
      </c>
      <c r="O2342" s="103" t="s">
        <v>31</v>
      </c>
      <c r="P2342" s="103" t="s">
        <v>2494</v>
      </c>
      <c r="Q2342" s="103" t="s">
        <v>2980</v>
      </c>
      <c r="R2342" s="103" t="s">
        <v>4949</v>
      </c>
      <c r="S2342" s="101">
        <v>39202</v>
      </c>
      <c r="T2342" s="101">
        <v>39173</v>
      </c>
      <c r="U2342" s="103" t="s">
        <v>31</v>
      </c>
      <c r="V2342" s="103" t="s">
        <v>4950</v>
      </c>
    </row>
    <row r="2343" spans="1:22" ht="15.75" x14ac:dyDescent="0.3">
      <c r="A2343" s="103" t="s">
        <v>50</v>
      </c>
      <c r="B2343" s="103" t="s">
        <v>4024</v>
      </c>
      <c r="C2343" s="103" t="s">
        <v>1904</v>
      </c>
      <c r="D2343" s="103" t="s">
        <v>1905</v>
      </c>
      <c r="E2343" s="103" t="s">
        <v>2038</v>
      </c>
      <c r="F2343" s="103" t="s">
        <v>2070</v>
      </c>
      <c r="G2343" s="103" t="s">
        <v>31</v>
      </c>
      <c r="H2343" s="103" t="s">
        <v>31</v>
      </c>
      <c r="I2343" s="103" t="s">
        <v>31</v>
      </c>
      <c r="J2343" s="103" t="s">
        <v>1851</v>
      </c>
      <c r="K2343" s="103" t="s">
        <v>2017</v>
      </c>
      <c r="L2343" s="104">
        <v>-2399</v>
      </c>
      <c r="M2343" s="103" t="s">
        <v>1886</v>
      </c>
      <c r="N2343" s="103" t="s">
        <v>31</v>
      </c>
      <c r="O2343" s="103" t="s">
        <v>31</v>
      </c>
      <c r="P2343" s="103" t="s">
        <v>2494</v>
      </c>
      <c r="Q2343" s="103" t="s">
        <v>2980</v>
      </c>
      <c r="R2343" s="103" t="s">
        <v>4951</v>
      </c>
      <c r="S2343" s="101">
        <v>39202</v>
      </c>
      <c r="T2343" s="101">
        <v>39173</v>
      </c>
      <c r="U2343" s="103" t="s">
        <v>31</v>
      </c>
      <c r="V2343" s="103" t="s">
        <v>4680</v>
      </c>
    </row>
    <row r="2344" spans="1:22" ht="15.75" x14ac:dyDescent="0.3">
      <c r="A2344" s="103" t="s">
        <v>50</v>
      </c>
      <c r="B2344" s="103" t="s">
        <v>4024</v>
      </c>
      <c r="C2344" s="103" t="s">
        <v>1904</v>
      </c>
      <c r="D2344" s="103" t="s">
        <v>1905</v>
      </c>
      <c r="E2344" s="103" t="s">
        <v>2038</v>
      </c>
      <c r="F2344" s="103" t="s">
        <v>2070</v>
      </c>
      <c r="G2344" s="103" t="s">
        <v>31</v>
      </c>
      <c r="H2344" s="103" t="s">
        <v>31</v>
      </c>
      <c r="I2344" s="103" t="s">
        <v>31</v>
      </c>
      <c r="J2344" s="103" t="s">
        <v>1851</v>
      </c>
      <c r="K2344" s="103" t="s">
        <v>2017</v>
      </c>
      <c r="L2344" s="104">
        <v>-3500</v>
      </c>
      <c r="M2344" s="103" t="s">
        <v>1886</v>
      </c>
      <c r="N2344" s="103" t="s">
        <v>31</v>
      </c>
      <c r="O2344" s="103" t="s">
        <v>31</v>
      </c>
      <c r="P2344" s="103" t="s">
        <v>2494</v>
      </c>
      <c r="Q2344" s="103" t="s">
        <v>2980</v>
      </c>
      <c r="R2344" s="103" t="s">
        <v>4952</v>
      </c>
      <c r="S2344" s="101">
        <v>39202</v>
      </c>
      <c r="T2344" s="101">
        <v>39173</v>
      </c>
      <c r="U2344" s="103" t="s">
        <v>31</v>
      </c>
      <c r="V2344" s="103" t="s">
        <v>4682</v>
      </c>
    </row>
    <row r="2345" spans="1:22" ht="15.75" x14ac:dyDescent="0.3">
      <c r="A2345" s="103" t="s">
        <v>50</v>
      </c>
      <c r="B2345" s="103" t="s">
        <v>4024</v>
      </c>
      <c r="C2345" s="103" t="s">
        <v>1904</v>
      </c>
      <c r="D2345" s="103" t="s">
        <v>1905</v>
      </c>
      <c r="E2345" s="103" t="s">
        <v>2038</v>
      </c>
      <c r="F2345" s="103" t="s">
        <v>2070</v>
      </c>
      <c r="G2345" s="103" t="s">
        <v>31</v>
      </c>
      <c r="H2345" s="103" t="s">
        <v>31</v>
      </c>
      <c r="I2345" s="103" t="s">
        <v>31</v>
      </c>
      <c r="J2345" s="103" t="s">
        <v>1851</v>
      </c>
      <c r="K2345" s="103" t="s">
        <v>2017</v>
      </c>
      <c r="L2345" s="104">
        <v>-6240</v>
      </c>
      <c r="M2345" s="103" t="s">
        <v>1886</v>
      </c>
      <c r="N2345" s="103" t="s">
        <v>31</v>
      </c>
      <c r="O2345" s="103" t="s">
        <v>31</v>
      </c>
      <c r="P2345" s="103" t="s">
        <v>2494</v>
      </c>
      <c r="Q2345" s="103" t="s">
        <v>2980</v>
      </c>
      <c r="R2345" s="103" t="s">
        <v>4952</v>
      </c>
      <c r="S2345" s="101">
        <v>40086</v>
      </c>
      <c r="T2345" s="101">
        <v>40057</v>
      </c>
      <c r="U2345" s="103" t="s">
        <v>31</v>
      </c>
      <c r="V2345" s="103" t="s">
        <v>4682</v>
      </c>
    </row>
    <row r="2346" spans="1:22" ht="15.75" x14ac:dyDescent="0.3">
      <c r="A2346" s="103" t="s">
        <v>50</v>
      </c>
      <c r="B2346" s="103" t="s">
        <v>4024</v>
      </c>
      <c r="C2346" s="103" t="s">
        <v>1904</v>
      </c>
      <c r="D2346" s="103" t="s">
        <v>1905</v>
      </c>
      <c r="E2346" s="103" t="s">
        <v>2038</v>
      </c>
      <c r="F2346" s="103" t="s">
        <v>2070</v>
      </c>
      <c r="G2346" s="103" t="s">
        <v>31</v>
      </c>
      <c r="H2346" s="103" t="s">
        <v>31</v>
      </c>
      <c r="I2346" s="103" t="s">
        <v>31</v>
      </c>
      <c r="J2346" s="103" t="s">
        <v>1851</v>
      </c>
      <c r="K2346" s="103" t="s">
        <v>2017</v>
      </c>
      <c r="L2346" s="104">
        <v>-2204</v>
      </c>
      <c r="M2346" s="103" t="s">
        <v>1886</v>
      </c>
      <c r="N2346" s="103" t="s">
        <v>31</v>
      </c>
      <c r="O2346" s="103" t="s">
        <v>31</v>
      </c>
      <c r="P2346" s="103" t="s">
        <v>2494</v>
      </c>
      <c r="Q2346" s="103" t="s">
        <v>2980</v>
      </c>
      <c r="R2346" s="103" t="s">
        <v>4953</v>
      </c>
      <c r="S2346" s="101">
        <v>40086</v>
      </c>
      <c r="T2346" s="101">
        <v>40057</v>
      </c>
      <c r="U2346" s="103" t="s">
        <v>31</v>
      </c>
      <c r="V2346" s="103" t="s">
        <v>4954</v>
      </c>
    </row>
    <row r="2347" spans="1:22" ht="15.75" x14ac:dyDescent="0.3">
      <c r="A2347" s="103" t="s">
        <v>50</v>
      </c>
      <c r="B2347" s="103" t="s">
        <v>4024</v>
      </c>
      <c r="C2347" s="103" t="s">
        <v>1904</v>
      </c>
      <c r="D2347" s="103" t="s">
        <v>1905</v>
      </c>
      <c r="E2347" s="103" t="s">
        <v>2038</v>
      </c>
      <c r="F2347" s="103" t="s">
        <v>2070</v>
      </c>
      <c r="G2347" s="103" t="s">
        <v>31</v>
      </c>
      <c r="H2347" s="103" t="s">
        <v>31</v>
      </c>
      <c r="I2347" s="103" t="s">
        <v>31</v>
      </c>
      <c r="J2347" s="103" t="s">
        <v>1851</v>
      </c>
      <c r="K2347" s="103" t="s">
        <v>2017</v>
      </c>
      <c r="L2347" s="104">
        <v>-71937</v>
      </c>
      <c r="M2347" s="103" t="s">
        <v>1886</v>
      </c>
      <c r="N2347" s="103" t="s">
        <v>31</v>
      </c>
      <c r="O2347" s="103" t="s">
        <v>31</v>
      </c>
      <c r="P2347" s="103" t="s">
        <v>2494</v>
      </c>
      <c r="Q2347" s="103" t="s">
        <v>2980</v>
      </c>
      <c r="R2347" s="103" t="s">
        <v>4955</v>
      </c>
      <c r="S2347" s="101">
        <v>40390</v>
      </c>
      <c r="T2347" s="101">
        <v>40360</v>
      </c>
      <c r="U2347" s="103" t="s">
        <v>31</v>
      </c>
      <c r="V2347" s="103" t="s">
        <v>4684</v>
      </c>
    </row>
    <row r="2348" spans="1:22" ht="15.75" x14ac:dyDescent="0.3">
      <c r="A2348" s="103" t="s">
        <v>50</v>
      </c>
      <c r="B2348" s="103" t="s">
        <v>4024</v>
      </c>
      <c r="C2348" s="103" t="s">
        <v>1904</v>
      </c>
      <c r="D2348" s="103" t="s">
        <v>1905</v>
      </c>
      <c r="E2348" s="103" t="s">
        <v>2038</v>
      </c>
      <c r="F2348" s="103" t="s">
        <v>2070</v>
      </c>
      <c r="G2348" s="103" t="s">
        <v>31</v>
      </c>
      <c r="H2348" s="103" t="s">
        <v>31</v>
      </c>
      <c r="I2348" s="103" t="s">
        <v>31</v>
      </c>
      <c r="J2348" s="103" t="s">
        <v>1851</v>
      </c>
      <c r="K2348" s="103" t="s">
        <v>2017</v>
      </c>
      <c r="L2348" s="104">
        <v>-2359</v>
      </c>
      <c r="M2348" s="103" t="s">
        <v>1886</v>
      </c>
      <c r="N2348" s="103" t="s">
        <v>31</v>
      </c>
      <c r="O2348" s="103" t="s">
        <v>31</v>
      </c>
      <c r="P2348" s="103" t="s">
        <v>2494</v>
      </c>
      <c r="Q2348" s="103" t="s">
        <v>2980</v>
      </c>
      <c r="R2348" s="103" t="s">
        <v>4956</v>
      </c>
      <c r="S2348" s="101">
        <v>41729</v>
      </c>
      <c r="T2348" s="101">
        <v>41699</v>
      </c>
      <c r="U2348" s="103" t="s">
        <v>31</v>
      </c>
      <c r="V2348" s="103" t="s">
        <v>4957</v>
      </c>
    </row>
    <row r="2349" spans="1:22" ht="15.75" x14ac:dyDescent="0.3">
      <c r="A2349" s="103" t="s">
        <v>50</v>
      </c>
      <c r="B2349" s="103" t="s">
        <v>4024</v>
      </c>
      <c r="C2349" s="103" t="s">
        <v>1904</v>
      </c>
      <c r="D2349" s="103" t="s">
        <v>1905</v>
      </c>
      <c r="E2349" s="103" t="s">
        <v>2038</v>
      </c>
      <c r="F2349" s="103" t="s">
        <v>2070</v>
      </c>
      <c r="G2349" s="103" t="s">
        <v>31</v>
      </c>
      <c r="H2349" s="103" t="s">
        <v>31</v>
      </c>
      <c r="I2349" s="103" t="s">
        <v>31</v>
      </c>
      <c r="J2349" s="103" t="s">
        <v>1851</v>
      </c>
      <c r="K2349" s="103" t="s">
        <v>2017</v>
      </c>
      <c r="L2349" s="104">
        <v>-1633.88</v>
      </c>
      <c r="M2349" s="103" t="s">
        <v>1886</v>
      </c>
      <c r="N2349" s="103" t="s">
        <v>31</v>
      </c>
      <c r="O2349" s="103" t="s">
        <v>31</v>
      </c>
      <c r="P2349" s="103" t="s">
        <v>2494</v>
      </c>
      <c r="Q2349" s="103" t="s">
        <v>2980</v>
      </c>
      <c r="R2349" s="103" t="s">
        <v>4958</v>
      </c>
      <c r="S2349" s="101">
        <v>41729</v>
      </c>
      <c r="T2349" s="101">
        <v>41699</v>
      </c>
      <c r="U2349" s="103" t="s">
        <v>31</v>
      </c>
      <c r="V2349" s="103" t="s">
        <v>4842</v>
      </c>
    </row>
    <row r="2350" spans="1:22" ht="15.75" x14ac:dyDescent="0.3">
      <c r="A2350" s="103" t="s">
        <v>50</v>
      </c>
      <c r="B2350" s="103" t="s">
        <v>4024</v>
      </c>
      <c r="C2350" s="103" t="s">
        <v>1904</v>
      </c>
      <c r="D2350" s="103" t="s">
        <v>1905</v>
      </c>
      <c r="E2350" s="103" t="s">
        <v>2038</v>
      </c>
      <c r="F2350" s="103" t="s">
        <v>2070</v>
      </c>
      <c r="G2350" s="103" t="s">
        <v>31</v>
      </c>
      <c r="H2350" s="103" t="s">
        <v>31</v>
      </c>
      <c r="I2350" s="103" t="s">
        <v>31</v>
      </c>
      <c r="J2350" s="103" t="s">
        <v>1851</v>
      </c>
      <c r="K2350" s="103" t="s">
        <v>2017</v>
      </c>
      <c r="L2350" s="104">
        <v>-1953.12</v>
      </c>
      <c r="M2350" s="103" t="s">
        <v>1886</v>
      </c>
      <c r="N2350" s="103" t="s">
        <v>31</v>
      </c>
      <c r="O2350" s="103" t="s">
        <v>31</v>
      </c>
      <c r="P2350" s="103" t="s">
        <v>2494</v>
      </c>
      <c r="Q2350" s="103" t="s">
        <v>2980</v>
      </c>
      <c r="R2350" s="103" t="s">
        <v>4958</v>
      </c>
      <c r="S2350" s="101">
        <v>41759</v>
      </c>
      <c r="T2350" s="101">
        <v>41730</v>
      </c>
      <c r="U2350" s="103" t="s">
        <v>31</v>
      </c>
      <c r="V2350" s="103" t="s">
        <v>4842</v>
      </c>
    </row>
    <row r="2351" spans="1:22" ht="15.75" x14ac:dyDescent="0.3">
      <c r="A2351" s="103" t="s">
        <v>50</v>
      </c>
      <c r="B2351" s="103" t="s">
        <v>4024</v>
      </c>
      <c r="C2351" s="103" t="s">
        <v>1904</v>
      </c>
      <c r="D2351" s="103" t="s">
        <v>1905</v>
      </c>
      <c r="E2351" s="103" t="s">
        <v>2038</v>
      </c>
      <c r="F2351" s="103" t="s">
        <v>2070</v>
      </c>
      <c r="G2351" s="103" t="s">
        <v>31</v>
      </c>
      <c r="H2351" s="103" t="s">
        <v>31</v>
      </c>
      <c r="I2351" s="103" t="s">
        <v>31</v>
      </c>
      <c r="J2351" s="103" t="s">
        <v>1851</v>
      </c>
      <c r="K2351" s="103" t="s">
        <v>2017</v>
      </c>
      <c r="L2351" s="104">
        <v>-14205</v>
      </c>
      <c r="M2351" s="103" t="s">
        <v>1886</v>
      </c>
      <c r="N2351" s="103" t="s">
        <v>31</v>
      </c>
      <c r="O2351" s="103" t="s">
        <v>31</v>
      </c>
      <c r="P2351" s="103" t="s">
        <v>2494</v>
      </c>
      <c r="Q2351" s="103" t="s">
        <v>2980</v>
      </c>
      <c r="R2351" s="103" t="s">
        <v>4959</v>
      </c>
      <c r="S2351" s="101">
        <v>40056</v>
      </c>
      <c r="T2351" s="101">
        <v>40026</v>
      </c>
      <c r="U2351" s="103" t="s">
        <v>31</v>
      </c>
      <c r="V2351" s="103" t="s">
        <v>4688</v>
      </c>
    </row>
    <row r="2352" spans="1:22" ht="15.75" x14ac:dyDescent="0.3">
      <c r="A2352" s="103" t="s">
        <v>50</v>
      </c>
      <c r="B2352" s="103" t="s">
        <v>4024</v>
      </c>
      <c r="C2352" s="103" t="s">
        <v>1904</v>
      </c>
      <c r="D2352" s="103" t="s">
        <v>1905</v>
      </c>
      <c r="E2352" s="103" t="s">
        <v>2038</v>
      </c>
      <c r="F2352" s="103" t="s">
        <v>2070</v>
      </c>
      <c r="G2352" s="103" t="s">
        <v>31</v>
      </c>
      <c r="H2352" s="103" t="s">
        <v>31</v>
      </c>
      <c r="I2352" s="103" t="s">
        <v>31</v>
      </c>
      <c r="J2352" s="103" t="s">
        <v>1851</v>
      </c>
      <c r="K2352" s="103" t="s">
        <v>2017</v>
      </c>
      <c r="L2352" s="104">
        <v>-19950</v>
      </c>
      <c r="M2352" s="103" t="s">
        <v>1886</v>
      </c>
      <c r="N2352" s="103" t="s">
        <v>31</v>
      </c>
      <c r="O2352" s="103" t="s">
        <v>31</v>
      </c>
      <c r="P2352" s="103" t="s">
        <v>2494</v>
      </c>
      <c r="Q2352" s="103" t="s">
        <v>2980</v>
      </c>
      <c r="R2352" s="103" t="s">
        <v>4960</v>
      </c>
      <c r="S2352" s="101">
        <v>41729</v>
      </c>
      <c r="T2352" s="101">
        <v>41699</v>
      </c>
      <c r="U2352" s="103" t="s">
        <v>31</v>
      </c>
      <c r="V2352" s="103" t="s">
        <v>4686</v>
      </c>
    </row>
    <row r="2353" spans="1:22" ht="15.75" x14ac:dyDescent="0.3">
      <c r="A2353" s="103" t="s">
        <v>50</v>
      </c>
      <c r="B2353" s="103" t="s">
        <v>4024</v>
      </c>
      <c r="C2353" s="103" t="s">
        <v>1904</v>
      </c>
      <c r="D2353" s="103" t="s">
        <v>1905</v>
      </c>
      <c r="E2353" s="103" t="s">
        <v>2038</v>
      </c>
      <c r="F2353" s="103" t="s">
        <v>2070</v>
      </c>
      <c r="G2353" s="103" t="s">
        <v>31</v>
      </c>
      <c r="H2353" s="103" t="s">
        <v>31</v>
      </c>
      <c r="I2353" s="103" t="s">
        <v>31</v>
      </c>
      <c r="J2353" s="103" t="s">
        <v>1851</v>
      </c>
      <c r="K2353" s="103" t="s">
        <v>2017</v>
      </c>
      <c r="L2353" s="104">
        <v>-10545.68</v>
      </c>
      <c r="M2353" s="103" t="s">
        <v>1886</v>
      </c>
      <c r="N2353" s="103" t="s">
        <v>31</v>
      </c>
      <c r="O2353" s="103" t="s">
        <v>31</v>
      </c>
      <c r="P2353" s="103" t="s">
        <v>2494</v>
      </c>
      <c r="Q2353" s="103" t="s">
        <v>2980</v>
      </c>
      <c r="R2353" s="103" t="s">
        <v>4961</v>
      </c>
      <c r="S2353" s="101">
        <v>41759</v>
      </c>
      <c r="T2353" s="101">
        <v>41730</v>
      </c>
      <c r="U2353" s="103" t="s">
        <v>31</v>
      </c>
      <c r="V2353" s="103" t="s">
        <v>4690</v>
      </c>
    </row>
    <row r="2354" spans="1:22" ht="15.75" x14ac:dyDescent="0.3">
      <c r="A2354" s="103" t="s">
        <v>50</v>
      </c>
      <c r="B2354" s="103" t="s">
        <v>4024</v>
      </c>
      <c r="C2354" s="103" t="s">
        <v>1904</v>
      </c>
      <c r="D2354" s="103" t="s">
        <v>1905</v>
      </c>
      <c r="E2354" s="103" t="s">
        <v>2038</v>
      </c>
      <c r="F2354" s="103" t="s">
        <v>2070</v>
      </c>
      <c r="G2354" s="103" t="s">
        <v>31</v>
      </c>
      <c r="H2354" s="103" t="s">
        <v>31</v>
      </c>
      <c r="I2354" s="103" t="s">
        <v>31</v>
      </c>
      <c r="J2354" s="103" t="s">
        <v>1851</v>
      </c>
      <c r="K2354" s="103" t="s">
        <v>2017</v>
      </c>
      <c r="L2354" s="104">
        <v>-1438.32</v>
      </c>
      <c r="M2354" s="103" t="s">
        <v>1886</v>
      </c>
      <c r="N2354" s="103" t="s">
        <v>31</v>
      </c>
      <c r="O2354" s="103" t="s">
        <v>31</v>
      </c>
      <c r="P2354" s="103" t="s">
        <v>2494</v>
      </c>
      <c r="Q2354" s="103" t="s">
        <v>2980</v>
      </c>
      <c r="R2354" s="103" t="s">
        <v>4961</v>
      </c>
      <c r="S2354" s="101">
        <v>42063</v>
      </c>
      <c r="T2354" s="101">
        <v>42036</v>
      </c>
      <c r="U2354" s="103" t="s">
        <v>31</v>
      </c>
      <c r="V2354" s="103" t="s">
        <v>4690</v>
      </c>
    </row>
    <row r="2355" spans="1:22" ht="15.75" x14ac:dyDescent="0.3">
      <c r="A2355" s="103" t="s">
        <v>50</v>
      </c>
      <c r="B2355" s="103" t="s">
        <v>4024</v>
      </c>
      <c r="C2355" s="103" t="s">
        <v>1904</v>
      </c>
      <c r="D2355" s="103" t="s">
        <v>1905</v>
      </c>
      <c r="E2355" s="103" t="s">
        <v>2038</v>
      </c>
      <c r="F2355" s="103" t="s">
        <v>2070</v>
      </c>
      <c r="G2355" s="103" t="s">
        <v>31</v>
      </c>
      <c r="H2355" s="103" t="s">
        <v>31</v>
      </c>
      <c r="I2355" s="103" t="s">
        <v>31</v>
      </c>
      <c r="J2355" s="103" t="s">
        <v>1851</v>
      </c>
      <c r="K2355" s="103" t="s">
        <v>2017</v>
      </c>
      <c r="L2355" s="104">
        <v>-320</v>
      </c>
      <c r="M2355" s="103" t="s">
        <v>1886</v>
      </c>
      <c r="N2355" s="103" t="s">
        <v>31</v>
      </c>
      <c r="O2355" s="103" t="s">
        <v>31</v>
      </c>
      <c r="P2355" s="103" t="s">
        <v>2494</v>
      </c>
      <c r="Q2355" s="103" t="s">
        <v>2980</v>
      </c>
      <c r="R2355" s="103" t="s">
        <v>4962</v>
      </c>
      <c r="S2355" s="101">
        <v>42063</v>
      </c>
      <c r="T2355" s="101">
        <v>42036</v>
      </c>
      <c r="U2355" s="103" t="s">
        <v>31</v>
      </c>
      <c r="V2355" s="103" t="s">
        <v>4963</v>
      </c>
    </row>
    <row r="2356" spans="1:22" ht="15.75" x14ac:dyDescent="0.3">
      <c r="A2356" s="103" t="s">
        <v>50</v>
      </c>
      <c r="B2356" s="103" t="s">
        <v>4024</v>
      </c>
      <c r="C2356" s="103" t="s">
        <v>1904</v>
      </c>
      <c r="D2356" s="103" t="s">
        <v>1905</v>
      </c>
      <c r="E2356" s="103" t="s">
        <v>2038</v>
      </c>
      <c r="F2356" s="103" t="s">
        <v>2070</v>
      </c>
      <c r="G2356" s="103" t="s">
        <v>31</v>
      </c>
      <c r="H2356" s="103" t="s">
        <v>31</v>
      </c>
      <c r="I2356" s="103" t="s">
        <v>31</v>
      </c>
      <c r="J2356" s="103" t="s">
        <v>1851</v>
      </c>
      <c r="K2356" s="103" t="s">
        <v>2017</v>
      </c>
      <c r="L2356" s="104">
        <v>-3148</v>
      </c>
      <c r="M2356" s="103" t="s">
        <v>1886</v>
      </c>
      <c r="N2356" s="103" t="s">
        <v>31</v>
      </c>
      <c r="O2356" s="103" t="s">
        <v>31</v>
      </c>
      <c r="P2356" s="103" t="s">
        <v>2494</v>
      </c>
      <c r="Q2356" s="103" t="s">
        <v>2980</v>
      </c>
      <c r="R2356" s="103" t="s">
        <v>4964</v>
      </c>
      <c r="S2356" s="101">
        <v>42063</v>
      </c>
      <c r="T2356" s="101">
        <v>42036</v>
      </c>
      <c r="U2356" s="103" t="s">
        <v>31</v>
      </c>
      <c r="V2356" s="103" t="s">
        <v>4692</v>
      </c>
    </row>
    <row r="2357" spans="1:22" ht="15.75" x14ac:dyDescent="0.3">
      <c r="A2357" s="103" t="s">
        <v>50</v>
      </c>
      <c r="B2357" s="103" t="s">
        <v>4024</v>
      </c>
      <c r="C2357" s="103" t="s">
        <v>1904</v>
      </c>
      <c r="D2357" s="103" t="s">
        <v>1905</v>
      </c>
      <c r="E2357" s="103" t="s">
        <v>2038</v>
      </c>
      <c r="F2357" s="103" t="s">
        <v>2070</v>
      </c>
      <c r="G2357" s="103" t="s">
        <v>31</v>
      </c>
      <c r="H2357" s="103" t="s">
        <v>31</v>
      </c>
      <c r="I2357" s="103" t="s">
        <v>31</v>
      </c>
      <c r="J2357" s="103" t="s">
        <v>1851</v>
      </c>
      <c r="K2357" s="103" t="s">
        <v>2017</v>
      </c>
      <c r="L2357" s="104">
        <v>-119.86</v>
      </c>
      <c r="M2357" s="103" t="s">
        <v>1886</v>
      </c>
      <c r="N2357" s="103" t="s">
        <v>31</v>
      </c>
      <c r="O2357" s="103" t="s">
        <v>31</v>
      </c>
      <c r="P2357" s="103" t="s">
        <v>2494</v>
      </c>
      <c r="Q2357" s="103" t="s">
        <v>2980</v>
      </c>
      <c r="R2357" s="103" t="s">
        <v>4965</v>
      </c>
      <c r="S2357" s="101">
        <v>42063</v>
      </c>
      <c r="T2357" s="101">
        <v>42036</v>
      </c>
      <c r="U2357" s="103" t="s">
        <v>31</v>
      </c>
      <c r="V2357" s="103" t="s">
        <v>4966</v>
      </c>
    </row>
    <row r="2358" spans="1:22" ht="15.75" x14ac:dyDescent="0.3">
      <c r="A2358" s="103" t="s">
        <v>50</v>
      </c>
      <c r="B2358" s="103" t="s">
        <v>4024</v>
      </c>
      <c r="C2358" s="103" t="s">
        <v>1904</v>
      </c>
      <c r="D2358" s="103" t="s">
        <v>1905</v>
      </c>
      <c r="E2358" s="103" t="s">
        <v>2038</v>
      </c>
      <c r="F2358" s="103" t="s">
        <v>2070</v>
      </c>
      <c r="G2358" s="103" t="s">
        <v>31</v>
      </c>
      <c r="H2358" s="103" t="s">
        <v>31</v>
      </c>
      <c r="I2358" s="103" t="s">
        <v>31</v>
      </c>
      <c r="J2358" s="103" t="s">
        <v>1851</v>
      </c>
      <c r="K2358" s="103" t="s">
        <v>2017</v>
      </c>
      <c r="L2358" s="104">
        <v>-7524.14</v>
      </c>
      <c r="M2358" s="103" t="s">
        <v>1886</v>
      </c>
      <c r="N2358" s="103" t="s">
        <v>31</v>
      </c>
      <c r="O2358" s="103" t="s">
        <v>31</v>
      </c>
      <c r="P2358" s="103" t="s">
        <v>2494</v>
      </c>
      <c r="Q2358" s="103" t="s">
        <v>2980</v>
      </c>
      <c r="R2358" s="103" t="s">
        <v>4965</v>
      </c>
      <c r="S2358" s="101">
        <v>42094</v>
      </c>
      <c r="T2358" s="101">
        <v>42064</v>
      </c>
      <c r="U2358" s="103" t="s">
        <v>31</v>
      </c>
      <c r="V2358" s="103" t="s">
        <v>4966</v>
      </c>
    </row>
    <row r="2359" spans="1:22" ht="15.75" x14ac:dyDescent="0.3">
      <c r="A2359" s="103" t="s">
        <v>50</v>
      </c>
      <c r="B2359" s="103" t="s">
        <v>4024</v>
      </c>
      <c r="C2359" s="103" t="s">
        <v>1904</v>
      </c>
      <c r="D2359" s="103" t="s">
        <v>1905</v>
      </c>
      <c r="E2359" s="103" t="s">
        <v>2038</v>
      </c>
      <c r="F2359" s="103" t="s">
        <v>2070</v>
      </c>
      <c r="G2359" s="103" t="s">
        <v>31</v>
      </c>
      <c r="H2359" s="103" t="s">
        <v>31</v>
      </c>
      <c r="I2359" s="103" t="s">
        <v>31</v>
      </c>
      <c r="J2359" s="103" t="s">
        <v>1851</v>
      </c>
      <c r="K2359" s="103" t="s">
        <v>2017</v>
      </c>
      <c r="L2359" s="104">
        <v>-14860</v>
      </c>
      <c r="M2359" s="103" t="s">
        <v>1886</v>
      </c>
      <c r="N2359" s="103" t="s">
        <v>31</v>
      </c>
      <c r="O2359" s="103" t="s">
        <v>31</v>
      </c>
      <c r="P2359" s="103" t="s">
        <v>2494</v>
      </c>
      <c r="Q2359" s="103" t="s">
        <v>2980</v>
      </c>
      <c r="R2359" s="103" t="s">
        <v>4967</v>
      </c>
      <c r="S2359" s="101">
        <v>42094</v>
      </c>
      <c r="T2359" s="101">
        <v>42064</v>
      </c>
      <c r="U2359" s="103" t="s">
        <v>31</v>
      </c>
      <c r="V2359" s="103" t="s">
        <v>4968</v>
      </c>
    </row>
    <row r="2360" spans="1:22" ht="15.75" x14ac:dyDescent="0.3">
      <c r="A2360" s="103" t="s">
        <v>50</v>
      </c>
      <c r="B2360" s="103" t="s">
        <v>4024</v>
      </c>
      <c r="C2360" s="103" t="s">
        <v>1904</v>
      </c>
      <c r="D2360" s="103" t="s">
        <v>1905</v>
      </c>
      <c r="E2360" s="103" t="s">
        <v>2038</v>
      </c>
      <c r="F2360" s="103" t="s">
        <v>2070</v>
      </c>
      <c r="G2360" s="103" t="s">
        <v>31</v>
      </c>
      <c r="H2360" s="103" t="s">
        <v>31</v>
      </c>
      <c r="I2360" s="103" t="s">
        <v>31</v>
      </c>
      <c r="J2360" s="103" t="s">
        <v>1851</v>
      </c>
      <c r="K2360" s="103" t="s">
        <v>2017</v>
      </c>
      <c r="L2360" s="104">
        <v>-4201</v>
      </c>
      <c r="M2360" s="103" t="s">
        <v>1886</v>
      </c>
      <c r="N2360" s="103" t="s">
        <v>31</v>
      </c>
      <c r="O2360" s="103" t="s">
        <v>31</v>
      </c>
      <c r="P2360" s="103" t="s">
        <v>2494</v>
      </c>
      <c r="Q2360" s="103" t="s">
        <v>2980</v>
      </c>
      <c r="R2360" s="103" t="s">
        <v>4969</v>
      </c>
      <c r="S2360" s="101">
        <v>42094</v>
      </c>
      <c r="T2360" s="101">
        <v>42064</v>
      </c>
      <c r="U2360" s="103" t="s">
        <v>31</v>
      </c>
      <c r="V2360" s="103" t="s">
        <v>4970</v>
      </c>
    </row>
    <row r="2361" spans="1:22" ht="15.75" x14ac:dyDescent="0.3">
      <c r="A2361" s="103" t="s">
        <v>50</v>
      </c>
      <c r="B2361" s="103" t="s">
        <v>4024</v>
      </c>
      <c r="C2361" s="103" t="s">
        <v>1904</v>
      </c>
      <c r="D2361" s="103" t="s">
        <v>1905</v>
      </c>
      <c r="E2361" s="103" t="s">
        <v>2038</v>
      </c>
      <c r="F2361" s="103" t="s">
        <v>2070</v>
      </c>
      <c r="G2361" s="103" t="s">
        <v>31</v>
      </c>
      <c r="H2361" s="103" t="s">
        <v>31</v>
      </c>
      <c r="I2361" s="103" t="s">
        <v>31</v>
      </c>
      <c r="J2361" s="103" t="s">
        <v>1851</v>
      </c>
      <c r="K2361" s="103" t="s">
        <v>2017</v>
      </c>
      <c r="L2361" s="104">
        <v>-6998.41</v>
      </c>
      <c r="M2361" s="103" t="s">
        <v>1886</v>
      </c>
      <c r="N2361" s="103" t="s">
        <v>31</v>
      </c>
      <c r="O2361" s="103" t="s">
        <v>31</v>
      </c>
      <c r="P2361" s="103" t="s">
        <v>2494</v>
      </c>
      <c r="Q2361" s="103" t="s">
        <v>2980</v>
      </c>
      <c r="R2361" s="103" t="s">
        <v>4971</v>
      </c>
      <c r="S2361" s="101">
        <v>42094</v>
      </c>
      <c r="T2361" s="101">
        <v>42064</v>
      </c>
      <c r="U2361" s="103" t="s">
        <v>31</v>
      </c>
      <c r="V2361" s="103" t="s">
        <v>4819</v>
      </c>
    </row>
    <row r="2362" spans="1:22" ht="15.75" x14ac:dyDescent="0.3">
      <c r="A2362" s="103" t="s">
        <v>50</v>
      </c>
      <c r="B2362" s="103" t="s">
        <v>4024</v>
      </c>
      <c r="C2362" s="103" t="s">
        <v>1904</v>
      </c>
      <c r="D2362" s="103" t="s">
        <v>1905</v>
      </c>
      <c r="E2362" s="103" t="s">
        <v>2038</v>
      </c>
      <c r="F2362" s="103" t="s">
        <v>2070</v>
      </c>
      <c r="G2362" s="103" t="s">
        <v>31</v>
      </c>
      <c r="H2362" s="103" t="s">
        <v>31</v>
      </c>
      <c r="I2362" s="103" t="s">
        <v>31</v>
      </c>
      <c r="J2362" s="103" t="s">
        <v>1851</v>
      </c>
      <c r="K2362" s="103" t="s">
        <v>2017</v>
      </c>
      <c r="L2362" s="104">
        <v>-11996.59</v>
      </c>
      <c r="M2362" s="103" t="s">
        <v>1886</v>
      </c>
      <c r="N2362" s="103" t="s">
        <v>31</v>
      </c>
      <c r="O2362" s="103" t="s">
        <v>31</v>
      </c>
      <c r="P2362" s="103" t="s">
        <v>2494</v>
      </c>
      <c r="Q2362" s="103" t="s">
        <v>2980</v>
      </c>
      <c r="R2362" s="103" t="s">
        <v>4971</v>
      </c>
      <c r="S2362" s="101">
        <v>42613</v>
      </c>
      <c r="T2362" s="101">
        <v>42583</v>
      </c>
      <c r="U2362" s="103" t="s">
        <v>31</v>
      </c>
      <c r="V2362" s="103" t="s">
        <v>4819</v>
      </c>
    </row>
    <row r="2363" spans="1:22" ht="15.75" x14ac:dyDescent="0.3">
      <c r="A2363" s="103" t="s">
        <v>50</v>
      </c>
      <c r="B2363" s="103" t="s">
        <v>4024</v>
      </c>
      <c r="C2363" s="103" t="s">
        <v>1904</v>
      </c>
      <c r="D2363" s="103" t="s">
        <v>1905</v>
      </c>
      <c r="E2363" s="103" t="s">
        <v>2038</v>
      </c>
      <c r="F2363" s="103" t="s">
        <v>2070</v>
      </c>
      <c r="G2363" s="103" t="s">
        <v>31</v>
      </c>
      <c r="H2363" s="103" t="s">
        <v>31</v>
      </c>
      <c r="I2363" s="103" t="s">
        <v>31</v>
      </c>
      <c r="J2363" s="103" t="s">
        <v>1851</v>
      </c>
      <c r="K2363" s="103" t="s">
        <v>2017</v>
      </c>
      <c r="L2363" s="104">
        <v>-4053</v>
      </c>
      <c r="M2363" s="103" t="s">
        <v>1886</v>
      </c>
      <c r="N2363" s="103" t="s">
        <v>31</v>
      </c>
      <c r="O2363" s="103" t="s">
        <v>31</v>
      </c>
      <c r="P2363" s="103" t="s">
        <v>2494</v>
      </c>
      <c r="Q2363" s="103" t="s">
        <v>2980</v>
      </c>
      <c r="R2363" s="103" t="s">
        <v>4972</v>
      </c>
      <c r="S2363" s="101">
        <v>42613</v>
      </c>
      <c r="T2363" s="101">
        <v>42583</v>
      </c>
      <c r="U2363" s="103" t="s">
        <v>31</v>
      </c>
      <c r="V2363" s="103" t="s">
        <v>4973</v>
      </c>
    </row>
    <row r="2364" spans="1:22" ht="15.75" x14ac:dyDescent="0.3">
      <c r="A2364" s="103" t="s">
        <v>50</v>
      </c>
      <c r="B2364" s="103" t="s">
        <v>4024</v>
      </c>
      <c r="C2364" s="103" t="s">
        <v>1904</v>
      </c>
      <c r="D2364" s="103" t="s">
        <v>1905</v>
      </c>
      <c r="E2364" s="103" t="s">
        <v>2038</v>
      </c>
      <c r="F2364" s="103" t="s">
        <v>2070</v>
      </c>
      <c r="G2364" s="103" t="s">
        <v>31</v>
      </c>
      <c r="H2364" s="103" t="s">
        <v>31</v>
      </c>
      <c r="I2364" s="103" t="s">
        <v>31</v>
      </c>
      <c r="J2364" s="103" t="s">
        <v>1851</v>
      </c>
      <c r="K2364" s="103" t="s">
        <v>2017</v>
      </c>
      <c r="L2364" s="104">
        <v>-12769</v>
      </c>
      <c r="M2364" s="103" t="s">
        <v>1886</v>
      </c>
      <c r="N2364" s="103" t="s">
        <v>31</v>
      </c>
      <c r="O2364" s="103" t="s">
        <v>31</v>
      </c>
      <c r="P2364" s="103" t="s">
        <v>2494</v>
      </c>
      <c r="Q2364" s="103" t="s">
        <v>2980</v>
      </c>
      <c r="R2364" s="103" t="s">
        <v>4974</v>
      </c>
      <c r="S2364" s="101">
        <v>42613</v>
      </c>
      <c r="T2364" s="101">
        <v>42583</v>
      </c>
      <c r="U2364" s="103" t="s">
        <v>31</v>
      </c>
      <c r="V2364" s="103" t="s">
        <v>4975</v>
      </c>
    </row>
    <row r="2365" spans="1:22" ht="15.75" x14ac:dyDescent="0.3">
      <c r="A2365" s="103" t="s">
        <v>50</v>
      </c>
      <c r="B2365" s="103" t="s">
        <v>4024</v>
      </c>
      <c r="C2365" s="103" t="s">
        <v>1904</v>
      </c>
      <c r="D2365" s="103" t="s">
        <v>1905</v>
      </c>
      <c r="E2365" s="103" t="s">
        <v>2038</v>
      </c>
      <c r="F2365" s="103" t="s">
        <v>2070</v>
      </c>
      <c r="G2365" s="103" t="s">
        <v>31</v>
      </c>
      <c r="H2365" s="103" t="s">
        <v>31</v>
      </c>
      <c r="I2365" s="103" t="s">
        <v>31</v>
      </c>
      <c r="J2365" s="103" t="s">
        <v>1851</v>
      </c>
      <c r="K2365" s="103" t="s">
        <v>2017</v>
      </c>
      <c r="L2365" s="104">
        <v>-18044.52</v>
      </c>
      <c r="M2365" s="103" t="s">
        <v>1886</v>
      </c>
      <c r="N2365" s="103" t="s">
        <v>31</v>
      </c>
      <c r="O2365" s="103" t="s">
        <v>31</v>
      </c>
      <c r="P2365" s="103" t="s">
        <v>2494</v>
      </c>
      <c r="Q2365" s="103" t="s">
        <v>2980</v>
      </c>
      <c r="R2365" s="103" t="s">
        <v>4976</v>
      </c>
      <c r="S2365" s="101">
        <v>42613</v>
      </c>
      <c r="T2365" s="101">
        <v>42583</v>
      </c>
      <c r="U2365" s="103" t="s">
        <v>31</v>
      </c>
      <c r="V2365" s="103" t="s">
        <v>4921</v>
      </c>
    </row>
    <row r="2366" spans="1:22" ht="15.75" x14ac:dyDescent="0.3">
      <c r="A2366" s="103" t="s">
        <v>50</v>
      </c>
      <c r="B2366" s="103" t="s">
        <v>4024</v>
      </c>
      <c r="C2366" s="103" t="s">
        <v>1904</v>
      </c>
      <c r="D2366" s="103" t="s">
        <v>1905</v>
      </c>
      <c r="E2366" s="103" t="s">
        <v>2038</v>
      </c>
      <c r="F2366" s="103" t="s">
        <v>2062</v>
      </c>
      <c r="G2366" s="103" t="s">
        <v>31</v>
      </c>
      <c r="H2366" s="103" t="s">
        <v>31</v>
      </c>
      <c r="I2366" s="103" t="s">
        <v>31</v>
      </c>
      <c r="J2366" s="103" t="s">
        <v>1884</v>
      </c>
      <c r="K2366" s="103" t="s">
        <v>1885</v>
      </c>
      <c r="L2366" s="105">
        <v>-3389.27</v>
      </c>
      <c r="M2366" s="103" t="s">
        <v>1886</v>
      </c>
      <c r="N2366" s="103" t="s">
        <v>4027</v>
      </c>
      <c r="O2366" s="103" t="s">
        <v>31</v>
      </c>
      <c r="P2366" s="103" t="s">
        <v>2064</v>
      </c>
      <c r="Q2366" s="103" t="s">
        <v>31</v>
      </c>
      <c r="R2366" s="103" t="s">
        <v>4028</v>
      </c>
      <c r="S2366" s="101">
        <v>42886</v>
      </c>
      <c r="T2366" s="101">
        <v>42886</v>
      </c>
      <c r="U2366" s="103" t="s">
        <v>4029</v>
      </c>
      <c r="V2366" s="103" t="s">
        <v>31</v>
      </c>
    </row>
    <row r="2367" spans="1:22" ht="15.75" x14ac:dyDescent="0.3">
      <c r="A2367" s="103" t="s">
        <v>50</v>
      </c>
      <c r="B2367" s="103" t="s">
        <v>4024</v>
      </c>
      <c r="C2367" s="103" t="s">
        <v>1904</v>
      </c>
      <c r="D2367" s="103" t="s">
        <v>1905</v>
      </c>
      <c r="E2367" s="103" t="s">
        <v>2038</v>
      </c>
      <c r="F2367" s="103" t="s">
        <v>2062</v>
      </c>
      <c r="G2367" s="103" t="s">
        <v>31</v>
      </c>
      <c r="H2367" s="103" t="s">
        <v>31</v>
      </c>
      <c r="I2367" s="103" t="s">
        <v>31</v>
      </c>
      <c r="J2367" s="103" t="s">
        <v>1884</v>
      </c>
      <c r="K2367" s="103" t="s">
        <v>1885</v>
      </c>
      <c r="L2367" s="105">
        <v>-3389.28</v>
      </c>
      <c r="M2367" s="103" t="s">
        <v>1886</v>
      </c>
      <c r="N2367" s="103" t="s">
        <v>4030</v>
      </c>
      <c r="O2367" s="103" t="s">
        <v>31</v>
      </c>
      <c r="P2367" s="103" t="s">
        <v>2064</v>
      </c>
      <c r="Q2367" s="103" t="s">
        <v>31</v>
      </c>
      <c r="R2367" s="103" t="s">
        <v>4031</v>
      </c>
      <c r="S2367" s="101">
        <v>42886</v>
      </c>
      <c r="T2367" s="101">
        <v>42886</v>
      </c>
      <c r="U2367" s="103" t="s">
        <v>4029</v>
      </c>
      <c r="V2367" s="103" t="s">
        <v>31</v>
      </c>
    </row>
    <row r="2368" spans="1:22" ht="15.75" x14ac:dyDescent="0.3">
      <c r="A2368" s="103" t="s">
        <v>50</v>
      </c>
      <c r="B2368" s="103" t="s">
        <v>4024</v>
      </c>
      <c r="C2368" s="103" t="s">
        <v>1904</v>
      </c>
      <c r="D2368" s="103" t="s">
        <v>1905</v>
      </c>
      <c r="E2368" s="103" t="s">
        <v>2038</v>
      </c>
      <c r="F2368" s="103" t="s">
        <v>2082</v>
      </c>
      <c r="G2368" s="103" t="s">
        <v>31</v>
      </c>
      <c r="H2368" s="103" t="s">
        <v>31</v>
      </c>
      <c r="I2368" s="103" t="s">
        <v>31</v>
      </c>
      <c r="J2368" s="103" t="s">
        <v>1884</v>
      </c>
      <c r="K2368" s="103" t="s">
        <v>2017</v>
      </c>
      <c r="L2368" s="105">
        <v>-3777.33</v>
      </c>
      <c r="M2368" s="103" t="s">
        <v>1886</v>
      </c>
      <c r="N2368" s="103" t="s">
        <v>31</v>
      </c>
      <c r="O2368" s="103" t="s">
        <v>31</v>
      </c>
      <c r="P2368" s="103" t="s">
        <v>2496</v>
      </c>
      <c r="Q2368" s="103" t="s">
        <v>3615</v>
      </c>
      <c r="R2368" s="103" t="s">
        <v>5532</v>
      </c>
      <c r="S2368" s="101">
        <v>42947</v>
      </c>
      <c r="T2368" s="101">
        <v>42917</v>
      </c>
      <c r="U2368" s="103" t="s">
        <v>31</v>
      </c>
      <c r="V2368" s="103" t="s">
        <v>4676</v>
      </c>
    </row>
    <row r="2369" spans="1:22" ht="15.75" x14ac:dyDescent="0.3">
      <c r="A2369" s="103" t="s">
        <v>50</v>
      </c>
      <c r="B2369" s="103" t="s">
        <v>4024</v>
      </c>
      <c r="C2369" s="103" t="s">
        <v>1904</v>
      </c>
      <c r="D2369" s="103" t="s">
        <v>1905</v>
      </c>
      <c r="E2369" s="103" t="s">
        <v>2038</v>
      </c>
      <c r="F2369" s="103" t="s">
        <v>2082</v>
      </c>
      <c r="G2369" s="103" t="s">
        <v>31</v>
      </c>
      <c r="H2369" s="103" t="s">
        <v>31</v>
      </c>
      <c r="I2369" s="103" t="s">
        <v>31</v>
      </c>
      <c r="J2369" s="103" t="s">
        <v>1851</v>
      </c>
      <c r="K2369" s="103" t="s">
        <v>2017</v>
      </c>
      <c r="L2369" s="104">
        <v>-189</v>
      </c>
      <c r="M2369" s="103" t="s">
        <v>1886</v>
      </c>
      <c r="N2369" s="103" t="s">
        <v>31</v>
      </c>
      <c r="O2369" s="103" t="s">
        <v>31</v>
      </c>
      <c r="P2369" s="103" t="s">
        <v>2496</v>
      </c>
      <c r="Q2369" s="103" t="s">
        <v>3615</v>
      </c>
      <c r="R2369" s="103" t="s">
        <v>4981</v>
      </c>
      <c r="S2369" s="101">
        <v>37346</v>
      </c>
      <c r="T2369" s="101">
        <v>37346</v>
      </c>
      <c r="U2369" s="103" t="s">
        <v>5995</v>
      </c>
      <c r="V2369" s="103" t="s">
        <v>31</v>
      </c>
    </row>
    <row r="2370" spans="1:22" ht="15.75" x14ac:dyDescent="0.3">
      <c r="A2370" s="103" t="s">
        <v>50</v>
      </c>
      <c r="B2370" s="103" t="s">
        <v>4024</v>
      </c>
      <c r="C2370" s="103" t="s">
        <v>1904</v>
      </c>
      <c r="D2370" s="103" t="s">
        <v>1905</v>
      </c>
      <c r="E2370" s="103" t="s">
        <v>2038</v>
      </c>
      <c r="F2370" s="103" t="s">
        <v>2082</v>
      </c>
      <c r="G2370" s="103" t="s">
        <v>31</v>
      </c>
      <c r="H2370" s="103" t="s">
        <v>31</v>
      </c>
      <c r="I2370" s="103" t="s">
        <v>31</v>
      </c>
      <c r="J2370" s="103" t="s">
        <v>1851</v>
      </c>
      <c r="K2370" s="103" t="s">
        <v>2017</v>
      </c>
      <c r="L2370" s="104">
        <v>-2207</v>
      </c>
      <c r="M2370" s="103" t="s">
        <v>1886</v>
      </c>
      <c r="N2370" s="103" t="s">
        <v>31</v>
      </c>
      <c r="O2370" s="103" t="s">
        <v>31</v>
      </c>
      <c r="P2370" s="103" t="s">
        <v>2496</v>
      </c>
      <c r="Q2370" s="103" t="s">
        <v>3615</v>
      </c>
      <c r="R2370" s="103" t="s">
        <v>4982</v>
      </c>
      <c r="S2370" s="101">
        <v>37346</v>
      </c>
      <c r="T2370" s="101">
        <v>37346</v>
      </c>
      <c r="U2370" s="103" t="s">
        <v>5995</v>
      </c>
      <c r="V2370" s="103" t="s">
        <v>4983</v>
      </c>
    </row>
    <row r="2371" spans="1:22" ht="15.75" x14ac:dyDescent="0.3">
      <c r="A2371" s="103" t="s">
        <v>50</v>
      </c>
      <c r="B2371" s="103" t="s">
        <v>4024</v>
      </c>
      <c r="C2371" s="103" t="s">
        <v>1904</v>
      </c>
      <c r="D2371" s="103" t="s">
        <v>1905</v>
      </c>
      <c r="E2371" s="103" t="s">
        <v>2038</v>
      </c>
      <c r="F2371" s="103" t="s">
        <v>2082</v>
      </c>
      <c r="G2371" s="103" t="s">
        <v>31</v>
      </c>
      <c r="H2371" s="103" t="s">
        <v>31</v>
      </c>
      <c r="I2371" s="103" t="s">
        <v>31</v>
      </c>
      <c r="J2371" s="103" t="s">
        <v>1851</v>
      </c>
      <c r="K2371" s="103" t="s">
        <v>2017</v>
      </c>
      <c r="L2371" s="104">
        <v>-2448.09</v>
      </c>
      <c r="M2371" s="103" t="s">
        <v>1886</v>
      </c>
      <c r="N2371" s="103" t="s">
        <v>31</v>
      </c>
      <c r="O2371" s="103" t="s">
        <v>31</v>
      </c>
      <c r="P2371" s="103" t="s">
        <v>2496</v>
      </c>
      <c r="Q2371" s="103" t="s">
        <v>3615</v>
      </c>
      <c r="R2371" s="103" t="s">
        <v>4984</v>
      </c>
      <c r="S2371" s="101">
        <v>41029</v>
      </c>
      <c r="T2371" s="101">
        <v>41000</v>
      </c>
      <c r="U2371" s="103" t="s">
        <v>31</v>
      </c>
      <c r="V2371" s="103" t="s">
        <v>31</v>
      </c>
    </row>
    <row r="2372" spans="1:22" ht="15.75" x14ac:dyDescent="0.3">
      <c r="A2372" s="103" t="s">
        <v>50</v>
      </c>
      <c r="B2372" s="103" t="s">
        <v>4024</v>
      </c>
      <c r="C2372" s="103" t="s">
        <v>1904</v>
      </c>
      <c r="D2372" s="103" t="s">
        <v>1905</v>
      </c>
      <c r="E2372" s="103" t="s">
        <v>2038</v>
      </c>
      <c r="F2372" s="103" t="s">
        <v>2082</v>
      </c>
      <c r="G2372" s="103" t="s">
        <v>31</v>
      </c>
      <c r="H2372" s="103" t="s">
        <v>31</v>
      </c>
      <c r="I2372" s="103" t="s">
        <v>31</v>
      </c>
      <c r="J2372" s="103" t="s">
        <v>1851</v>
      </c>
      <c r="K2372" s="103" t="s">
        <v>2017</v>
      </c>
      <c r="L2372" s="104">
        <v>-627.35</v>
      </c>
      <c r="M2372" s="103" t="s">
        <v>1886</v>
      </c>
      <c r="N2372" s="103" t="s">
        <v>31</v>
      </c>
      <c r="O2372" s="103" t="s">
        <v>31</v>
      </c>
      <c r="P2372" s="103" t="s">
        <v>2496</v>
      </c>
      <c r="Q2372" s="103" t="s">
        <v>3615</v>
      </c>
      <c r="R2372" s="103" t="s">
        <v>4984</v>
      </c>
      <c r="S2372" s="101">
        <v>41182</v>
      </c>
      <c r="T2372" s="101">
        <v>41153</v>
      </c>
      <c r="U2372" s="103" t="s">
        <v>31</v>
      </c>
      <c r="V2372" s="103" t="s">
        <v>31</v>
      </c>
    </row>
    <row r="2373" spans="1:22" ht="15.75" x14ac:dyDescent="0.3">
      <c r="A2373" s="103" t="s">
        <v>50</v>
      </c>
      <c r="B2373" s="103" t="s">
        <v>4024</v>
      </c>
      <c r="C2373" s="103" t="s">
        <v>1904</v>
      </c>
      <c r="D2373" s="103" t="s">
        <v>1905</v>
      </c>
      <c r="E2373" s="103" t="s">
        <v>2038</v>
      </c>
      <c r="F2373" s="103" t="s">
        <v>2082</v>
      </c>
      <c r="G2373" s="103" t="s">
        <v>31</v>
      </c>
      <c r="H2373" s="103" t="s">
        <v>31</v>
      </c>
      <c r="I2373" s="103" t="s">
        <v>31</v>
      </c>
      <c r="J2373" s="103" t="s">
        <v>1851</v>
      </c>
      <c r="K2373" s="103" t="s">
        <v>2017</v>
      </c>
      <c r="L2373" s="104">
        <v>-24926.560000000001</v>
      </c>
      <c r="M2373" s="103" t="s">
        <v>1886</v>
      </c>
      <c r="N2373" s="103" t="s">
        <v>31</v>
      </c>
      <c r="O2373" s="103" t="s">
        <v>31</v>
      </c>
      <c r="P2373" s="103" t="s">
        <v>2496</v>
      </c>
      <c r="Q2373" s="103" t="s">
        <v>3615</v>
      </c>
      <c r="R2373" s="103" t="s">
        <v>4984</v>
      </c>
      <c r="S2373" s="101">
        <v>41729</v>
      </c>
      <c r="T2373" s="101">
        <v>41699</v>
      </c>
      <c r="U2373" s="103" t="s">
        <v>31</v>
      </c>
      <c r="V2373" s="103" t="s">
        <v>31</v>
      </c>
    </row>
    <row r="2374" spans="1:22" ht="15.75" x14ac:dyDescent="0.3">
      <c r="A2374" s="103" t="s">
        <v>50</v>
      </c>
      <c r="B2374" s="103" t="s">
        <v>4024</v>
      </c>
      <c r="C2374" s="103" t="s">
        <v>1904</v>
      </c>
      <c r="D2374" s="103" t="s">
        <v>1905</v>
      </c>
      <c r="E2374" s="103" t="s">
        <v>2038</v>
      </c>
      <c r="F2374" s="103" t="s">
        <v>2082</v>
      </c>
      <c r="G2374" s="103" t="s">
        <v>31</v>
      </c>
      <c r="H2374" s="103" t="s">
        <v>31</v>
      </c>
      <c r="I2374" s="103" t="s">
        <v>31</v>
      </c>
      <c r="J2374" s="103" t="s">
        <v>1851</v>
      </c>
      <c r="K2374" s="103" t="s">
        <v>2017</v>
      </c>
      <c r="L2374" s="104">
        <v>-5353.74</v>
      </c>
      <c r="M2374" s="103" t="s">
        <v>1886</v>
      </c>
      <c r="N2374" s="103" t="s">
        <v>31</v>
      </c>
      <c r="O2374" s="103" t="s">
        <v>31</v>
      </c>
      <c r="P2374" s="103" t="s">
        <v>2496</v>
      </c>
      <c r="Q2374" s="103" t="s">
        <v>3615</v>
      </c>
      <c r="R2374" s="103" t="s">
        <v>4985</v>
      </c>
      <c r="S2374" s="101">
        <v>41729</v>
      </c>
      <c r="T2374" s="101">
        <v>41699</v>
      </c>
      <c r="U2374" s="103" t="s">
        <v>31</v>
      </c>
      <c r="V2374" s="103" t="s">
        <v>4657</v>
      </c>
    </row>
    <row r="2375" spans="1:22" ht="15.75" x14ac:dyDescent="0.3">
      <c r="A2375" s="103" t="s">
        <v>50</v>
      </c>
      <c r="B2375" s="103" t="s">
        <v>4024</v>
      </c>
      <c r="C2375" s="103" t="s">
        <v>1904</v>
      </c>
      <c r="D2375" s="103" t="s">
        <v>1905</v>
      </c>
      <c r="E2375" s="103" t="s">
        <v>2038</v>
      </c>
      <c r="F2375" s="103" t="s">
        <v>2082</v>
      </c>
      <c r="G2375" s="103" t="s">
        <v>31</v>
      </c>
      <c r="H2375" s="103" t="s">
        <v>31</v>
      </c>
      <c r="I2375" s="103" t="s">
        <v>31</v>
      </c>
      <c r="J2375" s="103" t="s">
        <v>1851</v>
      </c>
      <c r="K2375" s="103" t="s">
        <v>2017</v>
      </c>
      <c r="L2375" s="104">
        <v>-5080.22</v>
      </c>
      <c r="M2375" s="103" t="s">
        <v>1886</v>
      </c>
      <c r="N2375" s="103" t="s">
        <v>31</v>
      </c>
      <c r="O2375" s="103" t="s">
        <v>31</v>
      </c>
      <c r="P2375" s="103" t="s">
        <v>2496</v>
      </c>
      <c r="Q2375" s="103" t="s">
        <v>3615</v>
      </c>
      <c r="R2375" s="103" t="s">
        <v>4985</v>
      </c>
      <c r="S2375" s="101">
        <v>41759</v>
      </c>
      <c r="T2375" s="101">
        <v>41730</v>
      </c>
      <c r="U2375" s="103" t="s">
        <v>31</v>
      </c>
      <c r="V2375" s="103" t="s">
        <v>4657</v>
      </c>
    </row>
    <row r="2376" spans="1:22" ht="15.75" x14ac:dyDescent="0.3">
      <c r="A2376" s="103" t="s">
        <v>50</v>
      </c>
      <c r="B2376" s="103" t="s">
        <v>4024</v>
      </c>
      <c r="C2376" s="103" t="s">
        <v>1904</v>
      </c>
      <c r="D2376" s="103" t="s">
        <v>1905</v>
      </c>
      <c r="E2376" s="103" t="s">
        <v>2038</v>
      </c>
      <c r="F2376" s="103" t="s">
        <v>2082</v>
      </c>
      <c r="G2376" s="103" t="s">
        <v>31</v>
      </c>
      <c r="H2376" s="103" t="s">
        <v>31</v>
      </c>
      <c r="I2376" s="103" t="s">
        <v>31</v>
      </c>
      <c r="J2376" s="103" t="s">
        <v>1851</v>
      </c>
      <c r="K2376" s="103" t="s">
        <v>2017</v>
      </c>
      <c r="L2376" s="104">
        <v>-10146.459999999999</v>
      </c>
      <c r="M2376" s="103" t="s">
        <v>1886</v>
      </c>
      <c r="N2376" s="103" t="s">
        <v>31</v>
      </c>
      <c r="O2376" s="103" t="s">
        <v>31</v>
      </c>
      <c r="P2376" s="103" t="s">
        <v>2496</v>
      </c>
      <c r="Q2376" s="103" t="s">
        <v>3615</v>
      </c>
      <c r="R2376" s="103" t="s">
        <v>4985</v>
      </c>
      <c r="S2376" s="101">
        <v>42063</v>
      </c>
      <c r="T2376" s="101">
        <v>42036</v>
      </c>
      <c r="U2376" s="103" t="s">
        <v>31</v>
      </c>
      <c r="V2376" s="103" t="s">
        <v>4657</v>
      </c>
    </row>
    <row r="2377" spans="1:22" ht="15.75" x14ac:dyDescent="0.3">
      <c r="A2377" s="103" t="s">
        <v>50</v>
      </c>
      <c r="B2377" s="103" t="s">
        <v>4024</v>
      </c>
      <c r="C2377" s="103" t="s">
        <v>1904</v>
      </c>
      <c r="D2377" s="103" t="s">
        <v>1905</v>
      </c>
      <c r="E2377" s="103" t="s">
        <v>2038</v>
      </c>
      <c r="F2377" s="103" t="s">
        <v>2082</v>
      </c>
      <c r="G2377" s="103" t="s">
        <v>31</v>
      </c>
      <c r="H2377" s="103" t="s">
        <v>31</v>
      </c>
      <c r="I2377" s="103" t="s">
        <v>31</v>
      </c>
      <c r="J2377" s="103" t="s">
        <v>1851</v>
      </c>
      <c r="K2377" s="103" t="s">
        <v>2017</v>
      </c>
      <c r="L2377" s="104">
        <v>-27000.58</v>
      </c>
      <c r="M2377" s="103" t="s">
        <v>1886</v>
      </c>
      <c r="N2377" s="103" t="s">
        <v>31</v>
      </c>
      <c r="O2377" s="103" t="s">
        <v>31</v>
      </c>
      <c r="P2377" s="103" t="s">
        <v>2496</v>
      </c>
      <c r="Q2377" s="103" t="s">
        <v>3615</v>
      </c>
      <c r="R2377" s="103" t="s">
        <v>4985</v>
      </c>
      <c r="S2377" s="101">
        <v>42094</v>
      </c>
      <c r="T2377" s="101">
        <v>42064</v>
      </c>
      <c r="U2377" s="103" t="s">
        <v>31</v>
      </c>
      <c r="V2377" s="103" t="s">
        <v>4657</v>
      </c>
    </row>
    <row r="2378" spans="1:22" ht="15.75" x14ac:dyDescent="0.3">
      <c r="A2378" s="103" t="s">
        <v>50</v>
      </c>
      <c r="B2378" s="103" t="s">
        <v>4024</v>
      </c>
      <c r="C2378" s="103" t="s">
        <v>1904</v>
      </c>
      <c r="D2378" s="103" t="s">
        <v>1905</v>
      </c>
      <c r="E2378" s="103" t="s">
        <v>2038</v>
      </c>
      <c r="F2378" s="103" t="s">
        <v>2082</v>
      </c>
      <c r="G2378" s="103" t="s">
        <v>31</v>
      </c>
      <c r="H2378" s="103" t="s">
        <v>31</v>
      </c>
      <c r="I2378" s="103" t="s">
        <v>31</v>
      </c>
      <c r="J2378" s="103" t="s">
        <v>1851</v>
      </c>
      <c r="K2378" s="103" t="s">
        <v>2017</v>
      </c>
      <c r="L2378" s="104">
        <v>-235</v>
      </c>
      <c r="M2378" s="103" t="s">
        <v>1886</v>
      </c>
      <c r="N2378" s="103" t="s">
        <v>31</v>
      </c>
      <c r="O2378" s="103" t="s">
        <v>31</v>
      </c>
      <c r="P2378" s="103" t="s">
        <v>2496</v>
      </c>
      <c r="Q2378" s="103" t="s">
        <v>3615</v>
      </c>
      <c r="R2378" s="103" t="s">
        <v>4986</v>
      </c>
      <c r="S2378" s="101">
        <v>42094</v>
      </c>
      <c r="T2378" s="101">
        <v>42064</v>
      </c>
      <c r="U2378" s="103" t="s">
        <v>31</v>
      </c>
      <c r="V2378" s="103" t="s">
        <v>4936</v>
      </c>
    </row>
    <row r="2379" spans="1:22" ht="15.75" x14ac:dyDescent="0.3">
      <c r="A2379" s="103" t="s">
        <v>50</v>
      </c>
      <c r="B2379" s="103" t="s">
        <v>4024</v>
      </c>
      <c r="C2379" s="103" t="s">
        <v>1904</v>
      </c>
      <c r="D2379" s="103" t="s">
        <v>1905</v>
      </c>
      <c r="E2379" s="103" t="s">
        <v>2038</v>
      </c>
      <c r="F2379" s="103" t="s">
        <v>2082</v>
      </c>
      <c r="G2379" s="103" t="s">
        <v>31</v>
      </c>
      <c r="H2379" s="103" t="s">
        <v>31</v>
      </c>
      <c r="I2379" s="103" t="s">
        <v>31</v>
      </c>
      <c r="J2379" s="103" t="s">
        <v>1851</v>
      </c>
      <c r="K2379" s="103" t="s">
        <v>2017</v>
      </c>
      <c r="L2379" s="104">
        <v>-4946</v>
      </c>
      <c r="M2379" s="103" t="s">
        <v>1886</v>
      </c>
      <c r="N2379" s="103" t="s">
        <v>31</v>
      </c>
      <c r="O2379" s="103" t="s">
        <v>31</v>
      </c>
      <c r="P2379" s="103" t="s">
        <v>2496</v>
      </c>
      <c r="Q2379" s="103" t="s">
        <v>3615</v>
      </c>
      <c r="R2379" s="103" t="s">
        <v>4987</v>
      </c>
      <c r="S2379" s="101">
        <v>42094</v>
      </c>
      <c r="T2379" s="101">
        <v>42064</v>
      </c>
      <c r="U2379" s="103" t="s">
        <v>31</v>
      </c>
      <c r="V2379" s="103" t="s">
        <v>4938</v>
      </c>
    </row>
    <row r="2380" spans="1:22" ht="15.75" x14ac:dyDescent="0.3">
      <c r="A2380" s="103" t="s">
        <v>50</v>
      </c>
      <c r="B2380" s="103" t="s">
        <v>4024</v>
      </c>
      <c r="C2380" s="103" t="s">
        <v>1904</v>
      </c>
      <c r="D2380" s="103" t="s">
        <v>1905</v>
      </c>
      <c r="E2380" s="103" t="s">
        <v>2038</v>
      </c>
      <c r="F2380" s="103" t="s">
        <v>2082</v>
      </c>
      <c r="G2380" s="103" t="s">
        <v>31</v>
      </c>
      <c r="H2380" s="103" t="s">
        <v>31</v>
      </c>
      <c r="I2380" s="103" t="s">
        <v>31</v>
      </c>
      <c r="J2380" s="103" t="s">
        <v>1851</v>
      </c>
      <c r="K2380" s="103" t="s">
        <v>2017</v>
      </c>
      <c r="L2380" s="104">
        <v>-12</v>
      </c>
      <c r="M2380" s="103" t="s">
        <v>1886</v>
      </c>
      <c r="N2380" s="103" t="s">
        <v>31</v>
      </c>
      <c r="O2380" s="103" t="s">
        <v>31</v>
      </c>
      <c r="P2380" s="103" t="s">
        <v>2496</v>
      </c>
      <c r="Q2380" s="103" t="s">
        <v>3615</v>
      </c>
      <c r="R2380" s="103" t="s">
        <v>4988</v>
      </c>
      <c r="S2380" s="101">
        <v>42094</v>
      </c>
      <c r="T2380" s="101">
        <v>42064</v>
      </c>
      <c r="U2380" s="103" t="s">
        <v>31</v>
      </c>
      <c r="V2380" s="103" t="s">
        <v>4989</v>
      </c>
    </row>
    <row r="2381" spans="1:22" ht="15.75" x14ac:dyDescent="0.3">
      <c r="A2381" s="103" t="s">
        <v>50</v>
      </c>
      <c r="B2381" s="103" t="s">
        <v>4024</v>
      </c>
      <c r="C2381" s="103" t="s">
        <v>1904</v>
      </c>
      <c r="D2381" s="103" t="s">
        <v>1905</v>
      </c>
      <c r="E2381" s="103" t="s">
        <v>2038</v>
      </c>
      <c r="F2381" s="103" t="s">
        <v>2082</v>
      </c>
      <c r="G2381" s="103" t="s">
        <v>31</v>
      </c>
      <c r="H2381" s="103" t="s">
        <v>31</v>
      </c>
      <c r="I2381" s="103" t="s">
        <v>31</v>
      </c>
      <c r="J2381" s="103" t="s">
        <v>1851</v>
      </c>
      <c r="K2381" s="103" t="s">
        <v>2017</v>
      </c>
      <c r="L2381" s="104">
        <v>-4442.76</v>
      </c>
      <c r="M2381" s="103" t="s">
        <v>1886</v>
      </c>
      <c r="N2381" s="103" t="s">
        <v>31</v>
      </c>
      <c r="O2381" s="103" t="s">
        <v>31</v>
      </c>
      <c r="P2381" s="103" t="s">
        <v>2496</v>
      </c>
      <c r="Q2381" s="103" t="s">
        <v>3615</v>
      </c>
      <c r="R2381" s="103" t="s">
        <v>4990</v>
      </c>
      <c r="S2381" s="101">
        <v>42094</v>
      </c>
      <c r="T2381" s="101">
        <v>42064</v>
      </c>
      <c r="U2381" s="103" t="s">
        <v>31</v>
      </c>
      <c r="V2381" s="103" t="s">
        <v>4761</v>
      </c>
    </row>
    <row r="2382" spans="1:22" ht="15.75" x14ac:dyDescent="0.3">
      <c r="A2382" s="103" t="s">
        <v>50</v>
      </c>
      <c r="B2382" s="103" t="s">
        <v>4024</v>
      </c>
      <c r="C2382" s="103" t="s">
        <v>1904</v>
      </c>
      <c r="D2382" s="103" t="s">
        <v>1905</v>
      </c>
      <c r="E2382" s="103" t="s">
        <v>2038</v>
      </c>
      <c r="F2382" s="103" t="s">
        <v>2082</v>
      </c>
      <c r="G2382" s="103" t="s">
        <v>31</v>
      </c>
      <c r="H2382" s="103" t="s">
        <v>31</v>
      </c>
      <c r="I2382" s="103" t="s">
        <v>31</v>
      </c>
      <c r="J2382" s="103" t="s">
        <v>1851</v>
      </c>
      <c r="K2382" s="103" t="s">
        <v>2017</v>
      </c>
      <c r="L2382" s="104">
        <v>-617.66</v>
      </c>
      <c r="M2382" s="103" t="s">
        <v>1886</v>
      </c>
      <c r="N2382" s="103" t="s">
        <v>31</v>
      </c>
      <c r="O2382" s="103" t="s">
        <v>31</v>
      </c>
      <c r="P2382" s="103" t="s">
        <v>2496</v>
      </c>
      <c r="Q2382" s="103" t="s">
        <v>3615</v>
      </c>
      <c r="R2382" s="103" t="s">
        <v>4990</v>
      </c>
      <c r="S2382" s="101">
        <v>42124</v>
      </c>
      <c r="T2382" s="101">
        <v>42095</v>
      </c>
      <c r="U2382" s="103" t="s">
        <v>31</v>
      </c>
      <c r="V2382" s="103" t="s">
        <v>4761</v>
      </c>
    </row>
    <row r="2383" spans="1:22" ht="15.75" x14ac:dyDescent="0.3">
      <c r="A2383" s="103" t="s">
        <v>50</v>
      </c>
      <c r="B2383" s="103" t="s">
        <v>4024</v>
      </c>
      <c r="C2383" s="103" t="s">
        <v>1904</v>
      </c>
      <c r="D2383" s="103" t="s">
        <v>1905</v>
      </c>
      <c r="E2383" s="103" t="s">
        <v>2038</v>
      </c>
      <c r="F2383" s="103" t="s">
        <v>2082</v>
      </c>
      <c r="G2383" s="103" t="s">
        <v>31</v>
      </c>
      <c r="H2383" s="103" t="s">
        <v>31</v>
      </c>
      <c r="I2383" s="103" t="s">
        <v>31</v>
      </c>
      <c r="J2383" s="103" t="s">
        <v>1851</v>
      </c>
      <c r="K2383" s="103" t="s">
        <v>2017</v>
      </c>
      <c r="L2383" s="104">
        <v>-594.58000000000004</v>
      </c>
      <c r="M2383" s="103" t="s">
        <v>1886</v>
      </c>
      <c r="N2383" s="103" t="s">
        <v>31</v>
      </c>
      <c r="O2383" s="103" t="s">
        <v>31</v>
      </c>
      <c r="P2383" s="103" t="s">
        <v>2496</v>
      </c>
      <c r="Q2383" s="103" t="s">
        <v>3615</v>
      </c>
      <c r="R2383" s="103" t="s">
        <v>4990</v>
      </c>
      <c r="S2383" s="101">
        <v>42429</v>
      </c>
      <c r="T2383" s="101">
        <v>42401</v>
      </c>
      <c r="U2383" s="103" t="s">
        <v>31</v>
      </c>
      <c r="V2383" s="103" t="s">
        <v>4761</v>
      </c>
    </row>
    <row r="2384" spans="1:22" ht="15.75" x14ac:dyDescent="0.3">
      <c r="A2384" s="103" t="s">
        <v>50</v>
      </c>
      <c r="B2384" s="103" t="s">
        <v>4024</v>
      </c>
      <c r="C2384" s="103" t="s">
        <v>1904</v>
      </c>
      <c r="D2384" s="103" t="s">
        <v>1905</v>
      </c>
      <c r="E2384" s="103" t="s">
        <v>2038</v>
      </c>
      <c r="F2384" s="103" t="s">
        <v>2082</v>
      </c>
      <c r="G2384" s="103" t="s">
        <v>31</v>
      </c>
      <c r="H2384" s="103" t="s">
        <v>31</v>
      </c>
      <c r="I2384" s="103" t="s">
        <v>31</v>
      </c>
      <c r="J2384" s="103" t="s">
        <v>1851</v>
      </c>
      <c r="K2384" s="103" t="s">
        <v>2017</v>
      </c>
      <c r="L2384" s="104">
        <v>-6628</v>
      </c>
      <c r="M2384" s="103" t="s">
        <v>1886</v>
      </c>
      <c r="N2384" s="103" t="s">
        <v>31</v>
      </c>
      <c r="O2384" s="103" t="s">
        <v>31</v>
      </c>
      <c r="P2384" s="103" t="s">
        <v>2496</v>
      </c>
      <c r="Q2384" s="103" t="s">
        <v>3615</v>
      </c>
      <c r="R2384" s="103" t="s">
        <v>4991</v>
      </c>
      <c r="S2384" s="101">
        <v>42429</v>
      </c>
      <c r="T2384" s="101">
        <v>42401</v>
      </c>
      <c r="U2384" s="103" t="s">
        <v>31</v>
      </c>
      <c r="V2384" s="103" t="s">
        <v>4672</v>
      </c>
    </row>
    <row r="2385" spans="1:22" ht="15.75" x14ac:dyDescent="0.3">
      <c r="A2385" s="103" t="s">
        <v>50</v>
      </c>
      <c r="B2385" s="103" t="s">
        <v>4024</v>
      </c>
      <c r="C2385" s="103" t="s">
        <v>1904</v>
      </c>
      <c r="D2385" s="103" t="s">
        <v>1905</v>
      </c>
      <c r="E2385" s="103" t="s">
        <v>2038</v>
      </c>
      <c r="F2385" s="103" t="s">
        <v>2082</v>
      </c>
      <c r="G2385" s="103" t="s">
        <v>31</v>
      </c>
      <c r="H2385" s="103" t="s">
        <v>31</v>
      </c>
      <c r="I2385" s="103" t="s">
        <v>31</v>
      </c>
      <c r="J2385" s="103" t="s">
        <v>1851</v>
      </c>
      <c r="K2385" s="103" t="s">
        <v>2017</v>
      </c>
      <c r="L2385" s="104">
        <v>-7946</v>
      </c>
      <c r="M2385" s="103" t="s">
        <v>1886</v>
      </c>
      <c r="N2385" s="103" t="s">
        <v>31</v>
      </c>
      <c r="O2385" s="103" t="s">
        <v>31</v>
      </c>
      <c r="P2385" s="103" t="s">
        <v>2496</v>
      </c>
      <c r="Q2385" s="103" t="s">
        <v>3615</v>
      </c>
      <c r="R2385" s="103" t="s">
        <v>4992</v>
      </c>
      <c r="S2385" s="101">
        <v>42613</v>
      </c>
      <c r="T2385" s="101">
        <v>42583</v>
      </c>
      <c r="U2385" s="103" t="s">
        <v>31</v>
      </c>
      <c r="V2385" s="103" t="s">
        <v>4668</v>
      </c>
    </row>
    <row r="2386" spans="1:22" ht="15.75" x14ac:dyDescent="0.3">
      <c r="A2386" s="103" t="s">
        <v>50</v>
      </c>
      <c r="B2386" s="103" t="s">
        <v>4024</v>
      </c>
      <c r="C2386" s="103" t="s">
        <v>1904</v>
      </c>
      <c r="D2386" s="103" t="s">
        <v>1905</v>
      </c>
      <c r="E2386" s="103" t="s">
        <v>2038</v>
      </c>
      <c r="F2386" s="103" t="s">
        <v>2082</v>
      </c>
      <c r="G2386" s="103" t="s">
        <v>31</v>
      </c>
      <c r="H2386" s="103" t="s">
        <v>31</v>
      </c>
      <c r="I2386" s="103" t="s">
        <v>31</v>
      </c>
      <c r="J2386" s="103" t="s">
        <v>1851</v>
      </c>
      <c r="K2386" s="103" t="s">
        <v>2017</v>
      </c>
      <c r="L2386" s="104">
        <v>-7743.74</v>
      </c>
      <c r="M2386" s="103" t="s">
        <v>1886</v>
      </c>
      <c r="N2386" s="103" t="s">
        <v>31</v>
      </c>
      <c r="O2386" s="103" t="s">
        <v>31</v>
      </c>
      <c r="P2386" s="103" t="s">
        <v>2496</v>
      </c>
      <c r="Q2386" s="103" t="s">
        <v>3615</v>
      </c>
      <c r="R2386" s="103" t="s">
        <v>4993</v>
      </c>
      <c r="S2386" s="101">
        <v>42613</v>
      </c>
      <c r="T2386" s="101">
        <v>42583</v>
      </c>
      <c r="U2386" s="103" t="s">
        <v>31</v>
      </c>
      <c r="V2386" s="103" t="s">
        <v>4670</v>
      </c>
    </row>
    <row r="2387" spans="1:22" ht="15.75" x14ac:dyDescent="0.3">
      <c r="A2387" s="103" t="s">
        <v>50</v>
      </c>
      <c r="B2387" s="103" t="s">
        <v>4024</v>
      </c>
      <c r="C2387" s="103" t="s">
        <v>1904</v>
      </c>
      <c r="D2387" s="103" t="s">
        <v>1905</v>
      </c>
      <c r="E2387" s="103" t="s">
        <v>2038</v>
      </c>
      <c r="F2387" s="103" t="s">
        <v>2082</v>
      </c>
      <c r="G2387" s="103" t="s">
        <v>31</v>
      </c>
      <c r="H2387" s="103" t="s">
        <v>31</v>
      </c>
      <c r="I2387" s="103" t="s">
        <v>31</v>
      </c>
      <c r="J2387" s="103" t="s">
        <v>1851</v>
      </c>
      <c r="K2387" s="103" t="s">
        <v>2017</v>
      </c>
      <c r="L2387" s="105">
        <v>-6309.54</v>
      </c>
      <c r="M2387" s="103" t="s">
        <v>1886</v>
      </c>
      <c r="N2387" s="103" t="s">
        <v>31</v>
      </c>
      <c r="O2387" s="103" t="s">
        <v>31</v>
      </c>
      <c r="P2387" s="103" t="s">
        <v>2496</v>
      </c>
      <c r="Q2387" s="103" t="s">
        <v>3615</v>
      </c>
      <c r="R2387" s="103" t="s">
        <v>4993</v>
      </c>
      <c r="S2387" s="101">
        <v>42947</v>
      </c>
      <c r="T2387" s="101">
        <v>42917</v>
      </c>
      <c r="U2387" s="103" t="s">
        <v>31</v>
      </c>
      <c r="V2387" s="103" t="s">
        <v>4670</v>
      </c>
    </row>
    <row r="2388" spans="1:22" ht="15.75" x14ac:dyDescent="0.3">
      <c r="A2388" s="103" t="s">
        <v>50</v>
      </c>
      <c r="B2388" s="103" t="s">
        <v>4024</v>
      </c>
      <c r="C2388" s="103" t="s">
        <v>1904</v>
      </c>
      <c r="D2388" s="103" t="s">
        <v>1905</v>
      </c>
      <c r="E2388" s="103" t="s">
        <v>2038</v>
      </c>
      <c r="F2388" s="103" t="s">
        <v>2062</v>
      </c>
      <c r="G2388" s="103" t="s">
        <v>31</v>
      </c>
      <c r="H2388" s="103" t="s">
        <v>4447</v>
      </c>
      <c r="I2388" s="103" t="s">
        <v>4448</v>
      </c>
      <c r="J2388" s="103" t="s">
        <v>1884</v>
      </c>
      <c r="K2388" s="103" t="s">
        <v>2017</v>
      </c>
      <c r="L2388" s="105">
        <v>-7391.84</v>
      </c>
      <c r="M2388" s="103" t="s">
        <v>1886</v>
      </c>
      <c r="N2388" s="103" t="s">
        <v>31</v>
      </c>
      <c r="O2388" s="103" t="s">
        <v>31</v>
      </c>
      <c r="P2388" s="103" t="s">
        <v>2911</v>
      </c>
      <c r="Q2388" s="103" t="s">
        <v>2912</v>
      </c>
      <c r="R2388" s="103" t="s">
        <v>4581</v>
      </c>
      <c r="S2388" s="101">
        <v>42947</v>
      </c>
      <c r="T2388" s="101">
        <v>42917</v>
      </c>
      <c r="U2388" s="103" t="s">
        <v>31</v>
      </c>
      <c r="V2388" s="103" t="s">
        <v>4453</v>
      </c>
    </row>
    <row r="2389" spans="1:22" ht="15.75" x14ac:dyDescent="0.3">
      <c r="A2389" s="103" t="s">
        <v>50</v>
      </c>
      <c r="B2389" s="103" t="s">
        <v>4024</v>
      </c>
      <c r="C2389" s="103" t="s">
        <v>1904</v>
      </c>
      <c r="D2389" s="103" t="s">
        <v>1905</v>
      </c>
      <c r="E2389" s="103" t="s">
        <v>2038</v>
      </c>
      <c r="F2389" s="103" t="s">
        <v>2070</v>
      </c>
      <c r="G2389" s="103" t="s">
        <v>31</v>
      </c>
      <c r="H2389" s="103" t="s">
        <v>31</v>
      </c>
      <c r="I2389" s="103" t="s">
        <v>31</v>
      </c>
      <c r="J2389" s="103" t="s">
        <v>1851</v>
      </c>
      <c r="K2389" s="103" t="s">
        <v>2017</v>
      </c>
      <c r="L2389" s="105">
        <v>-11788.48</v>
      </c>
      <c r="M2389" s="103" t="s">
        <v>1886</v>
      </c>
      <c r="N2389" s="103" t="s">
        <v>31</v>
      </c>
      <c r="O2389" s="103" t="s">
        <v>31</v>
      </c>
      <c r="P2389" s="103" t="s">
        <v>2494</v>
      </c>
      <c r="Q2389" s="103" t="s">
        <v>2980</v>
      </c>
      <c r="R2389" s="103" t="s">
        <v>4976</v>
      </c>
      <c r="S2389" s="101">
        <v>42825</v>
      </c>
      <c r="T2389" s="101">
        <v>42795</v>
      </c>
      <c r="U2389" s="103" t="s">
        <v>31</v>
      </c>
      <c r="V2389" s="103" t="s">
        <v>4921</v>
      </c>
    </row>
    <row r="2390" spans="1:22" ht="15.75" x14ac:dyDescent="0.3">
      <c r="A2390" s="103" t="s">
        <v>50</v>
      </c>
      <c r="B2390" s="103" t="s">
        <v>4024</v>
      </c>
      <c r="C2390" s="103" t="s">
        <v>1904</v>
      </c>
      <c r="D2390" s="103" t="s">
        <v>1905</v>
      </c>
      <c r="E2390" s="103" t="s">
        <v>2038</v>
      </c>
      <c r="F2390" s="103" t="s">
        <v>3677</v>
      </c>
      <c r="G2390" s="103" t="s">
        <v>31</v>
      </c>
      <c r="H2390" s="103" t="s">
        <v>31</v>
      </c>
      <c r="I2390" s="103" t="s">
        <v>31</v>
      </c>
      <c r="J2390" s="103" t="s">
        <v>1851</v>
      </c>
      <c r="K2390" s="103" t="s">
        <v>2017</v>
      </c>
      <c r="L2390" s="104">
        <v>-14729.17</v>
      </c>
      <c r="M2390" s="103" t="s">
        <v>1886</v>
      </c>
      <c r="N2390" s="103" t="s">
        <v>31</v>
      </c>
      <c r="O2390" s="103" t="s">
        <v>31</v>
      </c>
      <c r="P2390" s="103" t="s">
        <v>4380</v>
      </c>
      <c r="Q2390" s="103" t="s">
        <v>4613</v>
      </c>
      <c r="R2390" s="103" t="s">
        <v>4995</v>
      </c>
      <c r="S2390" s="101">
        <v>41029</v>
      </c>
      <c r="T2390" s="101">
        <v>41000</v>
      </c>
      <c r="U2390" s="103" t="s">
        <v>31</v>
      </c>
      <c r="V2390" s="103" t="s">
        <v>4996</v>
      </c>
    </row>
    <row r="2391" spans="1:22" ht="15.75" x14ac:dyDescent="0.3">
      <c r="A2391" s="103" t="s">
        <v>50</v>
      </c>
      <c r="B2391" s="103" t="s">
        <v>4024</v>
      </c>
      <c r="C2391" s="103" t="s">
        <v>1904</v>
      </c>
      <c r="D2391" s="103" t="s">
        <v>1905</v>
      </c>
      <c r="E2391" s="103" t="s">
        <v>2038</v>
      </c>
      <c r="F2391" s="103" t="s">
        <v>3677</v>
      </c>
      <c r="G2391" s="103" t="s">
        <v>31</v>
      </c>
      <c r="H2391" s="103" t="s">
        <v>31</v>
      </c>
      <c r="I2391" s="103" t="s">
        <v>31</v>
      </c>
      <c r="J2391" s="103" t="s">
        <v>1851</v>
      </c>
      <c r="K2391" s="103" t="s">
        <v>2017</v>
      </c>
      <c r="L2391" s="104">
        <v>-1442.83</v>
      </c>
      <c r="M2391" s="103" t="s">
        <v>1886</v>
      </c>
      <c r="N2391" s="103" t="s">
        <v>31</v>
      </c>
      <c r="O2391" s="103" t="s">
        <v>31</v>
      </c>
      <c r="P2391" s="103" t="s">
        <v>4380</v>
      </c>
      <c r="Q2391" s="103" t="s">
        <v>4613</v>
      </c>
      <c r="R2391" s="103" t="s">
        <v>4995</v>
      </c>
      <c r="S2391" s="101">
        <v>41182</v>
      </c>
      <c r="T2391" s="101">
        <v>41153</v>
      </c>
      <c r="U2391" s="103" t="s">
        <v>31</v>
      </c>
      <c r="V2391" s="103" t="s">
        <v>4996</v>
      </c>
    </row>
    <row r="2392" spans="1:22" ht="15.75" x14ac:dyDescent="0.3">
      <c r="A2392" s="103" t="s">
        <v>50</v>
      </c>
      <c r="B2392" s="103" t="s">
        <v>4024</v>
      </c>
      <c r="C2392" s="103" t="s">
        <v>1904</v>
      </c>
      <c r="D2392" s="103" t="s">
        <v>1905</v>
      </c>
      <c r="E2392" s="103" t="s">
        <v>2038</v>
      </c>
      <c r="F2392" s="103" t="s">
        <v>3004</v>
      </c>
      <c r="G2392" s="103" t="s">
        <v>31</v>
      </c>
      <c r="H2392" s="103" t="s">
        <v>31</v>
      </c>
      <c r="I2392" s="103" t="s">
        <v>31</v>
      </c>
      <c r="J2392" s="103" t="s">
        <v>1851</v>
      </c>
      <c r="K2392" s="103" t="s">
        <v>2017</v>
      </c>
      <c r="L2392" s="104">
        <v>-527</v>
      </c>
      <c r="M2392" s="103" t="s">
        <v>1886</v>
      </c>
      <c r="N2392" s="103" t="s">
        <v>31</v>
      </c>
      <c r="O2392" s="103" t="s">
        <v>31</v>
      </c>
      <c r="P2392" s="103" t="s">
        <v>3005</v>
      </c>
      <c r="Q2392" s="103" t="s">
        <v>3006</v>
      </c>
      <c r="R2392" s="103" t="s">
        <v>4997</v>
      </c>
      <c r="S2392" s="101">
        <v>37528</v>
      </c>
      <c r="T2392" s="101">
        <v>37528</v>
      </c>
      <c r="U2392" s="103" t="s">
        <v>4384</v>
      </c>
      <c r="V2392" s="103" t="s">
        <v>4657</v>
      </c>
    </row>
    <row r="2393" spans="1:22" ht="15.75" x14ac:dyDescent="0.3">
      <c r="A2393" s="103" t="s">
        <v>50</v>
      </c>
      <c r="B2393" s="103" t="s">
        <v>4024</v>
      </c>
      <c r="C2393" s="103" t="s">
        <v>1904</v>
      </c>
      <c r="D2393" s="103" t="s">
        <v>1905</v>
      </c>
      <c r="E2393" s="103" t="s">
        <v>2038</v>
      </c>
      <c r="F2393" s="103" t="s">
        <v>3004</v>
      </c>
      <c r="G2393" s="103" t="s">
        <v>31</v>
      </c>
      <c r="H2393" s="103" t="s">
        <v>31</v>
      </c>
      <c r="I2393" s="103" t="s">
        <v>31</v>
      </c>
      <c r="J2393" s="103" t="s">
        <v>1851</v>
      </c>
      <c r="K2393" s="103" t="s">
        <v>2017</v>
      </c>
      <c r="L2393" s="104">
        <v>-781</v>
      </c>
      <c r="M2393" s="103" t="s">
        <v>1886</v>
      </c>
      <c r="N2393" s="103" t="s">
        <v>31</v>
      </c>
      <c r="O2393" s="103" t="s">
        <v>31</v>
      </c>
      <c r="P2393" s="103" t="s">
        <v>3005</v>
      </c>
      <c r="Q2393" s="103" t="s">
        <v>3006</v>
      </c>
      <c r="R2393" s="103" t="s">
        <v>4998</v>
      </c>
      <c r="S2393" s="101">
        <v>40877</v>
      </c>
      <c r="T2393" s="101">
        <v>40848</v>
      </c>
      <c r="U2393" s="103" t="s">
        <v>31</v>
      </c>
      <c r="V2393" s="103" t="s">
        <v>4684</v>
      </c>
    </row>
    <row r="2394" spans="1:22" ht="15.75" x14ac:dyDescent="0.3">
      <c r="A2394" s="103" t="s">
        <v>50</v>
      </c>
      <c r="B2394" s="103" t="s">
        <v>4024</v>
      </c>
      <c r="C2394" s="103" t="s">
        <v>1904</v>
      </c>
      <c r="D2394" s="103" t="s">
        <v>1905</v>
      </c>
      <c r="E2394" s="103" t="s">
        <v>2038</v>
      </c>
      <c r="F2394" s="103" t="s">
        <v>3004</v>
      </c>
      <c r="G2394" s="103" t="s">
        <v>31</v>
      </c>
      <c r="H2394" s="103" t="s">
        <v>31</v>
      </c>
      <c r="I2394" s="103" t="s">
        <v>31</v>
      </c>
      <c r="J2394" s="103" t="s">
        <v>1851</v>
      </c>
      <c r="K2394" s="103" t="s">
        <v>2017</v>
      </c>
      <c r="L2394" s="104">
        <v>-781</v>
      </c>
      <c r="M2394" s="103" t="s">
        <v>1886</v>
      </c>
      <c r="N2394" s="103" t="s">
        <v>31</v>
      </c>
      <c r="O2394" s="103" t="s">
        <v>31</v>
      </c>
      <c r="P2394" s="103" t="s">
        <v>3005</v>
      </c>
      <c r="Q2394" s="103" t="s">
        <v>3006</v>
      </c>
      <c r="R2394" s="103" t="s">
        <v>4999</v>
      </c>
      <c r="S2394" s="101">
        <v>40877</v>
      </c>
      <c r="T2394" s="101">
        <v>40848</v>
      </c>
      <c r="U2394" s="103" t="s">
        <v>31</v>
      </c>
      <c r="V2394" s="103" t="s">
        <v>4684</v>
      </c>
    </row>
    <row r="2395" spans="1:22" ht="15.75" x14ac:dyDescent="0.3">
      <c r="A2395" s="103" t="s">
        <v>50</v>
      </c>
      <c r="B2395" s="103" t="s">
        <v>4024</v>
      </c>
      <c r="C2395" s="103" t="s">
        <v>1904</v>
      </c>
      <c r="D2395" s="103" t="s">
        <v>1905</v>
      </c>
      <c r="E2395" s="103" t="s">
        <v>2038</v>
      </c>
      <c r="F2395" s="103" t="s">
        <v>3004</v>
      </c>
      <c r="G2395" s="103" t="s">
        <v>31</v>
      </c>
      <c r="H2395" s="103" t="s">
        <v>31</v>
      </c>
      <c r="I2395" s="103" t="s">
        <v>31</v>
      </c>
      <c r="J2395" s="103" t="s">
        <v>1851</v>
      </c>
      <c r="K2395" s="103" t="s">
        <v>2017</v>
      </c>
      <c r="L2395" s="104">
        <v>-1058</v>
      </c>
      <c r="M2395" s="103" t="s">
        <v>1886</v>
      </c>
      <c r="N2395" s="103" t="s">
        <v>31</v>
      </c>
      <c r="O2395" s="103" t="s">
        <v>31</v>
      </c>
      <c r="P2395" s="103" t="s">
        <v>3005</v>
      </c>
      <c r="Q2395" s="103" t="s">
        <v>3006</v>
      </c>
      <c r="R2395" s="103" t="s">
        <v>5000</v>
      </c>
      <c r="S2395" s="101">
        <v>40877</v>
      </c>
      <c r="T2395" s="101">
        <v>40848</v>
      </c>
      <c r="U2395" s="103" t="s">
        <v>31</v>
      </c>
      <c r="V2395" s="103" t="s">
        <v>4684</v>
      </c>
    </row>
    <row r="2396" spans="1:22" ht="15.75" x14ac:dyDescent="0.3">
      <c r="A2396" s="103" t="s">
        <v>50</v>
      </c>
      <c r="B2396" s="103" t="s">
        <v>4024</v>
      </c>
      <c r="C2396" s="103" t="s">
        <v>1904</v>
      </c>
      <c r="D2396" s="103" t="s">
        <v>1905</v>
      </c>
      <c r="E2396" s="103" t="s">
        <v>2038</v>
      </c>
      <c r="F2396" s="103" t="s">
        <v>3004</v>
      </c>
      <c r="G2396" s="103" t="s">
        <v>31</v>
      </c>
      <c r="H2396" s="103" t="s">
        <v>31</v>
      </c>
      <c r="I2396" s="103" t="s">
        <v>31</v>
      </c>
      <c r="J2396" s="103" t="s">
        <v>1851</v>
      </c>
      <c r="K2396" s="103" t="s">
        <v>2017</v>
      </c>
      <c r="L2396" s="104">
        <v>-2843</v>
      </c>
      <c r="M2396" s="103" t="s">
        <v>1886</v>
      </c>
      <c r="N2396" s="103" t="s">
        <v>31</v>
      </c>
      <c r="O2396" s="103" t="s">
        <v>31</v>
      </c>
      <c r="P2396" s="103" t="s">
        <v>3005</v>
      </c>
      <c r="Q2396" s="103" t="s">
        <v>3006</v>
      </c>
      <c r="R2396" s="103" t="s">
        <v>5001</v>
      </c>
      <c r="S2396" s="101">
        <v>40877</v>
      </c>
      <c r="T2396" s="101">
        <v>40848</v>
      </c>
      <c r="U2396" s="103" t="s">
        <v>31</v>
      </c>
      <c r="V2396" s="103" t="s">
        <v>4686</v>
      </c>
    </row>
    <row r="2397" spans="1:22" ht="15.75" x14ac:dyDescent="0.3">
      <c r="A2397" s="103" t="s">
        <v>50</v>
      </c>
      <c r="B2397" s="103" t="s">
        <v>4024</v>
      </c>
      <c r="C2397" s="103" t="s">
        <v>1904</v>
      </c>
      <c r="D2397" s="103" t="s">
        <v>1905</v>
      </c>
      <c r="E2397" s="103" t="s">
        <v>2038</v>
      </c>
      <c r="F2397" s="103" t="s">
        <v>3004</v>
      </c>
      <c r="G2397" s="103" t="s">
        <v>31</v>
      </c>
      <c r="H2397" s="103" t="s">
        <v>31</v>
      </c>
      <c r="I2397" s="103" t="s">
        <v>31</v>
      </c>
      <c r="J2397" s="103" t="s">
        <v>1851</v>
      </c>
      <c r="K2397" s="103" t="s">
        <v>2017</v>
      </c>
      <c r="L2397" s="104">
        <v>-2843</v>
      </c>
      <c r="M2397" s="103" t="s">
        <v>1886</v>
      </c>
      <c r="N2397" s="103" t="s">
        <v>31</v>
      </c>
      <c r="O2397" s="103" t="s">
        <v>31</v>
      </c>
      <c r="P2397" s="103" t="s">
        <v>3005</v>
      </c>
      <c r="Q2397" s="103" t="s">
        <v>3006</v>
      </c>
      <c r="R2397" s="103" t="s">
        <v>5002</v>
      </c>
      <c r="S2397" s="101">
        <v>40877</v>
      </c>
      <c r="T2397" s="101">
        <v>40848</v>
      </c>
      <c r="U2397" s="103" t="s">
        <v>31</v>
      </c>
      <c r="V2397" s="103" t="s">
        <v>4686</v>
      </c>
    </row>
    <row r="2398" spans="1:22" ht="15.75" x14ac:dyDescent="0.3">
      <c r="A2398" s="103" t="s">
        <v>50</v>
      </c>
      <c r="B2398" s="103" t="s">
        <v>4024</v>
      </c>
      <c r="C2398" s="103" t="s">
        <v>1904</v>
      </c>
      <c r="D2398" s="103" t="s">
        <v>1905</v>
      </c>
      <c r="E2398" s="103" t="s">
        <v>2038</v>
      </c>
      <c r="F2398" s="103" t="s">
        <v>3004</v>
      </c>
      <c r="G2398" s="103" t="s">
        <v>31</v>
      </c>
      <c r="H2398" s="103" t="s">
        <v>31</v>
      </c>
      <c r="I2398" s="103" t="s">
        <v>31</v>
      </c>
      <c r="J2398" s="103" t="s">
        <v>1851</v>
      </c>
      <c r="K2398" s="103" t="s">
        <v>2017</v>
      </c>
      <c r="L2398" s="104">
        <v>-2843</v>
      </c>
      <c r="M2398" s="103" t="s">
        <v>1886</v>
      </c>
      <c r="N2398" s="103" t="s">
        <v>31</v>
      </c>
      <c r="O2398" s="103" t="s">
        <v>31</v>
      </c>
      <c r="P2398" s="103" t="s">
        <v>3005</v>
      </c>
      <c r="Q2398" s="103" t="s">
        <v>3006</v>
      </c>
      <c r="R2398" s="103" t="s">
        <v>5003</v>
      </c>
      <c r="S2398" s="101">
        <v>40877</v>
      </c>
      <c r="T2398" s="101">
        <v>40848</v>
      </c>
      <c r="U2398" s="103" t="s">
        <v>31</v>
      </c>
      <c r="V2398" s="103" t="s">
        <v>4686</v>
      </c>
    </row>
    <row r="2399" spans="1:22" ht="15.75" x14ac:dyDescent="0.3">
      <c r="A2399" s="103" t="s">
        <v>50</v>
      </c>
      <c r="B2399" s="103" t="s">
        <v>4024</v>
      </c>
      <c r="C2399" s="103" t="s">
        <v>1904</v>
      </c>
      <c r="D2399" s="103" t="s">
        <v>1905</v>
      </c>
      <c r="E2399" s="103" t="s">
        <v>2038</v>
      </c>
      <c r="F2399" s="103" t="s">
        <v>3004</v>
      </c>
      <c r="G2399" s="103" t="s">
        <v>31</v>
      </c>
      <c r="H2399" s="103" t="s">
        <v>31</v>
      </c>
      <c r="I2399" s="103" t="s">
        <v>31</v>
      </c>
      <c r="J2399" s="103" t="s">
        <v>1851</v>
      </c>
      <c r="K2399" s="103" t="s">
        <v>2017</v>
      </c>
      <c r="L2399" s="104">
        <v>-6452</v>
      </c>
      <c r="M2399" s="103" t="s">
        <v>1886</v>
      </c>
      <c r="N2399" s="103" t="s">
        <v>31</v>
      </c>
      <c r="O2399" s="103" t="s">
        <v>31</v>
      </c>
      <c r="P2399" s="103" t="s">
        <v>3005</v>
      </c>
      <c r="Q2399" s="103" t="s">
        <v>3006</v>
      </c>
      <c r="R2399" s="103" t="s">
        <v>5004</v>
      </c>
      <c r="S2399" s="101">
        <v>40877</v>
      </c>
      <c r="T2399" s="101">
        <v>40848</v>
      </c>
      <c r="U2399" s="103" t="s">
        <v>31</v>
      </c>
      <c r="V2399" s="103" t="s">
        <v>4857</v>
      </c>
    </row>
    <row r="2400" spans="1:22" ht="15.75" x14ac:dyDescent="0.3">
      <c r="A2400" s="103" t="s">
        <v>50</v>
      </c>
      <c r="B2400" s="103" t="s">
        <v>4024</v>
      </c>
      <c r="C2400" s="103" t="s">
        <v>1904</v>
      </c>
      <c r="D2400" s="103" t="s">
        <v>1905</v>
      </c>
      <c r="E2400" s="103" t="s">
        <v>2038</v>
      </c>
      <c r="F2400" s="103" t="s">
        <v>3004</v>
      </c>
      <c r="G2400" s="103" t="s">
        <v>31</v>
      </c>
      <c r="H2400" s="103" t="s">
        <v>31</v>
      </c>
      <c r="I2400" s="103" t="s">
        <v>31</v>
      </c>
      <c r="J2400" s="103" t="s">
        <v>1851</v>
      </c>
      <c r="K2400" s="103" t="s">
        <v>2017</v>
      </c>
      <c r="L2400" s="104">
        <v>-6452</v>
      </c>
      <c r="M2400" s="103" t="s">
        <v>1886</v>
      </c>
      <c r="N2400" s="103" t="s">
        <v>31</v>
      </c>
      <c r="O2400" s="103" t="s">
        <v>31</v>
      </c>
      <c r="P2400" s="103" t="s">
        <v>3005</v>
      </c>
      <c r="Q2400" s="103" t="s">
        <v>3006</v>
      </c>
      <c r="R2400" s="103" t="s">
        <v>5005</v>
      </c>
      <c r="S2400" s="101">
        <v>40877</v>
      </c>
      <c r="T2400" s="101">
        <v>40848</v>
      </c>
      <c r="U2400" s="103" t="s">
        <v>31</v>
      </c>
      <c r="V2400" s="103" t="s">
        <v>4857</v>
      </c>
    </row>
    <row r="2401" spans="1:22" ht="15.75" x14ac:dyDescent="0.3">
      <c r="A2401" s="103" t="s">
        <v>50</v>
      </c>
      <c r="B2401" s="103" t="s">
        <v>4024</v>
      </c>
      <c r="C2401" s="103" t="s">
        <v>1904</v>
      </c>
      <c r="D2401" s="103" t="s">
        <v>1905</v>
      </c>
      <c r="E2401" s="103" t="s">
        <v>2038</v>
      </c>
      <c r="F2401" s="103" t="s">
        <v>3004</v>
      </c>
      <c r="G2401" s="103" t="s">
        <v>31</v>
      </c>
      <c r="H2401" s="103" t="s">
        <v>31</v>
      </c>
      <c r="I2401" s="103" t="s">
        <v>31</v>
      </c>
      <c r="J2401" s="103" t="s">
        <v>1851</v>
      </c>
      <c r="K2401" s="103" t="s">
        <v>2017</v>
      </c>
      <c r="L2401" s="104">
        <v>-6452</v>
      </c>
      <c r="M2401" s="103" t="s">
        <v>1886</v>
      </c>
      <c r="N2401" s="103" t="s">
        <v>31</v>
      </c>
      <c r="O2401" s="103" t="s">
        <v>31</v>
      </c>
      <c r="P2401" s="103" t="s">
        <v>3005</v>
      </c>
      <c r="Q2401" s="103" t="s">
        <v>3006</v>
      </c>
      <c r="R2401" s="103" t="s">
        <v>5006</v>
      </c>
      <c r="S2401" s="101">
        <v>40877</v>
      </c>
      <c r="T2401" s="101">
        <v>40848</v>
      </c>
      <c r="U2401" s="103" t="s">
        <v>31</v>
      </c>
      <c r="V2401" s="103" t="s">
        <v>4857</v>
      </c>
    </row>
    <row r="2402" spans="1:22" ht="15.75" x14ac:dyDescent="0.3">
      <c r="A2402" s="103" t="s">
        <v>50</v>
      </c>
      <c r="B2402" s="103" t="s">
        <v>4024</v>
      </c>
      <c r="C2402" s="103" t="s">
        <v>1904</v>
      </c>
      <c r="D2402" s="103" t="s">
        <v>1905</v>
      </c>
      <c r="E2402" s="103" t="s">
        <v>2038</v>
      </c>
      <c r="F2402" s="103" t="s">
        <v>3004</v>
      </c>
      <c r="G2402" s="103" t="s">
        <v>31</v>
      </c>
      <c r="H2402" s="103" t="s">
        <v>31</v>
      </c>
      <c r="I2402" s="103" t="s">
        <v>31</v>
      </c>
      <c r="J2402" s="103" t="s">
        <v>1851</v>
      </c>
      <c r="K2402" s="103" t="s">
        <v>2017</v>
      </c>
      <c r="L2402" s="104">
        <v>-373</v>
      </c>
      <c r="M2402" s="103" t="s">
        <v>1886</v>
      </c>
      <c r="N2402" s="103" t="s">
        <v>31</v>
      </c>
      <c r="O2402" s="103" t="s">
        <v>31</v>
      </c>
      <c r="P2402" s="103" t="s">
        <v>3005</v>
      </c>
      <c r="Q2402" s="103" t="s">
        <v>3006</v>
      </c>
      <c r="R2402" s="103" t="s">
        <v>5007</v>
      </c>
      <c r="S2402" s="101">
        <v>36616</v>
      </c>
      <c r="T2402" s="101">
        <v>36616</v>
      </c>
      <c r="U2402" s="103" t="s">
        <v>5998</v>
      </c>
      <c r="V2402" s="103" t="s">
        <v>4692</v>
      </c>
    </row>
    <row r="2403" spans="1:22" ht="15.75" x14ac:dyDescent="0.3">
      <c r="A2403" s="103" t="s">
        <v>50</v>
      </c>
      <c r="B2403" s="103" t="s">
        <v>4024</v>
      </c>
      <c r="C2403" s="103" t="s">
        <v>1904</v>
      </c>
      <c r="D2403" s="103" t="s">
        <v>1905</v>
      </c>
      <c r="E2403" s="103" t="s">
        <v>2038</v>
      </c>
      <c r="F2403" s="103" t="s">
        <v>3004</v>
      </c>
      <c r="G2403" s="103" t="s">
        <v>31</v>
      </c>
      <c r="H2403" s="103" t="s">
        <v>31</v>
      </c>
      <c r="I2403" s="103" t="s">
        <v>31</v>
      </c>
      <c r="J2403" s="103" t="s">
        <v>1851</v>
      </c>
      <c r="K2403" s="103" t="s">
        <v>2017</v>
      </c>
      <c r="L2403" s="104">
        <v>-403</v>
      </c>
      <c r="M2403" s="103" t="s">
        <v>1886</v>
      </c>
      <c r="N2403" s="103" t="s">
        <v>31</v>
      </c>
      <c r="O2403" s="103" t="s">
        <v>31</v>
      </c>
      <c r="P2403" s="103" t="s">
        <v>3005</v>
      </c>
      <c r="Q2403" s="103" t="s">
        <v>3006</v>
      </c>
      <c r="R2403" s="103" t="s">
        <v>5008</v>
      </c>
      <c r="S2403" s="101">
        <v>36616</v>
      </c>
      <c r="T2403" s="101">
        <v>36616</v>
      </c>
      <c r="U2403" s="103" t="s">
        <v>5998</v>
      </c>
      <c r="V2403" s="103" t="s">
        <v>4690</v>
      </c>
    </row>
    <row r="2404" spans="1:22" ht="15.75" x14ac:dyDescent="0.3">
      <c r="A2404" s="103" t="s">
        <v>50</v>
      </c>
      <c r="B2404" s="103" t="s">
        <v>4024</v>
      </c>
      <c r="C2404" s="103" t="s">
        <v>1904</v>
      </c>
      <c r="D2404" s="103" t="s">
        <v>1905</v>
      </c>
      <c r="E2404" s="103" t="s">
        <v>2038</v>
      </c>
      <c r="F2404" s="103" t="s">
        <v>3004</v>
      </c>
      <c r="G2404" s="103" t="s">
        <v>31</v>
      </c>
      <c r="H2404" s="103" t="s">
        <v>31</v>
      </c>
      <c r="I2404" s="103" t="s">
        <v>31</v>
      </c>
      <c r="J2404" s="103" t="s">
        <v>1851</v>
      </c>
      <c r="K2404" s="103" t="s">
        <v>2017</v>
      </c>
      <c r="L2404" s="104">
        <v>-5300</v>
      </c>
      <c r="M2404" s="103" t="s">
        <v>1886</v>
      </c>
      <c r="N2404" s="103" t="s">
        <v>31</v>
      </c>
      <c r="O2404" s="103" t="s">
        <v>31</v>
      </c>
      <c r="P2404" s="103" t="s">
        <v>3005</v>
      </c>
      <c r="Q2404" s="103" t="s">
        <v>3006</v>
      </c>
      <c r="R2404" s="103" t="s">
        <v>5009</v>
      </c>
      <c r="S2404" s="101">
        <v>41274</v>
      </c>
      <c r="T2404" s="101">
        <v>41244</v>
      </c>
      <c r="U2404" s="103" t="s">
        <v>31</v>
      </c>
      <c r="V2404" s="103" t="s">
        <v>4966</v>
      </c>
    </row>
    <row r="2405" spans="1:22" ht="15.75" x14ac:dyDescent="0.3">
      <c r="A2405" s="103" t="s">
        <v>50</v>
      </c>
      <c r="B2405" s="103" t="s">
        <v>4024</v>
      </c>
      <c r="C2405" s="103" t="s">
        <v>1904</v>
      </c>
      <c r="D2405" s="103" t="s">
        <v>1905</v>
      </c>
      <c r="E2405" s="103" t="s">
        <v>2038</v>
      </c>
      <c r="F2405" s="103" t="s">
        <v>3004</v>
      </c>
      <c r="G2405" s="103" t="s">
        <v>31</v>
      </c>
      <c r="H2405" s="103" t="s">
        <v>31</v>
      </c>
      <c r="I2405" s="103" t="s">
        <v>31</v>
      </c>
      <c r="J2405" s="103" t="s">
        <v>1851</v>
      </c>
      <c r="K2405" s="103" t="s">
        <v>2017</v>
      </c>
      <c r="L2405" s="104">
        <v>-5300</v>
      </c>
      <c r="M2405" s="103" t="s">
        <v>1886</v>
      </c>
      <c r="N2405" s="103" t="s">
        <v>31</v>
      </c>
      <c r="O2405" s="103" t="s">
        <v>31</v>
      </c>
      <c r="P2405" s="103" t="s">
        <v>3005</v>
      </c>
      <c r="Q2405" s="103" t="s">
        <v>3006</v>
      </c>
      <c r="R2405" s="103" t="s">
        <v>5010</v>
      </c>
      <c r="S2405" s="101">
        <v>41274</v>
      </c>
      <c r="T2405" s="101">
        <v>41244</v>
      </c>
      <c r="U2405" s="103" t="s">
        <v>31</v>
      </c>
      <c r="V2405" s="103" t="s">
        <v>4966</v>
      </c>
    </row>
    <row r="2406" spans="1:22" ht="15.75" x14ac:dyDescent="0.3">
      <c r="A2406" s="103" t="s">
        <v>50</v>
      </c>
      <c r="B2406" s="103" t="s">
        <v>4024</v>
      </c>
      <c r="C2406" s="103" t="s">
        <v>1904</v>
      </c>
      <c r="D2406" s="103" t="s">
        <v>1905</v>
      </c>
      <c r="E2406" s="103" t="s">
        <v>2038</v>
      </c>
      <c r="F2406" s="103" t="s">
        <v>3004</v>
      </c>
      <c r="G2406" s="103" t="s">
        <v>31</v>
      </c>
      <c r="H2406" s="103" t="s">
        <v>31</v>
      </c>
      <c r="I2406" s="103" t="s">
        <v>31</v>
      </c>
      <c r="J2406" s="103" t="s">
        <v>1851</v>
      </c>
      <c r="K2406" s="103" t="s">
        <v>2017</v>
      </c>
      <c r="L2406" s="104">
        <v>-5300</v>
      </c>
      <c r="M2406" s="103" t="s">
        <v>1886</v>
      </c>
      <c r="N2406" s="103" t="s">
        <v>31</v>
      </c>
      <c r="O2406" s="103" t="s">
        <v>31</v>
      </c>
      <c r="P2406" s="103" t="s">
        <v>3005</v>
      </c>
      <c r="Q2406" s="103" t="s">
        <v>3006</v>
      </c>
      <c r="R2406" s="103" t="s">
        <v>5011</v>
      </c>
      <c r="S2406" s="101">
        <v>41274</v>
      </c>
      <c r="T2406" s="101">
        <v>41244</v>
      </c>
      <c r="U2406" s="103" t="s">
        <v>31</v>
      </c>
      <c r="V2406" s="103" t="s">
        <v>4966</v>
      </c>
    </row>
    <row r="2407" spans="1:22" ht="15.75" x14ac:dyDescent="0.3">
      <c r="A2407" s="103" t="s">
        <v>50</v>
      </c>
      <c r="B2407" s="103" t="s">
        <v>4024</v>
      </c>
      <c r="C2407" s="103" t="s">
        <v>1904</v>
      </c>
      <c r="D2407" s="103" t="s">
        <v>1905</v>
      </c>
      <c r="E2407" s="103" t="s">
        <v>2038</v>
      </c>
      <c r="F2407" s="103" t="s">
        <v>3004</v>
      </c>
      <c r="G2407" s="103" t="s">
        <v>31</v>
      </c>
      <c r="H2407" s="103" t="s">
        <v>31</v>
      </c>
      <c r="I2407" s="103" t="s">
        <v>31</v>
      </c>
      <c r="J2407" s="103" t="s">
        <v>1851</v>
      </c>
      <c r="K2407" s="103" t="s">
        <v>2017</v>
      </c>
      <c r="L2407" s="104">
        <v>-2313</v>
      </c>
      <c r="M2407" s="103" t="s">
        <v>1886</v>
      </c>
      <c r="N2407" s="103" t="s">
        <v>5012</v>
      </c>
      <c r="O2407" s="103" t="s">
        <v>31</v>
      </c>
      <c r="P2407" s="103" t="s">
        <v>3005</v>
      </c>
      <c r="Q2407" s="103" t="s">
        <v>3006</v>
      </c>
      <c r="R2407" s="103" t="s">
        <v>5013</v>
      </c>
      <c r="S2407" s="101">
        <v>42094</v>
      </c>
      <c r="T2407" s="101">
        <v>42064</v>
      </c>
      <c r="U2407" s="103" t="s">
        <v>31</v>
      </c>
      <c r="V2407" s="103" t="s">
        <v>4842</v>
      </c>
    </row>
    <row r="2408" spans="1:22" ht="15.75" x14ac:dyDescent="0.3">
      <c r="A2408" s="103" t="s">
        <v>50</v>
      </c>
      <c r="B2408" s="103" t="s">
        <v>4024</v>
      </c>
      <c r="C2408" s="103" t="s">
        <v>1904</v>
      </c>
      <c r="D2408" s="103" t="s">
        <v>1905</v>
      </c>
      <c r="E2408" s="103" t="s">
        <v>2038</v>
      </c>
      <c r="F2408" s="103" t="s">
        <v>3004</v>
      </c>
      <c r="G2408" s="103" t="s">
        <v>31</v>
      </c>
      <c r="H2408" s="103" t="s">
        <v>31</v>
      </c>
      <c r="I2408" s="103" t="s">
        <v>31</v>
      </c>
      <c r="J2408" s="103" t="s">
        <v>1851</v>
      </c>
      <c r="K2408" s="103" t="s">
        <v>2017</v>
      </c>
      <c r="L2408" s="104">
        <v>-2313</v>
      </c>
      <c r="M2408" s="103" t="s">
        <v>1886</v>
      </c>
      <c r="N2408" s="103" t="s">
        <v>5014</v>
      </c>
      <c r="O2408" s="103" t="s">
        <v>31</v>
      </c>
      <c r="P2408" s="103" t="s">
        <v>3005</v>
      </c>
      <c r="Q2408" s="103" t="s">
        <v>3006</v>
      </c>
      <c r="R2408" s="103" t="s">
        <v>5015</v>
      </c>
      <c r="S2408" s="101">
        <v>41729</v>
      </c>
      <c r="T2408" s="101">
        <v>41699</v>
      </c>
      <c r="U2408" s="103" t="s">
        <v>31</v>
      </c>
      <c r="V2408" s="103" t="s">
        <v>4842</v>
      </c>
    </row>
    <row r="2409" spans="1:22" ht="15.75" x14ac:dyDescent="0.3">
      <c r="A2409" s="103" t="s">
        <v>50</v>
      </c>
      <c r="B2409" s="103" t="s">
        <v>4024</v>
      </c>
      <c r="C2409" s="103" t="s">
        <v>1904</v>
      </c>
      <c r="D2409" s="103" t="s">
        <v>1905</v>
      </c>
      <c r="E2409" s="103" t="s">
        <v>2038</v>
      </c>
      <c r="F2409" s="103" t="s">
        <v>3004</v>
      </c>
      <c r="G2409" s="103" t="s">
        <v>31</v>
      </c>
      <c r="H2409" s="103" t="s">
        <v>31</v>
      </c>
      <c r="I2409" s="103" t="s">
        <v>31</v>
      </c>
      <c r="J2409" s="103" t="s">
        <v>1851</v>
      </c>
      <c r="K2409" s="103" t="s">
        <v>2017</v>
      </c>
      <c r="L2409" s="104">
        <v>-2313</v>
      </c>
      <c r="M2409" s="103" t="s">
        <v>1886</v>
      </c>
      <c r="N2409" s="103" t="s">
        <v>5016</v>
      </c>
      <c r="O2409" s="103" t="s">
        <v>31</v>
      </c>
      <c r="P2409" s="103" t="s">
        <v>3005</v>
      </c>
      <c r="Q2409" s="103" t="s">
        <v>3006</v>
      </c>
      <c r="R2409" s="103" t="s">
        <v>5017</v>
      </c>
      <c r="S2409" s="101">
        <v>42094</v>
      </c>
      <c r="T2409" s="101">
        <v>42064</v>
      </c>
      <c r="U2409" s="103" t="s">
        <v>31</v>
      </c>
      <c r="V2409" s="103" t="s">
        <v>4842</v>
      </c>
    </row>
    <row r="2410" spans="1:22" ht="15.75" x14ac:dyDescent="0.3">
      <c r="A2410" s="103" t="s">
        <v>50</v>
      </c>
      <c r="B2410" s="103" t="s">
        <v>4024</v>
      </c>
      <c r="C2410" s="103" t="s">
        <v>1904</v>
      </c>
      <c r="D2410" s="103" t="s">
        <v>1905</v>
      </c>
      <c r="E2410" s="103" t="s">
        <v>2038</v>
      </c>
      <c r="F2410" s="103" t="s">
        <v>3004</v>
      </c>
      <c r="G2410" s="103" t="s">
        <v>31</v>
      </c>
      <c r="H2410" s="103" t="s">
        <v>31</v>
      </c>
      <c r="I2410" s="103" t="s">
        <v>31</v>
      </c>
      <c r="J2410" s="103" t="s">
        <v>1851</v>
      </c>
      <c r="K2410" s="103" t="s">
        <v>2017</v>
      </c>
      <c r="L2410" s="104">
        <v>-2313</v>
      </c>
      <c r="M2410" s="103" t="s">
        <v>1886</v>
      </c>
      <c r="N2410" s="103" t="s">
        <v>5018</v>
      </c>
      <c r="O2410" s="103" t="s">
        <v>31</v>
      </c>
      <c r="P2410" s="103" t="s">
        <v>3005</v>
      </c>
      <c r="Q2410" s="103" t="s">
        <v>3006</v>
      </c>
      <c r="R2410" s="103" t="s">
        <v>5019</v>
      </c>
      <c r="S2410" s="101">
        <v>42094</v>
      </c>
      <c r="T2410" s="101">
        <v>42064</v>
      </c>
      <c r="U2410" s="103" t="s">
        <v>31</v>
      </c>
      <c r="V2410" s="103" t="s">
        <v>4842</v>
      </c>
    </row>
    <row r="2411" spans="1:22" ht="15.75" x14ac:dyDescent="0.3">
      <c r="A2411" s="103" t="s">
        <v>50</v>
      </c>
      <c r="B2411" s="103" t="s">
        <v>4024</v>
      </c>
      <c r="C2411" s="103" t="s">
        <v>1904</v>
      </c>
      <c r="D2411" s="103" t="s">
        <v>1905</v>
      </c>
      <c r="E2411" s="103" t="s">
        <v>2038</v>
      </c>
      <c r="F2411" s="103" t="s">
        <v>3004</v>
      </c>
      <c r="G2411" s="103" t="s">
        <v>31</v>
      </c>
      <c r="H2411" s="103" t="s">
        <v>31</v>
      </c>
      <c r="I2411" s="103" t="s">
        <v>31</v>
      </c>
      <c r="J2411" s="103" t="s">
        <v>1851</v>
      </c>
      <c r="K2411" s="103" t="s">
        <v>2017</v>
      </c>
      <c r="L2411" s="104">
        <v>-2313</v>
      </c>
      <c r="M2411" s="103" t="s">
        <v>1886</v>
      </c>
      <c r="N2411" s="103" t="s">
        <v>5020</v>
      </c>
      <c r="O2411" s="103" t="s">
        <v>31</v>
      </c>
      <c r="P2411" s="103" t="s">
        <v>3005</v>
      </c>
      <c r="Q2411" s="103" t="s">
        <v>3006</v>
      </c>
      <c r="R2411" s="103" t="s">
        <v>5021</v>
      </c>
      <c r="S2411" s="101">
        <v>41729</v>
      </c>
      <c r="T2411" s="101">
        <v>41699</v>
      </c>
      <c r="U2411" s="103" t="s">
        <v>31</v>
      </c>
      <c r="V2411" s="103" t="s">
        <v>4842</v>
      </c>
    </row>
    <row r="2412" spans="1:22" ht="15.75" x14ac:dyDescent="0.3">
      <c r="A2412" s="103" t="s">
        <v>50</v>
      </c>
      <c r="B2412" s="103" t="s">
        <v>4024</v>
      </c>
      <c r="C2412" s="103" t="s">
        <v>1904</v>
      </c>
      <c r="D2412" s="103" t="s">
        <v>1905</v>
      </c>
      <c r="E2412" s="103" t="s">
        <v>2038</v>
      </c>
      <c r="F2412" s="103" t="s">
        <v>3004</v>
      </c>
      <c r="G2412" s="103" t="s">
        <v>31</v>
      </c>
      <c r="H2412" s="103" t="s">
        <v>31</v>
      </c>
      <c r="I2412" s="103" t="s">
        <v>31</v>
      </c>
      <c r="J2412" s="103" t="s">
        <v>1851</v>
      </c>
      <c r="K2412" s="103" t="s">
        <v>2017</v>
      </c>
      <c r="L2412" s="104">
        <v>-3518</v>
      </c>
      <c r="M2412" s="103" t="s">
        <v>1886</v>
      </c>
      <c r="N2412" s="103" t="s">
        <v>5022</v>
      </c>
      <c r="O2412" s="103" t="s">
        <v>31</v>
      </c>
      <c r="P2412" s="103" t="s">
        <v>3005</v>
      </c>
      <c r="Q2412" s="103" t="s">
        <v>3006</v>
      </c>
      <c r="R2412" s="103" t="s">
        <v>5023</v>
      </c>
      <c r="S2412" s="101">
        <v>41729</v>
      </c>
      <c r="T2412" s="101">
        <v>41699</v>
      </c>
      <c r="U2412" s="103" t="s">
        <v>31</v>
      </c>
      <c r="V2412" s="103" t="s">
        <v>4857</v>
      </c>
    </row>
    <row r="2413" spans="1:22" ht="15.75" x14ac:dyDescent="0.3">
      <c r="A2413" s="103" t="s">
        <v>50</v>
      </c>
      <c r="B2413" s="103" t="s">
        <v>4024</v>
      </c>
      <c r="C2413" s="103" t="s">
        <v>1904</v>
      </c>
      <c r="D2413" s="103" t="s">
        <v>1905</v>
      </c>
      <c r="E2413" s="103" t="s">
        <v>2038</v>
      </c>
      <c r="F2413" s="103" t="s">
        <v>3004</v>
      </c>
      <c r="G2413" s="103" t="s">
        <v>31</v>
      </c>
      <c r="H2413" s="103" t="s">
        <v>31</v>
      </c>
      <c r="I2413" s="103" t="s">
        <v>31</v>
      </c>
      <c r="J2413" s="103" t="s">
        <v>1851</v>
      </c>
      <c r="K2413" s="103" t="s">
        <v>2017</v>
      </c>
      <c r="L2413" s="104">
        <v>-8275</v>
      </c>
      <c r="M2413" s="103" t="s">
        <v>1886</v>
      </c>
      <c r="N2413" s="103" t="s">
        <v>5024</v>
      </c>
      <c r="O2413" s="103" t="s">
        <v>31</v>
      </c>
      <c r="P2413" s="103" t="s">
        <v>3005</v>
      </c>
      <c r="Q2413" s="103" t="s">
        <v>3006</v>
      </c>
      <c r="R2413" s="103" t="s">
        <v>5025</v>
      </c>
      <c r="S2413" s="101">
        <v>41729</v>
      </c>
      <c r="T2413" s="101">
        <v>41699</v>
      </c>
      <c r="U2413" s="103" t="s">
        <v>31</v>
      </c>
      <c r="V2413" s="103" t="s">
        <v>5026</v>
      </c>
    </row>
    <row r="2414" spans="1:22" ht="15.75" x14ac:dyDescent="0.3">
      <c r="A2414" s="103" t="s">
        <v>50</v>
      </c>
      <c r="B2414" s="103" t="s">
        <v>4024</v>
      </c>
      <c r="C2414" s="103" t="s">
        <v>1904</v>
      </c>
      <c r="D2414" s="103" t="s">
        <v>1905</v>
      </c>
      <c r="E2414" s="103" t="s">
        <v>2038</v>
      </c>
      <c r="F2414" s="103" t="s">
        <v>2051</v>
      </c>
      <c r="G2414" s="103" t="s">
        <v>31</v>
      </c>
      <c r="H2414" s="103" t="s">
        <v>31</v>
      </c>
      <c r="I2414" s="103" t="s">
        <v>31</v>
      </c>
      <c r="J2414" s="103" t="s">
        <v>1851</v>
      </c>
      <c r="K2414" s="103" t="s">
        <v>2017</v>
      </c>
      <c r="L2414" s="104">
        <v>-1852</v>
      </c>
      <c r="M2414" s="103" t="s">
        <v>1886</v>
      </c>
      <c r="N2414" s="103" t="s">
        <v>31</v>
      </c>
      <c r="O2414" s="103" t="s">
        <v>31</v>
      </c>
      <c r="P2414" s="103" t="s">
        <v>2503</v>
      </c>
      <c r="Q2414" s="103" t="s">
        <v>2503</v>
      </c>
      <c r="R2414" s="103" t="s">
        <v>5027</v>
      </c>
      <c r="S2414" s="101">
        <v>36738</v>
      </c>
      <c r="T2414" s="101">
        <v>36738</v>
      </c>
      <c r="U2414" s="103" t="s">
        <v>5996</v>
      </c>
      <c r="V2414" s="103" t="s">
        <v>31</v>
      </c>
    </row>
    <row r="2415" spans="1:22" ht="15.75" x14ac:dyDescent="0.3">
      <c r="A2415" s="103" t="s">
        <v>50</v>
      </c>
      <c r="B2415" s="103" t="s">
        <v>4024</v>
      </c>
      <c r="C2415" s="103" t="s">
        <v>1904</v>
      </c>
      <c r="D2415" s="103" t="s">
        <v>1905</v>
      </c>
      <c r="E2415" s="103" t="s">
        <v>2038</v>
      </c>
      <c r="F2415" s="103" t="s">
        <v>2051</v>
      </c>
      <c r="G2415" s="103" t="s">
        <v>31</v>
      </c>
      <c r="H2415" s="103" t="s">
        <v>31</v>
      </c>
      <c r="I2415" s="103" t="s">
        <v>31</v>
      </c>
      <c r="J2415" s="103" t="s">
        <v>1851</v>
      </c>
      <c r="K2415" s="103" t="s">
        <v>2017</v>
      </c>
      <c r="L2415" s="104">
        <v>-145</v>
      </c>
      <c r="M2415" s="103" t="s">
        <v>1886</v>
      </c>
      <c r="N2415" s="103" t="s">
        <v>31</v>
      </c>
      <c r="O2415" s="103" t="s">
        <v>31</v>
      </c>
      <c r="P2415" s="103" t="s">
        <v>2503</v>
      </c>
      <c r="Q2415" s="103" t="s">
        <v>2503</v>
      </c>
      <c r="R2415" s="103" t="s">
        <v>5027</v>
      </c>
      <c r="S2415" s="101">
        <v>37103</v>
      </c>
      <c r="T2415" s="101">
        <v>37103</v>
      </c>
      <c r="U2415" s="103" t="s">
        <v>4331</v>
      </c>
      <c r="V2415" s="103" t="s">
        <v>31</v>
      </c>
    </row>
    <row r="2416" spans="1:22" ht="15.75" x14ac:dyDescent="0.3">
      <c r="A2416" s="103" t="s">
        <v>50</v>
      </c>
      <c r="B2416" s="103" t="s">
        <v>4024</v>
      </c>
      <c r="C2416" s="103" t="s">
        <v>1904</v>
      </c>
      <c r="D2416" s="103" t="s">
        <v>1905</v>
      </c>
      <c r="E2416" s="103" t="s">
        <v>2038</v>
      </c>
      <c r="F2416" s="103" t="s">
        <v>2051</v>
      </c>
      <c r="G2416" s="103" t="s">
        <v>31</v>
      </c>
      <c r="H2416" s="103" t="s">
        <v>31</v>
      </c>
      <c r="I2416" s="103" t="s">
        <v>31</v>
      </c>
      <c r="J2416" s="103" t="s">
        <v>1851</v>
      </c>
      <c r="K2416" s="103" t="s">
        <v>2017</v>
      </c>
      <c r="L2416" s="104">
        <v>-168</v>
      </c>
      <c r="M2416" s="103" t="s">
        <v>1886</v>
      </c>
      <c r="N2416" s="103" t="s">
        <v>31</v>
      </c>
      <c r="O2416" s="103" t="s">
        <v>31</v>
      </c>
      <c r="P2416" s="103" t="s">
        <v>2503</v>
      </c>
      <c r="Q2416" s="103" t="s">
        <v>2503</v>
      </c>
      <c r="R2416" s="103" t="s">
        <v>5028</v>
      </c>
      <c r="S2416" s="101">
        <v>37103</v>
      </c>
      <c r="T2416" s="101">
        <v>37103</v>
      </c>
      <c r="U2416" s="103" t="s">
        <v>4331</v>
      </c>
      <c r="V2416" s="103" t="s">
        <v>4983</v>
      </c>
    </row>
    <row r="2417" spans="1:22" ht="15.75" x14ac:dyDescent="0.3">
      <c r="A2417" s="103" t="s">
        <v>50</v>
      </c>
      <c r="B2417" s="103" t="s">
        <v>4024</v>
      </c>
      <c r="C2417" s="103" t="s">
        <v>1904</v>
      </c>
      <c r="D2417" s="103" t="s">
        <v>1905</v>
      </c>
      <c r="E2417" s="103" t="s">
        <v>2038</v>
      </c>
      <c r="F2417" s="103" t="s">
        <v>2051</v>
      </c>
      <c r="G2417" s="103" t="s">
        <v>31</v>
      </c>
      <c r="H2417" s="103" t="s">
        <v>31</v>
      </c>
      <c r="I2417" s="103" t="s">
        <v>31</v>
      </c>
      <c r="J2417" s="103" t="s">
        <v>1851</v>
      </c>
      <c r="K2417" s="103" t="s">
        <v>2017</v>
      </c>
      <c r="L2417" s="104">
        <v>-380</v>
      </c>
      <c r="M2417" s="103" t="s">
        <v>1886</v>
      </c>
      <c r="N2417" s="103" t="s">
        <v>31</v>
      </c>
      <c r="O2417" s="103" t="s">
        <v>31</v>
      </c>
      <c r="P2417" s="103" t="s">
        <v>2503</v>
      </c>
      <c r="Q2417" s="103" t="s">
        <v>2503</v>
      </c>
      <c r="R2417" s="103" t="s">
        <v>5028</v>
      </c>
      <c r="S2417" s="101">
        <v>37346</v>
      </c>
      <c r="T2417" s="101">
        <v>37346</v>
      </c>
      <c r="U2417" s="103" t="s">
        <v>5995</v>
      </c>
      <c r="V2417" s="103" t="s">
        <v>4983</v>
      </c>
    </row>
    <row r="2418" spans="1:22" ht="15.75" x14ac:dyDescent="0.3">
      <c r="A2418" s="103" t="s">
        <v>50</v>
      </c>
      <c r="B2418" s="103" t="s">
        <v>4024</v>
      </c>
      <c r="C2418" s="103" t="s">
        <v>1904</v>
      </c>
      <c r="D2418" s="103" t="s">
        <v>1905</v>
      </c>
      <c r="E2418" s="103" t="s">
        <v>2038</v>
      </c>
      <c r="F2418" s="103" t="s">
        <v>2101</v>
      </c>
      <c r="G2418" s="103" t="s">
        <v>31</v>
      </c>
      <c r="H2418" s="103" t="s">
        <v>31</v>
      </c>
      <c r="I2418" s="103" t="s">
        <v>31</v>
      </c>
      <c r="J2418" s="103" t="s">
        <v>1851</v>
      </c>
      <c r="K2418" s="103" t="s">
        <v>2017</v>
      </c>
      <c r="L2418" s="104">
        <v>-1915</v>
      </c>
      <c r="M2418" s="103" t="s">
        <v>1886</v>
      </c>
      <c r="N2418" s="103" t="s">
        <v>4869</v>
      </c>
      <c r="O2418" s="103" t="s">
        <v>4870</v>
      </c>
      <c r="P2418" s="103" t="s">
        <v>3021</v>
      </c>
      <c r="Q2418" s="103" t="s">
        <v>3022</v>
      </c>
      <c r="R2418" s="103" t="s">
        <v>5029</v>
      </c>
      <c r="S2418" s="101">
        <v>36769</v>
      </c>
      <c r="T2418" s="101">
        <v>36769</v>
      </c>
      <c r="U2418" s="103" t="s">
        <v>31</v>
      </c>
      <c r="V2418" s="103" t="s">
        <v>4657</v>
      </c>
    </row>
    <row r="2419" spans="1:22" ht="15.75" x14ac:dyDescent="0.3">
      <c r="A2419" s="103" t="s">
        <v>50</v>
      </c>
      <c r="B2419" s="103" t="s">
        <v>4024</v>
      </c>
      <c r="C2419" s="103" t="s">
        <v>1904</v>
      </c>
      <c r="D2419" s="103" t="s">
        <v>1905</v>
      </c>
      <c r="E2419" s="103" t="s">
        <v>2038</v>
      </c>
      <c r="F2419" s="103" t="s">
        <v>2101</v>
      </c>
      <c r="G2419" s="103" t="s">
        <v>31</v>
      </c>
      <c r="H2419" s="103" t="s">
        <v>31</v>
      </c>
      <c r="I2419" s="103" t="s">
        <v>31</v>
      </c>
      <c r="J2419" s="103" t="s">
        <v>1851</v>
      </c>
      <c r="K2419" s="103" t="s">
        <v>2017</v>
      </c>
      <c r="L2419" s="104">
        <v>-1916</v>
      </c>
      <c r="M2419" s="103" t="s">
        <v>1886</v>
      </c>
      <c r="N2419" s="103" t="s">
        <v>4872</v>
      </c>
      <c r="O2419" s="103" t="s">
        <v>4873</v>
      </c>
      <c r="P2419" s="103" t="s">
        <v>3021</v>
      </c>
      <c r="Q2419" s="103" t="s">
        <v>3022</v>
      </c>
      <c r="R2419" s="103" t="s">
        <v>5030</v>
      </c>
      <c r="S2419" s="101">
        <v>36769</v>
      </c>
      <c r="T2419" s="101">
        <v>36769</v>
      </c>
      <c r="U2419" s="103" t="s">
        <v>31</v>
      </c>
      <c r="V2419" s="103" t="s">
        <v>4657</v>
      </c>
    </row>
    <row r="2420" spans="1:22" ht="15.75" x14ac:dyDescent="0.3">
      <c r="A2420" s="103" t="s">
        <v>50</v>
      </c>
      <c r="B2420" s="103" t="s">
        <v>4024</v>
      </c>
      <c r="C2420" s="103" t="s">
        <v>1904</v>
      </c>
      <c r="D2420" s="103" t="s">
        <v>1905</v>
      </c>
      <c r="E2420" s="103" t="s">
        <v>2038</v>
      </c>
      <c r="F2420" s="103" t="s">
        <v>2101</v>
      </c>
      <c r="G2420" s="103" t="s">
        <v>31</v>
      </c>
      <c r="H2420" s="103" t="s">
        <v>31</v>
      </c>
      <c r="I2420" s="103" t="s">
        <v>31</v>
      </c>
      <c r="J2420" s="103" t="s">
        <v>1851</v>
      </c>
      <c r="K2420" s="103" t="s">
        <v>2017</v>
      </c>
      <c r="L2420" s="104">
        <v>-1915</v>
      </c>
      <c r="M2420" s="103" t="s">
        <v>1886</v>
      </c>
      <c r="N2420" s="103" t="s">
        <v>4875</v>
      </c>
      <c r="O2420" s="103" t="s">
        <v>4876</v>
      </c>
      <c r="P2420" s="103" t="s">
        <v>3021</v>
      </c>
      <c r="Q2420" s="103" t="s">
        <v>3022</v>
      </c>
      <c r="R2420" s="103" t="s">
        <v>5031</v>
      </c>
      <c r="S2420" s="101">
        <v>36769</v>
      </c>
      <c r="T2420" s="101">
        <v>36769</v>
      </c>
      <c r="U2420" s="103" t="s">
        <v>31</v>
      </c>
      <c r="V2420" s="103" t="s">
        <v>4657</v>
      </c>
    </row>
    <row r="2421" spans="1:22" ht="15.75" x14ac:dyDescent="0.3">
      <c r="A2421" s="103" t="s">
        <v>50</v>
      </c>
      <c r="B2421" s="103" t="s">
        <v>4024</v>
      </c>
      <c r="C2421" s="103" t="s">
        <v>1904</v>
      </c>
      <c r="D2421" s="103" t="s">
        <v>1905</v>
      </c>
      <c r="E2421" s="103" t="s">
        <v>2038</v>
      </c>
      <c r="F2421" s="103" t="s">
        <v>2110</v>
      </c>
      <c r="G2421" s="103" t="s">
        <v>31</v>
      </c>
      <c r="H2421" s="103" t="s">
        <v>31</v>
      </c>
      <c r="I2421" s="103" t="s">
        <v>31</v>
      </c>
      <c r="J2421" s="103" t="s">
        <v>1851</v>
      </c>
      <c r="K2421" s="103" t="s">
        <v>2017</v>
      </c>
      <c r="L2421" s="104">
        <v>-687</v>
      </c>
      <c r="M2421" s="103" t="s">
        <v>1886</v>
      </c>
      <c r="N2421" s="103" t="s">
        <v>31</v>
      </c>
      <c r="O2421" s="103" t="s">
        <v>31</v>
      </c>
      <c r="P2421" s="103" t="s">
        <v>2509</v>
      </c>
      <c r="Q2421" s="103" t="s">
        <v>2509</v>
      </c>
      <c r="R2421" s="103" t="s">
        <v>5032</v>
      </c>
      <c r="S2421" s="101">
        <v>37346</v>
      </c>
      <c r="T2421" s="101">
        <v>37346</v>
      </c>
      <c r="U2421" s="103" t="s">
        <v>5995</v>
      </c>
      <c r="V2421" s="103" t="s">
        <v>31</v>
      </c>
    </row>
    <row r="2422" spans="1:22" ht="15.75" x14ac:dyDescent="0.3">
      <c r="A2422" s="103" t="s">
        <v>50</v>
      </c>
      <c r="B2422" s="103" t="s">
        <v>4024</v>
      </c>
      <c r="C2422" s="103" t="s">
        <v>1904</v>
      </c>
      <c r="D2422" s="103" t="s">
        <v>1905</v>
      </c>
      <c r="E2422" s="103" t="s">
        <v>2038</v>
      </c>
      <c r="F2422" s="103" t="s">
        <v>2110</v>
      </c>
      <c r="G2422" s="103" t="s">
        <v>31</v>
      </c>
      <c r="H2422" s="103" t="s">
        <v>31</v>
      </c>
      <c r="I2422" s="103" t="s">
        <v>31</v>
      </c>
      <c r="J2422" s="103" t="s">
        <v>1851</v>
      </c>
      <c r="K2422" s="103" t="s">
        <v>2017</v>
      </c>
      <c r="L2422" s="104">
        <v>-3000</v>
      </c>
      <c r="M2422" s="103" t="s">
        <v>1886</v>
      </c>
      <c r="N2422" s="103" t="s">
        <v>31</v>
      </c>
      <c r="O2422" s="103" t="s">
        <v>31</v>
      </c>
      <c r="P2422" s="103" t="s">
        <v>2509</v>
      </c>
      <c r="Q2422" s="103" t="s">
        <v>2509</v>
      </c>
      <c r="R2422" s="103" t="s">
        <v>5033</v>
      </c>
      <c r="S2422" s="101">
        <v>37346</v>
      </c>
      <c r="T2422" s="101">
        <v>37346</v>
      </c>
      <c r="U2422" s="103" t="s">
        <v>5995</v>
      </c>
      <c r="V2422" s="103" t="s">
        <v>4933</v>
      </c>
    </row>
    <row r="2423" spans="1:22" ht="15.75" x14ac:dyDescent="0.3">
      <c r="A2423" s="103" t="s">
        <v>50</v>
      </c>
      <c r="B2423" s="103" t="s">
        <v>4024</v>
      </c>
      <c r="C2423" s="103" t="s">
        <v>1904</v>
      </c>
      <c r="D2423" s="103" t="s">
        <v>1905</v>
      </c>
      <c r="E2423" s="103" t="s">
        <v>2038</v>
      </c>
      <c r="F2423" s="103" t="s">
        <v>2110</v>
      </c>
      <c r="G2423" s="103" t="s">
        <v>31</v>
      </c>
      <c r="H2423" s="103" t="s">
        <v>31</v>
      </c>
      <c r="I2423" s="103" t="s">
        <v>31</v>
      </c>
      <c r="J2423" s="103" t="s">
        <v>1851</v>
      </c>
      <c r="K2423" s="103" t="s">
        <v>2017</v>
      </c>
      <c r="L2423" s="104">
        <v>-2491.19</v>
      </c>
      <c r="M2423" s="103" t="s">
        <v>1886</v>
      </c>
      <c r="N2423" s="103" t="s">
        <v>31</v>
      </c>
      <c r="O2423" s="103" t="s">
        <v>31</v>
      </c>
      <c r="P2423" s="103" t="s">
        <v>2509</v>
      </c>
      <c r="Q2423" s="103" t="s">
        <v>2509</v>
      </c>
      <c r="R2423" s="103" t="s">
        <v>5033</v>
      </c>
      <c r="S2423" s="101">
        <v>41759</v>
      </c>
      <c r="T2423" s="101">
        <v>41730</v>
      </c>
      <c r="U2423" s="103" t="s">
        <v>31</v>
      </c>
      <c r="V2423" s="103" t="s">
        <v>4933</v>
      </c>
    </row>
    <row r="2424" spans="1:22" ht="15.75" x14ac:dyDescent="0.3">
      <c r="A2424" s="103" t="s">
        <v>50</v>
      </c>
      <c r="B2424" s="103" t="s">
        <v>4024</v>
      </c>
      <c r="C2424" s="103" t="s">
        <v>1904</v>
      </c>
      <c r="D2424" s="103" t="s">
        <v>1905</v>
      </c>
      <c r="E2424" s="103" t="s">
        <v>2038</v>
      </c>
      <c r="F2424" s="103" t="s">
        <v>2110</v>
      </c>
      <c r="G2424" s="103" t="s">
        <v>31</v>
      </c>
      <c r="H2424" s="103" t="s">
        <v>31</v>
      </c>
      <c r="I2424" s="103" t="s">
        <v>31</v>
      </c>
      <c r="J2424" s="103" t="s">
        <v>1851</v>
      </c>
      <c r="K2424" s="103" t="s">
        <v>2017</v>
      </c>
      <c r="L2424" s="104">
        <v>791.19</v>
      </c>
      <c r="M2424" s="103" t="s">
        <v>1886</v>
      </c>
      <c r="N2424" s="103" t="s">
        <v>31</v>
      </c>
      <c r="O2424" s="103" t="s">
        <v>31</v>
      </c>
      <c r="P2424" s="103" t="s">
        <v>2509</v>
      </c>
      <c r="Q2424" s="103" t="s">
        <v>2509</v>
      </c>
      <c r="R2424" s="103" t="s">
        <v>5033</v>
      </c>
      <c r="S2424" s="101">
        <v>41759</v>
      </c>
      <c r="T2424" s="101">
        <v>41730</v>
      </c>
      <c r="U2424" s="103" t="s">
        <v>5995</v>
      </c>
      <c r="V2424" s="103" t="s">
        <v>4933</v>
      </c>
    </row>
    <row r="2425" spans="1:22" ht="15.75" x14ac:dyDescent="0.3">
      <c r="A2425" s="103" t="s">
        <v>50</v>
      </c>
      <c r="B2425" s="103" t="s">
        <v>4024</v>
      </c>
      <c r="C2425" s="103" t="s">
        <v>1904</v>
      </c>
      <c r="D2425" s="103" t="s">
        <v>1905</v>
      </c>
      <c r="E2425" s="103" t="s">
        <v>2038</v>
      </c>
      <c r="F2425" s="103" t="s">
        <v>2110</v>
      </c>
      <c r="G2425" s="103" t="s">
        <v>31</v>
      </c>
      <c r="H2425" s="103" t="s">
        <v>31</v>
      </c>
      <c r="I2425" s="103" t="s">
        <v>31</v>
      </c>
      <c r="J2425" s="103" t="s">
        <v>1851</v>
      </c>
      <c r="K2425" s="103" t="s">
        <v>2017</v>
      </c>
      <c r="L2425" s="104">
        <v>-6015.65</v>
      </c>
      <c r="M2425" s="103" t="s">
        <v>1886</v>
      </c>
      <c r="N2425" s="103" t="s">
        <v>31</v>
      </c>
      <c r="O2425" s="103" t="s">
        <v>31</v>
      </c>
      <c r="P2425" s="103" t="s">
        <v>2509</v>
      </c>
      <c r="Q2425" s="103" t="s">
        <v>2509</v>
      </c>
      <c r="R2425" s="103" t="s">
        <v>5033</v>
      </c>
      <c r="S2425" s="101">
        <v>42063</v>
      </c>
      <c r="T2425" s="101">
        <v>42036</v>
      </c>
      <c r="U2425" s="103" t="s">
        <v>31</v>
      </c>
      <c r="V2425" s="103" t="s">
        <v>4933</v>
      </c>
    </row>
    <row r="2426" spans="1:22" ht="15.75" x14ac:dyDescent="0.3">
      <c r="A2426" s="103" t="s">
        <v>50</v>
      </c>
      <c r="B2426" s="103" t="s">
        <v>4024</v>
      </c>
      <c r="C2426" s="103" t="s">
        <v>1904</v>
      </c>
      <c r="D2426" s="103" t="s">
        <v>1905</v>
      </c>
      <c r="E2426" s="103" t="s">
        <v>2038</v>
      </c>
      <c r="F2426" s="103" t="s">
        <v>2110</v>
      </c>
      <c r="G2426" s="103" t="s">
        <v>31</v>
      </c>
      <c r="H2426" s="103" t="s">
        <v>31</v>
      </c>
      <c r="I2426" s="103" t="s">
        <v>31</v>
      </c>
      <c r="J2426" s="103" t="s">
        <v>1851</v>
      </c>
      <c r="K2426" s="103" t="s">
        <v>2017</v>
      </c>
      <c r="L2426" s="104">
        <v>1910.54</v>
      </c>
      <c r="M2426" s="103" t="s">
        <v>1886</v>
      </c>
      <c r="N2426" s="103" t="s">
        <v>31</v>
      </c>
      <c r="O2426" s="103" t="s">
        <v>31</v>
      </c>
      <c r="P2426" s="103" t="s">
        <v>2509</v>
      </c>
      <c r="Q2426" s="103" t="s">
        <v>2509</v>
      </c>
      <c r="R2426" s="103" t="s">
        <v>5033</v>
      </c>
      <c r="S2426" s="101">
        <v>42063</v>
      </c>
      <c r="T2426" s="101">
        <v>42036</v>
      </c>
      <c r="U2426" s="103" t="s">
        <v>5995</v>
      </c>
      <c r="V2426" s="103" t="s">
        <v>4933</v>
      </c>
    </row>
    <row r="2427" spans="1:22" ht="15.75" x14ac:dyDescent="0.3">
      <c r="A2427" s="103" t="s">
        <v>50</v>
      </c>
      <c r="B2427" s="103" t="s">
        <v>4024</v>
      </c>
      <c r="C2427" s="103" t="s">
        <v>1904</v>
      </c>
      <c r="D2427" s="103" t="s">
        <v>1905</v>
      </c>
      <c r="E2427" s="103" t="s">
        <v>2038</v>
      </c>
      <c r="F2427" s="103" t="s">
        <v>2110</v>
      </c>
      <c r="G2427" s="103" t="s">
        <v>31</v>
      </c>
      <c r="H2427" s="103" t="s">
        <v>31</v>
      </c>
      <c r="I2427" s="103" t="s">
        <v>31</v>
      </c>
      <c r="J2427" s="103" t="s">
        <v>1851</v>
      </c>
      <c r="K2427" s="103" t="s">
        <v>2017</v>
      </c>
      <c r="L2427" s="104">
        <v>-939.16</v>
      </c>
      <c r="M2427" s="103" t="s">
        <v>1886</v>
      </c>
      <c r="N2427" s="103" t="s">
        <v>31</v>
      </c>
      <c r="O2427" s="103" t="s">
        <v>31</v>
      </c>
      <c r="P2427" s="103" t="s">
        <v>2509</v>
      </c>
      <c r="Q2427" s="103" t="s">
        <v>2509</v>
      </c>
      <c r="R2427" s="103" t="s">
        <v>5033</v>
      </c>
      <c r="S2427" s="101">
        <v>42094</v>
      </c>
      <c r="T2427" s="101">
        <v>42064</v>
      </c>
      <c r="U2427" s="103" t="s">
        <v>31</v>
      </c>
      <c r="V2427" s="103" t="s">
        <v>4933</v>
      </c>
    </row>
    <row r="2428" spans="1:22" ht="15.75" x14ac:dyDescent="0.3">
      <c r="A2428" s="103" t="s">
        <v>50</v>
      </c>
      <c r="B2428" s="103" t="s">
        <v>4024</v>
      </c>
      <c r="C2428" s="103" t="s">
        <v>1904</v>
      </c>
      <c r="D2428" s="103" t="s">
        <v>1905</v>
      </c>
      <c r="E2428" s="103" t="s">
        <v>2038</v>
      </c>
      <c r="F2428" s="103" t="s">
        <v>2110</v>
      </c>
      <c r="G2428" s="103" t="s">
        <v>31</v>
      </c>
      <c r="H2428" s="103" t="s">
        <v>31</v>
      </c>
      <c r="I2428" s="103" t="s">
        <v>31</v>
      </c>
      <c r="J2428" s="103" t="s">
        <v>1851</v>
      </c>
      <c r="K2428" s="103" t="s">
        <v>2017</v>
      </c>
      <c r="L2428" s="104">
        <v>298.27</v>
      </c>
      <c r="M2428" s="103" t="s">
        <v>1886</v>
      </c>
      <c r="N2428" s="103" t="s">
        <v>31</v>
      </c>
      <c r="O2428" s="103" t="s">
        <v>31</v>
      </c>
      <c r="P2428" s="103" t="s">
        <v>2509</v>
      </c>
      <c r="Q2428" s="103" t="s">
        <v>2509</v>
      </c>
      <c r="R2428" s="103" t="s">
        <v>5033</v>
      </c>
      <c r="S2428" s="101">
        <v>42094</v>
      </c>
      <c r="T2428" s="101">
        <v>42064</v>
      </c>
      <c r="U2428" s="103" t="s">
        <v>5995</v>
      </c>
      <c r="V2428" s="103" t="s">
        <v>4933</v>
      </c>
    </row>
    <row r="2429" spans="1:22" ht="15.75" x14ac:dyDescent="0.3">
      <c r="A2429" s="103" t="s">
        <v>50</v>
      </c>
      <c r="B2429" s="103" t="s">
        <v>4024</v>
      </c>
      <c r="C2429" s="103" t="s">
        <v>1904</v>
      </c>
      <c r="D2429" s="103" t="s">
        <v>1905</v>
      </c>
      <c r="E2429" s="103" t="s">
        <v>2038</v>
      </c>
      <c r="F2429" s="103" t="s">
        <v>2039</v>
      </c>
      <c r="G2429" s="103" t="s">
        <v>31</v>
      </c>
      <c r="H2429" s="103" t="s">
        <v>31</v>
      </c>
      <c r="I2429" s="103" t="s">
        <v>31</v>
      </c>
      <c r="J2429" s="103" t="s">
        <v>1851</v>
      </c>
      <c r="K2429" s="103" t="s">
        <v>2017</v>
      </c>
      <c r="L2429" s="104">
        <v>-4100</v>
      </c>
      <c r="M2429" s="103" t="s">
        <v>1886</v>
      </c>
      <c r="N2429" s="103" t="s">
        <v>31</v>
      </c>
      <c r="O2429" s="103" t="s">
        <v>31</v>
      </c>
      <c r="P2429" s="103" t="s">
        <v>3880</v>
      </c>
      <c r="Q2429" s="103" t="s">
        <v>3073</v>
      </c>
      <c r="R2429" s="103" t="s">
        <v>5034</v>
      </c>
      <c r="S2429" s="101">
        <v>39538</v>
      </c>
      <c r="T2429" s="101">
        <v>39508</v>
      </c>
      <c r="U2429" s="103" t="s">
        <v>31</v>
      </c>
      <c r="V2429" s="103" t="s">
        <v>31</v>
      </c>
    </row>
    <row r="2430" spans="1:22" ht="15.75" x14ac:dyDescent="0.3">
      <c r="A2430" s="103" t="s">
        <v>50</v>
      </c>
      <c r="B2430" s="103" t="s">
        <v>4024</v>
      </c>
      <c r="C2430" s="103" t="s">
        <v>1904</v>
      </c>
      <c r="D2430" s="103" t="s">
        <v>1905</v>
      </c>
      <c r="E2430" s="103" t="s">
        <v>2038</v>
      </c>
      <c r="F2430" s="103" t="s">
        <v>3916</v>
      </c>
      <c r="G2430" s="103" t="s">
        <v>31</v>
      </c>
      <c r="H2430" s="103" t="s">
        <v>31</v>
      </c>
      <c r="I2430" s="103" t="s">
        <v>31</v>
      </c>
      <c r="J2430" s="103" t="s">
        <v>1851</v>
      </c>
      <c r="K2430" s="103" t="s">
        <v>2017</v>
      </c>
      <c r="L2430" s="104">
        <v>-289623</v>
      </c>
      <c r="M2430" s="103" t="s">
        <v>1886</v>
      </c>
      <c r="N2430" s="103" t="s">
        <v>5035</v>
      </c>
      <c r="O2430" s="103" t="s">
        <v>5035</v>
      </c>
      <c r="P2430" s="103" t="s">
        <v>5036</v>
      </c>
      <c r="Q2430" s="103" t="s">
        <v>5037</v>
      </c>
      <c r="R2430" s="103" t="s">
        <v>5038</v>
      </c>
      <c r="S2430" s="101">
        <v>42613</v>
      </c>
      <c r="T2430" s="101">
        <v>42583</v>
      </c>
      <c r="U2430" s="103" t="s">
        <v>31</v>
      </c>
      <c r="V2430" s="103" t="s">
        <v>4690</v>
      </c>
    </row>
    <row r="2431" spans="1:22" ht="15.75" x14ac:dyDescent="0.3">
      <c r="A2431" s="103" t="s">
        <v>50</v>
      </c>
      <c r="B2431" s="103" t="s">
        <v>4024</v>
      </c>
      <c r="C2431" s="103" t="s">
        <v>1904</v>
      </c>
      <c r="D2431" s="103" t="s">
        <v>1905</v>
      </c>
      <c r="E2431" s="103" t="s">
        <v>2038</v>
      </c>
      <c r="F2431" s="103" t="s">
        <v>2405</v>
      </c>
      <c r="G2431" s="103" t="s">
        <v>31</v>
      </c>
      <c r="H2431" s="103" t="s">
        <v>31</v>
      </c>
      <c r="I2431" s="103" t="s">
        <v>31</v>
      </c>
      <c r="J2431" s="103" t="s">
        <v>1851</v>
      </c>
      <c r="K2431" s="103" t="s">
        <v>2017</v>
      </c>
      <c r="L2431" s="104">
        <v>-68770</v>
      </c>
      <c r="M2431" s="103" t="s">
        <v>1886</v>
      </c>
      <c r="N2431" s="103" t="s">
        <v>31</v>
      </c>
      <c r="O2431" s="103" t="s">
        <v>31</v>
      </c>
      <c r="P2431" s="103" t="s">
        <v>4632</v>
      </c>
      <c r="Q2431" s="103" t="s">
        <v>4633</v>
      </c>
      <c r="R2431" s="103" t="s">
        <v>5039</v>
      </c>
      <c r="S2431" s="101">
        <v>37346</v>
      </c>
      <c r="T2431" s="101">
        <v>37346</v>
      </c>
      <c r="U2431" s="103" t="s">
        <v>5995</v>
      </c>
      <c r="V2431" s="103" t="s">
        <v>4676</v>
      </c>
    </row>
    <row r="2432" spans="1:22" ht="15.75" x14ac:dyDescent="0.3">
      <c r="A2432" s="103" t="s">
        <v>50</v>
      </c>
      <c r="B2432" s="103" t="s">
        <v>4024</v>
      </c>
      <c r="C2432" s="103" t="s">
        <v>1904</v>
      </c>
      <c r="D2432" s="103" t="s">
        <v>1905</v>
      </c>
      <c r="E2432" s="103" t="s">
        <v>2038</v>
      </c>
      <c r="F2432" s="103" t="s">
        <v>2405</v>
      </c>
      <c r="G2432" s="103" t="s">
        <v>31</v>
      </c>
      <c r="H2432" s="103" t="s">
        <v>31</v>
      </c>
      <c r="I2432" s="103" t="s">
        <v>31</v>
      </c>
      <c r="J2432" s="103" t="s">
        <v>1851</v>
      </c>
      <c r="K2432" s="103" t="s">
        <v>2017</v>
      </c>
      <c r="L2432" s="104">
        <v>-2946</v>
      </c>
      <c r="M2432" s="103" t="s">
        <v>1886</v>
      </c>
      <c r="N2432" s="103" t="s">
        <v>31</v>
      </c>
      <c r="O2432" s="103" t="s">
        <v>31</v>
      </c>
      <c r="P2432" s="103" t="s">
        <v>4632</v>
      </c>
      <c r="Q2432" s="103" t="s">
        <v>4633</v>
      </c>
      <c r="R2432" s="103" t="s">
        <v>5040</v>
      </c>
      <c r="S2432" s="101">
        <v>37164</v>
      </c>
      <c r="T2432" s="101">
        <v>37164</v>
      </c>
      <c r="U2432" s="103" t="s">
        <v>4321</v>
      </c>
      <c r="V2432" s="103" t="s">
        <v>4682</v>
      </c>
    </row>
    <row r="2433" spans="1:22" ht="15.75" x14ac:dyDescent="0.3">
      <c r="A2433" s="103" t="s">
        <v>50</v>
      </c>
      <c r="B2433" s="103" t="s">
        <v>4024</v>
      </c>
      <c r="C2433" s="103" t="s">
        <v>1904</v>
      </c>
      <c r="D2433" s="103" t="s">
        <v>1905</v>
      </c>
      <c r="E2433" s="103" t="s">
        <v>2038</v>
      </c>
      <c r="F2433" s="103" t="s">
        <v>2405</v>
      </c>
      <c r="G2433" s="103" t="s">
        <v>31</v>
      </c>
      <c r="H2433" s="103" t="s">
        <v>31</v>
      </c>
      <c r="I2433" s="103" t="s">
        <v>31</v>
      </c>
      <c r="J2433" s="103" t="s">
        <v>1851</v>
      </c>
      <c r="K2433" s="103" t="s">
        <v>2017</v>
      </c>
      <c r="L2433" s="104">
        <v>-102572</v>
      </c>
      <c r="M2433" s="103" t="s">
        <v>1886</v>
      </c>
      <c r="N2433" s="103" t="s">
        <v>31</v>
      </c>
      <c r="O2433" s="103" t="s">
        <v>31</v>
      </c>
      <c r="P2433" s="103" t="s">
        <v>4632</v>
      </c>
      <c r="Q2433" s="103" t="s">
        <v>4633</v>
      </c>
      <c r="R2433" s="103" t="s">
        <v>5041</v>
      </c>
      <c r="S2433" s="101">
        <v>37164</v>
      </c>
      <c r="T2433" s="101">
        <v>37164</v>
      </c>
      <c r="U2433" s="103" t="s">
        <v>4321</v>
      </c>
      <c r="V2433" s="103" t="s">
        <v>4682</v>
      </c>
    </row>
    <row r="2434" spans="1:22" ht="15.75" x14ac:dyDescent="0.3">
      <c r="A2434" s="103" t="s">
        <v>50</v>
      </c>
      <c r="B2434" s="103" t="s">
        <v>4024</v>
      </c>
      <c r="C2434" s="103" t="s">
        <v>1904</v>
      </c>
      <c r="D2434" s="103" t="s">
        <v>1905</v>
      </c>
      <c r="E2434" s="103" t="s">
        <v>2038</v>
      </c>
      <c r="F2434" s="103" t="s">
        <v>2405</v>
      </c>
      <c r="G2434" s="103" t="s">
        <v>31</v>
      </c>
      <c r="H2434" s="103" t="s">
        <v>31</v>
      </c>
      <c r="I2434" s="103" t="s">
        <v>31</v>
      </c>
      <c r="J2434" s="103" t="s">
        <v>1851</v>
      </c>
      <c r="K2434" s="103" t="s">
        <v>2017</v>
      </c>
      <c r="L2434" s="104">
        <v>-124548</v>
      </c>
      <c r="M2434" s="103" t="s">
        <v>1886</v>
      </c>
      <c r="N2434" s="103" t="s">
        <v>31</v>
      </c>
      <c r="O2434" s="103" t="s">
        <v>31</v>
      </c>
      <c r="P2434" s="103" t="s">
        <v>4632</v>
      </c>
      <c r="Q2434" s="103" t="s">
        <v>4633</v>
      </c>
      <c r="R2434" s="103" t="s">
        <v>5042</v>
      </c>
      <c r="S2434" s="101">
        <v>37164</v>
      </c>
      <c r="T2434" s="101">
        <v>37164</v>
      </c>
      <c r="U2434" s="103" t="s">
        <v>4321</v>
      </c>
      <c r="V2434" s="103" t="s">
        <v>4680</v>
      </c>
    </row>
    <row r="2435" spans="1:22" ht="15.75" x14ac:dyDescent="0.3">
      <c r="A2435" s="103" t="s">
        <v>50</v>
      </c>
      <c r="B2435" s="103" t="s">
        <v>4024</v>
      </c>
      <c r="C2435" s="103" t="s">
        <v>1904</v>
      </c>
      <c r="D2435" s="103" t="s">
        <v>1905</v>
      </c>
      <c r="E2435" s="103" t="s">
        <v>2038</v>
      </c>
      <c r="F2435" s="103" t="s">
        <v>2405</v>
      </c>
      <c r="G2435" s="103" t="s">
        <v>31</v>
      </c>
      <c r="H2435" s="103" t="s">
        <v>31</v>
      </c>
      <c r="I2435" s="103" t="s">
        <v>31</v>
      </c>
      <c r="J2435" s="103" t="s">
        <v>1851</v>
      </c>
      <c r="K2435" s="103" t="s">
        <v>2017</v>
      </c>
      <c r="L2435" s="104">
        <v>-192956</v>
      </c>
      <c r="M2435" s="103" t="s">
        <v>1886</v>
      </c>
      <c r="N2435" s="103" t="s">
        <v>31</v>
      </c>
      <c r="O2435" s="103" t="s">
        <v>31</v>
      </c>
      <c r="P2435" s="103" t="s">
        <v>4632</v>
      </c>
      <c r="Q2435" s="103" t="s">
        <v>4633</v>
      </c>
      <c r="R2435" s="103" t="s">
        <v>5043</v>
      </c>
      <c r="S2435" s="101">
        <v>37164</v>
      </c>
      <c r="T2435" s="101">
        <v>37164</v>
      </c>
      <c r="U2435" s="103" t="s">
        <v>4321</v>
      </c>
      <c r="V2435" s="103" t="s">
        <v>4690</v>
      </c>
    </row>
    <row r="2436" spans="1:22" ht="15.75" x14ac:dyDescent="0.3">
      <c r="A2436" s="103" t="s">
        <v>50</v>
      </c>
      <c r="B2436" s="103" t="s">
        <v>4024</v>
      </c>
      <c r="C2436" s="103" t="s">
        <v>1904</v>
      </c>
      <c r="D2436" s="103" t="s">
        <v>1905</v>
      </c>
      <c r="E2436" s="103" t="s">
        <v>2038</v>
      </c>
      <c r="F2436" s="103" t="s">
        <v>2405</v>
      </c>
      <c r="G2436" s="103" t="s">
        <v>31</v>
      </c>
      <c r="H2436" s="103" t="s">
        <v>31</v>
      </c>
      <c r="I2436" s="103" t="s">
        <v>31</v>
      </c>
      <c r="J2436" s="103" t="s">
        <v>1851</v>
      </c>
      <c r="K2436" s="103" t="s">
        <v>2017</v>
      </c>
      <c r="L2436" s="104">
        <v>-292472</v>
      </c>
      <c r="M2436" s="103" t="s">
        <v>1886</v>
      </c>
      <c r="N2436" s="103" t="s">
        <v>31</v>
      </c>
      <c r="O2436" s="103" t="s">
        <v>31</v>
      </c>
      <c r="P2436" s="103" t="s">
        <v>4632</v>
      </c>
      <c r="Q2436" s="103" t="s">
        <v>4633</v>
      </c>
      <c r="R2436" s="103" t="s">
        <v>5044</v>
      </c>
      <c r="S2436" s="101">
        <v>37164</v>
      </c>
      <c r="T2436" s="101">
        <v>37164</v>
      </c>
      <c r="U2436" s="103" t="s">
        <v>4321</v>
      </c>
      <c r="V2436" s="103" t="s">
        <v>4692</v>
      </c>
    </row>
    <row r="2437" spans="1:22" ht="15.75" x14ac:dyDescent="0.3">
      <c r="A2437" s="103" t="s">
        <v>50</v>
      </c>
      <c r="B2437" s="103" t="s">
        <v>4024</v>
      </c>
      <c r="C2437" s="103" t="s">
        <v>1904</v>
      </c>
      <c r="D2437" s="103" t="s">
        <v>1905</v>
      </c>
      <c r="E2437" s="103" t="s">
        <v>2038</v>
      </c>
      <c r="F2437" s="103" t="s">
        <v>2405</v>
      </c>
      <c r="G2437" s="103" t="s">
        <v>31</v>
      </c>
      <c r="H2437" s="103" t="s">
        <v>31</v>
      </c>
      <c r="I2437" s="103" t="s">
        <v>31</v>
      </c>
      <c r="J2437" s="103" t="s">
        <v>1851</v>
      </c>
      <c r="K2437" s="103" t="s">
        <v>2017</v>
      </c>
      <c r="L2437" s="104">
        <v>-9127</v>
      </c>
      <c r="M2437" s="103" t="s">
        <v>1886</v>
      </c>
      <c r="N2437" s="103" t="s">
        <v>5045</v>
      </c>
      <c r="O2437" s="103" t="s">
        <v>5046</v>
      </c>
      <c r="P2437" s="103" t="s">
        <v>5047</v>
      </c>
      <c r="Q2437" s="103" t="s">
        <v>4638</v>
      </c>
      <c r="R2437" s="103" t="s">
        <v>5048</v>
      </c>
      <c r="S2437" s="101">
        <v>37164</v>
      </c>
      <c r="T2437" s="101">
        <v>37164</v>
      </c>
      <c r="U2437" s="103" t="s">
        <v>4321</v>
      </c>
      <c r="V2437" s="103" t="s">
        <v>4682</v>
      </c>
    </row>
    <row r="2438" spans="1:22" ht="15.75" x14ac:dyDescent="0.3">
      <c r="A2438" s="103" t="s">
        <v>50</v>
      </c>
      <c r="B2438" s="103" t="s">
        <v>4024</v>
      </c>
      <c r="C2438" s="103" t="s">
        <v>1904</v>
      </c>
      <c r="D2438" s="103" t="s">
        <v>1905</v>
      </c>
      <c r="E2438" s="103" t="s">
        <v>2038</v>
      </c>
      <c r="F2438" s="103" t="s">
        <v>2405</v>
      </c>
      <c r="G2438" s="103" t="s">
        <v>31</v>
      </c>
      <c r="H2438" s="103" t="s">
        <v>31</v>
      </c>
      <c r="I2438" s="103" t="s">
        <v>31</v>
      </c>
      <c r="J2438" s="103" t="s">
        <v>1851</v>
      </c>
      <c r="K2438" s="103" t="s">
        <v>2017</v>
      </c>
      <c r="L2438" s="104">
        <v>-9127</v>
      </c>
      <c r="M2438" s="103" t="s">
        <v>1886</v>
      </c>
      <c r="N2438" s="103" t="s">
        <v>5049</v>
      </c>
      <c r="O2438" s="103" t="s">
        <v>5050</v>
      </c>
      <c r="P2438" s="103" t="s">
        <v>5047</v>
      </c>
      <c r="Q2438" s="103" t="s">
        <v>4638</v>
      </c>
      <c r="R2438" s="103" t="s">
        <v>5051</v>
      </c>
      <c r="S2438" s="101">
        <v>37164</v>
      </c>
      <c r="T2438" s="101">
        <v>37164</v>
      </c>
      <c r="U2438" s="103" t="s">
        <v>4321</v>
      </c>
      <c r="V2438" s="103" t="s">
        <v>4682</v>
      </c>
    </row>
    <row r="2439" spans="1:22" ht="15.75" x14ac:dyDescent="0.3">
      <c r="A2439" s="103" t="s">
        <v>50</v>
      </c>
      <c r="B2439" s="103" t="s">
        <v>4024</v>
      </c>
      <c r="C2439" s="103" t="s">
        <v>1904</v>
      </c>
      <c r="D2439" s="103" t="s">
        <v>1905</v>
      </c>
      <c r="E2439" s="103" t="s">
        <v>2038</v>
      </c>
      <c r="F2439" s="103" t="s">
        <v>2405</v>
      </c>
      <c r="G2439" s="103" t="s">
        <v>31</v>
      </c>
      <c r="H2439" s="103" t="s">
        <v>31</v>
      </c>
      <c r="I2439" s="103" t="s">
        <v>31</v>
      </c>
      <c r="J2439" s="103" t="s">
        <v>1851</v>
      </c>
      <c r="K2439" s="103" t="s">
        <v>2017</v>
      </c>
      <c r="L2439" s="104">
        <v>-9127</v>
      </c>
      <c r="M2439" s="103" t="s">
        <v>1886</v>
      </c>
      <c r="N2439" s="103" t="s">
        <v>5052</v>
      </c>
      <c r="O2439" s="103" t="s">
        <v>5053</v>
      </c>
      <c r="P2439" s="103" t="s">
        <v>5047</v>
      </c>
      <c r="Q2439" s="103" t="s">
        <v>4638</v>
      </c>
      <c r="R2439" s="103" t="s">
        <v>5054</v>
      </c>
      <c r="S2439" s="101">
        <v>37164</v>
      </c>
      <c r="T2439" s="101">
        <v>37164</v>
      </c>
      <c r="U2439" s="103" t="s">
        <v>4321</v>
      </c>
      <c r="V2439" s="103" t="s">
        <v>4682</v>
      </c>
    </row>
    <row r="2440" spans="1:22" ht="15.75" x14ac:dyDescent="0.3">
      <c r="A2440" s="103" t="s">
        <v>50</v>
      </c>
      <c r="B2440" s="103" t="s">
        <v>4024</v>
      </c>
      <c r="C2440" s="103" t="s">
        <v>1904</v>
      </c>
      <c r="D2440" s="103" t="s">
        <v>1905</v>
      </c>
      <c r="E2440" s="103" t="s">
        <v>2038</v>
      </c>
      <c r="F2440" s="103" t="s">
        <v>2405</v>
      </c>
      <c r="G2440" s="103" t="s">
        <v>31</v>
      </c>
      <c r="H2440" s="103" t="s">
        <v>31</v>
      </c>
      <c r="I2440" s="103" t="s">
        <v>31</v>
      </c>
      <c r="J2440" s="103" t="s">
        <v>1851</v>
      </c>
      <c r="K2440" s="103" t="s">
        <v>2017</v>
      </c>
      <c r="L2440" s="104">
        <v>-10363</v>
      </c>
      <c r="M2440" s="103" t="s">
        <v>1886</v>
      </c>
      <c r="N2440" s="103" t="s">
        <v>5055</v>
      </c>
      <c r="O2440" s="103" t="s">
        <v>5056</v>
      </c>
      <c r="P2440" s="103" t="s">
        <v>5057</v>
      </c>
      <c r="Q2440" s="103" t="s">
        <v>4638</v>
      </c>
      <c r="R2440" s="103" t="s">
        <v>5058</v>
      </c>
      <c r="S2440" s="101">
        <v>37164</v>
      </c>
      <c r="T2440" s="101">
        <v>37164</v>
      </c>
      <c r="U2440" s="103" t="s">
        <v>4321</v>
      </c>
      <c r="V2440" s="103" t="s">
        <v>4680</v>
      </c>
    </row>
    <row r="2441" spans="1:22" ht="15.75" x14ac:dyDescent="0.3">
      <c r="A2441" s="103" t="s">
        <v>50</v>
      </c>
      <c r="B2441" s="103" t="s">
        <v>4024</v>
      </c>
      <c r="C2441" s="103" t="s">
        <v>1904</v>
      </c>
      <c r="D2441" s="103" t="s">
        <v>1905</v>
      </c>
      <c r="E2441" s="103" t="s">
        <v>2038</v>
      </c>
      <c r="F2441" s="103" t="s">
        <v>2405</v>
      </c>
      <c r="G2441" s="103" t="s">
        <v>31</v>
      </c>
      <c r="H2441" s="103" t="s">
        <v>31</v>
      </c>
      <c r="I2441" s="103" t="s">
        <v>31</v>
      </c>
      <c r="J2441" s="103" t="s">
        <v>1851</v>
      </c>
      <c r="K2441" s="103" t="s">
        <v>2017</v>
      </c>
      <c r="L2441" s="104">
        <v>-28891</v>
      </c>
      <c r="M2441" s="103" t="s">
        <v>1886</v>
      </c>
      <c r="N2441" s="103" t="s">
        <v>5059</v>
      </c>
      <c r="O2441" s="103" t="s">
        <v>5060</v>
      </c>
      <c r="P2441" s="103" t="s">
        <v>5061</v>
      </c>
      <c r="Q2441" s="103" t="s">
        <v>4638</v>
      </c>
      <c r="R2441" s="103" t="s">
        <v>5062</v>
      </c>
      <c r="S2441" s="101">
        <v>37346</v>
      </c>
      <c r="T2441" s="101">
        <v>37346</v>
      </c>
      <c r="U2441" s="103" t="s">
        <v>5995</v>
      </c>
      <c r="V2441" s="103" t="s">
        <v>4674</v>
      </c>
    </row>
    <row r="2442" spans="1:22" ht="15.75" x14ac:dyDescent="0.3">
      <c r="A2442" s="103" t="s">
        <v>50</v>
      </c>
      <c r="B2442" s="103" t="s">
        <v>4024</v>
      </c>
      <c r="C2442" s="103" t="s">
        <v>1904</v>
      </c>
      <c r="D2442" s="103" t="s">
        <v>1905</v>
      </c>
      <c r="E2442" s="103" t="s">
        <v>2038</v>
      </c>
      <c r="F2442" s="103" t="s">
        <v>2405</v>
      </c>
      <c r="G2442" s="103" t="s">
        <v>31</v>
      </c>
      <c r="H2442" s="103" t="s">
        <v>31</v>
      </c>
      <c r="I2442" s="103" t="s">
        <v>31</v>
      </c>
      <c r="J2442" s="103" t="s">
        <v>1851</v>
      </c>
      <c r="K2442" s="103" t="s">
        <v>2017</v>
      </c>
      <c r="L2442" s="104">
        <v>-28891</v>
      </c>
      <c r="M2442" s="103" t="s">
        <v>1886</v>
      </c>
      <c r="N2442" s="103" t="s">
        <v>5063</v>
      </c>
      <c r="O2442" s="103" t="s">
        <v>5064</v>
      </c>
      <c r="P2442" s="103" t="s">
        <v>5061</v>
      </c>
      <c r="Q2442" s="103" t="s">
        <v>4638</v>
      </c>
      <c r="R2442" s="103" t="s">
        <v>5065</v>
      </c>
      <c r="S2442" s="101">
        <v>37346</v>
      </c>
      <c r="T2442" s="101">
        <v>37346</v>
      </c>
      <c r="U2442" s="103" t="s">
        <v>5995</v>
      </c>
      <c r="V2442" s="103" t="s">
        <v>4674</v>
      </c>
    </row>
    <row r="2443" spans="1:22" ht="15.75" x14ac:dyDescent="0.3">
      <c r="A2443" s="103" t="s">
        <v>50</v>
      </c>
      <c r="B2443" s="103" t="s">
        <v>4024</v>
      </c>
      <c r="C2443" s="103" t="s">
        <v>1904</v>
      </c>
      <c r="D2443" s="103" t="s">
        <v>1905</v>
      </c>
      <c r="E2443" s="103" t="s">
        <v>2038</v>
      </c>
      <c r="F2443" s="103" t="s">
        <v>2405</v>
      </c>
      <c r="G2443" s="103" t="s">
        <v>31</v>
      </c>
      <c r="H2443" s="103" t="s">
        <v>31</v>
      </c>
      <c r="I2443" s="103" t="s">
        <v>31</v>
      </c>
      <c r="J2443" s="103" t="s">
        <v>1851</v>
      </c>
      <c r="K2443" s="103" t="s">
        <v>2017</v>
      </c>
      <c r="L2443" s="104">
        <v>-28891</v>
      </c>
      <c r="M2443" s="103" t="s">
        <v>1886</v>
      </c>
      <c r="N2443" s="103" t="s">
        <v>5066</v>
      </c>
      <c r="O2443" s="103" t="s">
        <v>5067</v>
      </c>
      <c r="P2443" s="103" t="s">
        <v>5061</v>
      </c>
      <c r="Q2443" s="103" t="s">
        <v>4638</v>
      </c>
      <c r="R2443" s="103" t="s">
        <v>5068</v>
      </c>
      <c r="S2443" s="101">
        <v>37346</v>
      </c>
      <c r="T2443" s="101">
        <v>37346</v>
      </c>
      <c r="U2443" s="103" t="s">
        <v>5995</v>
      </c>
      <c r="V2443" s="103" t="s">
        <v>4674</v>
      </c>
    </row>
    <row r="2444" spans="1:22" ht="15.75" x14ac:dyDescent="0.3">
      <c r="A2444" s="103" t="s">
        <v>50</v>
      </c>
      <c r="B2444" s="103" t="s">
        <v>4024</v>
      </c>
      <c r="C2444" s="103" t="s">
        <v>1904</v>
      </c>
      <c r="D2444" s="103" t="s">
        <v>1905</v>
      </c>
      <c r="E2444" s="103" t="s">
        <v>2038</v>
      </c>
      <c r="F2444" s="103" t="s">
        <v>2405</v>
      </c>
      <c r="G2444" s="103" t="s">
        <v>31</v>
      </c>
      <c r="H2444" s="103" t="s">
        <v>31</v>
      </c>
      <c r="I2444" s="103" t="s">
        <v>31</v>
      </c>
      <c r="J2444" s="103" t="s">
        <v>1851</v>
      </c>
      <c r="K2444" s="103" t="s">
        <v>2017</v>
      </c>
      <c r="L2444" s="104">
        <v>-10363</v>
      </c>
      <c r="M2444" s="103" t="s">
        <v>1886</v>
      </c>
      <c r="N2444" s="103" t="s">
        <v>5069</v>
      </c>
      <c r="O2444" s="103" t="s">
        <v>5070</v>
      </c>
      <c r="P2444" s="103" t="s">
        <v>5057</v>
      </c>
      <c r="Q2444" s="103" t="s">
        <v>4638</v>
      </c>
      <c r="R2444" s="103" t="s">
        <v>5071</v>
      </c>
      <c r="S2444" s="101">
        <v>37164</v>
      </c>
      <c r="T2444" s="101">
        <v>37164</v>
      </c>
      <c r="U2444" s="103" t="s">
        <v>4321</v>
      </c>
      <c r="V2444" s="103" t="s">
        <v>4680</v>
      </c>
    </row>
    <row r="2445" spans="1:22" ht="15.75" x14ac:dyDescent="0.3">
      <c r="A2445" s="103" t="s">
        <v>50</v>
      </c>
      <c r="B2445" s="103" t="s">
        <v>4024</v>
      </c>
      <c r="C2445" s="103" t="s">
        <v>1904</v>
      </c>
      <c r="D2445" s="103" t="s">
        <v>1905</v>
      </c>
      <c r="E2445" s="103" t="s">
        <v>2038</v>
      </c>
      <c r="F2445" s="103" t="s">
        <v>2405</v>
      </c>
      <c r="G2445" s="103" t="s">
        <v>31</v>
      </c>
      <c r="H2445" s="103" t="s">
        <v>31</v>
      </c>
      <c r="I2445" s="103" t="s">
        <v>31</v>
      </c>
      <c r="J2445" s="103" t="s">
        <v>1851</v>
      </c>
      <c r="K2445" s="103" t="s">
        <v>2017</v>
      </c>
      <c r="L2445" s="104">
        <v>-10364</v>
      </c>
      <c r="M2445" s="103" t="s">
        <v>1886</v>
      </c>
      <c r="N2445" s="103" t="s">
        <v>5072</v>
      </c>
      <c r="O2445" s="103" t="s">
        <v>5073</v>
      </c>
      <c r="P2445" s="103" t="s">
        <v>5057</v>
      </c>
      <c r="Q2445" s="103" t="s">
        <v>4638</v>
      </c>
      <c r="R2445" s="103" t="s">
        <v>5074</v>
      </c>
      <c r="S2445" s="101">
        <v>37164</v>
      </c>
      <c r="T2445" s="101">
        <v>37164</v>
      </c>
      <c r="U2445" s="103" t="s">
        <v>4321</v>
      </c>
      <c r="V2445" s="103" t="s">
        <v>4680</v>
      </c>
    </row>
    <row r="2446" spans="1:22" ht="15.75" x14ac:dyDescent="0.3">
      <c r="A2446" s="103" t="s">
        <v>50</v>
      </c>
      <c r="B2446" s="103" t="s">
        <v>4024</v>
      </c>
      <c r="C2446" s="103" t="s">
        <v>1904</v>
      </c>
      <c r="D2446" s="103" t="s">
        <v>1905</v>
      </c>
      <c r="E2446" s="103" t="s">
        <v>2038</v>
      </c>
      <c r="F2446" s="103" t="s">
        <v>2405</v>
      </c>
      <c r="G2446" s="103" t="s">
        <v>31</v>
      </c>
      <c r="H2446" s="103" t="s">
        <v>31</v>
      </c>
      <c r="I2446" s="103" t="s">
        <v>31</v>
      </c>
      <c r="J2446" s="103" t="s">
        <v>1851</v>
      </c>
      <c r="K2446" s="103" t="s">
        <v>2017</v>
      </c>
      <c r="L2446" s="104">
        <v>-2357</v>
      </c>
      <c r="M2446" s="103" t="s">
        <v>1886</v>
      </c>
      <c r="N2446" s="103" t="s">
        <v>5075</v>
      </c>
      <c r="O2446" s="103" t="s">
        <v>5076</v>
      </c>
      <c r="P2446" s="103" t="s">
        <v>5057</v>
      </c>
      <c r="Q2446" s="103" t="s">
        <v>4638</v>
      </c>
      <c r="R2446" s="103" t="s">
        <v>5077</v>
      </c>
      <c r="S2446" s="101">
        <v>37164</v>
      </c>
      <c r="T2446" s="101">
        <v>37164</v>
      </c>
      <c r="U2446" s="103" t="s">
        <v>4321</v>
      </c>
      <c r="V2446" s="103" t="s">
        <v>4692</v>
      </c>
    </row>
    <row r="2447" spans="1:22" ht="15.75" x14ac:dyDescent="0.3">
      <c r="A2447" s="103" t="s">
        <v>50</v>
      </c>
      <c r="B2447" s="103" t="s">
        <v>4024</v>
      </c>
      <c r="C2447" s="103" t="s">
        <v>1904</v>
      </c>
      <c r="D2447" s="103" t="s">
        <v>1905</v>
      </c>
      <c r="E2447" s="103" t="s">
        <v>2038</v>
      </c>
      <c r="F2447" s="103" t="s">
        <v>2405</v>
      </c>
      <c r="G2447" s="103" t="s">
        <v>31</v>
      </c>
      <c r="H2447" s="103" t="s">
        <v>31</v>
      </c>
      <c r="I2447" s="103" t="s">
        <v>31</v>
      </c>
      <c r="J2447" s="103" t="s">
        <v>1851</v>
      </c>
      <c r="K2447" s="103" t="s">
        <v>2017</v>
      </c>
      <c r="L2447" s="104">
        <v>-2357</v>
      </c>
      <c r="M2447" s="103" t="s">
        <v>1886</v>
      </c>
      <c r="N2447" s="103" t="s">
        <v>5078</v>
      </c>
      <c r="O2447" s="103" t="s">
        <v>5079</v>
      </c>
      <c r="P2447" s="103" t="s">
        <v>5057</v>
      </c>
      <c r="Q2447" s="103" t="s">
        <v>4638</v>
      </c>
      <c r="R2447" s="103" t="s">
        <v>5080</v>
      </c>
      <c r="S2447" s="101">
        <v>37164</v>
      </c>
      <c r="T2447" s="101">
        <v>37164</v>
      </c>
      <c r="U2447" s="103" t="s">
        <v>4321</v>
      </c>
      <c r="V2447" s="103" t="s">
        <v>4692</v>
      </c>
    </row>
    <row r="2448" spans="1:22" ht="15.75" x14ac:dyDescent="0.3">
      <c r="A2448" s="103" t="s">
        <v>50</v>
      </c>
      <c r="B2448" s="103" t="s">
        <v>4024</v>
      </c>
      <c r="C2448" s="103" t="s">
        <v>1904</v>
      </c>
      <c r="D2448" s="103" t="s">
        <v>1905</v>
      </c>
      <c r="E2448" s="103" t="s">
        <v>2038</v>
      </c>
      <c r="F2448" s="103" t="s">
        <v>2405</v>
      </c>
      <c r="G2448" s="103" t="s">
        <v>31</v>
      </c>
      <c r="H2448" s="103" t="s">
        <v>31</v>
      </c>
      <c r="I2448" s="103" t="s">
        <v>31</v>
      </c>
      <c r="J2448" s="103" t="s">
        <v>1851</v>
      </c>
      <c r="K2448" s="103" t="s">
        <v>2017</v>
      </c>
      <c r="L2448" s="104">
        <v>-2357</v>
      </c>
      <c r="M2448" s="103" t="s">
        <v>1886</v>
      </c>
      <c r="N2448" s="103" t="s">
        <v>5081</v>
      </c>
      <c r="O2448" s="103" t="s">
        <v>5082</v>
      </c>
      <c r="P2448" s="103" t="s">
        <v>5057</v>
      </c>
      <c r="Q2448" s="103" t="s">
        <v>4638</v>
      </c>
      <c r="R2448" s="103" t="s">
        <v>5083</v>
      </c>
      <c r="S2448" s="101">
        <v>37164</v>
      </c>
      <c r="T2448" s="101">
        <v>37164</v>
      </c>
      <c r="U2448" s="103" t="s">
        <v>4321</v>
      </c>
      <c r="V2448" s="103" t="s">
        <v>4692</v>
      </c>
    </row>
    <row r="2449" spans="1:22" ht="15.75" x14ac:dyDescent="0.3">
      <c r="A2449" s="103" t="s">
        <v>50</v>
      </c>
      <c r="B2449" s="103" t="s">
        <v>4024</v>
      </c>
      <c r="C2449" s="103" t="s">
        <v>1904</v>
      </c>
      <c r="D2449" s="103" t="s">
        <v>1905</v>
      </c>
      <c r="E2449" s="103" t="s">
        <v>2038</v>
      </c>
      <c r="F2449" s="103" t="s">
        <v>2405</v>
      </c>
      <c r="G2449" s="103" t="s">
        <v>31</v>
      </c>
      <c r="H2449" s="103" t="s">
        <v>31</v>
      </c>
      <c r="I2449" s="103" t="s">
        <v>31</v>
      </c>
      <c r="J2449" s="103" t="s">
        <v>1851</v>
      </c>
      <c r="K2449" s="103" t="s">
        <v>2017</v>
      </c>
      <c r="L2449" s="104">
        <v>-8744</v>
      </c>
      <c r="M2449" s="103" t="s">
        <v>1886</v>
      </c>
      <c r="N2449" s="103" t="s">
        <v>5084</v>
      </c>
      <c r="O2449" s="103" t="s">
        <v>5085</v>
      </c>
      <c r="P2449" s="103" t="s">
        <v>5047</v>
      </c>
      <c r="Q2449" s="103" t="s">
        <v>4638</v>
      </c>
      <c r="R2449" s="103" t="s">
        <v>5086</v>
      </c>
      <c r="S2449" s="101">
        <v>37346</v>
      </c>
      <c r="T2449" s="101">
        <v>37346</v>
      </c>
      <c r="U2449" s="103" t="s">
        <v>5995</v>
      </c>
      <c r="V2449" s="103" t="s">
        <v>4676</v>
      </c>
    </row>
    <row r="2450" spans="1:22" ht="15.75" x14ac:dyDescent="0.3">
      <c r="A2450" s="103" t="s">
        <v>50</v>
      </c>
      <c r="B2450" s="103" t="s">
        <v>4024</v>
      </c>
      <c r="C2450" s="103" t="s">
        <v>1904</v>
      </c>
      <c r="D2450" s="103" t="s">
        <v>1905</v>
      </c>
      <c r="E2450" s="103" t="s">
        <v>2038</v>
      </c>
      <c r="F2450" s="103" t="s">
        <v>2405</v>
      </c>
      <c r="G2450" s="103" t="s">
        <v>31</v>
      </c>
      <c r="H2450" s="103" t="s">
        <v>31</v>
      </c>
      <c r="I2450" s="103" t="s">
        <v>31</v>
      </c>
      <c r="J2450" s="103" t="s">
        <v>1851</v>
      </c>
      <c r="K2450" s="103" t="s">
        <v>2017</v>
      </c>
      <c r="L2450" s="104">
        <v>-8744</v>
      </c>
      <c r="M2450" s="103" t="s">
        <v>1886</v>
      </c>
      <c r="N2450" s="103" t="s">
        <v>5087</v>
      </c>
      <c r="O2450" s="103" t="s">
        <v>5088</v>
      </c>
      <c r="P2450" s="103" t="s">
        <v>5047</v>
      </c>
      <c r="Q2450" s="103" t="s">
        <v>4638</v>
      </c>
      <c r="R2450" s="103" t="s">
        <v>5089</v>
      </c>
      <c r="S2450" s="101">
        <v>37346</v>
      </c>
      <c r="T2450" s="101">
        <v>37346</v>
      </c>
      <c r="U2450" s="103" t="s">
        <v>5995</v>
      </c>
      <c r="V2450" s="103" t="s">
        <v>4676</v>
      </c>
    </row>
    <row r="2451" spans="1:22" ht="15.75" x14ac:dyDescent="0.3">
      <c r="A2451" s="103" t="s">
        <v>50</v>
      </c>
      <c r="B2451" s="103" t="s">
        <v>4024</v>
      </c>
      <c r="C2451" s="103" t="s">
        <v>1904</v>
      </c>
      <c r="D2451" s="103" t="s">
        <v>1905</v>
      </c>
      <c r="E2451" s="103" t="s">
        <v>2038</v>
      </c>
      <c r="F2451" s="103" t="s">
        <v>2405</v>
      </c>
      <c r="G2451" s="103" t="s">
        <v>31</v>
      </c>
      <c r="H2451" s="103" t="s">
        <v>31</v>
      </c>
      <c r="I2451" s="103" t="s">
        <v>31</v>
      </c>
      <c r="J2451" s="103" t="s">
        <v>1851</v>
      </c>
      <c r="K2451" s="103" t="s">
        <v>2017</v>
      </c>
      <c r="L2451" s="104">
        <v>-8744</v>
      </c>
      <c r="M2451" s="103" t="s">
        <v>1886</v>
      </c>
      <c r="N2451" s="103" t="s">
        <v>5090</v>
      </c>
      <c r="O2451" s="103" t="s">
        <v>5091</v>
      </c>
      <c r="P2451" s="103" t="s">
        <v>5047</v>
      </c>
      <c r="Q2451" s="103" t="s">
        <v>4638</v>
      </c>
      <c r="R2451" s="103" t="s">
        <v>5092</v>
      </c>
      <c r="S2451" s="101">
        <v>37346</v>
      </c>
      <c r="T2451" s="101">
        <v>37346</v>
      </c>
      <c r="U2451" s="103" t="s">
        <v>5995</v>
      </c>
      <c r="V2451" s="103" t="s">
        <v>4676</v>
      </c>
    </row>
    <row r="2452" spans="1:22" ht="15.75" x14ac:dyDescent="0.3">
      <c r="A2452" s="103" t="s">
        <v>50</v>
      </c>
      <c r="B2452" s="103" t="s">
        <v>4024</v>
      </c>
      <c r="C2452" s="103" t="s">
        <v>1904</v>
      </c>
      <c r="D2452" s="103" t="s">
        <v>1905</v>
      </c>
      <c r="E2452" s="103" t="s">
        <v>2038</v>
      </c>
      <c r="F2452" s="103" t="s">
        <v>2405</v>
      </c>
      <c r="G2452" s="103" t="s">
        <v>31</v>
      </c>
      <c r="H2452" s="103" t="s">
        <v>31</v>
      </c>
      <c r="I2452" s="103" t="s">
        <v>31</v>
      </c>
      <c r="J2452" s="103" t="s">
        <v>1851</v>
      </c>
      <c r="K2452" s="103" t="s">
        <v>2017</v>
      </c>
      <c r="L2452" s="104">
        <v>-4981</v>
      </c>
      <c r="M2452" s="103" t="s">
        <v>1886</v>
      </c>
      <c r="N2452" s="103" t="s">
        <v>5093</v>
      </c>
      <c r="O2452" s="103" t="s">
        <v>5094</v>
      </c>
      <c r="P2452" s="103" t="s">
        <v>5057</v>
      </c>
      <c r="Q2452" s="103" t="s">
        <v>4638</v>
      </c>
      <c r="R2452" s="103" t="s">
        <v>5095</v>
      </c>
      <c r="S2452" s="101">
        <v>37164</v>
      </c>
      <c r="T2452" s="101">
        <v>37164</v>
      </c>
      <c r="U2452" s="103" t="s">
        <v>4321</v>
      </c>
      <c r="V2452" s="103" t="s">
        <v>4690</v>
      </c>
    </row>
    <row r="2453" spans="1:22" ht="15.75" x14ac:dyDescent="0.3">
      <c r="A2453" s="103" t="s">
        <v>50</v>
      </c>
      <c r="B2453" s="103" t="s">
        <v>4024</v>
      </c>
      <c r="C2453" s="103" t="s">
        <v>1904</v>
      </c>
      <c r="D2453" s="103" t="s">
        <v>1905</v>
      </c>
      <c r="E2453" s="103" t="s">
        <v>2038</v>
      </c>
      <c r="F2453" s="103" t="s">
        <v>2405</v>
      </c>
      <c r="G2453" s="103" t="s">
        <v>31</v>
      </c>
      <c r="H2453" s="103" t="s">
        <v>31</v>
      </c>
      <c r="I2453" s="103" t="s">
        <v>31</v>
      </c>
      <c r="J2453" s="103" t="s">
        <v>1851</v>
      </c>
      <c r="K2453" s="103" t="s">
        <v>2017</v>
      </c>
      <c r="L2453" s="104">
        <v>-4981</v>
      </c>
      <c r="M2453" s="103" t="s">
        <v>1886</v>
      </c>
      <c r="N2453" s="103" t="s">
        <v>5096</v>
      </c>
      <c r="O2453" s="103" t="s">
        <v>5097</v>
      </c>
      <c r="P2453" s="103" t="s">
        <v>5057</v>
      </c>
      <c r="Q2453" s="103" t="s">
        <v>4638</v>
      </c>
      <c r="R2453" s="103" t="s">
        <v>5098</v>
      </c>
      <c r="S2453" s="101">
        <v>37164</v>
      </c>
      <c r="T2453" s="101">
        <v>37164</v>
      </c>
      <c r="U2453" s="103" t="s">
        <v>4321</v>
      </c>
      <c r="V2453" s="103" t="s">
        <v>4690</v>
      </c>
    </row>
    <row r="2454" spans="1:22" ht="15.75" x14ac:dyDescent="0.3">
      <c r="A2454" s="103" t="s">
        <v>50</v>
      </c>
      <c r="B2454" s="103" t="s">
        <v>4024</v>
      </c>
      <c r="C2454" s="103" t="s">
        <v>1904</v>
      </c>
      <c r="D2454" s="103" t="s">
        <v>1905</v>
      </c>
      <c r="E2454" s="103" t="s">
        <v>2038</v>
      </c>
      <c r="F2454" s="103" t="s">
        <v>2405</v>
      </c>
      <c r="G2454" s="103" t="s">
        <v>31</v>
      </c>
      <c r="H2454" s="103" t="s">
        <v>31</v>
      </c>
      <c r="I2454" s="103" t="s">
        <v>31</v>
      </c>
      <c r="J2454" s="103" t="s">
        <v>1851</v>
      </c>
      <c r="K2454" s="103" t="s">
        <v>2017</v>
      </c>
      <c r="L2454" s="104">
        <v>-4981</v>
      </c>
      <c r="M2454" s="103" t="s">
        <v>1886</v>
      </c>
      <c r="N2454" s="103" t="s">
        <v>5099</v>
      </c>
      <c r="O2454" s="103" t="s">
        <v>5100</v>
      </c>
      <c r="P2454" s="103" t="s">
        <v>5057</v>
      </c>
      <c r="Q2454" s="103" t="s">
        <v>4638</v>
      </c>
      <c r="R2454" s="103" t="s">
        <v>5101</v>
      </c>
      <c r="S2454" s="101">
        <v>37164</v>
      </c>
      <c r="T2454" s="101">
        <v>37164</v>
      </c>
      <c r="U2454" s="103" t="s">
        <v>4321</v>
      </c>
      <c r="V2454" s="103" t="s">
        <v>4690</v>
      </c>
    </row>
    <row r="2455" spans="1:22" ht="15.75" x14ac:dyDescent="0.3">
      <c r="A2455" s="103" t="s">
        <v>50</v>
      </c>
      <c r="B2455" s="103" t="s">
        <v>4024</v>
      </c>
      <c r="C2455" s="103" t="s">
        <v>1904</v>
      </c>
      <c r="D2455" s="103" t="s">
        <v>1905</v>
      </c>
      <c r="E2455" s="103" t="s">
        <v>2038</v>
      </c>
      <c r="F2455" s="103" t="s">
        <v>2048</v>
      </c>
      <c r="G2455" s="103" t="s">
        <v>31</v>
      </c>
      <c r="H2455" s="103" t="s">
        <v>31</v>
      </c>
      <c r="I2455" s="103" t="s">
        <v>31</v>
      </c>
      <c r="J2455" s="103" t="s">
        <v>1851</v>
      </c>
      <c r="K2455" s="103" t="s">
        <v>2017</v>
      </c>
      <c r="L2455" s="104">
        <v>-7172</v>
      </c>
      <c r="M2455" s="103" t="s">
        <v>1886</v>
      </c>
      <c r="N2455" s="103" t="s">
        <v>31</v>
      </c>
      <c r="O2455" s="103" t="s">
        <v>31</v>
      </c>
      <c r="P2455" s="103" t="s">
        <v>2513</v>
      </c>
      <c r="Q2455" s="103" t="s">
        <v>3078</v>
      </c>
      <c r="R2455" s="103" t="s">
        <v>5102</v>
      </c>
      <c r="S2455" s="101">
        <v>37346</v>
      </c>
      <c r="T2455" s="101">
        <v>37346</v>
      </c>
      <c r="U2455" s="103" t="s">
        <v>5995</v>
      </c>
      <c r="V2455" s="103" t="s">
        <v>31</v>
      </c>
    </row>
    <row r="2456" spans="1:22" ht="15.75" x14ac:dyDescent="0.3">
      <c r="A2456" s="103" t="s">
        <v>50</v>
      </c>
      <c r="B2456" s="103" t="s">
        <v>4024</v>
      </c>
      <c r="C2456" s="103" t="s">
        <v>1904</v>
      </c>
      <c r="D2456" s="103" t="s">
        <v>1905</v>
      </c>
      <c r="E2456" s="103" t="s">
        <v>2038</v>
      </c>
      <c r="F2456" s="103" t="s">
        <v>2438</v>
      </c>
      <c r="G2456" s="103" t="s">
        <v>31</v>
      </c>
      <c r="H2456" s="103" t="s">
        <v>31</v>
      </c>
      <c r="I2456" s="103" t="s">
        <v>31</v>
      </c>
      <c r="J2456" s="103" t="s">
        <v>1851</v>
      </c>
      <c r="K2456" s="103" t="s">
        <v>2017</v>
      </c>
      <c r="L2456" s="104">
        <v>-69.2</v>
      </c>
      <c r="M2456" s="103" t="s">
        <v>1886</v>
      </c>
      <c r="N2456" s="103" t="s">
        <v>31</v>
      </c>
      <c r="O2456" s="103" t="s">
        <v>31</v>
      </c>
      <c r="P2456" s="103" t="s">
        <v>3941</v>
      </c>
      <c r="Q2456" s="103" t="s">
        <v>3942</v>
      </c>
      <c r="R2456" s="103" t="s">
        <v>5103</v>
      </c>
      <c r="S2456" s="101">
        <v>41759</v>
      </c>
      <c r="T2456" s="101">
        <v>41730</v>
      </c>
      <c r="U2456" s="103" t="s">
        <v>31</v>
      </c>
      <c r="V2456" s="103" t="s">
        <v>31</v>
      </c>
    </row>
    <row r="2457" spans="1:22" ht="15.75" x14ac:dyDescent="0.3">
      <c r="A2457" s="103" t="s">
        <v>50</v>
      </c>
      <c r="B2457" s="103" t="s">
        <v>4024</v>
      </c>
      <c r="C2457" s="103" t="s">
        <v>1904</v>
      </c>
      <c r="D2457" s="103" t="s">
        <v>1905</v>
      </c>
      <c r="E2457" s="103" t="s">
        <v>2038</v>
      </c>
      <c r="F2457" s="103" t="s">
        <v>2438</v>
      </c>
      <c r="G2457" s="103" t="s">
        <v>31</v>
      </c>
      <c r="H2457" s="103" t="s">
        <v>31</v>
      </c>
      <c r="I2457" s="103" t="s">
        <v>31</v>
      </c>
      <c r="J2457" s="103" t="s">
        <v>1851</v>
      </c>
      <c r="K2457" s="103" t="s">
        <v>2017</v>
      </c>
      <c r="L2457" s="104">
        <v>-10745.8</v>
      </c>
      <c r="M2457" s="103" t="s">
        <v>1886</v>
      </c>
      <c r="N2457" s="103" t="s">
        <v>31</v>
      </c>
      <c r="O2457" s="103" t="s">
        <v>31</v>
      </c>
      <c r="P2457" s="103" t="s">
        <v>3941</v>
      </c>
      <c r="Q2457" s="103" t="s">
        <v>3942</v>
      </c>
      <c r="R2457" s="103" t="s">
        <v>5103</v>
      </c>
      <c r="S2457" s="101">
        <v>42094</v>
      </c>
      <c r="T2457" s="101">
        <v>42064</v>
      </c>
      <c r="U2457" s="103" t="s">
        <v>31</v>
      </c>
      <c r="V2457" s="103" t="s">
        <v>31</v>
      </c>
    </row>
    <row r="2458" spans="1:22" ht="15.75" x14ac:dyDescent="0.3">
      <c r="A2458" s="103" t="s">
        <v>50</v>
      </c>
      <c r="B2458" s="103" t="s">
        <v>4024</v>
      </c>
      <c r="C2458" s="103" t="s">
        <v>1904</v>
      </c>
      <c r="D2458" s="103" t="s">
        <v>1905</v>
      </c>
      <c r="E2458" s="103" t="s">
        <v>2038</v>
      </c>
      <c r="F2458" s="103" t="s">
        <v>2519</v>
      </c>
      <c r="G2458" s="103" t="s">
        <v>31</v>
      </c>
      <c r="H2458" s="103" t="s">
        <v>31</v>
      </c>
      <c r="I2458" s="103" t="s">
        <v>31</v>
      </c>
      <c r="J2458" s="103" t="s">
        <v>1851</v>
      </c>
      <c r="K2458" s="103" t="s">
        <v>2017</v>
      </c>
      <c r="L2458" s="104">
        <v>-47518</v>
      </c>
      <c r="M2458" s="103" t="s">
        <v>1886</v>
      </c>
      <c r="N2458" s="103" t="s">
        <v>31</v>
      </c>
      <c r="O2458" s="103" t="s">
        <v>31</v>
      </c>
      <c r="P2458" s="103" t="s">
        <v>3989</v>
      </c>
      <c r="Q2458" s="103" t="s">
        <v>3990</v>
      </c>
      <c r="R2458" s="103" t="s">
        <v>5104</v>
      </c>
      <c r="S2458" s="101">
        <v>39568</v>
      </c>
      <c r="T2458" s="101">
        <v>39539</v>
      </c>
      <c r="U2458" s="103" t="s">
        <v>31</v>
      </c>
      <c r="V2458" s="103" t="s">
        <v>5105</v>
      </c>
    </row>
    <row r="2459" spans="1:22" ht="15.75" x14ac:dyDescent="0.3">
      <c r="A2459" s="103" t="s">
        <v>50</v>
      </c>
      <c r="B2459" s="103" t="s">
        <v>4024</v>
      </c>
      <c r="C2459" s="103" t="s">
        <v>1904</v>
      </c>
      <c r="D2459" s="103" t="s">
        <v>1905</v>
      </c>
      <c r="E2459" s="103" t="s">
        <v>2038</v>
      </c>
      <c r="F2459" s="103" t="s">
        <v>3080</v>
      </c>
      <c r="G2459" s="103" t="s">
        <v>31</v>
      </c>
      <c r="H2459" s="103" t="s">
        <v>31</v>
      </c>
      <c r="I2459" s="103" t="s">
        <v>31</v>
      </c>
      <c r="J2459" s="103" t="s">
        <v>1851</v>
      </c>
      <c r="K2459" s="103" t="s">
        <v>2017</v>
      </c>
      <c r="L2459" s="104">
        <v>-854</v>
      </c>
      <c r="M2459" s="103" t="s">
        <v>1886</v>
      </c>
      <c r="N2459" s="103" t="s">
        <v>31</v>
      </c>
      <c r="O2459" s="103" t="s">
        <v>31</v>
      </c>
      <c r="P2459" s="103" t="s">
        <v>3081</v>
      </c>
      <c r="Q2459" s="103" t="s">
        <v>3082</v>
      </c>
      <c r="R2459" s="103" t="s">
        <v>5106</v>
      </c>
      <c r="S2459" s="101">
        <v>37468</v>
      </c>
      <c r="T2459" s="101">
        <v>37468</v>
      </c>
      <c r="U2459" s="103" t="s">
        <v>4424</v>
      </c>
      <c r="V2459" s="103" t="s">
        <v>31</v>
      </c>
    </row>
    <row r="2460" spans="1:22" ht="15.75" x14ac:dyDescent="0.3">
      <c r="A2460" s="103" t="s">
        <v>50</v>
      </c>
      <c r="B2460" s="103" t="s">
        <v>4024</v>
      </c>
      <c r="C2460" s="103" t="s">
        <v>1904</v>
      </c>
      <c r="D2460" s="103" t="s">
        <v>1905</v>
      </c>
      <c r="E2460" s="103" t="s">
        <v>2038</v>
      </c>
      <c r="F2460" s="103" t="s">
        <v>3080</v>
      </c>
      <c r="G2460" s="103" t="s">
        <v>31</v>
      </c>
      <c r="H2460" s="103" t="s">
        <v>31</v>
      </c>
      <c r="I2460" s="103" t="s">
        <v>31</v>
      </c>
      <c r="J2460" s="103" t="s">
        <v>1851</v>
      </c>
      <c r="K2460" s="103" t="s">
        <v>2017</v>
      </c>
      <c r="L2460" s="104">
        <v>-12448</v>
      </c>
      <c r="M2460" s="103" t="s">
        <v>1886</v>
      </c>
      <c r="N2460" s="103" t="s">
        <v>31</v>
      </c>
      <c r="O2460" s="103" t="s">
        <v>31</v>
      </c>
      <c r="P2460" s="103" t="s">
        <v>3081</v>
      </c>
      <c r="Q2460" s="103" t="s">
        <v>3082</v>
      </c>
      <c r="R2460" s="103" t="s">
        <v>5107</v>
      </c>
      <c r="S2460" s="101">
        <v>37468</v>
      </c>
      <c r="T2460" s="101">
        <v>37468</v>
      </c>
      <c r="U2460" s="103" t="s">
        <v>4424</v>
      </c>
      <c r="V2460" s="103" t="s">
        <v>4657</v>
      </c>
    </row>
    <row r="2461" spans="1:22" ht="15.75" x14ac:dyDescent="0.3">
      <c r="A2461" s="103" t="s">
        <v>50</v>
      </c>
      <c r="B2461" s="103" t="s">
        <v>4024</v>
      </c>
      <c r="C2461" s="103" t="s">
        <v>1904</v>
      </c>
      <c r="D2461" s="103" t="s">
        <v>1905</v>
      </c>
      <c r="E2461" s="103" t="s">
        <v>2038</v>
      </c>
      <c r="F2461" s="103" t="s">
        <v>2054</v>
      </c>
      <c r="G2461" s="103" t="s">
        <v>31</v>
      </c>
      <c r="H2461" s="103" t="s">
        <v>31</v>
      </c>
      <c r="I2461" s="103" t="s">
        <v>31</v>
      </c>
      <c r="J2461" s="103" t="s">
        <v>1884</v>
      </c>
      <c r="K2461" s="103" t="s">
        <v>2017</v>
      </c>
      <c r="L2461" s="104">
        <v>-1</v>
      </c>
      <c r="M2461" s="103" t="s">
        <v>1886</v>
      </c>
      <c r="N2461" s="103" t="s">
        <v>5113</v>
      </c>
      <c r="O2461" s="103" t="s">
        <v>5113</v>
      </c>
      <c r="P2461" s="103" t="s">
        <v>5114</v>
      </c>
      <c r="Q2461" s="103" t="s">
        <v>4806</v>
      </c>
      <c r="R2461" s="103" t="s">
        <v>5115</v>
      </c>
      <c r="S2461" s="101">
        <v>38472</v>
      </c>
      <c r="T2461" s="101">
        <v>38472</v>
      </c>
      <c r="U2461" s="103" t="s">
        <v>4321</v>
      </c>
      <c r="V2461" s="103" t="s">
        <v>4692</v>
      </c>
    </row>
    <row r="2462" spans="1:22" ht="15.75" x14ac:dyDescent="0.3">
      <c r="A2462" s="103" t="s">
        <v>50</v>
      </c>
      <c r="B2462" s="103" t="s">
        <v>4024</v>
      </c>
      <c r="C2462" s="103" t="s">
        <v>1904</v>
      </c>
      <c r="D2462" s="103" t="s">
        <v>1905</v>
      </c>
      <c r="E2462" s="103" t="s">
        <v>2038</v>
      </c>
      <c r="F2462" s="103" t="s">
        <v>2104</v>
      </c>
      <c r="G2462" s="103" t="s">
        <v>31</v>
      </c>
      <c r="H2462" s="103" t="s">
        <v>31</v>
      </c>
      <c r="I2462" s="103" t="s">
        <v>31</v>
      </c>
      <c r="J2462" s="103" t="s">
        <v>1884</v>
      </c>
      <c r="K2462" s="103" t="s">
        <v>2017</v>
      </c>
      <c r="L2462" s="104">
        <v>-1</v>
      </c>
      <c r="M2462" s="103" t="s">
        <v>1886</v>
      </c>
      <c r="N2462" s="103" t="s">
        <v>5294</v>
      </c>
      <c r="O2462" s="103" t="s">
        <v>5294</v>
      </c>
      <c r="P2462" s="103" t="s">
        <v>2771</v>
      </c>
      <c r="Q2462" s="103" t="s">
        <v>2772</v>
      </c>
      <c r="R2462" s="103" t="s">
        <v>5295</v>
      </c>
      <c r="S2462" s="101">
        <v>40663</v>
      </c>
      <c r="T2462" s="101">
        <v>40634</v>
      </c>
      <c r="U2462" s="103" t="s">
        <v>31</v>
      </c>
      <c r="V2462" s="103" t="s">
        <v>4686</v>
      </c>
    </row>
    <row r="2463" spans="1:22" ht="15.75" x14ac:dyDescent="0.3">
      <c r="A2463" s="103" t="s">
        <v>50</v>
      </c>
      <c r="B2463" s="103" t="s">
        <v>4024</v>
      </c>
      <c r="C2463" s="103" t="s">
        <v>1904</v>
      </c>
      <c r="D2463" s="103" t="s">
        <v>1905</v>
      </c>
      <c r="E2463" s="103" t="s">
        <v>2038</v>
      </c>
      <c r="F2463" s="103" t="s">
        <v>2104</v>
      </c>
      <c r="G2463" s="103" t="s">
        <v>31</v>
      </c>
      <c r="H2463" s="103" t="s">
        <v>31</v>
      </c>
      <c r="I2463" s="103" t="s">
        <v>31</v>
      </c>
      <c r="J2463" s="103" t="s">
        <v>1884</v>
      </c>
      <c r="K2463" s="103" t="s">
        <v>2017</v>
      </c>
      <c r="L2463" s="104">
        <v>-1</v>
      </c>
      <c r="M2463" s="103" t="s">
        <v>1886</v>
      </c>
      <c r="N2463" s="103" t="s">
        <v>5296</v>
      </c>
      <c r="O2463" s="103" t="s">
        <v>5296</v>
      </c>
      <c r="P2463" s="103" t="s">
        <v>2771</v>
      </c>
      <c r="Q2463" s="103" t="s">
        <v>2772</v>
      </c>
      <c r="R2463" s="103" t="s">
        <v>5297</v>
      </c>
      <c r="S2463" s="101">
        <v>40663</v>
      </c>
      <c r="T2463" s="101">
        <v>40634</v>
      </c>
      <c r="U2463" s="103" t="s">
        <v>31</v>
      </c>
      <c r="V2463" s="103" t="s">
        <v>4686</v>
      </c>
    </row>
    <row r="2464" spans="1:22" ht="15.75" x14ac:dyDescent="0.3">
      <c r="A2464" s="103" t="s">
        <v>50</v>
      </c>
      <c r="B2464" s="103" t="s">
        <v>4024</v>
      </c>
      <c r="C2464" s="103" t="s">
        <v>1904</v>
      </c>
      <c r="D2464" s="103" t="s">
        <v>1905</v>
      </c>
      <c r="E2464" s="103" t="s">
        <v>2038</v>
      </c>
      <c r="F2464" s="103" t="s">
        <v>2104</v>
      </c>
      <c r="G2464" s="103" t="s">
        <v>31</v>
      </c>
      <c r="H2464" s="103" t="s">
        <v>31</v>
      </c>
      <c r="I2464" s="103" t="s">
        <v>31</v>
      </c>
      <c r="J2464" s="103" t="s">
        <v>1884</v>
      </c>
      <c r="K2464" s="103" t="s">
        <v>2017</v>
      </c>
      <c r="L2464" s="104">
        <v>-1</v>
      </c>
      <c r="M2464" s="103" t="s">
        <v>1886</v>
      </c>
      <c r="N2464" s="103" t="s">
        <v>5298</v>
      </c>
      <c r="O2464" s="103" t="s">
        <v>5298</v>
      </c>
      <c r="P2464" s="103" t="s">
        <v>2771</v>
      </c>
      <c r="Q2464" s="103" t="s">
        <v>2772</v>
      </c>
      <c r="R2464" s="103" t="s">
        <v>5299</v>
      </c>
      <c r="S2464" s="101">
        <v>40663</v>
      </c>
      <c r="T2464" s="101">
        <v>40634</v>
      </c>
      <c r="U2464" s="103" t="s">
        <v>31</v>
      </c>
      <c r="V2464" s="103" t="s">
        <v>4686</v>
      </c>
    </row>
    <row r="2465" spans="1:22" ht="15.75" x14ac:dyDescent="0.3">
      <c r="A2465" s="103" t="s">
        <v>50</v>
      </c>
      <c r="B2465" s="103" t="s">
        <v>4024</v>
      </c>
      <c r="C2465" s="103" t="s">
        <v>1904</v>
      </c>
      <c r="D2465" s="103" t="s">
        <v>1905</v>
      </c>
      <c r="E2465" s="103" t="s">
        <v>2038</v>
      </c>
      <c r="F2465" s="103" t="s">
        <v>2062</v>
      </c>
      <c r="G2465" s="103" t="s">
        <v>31</v>
      </c>
      <c r="H2465" s="103" t="s">
        <v>31</v>
      </c>
      <c r="I2465" s="103" t="s">
        <v>31</v>
      </c>
      <c r="J2465" s="103" t="s">
        <v>1851</v>
      </c>
      <c r="K2465" s="103" t="s">
        <v>2017</v>
      </c>
      <c r="L2465" s="105">
        <v>-12455</v>
      </c>
      <c r="M2465" s="103" t="s">
        <v>1886</v>
      </c>
      <c r="N2465" s="103" t="s">
        <v>31</v>
      </c>
      <c r="O2465" s="103" t="s">
        <v>31</v>
      </c>
      <c r="P2465" s="103" t="s">
        <v>2911</v>
      </c>
      <c r="Q2465" s="103" t="s">
        <v>2912</v>
      </c>
      <c r="R2465" s="103" t="s">
        <v>4922</v>
      </c>
      <c r="S2465" s="101">
        <v>42947</v>
      </c>
      <c r="T2465" s="101">
        <v>42917</v>
      </c>
      <c r="U2465" s="103" t="s">
        <v>31</v>
      </c>
      <c r="V2465" s="103" t="s">
        <v>4923</v>
      </c>
    </row>
    <row r="2466" spans="1:22" ht="15.75" x14ac:dyDescent="0.3">
      <c r="A2466" s="103" t="s">
        <v>50</v>
      </c>
      <c r="B2466" s="103" t="s">
        <v>4024</v>
      </c>
      <c r="C2466" s="103" t="s">
        <v>1904</v>
      </c>
      <c r="D2466" s="103" t="s">
        <v>1905</v>
      </c>
      <c r="E2466" s="103" t="s">
        <v>2038</v>
      </c>
      <c r="F2466" s="103" t="s">
        <v>2264</v>
      </c>
      <c r="G2466" s="103" t="s">
        <v>31</v>
      </c>
      <c r="H2466" s="103" t="s">
        <v>31</v>
      </c>
      <c r="I2466" s="103" t="s">
        <v>31</v>
      </c>
      <c r="J2466" s="103" t="s">
        <v>1884</v>
      </c>
      <c r="K2466" s="103" t="s">
        <v>2017</v>
      </c>
      <c r="L2466" s="104">
        <v>-1149</v>
      </c>
      <c r="M2466" s="103" t="s">
        <v>1886</v>
      </c>
      <c r="N2466" s="103" t="s">
        <v>31</v>
      </c>
      <c r="O2466" s="103" t="s">
        <v>31</v>
      </c>
      <c r="P2466" s="103" t="s">
        <v>2470</v>
      </c>
      <c r="Q2466" s="103" t="s">
        <v>3392</v>
      </c>
      <c r="R2466" s="103" t="s">
        <v>5358</v>
      </c>
      <c r="S2466" s="101">
        <v>37346</v>
      </c>
      <c r="T2466" s="101">
        <v>37346</v>
      </c>
      <c r="U2466" s="103" t="s">
        <v>5995</v>
      </c>
      <c r="V2466" s="103" t="s">
        <v>31</v>
      </c>
    </row>
    <row r="2467" spans="1:22" ht="15.75" x14ac:dyDescent="0.3">
      <c r="A2467" s="103" t="s">
        <v>50</v>
      </c>
      <c r="B2467" s="103" t="s">
        <v>4024</v>
      </c>
      <c r="C2467" s="103" t="s">
        <v>1904</v>
      </c>
      <c r="D2467" s="103" t="s">
        <v>1905</v>
      </c>
      <c r="E2467" s="103" t="s">
        <v>2038</v>
      </c>
      <c r="F2467" s="103" t="s">
        <v>2264</v>
      </c>
      <c r="G2467" s="103" t="s">
        <v>31</v>
      </c>
      <c r="H2467" s="103" t="s">
        <v>31</v>
      </c>
      <c r="I2467" s="103" t="s">
        <v>31</v>
      </c>
      <c r="J2467" s="103" t="s">
        <v>1884</v>
      </c>
      <c r="K2467" s="103" t="s">
        <v>2017</v>
      </c>
      <c r="L2467" s="104">
        <v>-1119.3800000000001</v>
      </c>
      <c r="M2467" s="103" t="s">
        <v>1886</v>
      </c>
      <c r="N2467" s="103" t="s">
        <v>31</v>
      </c>
      <c r="O2467" s="103" t="s">
        <v>31</v>
      </c>
      <c r="P2467" s="103" t="s">
        <v>2470</v>
      </c>
      <c r="Q2467" s="103" t="s">
        <v>3392</v>
      </c>
      <c r="R2467" s="103" t="s">
        <v>5358</v>
      </c>
      <c r="S2467" s="101">
        <v>40178</v>
      </c>
      <c r="T2467" s="101">
        <v>40148</v>
      </c>
      <c r="U2467" s="103" t="s">
        <v>31</v>
      </c>
      <c r="V2467" s="103" t="s">
        <v>31</v>
      </c>
    </row>
    <row r="2468" spans="1:22" ht="15.75" x14ac:dyDescent="0.3">
      <c r="A2468" s="103" t="s">
        <v>50</v>
      </c>
      <c r="B2468" s="103" t="s">
        <v>4024</v>
      </c>
      <c r="C2468" s="103" t="s">
        <v>1904</v>
      </c>
      <c r="D2468" s="103" t="s">
        <v>1905</v>
      </c>
      <c r="E2468" s="103" t="s">
        <v>2038</v>
      </c>
      <c r="F2468" s="103" t="s">
        <v>2264</v>
      </c>
      <c r="G2468" s="103" t="s">
        <v>31</v>
      </c>
      <c r="H2468" s="103" t="s">
        <v>31</v>
      </c>
      <c r="I2468" s="103" t="s">
        <v>31</v>
      </c>
      <c r="J2468" s="103" t="s">
        <v>1884</v>
      </c>
      <c r="K2468" s="103" t="s">
        <v>2017</v>
      </c>
      <c r="L2468" s="104">
        <v>70.38</v>
      </c>
      <c r="M2468" s="103" t="s">
        <v>1886</v>
      </c>
      <c r="N2468" s="103" t="s">
        <v>31</v>
      </c>
      <c r="O2468" s="103" t="s">
        <v>31</v>
      </c>
      <c r="P2468" s="103" t="s">
        <v>2470</v>
      </c>
      <c r="Q2468" s="103" t="s">
        <v>3392</v>
      </c>
      <c r="R2468" s="103" t="s">
        <v>5358</v>
      </c>
      <c r="S2468" s="101">
        <v>40178</v>
      </c>
      <c r="T2468" s="101">
        <v>40148</v>
      </c>
      <c r="U2468" s="103" t="s">
        <v>5995</v>
      </c>
      <c r="V2468" s="103" t="s">
        <v>31</v>
      </c>
    </row>
    <row r="2469" spans="1:22" ht="15.75" x14ac:dyDescent="0.3">
      <c r="A2469" s="103" t="s">
        <v>50</v>
      </c>
      <c r="B2469" s="103" t="s">
        <v>4024</v>
      </c>
      <c r="C2469" s="103" t="s">
        <v>1904</v>
      </c>
      <c r="D2469" s="103" t="s">
        <v>1905</v>
      </c>
      <c r="E2469" s="103" t="s">
        <v>2038</v>
      </c>
      <c r="F2469" s="103" t="s">
        <v>2070</v>
      </c>
      <c r="G2469" s="103" t="s">
        <v>31</v>
      </c>
      <c r="H2469" s="103" t="s">
        <v>31</v>
      </c>
      <c r="I2469" s="103" t="s">
        <v>31</v>
      </c>
      <c r="J2469" s="103" t="s">
        <v>1884</v>
      </c>
      <c r="K2469" s="103" t="s">
        <v>2017</v>
      </c>
      <c r="L2469" s="105">
        <v>-20652.060000000001</v>
      </c>
      <c r="M2469" s="103" t="s">
        <v>1886</v>
      </c>
      <c r="N2469" s="103" t="s">
        <v>31</v>
      </c>
      <c r="O2469" s="103" t="s">
        <v>31</v>
      </c>
      <c r="P2469" s="103" t="s">
        <v>2494</v>
      </c>
      <c r="Q2469" s="103" t="s">
        <v>2980</v>
      </c>
      <c r="R2469" s="103" t="s">
        <v>5506</v>
      </c>
      <c r="S2469" s="101">
        <v>42825</v>
      </c>
      <c r="T2469" s="101">
        <v>42795</v>
      </c>
      <c r="U2469" s="103" t="s">
        <v>4824</v>
      </c>
      <c r="V2469" s="103" t="s">
        <v>4825</v>
      </c>
    </row>
    <row r="2470" spans="1:22" ht="15.75" x14ac:dyDescent="0.3">
      <c r="A2470" s="103" t="s">
        <v>50</v>
      </c>
      <c r="B2470" s="103" t="s">
        <v>4024</v>
      </c>
      <c r="C2470" s="103" t="s">
        <v>1904</v>
      </c>
      <c r="D2470" s="103" t="s">
        <v>1905</v>
      </c>
      <c r="E2470" s="103" t="s">
        <v>2038</v>
      </c>
      <c r="F2470" s="103" t="s">
        <v>2070</v>
      </c>
      <c r="G2470" s="103" t="s">
        <v>31</v>
      </c>
      <c r="H2470" s="103" t="s">
        <v>31</v>
      </c>
      <c r="I2470" s="103" t="s">
        <v>31</v>
      </c>
      <c r="J2470" s="103" t="s">
        <v>1851</v>
      </c>
      <c r="K2470" s="103" t="s">
        <v>2017</v>
      </c>
      <c r="L2470" s="105">
        <v>-33232</v>
      </c>
      <c r="M2470" s="103" t="s">
        <v>1886</v>
      </c>
      <c r="N2470" s="103" t="s">
        <v>31</v>
      </c>
      <c r="O2470" s="103" t="s">
        <v>31</v>
      </c>
      <c r="P2470" s="103" t="s">
        <v>2494</v>
      </c>
      <c r="Q2470" s="103" t="s">
        <v>2980</v>
      </c>
      <c r="R2470" s="103" t="s">
        <v>4977</v>
      </c>
      <c r="S2470" s="101">
        <v>42825</v>
      </c>
      <c r="T2470" s="101">
        <v>42795</v>
      </c>
      <c r="U2470" s="103" t="s">
        <v>31</v>
      </c>
      <c r="V2470" s="103" t="s">
        <v>4978</v>
      </c>
    </row>
    <row r="2471" spans="1:22" ht="15.75" x14ac:dyDescent="0.3">
      <c r="A2471" s="103" t="s">
        <v>50</v>
      </c>
      <c r="B2471" s="103" t="s">
        <v>4024</v>
      </c>
      <c r="C2471" s="103" t="s">
        <v>1904</v>
      </c>
      <c r="D2471" s="103" t="s">
        <v>1905</v>
      </c>
      <c r="E2471" s="103" t="s">
        <v>2038</v>
      </c>
      <c r="F2471" s="103" t="s">
        <v>2070</v>
      </c>
      <c r="G2471" s="103" t="s">
        <v>31</v>
      </c>
      <c r="H2471" s="103" t="s">
        <v>31</v>
      </c>
      <c r="I2471" s="103" t="s">
        <v>31</v>
      </c>
      <c r="J2471" s="103" t="s">
        <v>1851</v>
      </c>
      <c r="K2471" s="103" t="s">
        <v>2017</v>
      </c>
      <c r="L2471" s="105">
        <v>-54143</v>
      </c>
      <c r="M2471" s="103" t="s">
        <v>1886</v>
      </c>
      <c r="N2471" s="103" t="s">
        <v>31</v>
      </c>
      <c r="O2471" s="103" t="s">
        <v>31</v>
      </c>
      <c r="P2471" s="103" t="s">
        <v>2494</v>
      </c>
      <c r="Q2471" s="103" t="s">
        <v>2980</v>
      </c>
      <c r="R2471" s="103" t="s">
        <v>4979</v>
      </c>
      <c r="S2471" s="101">
        <v>42825</v>
      </c>
      <c r="T2471" s="101">
        <v>42795</v>
      </c>
      <c r="U2471" s="103" t="s">
        <v>31</v>
      </c>
      <c r="V2471" s="103" t="s">
        <v>4980</v>
      </c>
    </row>
    <row r="2472" spans="1:22" ht="15.75" x14ac:dyDescent="0.3">
      <c r="A2472" s="103" t="s">
        <v>50</v>
      </c>
      <c r="B2472" s="103" t="s">
        <v>4024</v>
      </c>
      <c r="C2472" s="103" t="s">
        <v>1904</v>
      </c>
      <c r="D2472" s="103" t="s">
        <v>1905</v>
      </c>
      <c r="E2472" s="103" t="s">
        <v>2038</v>
      </c>
      <c r="F2472" s="103" t="s">
        <v>2070</v>
      </c>
      <c r="G2472" s="103" t="s">
        <v>31</v>
      </c>
      <c r="H2472" s="103" t="s">
        <v>31</v>
      </c>
      <c r="I2472" s="103" t="s">
        <v>31</v>
      </c>
      <c r="J2472" s="103" t="s">
        <v>1884</v>
      </c>
      <c r="K2472" s="103" t="s">
        <v>2017</v>
      </c>
      <c r="L2472" s="105">
        <v>-120005.01</v>
      </c>
      <c r="M2472" s="103" t="s">
        <v>1886</v>
      </c>
      <c r="N2472" s="103" t="s">
        <v>31</v>
      </c>
      <c r="O2472" s="103" t="s">
        <v>31</v>
      </c>
      <c r="P2472" s="103" t="s">
        <v>2494</v>
      </c>
      <c r="Q2472" s="103" t="s">
        <v>2980</v>
      </c>
      <c r="R2472" s="103" t="s">
        <v>5507</v>
      </c>
      <c r="S2472" s="101">
        <v>42947</v>
      </c>
      <c r="T2472" s="101">
        <v>42917</v>
      </c>
      <c r="U2472" s="103" t="s">
        <v>31</v>
      </c>
      <c r="V2472" s="103" t="s">
        <v>5508</v>
      </c>
    </row>
    <row r="2473" spans="1:22" ht="15.75" x14ac:dyDescent="0.3">
      <c r="A2473" s="103" t="s">
        <v>50</v>
      </c>
      <c r="B2473" s="103" t="s">
        <v>4024</v>
      </c>
      <c r="C2473" s="103" t="s">
        <v>1904</v>
      </c>
      <c r="D2473" s="103" t="s">
        <v>1905</v>
      </c>
      <c r="E2473" s="103" t="s">
        <v>2038</v>
      </c>
      <c r="F2473" s="103" t="s">
        <v>2499</v>
      </c>
      <c r="G2473" s="103" t="s">
        <v>31</v>
      </c>
      <c r="H2473" s="103" t="s">
        <v>31</v>
      </c>
      <c r="I2473" s="103" t="s">
        <v>31</v>
      </c>
      <c r="J2473" s="103" t="s">
        <v>1884</v>
      </c>
      <c r="K2473" s="103" t="s">
        <v>2017</v>
      </c>
      <c r="L2473" s="104">
        <v>-53276.1</v>
      </c>
      <c r="M2473" s="103" t="s">
        <v>1886</v>
      </c>
      <c r="N2473" s="103" t="s">
        <v>31</v>
      </c>
      <c r="O2473" s="103" t="s">
        <v>31</v>
      </c>
      <c r="P2473" s="103" t="s">
        <v>2500</v>
      </c>
      <c r="Q2473" s="103" t="s">
        <v>2500</v>
      </c>
      <c r="R2473" s="103" t="s">
        <v>5576</v>
      </c>
      <c r="S2473" s="101">
        <v>42429</v>
      </c>
      <c r="T2473" s="101">
        <v>42401</v>
      </c>
      <c r="U2473" s="103" t="s">
        <v>31</v>
      </c>
      <c r="V2473" s="103" t="s">
        <v>5512</v>
      </c>
    </row>
    <row r="2474" spans="1:22" ht="15.75" x14ac:dyDescent="0.3">
      <c r="A2474" s="103" t="s">
        <v>50</v>
      </c>
      <c r="B2474" s="103" t="s">
        <v>4024</v>
      </c>
      <c r="C2474" s="103" t="s">
        <v>1904</v>
      </c>
      <c r="D2474" s="103" t="s">
        <v>1905</v>
      </c>
      <c r="E2474" s="103" t="s">
        <v>2038</v>
      </c>
      <c r="F2474" s="103" t="s">
        <v>2499</v>
      </c>
      <c r="G2474" s="103" t="s">
        <v>31</v>
      </c>
      <c r="H2474" s="103" t="s">
        <v>31</v>
      </c>
      <c r="I2474" s="103" t="s">
        <v>31</v>
      </c>
      <c r="J2474" s="103" t="s">
        <v>1884</v>
      </c>
      <c r="K2474" s="103" t="s">
        <v>2017</v>
      </c>
      <c r="L2474" s="104">
        <v>-16483.009999999998</v>
      </c>
      <c r="M2474" s="103" t="s">
        <v>1886</v>
      </c>
      <c r="N2474" s="103" t="s">
        <v>31</v>
      </c>
      <c r="O2474" s="103" t="s">
        <v>31</v>
      </c>
      <c r="P2474" s="103" t="s">
        <v>2500</v>
      </c>
      <c r="Q2474" s="103" t="s">
        <v>2500</v>
      </c>
      <c r="R2474" s="103" t="s">
        <v>5576</v>
      </c>
      <c r="S2474" s="101">
        <v>42521</v>
      </c>
      <c r="T2474" s="101">
        <v>42491</v>
      </c>
      <c r="U2474" s="103" t="s">
        <v>31</v>
      </c>
      <c r="V2474" s="103" t="s">
        <v>5512</v>
      </c>
    </row>
    <row r="2475" spans="1:22" ht="15.75" x14ac:dyDescent="0.3">
      <c r="A2475" s="103" t="s">
        <v>50</v>
      </c>
      <c r="B2475" s="103" t="s">
        <v>4024</v>
      </c>
      <c r="C2475" s="103" t="s">
        <v>1904</v>
      </c>
      <c r="D2475" s="103" t="s">
        <v>1905</v>
      </c>
      <c r="E2475" s="103" t="s">
        <v>2038</v>
      </c>
      <c r="F2475" s="103" t="s">
        <v>3677</v>
      </c>
      <c r="G2475" s="103" t="s">
        <v>31</v>
      </c>
      <c r="H2475" s="103" t="s">
        <v>31</v>
      </c>
      <c r="I2475" s="103" t="s">
        <v>31</v>
      </c>
      <c r="J2475" s="103" t="s">
        <v>1884</v>
      </c>
      <c r="K2475" s="103" t="s">
        <v>2017</v>
      </c>
      <c r="L2475" s="104">
        <v>-85214.11</v>
      </c>
      <c r="M2475" s="103" t="s">
        <v>1886</v>
      </c>
      <c r="N2475" s="103" t="s">
        <v>31</v>
      </c>
      <c r="O2475" s="103" t="s">
        <v>31</v>
      </c>
      <c r="P2475" s="103" t="s">
        <v>4380</v>
      </c>
      <c r="Q2475" s="103" t="s">
        <v>4613</v>
      </c>
      <c r="R2475" s="103" t="s">
        <v>5582</v>
      </c>
      <c r="S2475" s="101">
        <v>41182</v>
      </c>
      <c r="T2475" s="101">
        <v>41153</v>
      </c>
      <c r="U2475" s="103" t="s">
        <v>31</v>
      </c>
      <c r="V2475" s="103" t="s">
        <v>5583</v>
      </c>
    </row>
    <row r="2476" spans="1:22" ht="15.75" x14ac:dyDescent="0.3">
      <c r="A2476" s="103" t="s">
        <v>50</v>
      </c>
      <c r="B2476" s="103" t="s">
        <v>4024</v>
      </c>
      <c r="C2476" s="103" t="s">
        <v>1904</v>
      </c>
      <c r="D2476" s="103" t="s">
        <v>1905</v>
      </c>
      <c r="E2476" s="103" t="s">
        <v>2038</v>
      </c>
      <c r="F2476" s="103" t="s">
        <v>3004</v>
      </c>
      <c r="G2476" s="103" t="s">
        <v>31</v>
      </c>
      <c r="H2476" s="103" t="s">
        <v>31</v>
      </c>
      <c r="I2476" s="103" t="s">
        <v>31</v>
      </c>
      <c r="J2476" s="103" t="s">
        <v>1884</v>
      </c>
      <c r="K2476" s="103" t="s">
        <v>2017</v>
      </c>
      <c r="L2476" s="104">
        <v>-1</v>
      </c>
      <c r="M2476" s="103" t="s">
        <v>1886</v>
      </c>
      <c r="N2476" s="103" t="s">
        <v>5619</v>
      </c>
      <c r="O2476" s="103" t="s">
        <v>31</v>
      </c>
      <c r="P2476" s="103" t="s">
        <v>3005</v>
      </c>
      <c r="Q2476" s="103" t="s">
        <v>3006</v>
      </c>
      <c r="R2476" s="103" t="s">
        <v>5620</v>
      </c>
      <c r="S2476" s="101">
        <v>38625</v>
      </c>
      <c r="T2476" s="101">
        <v>38624</v>
      </c>
      <c r="U2476" s="103" t="s">
        <v>31</v>
      </c>
      <c r="V2476" s="103" t="s">
        <v>4657</v>
      </c>
    </row>
    <row r="2477" spans="1:22" ht="15.75" x14ac:dyDescent="0.3">
      <c r="A2477" s="103" t="s">
        <v>50</v>
      </c>
      <c r="B2477" s="103" t="s">
        <v>4024</v>
      </c>
      <c r="C2477" s="103" t="s">
        <v>1904</v>
      </c>
      <c r="D2477" s="103" t="s">
        <v>1905</v>
      </c>
      <c r="E2477" s="103" t="s">
        <v>2038</v>
      </c>
      <c r="F2477" s="103" t="s">
        <v>2051</v>
      </c>
      <c r="G2477" s="103" t="s">
        <v>31</v>
      </c>
      <c r="H2477" s="103" t="s">
        <v>31</v>
      </c>
      <c r="I2477" s="103" t="s">
        <v>31</v>
      </c>
      <c r="J2477" s="103" t="s">
        <v>1884</v>
      </c>
      <c r="K2477" s="103" t="s">
        <v>2017</v>
      </c>
      <c r="L2477" s="104">
        <v>-5000</v>
      </c>
      <c r="M2477" s="103" t="s">
        <v>1886</v>
      </c>
      <c r="N2477" s="103" t="s">
        <v>31</v>
      </c>
      <c r="O2477" s="103" t="s">
        <v>31</v>
      </c>
      <c r="P2477" s="103" t="s">
        <v>2503</v>
      </c>
      <c r="Q2477" s="103" t="s">
        <v>2503</v>
      </c>
      <c r="R2477" s="103" t="s">
        <v>5673</v>
      </c>
      <c r="S2477" s="101">
        <v>37346</v>
      </c>
      <c r="T2477" s="101">
        <v>37346</v>
      </c>
      <c r="U2477" s="103" t="s">
        <v>5995</v>
      </c>
      <c r="V2477" s="103" t="s">
        <v>4657</v>
      </c>
    </row>
    <row r="2478" spans="1:22" ht="15.75" x14ac:dyDescent="0.3">
      <c r="A2478" s="103" t="s">
        <v>50</v>
      </c>
      <c r="B2478" s="103" t="s">
        <v>4024</v>
      </c>
      <c r="C2478" s="103" t="s">
        <v>1904</v>
      </c>
      <c r="D2478" s="103" t="s">
        <v>1905</v>
      </c>
      <c r="E2478" s="103" t="s">
        <v>2038</v>
      </c>
      <c r="F2478" s="103" t="s">
        <v>2051</v>
      </c>
      <c r="G2478" s="103" t="s">
        <v>31</v>
      </c>
      <c r="H2478" s="103" t="s">
        <v>31</v>
      </c>
      <c r="I2478" s="103" t="s">
        <v>31</v>
      </c>
      <c r="J2478" s="103" t="s">
        <v>1884</v>
      </c>
      <c r="K2478" s="103" t="s">
        <v>2017</v>
      </c>
      <c r="L2478" s="104">
        <v>-1739.34</v>
      </c>
      <c r="M2478" s="103" t="s">
        <v>1886</v>
      </c>
      <c r="N2478" s="103" t="s">
        <v>31</v>
      </c>
      <c r="O2478" s="103" t="s">
        <v>31</v>
      </c>
      <c r="P2478" s="103" t="s">
        <v>2503</v>
      </c>
      <c r="Q2478" s="103" t="s">
        <v>2503</v>
      </c>
      <c r="R2478" s="103" t="s">
        <v>5673</v>
      </c>
      <c r="S2478" s="101">
        <v>41759</v>
      </c>
      <c r="T2478" s="101">
        <v>41730</v>
      </c>
      <c r="U2478" s="103" t="s">
        <v>31</v>
      </c>
      <c r="V2478" s="103" t="s">
        <v>4657</v>
      </c>
    </row>
    <row r="2479" spans="1:22" ht="15.75" x14ac:dyDescent="0.3">
      <c r="A2479" s="103" t="s">
        <v>50</v>
      </c>
      <c r="B2479" s="103" t="s">
        <v>4024</v>
      </c>
      <c r="C2479" s="103" t="s">
        <v>1904</v>
      </c>
      <c r="D2479" s="103" t="s">
        <v>1905</v>
      </c>
      <c r="E2479" s="103" t="s">
        <v>2038</v>
      </c>
      <c r="F2479" s="103" t="s">
        <v>2051</v>
      </c>
      <c r="G2479" s="103" t="s">
        <v>31</v>
      </c>
      <c r="H2479" s="103" t="s">
        <v>31</v>
      </c>
      <c r="I2479" s="103" t="s">
        <v>31</v>
      </c>
      <c r="J2479" s="103" t="s">
        <v>1884</v>
      </c>
      <c r="K2479" s="103" t="s">
        <v>2017</v>
      </c>
      <c r="L2479" s="104">
        <v>156.12</v>
      </c>
      <c r="M2479" s="103" t="s">
        <v>1886</v>
      </c>
      <c r="N2479" s="103" t="s">
        <v>31</v>
      </c>
      <c r="O2479" s="103" t="s">
        <v>31</v>
      </c>
      <c r="P2479" s="103" t="s">
        <v>2503</v>
      </c>
      <c r="Q2479" s="103" t="s">
        <v>2503</v>
      </c>
      <c r="R2479" s="103" t="s">
        <v>5673</v>
      </c>
      <c r="S2479" s="101">
        <v>41759</v>
      </c>
      <c r="T2479" s="101">
        <v>41730</v>
      </c>
      <c r="U2479" s="103" t="s">
        <v>5995</v>
      </c>
      <c r="V2479" s="103" t="s">
        <v>4657</v>
      </c>
    </row>
    <row r="2480" spans="1:22" ht="15.75" x14ac:dyDescent="0.3">
      <c r="A2480" s="103" t="s">
        <v>50</v>
      </c>
      <c r="B2480" s="103" t="s">
        <v>4024</v>
      </c>
      <c r="C2480" s="103" t="s">
        <v>1904</v>
      </c>
      <c r="D2480" s="103" t="s">
        <v>1905</v>
      </c>
      <c r="E2480" s="103" t="s">
        <v>2038</v>
      </c>
      <c r="F2480" s="103" t="s">
        <v>2051</v>
      </c>
      <c r="G2480" s="103" t="s">
        <v>31</v>
      </c>
      <c r="H2480" s="103" t="s">
        <v>31</v>
      </c>
      <c r="I2480" s="103" t="s">
        <v>31</v>
      </c>
      <c r="J2480" s="103" t="s">
        <v>1884</v>
      </c>
      <c r="K2480" s="103" t="s">
        <v>2017</v>
      </c>
      <c r="L2480" s="104">
        <v>-14161.47</v>
      </c>
      <c r="M2480" s="103" t="s">
        <v>1886</v>
      </c>
      <c r="N2480" s="103" t="s">
        <v>31</v>
      </c>
      <c r="O2480" s="103" t="s">
        <v>31</v>
      </c>
      <c r="P2480" s="103" t="s">
        <v>2503</v>
      </c>
      <c r="Q2480" s="103" t="s">
        <v>2503</v>
      </c>
      <c r="R2480" s="103" t="s">
        <v>5673</v>
      </c>
      <c r="S2480" s="101">
        <v>42094</v>
      </c>
      <c r="T2480" s="101">
        <v>42064</v>
      </c>
      <c r="U2480" s="103" t="s">
        <v>31</v>
      </c>
      <c r="V2480" s="103" t="s">
        <v>4657</v>
      </c>
    </row>
    <row r="2481" spans="1:22" ht="15.75" x14ac:dyDescent="0.3">
      <c r="A2481" s="103" t="s">
        <v>50</v>
      </c>
      <c r="B2481" s="103" t="s">
        <v>4024</v>
      </c>
      <c r="C2481" s="103" t="s">
        <v>1904</v>
      </c>
      <c r="D2481" s="103" t="s">
        <v>1905</v>
      </c>
      <c r="E2481" s="103" t="s">
        <v>2038</v>
      </c>
      <c r="F2481" s="103" t="s">
        <v>2051</v>
      </c>
      <c r="G2481" s="103" t="s">
        <v>31</v>
      </c>
      <c r="H2481" s="103" t="s">
        <v>31</v>
      </c>
      <c r="I2481" s="103" t="s">
        <v>31</v>
      </c>
      <c r="J2481" s="103" t="s">
        <v>1884</v>
      </c>
      <c r="K2481" s="103" t="s">
        <v>2017</v>
      </c>
      <c r="L2481" s="104">
        <v>1271.1400000000001</v>
      </c>
      <c r="M2481" s="103" t="s">
        <v>1886</v>
      </c>
      <c r="N2481" s="103" t="s">
        <v>31</v>
      </c>
      <c r="O2481" s="103" t="s">
        <v>31</v>
      </c>
      <c r="P2481" s="103" t="s">
        <v>2503</v>
      </c>
      <c r="Q2481" s="103" t="s">
        <v>2503</v>
      </c>
      <c r="R2481" s="103" t="s">
        <v>5673</v>
      </c>
      <c r="S2481" s="101">
        <v>42094</v>
      </c>
      <c r="T2481" s="101">
        <v>42064</v>
      </c>
      <c r="U2481" s="103" t="s">
        <v>5995</v>
      </c>
      <c r="V2481" s="103" t="s">
        <v>4657</v>
      </c>
    </row>
    <row r="2482" spans="1:22" ht="15.75" x14ac:dyDescent="0.3">
      <c r="A2482" s="103" t="s">
        <v>50</v>
      </c>
      <c r="B2482" s="103" t="s">
        <v>4024</v>
      </c>
      <c r="C2482" s="103" t="s">
        <v>1904</v>
      </c>
      <c r="D2482" s="103" t="s">
        <v>1905</v>
      </c>
      <c r="E2482" s="103" t="s">
        <v>2038</v>
      </c>
      <c r="F2482" s="103" t="s">
        <v>2051</v>
      </c>
      <c r="G2482" s="103" t="s">
        <v>31</v>
      </c>
      <c r="H2482" s="103" t="s">
        <v>31</v>
      </c>
      <c r="I2482" s="103" t="s">
        <v>31</v>
      </c>
      <c r="J2482" s="103" t="s">
        <v>1884</v>
      </c>
      <c r="K2482" s="103" t="s">
        <v>2017</v>
      </c>
      <c r="L2482" s="104">
        <v>-2192.16</v>
      </c>
      <c r="M2482" s="103" t="s">
        <v>1886</v>
      </c>
      <c r="N2482" s="103" t="s">
        <v>31</v>
      </c>
      <c r="O2482" s="103" t="s">
        <v>31</v>
      </c>
      <c r="P2482" s="103" t="s">
        <v>2503</v>
      </c>
      <c r="Q2482" s="103" t="s">
        <v>2503</v>
      </c>
      <c r="R2482" s="103" t="s">
        <v>5673</v>
      </c>
      <c r="S2482" s="101">
        <v>42613</v>
      </c>
      <c r="T2482" s="101">
        <v>42583</v>
      </c>
      <c r="U2482" s="103" t="s">
        <v>31</v>
      </c>
      <c r="V2482" s="103" t="s">
        <v>4657</v>
      </c>
    </row>
    <row r="2483" spans="1:22" ht="15.75" x14ac:dyDescent="0.3">
      <c r="A2483" s="103" t="s">
        <v>50</v>
      </c>
      <c r="B2483" s="103" t="s">
        <v>4024</v>
      </c>
      <c r="C2483" s="103" t="s">
        <v>1904</v>
      </c>
      <c r="D2483" s="103" t="s">
        <v>1905</v>
      </c>
      <c r="E2483" s="103" t="s">
        <v>2038</v>
      </c>
      <c r="F2483" s="103" t="s">
        <v>2051</v>
      </c>
      <c r="G2483" s="103" t="s">
        <v>31</v>
      </c>
      <c r="H2483" s="103" t="s">
        <v>31</v>
      </c>
      <c r="I2483" s="103" t="s">
        <v>31</v>
      </c>
      <c r="J2483" s="103" t="s">
        <v>1884</v>
      </c>
      <c r="K2483" s="103" t="s">
        <v>2017</v>
      </c>
      <c r="L2483" s="104">
        <v>196.77</v>
      </c>
      <c r="M2483" s="103" t="s">
        <v>1886</v>
      </c>
      <c r="N2483" s="103" t="s">
        <v>31</v>
      </c>
      <c r="O2483" s="103" t="s">
        <v>31</v>
      </c>
      <c r="P2483" s="103" t="s">
        <v>2503</v>
      </c>
      <c r="Q2483" s="103" t="s">
        <v>2503</v>
      </c>
      <c r="R2483" s="103" t="s">
        <v>5673</v>
      </c>
      <c r="S2483" s="101">
        <v>42613</v>
      </c>
      <c r="T2483" s="101">
        <v>42583</v>
      </c>
      <c r="U2483" s="103" t="s">
        <v>5995</v>
      </c>
      <c r="V2483" s="103" t="s">
        <v>4657</v>
      </c>
    </row>
    <row r="2484" spans="1:22" ht="15.75" x14ac:dyDescent="0.3">
      <c r="A2484" s="103" t="s">
        <v>50</v>
      </c>
      <c r="B2484" s="103" t="s">
        <v>4024</v>
      </c>
      <c r="C2484" s="103" t="s">
        <v>1904</v>
      </c>
      <c r="D2484" s="103" t="s">
        <v>1905</v>
      </c>
      <c r="E2484" s="103" t="s">
        <v>2038</v>
      </c>
      <c r="F2484" s="103" t="s">
        <v>2110</v>
      </c>
      <c r="G2484" s="103" t="s">
        <v>31</v>
      </c>
      <c r="H2484" s="103" t="s">
        <v>31</v>
      </c>
      <c r="I2484" s="103" t="s">
        <v>31</v>
      </c>
      <c r="J2484" s="103" t="s">
        <v>1884</v>
      </c>
      <c r="K2484" s="103" t="s">
        <v>2017</v>
      </c>
      <c r="L2484" s="104">
        <v>-2354.8000000000002</v>
      </c>
      <c r="M2484" s="103" t="s">
        <v>1886</v>
      </c>
      <c r="N2484" s="103" t="s">
        <v>31</v>
      </c>
      <c r="O2484" s="103" t="s">
        <v>31</v>
      </c>
      <c r="P2484" s="103" t="s">
        <v>2509</v>
      </c>
      <c r="Q2484" s="103" t="s">
        <v>2509</v>
      </c>
      <c r="R2484" s="103" t="s">
        <v>5796</v>
      </c>
      <c r="S2484" s="101">
        <v>42613</v>
      </c>
      <c r="T2484" s="101">
        <v>42583</v>
      </c>
      <c r="U2484" s="103" t="s">
        <v>31</v>
      </c>
      <c r="V2484" s="103" t="s">
        <v>31</v>
      </c>
    </row>
    <row r="2485" spans="1:22" ht="15.75" x14ac:dyDescent="0.3">
      <c r="A2485" s="103" t="s">
        <v>50</v>
      </c>
      <c r="B2485" s="103" t="s">
        <v>4024</v>
      </c>
      <c r="C2485" s="103" t="s">
        <v>1904</v>
      </c>
      <c r="D2485" s="103" t="s">
        <v>1905</v>
      </c>
      <c r="E2485" s="103" t="s">
        <v>2038</v>
      </c>
      <c r="F2485" s="103" t="s">
        <v>2438</v>
      </c>
      <c r="G2485" s="103" t="s">
        <v>31</v>
      </c>
      <c r="H2485" s="103" t="s">
        <v>31</v>
      </c>
      <c r="I2485" s="103" t="s">
        <v>31</v>
      </c>
      <c r="J2485" s="103" t="s">
        <v>1884</v>
      </c>
      <c r="K2485" s="103" t="s">
        <v>2017</v>
      </c>
      <c r="L2485" s="104">
        <v>-618.12</v>
      </c>
      <c r="M2485" s="103" t="s">
        <v>1886</v>
      </c>
      <c r="N2485" s="103" t="s">
        <v>31</v>
      </c>
      <c r="O2485" s="103" t="s">
        <v>31</v>
      </c>
      <c r="P2485" s="103" t="s">
        <v>3941</v>
      </c>
      <c r="Q2485" s="103" t="s">
        <v>3942</v>
      </c>
      <c r="R2485" s="103" t="s">
        <v>5898</v>
      </c>
      <c r="S2485" s="101">
        <v>42094</v>
      </c>
      <c r="T2485" s="101">
        <v>42064</v>
      </c>
      <c r="U2485" s="103" t="s">
        <v>31</v>
      </c>
      <c r="V2485" s="103" t="s">
        <v>31</v>
      </c>
    </row>
    <row r="2486" spans="1:22" ht="15.75" x14ac:dyDescent="0.3">
      <c r="A2486" s="103" t="s">
        <v>50</v>
      </c>
      <c r="B2486" s="103" t="s">
        <v>4024</v>
      </c>
      <c r="C2486" s="103" t="s">
        <v>1904</v>
      </c>
      <c r="D2486" s="103" t="s">
        <v>1905</v>
      </c>
      <c r="E2486" s="103" t="s">
        <v>2038</v>
      </c>
      <c r="F2486" s="103" t="s">
        <v>2438</v>
      </c>
      <c r="G2486" s="103" t="s">
        <v>31</v>
      </c>
      <c r="H2486" s="103" t="s">
        <v>31</v>
      </c>
      <c r="I2486" s="103" t="s">
        <v>31</v>
      </c>
      <c r="J2486" s="103" t="s">
        <v>1884</v>
      </c>
      <c r="K2486" s="103" t="s">
        <v>2017</v>
      </c>
      <c r="L2486" s="104">
        <v>-2481.3000000000002</v>
      </c>
      <c r="M2486" s="103" t="s">
        <v>1886</v>
      </c>
      <c r="N2486" s="103" t="s">
        <v>31</v>
      </c>
      <c r="O2486" s="103" t="s">
        <v>31</v>
      </c>
      <c r="P2486" s="103" t="s">
        <v>3941</v>
      </c>
      <c r="Q2486" s="103" t="s">
        <v>3942</v>
      </c>
      <c r="R2486" s="103" t="s">
        <v>5898</v>
      </c>
      <c r="S2486" s="101">
        <v>42613</v>
      </c>
      <c r="T2486" s="101">
        <v>42583</v>
      </c>
      <c r="U2486" s="103" t="s">
        <v>31</v>
      </c>
      <c r="V2486" s="103" t="s">
        <v>31</v>
      </c>
    </row>
    <row r="2487" spans="1:22" ht="15.75" x14ac:dyDescent="0.3">
      <c r="A2487" s="103" t="s">
        <v>50</v>
      </c>
      <c r="B2487" s="103" t="s">
        <v>4024</v>
      </c>
      <c r="C2487" s="103" t="s">
        <v>1904</v>
      </c>
      <c r="D2487" s="103" t="s">
        <v>1905</v>
      </c>
      <c r="E2487" s="103" t="s">
        <v>2038</v>
      </c>
      <c r="F2487" s="103" t="s">
        <v>3959</v>
      </c>
      <c r="G2487" s="103" t="s">
        <v>31</v>
      </c>
      <c r="H2487" s="103" t="s">
        <v>31</v>
      </c>
      <c r="I2487" s="103" t="s">
        <v>31</v>
      </c>
      <c r="J2487" s="103" t="s">
        <v>1884</v>
      </c>
      <c r="K2487" s="103" t="s">
        <v>2017</v>
      </c>
      <c r="L2487" s="104">
        <v>-5400</v>
      </c>
      <c r="M2487" s="103" t="s">
        <v>1886</v>
      </c>
      <c r="N2487" s="103" t="s">
        <v>31</v>
      </c>
      <c r="O2487" s="103" t="s">
        <v>31</v>
      </c>
      <c r="P2487" s="103" t="s">
        <v>3960</v>
      </c>
      <c r="Q2487" s="103" t="s">
        <v>3961</v>
      </c>
      <c r="R2487" s="103" t="s">
        <v>5928</v>
      </c>
      <c r="S2487" s="101">
        <v>37164</v>
      </c>
      <c r="T2487" s="101">
        <v>37164</v>
      </c>
      <c r="U2487" s="103" t="s">
        <v>5994</v>
      </c>
      <c r="V2487" s="103" t="s">
        <v>4657</v>
      </c>
    </row>
    <row r="2488" spans="1:22" ht="15.75" x14ac:dyDescent="0.3">
      <c r="A2488" s="103" t="s">
        <v>50</v>
      </c>
      <c r="B2488" s="103" t="s">
        <v>4024</v>
      </c>
      <c r="C2488" s="103" t="s">
        <v>1904</v>
      </c>
      <c r="D2488" s="103" t="s">
        <v>1905</v>
      </c>
      <c r="E2488" s="103" t="s">
        <v>2038</v>
      </c>
      <c r="F2488" s="103" t="s">
        <v>3959</v>
      </c>
      <c r="G2488" s="103" t="s">
        <v>31</v>
      </c>
      <c r="H2488" s="103" t="s">
        <v>31</v>
      </c>
      <c r="I2488" s="103" t="s">
        <v>31</v>
      </c>
      <c r="J2488" s="103" t="s">
        <v>1884</v>
      </c>
      <c r="K2488" s="103" t="s">
        <v>2017</v>
      </c>
      <c r="L2488" s="104">
        <v>-1975</v>
      </c>
      <c r="M2488" s="103" t="s">
        <v>1886</v>
      </c>
      <c r="N2488" s="103" t="s">
        <v>31</v>
      </c>
      <c r="O2488" s="103" t="s">
        <v>31</v>
      </c>
      <c r="P2488" s="103" t="s">
        <v>3960</v>
      </c>
      <c r="Q2488" s="103" t="s">
        <v>3961</v>
      </c>
      <c r="R2488" s="103" t="s">
        <v>5928</v>
      </c>
      <c r="S2488" s="101">
        <v>37346</v>
      </c>
      <c r="T2488" s="101">
        <v>37346</v>
      </c>
      <c r="U2488" s="103" t="s">
        <v>5995</v>
      </c>
      <c r="V2488" s="103" t="s">
        <v>4657</v>
      </c>
    </row>
    <row r="2489" spans="1:22" ht="15.75" x14ac:dyDescent="0.3">
      <c r="A2489" s="103" t="s">
        <v>50</v>
      </c>
      <c r="B2489" s="103" t="s">
        <v>4024</v>
      </c>
      <c r="C2489" s="103" t="s">
        <v>1904</v>
      </c>
      <c r="D2489" s="103" t="s">
        <v>1905</v>
      </c>
      <c r="E2489" s="103" t="s">
        <v>2038</v>
      </c>
      <c r="F2489" s="103" t="s">
        <v>2519</v>
      </c>
      <c r="G2489" s="103" t="s">
        <v>31</v>
      </c>
      <c r="H2489" s="103" t="s">
        <v>31</v>
      </c>
      <c r="I2489" s="103" t="s">
        <v>31</v>
      </c>
      <c r="J2489" s="103" t="s">
        <v>1884</v>
      </c>
      <c r="K2489" s="103" t="s">
        <v>2017</v>
      </c>
      <c r="L2489" s="104">
        <v>-28613.67</v>
      </c>
      <c r="M2489" s="103" t="s">
        <v>1886</v>
      </c>
      <c r="N2489" s="103" t="s">
        <v>5971</v>
      </c>
      <c r="O2489" s="103" t="s">
        <v>31</v>
      </c>
      <c r="P2489" s="103" t="s">
        <v>4437</v>
      </c>
      <c r="Q2489" s="103" t="s">
        <v>31</v>
      </c>
      <c r="R2489" s="103" t="s">
        <v>5972</v>
      </c>
      <c r="S2489" s="101">
        <v>41152</v>
      </c>
      <c r="T2489" s="101">
        <v>41122</v>
      </c>
      <c r="U2489" s="103" t="s">
        <v>5973</v>
      </c>
      <c r="V2489" s="103" t="s">
        <v>31</v>
      </c>
    </row>
    <row r="2490" spans="1:22" ht="15.75" x14ac:dyDescent="0.3">
      <c r="A2490" s="103" t="s">
        <v>50</v>
      </c>
      <c r="B2490" s="103" t="s">
        <v>4024</v>
      </c>
      <c r="C2490" s="103" t="s">
        <v>1904</v>
      </c>
      <c r="D2490" s="103" t="s">
        <v>1905</v>
      </c>
      <c r="E2490" s="103" t="s">
        <v>2038</v>
      </c>
      <c r="F2490" s="103" t="s">
        <v>3080</v>
      </c>
      <c r="G2490" s="103" t="s">
        <v>31</v>
      </c>
      <c r="H2490" s="103" t="s">
        <v>31</v>
      </c>
      <c r="I2490" s="103" t="s">
        <v>31</v>
      </c>
      <c r="J2490" s="103" t="s">
        <v>1884</v>
      </c>
      <c r="K2490" s="103" t="s">
        <v>2017</v>
      </c>
      <c r="L2490" s="104">
        <v>-1522</v>
      </c>
      <c r="M2490" s="103" t="s">
        <v>1886</v>
      </c>
      <c r="N2490" s="103" t="s">
        <v>31</v>
      </c>
      <c r="O2490" s="103" t="s">
        <v>31</v>
      </c>
      <c r="P2490" s="103" t="s">
        <v>3081</v>
      </c>
      <c r="Q2490" s="103" t="s">
        <v>3082</v>
      </c>
      <c r="R2490" s="103" t="s">
        <v>5974</v>
      </c>
      <c r="S2490" s="101">
        <v>38807</v>
      </c>
      <c r="T2490" s="101">
        <v>38811</v>
      </c>
      <c r="U2490" s="103" t="s">
        <v>31</v>
      </c>
      <c r="V2490" s="103" t="s">
        <v>5975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B99CD30198A14EB1BB27763D1DC79E" ma:contentTypeVersion="0" ma:contentTypeDescription="Create a new document." ma:contentTypeScope="" ma:versionID="b2deebee3eaee774ebbad6bfc466e861">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668F6B-022D-4F69-8885-54DBB82B6979}"/>
</file>

<file path=customXml/itemProps2.xml><?xml version="1.0" encoding="utf-8"?>
<ds:datastoreItem xmlns:ds="http://schemas.openxmlformats.org/officeDocument/2006/customXml" ds:itemID="{815C9ED4-0622-474F-816F-27F28B6A8DEE}"/>
</file>

<file path=customXml/itemProps3.xml><?xml version="1.0" encoding="utf-8"?>
<ds:datastoreItem xmlns:ds="http://schemas.openxmlformats.org/officeDocument/2006/customXml" ds:itemID="{20EE247D-328D-4E21-ACDB-0CD14BC9FB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BP-20 Substation Detail</vt:lpstr>
      <vt:lpstr>BP-20 Line Detail</vt:lpstr>
      <vt:lpstr>T4.2 - O&amp;M by Category</vt:lpstr>
      <vt:lpstr>Celilo Sylmar Line Info</vt:lpstr>
      <vt:lpstr>Celilo Sylmar NO1- Crook</vt:lpstr>
      <vt:lpstr>Celilo Sylmar NO 1</vt:lpstr>
      <vt:lpstr>Celilo Sylmar NO1 - Deschutes</vt:lpstr>
      <vt:lpstr>Celilo Sylmar NO1 Jefferson Cty</vt:lpstr>
      <vt:lpstr>Celilo Sylmar NO1 - Wasco</vt:lpstr>
      <vt:lpstr>McNary Sub</vt:lpstr>
      <vt:lpstr>Alvey Sub</vt:lpstr>
      <vt:lpstr>'T4.2 - O&amp;M by Category'!Print_Area</vt:lpstr>
    </vt:vector>
  </TitlesOfParts>
  <Company>Bonneville Power Administration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BPA User</dc:creator>
  <cp:lastModifiedBy>Rebecca Fredrickson</cp:lastModifiedBy>
  <dcterms:created xsi:type="dcterms:W3CDTF">2018-06-07T20:57:56Z</dcterms:created>
  <dcterms:modified xsi:type="dcterms:W3CDTF">2018-06-08T16:37:55Z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0x0101005BB99CD30198A14EB1BB27763D1DC79E</vt:lpwstr>
  </property>
</Properties>
</file>